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shefer\Downloads\"/>
    </mc:Choice>
  </mc:AlternateContent>
  <bookViews>
    <workbookView xWindow="0" yWindow="0" windowWidth="15360" windowHeight="7644"/>
  </bookViews>
  <sheets>
    <sheet name="Driver" sheetId="20" r:id="rId1"/>
    <sheet name="Co-Driver" sheetId="31" r:id="rId2"/>
    <sheet name="Tables" sheetId="29" r:id="rId3"/>
  </sheets>
  <definedNames>
    <definedName name="_xlnm._FilterDatabase" localSheetId="1" hidden="1">'Co-Driver'!$H$5:$H$91</definedName>
    <definedName name="_xlnm._FilterDatabase" localSheetId="0" hidden="1">Driver!$H$5:$H$91</definedName>
    <definedName name="Class" localSheetId="1">'Co-Driver'!$G$6:$G$89</definedName>
    <definedName name="Class">Driver!$G$6:$G$89</definedName>
    <definedName name="Class_C">#REF!</definedName>
    <definedName name="Class_Description">Tables!$C$6:$D$12</definedName>
    <definedName name="Entered_CE1_1">#REF!</definedName>
    <definedName name="Entered_CE1_2">#REF!</definedName>
    <definedName name="Entered_CE1_3">#REF!</definedName>
    <definedName name="Entered_CE1_4">#REF!</definedName>
    <definedName name="Entered_CE1_5">#REF!</definedName>
    <definedName name="Entered_CE1_6">#REF!</definedName>
    <definedName name="Entered_CE2_1">#REF!</definedName>
    <definedName name="Entered_CE2_2">#REF!</definedName>
    <definedName name="Entered_CE2_3">#REF!</definedName>
    <definedName name="Entered_CE2_4">#REF!</definedName>
    <definedName name="Entered_CE2_5">#REF!</definedName>
    <definedName name="Entered_CE2_6">#REF!</definedName>
    <definedName name="Entered_CE3_1">#REF!</definedName>
    <definedName name="Entered_CE3_2">#REF!</definedName>
    <definedName name="Entered_CE3_3">#REF!</definedName>
    <definedName name="Entered_CE3_4">#REF!</definedName>
    <definedName name="Entered_CE3_5">#REF!</definedName>
    <definedName name="Entered_CE3_6">#REF!</definedName>
    <definedName name="Entered_CE4_1">#REF!</definedName>
    <definedName name="Entered_CE4_2">#REF!</definedName>
    <definedName name="Entered_CE4_3">#REF!</definedName>
    <definedName name="Entered_CE4_4">#REF!</definedName>
    <definedName name="Entered_CE4_5">#REF!</definedName>
    <definedName name="Entered_CE4_6">#REF!</definedName>
    <definedName name="Entered_CE5_1">#REF!</definedName>
    <definedName name="Entered_CE5_2">#REF!</definedName>
    <definedName name="Entered_CE5_3">#REF!</definedName>
    <definedName name="Entered_CE5_4">#REF!</definedName>
    <definedName name="Entered_CE5_5">#REF!</definedName>
    <definedName name="Entered_CE5_6">#REF!</definedName>
    <definedName name="Entered_CE6_1">#REF!</definedName>
    <definedName name="Entered_CE6_2">#REF!</definedName>
    <definedName name="Entered_CE6_3">#REF!</definedName>
    <definedName name="Entered_CE6_4">#REF!</definedName>
    <definedName name="Entered_CE6_5">#REF!</definedName>
    <definedName name="Entered_CE6_6">#REF!</definedName>
    <definedName name="Entered_CE7_1">#REF!</definedName>
    <definedName name="Entered_CE7_2">#REF!</definedName>
    <definedName name="Entered_CE7_3">#REF!</definedName>
    <definedName name="Entered_CE7_4">#REF!</definedName>
    <definedName name="Entered_CE7_5">#REF!</definedName>
    <definedName name="Entered_CE7_6">#REF!</definedName>
    <definedName name="Entered_CE8_1">#REF!</definedName>
    <definedName name="Entered_CE8_2">#REF!</definedName>
    <definedName name="Entered_CE8_3">#REF!</definedName>
    <definedName name="Entered_CE8_4">#REF!</definedName>
    <definedName name="Entered_CE8_5">#REF!</definedName>
    <definedName name="Entered_CE8_6">#REF!</definedName>
    <definedName name="Entered_E1_1" localSheetId="1">'Co-Driver'!$K$6:$K$89</definedName>
    <definedName name="Entered_E1_1">Driver!$K$6:$K$89</definedName>
    <definedName name="Entered_E1_2" localSheetId="1">'Co-Driver'!$P$6:$P$89</definedName>
    <definedName name="Entered_E1_2">Driver!$P$6:$P$89</definedName>
    <definedName name="Entered_E1_3" localSheetId="1">'Co-Driver'!$U$6:$U$89</definedName>
    <definedName name="Entered_E1_3">Driver!$U$6:$U$89</definedName>
    <definedName name="Entered_E1_4" localSheetId="1">'Co-Driver'!$Z$6:$Z$89</definedName>
    <definedName name="Entered_E1_4">Driver!$Z$6:$Z$89</definedName>
    <definedName name="Entered_E1_5" localSheetId="1">'Co-Driver'!$AE$6:$AE$89</definedName>
    <definedName name="Entered_E1_5">Driver!$AE$6:$AE$89</definedName>
    <definedName name="Entered_E1_6" localSheetId="1">'Co-Driver'!$AJ$6:$AJ$89</definedName>
    <definedName name="Entered_E1_6">Driver!$AJ$6:$AJ$89</definedName>
    <definedName name="Entered_E2_1" localSheetId="1">'Co-Driver'!$AU$6:$AU$89</definedName>
    <definedName name="Entered_E2_1">Driver!$AU$6:$AU$89</definedName>
    <definedName name="Entered_E2_2" localSheetId="1">'Co-Driver'!$AZ$6:$AZ$89</definedName>
    <definedName name="Entered_E2_2">Driver!$AZ$6:$AZ$89</definedName>
    <definedName name="Entered_E2_3" localSheetId="1">'Co-Driver'!$BE$6:$BE$89</definedName>
    <definedName name="Entered_E2_3">Driver!$BE$6:$BE$89</definedName>
    <definedName name="Entered_E2_4" localSheetId="1">'Co-Driver'!$BJ$6:$BJ$89</definedName>
    <definedName name="Entered_E2_4">Driver!$BJ$6:$BJ$89</definedName>
    <definedName name="Entered_E2_5" localSheetId="1">'Co-Driver'!$BO$6:$BO$89</definedName>
    <definedName name="Entered_E2_5">Driver!$BO$6:$BO$89</definedName>
    <definedName name="Entered_E2_6" localSheetId="1">'Co-Driver'!$BT$6:$BT$89</definedName>
    <definedName name="Entered_E2_6">Driver!$BT$6:$BT$89</definedName>
    <definedName name="Entered_E2_7" localSheetId="1">'Co-Driver'!#REF!</definedName>
    <definedName name="Entered_E2_7">Driver!#REF!</definedName>
    <definedName name="Entered_E3_1" localSheetId="1">'Co-Driver'!$CE$6:$CE$89</definedName>
    <definedName name="Entered_E3_1">Driver!$CE$6:$CE$89</definedName>
    <definedName name="Entered_E3_2" localSheetId="1">'Co-Driver'!$CJ$6:$CJ$89</definedName>
    <definedName name="Entered_E3_2">Driver!$CJ$6:$CJ$89</definedName>
    <definedName name="Entered_E3_3" localSheetId="1">'Co-Driver'!$CO$6:$CO$89</definedName>
    <definedName name="Entered_E3_3">Driver!$CO$6:$CO$89</definedName>
    <definedName name="Entered_E3_4" localSheetId="1">'Co-Driver'!$CT$6:$CT$89</definedName>
    <definedName name="Entered_E3_4">Driver!$CT$6:$CT$89</definedName>
    <definedName name="Entered_E3_5" localSheetId="1">'Co-Driver'!$CY$6:$CY$89</definedName>
    <definedName name="Entered_E3_5">Driver!$CY$6:$CY$89</definedName>
    <definedName name="Entered_E3_6" localSheetId="1">'Co-Driver'!$DD$6:$DD$89</definedName>
    <definedName name="Entered_E3_6">Driver!$DD$6:$DD$89</definedName>
    <definedName name="Entered_E3_7" localSheetId="1">'Co-Driver'!#REF!</definedName>
    <definedName name="Entered_E3_7">Driver!#REF!</definedName>
    <definedName name="Entered_E4_1" localSheetId="1">'Co-Driver'!$DO$6:$DO$89</definedName>
    <definedName name="Entered_E4_1">Driver!$DO$6:$DO$89</definedName>
    <definedName name="Entered_E4_2" localSheetId="1">'Co-Driver'!$DT$6:$DT$89</definedName>
    <definedName name="Entered_E4_2">Driver!$DT$6:$DT$89</definedName>
    <definedName name="Entered_E4_3" localSheetId="1">'Co-Driver'!$DY$6:$DY$89</definedName>
    <definedName name="Entered_E4_3">Driver!$DY$6:$DY$89</definedName>
    <definedName name="Entered_E4_4" localSheetId="1">'Co-Driver'!$ED$6:$ED$89</definedName>
    <definedName name="Entered_E4_4">Driver!$ED$6:$ED$89</definedName>
    <definedName name="Entered_E4_5" localSheetId="1">'Co-Driver'!$EI$6:$EI$89</definedName>
    <definedName name="Entered_E4_5">Driver!$EI$6:$EI$89</definedName>
    <definedName name="Entered_E4_6" localSheetId="1">'Co-Driver'!$EN$6:$EN$89</definedName>
    <definedName name="Entered_E4_6">Driver!$EN$6:$EN$89</definedName>
    <definedName name="Entered_E4_7" localSheetId="1">'Co-Driver'!#REF!</definedName>
    <definedName name="Entered_E4_7">Driver!#REF!</definedName>
    <definedName name="Entered_E5_1" localSheetId="1">'Co-Driver'!$EY$6:$EY$89</definedName>
    <definedName name="Entered_E5_1">Driver!$EY$6:$EY$89</definedName>
    <definedName name="Entered_E5_2" localSheetId="1">'Co-Driver'!$FD$6:$FD$89</definedName>
    <definedName name="Entered_E5_2">Driver!$FD$6:$FD$89</definedName>
    <definedName name="Entered_E5_3" localSheetId="1">'Co-Driver'!$FI$6:$FI$89</definedName>
    <definedName name="Entered_E5_3">Driver!$FI$6:$FI$89</definedName>
    <definedName name="Entered_E5_4" localSheetId="1">'Co-Driver'!$FN$6:$FN$89</definedName>
    <definedName name="Entered_E5_4">Driver!$FN$6:$FN$89</definedName>
    <definedName name="Entered_E5_5" localSheetId="1">'Co-Driver'!$FS$6:$FS$89</definedName>
    <definedName name="Entered_E5_5">Driver!$FS$6:$FS$89</definedName>
    <definedName name="Entered_E5_6" localSheetId="1">'Co-Driver'!$FX$6:$FX$89</definedName>
    <definedName name="Entered_E5_6">Driver!$FX$6:$FX$89</definedName>
    <definedName name="Entered_E5_7" localSheetId="1">'Co-Driver'!#REF!</definedName>
    <definedName name="Entered_E5_7">Driver!#REF!</definedName>
    <definedName name="Entered_E6_1" localSheetId="1">'Co-Driver'!$GI$6:$GI$89</definedName>
    <definedName name="Entered_E6_1">Driver!$GI$6:$GI$89</definedName>
    <definedName name="Entered_E6_2" localSheetId="1">'Co-Driver'!$GN$6:$GN$89</definedName>
    <definedName name="Entered_E6_2">Driver!$GN$6:$GN$89</definedName>
    <definedName name="Entered_E6_3" localSheetId="1">'Co-Driver'!$GS$6:$GS$89</definedName>
    <definedName name="Entered_E6_3">Driver!$GS$6:$GS$89</definedName>
    <definedName name="Entered_E6_4" localSheetId="1">'Co-Driver'!$GX$6:$GX$89</definedName>
    <definedName name="Entered_E6_4">Driver!$GX$6:$GX$89</definedName>
    <definedName name="Entered_E6_5" localSheetId="1">'Co-Driver'!$HC$6:$HC$89</definedName>
    <definedName name="Entered_E6_5">Driver!$HC$6:$HC$89</definedName>
    <definedName name="Entered_E6_6" localSheetId="1">'Co-Driver'!$HH$6:$HH$89</definedName>
    <definedName name="Entered_E6_6">Driver!$HH$6:$HH$89</definedName>
    <definedName name="Entered_E6_7" localSheetId="1">'Co-Driver'!#REF!</definedName>
    <definedName name="Entered_E6_7">Driver!#REF!</definedName>
    <definedName name="Entered_E7_1" localSheetId="1">'Co-Driver'!$HS$6:$HS$89</definedName>
    <definedName name="Entered_E7_1">Driver!$HS$6:$HS$89</definedName>
    <definedName name="Entered_E7_2" localSheetId="1">'Co-Driver'!$HX$6:$HX$89</definedName>
    <definedName name="Entered_E7_2">Driver!$HX$6:$HX$89</definedName>
    <definedName name="Entered_E7_3" localSheetId="1">'Co-Driver'!$IC$6:$IC$89</definedName>
    <definedName name="Entered_E7_3">Driver!$IC$6:$IC$89</definedName>
    <definedName name="Entered_E7_4" localSheetId="1">'Co-Driver'!$IH$6:$IH$89</definedName>
    <definedName name="Entered_E7_4">Driver!$IH$6:$IH$89</definedName>
    <definedName name="Entered_E7_5" localSheetId="1">'Co-Driver'!$IM$6:$IM$89</definedName>
    <definedName name="Entered_E7_5">Driver!$IM$6:$IM$89</definedName>
    <definedName name="Entered_E7_6" localSheetId="1">'Co-Driver'!$IR$6:$IR$89</definedName>
    <definedName name="Entered_E7_6">Driver!$IR$6:$IR$89</definedName>
    <definedName name="Entered_E7_7" localSheetId="1">'Co-Driver'!#REF!</definedName>
    <definedName name="Entered_E7_7">Driver!#REF!</definedName>
    <definedName name="Entered_E8_1" localSheetId="1">'Co-Driver'!$JC$6:$JC$89</definedName>
    <definedName name="Entered_E8_1">Driver!$JC$6:$JC$89</definedName>
    <definedName name="Entered_E8_2" localSheetId="1">'Co-Driver'!$JH$6:$JH$89</definedName>
    <definedName name="Entered_E8_2">Driver!$JH$6:$JH$89</definedName>
    <definedName name="Entered_E8_3" localSheetId="1">'Co-Driver'!$JM$6:$JM$89</definedName>
    <definedName name="Entered_E8_3">Driver!$JM$6:$JM$89</definedName>
    <definedName name="Entered_E8_4" localSheetId="1">'Co-Driver'!$JR$6:$JR$89</definedName>
    <definedName name="Entered_E8_4">Driver!$JR$6:$JR$89</definedName>
    <definedName name="Entered_E8_5" localSheetId="1">'Co-Driver'!$JW$6:$JW$89</definedName>
    <definedName name="Entered_E8_5">Driver!$JW$6:$JW$89</definedName>
    <definedName name="Entered_E8_6" localSheetId="1">'Co-Driver'!$KB$6:$KB$89</definedName>
    <definedName name="Entered_E8_6">Driver!$KB$6:$KB$89</definedName>
    <definedName name="Entered_E8_7" localSheetId="1">'Co-Driver'!#REF!</definedName>
    <definedName name="Entered_E8_7">Driver!#REF!</definedName>
    <definedName name="Entries_C_Event">Tables!$C$40:$M$46</definedName>
    <definedName name="Entries_D_Event" comment="Nr of driver entries per event">Tables!$C$22:$M$28</definedName>
    <definedName name="Points_Table">Tables!$D$57:$N$64</definedName>
    <definedName name="Points_Table_Modified">Tables!$D$69:$X$76</definedName>
    <definedName name="_xlnm.Print_Area" localSheetId="1">'Co-Driver'!$A$1:$KK$90</definedName>
    <definedName name="_xlnm.Print_Area" localSheetId="0">Driver!$A$1:$KK$90</definedName>
    <definedName name="_xlnm.Print_Area" localSheetId="2">Tables!$B$1:$X$77</definedName>
  </definedNames>
  <calcPr calcId="171027" calcMode="autoNoTable" iterate="1" iterateCount="1" iterateDelta="0"/>
</workbook>
</file>

<file path=xl/calcChain.xml><?xml version="1.0" encoding="utf-8"?>
<calcChain xmlns="http://schemas.openxmlformats.org/spreadsheetml/2006/main">
  <c r="H60" i="31" l="1"/>
  <c r="H47" i="31"/>
  <c r="H42" i="31"/>
  <c r="H51" i="20"/>
  <c r="H16" i="31"/>
  <c r="H14" i="31"/>
  <c r="H16" i="20"/>
  <c r="H13" i="20"/>
  <c r="H59" i="31"/>
  <c r="H58" i="31"/>
  <c r="H55" i="31"/>
  <c r="H52" i="31"/>
  <c r="H41" i="31"/>
  <c r="H45" i="31"/>
  <c r="H43" i="31"/>
  <c r="H40" i="31"/>
  <c r="H50" i="20"/>
  <c r="H47" i="20"/>
  <c r="H44" i="20"/>
  <c r="H37" i="20"/>
  <c r="H39" i="20"/>
  <c r="H36" i="20"/>
  <c r="H35" i="20"/>
  <c r="H36" i="31"/>
  <c r="H32" i="31"/>
  <c r="H31" i="20"/>
  <c r="H10" i="31"/>
  <c r="H9" i="31"/>
  <c r="H12" i="31"/>
  <c r="H11" i="20"/>
  <c r="H15" i="20"/>
  <c r="H10" i="20"/>
  <c r="H54" i="31"/>
  <c r="H51" i="31"/>
  <c r="H49" i="31"/>
  <c r="H46" i="31"/>
  <c r="H46" i="20"/>
  <c r="H42" i="20"/>
  <c r="H40" i="20"/>
  <c r="H31" i="31"/>
  <c r="H34" i="31"/>
  <c r="H29" i="31"/>
  <c r="H28" i="20"/>
  <c r="H20" i="31"/>
  <c r="H17" i="31"/>
  <c r="KG89" i="31" l="1"/>
  <c r="KC89" i="31"/>
  <c r="KE89" i="31" s="1"/>
  <c r="KB89" i="31"/>
  <c r="JX89" i="31"/>
  <c r="JZ89" i="31" s="1"/>
  <c r="JW89" i="31"/>
  <c r="JS89" i="31"/>
  <c r="JU89" i="31" s="1"/>
  <c r="JR89" i="31"/>
  <c r="JN89" i="31"/>
  <c r="JP89" i="31" s="1"/>
  <c r="JM89" i="31"/>
  <c r="JI89" i="31"/>
  <c r="JK89" i="31" s="1"/>
  <c r="JH89" i="31"/>
  <c r="JD89" i="31"/>
  <c r="JE89" i="31" s="1"/>
  <c r="JC89" i="31"/>
  <c r="IW89" i="31"/>
  <c r="IS89" i="31"/>
  <c r="IR89" i="31"/>
  <c r="IN89" i="31"/>
  <c r="IP89" i="31" s="1"/>
  <c r="IM89" i="31"/>
  <c r="II89" i="31"/>
  <c r="IK89" i="31" s="1"/>
  <c r="IH89" i="31"/>
  <c r="ID89" i="31"/>
  <c r="IF89" i="31" s="1"/>
  <c r="IC89" i="31"/>
  <c r="HY89" i="31"/>
  <c r="IA89" i="31" s="1"/>
  <c r="HX89" i="31"/>
  <c r="HT89" i="31"/>
  <c r="HS89" i="31"/>
  <c r="HM89" i="31"/>
  <c r="HI89" i="31"/>
  <c r="HH89" i="31"/>
  <c r="HD89" i="31"/>
  <c r="HC89" i="31"/>
  <c r="GY89" i="31"/>
  <c r="HA89" i="31" s="1"/>
  <c r="GX89" i="31"/>
  <c r="GT89" i="31"/>
  <c r="GV89" i="31" s="1"/>
  <c r="GS89" i="31"/>
  <c r="GO89" i="31"/>
  <c r="GQ89" i="31" s="1"/>
  <c r="GN89" i="31"/>
  <c r="GJ89" i="31"/>
  <c r="GL89" i="31" s="1"/>
  <c r="GI89" i="31"/>
  <c r="GC89" i="31"/>
  <c r="FY89" i="31"/>
  <c r="FZ89" i="31" s="1"/>
  <c r="FX89" i="31"/>
  <c r="FT89" i="31"/>
  <c r="FV89" i="31" s="1"/>
  <c r="FS89" i="31"/>
  <c r="FO89" i="31"/>
  <c r="FN89" i="31"/>
  <c r="FJ89" i="31"/>
  <c r="FL89" i="31" s="1"/>
  <c r="FI89" i="31"/>
  <c r="FE89" i="31"/>
  <c r="FG89" i="31" s="1"/>
  <c r="FD89" i="31"/>
  <c r="EZ89" i="31"/>
  <c r="FB89" i="31" s="1"/>
  <c r="EY89" i="31"/>
  <c r="ES89" i="31"/>
  <c r="EO89" i="31"/>
  <c r="EQ89" i="31" s="1"/>
  <c r="EN89" i="31"/>
  <c r="EJ89" i="31"/>
  <c r="EL89" i="31" s="1"/>
  <c r="EI89" i="31"/>
  <c r="EE89" i="31"/>
  <c r="EF89" i="31" s="1"/>
  <c r="ED89" i="31"/>
  <c r="DZ89" i="31"/>
  <c r="DY89" i="31"/>
  <c r="DU89" i="31"/>
  <c r="DV89" i="31" s="1"/>
  <c r="DT89" i="31"/>
  <c r="DP89" i="31"/>
  <c r="DR89" i="31" s="1"/>
  <c r="DO89" i="31"/>
  <c r="DI89" i="31"/>
  <c r="DE89" i="31"/>
  <c r="DD89" i="31"/>
  <c r="CZ89" i="31"/>
  <c r="CY89" i="31"/>
  <c r="CU89" i="31"/>
  <c r="CV89" i="31" s="1"/>
  <c r="CT89" i="31"/>
  <c r="CP89" i="31"/>
  <c r="CR89" i="31" s="1"/>
  <c r="CO89" i="31"/>
  <c r="CK89" i="31"/>
  <c r="CJ89" i="31"/>
  <c r="CF89" i="31"/>
  <c r="CH89" i="31" s="1"/>
  <c r="CE89" i="31"/>
  <c r="BY89" i="31"/>
  <c r="BU89" i="31"/>
  <c r="BW89" i="31" s="1"/>
  <c r="BT89" i="31"/>
  <c r="BP89" i="31"/>
  <c r="BO89" i="31"/>
  <c r="BK89" i="31"/>
  <c r="BM89" i="31" s="1"/>
  <c r="BJ89" i="31"/>
  <c r="BF89" i="31"/>
  <c r="BH89" i="31" s="1"/>
  <c r="BE89" i="31"/>
  <c r="BA89" i="31"/>
  <c r="BC89" i="31" s="1"/>
  <c r="AZ89" i="31"/>
  <c r="AV89" i="31"/>
  <c r="AU89" i="31"/>
  <c r="AK89" i="31"/>
  <c r="AL89" i="31" s="1"/>
  <c r="AJ89" i="31"/>
  <c r="AF89" i="31"/>
  <c r="AH89" i="31" s="1"/>
  <c r="AE89" i="31"/>
  <c r="AA89" i="31"/>
  <c r="AC89" i="31" s="1"/>
  <c r="Z89" i="31"/>
  <c r="V89" i="31"/>
  <c r="X89" i="31" s="1"/>
  <c r="U89" i="31"/>
  <c r="Q89" i="31"/>
  <c r="R89" i="31" s="1"/>
  <c r="P89" i="31"/>
  <c r="L89" i="31"/>
  <c r="N89" i="31" s="1"/>
  <c r="K89" i="31"/>
  <c r="KG88" i="31"/>
  <c r="KC88" i="31"/>
  <c r="KD88" i="31" s="1"/>
  <c r="KB88" i="31"/>
  <c r="JX88" i="31"/>
  <c r="JY88" i="31" s="1"/>
  <c r="JW88" i="31"/>
  <c r="JS88" i="31"/>
  <c r="JT88" i="31" s="1"/>
  <c r="JR88" i="31"/>
  <c r="JN88" i="31"/>
  <c r="JP88" i="31" s="1"/>
  <c r="JM88" i="31"/>
  <c r="JI88" i="31"/>
  <c r="JH88" i="31"/>
  <c r="JD88" i="31"/>
  <c r="JF88" i="31" s="1"/>
  <c r="JC88" i="31"/>
  <c r="IW88" i="31"/>
  <c r="IS88" i="31"/>
  <c r="IR88" i="31"/>
  <c r="IN88" i="31"/>
  <c r="IO88" i="31" s="1"/>
  <c r="IM88" i="31"/>
  <c r="II88" i="31"/>
  <c r="IJ88" i="31" s="1"/>
  <c r="IH88" i="31"/>
  <c r="ID88" i="31"/>
  <c r="IE88" i="31" s="1"/>
  <c r="IC88" i="31"/>
  <c r="HY88" i="31"/>
  <c r="HX88" i="31"/>
  <c r="HT88" i="31"/>
  <c r="HV88" i="31" s="1"/>
  <c r="HS88" i="31"/>
  <c r="HM88" i="31"/>
  <c r="HI88" i="31"/>
  <c r="HK88" i="31" s="1"/>
  <c r="HH88" i="31"/>
  <c r="HD88" i="31"/>
  <c r="HC88" i="31"/>
  <c r="GY88" i="31"/>
  <c r="HA88" i="31" s="1"/>
  <c r="GX88" i="31"/>
  <c r="GT88" i="31"/>
  <c r="GV88" i="31" s="1"/>
  <c r="GS88" i="31"/>
  <c r="GO88" i="31"/>
  <c r="GP88" i="31" s="1"/>
  <c r="GN88" i="31"/>
  <c r="GJ88" i="31"/>
  <c r="GK88" i="31" s="1"/>
  <c r="GI88" i="31"/>
  <c r="GC88" i="31"/>
  <c r="FY88" i="31"/>
  <c r="FX88" i="31"/>
  <c r="FT88" i="31"/>
  <c r="FU88" i="31" s="1"/>
  <c r="FS88" i="31"/>
  <c r="FO88" i="31"/>
  <c r="FN88" i="31"/>
  <c r="FJ88" i="31"/>
  <c r="FL88" i="31" s="1"/>
  <c r="FI88" i="31"/>
  <c r="FE88" i="31"/>
  <c r="FG88" i="31" s="1"/>
  <c r="FD88" i="31"/>
  <c r="EZ88" i="31"/>
  <c r="FA88" i="31" s="1"/>
  <c r="EY88" i="31"/>
  <c r="ES88" i="31"/>
  <c r="EO88" i="31"/>
  <c r="EN88" i="31"/>
  <c r="EJ88" i="31"/>
  <c r="EL88" i="31" s="1"/>
  <c r="EI88" i="31"/>
  <c r="EE88" i="31"/>
  <c r="EG88" i="31" s="1"/>
  <c r="ED88" i="31"/>
  <c r="DZ88" i="31"/>
  <c r="DY88" i="31"/>
  <c r="DU88" i="31"/>
  <c r="DW88" i="31" s="1"/>
  <c r="DT88" i="31"/>
  <c r="DP88" i="31"/>
  <c r="DO88" i="31"/>
  <c r="DI88" i="31"/>
  <c r="DE88" i="31"/>
  <c r="DG88" i="31" s="1"/>
  <c r="DD88" i="31"/>
  <c r="CZ88" i="31"/>
  <c r="DB88" i="31" s="1"/>
  <c r="CY88" i="31"/>
  <c r="CU88" i="31"/>
  <c r="CW88" i="31" s="1"/>
  <c r="CT88" i="31"/>
  <c r="CP88" i="31"/>
  <c r="CR88" i="31" s="1"/>
  <c r="CO88" i="31"/>
  <c r="CK88" i="31"/>
  <c r="CJ88" i="31"/>
  <c r="CF88" i="31"/>
  <c r="CH88" i="31" s="1"/>
  <c r="CE88" i="31"/>
  <c r="BY88" i="31"/>
  <c r="BU88" i="31"/>
  <c r="BV88" i="31" s="1"/>
  <c r="BT88" i="31"/>
  <c r="BP88" i="31"/>
  <c r="BO88" i="31"/>
  <c r="BK88" i="31"/>
  <c r="BJ88" i="31"/>
  <c r="BF88" i="31"/>
  <c r="BH88" i="31" s="1"/>
  <c r="BE88" i="31"/>
  <c r="BA88" i="31"/>
  <c r="BC88" i="31" s="1"/>
  <c r="AZ88" i="31"/>
  <c r="AV88" i="31"/>
  <c r="AU88" i="31"/>
  <c r="AO88" i="31"/>
  <c r="AK88" i="31"/>
  <c r="AM88" i="31" s="1"/>
  <c r="AJ88" i="31"/>
  <c r="AF88" i="31"/>
  <c r="AH88" i="31" s="1"/>
  <c r="AE88" i="31"/>
  <c r="AA88" i="31"/>
  <c r="Z88" i="31"/>
  <c r="V88" i="31"/>
  <c r="X88" i="31" s="1"/>
  <c r="U88" i="31"/>
  <c r="Q88" i="31"/>
  <c r="S88" i="31" s="1"/>
  <c r="P88" i="31"/>
  <c r="L88" i="31"/>
  <c r="N88" i="31" s="1"/>
  <c r="K88" i="31"/>
  <c r="KG87" i="31"/>
  <c r="KC87" i="31"/>
  <c r="KD87" i="31" s="1"/>
  <c r="KB87" i="31"/>
  <c r="JX87" i="31"/>
  <c r="JZ87" i="31" s="1"/>
  <c r="JW87" i="31"/>
  <c r="JS87" i="31"/>
  <c r="JR87" i="31"/>
  <c r="JN87" i="31"/>
  <c r="JO87" i="31" s="1"/>
  <c r="JM87" i="31"/>
  <c r="JI87" i="31"/>
  <c r="JJ87" i="31" s="1"/>
  <c r="JH87" i="31"/>
  <c r="JD87" i="31"/>
  <c r="JE87" i="31" s="1"/>
  <c r="JC87" i="31"/>
  <c r="IW87" i="31"/>
  <c r="IS87" i="31"/>
  <c r="IT87" i="31" s="1"/>
  <c r="IR87" i="31"/>
  <c r="IN87" i="31"/>
  <c r="IO87" i="31" s="1"/>
  <c r="IM87" i="31"/>
  <c r="II87" i="31"/>
  <c r="IK87" i="31" s="1"/>
  <c r="IH87" i="31"/>
  <c r="ID87" i="31"/>
  <c r="IC87" i="31"/>
  <c r="HY87" i="31"/>
  <c r="IA87" i="31" s="1"/>
  <c r="HX87" i="31"/>
  <c r="HT87" i="31"/>
  <c r="HV87" i="31" s="1"/>
  <c r="HS87" i="31"/>
  <c r="HM87" i="31"/>
  <c r="HI87" i="31"/>
  <c r="HJ87" i="31" s="1"/>
  <c r="HH87" i="31"/>
  <c r="HD87" i="31"/>
  <c r="HF87" i="31" s="1"/>
  <c r="HC87" i="31"/>
  <c r="GY87" i="31"/>
  <c r="HA87" i="31" s="1"/>
  <c r="GX87" i="31"/>
  <c r="GT87" i="31"/>
  <c r="GU87" i="31" s="1"/>
  <c r="GS87" i="31"/>
  <c r="GO87" i="31"/>
  <c r="GN87" i="31"/>
  <c r="GJ87" i="31"/>
  <c r="GK87" i="31" s="1"/>
  <c r="GI87" i="31"/>
  <c r="GC87" i="31"/>
  <c r="FY87" i="31"/>
  <c r="GA87" i="31" s="1"/>
  <c r="FX87" i="31"/>
  <c r="FT87" i="31"/>
  <c r="FS87" i="31"/>
  <c r="FO87" i="31"/>
  <c r="FN87" i="31"/>
  <c r="FJ87" i="31"/>
  <c r="FL87" i="31" s="1"/>
  <c r="FI87" i="31"/>
  <c r="FE87" i="31"/>
  <c r="FG87" i="31" s="1"/>
  <c r="FD87" i="31"/>
  <c r="EZ87" i="31"/>
  <c r="EY87" i="31"/>
  <c r="ES87" i="31"/>
  <c r="EO87" i="31"/>
  <c r="EP87" i="31" s="1"/>
  <c r="EN87" i="31"/>
  <c r="EJ87" i="31"/>
  <c r="EK87" i="31" s="1"/>
  <c r="EI87" i="31"/>
  <c r="EE87" i="31"/>
  <c r="EG87" i="31" s="1"/>
  <c r="ED87" i="31"/>
  <c r="DZ87" i="31"/>
  <c r="EB87" i="31" s="1"/>
  <c r="DY87" i="31"/>
  <c r="DU87" i="31"/>
  <c r="DW87" i="31" s="1"/>
  <c r="DT87" i="31"/>
  <c r="DP87" i="31"/>
  <c r="DR87" i="31" s="1"/>
  <c r="DO87" i="31"/>
  <c r="DI87" i="31"/>
  <c r="DE87" i="31"/>
  <c r="DG87" i="31" s="1"/>
  <c r="DD87" i="31"/>
  <c r="CZ87" i="31"/>
  <c r="CY87" i="31"/>
  <c r="CU87" i="31"/>
  <c r="CV87" i="31" s="1"/>
  <c r="CT87" i="31"/>
  <c r="CP87" i="31"/>
  <c r="CQ87" i="31" s="1"/>
  <c r="CO87" i="31"/>
  <c r="CK87" i="31"/>
  <c r="CM87" i="31" s="1"/>
  <c r="CJ87" i="31"/>
  <c r="CF87" i="31"/>
  <c r="CH87" i="31" s="1"/>
  <c r="CE87" i="31"/>
  <c r="BY87" i="31"/>
  <c r="BU87" i="31"/>
  <c r="BT87" i="31"/>
  <c r="BP87" i="31"/>
  <c r="BO87" i="31"/>
  <c r="BK87" i="31"/>
  <c r="BJ87" i="31"/>
  <c r="BF87" i="31"/>
  <c r="BG87" i="31" s="1"/>
  <c r="BE87" i="31"/>
  <c r="BA87" i="31"/>
  <c r="BB87" i="31" s="1"/>
  <c r="AZ87" i="31"/>
  <c r="AV87" i="31"/>
  <c r="AX87" i="31" s="1"/>
  <c r="AU87" i="31"/>
  <c r="AO87" i="31"/>
  <c r="AK87" i="31"/>
  <c r="AJ87" i="31"/>
  <c r="AF87" i="31"/>
  <c r="AH87" i="31" s="1"/>
  <c r="AE87" i="31"/>
  <c r="AA87" i="31"/>
  <c r="AB87" i="31" s="1"/>
  <c r="Z87" i="31"/>
  <c r="V87" i="31"/>
  <c r="W87" i="31" s="1"/>
  <c r="U87" i="31"/>
  <c r="Q87" i="31"/>
  <c r="R87" i="31" s="1"/>
  <c r="P87" i="31"/>
  <c r="L87" i="31"/>
  <c r="N87" i="31" s="1"/>
  <c r="K87" i="31"/>
  <c r="KG86" i="31"/>
  <c r="KC86" i="31"/>
  <c r="KE86" i="31" s="1"/>
  <c r="KB86" i="31"/>
  <c r="JX86" i="31"/>
  <c r="JZ86" i="31" s="1"/>
  <c r="JW86" i="31"/>
  <c r="JS86" i="31"/>
  <c r="JT86" i="31" s="1"/>
  <c r="JR86" i="31"/>
  <c r="JN86" i="31"/>
  <c r="JM86" i="31"/>
  <c r="JI86" i="31"/>
  <c r="JJ86" i="31" s="1"/>
  <c r="JH86" i="31"/>
  <c r="JD86" i="31"/>
  <c r="JE86" i="31" s="1"/>
  <c r="JC86" i="31"/>
  <c r="IW86" i="31"/>
  <c r="IS86" i="31"/>
  <c r="IR86" i="31"/>
  <c r="IN86" i="31"/>
  <c r="IP86" i="31" s="1"/>
  <c r="IM86" i="31"/>
  <c r="II86" i="31"/>
  <c r="IK86" i="31" s="1"/>
  <c r="IH86" i="31"/>
  <c r="ID86" i="31"/>
  <c r="IC86" i="31"/>
  <c r="HY86" i="31"/>
  <c r="HZ86" i="31" s="1"/>
  <c r="HX86" i="31"/>
  <c r="HT86" i="31"/>
  <c r="HU86" i="31" s="1"/>
  <c r="HS86" i="31"/>
  <c r="HM86" i="31"/>
  <c r="HI86" i="31"/>
  <c r="HK86" i="31" s="1"/>
  <c r="HH86" i="31"/>
  <c r="HD86" i="31"/>
  <c r="HC86" i="31"/>
  <c r="GY86" i="31"/>
  <c r="HA86" i="31" s="1"/>
  <c r="GX86" i="31"/>
  <c r="GT86" i="31"/>
  <c r="GV86" i="31" s="1"/>
  <c r="GS86" i="31"/>
  <c r="GO86" i="31"/>
  <c r="GQ86" i="31" s="1"/>
  <c r="GN86" i="31"/>
  <c r="GJ86" i="31"/>
  <c r="GI86" i="31"/>
  <c r="GC86" i="31"/>
  <c r="FY86" i="31"/>
  <c r="FX86" i="31"/>
  <c r="FT86" i="31"/>
  <c r="FU86" i="31" s="1"/>
  <c r="FS86" i="31"/>
  <c r="FO86" i="31"/>
  <c r="FN86" i="31"/>
  <c r="FJ86" i="31"/>
  <c r="FK86" i="31" s="1"/>
  <c r="FI86" i="31"/>
  <c r="FE86" i="31"/>
  <c r="FG86" i="31" s="1"/>
  <c r="FD86" i="31"/>
  <c r="EZ86" i="31"/>
  <c r="FA86" i="31" s="1"/>
  <c r="EY86" i="31"/>
  <c r="ES86" i="31"/>
  <c r="EO86" i="31"/>
  <c r="EQ86" i="31" s="1"/>
  <c r="EN86" i="31"/>
  <c r="EJ86" i="31"/>
  <c r="EL86" i="31" s="1"/>
  <c r="EI86" i="31"/>
  <c r="EE86" i="31"/>
  <c r="ED86" i="31"/>
  <c r="DZ86" i="31"/>
  <c r="DY86" i="31"/>
  <c r="DU86" i="31"/>
  <c r="DW86" i="31" s="1"/>
  <c r="DT86" i="31"/>
  <c r="DP86" i="31"/>
  <c r="DR86" i="31" s="1"/>
  <c r="DO86" i="31"/>
  <c r="DI86" i="31"/>
  <c r="DE86" i="31"/>
  <c r="DF86" i="31" s="1"/>
  <c r="DD86" i="31"/>
  <c r="CZ86" i="31"/>
  <c r="DB86" i="31" s="1"/>
  <c r="CY86" i="31"/>
  <c r="CU86" i="31"/>
  <c r="CW86" i="31" s="1"/>
  <c r="CT86" i="31"/>
  <c r="CP86" i="31"/>
  <c r="CR86" i="31" s="1"/>
  <c r="CO86" i="31"/>
  <c r="CK86" i="31"/>
  <c r="CJ86" i="31"/>
  <c r="CF86" i="31"/>
  <c r="CG86" i="31" s="1"/>
  <c r="CE86" i="31"/>
  <c r="BY86" i="31"/>
  <c r="BU86" i="31"/>
  <c r="BT86" i="31"/>
  <c r="BP86" i="31"/>
  <c r="BR86" i="31" s="1"/>
  <c r="BO86" i="31"/>
  <c r="BK86" i="31"/>
  <c r="BM86" i="31" s="1"/>
  <c r="BJ86" i="31"/>
  <c r="BF86" i="31"/>
  <c r="BH86" i="31" s="1"/>
  <c r="BE86" i="31"/>
  <c r="BA86" i="31"/>
  <c r="BC86" i="31" s="1"/>
  <c r="AZ86" i="31"/>
  <c r="AV86" i="31"/>
  <c r="AU86" i="31"/>
  <c r="AO86" i="31"/>
  <c r="AK86" i="31"/>
  <c r="AM86" i="31" s="1"/>
  <c r="AJ86" i="31"/>
  <c r="AF86" i="31"/>
  <c r="AH86" i="31" s="1"/>
  <c r="AE86" i="31"/>
  <c r="AA86" i="31"/>
  <c r="AB86" i="31" s="1"/>
  <c r="Z86" i="31"/>
  <c r="V86" i="31"/>
  <c r="X86" i="31" s="1"/>
  <c r="U86" i="31"/>
  <c r="Q86" i="31"/>
  <c r="S86" i="31" s="1"/>
  <c r="P86" i="31"/>
  <c r="L86" i="31"/>
  <c r="N86" i="31" s="1"/>
  <c r="K86" i="31"/>
  <c r="KG85" i="31"/>
  <c r="KC85" i="31"/>
  <c r="KE85" i="31" s="1"/>
  <c r="KB85" i="31"/>
  <c r="JX85" i="31"/>
  <c r="JY85" i="31" s="1"/>
  <c r="JW85" i="31"/>
  <c r="JS85" i="31"/>
  <c r="JR85" i="31"/>
  <c r="JN85" i="31"/>
  <c r="JP85" i="31" s="1"/>
  <c r="JM85" i="31"/>
  <c r="JI85" i="31"/>
  <c r="JH85" i="31"/>
  <c r="JD85" i="31"/>
  <c r="JE85" i="31" s="1"/>
  <c r="JC85" i="31"/>
  <c r="IW85" i="31"/>
  <c r="IS85" i="31"/>
  <c r="IU85" i="31" s="1"/>
  <c r="IR85" i="31"/>
  <c r="IN85" i="31"/>
  <c r="IP85" i="31" s="1"/>
  <c r="IM85" i="31"/>
  <c r="II85" i="31"/>
  <c r="IH85" i="31"/>
  <c r="ID85" i="31"/>
  <c r="IC85" i="31"/>
  <c r="HY85" i="31"/>
  <c r="HZ85" i="31" s="1"/>
  <c r="HX85" i="31"/>
  <c r="HT85" i="31"/>
  <c r="HS85" i="31"/>
  <c r="HM85" i="31"/>
  <c r="HI85" i="31"/>
  <c r="HJ85" i="31" s="1"/>
  <c r="HH85" i="31"/>
  <c r="HD85" i="31"/>
  <c r="HF85" i="31" s="1"/>
  <c r="HC85" i="31"/>
  <c r="GY85" i="31"/>
  <c r="HA85" i="31" s="1"/>
  <c r="GX85" i="31"/>
  <c r="GT85" i="31"/>
  <c r="GV85" i="31" s="1"/>
  <c r="GS85" i="31"/>
  <c r="GO85" i="31"/>
  <c r="GN85" i="31"/>
  <c r="GJ85" i="31"/>
  <c r="GL85" i="31" s="1"/>
  <c r="GI85" i="31"/>
  <c r="GC85" i="31"/>
  <c r="FY85" i="31"/>
  <c r="FZ85" i="31" s="1"/>
  <c r="FX85" i="31"/>
  <c r="FT85" i="31"/>
  <c r="FU85" i="31" s="1"/>
  <c r="FS85" i="31"/>
  <c r="FO85" i="31"/>
  <c r="FQ85" i="31" s="1"/>
  <c r="FN85" i="31"/>
  <c r="FJ85" i="31"/>
  <c r="FL85" i="31" s="1"/>
  <c r="FI85" i="31"/>
  <c r="FE85" i="31"/>
  <c r="FG85" i="31" s="1"/>
  <c r="FD85" i="31"/>
  <c r="EZ85" i="31"/>
  <c r="EY85" i="31"/>
  <c r="ES85" i="31"/>
  <c r="EO85" i="31"/>
  <c r="EP85" i="31" s="1"/>
  <c r="EN85" i="31"/>
  <c r="EJ85" i="31"/>
  <c r="EL85" i="31" s="1"/>
  <c r="EI85" i="31"/>
  <c r="EE85" i="31"/>
  <c r="EG85" i="31" s="1"/>
  <c r="ED85" i="31"/>
  <c r="DZ85" i="31"/>
  <c r="DY85" i="31"/>
  <c r="DU85" i="31"/>
  <c r="DW85" i="31" s="1"/>
  <c r="DT85" i="31"/>
  <c r="DP85" i="31"/>
  <c r="DQ85" i="31" s="1"/>
  <c r="DO85" i="31"/>
  <c r="DI85" i="31"/>
  <c r="DE85" i="31"/>
  <c r="DG85" i="31" s="1"/>
  <c r="DD85" i="31"/>
  <c r="CZ85" i="31"/>
  <c r="DB85" i="31" s="1"/>
  <c r="CY85" i="31"/>
  <c r="CU85" i="31"/>
  <c r="CW85" i="31" s="1"/>
  <c r="CT85" i="31"/>
  <c r="CP85" i="31"/>
  <c r="CR85" i="31" s="1"/>
  <c r="CO85" i="31"/>
  <c r="CK85" i="31"/>
  <c r="CM85" i="31" s="1"/>
  <c r="CJ85" i="31"/>
  <c r="CF85" i="31"/>
  <c r="CG85" i="31" s="1"/>
  <c r="CE85" i="31"/>
  <c r="BY85" i="31"/>
  <c r="BU85" i="31"/>
  <c r="BT85" i="31"/>
  <c r="BP85" i="31"/>
  <c r="BR85" i="31" s="1"/>
  <c r="BO85" i="31"/>
  <c r="BK85" i="31"/>
  <c r="BM85" i="31" s="1"/>
  <c r="BJ85" i="31"/>
  <c r="BF85" i="31"/>
  <c r="BH85" i="31" s="1"/>
  <c r="BE85" i="31"/>
  <c r="BA85" i="31"/>
  <c r="AZ85" i="31"/>
  <c r="AV85" i="31"/>
  <c r="AX85" i="31" s="1"/>
  <c r="AU85" i="31"/>
  <c r="AO85" i="31"/>
  <c r="AK85" i="31"/>
  <c r="AL85" i="31" s="1"/>
  <c r="AJ85" i="31"/>
  <c r="AF85" i="31"/>
  <c r="AH85" i="31" s="1"/>
  <c r="AE85" i="31"/>
  <c r="AA85" i="31"/>
  <c r="Z85" i="31"/>
  <c r="V85" i="31"/>
  <c r="X85" i="31" s="1"/>
  <c r="U85" i="31"/>
  <c r="Q85" i="31"/>
  <c r="S85" i="31" s="1"/>
  <c r="P85" i="31"/>
  <c r="L85" i="31"/>
  <c r="K85" i="31"/>
  <c r="KG84" i="31"/>
  <c r="KC84" i="31"/>
  <c r="KB84" i="31"/>
  <c r="JX84" i="31"/>
  <c r="JY84" i="31" s="1"/>
  <c r="JW84" i="31"/>
  <c r="JS84" i="31"/>
  <c r="JR84" i="31"/>
  <c r="JN84" i="31"/>
  <c r="JO84" i="31" s="1"/>
  <c r="JM84" i="31"/>
  <c r="JI84" i="31"/>
  <c r="JH84" i="31"/>
  <c r="JD84" i="31"/>
  <c r="JC84" i="31"/>
  <c r="IW84" i="31"/>
  <c r="IS84" i="31"/>
  <c r="IU84" i="31" s="1"/>
  <c r="IR84" i="31"/>
  <c r="IN84" i="31"/>
  <c r="IP84" i="31" s="1"/>
  <c r="IM84" i="31"/>
  <c r="II84" i="31"/>
  <c r="IK84" i="31" s="1"/>
  <c r="IH84" i="31"/>
  <c r="ID84" i="31"/>
  <c r="IF84" i="31" s="1"/>
  <c r="IC84" i="31"/>
  <c r="HY84" i="31"/>
  <c r="IA84" i="31" s="1"/>
  <c r="HX84" i="31"/>
  <c r="HT84" i="31"/>
  <c r="HS84" i="31"/>
  <c r="HM84" i="31"/>
  <c r="HI84" i="31"/>
  <c r="HK84" i="31" s="1"/>
  <c r="HH84" i="31"/>
  <c r="HD84" i="31"/>
  <c r="HC84" i="31"/>
  <c r="GY84" i="31"/>
  <c r="GX84" i="31"/>
  <c r="GT84" i="31"/>
  <c r="GU84" i="31" s="1"/>
  <c r="GS84" i="31"/>
  <c r="GO84" i="31"/>
  <c r="GQ84" i="31" s="1"/>
  <c r="GN84" i="31"/>
  <c r="GJ84" i="31"/>
  <c r="GK84" i="31" s="1"/>
  <c r="GI84" i="31"/>
  <c r="GC84" i="31"/>
  <c r="FY84" i="31"/>
  <c r="FX84" i="31"/>
  <c r="FT84" i="31"/>
  <c r="FS84" i="31"/>
  <c r="FO84" i="31"/>
  <c r="FQ84" i="31" s="1"/>
  <c r="FN84" i="31"/>
  <c r="FJ84" i="31"/>
  <c r="FL84" i="31" s="1"/>
  <c r="FI84" i="31"/>
  <c r="FE84" i="31"/>
  <c r="FD84" i="31"/>
  <c r="EZ84" i="31"/>
  <c r="EY84" i="31"/>
  <c r="ES84" i="31"/>
  <c r="EO84" i="31"/>
  <c r="EN84" i="31"/>
  <c r="EJ84" i="31"/>
  <c r="EI84" i="31"/>
  <c r="EE84" i="31"/>
  <c r="ED84" i="31"/>
  <c r="DZ84" i="31"/>
  <c r="DY84" i="31"/>
  <c r="DU84" i="31"/>
  <c r="DW84" i="31" s="1"/>
  <c r="DT84" i="31"/>
  <c r="DP84" i="31"/>
  <c r="DO84" i="31"/>
  <c r="DI84" i="31"/>
  <c r="DE84" i="31"/>
  <c r="DD84" i="31"/>
  <c r="CZ84" i="31"/>
  <c r="CY84" i="31"/>
  <c r="CU84" i="31"/>
  <c r="CT84" i="31"/>
  <c r="CP84" i="31"/>
  <c r="CQ84" i="31" s="1"/>
  <c r="CO84" i="31"/>
  <c r="CK84" i="31"/>
  <c r="CJ84" i="31"/>
  <c r="CF84" i="31"/>
  <c r="CH84" i="31" s="1"/>
  <c r="CE84" i="31"/>
  <c r="BY84" i="31"/>
  <c r="BU84" i="31"/>
  <c r="BW84" i="31" s="1"/>
  <c r="BT84" i="31"/>
  <c r="BP84" i="31"/>
  <c r="BR84" i="31" s="1"/>
  <c r="BO84" i="31"/>
  <c r="BK84" i="31"/>
  <c r="BM84" i="31" s="1"/>
  <c r="BJ84" i="31"/>
  <c r="BF84" i="31"/>
  <c r="BG84" i="31" s="1"/>
  <c r="BE84" i="31"/>
  <c r="BA84" i="31"/>
  <c r="BC84" i="31" s="1"/>
  <c r="AZ84" i="31"/>
  <c r="AV84" i="31"/>
  <c r="AW84" i="31" s="1"/>
  <c r="AU84" i="31"/>
  <c r="AO84" i="31"/>
  <c r="AK84" i="31"/>
  <c r="AJ84" i="31"/>
  <c r="AF84" i="31"/>
  <c r="AH84" i="31" s="1"/>
  <c r="AE84" i="31"/>
  <c r="AA84" i="31"/>
  <c r="Z84" i="31"/>
  <c r="V84" i="31"/>
  <c r="X84" i="31" s="1"/>
  <c r="U84" i="31"/>
  <c r="Q84" i="31"/>
  <c r="S84" i="31" s="1"/>
  <c r="P84" i="31"/>
  <c r="L84" i="31"/>
  <c r="N84" i="31" s="1"/>
  <c r="K84" i="31"/>
  <c r="KG83" i="31"/>
  <c r="KC83" i="31"/>
  <c r="KD83" i="31" s="1"/>
  <c r="KB83" i="31"/>
  <c r="JX83" i="31"/>
  <c r="JW83" i="31"/>
  <c r="JS83" i="31"/>
  <c r="JR83" i="31"/>
  <c r="JN83" i="31"/>
  <c r="JP83" i="31" s="1"/>
  <c r="JM83" i="31"/>
  <c r="JI83" i="31"/>
  <c r="JK83" i="31" s="1"/>
  <c r="JH83" i="31"/>
  <c r="JD83" i="31"/>
  <c r="JC83" i="31"/>
  <c r="IW83" i="31"/>
  <c r="IS83" i="31"/>
  <c r="IT83" i="31" s="1"/>
  <c r="IR83" i="31"/>
  <c r="IN83" i="31"/>
  <c r="IO83" i="31" s="1"/>
  <c r="IM83" i="31"/>
  <c r="II83" i="31"/>
  <c r="IK83" i="31" s="1"/>
  <c r="IH83" i="31"/>
  <c r="ID83" i="31"/>
  <c r="IE83" i="31" s="1"/>
  <c r="IC83" i="31"/>
  <c r="HY83" i="31"/>
  <c r="HZ83" i="31" s="1"/>
  <c r="HX83" i="31"/>
  <c r="HT83" i="31"/>
  <c r="HV83" i="31" s="1"/>
  <c r="HS83" i="31"/>
  <c r="HM83" i="31"/>
  <c r="HI83" i="31"/>
  <c r="HH83" i="31"/>
  <c r="HD83" i="31"/>
  <c r="HF83" i="31" s="1"/>
  <c r="HC83" i="31"/>
  <c r="GY83" i="31"/>
  <c r="GX83" i="31"/>
  <c r="GT83" i="31"/>
  <c r="GU83" i="31" s="1"/>
  <c r="GS83" i="31"/>
  <c r="GO83" i="31"/>
  <c r="GQ83" i="31" s="1"/>
  <c r="GN83" i="31"/>
  <c r="GJ83" i="31"/>
  <c r="GL83" i="31" s="1"/>
  <c r="GI83" i="31"/>
  <c r="GC83" i="31"/>
  <c r="FY83" i="31"/>
  <c r="FX83" i="31"/>
  <c r="FT83" i="31"/>
  <c r="FV83" i="31" s="1"/>
  <c r="FS83" i="31"/>
  <c r="FO83" i="31"/>
  <c r="FQ83" i="31" s="1"/>
  <c r="FN83" i="31"/>
  <c r="FJ83" i="31"/>
  <c r="FI83" i="31"/>
  <c r="FE83" i="31"/>
  <c r="FG83" i="31" s="1"/>
  <c r="FD83" i="31"/>
  <c r="EZ83" i="31"/>
  <c r="FB83" i="31" s="1"/>
  <c r="EY83" i="31"/>
  <c r="ES83" i="31"/>
  <c r="EO83" i="31"/>
  <c r="EN83" i="31"/>
  <c r="EJ83" i="31"/>
  <c r="EL83" i="31" s="1"/>
  <c r="EI83" i="31"/>
  <c r="EE83" i="31"/>
  <c r="EG83" i="31" s="1"/>
  <c r="ED83" i="31"/>
  <c r="DZ83" i="31"/>
  <c r="EA83" i="31" s="1"/>
  <c r="DY83" i="31"/>
  <c r="DU83" i="31"/>
  <c r="DV83" i="31" s="1"/>
  <c r="DT83" i="31"/>
  <c r="DP83" i="31"/>
  <c r="DR83" i="31" s="1"/>
  <c r="DO83" i="31"/>
  <c r="DI83" i="31"/>
  <c r="DE83" i="31"/>
  <c r="DG83" i="31" s="1"/>
  <c r="DD83" i="31"/>
  <c r="CZ83" i="31"/>
  <c r="DB83" i="31" s="1"/>
  <c r="CY83" i="31"/>
  <c r="CU83" i="31"/>
  <c r="CW83" i="31" s="1"/>
  <c r="CT83" i="31"/>
  <c r="CP83" i="31"/>
  <c r="CQ83" i="31" s="1"/>
  <c r="CO83" i="31"/>
  <c r="CK83" i="31"/>
  <c r="CL83" i="31" s="1"/>
  <c r="CJ83" i="31"/>
  <c r="CF83" i="31"/>
  <c r="CG83" i="31" s="1"/>
  <c r="CE83" i="31"/>
  <c r="BY83" i="31"/>
  <c r="BU83" i="31"/>
  <c r="BT83" i="31"/>
  <c r="BP83" i="31"/>
  <c r="BR83" i="31" s="1"/>
  <c r="BO83" i="31"/>
  <c r="BK83" i="31"/>
  <c r="BM83" i="31" s="1"/>
  <c r="BJ83" i="31"/>
  <c r="BF83" i="31"/>
  <c r="BE83" i="31"/>
  <c r="BA83" i="31"/>
  <c r="BC83" i="31" s="1"/>
  <c r="AZ83" i="31"/>
  <c r="AV83" i="31"/>
  <c r="AW83" i="31" s="1"/>
  <c r="AU83" i="31"/>
  <c r="AO83" i="31"/>
  <c r="AK83" i="31"/>
  <c r="AM83" i="31" s="1"/>
  <c r="AJ83" i="31"/>
  <c r="AF83" i="31"/>
  <c r="AH83" i="31" s="1"/>
  <c r="AE83" i="31"/>
  <c r="AA83" i="31"/>
  <c r="AC83" i="31" s="1"/>
  <c r="Z83" i="31"/>
  <c r="V83" i="31"/>
  <c r="X83" i="31" s="1"/>
  <c r="U83" i="31"/>
  <c r="Q83" i="31"/>
  <c r="S83" i="31" s="1"/>
  <c r="P83" i="31"/>
  <c r="L83" i="31"/>
  <c r="K83" i="31"/>
  <c r="KG82" i="31"/>
  <c r="KC82" i="31"/>
  <c r="KB82" i="31"/>
  <c r="JX82" i="31"/>
  <c r="JY82" i="31" s="1"/>
  <c r="JW82" i="31"/>
  <c r="JS82" i="31"/>
  <c r="JU82" i="31" s="1"/>
  <c r="JR82" i="31"/>
  <c r="JN82" i="31"/>
  <c r="JO82" i="31" s="1"/>
  <c r="JM82" i="31"/>
  <c r="JI82" i="31"/>
  <c r="JK82" i="31" s="1"/>
  <c r="JH82" i="31"/>
  <c r="JD82" i="31"/>
  <c r="JF82" i="31" s="1"/>
  <c r="JC82" i="31"/>
  <c r="IW82" i="31"/>
  <c r="IS82" i="31"/>
  <c r="IT82" i="31" s="1"/>
  <c r="IR82" i="31"/>
  <c r="IN82" i="31"/>
  <c r="IM82" i="31"/>
  <c r="II82" i="31"/>
  <c r="IJ82" i="31" s="1"/>
  <c r="IH82" i="31"/>
  <c r="ID82" i="31"/>
  <c r="IF82" i="31" s="1"/>
  <c r="IC82" i="31"/>
  <c r="HY82" i="31"/>
  <c r="HX82" i="31"/>
  <c r="HT82" i="31"/>
  <c r="HV82" i="31" s="1"/>
  <c r="HS82" i="31"/>
  <c r="HM82" i="31"/>
  <c r="HI82" i="31"/>
  <c r="HK82" i="31" s="1"/>
  <c r="HH82" i="31"/>
  <c r="HD82" i="31"/>
  <c r="HE82" i="31" s="1"/>
  <c r="HC82" i="31"/>
  <c r="GY82" i="31"/>
  <c r="GZ82" i="31" s="1"/>
  <c r="GX82" i="31"/>
  <c r="GT82" i="31"/>
  <c r="GV82" i="31" s="1"/>
  <c r="GS82" i="31"/>
  <c r="GO82" i="31"/>
  <c r="GQ82" i="31" s="1"/>
  <c r="GN82" i="31"/>
  <c r="GJ82" i="31"/>
  <c r="GL82" i="31" s="1"/>
  <c r="GI82" i="31"/>
  <c r="GC82" i="31"/>
  <c r="FY82" i="31"/>
  <c r="GA82" i="31" s="1"/>
  <c r="FX82" i="31"/>
  <c r="FT82" i="31"/>
  <c r="FS82" i="31"/>
  <c r="FO82" i="31"/>
  <c r="FP82" i="31" s="1"/>
  <c r="FN82" i="31"/>
  <c r="FJ82" i="31"/>
  <c r="FK82" i="31" s="1"/>
  <c r="FI82" i="31"/>
  <c r="FE82" i="31"/>
  <c r="FD82" i="31"/>
  <c r="EZ82" i="31"/>
  <c r="FB82" i="31" s="1"/>
  <c r="EY82" i="31"/>
  <c r="ES82" i="31"/>
  <c r="EO82" i="31"/>
  <c r="EQ82" i="31" s="1"/>
  <c r="EN82" i="31"/>
  <c r="EJ82" i="31"/>
  <c r="EL82" i="31" s="1"/>
  <c r="EI82" i="31"/>
  <c r="EE82" i="31"/>
  <c r="ED82" i="31"/>
  <c r="DZ82" i="31"/>
  <c r="EA82" i="31" s="1"/>
  <c r="DY82" i="31"/>
  <c r="DU82" i="31"/>
  <c r="DT82" i="31"/>
  <c r="DP82" i="31"/>
  <c r="DO82" i="31"/>
  <c r="DI82" i="31"/>
  <c r="DE82" i="31"/>
  <c r="DF82" i="31" s="1"/>
  <c r="DD82" i="31"/>
  <c r="CZ82" i="31"/>
  <c r="DB82" i="31" s="1"/>
  <c r="CY82" i="31"/>
  <c r="CU82" i="31"/>
  <c r="CV82" i="31" s="1"/>
  <c r="CT82" i="31"/>
  <c r="CP82" i="31"/>
  <c r="CO82" i="31"/>
  <c r="CK82" i="31"/>
  <c r="CL82" i="31" s="1"/>
  <c r="CJ82" i="31"/>
  <c r="CF82" i="31"/>
  <c r="CH82" i="31" s="1"/>
  <c r="CE82" i="31"/>
  <c r="BY82" i="31"/>
  <c r="BU82" i="31"/>
  <c r="BW82" i="31" s="1"/>
  <c r="BT82" i="31"/>
  <c r="BP82" i="31"/>
  <c r="BQ82" i="31" s="1"/>
  <c r="BO82" i="31"/>
  <c r="BK82" i="31"/>
  <c r="BM82" i="31" s="1"/>
  <c r="BJ82" i="31"/>
  <c r="BF82" i="31"/>
  <c r="BH82" i="31" s="1"/>
  <c r="BE82" i="31"/>
  <c r="BA82" i="31"/>
  <c r="AZ82" i="31"/>
  <c r="AV82" i="31"/>
  <c r="AW82" i="31" s="1"/>
  <c r="AU82" i="31"/>
  <c r="AO82" i="31"/>
  <c r="AK82" i="31"/>
  <c r="AJ82" i="31"/>
  <c r="AF82" i="31"/>
  <c r="AH82" i="31" s="1"/>
  <c r="AE82" i="31"/>
  <c r="AA82" i="31"/>
  <c r="Z82" i="31"/>
  <c r="V82" i="31"/>
  <c r="X82" i="31" s="1"/>
  <c r="U82" i="31"/>
  <c r="Q82" i="31"/>
  <c r="S82" i="31" s="1"/>
  <c r="P82" i="31"/>
  <c r="L82" i="31"/>
  <c r="N82" i="31" s="1"/>
  <c r="K82" i="31"/>
  <c r="KG81" i="31"/>
  <c r="KC81" i="31"/>
  <c r="KD81" i="31" s="1"/>
  <c r="KB81" i="31"/>
  <c r="JX81" i="31"/>
  <c r="JW81" i="31"/>
  <c r="JS81" i="31"/>
  <c r="JT81" i="31" s="1"/>
  <c r="JR81" i="31"/>
  <c r="JN81" i="31"/>
  <c r="JP81" i="31" s="1"/>
  <c r="JM81" i="31"/>
  <c r="JI81" i="31"/>
  <c r="JH81" i="31"/>
  <c r="JD81" i="31"/>
  <c r="JF81" i="31" s="1"/>
  <c r="JC81" i="31"/>
  <c r="IW81" i="31"/>
  <c r="IS81" i="31"/>
  <c r="IU81" i="31" s="1"/>
  <c r="IR81" i="31"/>
  <c r="IN81" i="31"/>
  <c r="IP81" i="31" s="1"/>
  <c r="IM81" i="31"/>
  <c r="II81" i="31"/>
  <c r="IH81" i="31"/>
  <c r="ID81" i="31"/>
  <c r="IE81" i="31" s="1"/>
  <c r="IC81" i="31"/>
  <c r="HY81" i="31"/>
  <c r="HX81" i="31"/>
  <c r="HT81" i="31"/>
  <c r="HS81" i="31"/>
  <c r="HM81" i="31"/>
  <c r="HI81" i="31"/>
  <c r="HK81" i="31" s="1"/>
  <c r="HH81" i="31"/>
  <c r="HD81" i="31"/>
  <c r="HF81" i="31" s="1"/>
  <c r="HC81" i="31"/>
  <c r="GY81" i="31"/>
  <c r="GZ81" i="31" s="1"/>
  <c r="GX81" i="31"/>
  <c r="GT81" i="31"/>
  <c r="GV81" i="31" s="1"/>
  <c r="GS81" i="31"/>
  <c r="GO81" i="31"/>
  <c r="GP81" i="31" s="1"/>
  <c r="GN81" i="31"/>
  <c r="GJ81" i="31"/>
  <c r="GL81" i="31" s="1"/>
  <c r="GI81" i="31"/>
  <c r="GC81" i="31"/>
  <c r="FY81" i="31"/>
  <c r="GA81" i="31" s="1"/>
  <c r="FX81" i="31"/>
  <c r="FT81" i="31"/>
  <c r="FV81" i="31" s="1"/>
  <c r="FS81" i="31"/>
  <c r="FO81" i="31"/>
  <c r="FQ81" i="31" s="1"/>
  <c r="FN81" i="31"/>
  <c r="FJ81" i="31"/>
  <c r="FK81" i="31" s="1"/>
  <c r="FI81" i="31"/>
  <c r="FE81" i="31"/>
  <c r="FD81" i="31"/>
  <c r="EZ81" i="31"/>
  <c r="FA81" i="31" s="1"/>
  <c r="EY81" i="31"/>
  <c r="ES81" i="31"/>
  <c r="EO81" i="31"/>
  <c r="EN81" i="31"/>
  <c r="EJ81" i="31"/>
  <c r="EK81" i="31" s="1"/>
  <c r="EI81" i="31"/>
  <c r="EE81" i="31"/>
  <c r="EG81" i="31" s="1"/>
  <c r="ED81" i="31"/>
  <c r="DZ81" i="31"/>
  <c r="EB81" i="31" s="1"/>
  <c r="DY81" i="31"/>
  <c r="DU81" i="31"/>
  <c r="DV81" i="31" s="1"/>
  <c r="DT81" i="31"/>
  <c r="DP81" i="31"/>
  <c r="DR81" i="31" s="1"/>
  <c r="DO81" i="31"/>
  <c r="DI81" i="31"/>
  <c r="DE81" i="31"/>
  <c r="DD81" i="31"/>
  <c r="CZ81" i="31"/>
  <c r="CY81" i="31"/>
  <c r="CU81" i="31"/>
  <c r="CW81" i="31" s="1"/>
  <c r="CT81" i="31"/>
  <c r="CP81" i="31"/>
  <c r="CR81" i="31" s="1"/>
  <c r="CO81" i="31"/>
  <c r="CK81" i="31"/>
  <c r="CM81" i="31" s="1"/>
  <c r="CJ81" i="31"/>
  <c r="CF81" i="31"/>
  <c r="CH81" i="31" s="1"/>
  <c r="CE81" i="31"/>
  <c r="BY81" i="31"/>
  <c r="BU81" i="31"/>
  <c r="BV81" i="31" s="1"/>
  <c r="BT81" i="31"/>
  <c r="BP81" i="31"/>
  <c r="BR81" i="31" s="1"/>
  <c r="BO81" i="31"/>
  <c r="BK81" i="31"/>
  <c r="BJ81" i="31"/>
  <c r="BF81" i="31"/>
  <c r="BH81" i="31" s="1"/>
  <c r="BE81" i="31"/>
  <c r="BA81" i="31"/>
  <c r="AZ81" i="31"/>
  <c r="AV81" i="31"/>
  <c r="AX81" i="31" s="1"/>
  <c r="AU81" i="31"/>
  <c r="AO81" i="31"/>
  <c r="AK81" i="31"/>
  <c r="AJ81" i="31"/>
  <c r="AF81" i="31"/>
  <c r="AH81" i="31" s="1"/>
  <c r="AE81" i="31"/>
  <c r="AA81" i="31"/>
  <c r="AC81" i="31" s="1"/>
  <c r="Z81" i="31"/>
  <c r="V81" i="31"/>
  <c r="X81" i="31" s="1"/>
  <c r="U81" i="31"/>
  <c r="Q81" i="31"/>
  <c r="S81" i="31" s="1"/>
  <c r="P81" i="31"/>
  <c r="L81" i="31"/>
  <c r="M81" i="31" s="1"/>
  <c r="K81" i="31"/>
  <c r="KG80" i="31"/>
  <c r="KC80" i="31"/>
  <c r="KE80" i="31" s="1"/>
  <c r="KB80" i="31"/>
  <c r="JX80" i="31"/>
  <c r="JW80" i="31"/>
  <c r="JS80" i="31"/>
  <c r="JU80" i="31" s="1"/>
  <c r="JR80" i="31"/>
  <c r="JN80" i="31"/>
  <c r="JP80" i="31" s="1"/>
  <c r="JM80" i="31"/>
  <c r="JI80" i="31"/>
  <c r="JH80" i="31"/>
  <c r="JD80" i="31"/>
  <c r="JE80" i="31" s="1"/>
  <c r="JC80" i="31"/>
  <c r="IW80" i="31"/>
  <c r="IS80" i="31"/>
  <c r="IR80" i="31"/>
  <c r="IN80" i="31"/>
  <c r="IP80" i="31" s="1"/>
  <c r="IM80" i="31"/>
  <c r="II80" i="31"/>
  <c r="IH80" i="31"/>
  <c r="ID80" i="31"/>
  <c r="IF80" i="31" s="1"/>
  <c r="IC80" i="31"/>
  <c r="HY80" i="31"/>
  <c r="IA80" i="31" s="1"/>
  <c r="HX80" i="31"/>
  <c r="HT80" i="31"/>
  <c r="HV80" i="31" s="1"/>
  <c r="HS80" i="31"/>
  <c r="HM80" i="31"/>
  <c r="HI80" i="31"/>
  <c r="HK80" i="31" s="1"/>
  <c r="HH80" i="31"/>
  <c r="HD80" i="31"/>
  <c r="HC80" i="31"/>
  <c r="GY80" i="31"/>
  <c r="HA80" i="31" s="1"/>
  <c r="GX80" i="31"/>
  <c r="GT80" i="31"/>
  <c r="GV80" i="31" s="1"/>
  <c r="GS80" i="31"/>
  <c r="GO80" i="31"/>
  <c r="GQ80" i="31" s="1"/>
  <c r="GN80" i="31"/>
  <c r="GJ80" i="31"/>
  <c r="GI80" i="31"/>
  <c r="GC80" i="31"/>
  <c r="FY80" i="31"/>
  <c r="FZ80" i="31" s="1"/>
  <c r="FX80" i="31"/>
  <c r="FT80" i="31"/>
  <c r="FS80" i="31"/>
  <c r="FO80" i="31"/>
  <c r="FN80" i="31"/>
  <c r="FJ80" i="31"/>
  <c r="FL80" i="31" s="1"/>
  <c r="FI80" i="31"/>
  <c r="FE80" i="31"/>
  <c r="FG80" i="31" s="1"/>
  <c r="FD80" i="31"/>
  <c r="EZ80" i="31"/>
  <c r="FB80" i="31" s="1"/>
  <c r="EY80" i="31"/>
  <c r="ES80" i="31"/>
  <c r="EO80" i="31"/>
  <c r="EP80" i="31" s="1"/>
  <c r="EN80" i="31"/>
  <c r="EJ80" i="31"/>
  <c r="EK80" i="31" s="1"/>
  <c r="EI80" i="31"/>
  <c r="EE80" i="31"/>
  <c r="ED80" i="31"/>
  <c r="DZ80" i="31"/>
  <c r="DY80" i="31"/>
  <c r="DU80" i="31"/>
  <c r="DV80" i="31" s="1"/>
  <c r="DT80" i="31"/>
  <c r="DP80" i="31"/>
  <c r="DQ80" i="31" s="1"/>
  <c r="DO80" i="31"/>
  <c r="DI80" i="31"/>
  <c r="DE80" i="31"/>
  <c r="DG80" i="31" s="1"/>
  <c r="DD80" i="31"/>
  <c r="CZ80" i="31"/>
  <c r="CY80" i="31"/>
  <c r="CU80" i="31"/>
  <c r="CV80" i="31" s="1"/>
  <c r="CT80" i="31"/>
  <c r="CP80" i="31"/>
  <c r="CO80" i="31"/>
  <c r="CK80" i="31"/>
  <c r="CJ80" i="31"/>
  <c r="CF80" i="31"/>
  <c r="CH80" i="31" s="1"/>
  <c r="CE80" i="31"/>
  <c r="BY80" i="31"/>
  <c r="BU80" i="31"/>
  <c r="BW80" i="31" s="1"/>
  <c r="BT80" i="31"/>
  <c r="BP80" i="31"/>
  <c r="BO80" i="31"/>
  <c r="BK80" i="31"/>
  <c r="BM80" i="31" s="1"/>
  <c r="BJ80" i="31"/>
  <c r="BF80" i="31"/>
  <c r="BG80" i="31" s="1"/>
  <c r="BE80" i="31"/>
  <c r="BA80" i="31"/>
  <c r="BB80" i="31" s="1"/>
  <c r="AZ80" i="31"/>
  <c r="AV80" i="31"/>
  <c r="AU80" i="31"/>
  <c r="AO80" i="31"/>
  <c r="AK80" i="31"/>
  <c r="AL80" i="31" s="1"/>
  <c r="AJ80" i="31"/>
  <c r="AF80" i="31"/>
  <c r="AH80" i="31" s="1"/>
  <c r="AE80" i="31"/>
  <c r="AA80" i="31"/>
  <c r="Z80" i="31"/>
  <c r="V80" i="31"/>
  <c r="X80" i="31" s="1"/>
  <c r="U80" i="31"/>
  <c r="Q80" i="31"/>
  <c r="S80" i="31" s="1"/>
  <c r="P80" i="31"/>
  <c r="L80" i="31"/>
  <c r="N80" i="31" s="1"/>
  <c r="K80" i="31"/>
  <c r="KG79" i="31"/>
  <c r="KC79" i="31"/>
  <c r="KD79" i="31" s="1"/>
  <c r="KB79" i="31"/>
  <c r="JX79" i="31"/>
  <c r="JZ79" i="31" s="1"/>
  <c r="JW79" i="31"/>
  <c r="JS79" i="31"/>
  <c r="JR79" i="31"/>
  <c r="JN79" i="31"/>
  <c r="JP79" i="31" s="1"/>
  <c r="JM79" i="31"/>
  <c r="JI79" i="31"/>
  <c r="JK79" i="31" s="1"/>
  <c r="JH79" i="31"/>
  <c r="JD79" i="31"/>
  <c r="JC79" i="31"/>
  <c r="IW79" i="31"/>
  <c r="IS79" i="31"/>
  <c r="IT79" i="31" s="1"/>
  <c r="IR79" i="31"/>
  <c r="IN79" i="31"/>
  <c r="IM79" i="31"/>
  <c r="II79" i="31"/>
  <c r="IJ79" i="31" s="1"/>
  <c r="IH79" i="31"/>
  <c r="ID79" i="31"/>
  <c r="IC79" i="31"/>
  <c r="HY79" i="31"/>
  <c r="HZ79" i="31" s="1"/>
  <c r="HX79" i="31"/>
  <c r="HT79" i="31"/>
  <c r="HV79" i="31" s="1"/>
  <c r="HS79" i="31"/>
  <c r="HM79" i="31"/>
  <c r="HI79" i="31"/>
  <c r="HH79" i="31"/>
  <c r="HD79" i="31"/>
  <c r="HF79" i="31" s="1"/>
  <c r="HC79" i="31"/>
  <c r="GY79" i="31"/>
  <c r="GX79" i="31"/>
  <c r="GT79" i="31"/>
  <c r="GS79" i="31"/>
  <c r="GO79" i="31"/>
  <c r="GP79" i="31" s="1"/>
  <c r="GN79" i="31"/>
  <c r="GJ79" i="31"/>
  <c r="GL79" i="31" s="1"/>
  <c r="GI79" i="31"/>
  <c r="GC79" i="31"/>
  <c r="FY79" i="31"/>
  <c r="GA79" i="31" s="1"/>
  <c r="FX79" i="31"/>
  <c r="FT79" i="31"/>
  <c r="FV79" i="31" s="1"/>
  <c r="FS79" i="31"/>
  <c r="FO79" i="31"/>
  <c r="FN79" i="31"/>
  <c r="FJ79" i="31"/>
  <c r="FI79" i="31"/>
  <c r="FE79" i="31"/>
  <c r="FD79" i="31"/>
  <c r="EZ79" i="31"/>
  <c r="FA79" i="31" s="1"/>
  <c r="EY79" i="31"/>
  <c r="ES79" i="31"/>
  <c r="EO79" i="31"/>
  <c r="EP79" i="31" s="1"/>
  <c r="EN79" i="31"/>
  <c r="EJ79" i="31"/>
  <c r="EL79" i="31" s="1"/>
  <c r="EI79" i="31"/>
  <c r="EE79" i="31"/>
  <c r="ED79" i="31"/>
  <c r="DZ79" i="31"/>
  <c r="DY79" i="31"/>
  <c r="DU79" i="31"/>
  <c r="DT79" i="31"/>
  <c r="DP79" i="31"/>
  <c r="DR79" i="31" s="1"/>
  <c r="DO79" i="31"/>
  <c r="DI79" i="31"/>
  <c r="DE79" i="31"/>
  <c r="DF79" i="31" s="1"/>
  <c r="DD79" i="31"/>
  <c r="CZ79" i="31"/>
  <c r="DA79" i="31" s="1"/>
  <c r="CY79" i="31"/>
  <c r="CU79" i="31"/>
  <c r="CW79" i="31" s="1"/>
  <c r="CT79" i="31"/>
  <c r="CP79" i="31"/>
  <c r="CO79" i="31"/>
  <c r="CK79" i="31"/>
  <c r="CJ79" i="31"/>
  <c r="CF79" i="31"/>
  <c r="CG79" i="31" s="1"/>
  <c r="CE79" i="31"/>
  <c r="BY79" i="31"/>
  <c r="BU79" i="31"/>
  <c r="BV79" i="31" s="1"/>
  <c r="BT79" i="31"/>
  <c r="BP79" i="31"/>
  <c r="BR79" i="31" s="1"/>
  <c r="BO79" i="31"/>
  <c r="BK79" i="31"/>
  <c r="BM79" i="31" s="1"/>
  <c r="BJ79" i="31"/>
  <c r="BF79" i="31"/>
  <c r="BE79" i="31"/>
  <c r="BA79" i="31"/>
  <c r="AZ79" i="31"/>
  <c r="AV79" i="31"/>
  <c r="AX79" i="31" s="1"/>
  <c r="AU79" i="31"/>
  <c r="AO79" i="31"/>
  <c r="AK79" i="31"/>
  <c r="AL79" i="31" s="1"/>
  <c r="AJ79" i="31"/>
  <c r="AF79" i="31"/>
  <c r="AH79" i="31" s="1"/>
  <c r="AE79" i="31"/>
  <c r="AA79" i="31"/>
  <c r="AB79" i="31" s="1"/>
  <c r="Z79" i="31"/>
  <c r="V79" i="31"/>
  <c r="X79" i="31" s="1"/>
  <c r="U79" i="31"/>
  <c r="Q79" i="31"/>
  <c r="S79" i="31" s="1"/>
  <c r="P79" i="31"/>
  <c r="L79" i="31"/>
  <c r="K79" i="31"/>
  <c r="KG78" i="31"/>
  <c r="KC78" i="31"/>
  <c r="KB78" i="31"/>
  <c r="JX78" i="31"/>
  <c r="JW78" i="31"/>
  <c r="JS78" i="31"/>
  <c r="JU78" i="31" s="1"/>
  <c r="JR78" i="31"/>
  <c r="JN78" i="31"/>
  <c r="JM78" i="31"/>
  <c r="JI78" i="31"/>
  <c r="JK78" i="31" s="1"/>
  <c r="JH78" i="31"/>
  <c r="JD78" i="31"/>
  <c r="JC78" i="31"/>
  <c r="IW78" i="31"/>
  <c r="IS78" i="31"/>
  <c r="IR78" i="31"/>
  <c r="IN78" i="31"/>
  <c r="IP78" i="31" s="1"/>
  <c r="IM78" i="31"/>
  <c r="II78" i="31"/>
  <c r="IK78" i="31" s="1"/>
  <c r="IH78" i="31"/>
  <c r="ID78" i="31"/>
  <c r="IC78" i="31"/>
  <c r="HY78" i="31"/>
  <c r="HX78" i="31"/>
  <c r="HT78" i="31"/>
  <c r="HU78" i="31" s="1"/>
  <c r="HS78" i="31"/>
  <c r="HM78" i="31"/>
  <c r="HI78" i="31"/>
  <c r="HJ78" i="31" s="1"/>
  <c r="HH78" i="31"/>
  <c r="HD78" i="31"/>
  <c r="HC78" i="31"/>
  <c r="GY78" i="31"/>
  <c r="HA78" i="31" s="1"/>
  <c r="GX78" i="31"/>
  <c r="GT78" i="31"/>
  <c r="GS78" i="31"/>
  <c r="GO78" i="31"/>
  <c r="GQ78" i="31" s="1"/>
  <c r="GN78" i="31"/>
  <c r="GJ78" i="31"/>
  <c r="GI78" i="31"/>
  <c r="GC78" i="31"/>
  <c r="FY78" i="31"/>
  <c r="FZ78" i="31" s="1"/>
  <c r="FX78" i="31"/>
  <c r="FT78" i="31"/>
  <c r="FV78" i="31" s="1"/>
  <c r="FS78" i="31"/>
  <c r="FO78" i="31"/>
  <c r="FQ78" i="31" s="1"/>
  <c r="FN78" i="31"/>
  <c r="FJ78" i="31"/>
  <c r="FI78" i="31"/>
  <c r="FE78" i="31"/>
  <c r="FF78" i="31" s="1"/>
  <c r="FD78" i="31"/>
  <c r="EZ78" i="31"/>
  <c r="EY78" i="31"/>
  <c r="ES78" i="31"/>
  <c r="EO78" i="31"/>
  <c r="EQ78" i="31" s="1"/>
  <c r="EN78" i="31"/>
  <c r="EJ78" i="31"/>
  <c r="EI78" i="31"/>
  <c r="EE78" i="31"/>
  <c r="EF78" i="31" s="1"/>
  <c r="ED78" i="31"/>
  <c r="DZ78" i="31"/>
  <c r="EA78" i="31" s="1"/>
  <c r="DY78" i="31"/>
  <c r="DU78" i="31"/>
  <c r="DT78" i="31"/>
  <c r="DP78" i="31"/>
  <c r="DQ78" i="31" s="1"/>
  <c r="DO78" i="31"/>
  <c r="DI78" i="31"/>
  <c r="DE78" i="31"/>
  <c r="DD78" i="31"/>
  <c r="CZ78" i="31"/>
  <c r="DA78" i="31" s="1"/>
  <c r="CY78" i="31"/>
  <c r="CU78" i="31"/>
  <c r="CV78" i="31" s="1"/>
  <c r="CT78" i="31"/>
  <c r="CP78" i="31"/>
  <c r="CR78" i="31" s="1"/>
  <c r="CO78" i="31"/>
  <c r="CK78" i="31"/>
  <c r="CJ78" i="31"/>
  <c r="CF78" i="31"/>
  <c r="CE78" i="31"/>
  <c r="BY78" i="31"/>
  <c r="BU78" i="31"/>
  <c r="BW78" i="31" s="1"/>
  <c r="BT78" i="31"/>
  <c r="BP78" i="31"/>
  <c r="BO78" i="31"/>
  <c r="BK78" i="31"/>
  <c r="BL78" i="31" s="1"/>
  <c r="BJ78" i="31"/>
  <c r="BF78" i="31"/>
  <c r="BG78" i="31" s="1"/>
  <c r="BE78" i="31"/>
  <c r="BA78" i="31"/>
  <c r="BC78" i="31" s="1"/>
  <c r="AZ78" i="31"/>
  <c r="AV78" i="31"/>
  <c r="AX78" i="31" s="1"/>
  <c r="AU78" i="31"/>
  <c r="AO78" i="31"/>
  <c r="AK78" i="31"/>
  <c r="AJ78" i="31"/>
  <c r="AF78" i="31"/>
  <c r="AH78" i="31" s="1"/>
  <c r="AE78" i="31"/>
  <c r="AA78" i="31"/>
  <c r="AB78" i="31" s="1"/>
  <c r="Z78" i="31"/>
  <c r="V78" i="31"/>
  <c r="X78" i="31" s="1"/>
  <c r="U78" i="31"/>
  <c r="Q78" i="31"/>
  <c r="S78" i="31" s="1"/>
  <c r="P78" i="31"/>
  <c r="L78" i="31"/>
  <c r="N78" i="31" s="1"/>
  <c r="K78" i="31"/>
  <c r="KG77" i="31"/>
  <c r="KC77" i="31"/>
  <c r="KB77" i="31"/>
  <c r="JX77" i="31"/>
  <c r="JY77" i="31" s="1"/>
  <c r="JW77" i="31"/>
  <c r="JS77" i="31"/>
  <c r="JR77" i="31"/>
  <c r="JN77" i="31"/>
  <c r="JO77" i="31" s="1"/>
  <c r="JM77" i="31"/>
  <c r="JI77" i="31"/>
  <c r="JJ77" i="31" s="1"/>
  <c r="JH77" i="31"/>
  <c r="JD77" i="31"/>
  <c r="JF77" i="31" s="1"/>
  <c r="JC77" i="31"/>
  <c r="IW77" i="31"/>
  <c r="IS77" i="31"/>
  <c r="IU77" i="31" s="1"/>
  <c r="IR77" i="31"/>
  <c r="IN77" i="31"/>
  <c r="IM77" i="31"/>
  <c r="II77" i="31"/>
  <c r="IJ77" i="31" s="1"/>
  <c r="IH77" i="31"/>
  <c r="ID77" i="31"/>
  <c r="IE77" i="31" s="1"/>
  <c r="IC77" i="31"/>
  <c r="HY77" i="31"/>
  <c r="HZ77" i="31" s="1"/>
  <c r="HX77" i="31"/>
  <c r="HT77" i="31"/>
  <c r="HU77" i="31" s="1"/>
  <c r="HS77" i="31"/>
  <c r="HM77" i="31"/>
  <c r="HI77" i="31"/>
  <c r="HH77" i="31"/>
  <c r="HD77" i="31"/>
  <c r="HC77" i="31"/>
  <c r="GY77" i="31"/>
  <c r="GZ77" i="31" s="1"/>
  <c r="GX77" i="31"/>
  <c r="GT77" i="31"/>
  <c r="GV77" i="31" s="1"/>
  <c r="GS77" i="31"/>
  <c r="GO77" i="31"/>
  <c r="GN77" i="31"/>
  <c r="GJ77" i="31"/>
  <c r="GK77" i="31" s="1"/>
  <c r="GI77" i="31"/>
  <c r="GC77" i="31"/>
  <c r="FY77" i="31"/>
  <c r="FX77" i="31"/>
  <c r="FT77" i="31"/>
  <c r="FS77" i="31"/>
  <c r="FO77" i="31"/>
  <c r="FN77" i="31"/>
  <c r="FJ77" i="31"/>
  <c r="FK77" i="31" s="1"/>
  <c r="FI77" i="31"/>
  <c r="FE77" i="31"/>
  <c r="FG77" i="31" s="1"/>
  <c r="FD77" i="31"/>
  <c r="EZ77" i="31"/>
  <c r="FB77" i="31" s="1"/>
  <c r="EY77" i="31"/>
  <c r="ES77" i="31"/>
  <c r="EO77" i="31"/>
  <c r="EP77" i="31" s="1"/>
  <c r="EN77" i="31"/>
  <c r="EJ77" i="31"/>
  <c r="EL77" i="31" s="1"/>
  <c r="EI77" i="31"/>
  <c r="EE77" i="31"/>
  <c r="ED77" i="31"/>
  <c r="DZ77" i="31"/>
  <c r="EA77" i="31" s="1"/>
  <c r="DY77" i="31"/>
  <c r="DU77" i="31"/>
  <c r="DT77" i="31"/>
  <c r="DP77" i="31"/>
  <c r="DQ77" i="31" s="1"/>
  <c r="DO77" i="31"/>
  <c r="DI77" i="31"/>
  <c r="DE77" i="31"/>
  <c r="DF77" i="31" s="1"/>
  <c r="DD77" i="31"/>
  <c r="CZ77" i="31"/>
  <c r="DA77" i="31" s="1"/>
  <c r="CY77" i="31"/>
  <c r="CU77" i="31"/>
  <c r="CT77" i="31"/>
  <c r="CP77" i="31"/>
  <c r="CQ77" i="31" s="1"/>
  <c r="CO77" i="31"/>
  <c r="CK77" i="31"/>
  <c r="CJ77" i="31"/>
  <c r="CF77" i="31"/>
  <c r="CE77" i="31"/>
  <c r="BY77" i="31"/>
  <c r="BU77" i="31"/>
  <c r="BV77" i="31" s="1"/>
  <c r="BT77" i="31"/>
  <c r="BP77" i="31"/>
  <c r="BR77" i="31" s="1"/>
  <c r="BO77" i="31"/>
  <c r="BK77" i="31"/>
  <c r="BM77" i="31" s="1"/>
  <c r="BJ77" i="31"/>
  <c r="BF77" i="31"/>
  <c r="BE77" i="31"/>
  <c r="BA77" i="31"/>
  <c r="BB77" i="31" s="1"/>
  <c r="AZ77" i="31"/>
  <c r="AV77" i="31"/>
  <c r="AW77" i="31" s="1"/>
  <c r="AU77" i="31"/>
  <c r="AO77" i="31"/>
  <c r="AK77" i="31"/>
  <c r="AM77" i="31" s="1"/>
  <c r="AJ77" i="31"/>
  <c r="AF77" i="31"/>
  <c r="AH77" i="31" s="1"/>
  <c r="AE77" i="31"/>
  <c r="AA77" i="31"/>
  <c r="AC77" i="31" s="1"/>
  <c r="Z77" i="31"/>
  <c r="V77" i="31"/>
  <c r="X77" i="31" s="1"/>
  <c r="U77" i="31"/>
  <c r="Q77" i="31"/>
  <c r="S77" i="31" s="1"/>
  <c r="P77" i="31"/>
  <c r="L77" i="31"/>
  <c r="K77" i="31"/>
  <c r="KG76" i="31"/>
  <c r="KC76" i="31"/>
  <c r="KE76" i="31" s="1"/>
  <c r="KB76" i="31"/>
  <c r="JX76" i="31"/>
  <c r="JW76" i="31"/>
  <c r="JS76" i="31"/>
  <c r="JR76" i="31"/>
  <c r="JN76" i="31"/>
  <c r="JM76" i="31"/>
  <c r="JI76" i="31"/>
  <c r="JJ76" i="31" s="1"/>
  <c r="JH76" i="31"/>
  <c r="JD76" i="31"/>
  <c r="JE76" i="31" s="1"/>
  <c r="JC76" i="31"/>
  <c r="IW76" i="31"/>
  <c r="IS76" i="31"/>
  <c r="IT76" i="31" s="1"/>
  <c r="IR76" i="31"/>
  <c r="IN76" i="31"/>
  <c r="IM76" i="31"/>
  <c r="II76" i="31"/>
  <c r="IJ76" i="31" s="1"/>
  <c r="IH76" i="31"/>
  <c r="ID76" i="31"/>
  <c r="IC76" i="31"/>
  <c r="HY76" i="31"/>
  <c r="HX76" i="31"/>
  <c r="HT76" i="31"/>
  <c r="HV76" i="31" s="1"/>
  <c r="HS76" i="31"/>
  <c r="HM76" i="31"/>
  <c r="HI76" i="31"/>
  <c r="HK76" i="31" s="1"/>
  <c r="HH76" i="31"/>
  <c r="HD76" i="31"/>
  <c r="HE76" i="31" s="1"/>
  <c r="HC76" i="31"/>
  <c r="GY76" i="31"/>
  <c r="GZ76" i="31" s="1"/>
  <c r="GX76" i="31"/>
  <c r="GT76" i="31"/>
  <c r="GU76" i="31" s="1"/>
  <c r="GS76" i="31"/>
  <c r="GO76" i="31"/>
  <c r="GQ76" i="31" s="1"/>
  <c r="GN76" i="31"/>
  <c r="GJ76" i="31"/>
  <c r="GI76" i="31"/>
  <c r="GC76" i="31"/>
  <c r="FY76" i="31"/>
  <c r="GA76" i="31" s="1"/>
  <c r="FX76" i="31"/>
  <c r="FT76" i="31"/>
  <c r="FV76" i="31" s="1"/>
  <c r="FS76" i="31"/>
  <c r="FO76" i="31"/>
  <c r="FP76" i="31" s="1"/>
  <c r="FN76" i="31"/>
  <c r="FJ76" i="31"/>
  <c r="FL76" i="31" s="1"/>
  <c r="FI76" i="31"/>
  <c r="FE76" i="31"/>
  <c r="FF76" i="31" s="1"/>
  <c r="FD76" i="31"/>
  <c r="EZ76" i="31"/>
  <c r="EY76" i="31"/>
  <c r="ES76" i="31"/>
  <c r="EO76" i="31"/>
  <c r="EQ76" i="31" s="1"/>
  <c r="EN76" i="31"/>
  <c r="EJ76" i="31"/>
  <c r="EL76" i="31" s="1"/>
  <c r="EI76" i="31"/>
  <c r="EE76" i="31"/>
  <c r="EG76" i="31" s="1"/>
  <c r="ED76" i="31"/>
  <c r="DZ76" i="31"/>
  <c r="DY76" i="31"/>
  <c r="DU76" i="31"/>
  <c r="DT76" i="31"/>
  <c r="DP76" i="31"/>
  <c r="DQ76" i="31" s="1"/>
  <c r="DO76" i="31"/>
  <c r="DI76" i="31"/>
  <c r="DE76" i="31"/>
  <c r="DD76" i="31"/>
  <c r="CZ76" i="31"/>
  <c r="DA76" i="31" s="1"/>
  <c r="CY76" i="31"/>
  <c r="CU76" i="31"/>
  <c r="CV76" i="31" s="1"/>
  <c r="CT76" i="31"/>
  <c r="CP76" i="31"/>
  <c r="CR76" i="31" s="1"/>
  <c r="CO76" i="31"/>
  <c r="CK76" i="31"/>
  <c r="CM76" i="31" s="1"/>
  <c r="CJ76" i="31"/>
  <c r="CF76" i="31"/>
  <c r="CH76" i="31" s="1"/>
  <c r="CE76" i="31"/>
  <c r="BY76" i="31"/>
  <c r="BU76" i="31"/>
  <c r="BW76" i="31" s="1"/>
  <c r="BT76" i="31"/>
  <c r="BP76" i="31"/>
  <c r="BO76" i="31"/>
  <c r="BK76" i="31"/>
  <c r="BM76" i="31" s="1"/>
  <c r="BJ76" i="31"/>
  <c r="BF76" i="31"/>
  <c r="BG76" i="31" s="1"/>
  <c r="BE76" i="31"/>
  <c r="BA76" i="31"/>
  <c r="BC76" i="31" s="1"/>
  <c r="AZ76" i="31"/>
  <c r="AV76" i="31"/>
  <c r="AX76" i="31" s="1"/>
  <c r="AU76" i="31"/>
  <c r="AO76" i="31"/>
  <c r="AK76" i="31"/>
  <c r="AL76" i="31" s="1"/>
  <c r="AJ76" i="31"/>
  <c r="AF76" i="31"/>
  <c r="AG76" i="31" s="1"/>
  <c r="AE76" i="31"/>
  <c r="AA76" i="31"/>
  <c r="AC76" i="31" s="1"/>
  <c r="Z76" i="31"/>
  <c r="V76" i="31"/>
  <c r="X76" i="31" s="1"/>
  <c r="U76" i="31"/>
  <c r="Q76" i="31"/>
  <c r="S76" i="31" s="1"/>
  <c r="P76" i="31"/>
  <c r="L76" i="31"/>
  <c r="N76" i="31" s="1"/>
  <c r="K76" i="31"/>
  <c r="KG75" i="31"/>
  <c r="KC75" i="31"/>
  <c r="KD75" i="31" s="1"/>
  <c r="KB75" i="31"/>
  <c r="JX75" i="31"/>
  <c r="JY75" i="31" s="1"/>
  <c r="JW75" i="31"/>
  <c r="JS75" i="31"/>
  <c r="JT75" i="31" s="1"/>
  <c r="JR75" i="31"/>
  <c r="JN75" i="31"/>
  <c r="JP75" i="31" s="1"/>
  <c r="JM75" i="31"/>
  <c r="JI75" i="31"/>
  <c r="JJ75" i="31" s="1"/>
  <c r="JH75" i="31"/>
  <c r="JD75" i="31"/>
  <c r="JF75" i="31" s="1"/>
  <c r="JC75" i="31"/>
  <c r="IW75" i="31"/>
  <c r="IS75" i="31"/>
  <c r="IU75" i="31" s="1"/>
  <c r="IR75" i="31"/>
  <c r="IN75" i="31"/>
  <c r="IP75" i="31" s="1"/>
  <c r="IM75" i="31"/>
  <c r="II75" i="31"/>
  <c r="IK75" i="31" s="1"/>
  <c r="IH75" i="31"/>
  <c r="ID75" i="31"/>
  <c r="IC75" i="31"/>
  <c r="HY75" i="31"/>
  <c r="HX75" i="31"/>
  <c r="HT75" i="31"/>
  <c r="HU75" i="31" s="1"/>
  <c r="HS75" i="31"/>
  <c r="HM75" i="31"/>
  <c r="HI75" i="31"/>
  <c r="HH75" i="31"/>
  <c r="HD75" i="31"/>
  <c r="HF75" i="31" s="1"/>
  <c r="HC75" i="31"/>
  <c r="GY75" i="31"/>
  <c r="GZ75" i="31" s="1"/>
  <c r="GX75" i="31"/>
  <c r="GT75" i="31"/>
  <c r="GV75" i="31" s="1"/>
  <c r="GS75" i="31"/>
  <c r="GO75" i="31"/>
  <c r="GQ75" i="31" s="1"/>
  <c r="GN75" i="31"/>
  <c r="GJ75" i="31"/>
  <c r="GL75" i="31" s="1"/>
  <c r="GI75" i="31"/>
  <c r="GC75" i="31"/>
  <c r="FY75" i="31"/>
  <c r="FX75" i="31"/>
  <c r="FT75" i="31"/>
  <c r="FS75" i="31"/>
  <c r="FO75" i="31"/>
  <c r="FP75" i="31" s="1"/>
  <c r="FN75" i="31"/>
  <c r="FJ75" i="31"/>
  <c r="FK75" i="31" s="1"/>
  <c r="FI75" i="31"/>
  <c r="FE75" i="31"/>
  <c r="FG75" i="31" s="1"/>
  <c r="FD75" i="31"/>
  <c r="EZ75" i="31"/>
  <c r="FB75" i="31" s="1"/>
  <c r="EY75" i="31"/>
  <c r="ES75" i="31"/>
  <c r="EO75" i="31"/>
  <c r="EP75" i="31" s="1"/>
  <c r="EN75" i="31"/>
  <c r="EJ75" i="31"/>
  <c r="EL75" i="31" s="1"/>
  <c r="EI75" i="31"/>
  <c r="EE75" i="31"/>
  <c r="ED75" i="31"/>
  <c r="DZ75" i="31"/>
  <c r="EA75" i="31" s="1"/>
  <c r="DY75" i="31"/>
  <c r="DU75" i="31"/>
  <c r="DT75" i="31"/>
  <c r="DP75" i="31"/>
  <c r="DR75" i="31" s="1"/>
  <c r="DO75" i="31"/>
  <c r="DI75" i="31"/>
  <c r="DE75" i="31"/>
  <c r="DG75" i="31" s="1"/>
  <c r="DD75" i="31"/>
  <c r="CZ75" i="31"/>
  <c r="DA75" i="31" s="1"/>
  <c r="CY75" i="31"/>
  <c r="CU75" i="31"/>
  <c r="CV75" i="31" s="1"/>
  <c r="CT75" i="31"/>
  <c r="CP75" i="31"/>
  <c r="CO75" i="31"/>
  <c r="CK75" i="31"/>
  <c r="CM75" i="31" s="1"/>
  <c r="CJ75" i="31"/>
  <c r="CF75" i="31"/>
  <c r="CE75" i="31"/>
  <c r="BY75" i="31"/>
  <c r="BU75" i="31"/>
  <c r="BT75" i="31"/>
  <c r="BP75" i="31"/>
  <c r="BR75" i="31" s="1"/>
  <c r="BO75" i="31"/>
  <c r="BK75" i="31"/>
  <c r="BL75" i="31" s="1"/>
  <c r="BJ75" i="31"/>
  <c r="BF75" i="31"/>
  <c r="BE75" i="31"/>
  <c r="BA75" i="31"/>
  <c r="AZ75" i="31"/>
  <c r="AV75" i="31"/>
  <c r="AX75" i="31" s="1"/>
  <c r="AU75" i="31"/>
  <c r="AO75" i="31"/>
  <c r="AK75" i="31"/>
  <c r="AM75" i="31" s="1"/>
  <c r="AJ75" i="31"/>
  <c r="AF75" i="31"/>
  <c r="AE75" i="31"/>
  <c r="AA75" i="31"/>
  <c r="AC75" i="31" s="1"/>
  <c r="Z75" i="31"/>
  <c r="V75" i="31"/>
  <c r="W75" i="31" s="1"/>
  <c r="U75" i="31"/>
  <c r="Q75" i="31"/>
  <c r="P75" i="31"/>
  <c r="L75" i="31"/>
  <c r="N75" i="31" s="1"/>
  <c r="K75" i="31"/>
  <c r="KG74" i="31"/>
  <c r="KC74" i="31"/>
  <c r="KE74" i="31" s="1"/>
  <c r="KB74" i="31"/>
  <c r="JX74" i="31"/>
  <c r="JW74" i="31"/>
  <c r="JS74" i="31"/>
  <c r="JT74" i="31" s="1"/>
  <c r="JR74" i="31"/>
  <c r="JN74" i="31"/>
  <c r="JO74" i="31" s="1"/>
  <c r="JM74" i="31"/>
  <c r="JI74" i="31"/>
  <c r="JJ74" i="31" s="1"/>
  <c r="JH74" i="31"/>
  <c r="JD74" i="31"/>
  <c r="JF74" i="31" s="1"/>
  <c r="JC74" i="31"/>
  <c r="IW74" i="31"/>
  <c r="IS74" i="31"/>
  <c r="IT74" i="31" s="1"/>
  <c r="IR74" i="31"/>
  <c r="IN74" i="31"/>
  <c r="IM74" i="31"/>
  <c r="II74" i="31"/>
  <c r="IH74" i="31"/>
  <c r="ID74" i="31"/>
  <c r="IF74" i="31" s="1"/>
  <c r="IC74" i="31"/>
  <c r="HY74" i="31"/>
  <c r="IA74" i="31" s="1"/>
  <c r="HX74" i="31"/>
  <c r="HT74" i="31"/>
  <c r="HV74" i="31" s="1"/>
  <c r="HS74" i="31"/>
  <c r="HM74" i="31"/>
  <c r="HI74" i="31"/>
  <c r="HH74" i="31"/>
  <c r="HD74" i="31"/>
  <c r="HE74" i="31" s="1"/>
  <c r="HC74" i="31"/>
  <c r="GY74" i="31"/>
  <c r="HA74" i="31" s="1"/>
  <c r="GX74" i="31"/>
  <c r="GT74" i="31"/>
  <c r="GS74" i="31"/>
  <c r="GO74" i="31"/>
  <c r="GQ74" i="31" s="1"/>
  <c r="GN74" i="31"/>
  <c r="GJ74" i="31"/>
  <c r="GI74" i="31"/>
  <c r="GC74" i="31"/>
  <c r="FY74" i="31"/>
  <c r="GA74" i="31" s="1"/>
  <c r="FX74" i="31"/>
  <c r="FT74" i="31"/>
  <c r="FV74" i="31" s="1"/>
  <c r="FS74" i="31"/>
  <c r="FO74" i="31"/>
  <c r="FP74" i="31" s="1"/>
  <c r="FN74" i="31"/>
  <c r="FJ74" i="31"/>
  <c r="FK74" i="31" s="1"/>
  <c r="FI74" i="31"/>
  <c r="FE74" i="31"/>
  <c r="FD74" i="31"/>
  <c r="EZ74" i="31"/>
  <c r="FB74" i="31" s="1"/>
  <c r="EY74" i="31"/>
  <c r="ES74" i="31"/>
  <c r="EO74" i="31"/>
  <c r="EP74" i="31" s="1"/>
  <c r="EN74" i="31"/>
  <c r="EJ74" i="31"/>
  <c r="EK74" i="31" s="1"/>
  <c r="EI74" i="31"/>
  <c r="EE74" i="31"/>
  <c r="EG74" i="31" s="1"/>
  <c r="ED74" i="31"/>
  <c r="DZ74" i="31"/>
  <c r="EA74" i="31" s="1"/>
  <c r="DY74" i="31"/>
  <c r="DU74" i="31"/>
  <c r="DT74" i="31"/>
  <c r="DP74" i="31"/>
  <c r="DO74" i="31"/>
  <c r="DI74" i="31"/>
  <c r="DE74" i="31"/>
  <c r="DG74" i="31" s="1"/>
  <c r="DD74" i="31"/>
  <c r="CZ74" i="31"/>
  <c r="DA74" i="31" s="1"/>
  <c r="CY74" i="31"/>
  <c r="CU74" i="31"/>
  <c r="CT74" i="31"/>
  <c r="CP74" i="31"/>
  <c r="CR74" i="31" s="1"/>
  <c r="CO74" i="31"/>
  <c r="CK74" i="31"/>
  <c r="CL74" i="31" s="1"/>
  <c r="CJ74" i="31"/>
  <c r="CF74" i="31"/>
  <c r="CE74" i="31"/>
  <c r="BY74" i="31"/>
  <c r="BU74" i="31"/>
  <c r="BW74" i="31" s="1"/>
  <c r="BT74" i="31"/>
  <c r="BP74" i="31"/>
  <c r="BR74" i="31" s="1"/>
  <c r="BO74" i="31"/>
  <c r="BK74" i="31"/>
  <c r="BM74" i="31" s="1"/>
  <c r="BJ74" i="31"/>
  <c r="BF74" i="31"/>
  <c r="BH74" i="31" s="1"/>
  <c r="BE74" i="31"/>
  <c r="BA74" i="31"/>
  <c r="AZ74" i="31"/>
  <c r="AV74" i="31"/>
  <c r="AW74" i="31" s="1"/>
  <c r="AU74" i="31"/>
  <c r="AO74" i="31"/>
  <c r="AK74" i="31"/>
  <c r="AJ74" i="31"/>
  <c r="AF74" i="31"/>
  <c r="AG74" i="31" s="1"/>
  <c r="AE74" i="31"/>
  <c r="AA74" i="31"/>
  <c r="AB74" i="31" s="1"/>
  <c r="Z74" i="31"/>
  <c r="V74" i="31"/>
  <c r="W74" i="31" s="1"/>
  <c r="U74" i="31"/>
  <c r="Q74" i="31"/>
  <c r="R74" i="31" s="1"/>
  <c r="P74" i="31"/>
  <c r="L74" i="31"/>
  <c r="N74" i="31" s="1"/>
  <c r="K74" i="31"/>
  <c r="KG73" i="31"/>
  <c r="KC73" i="31"/>
  <c r="KB73" i="31"/>
  <c r="JX73" i="31"/>
  <c r="JW73" i="31"/>
  <c r="JS73" i="31"/>
  <c r="JT73" i="31" s="1"/>
  <c r="JR73" i="31"/>
  <c r="JN73" i="31"/>
  <c r="JM73" i="31"/>
  <c r="JI73" i="31"/>
  <c r="JJ73" i="31" s="1"/>
  <c r="JH73" i="31"/>
  <c r="JD73" i="31"/>
  <c r="JF73" i="31" s="1"/>
  <c r="JC73" i="31"/>
  <c r="IW73" i="31"/>
  <c r="IS73" i="31"/>
  <c r="IT73" i="31" s="1"/>
  <c r="IR73" i="31"/>
  <c r="IN73" i="31"/>
  <c r="IO73" i="31" s="1"/>
  <c r="IM73" i="31"/>
  <c r="II73" i="31"/>
  <c r="IH73" i="31"/>
  <c r="ID73" i="31"/>
  <c r="IE73" i="31" s="1"/>
  <c r="IC73" i="31"/>
  <c r="HY73" i="31"/>
  <c r="HX73" i="31"/>
  <c r="HT73" i="31"/>
  <c r="HU73" i="31" s="1"/>
  <c r="HS73" i="31"/>
  <c r="HM73" i="31"/>
  <c r="HI73" i="31"/>
  <c r="HK73" i="31" s="1"/>
  <c r="HH73" i="31"/>
  <c r="HD73" i="31"/>
  <c r="HF73" i="31" s="1"/>
  <c r="HC73" i="31"/>
  <c r="GY73" i="31"/>
  <c r="HA73" i="31" s="1"/>
  <c r="GX73" i="31"/>
  <c r="GT73" i="31"/>
  <c r="GV73" i="31" s="1"/>
  <c r="GS73" i="31"/>
  <c r="GO73" i="31"/>
  <c r="GP73" i="31" s="1"/>
  <c r="GN73" i="31"/>
  <c r="GJ73" i="31"/>
  <c r="GL73" i="31" s="1"/>
  <c r="GI73" i="31"/>
  <c r="GC73" i="31"/>
  <c r="FY73" i="31"/>
  <c r="FZ73" i="31" s="1"/>
  <c r="FX73" i="31"/>
  <c r="FT73" i="31"/>
  <c r="FU73" i="31" s="1"/>
  <c r="FS73" i="31"/>
  <c r="FO73" i="31"/>
  <c r="FP73" i="31" s="1"/>
  <c r="FN73" i="31"/>
  <c r="FJ73" i="31"/>
  <c r="FI73" i="31"/>
  <c r="FE73" i="31"/>
  <c r="FD73" i="31"/>
  <c r="EZ73" i="31"/>
  <c r="FA73" i="31" s="1"/>
  <c r="EY73" i="31"/>
  <c r="ES73" i="31"/>
  <c r="EO73" i="31"/>
  <c r="EN73" i="31"/>
  <c r="EJ73" i="31"/>
  <c r="EL73" i="31" s="1"/>
  <c r="EI73" i="31"/>
  <c r="EE73" i="31"/>
  <c r="EG73" i="31" s="1"/>
  <c r="ED73" i="31"/>
  <c r="DZ73" i="31"/>
  <c r="EB73" i="31" s="1"/>
  <c r="DY73" i="31"/>
  <c r="DU73" i="31"/>
  <c r="DV73" i="31" s="1"/>
  <c r="DT73" i="31"/>
  <c r="DP73" i="31"/>
  <c r="DR73" i="31" s="1"/>
  <c r="DO73" i="31"/>
  <c r="DI73" i="31"/>
  <c r="DE73" i="31"/>
  <c r="DG73" i="31" s="1"/>
  <c r="DD73" i="31"/>
  <c r="CZ73" i="31"/>
  <c r="DA73" i="31" s="1"/>
  <c r="CY73" i="31"/>
  <c r="CU73" i="31"/>
  <c r="CW73" i="31" s="1"/>
  <c r="CT73" i="31"/>
  <c r="CP73" i="31"/>
  <c r="CO73" i="31"/>
  <c r="CK73" i="31"/>
  <c r="CM73" i="31" s="1"/>
  <c r="CJ73" i="31"/>
  <c r="CF73" i="31"/>
  <c r="CH73" i="31" s="1"/>
  <c r="CE73" i="31"/>
  <c r="BY73" i="31"/>
  <c r="BU73" i="31"/>
  <c r="BW73" i="31" s="1"/>
  <c r="BT73" i="31"/>
  <c r="BP73" i="31"/>
  <c r="BQ73" i="31" s="1"/>
  <c r="BO73" i="31"/>
  <c r="BK73" i="31"/>
  <c r="BJ73" i="31"/>
  <c r="BF73" i="31"/>
  <c r="BH73" i="31" s="1"/>
  <c r="BE73" i="31"/>
  <c r="BA73" i="31"/>
  <c r="AZ73" i="31"/>
  <c r="AV73" i="31"/>
  <c r="AX73" i="31" s="1"/>
  <c r="AU73" i="31"/>
  <c r="AO73" i="31"/>
  <c r="AK73" i="31"/>
  <c r="AJ73" i="31"/>
  <c r="AF73" i="31"/>
  <c r="AG73" i="31" s="1"/>
  <c r="AE73" i="31"/>
  <c r="AA73" i="31"/>
  <c r="AB73" i="31" s="1"/>
  <c r="Z73" i="31"/>
  <c r="V73" i="31"/>
  <c r="X73" i="31" s="1"/>
  <c r="U73" i="31"/>
  <c r="Q73" i="31"/>
  <c r="S73" i="31" s="1"/>
  <c r="P73" i="31"/>
  <c r="L73" i="31"/>
  <c r="N73" i="31" s="1"/>
  <c r="K73" i="31"/>
  <c r="KG72" i="31"/>
  <c r="KC72" i="31"/>
  <c r="KE72" i="31" s="1"/>
  <c r="KB72" i="31"/>
  <c r="JX72" i="31"/>
  <c r="JZ72" i="31" s="1"/>
  <c r="JW72" i="31"/>
  <c r="JS72" i="31"/>
  <c r="JU72" i="31" s="1"/>
  <c r="JR72" i="31"/>
  <c r="JN72" i="31"/>
  <c r="JP72" i="31" s="1"/>
  <c r="JM72" i="31"/>
  <c r="JI72" i="31"/>
  <c r="JK72" i="31" s="1"/>
  <c r="JH72" i="31"/>
  <c r="JD72" i="31"/>
  <c r="JE72" i="31" s="1"/>
  <c r="JC72" i="31"/>
  <c r="IW72" i="31"/>
  <c r="IS72" i="31"/>
  <c r="IT72" i="31" s="1"/>
  <c r="IR72" i="31"/>
  <c r="IN72" i="31"/>
  <c r="IO72" i="31" s="1"/>
  <c r="IM72" i="31"/>
  <c r="II72" i="31"/>
  <c r="IJ72" i="31" s="1"/>
  <c r="IH72" i="31"/>
  <c r="ID72" i="31"/>
  <c r="IE72" i="31" s="1"/>
  <c r="IC72" i="31"/>
  <c r="HY72" i="31"/>
  <c r="HX72" i="31"/>
  <c r="HT72" i="31"/>
  <c r="HU72" i="31" s="1"/>
  <c r="HS72" i="31"/>
  <c r="HM72" i="31"/>
  <c r="HI72" i="31"/>
  <c r="HK72" i="31" s="1"/>
  <c r="HH72" i="31"/>
  <c r="HD72" i="31"/>
  <c r="HC72" i="31"/>
  <c r="GY72" i="31"/>
  <c r="HA72" i="31" s="1"/>
  <c r="GX72" i="31"/>
  <c r="GT72" i="31"/>
  <c r="GS72" i="31"/>
  <c r="GO72" i="31"/>
  <c r="GQ72" i="31" s="1"/>
  <c r="GN72" i="31"/>
  <c r="GJ72" i="31"/>
  <c r="GL72" i="31" s="1"/>
  <c r="GI72" i="31"/>
  <c r="GC72" i="31"/>
  <c r="FY72" i="31"/>
  <c r="GA72" i="31" s="1"/>
  <c r="FX72" i="31"/>
  <c r="FT72" i="31"/>
  <c r="FS72" i="31"/>
  <c r="FO72" i="31"/>
  <c r="FP72" i="31" s="1"/>
  <c r="FN72" i="31"/>
  <c r="FJ72" i="31"/>
  <c r="FL72" i="31" s="1"/>
  <c r="FI72" i="31"/>
  <c r="FE72" i="31"/>
  <c r="FG72" i="31" s="1"/>
  <c r="FD72" i="31"/>
  <c r="EZ72" i="31"/>
  <c r="FB72" i="31" s="1"/>
  <c r="EY72" i="31"/>
  <c r="ES72" i="31"/>
  <c r="EO72" i="31"/>
  <c r="EN72" i="31"/>
  <c r="EJ72" i="31"/>
  <c r="EK72" i="31" s="1"/>
  <c r="EI72" i="31"/>
  <c r="EE72" i="31"/>
  <c r="EF72" i="31" s="1"/>
  <c r="ED72" i="31"/>
  <c r="DZ72" i="31"/>
  <c r="EA72" i="31" s="1"/>
  <c r="DY72" i="31"/>
  <c r="DU72" i="31"/>
  <c r="DW72" i="31" s="1"/>
  <c r="DT72" i="31"/>
  <c r="DP72" i="31"/>
  <c r="DQ72" i="31" s="1"/>
  <c r="DO72" i="31"/>
  <c r="DI72" i="31"/>
  <c r="DE72" i="31"/>
  <c r="DG72" i="31" s="1"/>
  <c r="DD72" i="31"/>
  <c r="CZ72" i="31"/>
  <c r="DB72" i="31" s="1"/>
  <c r="CY72" i="31"/>
  <c r="CU72" i="31"/>
  <c r="CV72" i="31" s="1"/>
  <c r="CT72" i="31"/>
  <c r="CP72" i="31"/>
  <c r="CR72" i="31" s="1"/>
  <c r="CO72" i="31"/>
  <c r="CK72" i="31"/>
  <c r="CL72" i="31" s="1"/>
  <c r="CJ72" i="31"/>
  <c r="CF72" i="31"/>
  <c r="CH72" i="31" s="1"/>
  <c r="CE72" i="31"/>
  <c r="BY72" i="31"/>
  <c r="BU72" i="31"/>
  <c r="BW72" i="31" s="1"/>
  <c r="BT72" i="31"/>
  <c r="BP72" i="31"/>
  <c r="BR72" i="31" s="1"/>
  <c r="BO72" i="31"/>
  <c r="BK72" i="31"/>
  <c r="BM72" i="31" s="1"/>
  <c r="BJ72" i="31"/>
  <c r="BF72" i="31"/>
  <c r="BG72" i="31" s="1"/>
  <c r="BE72" i="31"/>
  <c r="BA72" i="31"/>
  <c r="BB72" i="31" s="1"/>
  <c r="AZ72" i="31"/>
  <c r="AV72" i="31"/>
  <c r="AW72" i="31" s="1"/>
  <c r="AU72" i="31"/>
  <c r="AO72" i="31"/>
  <c r="AK72" i="31"/>
  <c r="AM72" i="31" s="1"/>
  <c r="AJ72" i="31"/>
  <c r="AF72" i="31"/>
  <c r="AH72" i="31" s="1"/>
  <c r="AE72" i="31"/>
  <c r="AA72" i="31"/>
  <c r="AB72" i="31" s="1"/>
  <c r="Z72" i="31"/>
  <c r="V72" i="31"/>
  <c r="X72" i="31" s="1"/>
  <c r="U72" i="31"/>
  <c r="Q72" i="31"/>
  <c r="R72" i="31" s="1"/>
  <c r="P72" i="31"/>
  <c r="L72" i="31"/>
  <c r="N72" i="31" s="1"/>
  <c r="K72" i="31"/>
  <c r="KG71" i="31"/>
  <c r="KC71" i="31"/>
  <c r="KB71" i="31"/>
  <c r="JX71" i="31"/>
  <c r="JW71" i="31"/>
  <c r="JS71" i="31"/>
  <c r="JT71" i="31" s="1"/>
  <c r="JR71" i="31"/>
  <c r="JN71" i="31"/>
  <c r="JP71" i="31" s="1"/>
  <c r="JM71" i="31"/>
  <c r="JI71" i="31"/>
  <c r="JJ71" i="31" s="1"/>
  <c r="JH71" i="31"/>
  <c r="JD71" i="31"/>
  <c r="JF71" i="31" s="1"/>
  <c r="JC71" i="31"/>
  <c r="IW71" i="31"/>
  <c r="IS71" i="31"/>
  <c r="IT71" i="31" s="1"/>
  <c r="IR71" i="31"/>
  <c r="IN71" i="31"/>
  <c r="IM71" i="31"/>
  <c r="II71" i="31"/>
  <c r="IK71" i="31" s="1"/>
  <c r="IH71" i="31"/>
  <c r="ID71" i="31"/>
  <c r="IE71" i="31" s="1"/>
  <c r="IC71" i="31"/>
  <c r="HY71" i="31"/>
  <c r="IA71" i="31" s="1"/>
  <c r="HX71" i="31"/>
  <c r="HT71" i="31"/>
  <c r="HV71" i="31" s="1"/>
  <c r="HS71" i="31"/>
  <c r="HM71" i="31"/>
  <c r="HI71" i="31"/>
  <c r="HK71" i="31" s="1"/>
  <c r="HH71" i="31"/>
  <c r="HD71" i="31"/>
  <c r="HF71" i="31" s="1"/>
  <c r="HC71" i="31"/>
  <c r="GY71" i="31"/>
  <c r="HA71" i="31" s="1"/>
  <c r="GX71" i="31"/>
  <c r="GT71" i="31"/>
  <c r="GS71" i="31"/>
  <c r="GO71" i="31"/>
  <c r="GN71" i="31"/>
  <c r="GJ71" i="31"/>
  <c r="GI71" i="31"/>
  <c r="GC71" i="31"/>
  <c r="FY71" i="31"/>
  <c r="FZ71" i="31" s="1"/>
  <c r="FX71" i="31"/>
  <c r="FT71" i="31"/>
  <c r="FU71" i="31" s="1"/>
  <c r="FS71" i="31"/>
  <c r="FO71" i="31"/>
  <c r="FN71" i="31"/>
  <c r="FJ71" i="31"/>
  <c r="FL71" i="31" s="1"/>
  <c r="FI71" i="31"/>
  <c r="FE71" i="31"/>
  <c r="FF71" i="31" s="1"/>
  <c r="FD71" i="31"/>
  <c r="EZ71" i="31"/>
  <c r="FA71" i="31" s="1"/>
  <c r="EY71" i="31"/>
  <c r="ES71" i="31"/>
  <c r="EO71" i="31"/>
  <c r="EP71" i="31" s="1"/>
  <c r="EN71" i="31"/>
  <c r="EJ71" i="31"/>
  <c r="EK71" i="31" s="1"/>
  <c r="EI71" i="31"/>
  <c r="EE71" i="31"/>
  <c r="EF71" i="31" s="1"/>
  <c r="ED71" i="31"/>
  <c r="DZ71" i="31"/>
  <c r="EB71" i="31" s="1"/>
  <c r="DY71" i="31"/>
  <c r="DU71" i="31"/>
  <c r="DV71" i="31" s="1"/>
  <c r="DT71" i="31"/>
  <c r="DP71" i="31"/>
  <c r="DQ71" i="31" s="1"/>
  <c r="DO71" i="31"/>
  <c r="DI71" i="31"/>
  <c r="DE71" i="31"/>
  <c r="DG71" i="31" s="1"/>
  <c r="DD71" i="31"/>
  <c r="CZ71" i="31"/>
  <c r="CY71" i="31"/>
  <c r="CU71" i="31"/>
  <c r="CV71" i="31" s="1"/>
  <c r="CT71" i="31"/>
  <c r="CP71" i="31"/>
  <c r="CQ71" i="31" s="1"/>
  <c r="CO71" i="31"/>
  <c r="CK71" i="31"/>
  <c r="CM71" i="31" s="1"/>
  <c r="CJ71" i="31"/>
  <c r="CF71" i="31"/>
  <c r="CG71" i="31" s="1"/>
  <c r="CE71" i="31"/>
  <c r="BY71" i="31"/>
  <c r="BU71" i="31"/>
  <c r="BT71" i="31"/>
  <c r="BP71" i="31"/>
  <c r="BR71" i="31" s="1"/>
  <c r="BO71" i="31"/>
  <c r="BK71" i="31"/>
  <c r="BJ71" i="31"/>
  <c r="BF71" i="31"/>
  <c r="BH71" i="31" s="1"/>
  <c r="BE71" i="31"/>
  <c r="BA71" i="31"/>
  <c r="AZ71" i="31"/>
  <c r="AV71" i="31"/>
  <c r="AU71" i="31"/>
  <c r="AO71" i="31"/>
  <c r="AK71" i="31"/>
  <c r="AL71" i="31" s="1"/>
  <c r="AJ71" i="31"/>
  <c r="AF71" i="31"/>
  <c r="AH71" i="31" s="1"/>
  <c r="AE71" i="31"/>
  <c r="AA71" i="31"/>
  <c r="AC71" i="31" s="1"/>
  <c r="Z71" i="31"/>
  <c r="V71" i="31"/>
  <c r="W71" i="31" s="1"/>
  <c r="U71" i="31"/>
  <c r="Q71" i="31"/>
  <c r="S71" i="31" s="1"/>
  <c r="P71" i="31"/>
  <c r="L71" i="31"/>
  <c r="N71" i="31" s="1"/>
  <c r="K71" i="31"/>
  <c r="KG70" i="31"/>
  <c r="KC70" i="31"/>
  <c r="KB70" i="31"/>
  <c r="JX70" i="31"/>
  <c r="JZ70" i="31" s="1"/>
  <c r="JW70" i="31"/>
  <c r="JS70" i="31"/>
  <c r="JU70" i="31" s="1"/>
  <c r="JR70" i="31"/>
  <c r="JN70" i="31"/>
  <c r="JO70" i="31" s="1"/>
  <c r="JM70" i="31"/>
  <c r="JI70" i="31"/>
  <c r="JH70" i="31"/>
  <c r="JD70" i="31"/>
  <c r="JF70" i="31" s="1"/>
  <c r="JC70" i="31"/>
  <c r="IW70" i="31"/>
  <c r="IS70" i="31"/>
  <c r="IR70" i="31"/>
  <c r="IN70" i="31"/>
  <c r="IO70" i="31" s="1"/>
  <c r="IM70" i="31"/>
  <c r="II70" i="31"/>
  <c r="IH70" i="31"/>
  <c r="ID70" i="31"/>
  <c r="IE70" i="31" s="1"/>
  <c r="IC70" i="31"/>
  <c r="HY70" i="31"/>
  <c r="HX70" i="31"/>
  <c r="HT70" i="31"/>
  <c r="HS70" i="31"/>
  <c r="HM70" i="31"/>
  <c r="HI70" i="31"/>
  <c r="HH70" i="31"/>
  <c r="HD70" i="31"/>
  <c r="HC70" i="31"/>
  <c r="GY70" i="31"/>
  <c r="GZ70" i="31" s="1"/>
  <c r="GX70" i="31"/>
  <c r="GT70" i="31"/>
  <c r="GV70" i="31" s="1"/>
  <c r="GS70" i="31"/>
  <c r="GO70" i="31"/>
  <c r="GN70" i="31"/>
  <c r="GJ70" i="31"/>
  <c r="GK70" i="31" s="1"/>
  <c r="GI70" i="31"/>
  <c r="GC70" i="31"/>
  <c r="FY70" i="31"/>
  <c r="FZ70" i="31" s="1"/>
  <c r="FX70" i="31"/>
  <c r="FT70" i="31"/>
  <c r="FU70" i="31" s="1"/>
  <c r="FS70" i="31"/>
  <c r="FO70" i="31"/>
  <c r="FP70" i="31" s="1"/>
  <c r="FN70" i="31"/>
  <c r="FJ70" i="31"/>
  <c r="FI70" i="31"/>
  <c r="FE70" i="31"/>
  <c r="FF70" i="31" s="1"/>
  <c r="FD70" i="31"/>
  <c r="EZ70" i="31"/>
  <c r="EY70" i="31"/>
  <c r="ES70" i="31"/>
  <c r="EO70" i="31"/>
  <c r="EP70" i="31" s="1"/>
  <c r="EN70" i="31"/>
  <c r="EJ70" i="31"/>
  <c r="EL70" i="31" s="1"/>
  <c r="EI70" i="31"/>
  <c r="EE70" i="31"/>
  <c r="EG70" i="31" s="1"/>
  <c r="ED70" i="31"/>
  <c r="DZ70" i="31"/>
  <c r="EB70" i="31" s="1"/>
  <c r="DY70" i="31"/>
  <c r="DU70" i="31"/>
  <c r="DT70" i="31"/>
  <c r="DP70" i="31"/>
  <c r="DO70" i="31"/>
  <c r="DI70" i="31"/>
  <c r="DE70" i="31"/>
  <c r="DF70" i="31" s="1"/>
  <c r="DD70" i="31"/>
  <c r="CZ70" i="31"/>
  <c r="DA70" i="31" s="1"/>
  <c r="CY70" i="31"/>
  <c r="CU70" i="31"/>
  <c r="CV70" i="31" s="1"/>
  <c r="CT70" i="31"/>
  <c r="CP70" i="31"/>
  <c r="CR70" i="31" s="1"/>
  <c r="CO70" i="31"/>
  <c r="CK70" i="31"/>
  <c r="CM70" i="31" s="1"/>
  <c r="CJ70" i="31"/>
  <c r="CF70" i="31"/>
  <c r="CE70" i="31"/>
  <c r="BY70" i="31"/>
  <c r="BU70" i="31"/>
  <c r="BV70" i="31" s="1"/>
  <c r="BT70" i="31"/>
  <c r="BP70" i="31"/>
  <c r="BR70" i="31" s="1"/>
  <c r="BO70" i="31"/>
  <c r="BK70" i="31"/>
  <c r="BL70" i="31" s="1"/>
  <c r="BJ70" i="31"/>
  <c r="BF70" i="31"/>
  <c r="BH70" i="31" s="1"/>
  <c r="BE70" i="31"/>
  <c r="BA70" i="31"/>
  <c r="BB70" i="31" s="1"/>
  <c r="AZ70" i="31"/>
  <c r="AV70" i="31"/>
  <c r="AU70" i="31"/>
  <c r="AO70" i="31"/>
  <c r="AK70" i="31"/>
  <c r="AL70" i="31" s="1"/>
  <c r="AJ70" i="31"/>
  <c r="AF70" i="31"/>
  <c r="AE70" i="31"/>
  <c r="AA70" i="31"/>
  <c r="AC70" i="31" s="1"/>
  <c r="Z70" i="31"/>
  <c r="V70" i="31"/>
  <c r="X70" i="31" s="1"/>
  <c r="U70" i="31"/>
  <c r="Q70" i="31"/>
  <c r="S70" i="31" s="1"/>
  <c r="P70" i="31"/>
  <c r="L70" i="31"/>
  <c r="N70" i="31" s="1"/>
  <c r="K70" i="31"/>
  <c r="KG69" i="31"/>
  <c r="KC69" i="31"/>
  <c r="KB69" i="31"/>
  <c r="JX69" i="31"/>
  <c r="JW69" i="31"/>
  <c r="JS69" i="31"/>
  <c r="JT69" i="31" s="1"/>
  <c r="JR69" i="31"/>
  <c r="JN69" i="31"/>
  <c r="JO69" i="31" s="1"/>
  <c r="JM69" i="31"/>
  <c r="JI69" i="31"/>
  <c r="JH69" i="31"/>
  <c r="JD69" i="31"/>
  <c r="JE69" i="31" s="1"/>
  <c r="JC69" i="31"/>
  <c r="IW69" i="31"/>
  <c r="IS69" i="31"/>
  <c r="IR69" i="31"/>
  <c r="IN69" i="31"/>
  <c r="IM69" i="31"/>
  <c r="II69" i="31"/>
  <c r="IK69" i="31" s="1"/>
  <c r="IH69" i="31"/>
  <c r="ID69" i="31"/>
  <c r="IC69" i="31"/>
  <c r="HY69" i="31"/>
  <c r="IA69" i="31" s="1"/>
  <c r="HX69" i="31"/>
  <c r="HT69" i="31"/>
  <c r="HV69" i="31" s="1"/>
  <c r="HS69" i="31"/>
  <c r="HM69" i="31"/>
  <c r="HI69" i="31"/>
  <c r="HK69" i="31" s="1"/>
  <c r="HH69" i="31"/>
  <c r="HD69" i="31"/>
  <c r="HC69" i="31"/>
  <c r="GY69" i="31"/>
  <c r="GZ69" i="31" s="1"/>
  <c r="GX69" i="31"/>
  <c r="GT69" i="31"/>
  <c r="GV69" i="31" s="1"/>
  <c r="GS69" i="31"/>
  <c r="GO69" i="31"/>
  <c r="GQ69" i="31" s="1"/>
  <c r="GN69" i="31"/>
  <c r="GJ69" i="31"/>
  <c r="GK69" i="31" s="1"/>
  <c r="GI69" i="31"/>
  <c r="GC69" i="31"/>
  <c r="FY69" i="31"/>
  <c r="FZ69" i="31" s="1"/>
  <c r="FX69" i="31"/>
  <c r="FT69" i="31"/>
  <c r="FV69" i="31" s="1"/>
  <c r="FS69" i="31"/>
  <c r="FO69" i="31"/>
  <c r="FN69" i="31"/>
  <c r="FJ69" i="31"/>
  <c r="FL69" i="31" s="1"/>
  <c r="FI69" i="31"/>
  <c r="FE69" i="31"/>
  <c r="FG69" i="31" s="1"/>
  <c r="FD69" i="31"/>
  <c r="EZ69" i="31"/>
  <c r="FB69" i="31" s="1"/>
  <c r="EY69" i="31"/>
  <c r="ES69" i="31"/>
  <c r="EO69" i="31"/>
  <c r="EQ69" i="31" s="1"/>
  <c r="EN69" i="31"/>
  <c r="EJ69" i="31"/>
  <c r="EK69" i="31" s="1"/>
  <c r="EI69" i="31"/>
  <c r="EE69" i="31"/>
  <c r="EF69" i="31" s="1"/>
  <c r="ED69" i="31"/>
  <c r="DZ69" i="31"/>
  <c r="DY69" i="31"/>
  <c r="DU69" i="31"/>
  <c r="DV69" i="31" s="1"/>
  <c r="DT69" i="31"/>
  <c r="DP69" i="31"/>
  <c r="DR69" i="31" s="1"/>
  <c r="DO69" i="31"/>
  <c r="DI69" i="31"/>
  <c r="DE69" i="31"/>
  <c r="DD69" i="31"/>
  <c r="CZ69" i="31"/>
  <c r="CY69" i="31"/>
  <c r="CU69" i="31"/>
  <c r="CV69" i="31" s="1"/>
  <c r="CT69" i="31"/>
  <c r="CP69" i="31"/>
  <c r="CQ69" i="31" s="1"/>
  <c r="CO69" i="31"/>
  <c r="CK69" i="31"/>
  <c r="CJ69" i="31"/>
  <c r="CF69" i="31"/>
  <c r="CH69" i="31" s="1"/>
  <c r="CE69" i="31"/>
  <c r="BY69" i="31"/>
  <c r="BU69" i="31"/>
  <c r="BW69" i="31" s="1"/>
  <c r="BT69" i="31"/>
  <c r="BP69" i="31"/>
  <c r="BO69" i="31"/>
  <c r="BK69" i="31"/>
  <c r="BM69" i="31" s="1"/>
  <c r="BJ69" i="31"/>
  <c r="BF69" i="31"/>
  <c r="BG69" i="31" s="1"/>
  <c r="BE69" i="31"/>
  <c r="BA69" i="31"/>
  <c r="BC69" i="31" s="1"/>
  <c r="AZ69" i="31"/>
  <c r="AV69" i="31"/>
  <c r="AU69" i="31"/>
  <c r="AO69" i="31"/>
  <c r="AK69" i="31"/>
  <c r="AM69" i="31" s="1"/>
  <c r="AJ69" i="31"/>
  <c r="AF69" i="31"/>
  <c r="AH69" i="31" s="1"/>
  <c r="AE69" i="31"/>
  <c r="AA69" i="31"/>
  <c r="AB69" i="31" s="1"/>
  <c r="Z69" i="31"/>
  <c r="V69" i="31"/>
  <c r="X69" i="31" s="1"/>
  <c r="U69" i="31"/>
  <c r="Q69" i="31"/>
  <c r="S69" i="31" s="1"/>
  <c r="P69" i="31"/>
  <c r="L69" i="31"/>
  <c r="N69" i="31" s="1"/>
  <c r="K69" i="31"/>
  <c r="KG68" i="31"/>
  <c r="KC68" i="31"/>
  <c r="KB68" i="31"/>
  <c r="JX68" i="31"/>
  <c r="JZ68" i="31" s="1"/>
  <c r="JW68" i="31"/>
  <c r="JS68" i="31"/>
  <c r="JR68" i="31"/>
  <c r="JN68" i="31"/>
  <c r="JO68" i="31" s="1"/>
  <c r="JM68" i="31"/>
  <c r="JI68" i="31"/>
  <c r="JH68" i="31"/>
  <c r="JD68" i="31"/>
  <c r="JF68" i="31" s="1"/>
  <c r="JC68" i="31"/>
  <c r="IW68" i="31"/>
  <c r="IS68" i="31"/>
  <c r="IR68" i="31"/>
  <c r="IN68" i="31"/>
  <c r="IO68" i="31" s="1"/>
  <c r="IM68" i="31"/>
  <c r="II68" i="31"/>
  <c r="IH68" i="31"/>
  <c r="ID68" i="31"/>
  <c r="IC68" i="31"/>
  <c r="HY68" i="31"/>
  <c r="IA68" i="31" s="1"/>
  <c r="HX68" i="31"/>
  <c r="HT68" i="31"/>
  <c r="HS68" i="31"/>
  <c r="HM68" i="31"/>
  <c r="HI68" i="31"/>
  <c r="HH68" i="31"/>
  <c r="HD68" i="31"/>
  <c r="HF68" i="31" s="1"/>
  <c r="HC68" i="31"/>
  <c r="GY68" i="31"/>
  <c r="GX68" i="31"/>
  <c r="GT68" i="31"/>
  <c r="GU68" i="31" s="1"/>
  <c r="GS68" i="31"/>
  <c r="GO68" i="31"/>
  <c r="GN68" i="31"/>
  <c r="GJ68" i="31"/>
  <c r="GL68" i="31" s="1"/>
  <c r="GI68" i="31"/>
  <c r="GC68" i="31"/>
  <c r="FY68" i="31"/>
  <c r="GA68" i="31" s="1"/>
  <c r="FX68" i="31"/>
  <c r="FT68" i="31"/>
  <c r="FS68" i="31"/>
  <c r="FO68" i="31"/>
  <c r="FN68" i="31"/>
  <c r="FJ68" i="31"/>
  <c r="FK68" i="31" s="1"/>
  <c r="FI68" i="31"/>
  <c r="FE68" i="31"/>
  <c r="FD68" i="31"/>
  <c r="EZ68" i="31"/>
  <c r="EY68" i="31"/>
  <c r="ES68" i="31"/>
  <c r="EO68" i="31"/>
  <c r="EQ68" i="31" s="1"/>
  <c r="EN68" i="31"/>
  <c r="EJ68" i="31"/>
  <c r="EL68" i="31" s="1"/>
  <c r="EI68" i="31"/>
  <c r="EE68" i="31"/>
  <c r="ED68" i="31"/>
  <c r="DZ68" i="31"/>
  <c r="EB68" i="31" s="1"/>
  <c r="DY68" i="31"/>
  <c r="DU68" i="31"/>
  <c r="DT68" i="31"/>
  <c r="DP68" i="31"/>
  <c r="DQ68" i="31" s="1"/>
  <c r="DO68" i="31"/>
  <c r="DI68" i="31"/>
  <c r="DE68" i="31"/>
  <c r="DG68" i="31" s="1"/>
  <c r="DD68" i="31"/>
  <c r="CZ68" i="31"/>
  <c r="CY68" i="31"/>
  <c r="CU68" i="31"/>
  <c r="CW68" i="31" s="1"/>
  <c r="CT68" i="31"/>
  <c r="CP68" i="31"/>
  <c r="CO68" i="31"/>
  <c r="CK68" i="31"/>
  <c r="CM68" i="31" s="1"/>
  <c r="CJ68" i="31"/>
  <c r="CF68" i="31"/>
  <c r="CE68" i="31"/>
  <c r="BY68" i="31"/>
  <c r="BU68" i="31"/>
  <c r="BT68" i="31"/>
  <c r="BP68" i="31"/>
  <c r="BO68" i="31"/>
  <c r="BK68" i="31"/>
  <c r="BL68" i="31" s="1"/>
  <c r="BJ68" i="31"/>
  <c r="BF68" i="31"/>
  <c r="BH68" i="31" s="1"/>
  <c r="BE68" i="31"/>
  <c r="BA68" i="31"/>
  <c r="BC68" i="31" s="1"/>
  <c r="AZ68" i="31"/>
  <c r="AV68" i="31"/>
  <c r="AX68" i="31" s="1"/>
  <c r="AU68" i="31"/>
  <c r="AO68" i="31"/>
  <c r="AK68" i="31"/>
  <c r="AJ68" i="31"/>
  <c r="AF68" i="31"/>
  <c r="AH68" i="31" s="1"/>
  <c r="AE68" i="31"/>
  <c r="AA68" i="31"/>
  <c r="AB68" i="31" s="1"/>
  <c r="Z68" i="31"/>
  <c r="V68" i="31"/>
  <c r="W68" i="31" s="1"/>
  <c r="U68" i="31"/>
  <c r="Q68" i="31"/>
  <c r="S68" i="31" s="1"/>
  <c r="P68" i="31"/>
  <c r="L68" i="31"/>
  <c r="M68" i="31" s="1"/>
  <c r="K68" i="31"/>
  <c r="KG67" i="31"/>
  <c r="KC67" i="31"/>
  <c r="KE67" i="31" s="1"/>
  <c r="KB67" i="31"/>
  <c r="JX67" i="31"/>
  <c r="JW67" i="31"/>
  <c r="JS67" i="31"/>
  <c r="JU67" i="31" s="1"/>
  <c r="JR67" i="31"/>
  <c r="JN67" i="31"/>
  <c r="JM67" i="31"/>
  <c r="JI67" i="31"/>
  <c r="JJ67" i="31" s="1"/>
  <c r="JH67" i="31"/>
  <c r="JD67" i="31"/>
  <c r="JC67" i="31"/>
  <c r="IW67" i="31"/>
  <c r="IS67" i="31"/>
  <c r="IR67" i="31"/>
  <c r="IN67" i="31"/>
  <c r="IP67" i="31" s="1"/>
  <c r="IM67" i="31"/>
  <c r="II67" i="31"/>
  <c r="IH67" i="31"/>
  <c r="ID67" i="31"/>
  <c r="IF67" i="31" s="1"/>
  <c r="IC67" i="31"/>
  <c r="HY67" i="31"/>
  <c r="HX67" i="31"/>
  <c r="HT67" i="31"/>
  <c r="HU67" i="31" s="1"/>
  <c r="HS67" i="31"/>
  <c r="HM67" i="31"/>
  <c r="HI67" i="31"/>
  <c r="HJ67" i="31" s="1"/>
  <c r="HH67" i="31"/>
  <c r="HD67" i="31"/>
  <c r="HC67" i="31"/>
  <c r="GY67" i="31"/>
  <c r="GX67" i="31"/>
  <c r="GT67" i="31"/>
  <c r="GS67" i="31"/>
  <c r="GO67" i="31"/>
  <c r="GQ67" i="31" s="1"/>
  <c r="GN67" i="31"/>
  <c r="GJ67" i="31"/>
  <c r="GI67" i="31"/>
  <c r="GC67" i="31"/>
  <c r="FY67" i="31"/>
  <c r="FX67" i="31"/>
  <c r="FT67" i="31"/>
  <c r="FU67" i="31" s="1"/>
  <c r="FS67" i="31"/>
  <c r="FO67" i="31"/>
  <c r="FN67" i="31"/>
  <c r="FJ67" i="31"/>
  <c r="FI67" i="31"/>
  <c r="FE67" i="31"/>
  <c r="FD67" i="31"/>
  <c r="EZ67" i="31"/>
  <c r="FB67" i="31" s="1"/>
  <c r="EY67" i="31"/>
  <c r="ES67" i="31"/>
  <c r="EO67" i="31"/>
  <c r="EN67" i="31"/>
  <c r="EJ67" i="31"/>
  <c r="EI67" i="31"/>
  <c r="EE67" i="31"/>
  <c r="EG67" i="31" s="1"/>
  <c r="ED67" i="31"/>
  <c r="DZ67" i="31"/>
  <c r="EB67" i="31" s="1"/>
  <c r="DY67" i="31"/>
  <c r="DU67" i="31"/>
  <c r="DT67" i="31"/>
  <c r="DP67" i="31"/>
  <c r="DO67" i="31"/>
  <c r="DI67" i="31"/>
  <c r="DE67" i="31"/>
  <c r="DD67" i="31"/>
  <c r="CZ67" i="31"/>
  <c r="CY67" i="31"/>
  <c r="CU67" i="31"/>
  <c r="CT67" i="31"/>
  <c r="CP67" i="31"/>
  <c r="CQ67" i="31" s="1"/>
  <c r="CO67" i="31"/>
  <c r="CK67" i="31"/>
  <c r="CL67" i="31" s="1"/>
  <c r="CJ67" i="31"/>
  <c r="CF67" i="31"/>
  <c r="CE67" i="31"/>
  <c r="BY67" i="31"/>
  <c r="BU67" i="31"/>
  <c r="BW67" i="31" s="1"/>
  <c r="BT67" i="31"/>
  <c r="BP67" i="31"/>
  <c r="BQ67" i="31" s="1"/>
  <c r="BO67" i="31"/>
  <c r="BK67" i="31"/>
  <c r="BJ67" i="31"/>
  <c r="BF67" i="31"/>
  <c r="BE67" i="31"/>
  <c r="BA67" i="31"/>
  <c r="BC67" i="31" s="1"/>
  <c r="AZ67" i="31"/>
  <c r="AV67" i="31"/>
  <c r="AU67" i="31"/>
  <c r="AO67" i="31"/>
  <c r="AK67" i="31"/>
  <c r="AM67" i="31" s="1"/>
  <c r="AJ67" i="31"/>
  <c r="AF67" i="31"/>
  <c r="AH67" i="31" s="1"/>
  <c r="AE67" i="31"/>
  <c r="AA67" i="31"/>
  <c r="AC67" i="31" s="1"/>
  <c r="Z67" i="31"/>
  <c r="V67" i="31"/>
  <c r="X67" i="31" s="1"/>
  <c r="U67" i="31"/>
  <c r="Q67" i="31"/>
  <c r="S67" i="31" s="1"/>
  <c r="P67" i="31"/>
  <c r="L67" i="31"/>
  <c r="N67" i="31" s="1"/>
  <c r="K67" i="31"/>
  <c r="KC60" i="31"/>
  <c r="KB60" i="31"/>
  <c r="JX60" i="31"/>
  <c r="JY60" i="31" s="1"/>
  <c r="JW60" i="31"/>
  <c r="JS60" i="31"/>
  <c r="JR60" i="31"/>
  <c r="JN60" i="31"/>
  <c r="JP60" i="31" s="1"/>
  <c r="JM60" i="31"/>
  <c r="JI60" i="31"/>
  <c r="JK60" i="31" s="1"/>
  <c r="JH60" i="31"/>
  <c r="JD60" i="31"/>
  <c r="JC60" i="31"/>
  <c r="IS60" i="31"/>
  <c r="IU60" i="31" s="1"/>
  <c r="IR60" i="31"/>
  <c r="IN60" i="31"/>
  <c r="IM60" i="31"/>
  <c r="II60" i="31"/>
  <c r="IJ60" i="31" s="1"/>
  <c r="IH60" i="31"/>
  <c r="ID60" i="31"/>
  <c r="IE60" i="31" s="1"/>
  <c r="IC60" i="31"/>
  <c r="HY60" i="31"/>
  <c r="IA60" i="31" s="1"/>
  <c r="HX60" i="31"/>
  <c r="HT60" i="31"/>
  <c r="HU60" i="31" s="1"/>
  <c r="HS60" i="31"/>
  <c r="HI60" i="31"/>
  <c r="HJ60" i="31" s="1"/>
  <c r="HH60" i="31"/>
  <c r="HD60" i="31"/>
  <c r="HC60" i="31"/>
  <c r="GY60" i="31"/>
  <c r="GX60" i="31"/>
  <c r="GT60" i="31"/>
  <c r="GU60" i="31" s="1"/>
  <c r="GS60" i="31"/>
  <c r="GO60" i="31"/>
  <c r="GP60" i="31" s="1"/>
  <c r="GN60" i="31"/>
  <c r="GJ60" i="31"/>
  <c r="GL60" i="31" s="1"/>
  <c r="GI60" i="31"/>
  <c r="FY60" i="31"/>
  <c r="FX60" i="31"/>
  <c r="FT60" i="31"/>
  <c r="FU60" i="31" s="1"/>
  <c r="FS60" i="31"/>
  <c r="FO60" i="31"/>
  <c r="FQ60" i="31" s="1"/>
  <c r="FN60" i="31"/>
  <c r="FJ60" i="31"/>
  <c r="FI60" i="31"/>
  <c r="FE60" i="31"/>
  <c r="FF60" i="31" s="1"/>
  <c r="FD60" i="31"/>
  <c r="EZ60" i="31"/>
  <c r="FA60" i="31" s="1"/>
  <c r="EY60" i="31"/>
  <c r="EN60" i="31"/>
  <c r="EJ60" i="31"/>
  <c r="EL60" i="31" s="1"/>
  <c r="EI60" i="31"/>
  <c r="EE60" i="31"/>
  <c r="ED60" i="31"/>
  <c r="DZ60" i="31"/>
  <c r="DY60" i="31"/>
  <c r="DU60" i="31"/>
  <c r="DT60" i="31"/>
  <c r="DP60" i="31"/>
  <c r="DQ60" i="31" s="1"/>
  <c r="DO60" i="31"/>
  <c r="DE60" i="31"/>
  <c r="DG60" i="31" s="1"/>
  <c r="DD60" i="31"/>
  <c r="CZ60" i="31"/>
  <c r="CY60" i="31"/>
  <c r="CU60" i="31"/>
  <c r="CW60" i="31" s="1"/>
  <c r="CT60" i="31"/>
  <c r="CP60" i="31"/>
  <c r="CQ60" i="31" s="1"/>
  <c r="CO60" i="31"/>
  <c r="CK60" i="31"/>
  <c r="CM60" i="31" s="1"/>
  <c r="CJ60" i="31"/>
  <c r="CF60" i="31"/>
  <c r="CE60" i="31"/>
  <c r="BU60" i="31"/>
  <c r="BV60" i="31" s="1"/>
  <c r="BT60" i="31"/>
  <c r="BP60" i="31"/>
  <c r="BR60" i="31" s="1"/>
  <c r="BO60" i="31"/>
  <c r="BK60" i="31"/>
  <c r="BM60" i="31" s="1"/>
  <c r="BJ60" i="31"/>
  <c r="BF60" i="31"/>
  <c r="BE60" i="31"/>
  <c r="BA60" i="31"/>
  <c r="BB60" i="31" s="1"/>
  <c r="AZ60" i="31"/>
  <c r="AV60" i="31"/>
  <c r="AX60" i="31" s="1"/>
  <c r="AU60" i="31"/>
  <c r="AK60" i="31"/>
  <c r="AL60" i="31" s="1"/>
  <c r="AJ60" i="31"/>
  <c r="AF60" i="31"/>
  <c r="AE60" i="31"/>
  <c r="AA60" i="31"/>
  <c r="AC60" i="31" s="1"/>
  <c r="Z60" i="31"/>
  <c r="V60" i="31"/>
  <c r="U60" i="31"/>
  <c r="Q60" i="31"/>
  <c r="S60" i="31" s="1"/>
  <c r="P60" i="31"/>
  <c r="L60" i="31"/>
  <c r="N60" i="31" s="1"/>
  <c r="K60" i="31"/>
  <c r="KC47" i="31"/>
  <c r="KB47" i="31"/>
  <c r="JX47" i="31"/>
  <c r="JY47" i="31" s="1"/>
  <c r="JW47" i="31"/>
  <c r="JS47" i="31"/>
  <c r="JR47" i="31"/>
  <c r="JN47" i="31"/>
  <c r="JM47" i="31"/>
  <c r="JI47" i="31"/>
  <c r="JJ47" i="31" s="1"/>
  <c r="JH47" i="31"/>
  <c r="JD47" i="31"/>
  <c r="JE47" i="31" s="1"/>
  <c r="JC47" i="31"/>
  <c r="IS47" i="31"/>
  <c r="IU47" i="31" s="1"/>
  <c r="IR47" i="31"/>
  <c r="IN47" i="31"/>
  <c r="IP47" i="31" s="1"/>
  <c r="IM47" i="31"/>
  <c r="II47" i="31"/>
  <c r="IH47" i="31"/>
  <c r="ID47" i="31"/>
  <c r="IE47" i="31" s="1"/>
  <c r="IC47" i="31"/>
  <c r="HY47" i="31"/>
  <c r="HX47" i="31"/>
  <c r="HT47" i="31"/>
  <c r="HU47" i="31" s="1"/>
  <c r="HS47" i="31"/>
  <c r="HI47" i="31"/>
  <c r="HK47" i="31" s="1"/>
  <c r="HH47" i="31"/>
  <c r="HD47" i="31"/>
  <c r="HC47" i="31"/>
  <c r="GY47" i="31"/>
  <c r="HA47" i="31" s="1"/>
  <c r="GX47" i="31"/>
  <c r="GT47" i="31"/>
  <c r="GS47" i="31"/>
  <c r="GO47" i="31"/>
  <c r="GP47" i="31" s="1"/>
  <c r="GN47" i="31"/>
  <c r="GJ47" i="31"/>
  <c r="GI47" i="31"/>
  <c r="FY47" i="31"/>
  <c r="FX47" i="31"/>
  <c r="FT47" i="31"/>
  <c r="FV47" i="31" s="1"/>
  <c r="FS47" i="31"/>
  <c r="FO47" i="31"/>
  <c r="FN47" i="31"/>
  <c r="FJ47" i="31"/>
  <c r="FL47" i="31" s="1"/>
  <c r="FI47" i="31"/>
  <c r="FE47" i="31"/>
  <c r="FF47" i="31" s="1"/>
  <c r="FD47" i="31"/>
  <c r="EZ47" i="31"/>
  <c r="FB47" i="31" s="1"/>
  <c r="EY47" i="31"/>
  <c r="EN47" i="31"/>
  <c r="EJ47" i="31"/>
  <c r="EK47" i="31" s="1"/>
  <c r="EI47" i="31"/>
  <c r="EE47" i="31"/>
  <c r="EG47" i="31" s="1"/>
  <c r="ED47" i="31"/>
  <c r="DZ47" i="31"/>
  <c r="EA47" i="31" s="1"/>
  <c r="DY47" i="31"/>
  <c r="DU47" i="31"/>
  <c r="DV47" i="31" s="1"/>
  <c r="DT47" i="31"/>
  <c r="DP47" i="31"/>
  <c r="DO47" i="31"/>
  <c r="DE47" i="31"/>
  <c r="DD47" i="31"/>
  <c r="CZ47" i="31"/>
  <c r="DB47" i="31" s="1"/>
  <c r="CY47" i="31"/>
  <c r="CU47" i="31"/>
  <c r="CT47" i="31"/>
  <c r="CP47" i="31"/>
  <c r="CR47" i="31" s="1"/>
  <c r="CO47" i="31"/>
  <c r="CK47" i="31"/>
  <c r="CL47" i="31" s="1"/>
  <c r="CJ47" i="31"/>
  <c r="CF47" i="31"/>
  <c r="CE47" i="31"/>
  <c r="BU47" i="31"/>
  <c r="BT47" i="31"/>
  <c r="BP47" i="31"/>
  <c r="BO47" i="31"/>
  <c r="BK47" i="31"/>
  <c r="BM47" i="31" s="1"/>
  <c r="BJ47" i="31"/>
  <c r="BF47" i="31"/>
  <c r="BG47" i="31" s="1"/>
  <c r="BE47" i="31"/>
  <c r="BA47" i="31"/>
  <c r="BC47" i="31" s="1"/>
  <c r="AZ47" i="31"/>
  <c r="AV47" i="31"/>
  <c r="AU47" i="31"/>
  <c r="AK47" i="31"/>
  <c r="AM47" i="31" s="1"/>
  <c r="AJ47" i="31"/>
  <c r="AF47" i="31"/>
  <c r="AE47" i="31"/>
  <c r="AA47" i="31"/>
  <c r="AC47" i="31" s="1"/>
  <c r="Z47" i="31"/>
  <c r="V47" i="31"/>
  <c r="W47" i="31" s="1"/>
  <c r="U47" i="31"/>
  <c r="Q47" i="31"/>
  <c r="R47" i="31" s="1"/>
  <c r="P47" i="31"/>
  <c r="L47" i="31"/>
  <c r="N47" i="31" s="1"/>
  <c r="K47" i="31"/>
  <c r="KC42" i="31"/>
  <c r="KE42" i="31" s="1"/>
  <c r="KB42" i="31"/>
  <c r="JX42" i="31"/>
  <c r="JZ42" i="31" s="1"/>
  <c r="JW42" i="31"/>
  <c r="JS42" i="31"/>
  <c r="JU42" i="31" s="1"/>
  <c r="JR42" i="31"/>
  <c r="JN42" i="31"/>
  <c r="JP42" i="31" s="1"/>
  <c r="JM42" i="31"/>
  <c r="JI42" i="31"/>
  <c r="JH42" i="31"/>
  <c r="JD42" i="31"/>
  <c r="JC42" i="31"/>
  <c r="IS42" i="31"/>
  <c r="IU42" i="31" s="1"/>
  <c r="IR42" i="31"/>
  <c r="IN42" i="31"/>
  <c r="IM42" i="31"/>
  <c r="II42" i="31"/>
  <c r="IK42" i="31" s="1"/>
  <c r="IH42" i="31"/>
  <c r="ID42" i="31"/>
  <c r="IE42" i="31" s="1"/>
  <c r="IC42" i="31"/>
  <c r="HY42" i="31"/>
  <c r="HX42" i="31"/>
  <c r="HT42" i="31"/>
  <c r="HU42" i="31" s="1"/>
  <c r="HS42" i="31"/>
  <c r="HI42" i="31"/>
  <c r="HH42" i="31"/>
  <c r="HD42" i="31"/>
  <c r="HE42" i="31" s="1"/>
  <c r="HC42" i="31"/>
  <c r="GY42" i="31"/>
  <c r="GZ42" i="31" s="1"/>
  <c r="GX42" i="31"/>
  <c r="GT42" i="31"/>
  <c r="GV42" i="31" s="1"/>
  <c r="GS42" i="31"/>
  <c r="GO42" i="31"/>
  <c r="GP42" i="31" s="1"/>
  <c r="GN42" i="31"/>
  <c r="GJ42" i="31"/>
  <c r="GI42" i="31"/>
  <c r="FY42" i="31"/>
  <c r="FX42" i="31"/>
  <c r="FT42" i="31"/>
  <c r="FS42" i="31"/>
  <c r="FO42" i="31"/>
  <c r="FP42" i="31" s="1"/>
  <c r="FN42" i="31"/>
  <c r="FJ42" i="31"/>
  <c r="FI42" i="31"/>
  <c r="FE42" i="31"/>
  <c r="FG42" i="31" s="1"/>
  <c r="FD42" i="31"/>
  <c r="EZ42" i="31"/>
  <c r="EY42" i="31"/>
  <c r="EN42" i="31"/>
  <c r="EJ42" i="31"/>
  <c r="EK42" i="31" s="1"/>
  <c r="EI42" i="31"/>
  <c r="EE42" i="31"/>
  <c r="ED42" i="31"/>
  <c r="DZ42" i="31"/>
  <c r="EA42" i="31" s="1"/>
  <c r="DY42" i="31"/>
  <c r="DU42" i="31"/>
  <c r="DV42" i="31" s="1"/>
  <c r="DT42" i="31"/>
  <c r="DP42" i="31"/>
  <c r="DR42" i="31" s="1"/>
  <c r="DO42" i="31"/>
  <c r="DE42" i="31"/>
  <c r="DD42" i="31"/>
  <c r="CZ42" i="31"/>
  <c r="DA42" i="31" s="1"/>
  <c r="CY42" i="31"/>
  <c r="CU42" i="31"/>
  <c r="CT42" i="31"/>
  <c r="CP42" i="31"/>
  <c r="CO42" i="31"/>
  <c r="CK42" i="31"/>
  <c r="CL42" i="31" s="1"/>
  <c r="CJ42" i="31"/>
  <c r="CF42" i="31"/>
  <c r="CH42" i="31" s="1"/>
  <c r="CE42" i="31"/>
  <c r="BU42" i="31"/>
  <c r="BT42" i="31"/>
  <c r="BP42" i="31"/>
  <c r="BR42" i="31" s="1"/>
  <c r="BO42" i="31"/>
  <c r="BK42" i="31"/>
  <c r="BL42" i="31" s="1"/>
  <c r="BJ42" i="31"/>
  <c r="BF42" i="31"/>
  <c r="BG42" i="31" s="1"/>
  <c r="BE42" i="31"/>
  <c r="BA42" i="31"/>
  <c r="AZ42" i="31"/>
  <c r="AV42" i="31"/>
  <c r="AW42" i="31" s="1"/>
  <c r="AU42" i="31"/>
  <c r="AK42" i="31"/>
  <c r="AM42" i="31" s="1"/>
  <c r="AJ42" i="31"/>
  <c r="AF42" i="31"/>
  <c r="AG42" i="31" s="1"/>
  <c r="AE42" i="31"/>
  <c r="AA42" i="31"/>
  <c r="AC42" i="31" s="1"/>
  <c r="Z42" i="31"/>
  <c r="V42" i="31"/>
  <c r="X42" i="31" s="1"/>
  <c r="U42" i="31"/>
  <c r="Q42" i="31"/>
  <c r="S42" i="31" s="1"/>
  <c r="P42" i="31"/>
  <c r="L42" i="31"/>
  <c r="N42" i="31" s="1"/>
  <c r="K42" i="31"/>
  <c r="KC16" i="31"/>
  <c r="KD16" i="31" s="1"/>
  <c r="KB16" i="31"/>
  <c r="JX16" i="31"/>
  <c r="JW16" i="31"/>
  <c r="JS16" i="31"/>
  <c r="JT16" i="31" s="1"/>
  <c r="JR16" i="31"/>
  <c r="JN16" i="31"/>
  <c r="JO16" i="31" s="1"/>
  <c r="JM16" i="31"/>
  <c r="JI16" i="31"/>
  <c r="JH16" i="31"/>
  <c r="JD16" i="31"/>
  <c r="JF16" i="31" s="1"/>
  <c r="JC16" i="31"/>
  <c r="IS16" i="31"/>
  <c r="IT16" i="31" s="1"/>
  <c r="IR16" i="31"/>
  <c r="IN16" i="31"/>
  <c r="IP16" i="31" s="1"/>
  <c r="IM16" i="31"/>
  <c r="II16" i="31"/>
  <c r="IH16" i="31"/>
  <c r="ID16" i="31"/>
  <c r="IF16" i="31" s="1"/>
  <c r="IC16" i="31"/>
  <c r="HY16" i="31"/>
  <c r="HZ16" i="31" s="1"/>
  <c r="HX16" i="31"/>
  <c r="HT16" i="31"/>
  <c r="HS16" i="31"/>
  <c r="HI16" i="31"/>
  <c r="HJ16" i="31" s="1"/>
  <c r="HH16" i="31"/>
  <c r="HD16" i="31"/>
  <c r="HE16" i="31" s="1"/>
  <c r="HC16" i="31"/>
  <c r="GY16" i="31"/>
  <c r="GX16" i="31"/>
  <c r="GT16" i="31"/>
  <c r="GV16" i="31" s="1"/>
  <c r="GS16" i="31"/>
  <c r="GO16" i="31"/>
  <c r="GQ16" i="31" s="1"/>
  <c r="GN16" i="31"/>
  <c r="GJ16" i="31"/>
  <c r="GI16" i="31"/>
  <c r="FY16" i="31"/>
  <c r="FX16" i="31"/>
  <c r="FT16" i="31"/>
  <c r="FS16" i="31"/>
  <c r="FO16" i="31"/>
  <c r="FP16" i="31" s="1"/>
  <c r="FN16" i="31"/>
  <c r="FJ16" i="31"/>
  <c r="FL16" i="31" s="1"/>
  <c r="FI16" i="31"/>
  <c r="FE16" i="31"/>
  <c r="FD16" i="31"/>
  <c r="EZ16" i="31"/>
  <c r="FB16" i="31" s="1"/>
  <c r="EY16" i="31"/>
  <c r="EO16" i="31"/>
  <c r="EN16" i="31"/>
  <c r="EJ16" i="31"/>
  <c r="EL16" i="31" s="1"/>
  <c r="EI16" i="31"/>
  <c r="EE16" i="31"/>
  <c r="EF16" i="31" s="1"/>
  <c r="ED16" i="31"/>
  <c r="DZ16" i="31"/>
  <c r="EA16" i="31" s="1"/>
  <c r="DY16" i="31"/>
  <c r="DU16" i="31"/>
  <c r="DT16" i="31"/>
  <c r="DO16" i="31"/>
  <c r="DE16" i="31"/>
  <c r="DG16" i="31" s="1"/>
  <c r="DD16" i="31"/>
  <c r="CZ16" i="31"/>
  <c r="CY16" i="31"/>
  <c r="CU16" i="31"/>
  <c r="CW16" i="31" s="1"/>
  <c r="CT16" i="31"/>
  <c r="CP16" i="31"/>
  <c r="CQ16" i="31" s="1"/>
  <c r="CO16" i="31"/>
  <c r="CK16" i="31"/>
  <c r="CL16" i="31" s="1"/>
  <c r="CJ16" i="31"/>
  <c r="CF16" i="31"/>
  <c r="CE16" i="31"/>
  <c r="BU16" i="31"/>
  <c r="BW16" i="31" s="1"/>
  <c r="BT16" i="31"/>
  <c r="BP16" i="31"/>
  <c r="BR16" i="31" s="1"/>
  <c r="BO16" i="31"/>
  <c r="BK16" i="31"/>
  <c r="BJ16" i="31"/>
  <c r="BF16" i="31"/>
  <c r="BH16" i="31" s="1"/>
  <c r="BE16" i="31"/>
  <c r="BA16" i="31"/>
  <c r="AZ16" i="31"/>
  <c r="AV16" i="31"/>
  <c r="AW16" i="31" s="1"/>
  <c r="AU16" i="31"/>
  <c r="AK16" i="31"/>
  <c r="AM16" i="31" s="1"/>
  <c r="AJ16" i="31"/>
  <c r="AF16" i="31"/>
  <c r="AH16" i="31" s="1"/>
  <c r="AE16" i="31"/>
  <c r="AA16" i="31"/>
  <c r="AC16" i="31" s="1"/>
  <c r="Z16" i="31"/>
  <c r="V16" i="31"/>
  <c r="X16" i="31" s="1"/>
  <c r="U16" i="31"/>
  <c r="Q16" i="31"/>
  <c r="S16" i="31" s="1"/>
  <c r="P16" i="31"/>
  <c r="L16" i="31"/>
  <c r="K16" i="31"/>
  <c r="KC14" i="31"/>
  <c r="KE14" i="31" s="1"/>
  <c r="KB14" i="31"/>
  <c r="JX14" i="31"/>
  <c r="JW14" i="31"/>
  <c r="JS14" i="31"/>
  <c r="JT14" i="31" s="1"/>
  <c r="JR14" i="31"/>
  <c r="JN14" i="31"/>
  <c r="JP14" i="31" s="1"/>
  <c r="JM14" i="31"/>
  <c r="JI14" i="31"/>
  <c r="JK14" i="31" s="1"/>
  <c r="JH14" i="31"/>
  <c r="JD14" i="31"/>
  <c r="JF14" i="31" s="1"/>
  <c r="JC14" i="31"/>
  <c r="IS14" i="31"/>
  <c r="IR14" i="31"/>
  <c r="IN14" i="31"/>
  <c r="IO14" i="31" s="1"/>
  <c r="IM14" i="31"/>
  <c r="II14" i="31"/>
  <c r="IJ14" i="31" s="1"/>
  <c r="IH14" i="31"/>
  <c r="ID14" i="31"/>
  <c r="IE14" i="31" s="1"/>
  <c r="IC14" i="31"/>
  <c r="HY14" i="31"/>
  <c r="IA14" i="31" s="1"/>
  <c r="HX14" i="31"/>
  <c r="HT14" i="31"/>
  <c r="HV14" i="31" s="1"/>
  <c r="HS14" i="31"/>
  <c r="HI14" i="31"/>
  <c r="HK14" i="31" s="1"/>
  <c r="HH14" i="31"/>
  <c r="HD14" i="31"/>
  <c r="HC14" i="31"/>
  <c r="GY14" i="31"/>
  <c r="GX14" i="31"/>
  <c r="GT14" i="31"/>
  <c r="GU14" i="31" s="1"/>
  <c r="GS14" i="31"/>
  <c r="GO14" i="31"/>
  <c r="GP14" i="31" s="1"/>
  <c r="GN14" i="31"/>
  <c r="GJ14" i="31"/>
  <c r="GL14" i="31" s="1"/>
  <c r="GI14" i="31"/>
  <c r="FY14" i="31"/>
  <c r="FZ14" i="31" s="1"/>
  <c r="FX14" i="31"/>
  <c r="FT14" i="31"/>
  <c r="FU14" i="31" s="1"/>
  <c r="FS14" i="31"/>
  <c r="FO14" i="31"/>
  <c r="FN14" i="31"/>
  <c r="FJ14" i="31"/>
  <c r="FL14" i="31" s="1"/>
  <c r="FI14" i="31"/>
  <c r="FE14" i="31"/>
  <c r="FF14" i="31" s="1"/>
  <c r="FD14" i="31"/>
  <c r="EZ14" i="31"/>
  <c r="FA14" i="31" s="1"/>
  <c r="EY14" i="31"/>
  <c r="EO14" i="31"/>
  <c r="EN14" i="31"/>
  <c r="EJ14" i="31"/>
  <c r="EL14" i="31" s="1"/>
  <c r="EI14" i="31"/>
  <c r="EE14" i="31"/>
  <c r="EF14" i="31" s="1"/>
  <c r="ED14" i="31"/>
  <c r="DZ14" i="31"/>
  <c r="DY14" i="31"/>
  <c r="DU14" i="31"/>
  <c r="DW14" i="31" s="1"/>
  <c r="DT14" i="31"/>
  <c r="DO14" i="31"/>
  <c r="DE14" i="31"/>
  <c r="DG14" i="31" s="1"/>
  <c r="DD14" i="31"/>
  <c r="CZ14" i="31"/>
  <c r="CY14" i="31"/>
  <c r="CU14" i="31"/>
  <c r="CV14" i="31" s="1"/>
  <c r="CT14" i="31"/>
  <c r="CP14" i="31"/>
  <c r="CR14" i="31" s="1"/>
  <c r="CO14" i="31"/>
  <c r="CK14" i="31"/>
  <c r="CJ14" i="31"/>
  <c r="CF14" i="31"/>
  <c r="CH14" i="31" s="1"/>
  <c r="CE14" i="31"/>
  <c r="BU14" i="31"/>
  <c r="BV14" i="31" s="1"/>
  <c r="BT14" i="31"/>
  <c r="BP14" i="31"/>
  <c r="BR14" i="31" s="1"/>
  <c r="BO14" i="31"/>
  <c r="BK14" i="31"/>
  <c r="BM14" i="31" s="1"/>
  <c r="BJ14" i="31"/>
  <c r="BF14" i="31"/>
  <c r="BH14" i="31" s="1"/>
  <c r="BE14" i="31"/>
  <c r="BA14" i="31"/>
  <c r="BB14" i="31" s="1"/>
  <c r="AZ14" i="31"/>
  <c r="AV14" i="31"/>
  <c r="AU14" i="31"/>
  <c r="AK14" i="31"/>
  <c r="AM14" i="31" s="1"/>
  <c r="AJ14" i="31"/>
  <c r="AF14" i="31"/>
  <c r="AH14" i="31" s="1"/>
  <c r="AE14" i="31"/>
  <c r="AA14" i="31"/>
  <c r="AC14" i="31" s="1"/>
  <c r="Z14" i="31"/>
  <c r="V14" i="31"/>
  <c r="X14" i="31" s="1"/>
  <c r="U14" i="31"/>
  <c r="Q14" i="31"/>
  <c r="S14" i="31" s="1"/>
  <c r="P14" i="31"/>
  <c r="L14" i="31"/>
  <c r="N14" i="31" s="1"/>
  <c r="K14" i="31"/>
  <c r="KC59" i="31"/>
  <c r="KE59" i="31" s="1"/>
  <c r="KB59" i="31"/>
  <c r="JX59" i="31"/>
  <c r="JY59" i="31" s="1"/>
  <c r="JW59" i="31"/>
  <c r="JS59" i="31"/>
  <c r="JR59" i="31"/>
  <c r="JN59" i="31"/>
  <c r="JO59" i="31" s="1"/>
  <c r="JM59" i="31"/>
  <c r="JI59" i="31"/>
  <c r="JH59" i="31"/>
  <c r="JD59" i="31"/>
  <c r="JE59" i="31" s="1"/>
  <c r="JC59" i="31"/>
  <c r="IS59" i="31"/>
  <c r="IU59" i="31" s="1"/>
  <c r="IR59" i="31"/>
  <c r="IN59" i="31"/>
  <c r="IP59" i="31" s="1"/>
  <c r="IM59" i="31"/>
  <c r="II59" i="31"/>
  <c r="IH59" i="31"/>
  <c r="ID59" i="31"/>
  <c r="IC59" i="31"/>
  <c r="HY59" i="31"/>
  <c r="HX59" i="31"/>
  <c r="HT59" i="31"/>
  <c r="HV59" i="31" s="1"/>
  <c r="HS59" i="31"/>
  <c r="HI59" i="31"/>
  <c r="HJ59" i="31" s="1"/>
  <c r="HH59" i="31"/>
  <c r="HD59" i="31"/>
  <c r="HF59" i="31" s="1"/>
  <c r="HC59" i="31"/>
  <c r="GY59" i="31"/>
  <c r="GZ59" i="31" s="1"/>
  <c r="GX59" i="31"/>
  <c r="GT59" i="31"/>
  <c r="GV59" i="31" s="1"/>
  <c r="GS59" i="31"/>
  <c r="GO59" i="31"/>
  <c r="GN59" i="31"/>
  <c r="GJ59" i="31"/>
  <c r="GL59" i="31" s="1"/>
  <c r="GI59" i="31"/>
  <c r="FY59" i="31"/>
  <c r="FZ59" i="31" s="1"/>
  <c r="FX59" i="31"/>
  <c r="FT59" i="31"/>
  <c r="FV59" i="31" s="1"/>
  <c r="FS59" i="31"/>
  <c r="FO59" i="31"/>
  <c r="FQ59" i="31" s="1"/>
  <c r="FN59" i="31"/>
  <c r="FJ59" i="31"/>
  <c r="FL59" i="31" s="1"/>
  <c r="FI59" i="31"/>
  <c r="FE59" i="31"/>
  <c r="FG59" i="31" s="1"/>
  <c r="FD59" i="31"/>
  <c r="EZ59" i="31"/>
  <c r="EY59" i="31"/>
  <c r="EO59" i="31"/>
  <c r="EQ59" i="31" s="1"/>
  <c r="EN59" i="31"/>
  <c r="EJ59" i="31"/>
  <c r="EK59" i="31" s="1"/>
  <c r="EI59" i="31"/>
  <c r="EE59" i="31"/>
  <c r="ED59" i="31"/>
  <c r="DZ59" i="31"/>
  <c r="EB59" i="31" s="1"/>
  <c r="DY59" i="31"/>
  <c r="DU59" i="31"/>
  <c r="DV59" i="31" s="1"/>
  <c r="DT59" i="31"/>
  <c r="DP59" i="31"/>
  <c r="DQ59" i="31" s="1"/>
  <c r="DO59" i="31"/>
  <c r="DD59" i="31"/>
  <c r="CZ59" i="31"/>
  <c r="CY59" i="31"/>
  <c r="CU59" i="31"/>
  <c r="CV59" i="31" s="1"/>
  <c r="CT59" i="31"/>
  <c r="CP59" i="31"/>
  <c r="CO59" i="31"/>
  <c r="CK59" i="31"/>
  <c r="CM59" i="31" s="1"/>
  <c r="CJ59" i="31"/>
  <c r="CF59" i="31"/>
  <c r="CH59" i="31" s="1"/>
  <c r="CE59" i="31"/>
  <c r="BU59" i="31"/>
  <c r="BT59" i="31"/>
  <c r="BP59" i="31"/>
  <c r="BR59" i="31" s="1"/>
  <c r="BO59" i="31"/>
  <c r="BK59" i="31"/>
  <c r="BM59" i="31" s="1"/>
  <c r="BJ59" i="31"/>
  <c r="BF59" i="31"/>
  <c r="BG59" i="31" s="1"/>
  <c r="BE59" i="31"/>
  <c r="BA59" i="31"/>
  <c r="BC59" i="31" s="1"/>
  <c r="AZ59" i="31"/>
  <c r="AV59" i="31"/>
  <c r="AX59" i="31" s="1"/>
  <c r="AU59" i="31"/>
  <c r="AK59" i="31"/>
  <c r="AJ59" i="31"/>
  <c r="AF59" i="31"/>
  <c r="AH59" i="31" s="1"/>
  <c r="AE59" i="31"/>
  <c r="AA59" i="31"/>
  <c r="Z59" i="31"/>
  <c r="V59" i="31"/>
  <c r="W59" i="31" s="1"/>
  <c r="U59" i="31"/>
  <c r="Q59" i="31"/>
  <c r="S59" i="31" s="1"/>
  <c r="P59" i="31"/>
  <c r="L59" i="31"/>
  <c r="N59" i="31" s="1"/>
  <c r="K59" i="31"/>
  <c r="KC58" i="31"/>
  <c r="KD58" i="31" s="1"/>
  <c r="KB58" i="31"/>
  <c r="JX58" i="31"/>
  <c r="JZ58" i="31" s="1"/>
  <c r="JW58" i="31"/>
  <c r="JS58" i="31"/>
  <c r="JU58" i="31" s="1"/>
  <c r="JR58" i="31"/>
  <c r="JN58" i="31"/>
  <c r="JO58" i="31" s="1"/>
  <c r="JM58" i="31"/>
  <c r="JI58" i="31"/>
  <c r="JJ58" i="31" s="1"/>
  <c r="JH58" i="31"/>
  <c r="JD58" i="31"/>
  <c r="JC58" i="31"/>
  <c r="IS58" i="31"/>
  <c r="IU58" i="31" s="1"/>
  <c r="IR58" i="31"/>
  <c r="IN58" i="31"/>
  <c r="IO58" i="31" s="1"/>
  <c r="IM58" i="31"/>
  <c r="II58" i="31"/>
  <c r="IK58" i="31" s="1"/>
  <c r="IH58" i="31"/>
  <c r="ID58" i="31"/>
  <c r="IF58" i="31" s="1"/>
  <c r="IC58" i="31"/>
  <c r="HY58" i="31"/>
  <c r="IA58" i="31" s="1"/>
  <c r="HX58" i="31"/>
  <c r="HT58" i="31"/>
  <c r="HS58" i="31"/>
  <c r="HI58" i="31"/>
  <c r="HH58" i="31"/>
  <c r="HD58" i="31"/>
  <c r="HF58" i="31" s="1"/>
  <c r="HC58" i="31"/>
  <c r="GY58" i="31"/>
  <c r="GZ58" i="31" s="1"/>
  <c r="GX58" i="31"/>
  <c r="GT58" i="31"/>
  <c r="GU58" i="31" s="1"/>
  <c r="GS58" i="31"/>
  <c r="GO58" i="31"/>
  <c r="GQ58" i="31" s="1"/>
  <c r="GN58" i="31"/>
  <c r="GJ58" i="31"/>
  <c r="GL58" i="31" s="1"/>
  <c r="GI58" i="31"/>
  <c r="FY58" i="31"/>
  <c r="FX58" i="31"/>
  <c r="FT58" i="31"/>
  <c r="FV58" i="31" s="1"/>
  <c r="FS58" i="31"/>
  <c r="FO58" i="31"/>
  <c r="FQ58" i="31" s="1"/>
  <c r="FN58" i="31"/>
  <c r="FJ58" i="31"/>
  <c r="FK58" i="31" s="1"/>
  <c r="FI58" i="31"/>
  <c r="FE58" i="31"/>
  <c r="FD58" i="31"/>
  <c r="EZ58" i="31"/>
  <c r="FB58" i="31" s="1"/>
  <c r="EY58" i="31"/>
  <c r="EN58" i="31"/>
  <c r="EJ58" i="31"/>
  <c r="EI58" i="31"/>
  <c r="EE58" i="31"/>
  <c r="EF58" i="31" s="1"/>
  <c r="ED58" i="31"/>
  <c r="DZ58" i="31"/>
  <c r="EA58" i="31" s="1"/>
  <c r="DY58" i="31"/>
  <c r="DU58" i="31"/>
  <c r="DV58" i="31" s="1"/>
  <c r="DT58" i="31"/>
  <c r="DP58" i="31"/>
  <c r="DR58" i="31" s="1"/>
  <c r="DO58" i="31"/>
  <c r="DD58" i="31"/>
  <c r="CZ58" i="31"/>
  <c r="CY58" i="31"/>
  <c r="CU58" i="31"/>
  <c r="CW58" i="31" s="1"/>
  <c r="CT58" i="31"/>
  <c r="CP58" i="31"/>
  <c r="CQ58" i="31" s="1"/>
  <c r="CO58" i="31"/>
  <c r="CK58" i="31"/>
  <c r="CM58" i="31" s="1"/>
  <c r="CJ58" i="31"/>
  <c r="CF58" i="31"/>
  <c r="CG58" i="31" s="1"/>
  <c r="CE58" i="31"/>
  <c r="BU58" i="31"/>
  <c r="BT58" i="31"/>
  <c r="BP58" i="31"/>
  <c r="BR58" i="31" s="1"/>
  <c r="BO58" i="31"/>
  <c r="BK58" i="31"/>
  <c r="BL58" i="31" s="1"/>
  <c r="BJ58" i="31"/>
  <c r="BF58" i="31"/>
  <c r="BH58" i="31" s="1"/>
  <c r="BE58" i="31"/>
  <c r="BA58" i="31"/>
  <c r="BC58" i="31" s="1"/>
  <c r="AZ58" i="31"/>
  <c r="AV58" i="31"/>
  <c r="AX58" i="31" s="1"/>
  <c r="AU58" i="31"/>
  <c r="AK58" i="31"/>
  <c r="AM58" i="31" s="1"/>
  <c r="AJ58" i="31"/>
  <c r="AF58" i="31"/>
  <c r="AH58" i="31" s="1"/>
  <c r="AE58" i="31"/>
  <c r="AA58" i="31"/>
  <c r="AB58" i="31" s="1"/>
  <c r="Z58" i="31"/>
  <c r="V58" i="31"/>
  <c r="X58" i="31" s="1"/>
  <c r="U58" i="31"/>
  <c r="Q58" i="31"/>
  <c r="S58" i="31" s="1"/>
  <c r="P58" i="31"/>
  <c r="L58" i="31"/>
  <c r="M58" i="31" s="1"/>
  <c r="K58" i="31"/>
  <c r="KC55" i="31"/>
  <c r="KE55" i="31" s="1"/>
  <c r="KB55" i="31"/>
  <c r="JX55" i="31"/>
  <c r="JW55" i="31"/>
  <c r="JS55" i="31"/>
  <c r="JR55" i="31"/>
  <c r="JN55" i="31"/>
  <c r="JM55" i="31"/>
  <c r="JI55" i="31"/>
  <c r="JK55" i="31" s="1"/>
  <c r="JH55" i="31"/>
  <c r="JD55" i="31"/>
  <c r="JF55" i="31" s="1"/>
  <c r="JC55" i="31"/>
  <c r="IS55" i="31"/>
  <c r="IU55" i="31" s="1"/>
  <c r="IR55" i="31"/>
  <c r="IN55" i="31"/>
  <c r="IP55" i="31" s="1"/>
  <c r="IM55" i="31"/>
  <c r="II55" i="31"/>
  <c r="IK55" i="31" s="1"/>
  <c r="IH55" i="31"/>
  <c r="ID55" i="31"/>
  <c r="IC55" i="31"/>
  <c r="HY55" i="31"/>
  <c r="HX55" i="31"/>
  <c r="HT55" i="31"/>
  <c r="HV55" i="31" s="1"/>
  <c r="HS55" i="31"/>
  <c r="HI55" i="31"/>
  <c r="HJ55" i="31" s="1"/>
  <c r="HH55" i="31"/>
  <c r="HD55" i="31"/>
  <c r="HC55" i="31"/>
  <c r="GY55" i="31"/>
  <c r="HA55" i="31" s="1"/>
  <c r="GX55" i="31"/>
  <c r="GT55" i="31"/>
  <c r="GS55" i="31"/>
  <c r="GO55" i="31"/>
  <c r="GQ55" i="31" s="1"/>
  <c r="GN55" i="31"/>
  <c r="GJ55" i="31"/>
  <c r="GK55" i="31" s="1"/>
  <c r="GI55" i="31"/>
  <c r="FY55" i="31"/>
  <c r="FZ55" i="31" s="1"/>
  <c r="FX55" i="31"/>
  <c r="FT55" i="31"/>
  <c r="FV55" i="31" s="1"/>
  <c r="FS55" i="31"/>
  <c r="FO55" i="31"/>
  <c r="FN55" i="31"/>
  <c r="FJ55" i="31"/>
  <c r="FI55" i="31"/>
  <c r="FE55" i="31"/>
  <c r="FG55" i="31" s="1"/>
  <c r="FD55" i="31"/>
  <c r="EZ55" i="31"/>
  <c r="FA55" i="31" s="1"/>
  <c r="EY55" i="31"/>
  <c r="EO55" i="31"/>
  <c r="EQ55" i="31" s="1"/>
  <c r="EN55" i="31"/>
  <c r="EJ55" i="31"/>
  <c r="EL55" i="31" s="1"/>
  <c r="EI55" i="31"/>
  <c r="EE55" i="31"/>
  <c r="EG55" i="31" s="1"/>
  <c r="ED55" i="31"/>
  <c r="DZ55" i="31"/>
  <c r="EB55" i="31" s="1"/>
  <c r="DY55" i="31"/>
  <c r="DU55" i="31"/>
  <c r="DV55" i="31" s="1"/>
  <c r="DT55" i="31"/>
  <c r="DP55" i="31"/>
  <c r="DQ55" i="31" s="1"/>
  <c r="DO55" i="31"/>
  <c r="DD55" i="31"/>
  <c r="CZ55" i="31"/>
  <c r="DA55" i="31" s="1"/>
  <c r="CY55" i="31"/>
  <c r="CU55" i="31"/>
  <c r="CT55" i="31"/>
  <c r="CP55" i="31"/>
  <c r="CR55" i="31" s="1"/>
  <c r="CO55" i="31"/>
  <c r="CK55" i="31"/>
  <c r="CM55" i="31" s="1"/>
  <c r="CJ55" i="31"/>
  <c r="CF55" i="31"/>
  <c r="CH55" i="31" s="1"/>
  <c r="CE55" i="31"/>
  <c r="BU55" i="31"/>
  <c r="BT55" i="31"/>
  <c r="BP55" i="31"/>
  <c r="BR55" i="31" s="1"/>
  <c r="BO55" i="31"/>
  <c r="BK55" i="31"/>
  <c r="BM55" i="31" s="1"/>
  <c r="BJ55" i="31"/>
  <c r="BF55" i="31"/>
  <c r="BH55" i="31" s="1"/>
  <c r="BE55" i="31"/>
  <c r="BA55" i="31"/>
  <c r="BC55" i="31" s="1"/>
  <c r="AZ55" i="31"/>
  <c r="AV55" i="31"/>
  <c r="AX55" i="31" s="1"/>
  <c r="AU55" i="31"/>
  <c r="AK55" i="31"/>
  <c r="AJ55" i="31"/>
  <c r="AF55" i="31"/>
  <c r="AG55" i="31" s="1"/>
  <c r="AE55" i="31"/>
  <c r="AA55" i="31"/>
  <c r="AC55" i="31" s="1"/>
  <c r="Z55" i="31"/>
  <c r="V55" i="31"/>
  <c r="W55" i="31" s="1"/>
  <c r="U55" i="31"/>
  <c r="Q55" i="31"/>
  <c r="S55" i="31" s="1"/>
  <c r="P55" i="31"/>
  <c r="L55" i="31"/>
  <c r="N55" i="31" s="1"/>
  <c r="K55" i="31"/>
  <c r="KC52" i="31"/>
  <c r="KD52" i="31" s="1"/>
  <c r="KB52" i="31"/>
  <c r="JX52" i="31"/>
  <c r="JZ52" i="31" s="1"/>
  <c r="JW52" i="31"/>
  <c r="JS52" i="31"/>
  <c r="JU52" i="31" s="1"/>
  <c r="JR52" i="31"/>
  <c r="JN52" i="31"/>
  <c r="JM52" i="31"/>
  <c r="JI52" i="31"/>
  <c r="JK52" i="31" s="1"/>
  <c r="JH52" i="31"/>
  <c r="JD52" i="31"/>
  <c r="JF52" i="31" s="1"/>
  <c r="JC52" i="31"/>
  <c r="IS52" i="31"/>
  <c r="IT52" i="31" s="1"/>
  <c r="IR52" i="31"/>
  <c r="IN52" i="31"/>
  <c r="IO52" i="31" s="1"/>
  <c r="IM52" i="31"/>
  <c r="II52" i="31"/>
  <c r="IK52" i="31" s="1"/>
  <c r="IH52" i="31"/>
  <c r="ID52" i="31"/>
  <c r="IC52" i="31"/>
  <c r="HY52" i="31"/>
  <c r="IA52" i="31" s="1"/>
  <c r="HX52" i="31"/>
  <c r="HT52" i="31"/>
  <c r="HS52" i="31"/>
  <c r="HI52" i="31"/>
  <c r="HH52" i="31"/>
  <c r="HD52" i="31"/>
  <c r="HF52" i="31" s="1"/>
  <c r="HC52" i="31"/>
  <c r="GY52" i="31"/>
  <c r="HA52" i="31" s="1"/>
  <c r="GX52" i="31"/>
  <c r="GT52" i="31"/>
  <c r="GV52" i="31" s="1"/>
  <c r="GS52" i="31"/>
  <c r="GO52" i="31"/>
  <c r="GP52" i="31" s="1"/>
  <c r="GN52" i="31"/>
  <c r="GJ52" i="31"/>
  <c r="GL52" i="31" s="1"/>
  <c r="GI52" i="31"/>
  <c r="FY52" i="31"/>
  <c r="GA52" i="31" s="1"/>
  <c r="FX52" i="31"/>
  <c r="FT52" i="31"/>
  <c r="FS52" i="31"/>
  <c r="FO52" i="31"/>
  <c r="FP52" i="31" s="1"/>
  <c r="FN52" i="31"/>
  <c r="FJ52" i="31"/>
  <c r="FI52" i="31"/>
  <c r="FE52" i="31"/>
  <c r="FG52" i="31" s="1"/>
  <c r="FD52" i="31"/>
  <c r="EZ52" i="31"/>
  <c r="FA52" i="31" s="1"/>
  <c r="EY52" i="31"/>
  <c r="EO52" i="31"/>
  <c r="EP52" i="31" s="1"/>
  <c r="EN52" i="31"/>
  <c r="EJ52" i="31"/>
  <c r="EL52" i="31" s="1"/>
  <c r="EI52" i="31"/>
  <c r="EE52" i="31"/>
  <c r="EG52" i="31" s="1"/>
  <c r="ED52" i="31"/>
  <c r="DZ52" i="31"/>
  <c r="EA52" i="31" s="1"/>
  <c r="DY52" i="31"/>
  <c r="DU52" i="31"/>
  <c r="DW52" i="31" s="1"/>
  <c r="DT52" i="31"/>
  <c r="DP52" i="31"/>
  <c r="DO52" i="31"/>
  <c r="DD52" i="31"/>
  <c r="CZ52" i="31"/>
  <c r="DA52" i="31" s="1"/>
  <c r="CY52" i="31"/>
  <c r="CU52" i="31"/>
  <c r="CW52" i="31" s="1"/>
  <c r="CT52" i="31"/>
  <c r="CP52" i="31"/>
  <c r="CR52" i="31" s="1"/>
  <c r="CO52" i="31"/>
  <c r="CK52" i="31"/>
  <c r="CL52" i="31" s="1"/>
  <c r="CJ52" i="31"/>
  <c r="CF52" i="31"/>
  <c r="CH52" i="31" s="1"/>
  <c r="CE52" i="31"/>
  <c r="BU52" i="31"/>
  <c r="BW52" i="31" s="1"/>
  <c r="BT52" i="31"/>
  <c r="BP52" i="31"/>
  <c r="BO52" i="31"/>
  <c r="BK52" i="31"/>
  <c r="BL52" i="31" s="1"/>
  <c r="BJ52" i="31"/>
  <c r="BF52" i="31"/>
  <c r="BG52" i="31" s="1"/>
  <c r="BE52" i="31"/>
  <c r="BA52" i="31"/>
  <c r="BC52" i="31" s="1"/>
  <c r="AZ52" i="31"/>
  <c r="AV52" i="31"/>
  <c r="AW52" i="31" s="1"/>
  <c r="AU52" i="31"/>
  <c r="AK52" i="31"/>
  <c r="AJ52" i="31"/>
  <c r="AF52" i="31"/>
  <c r="AH52" i="31" s="1"/>
  <c r="AE52" i="31"/>
  <c r="AA52" i="31"/>
  <c r="AC52" i="31" s="1"/>
  <c r="Z52" i="31"/>
  <c r="V52" i="31"/>
  <c r="X52" i="31" s="1"/>
  <c r="U52" i="31"/>
  <c r="Q52" i="31"/>
  <c r="R52" i="31" s="1"/>
  <c r="P52" i="31"/>
  <c r="L52" i="31"/>
  <c r="K52" i="31"/>
  <c r="KC41" i="31"/>
  <c r="KE41" i="31" s="1"/>
  <c r="KB41" i="31"/>
  <c r="JX41" i="31"/>
  <c r="JW41" i="31"/>
  <c r="JS41" i="31"/>
  <c r="JR41" i="31"/>
  <c r="JN41" i="31"/>
  <c r="JM41" i="31"/>
  <c r="JI41" i="31"/>
  <c r="JH41" i="31"/>
  <c r="JD41" i="31"/>
  <c r="JC41" i="31"/>
  <c r="IS41" i="31"/>
  <c r="IR41" i="31"/>
  <c r="IN41" i="31"/>
  <c r="IO41" i="31" s="1"/>
  <c r="IM41" i="31"/>
  <c r="II41" i="31"/>
  <c r="IK41" i="31" s="1"/>
  <c r="IH41" i="31"/>
  <c r="ID41" i="31"/>
  <c r="IC41" i="31"/>
  <c r="HY41" i="31"/>
  <c r="IA41" i="31" s="1"/>
  <c r="HX41" i="31"/>
  <c r="HT41" i="31"/>
  <c r="HS41" i="31"/>
  <c r="HI41" i="31"/>
  <c r="HJ41" i="31" s="1"/>
  <c r="HH41" i="31"/>
  <c r="HD41" i="31"/>
  <c r="HF41" i="31" s="1"/>
  <c r="HC41" i="31"/>
  <c r="GY41" i="31"/>
  <c r="GZ41" i="31" s="1"/>
  <c r="GX41" i="31"/>
  <c r="GT41" i="31"/>
  <c r="GV41" i="31" s="1"/>
  <c r="GS41" i="31"/>
  <c r="GO41" i="31"/>
  <c r="GP41" i="31" s="1"/>
  <c r="GN41" i="31"/>
  <c r="GJ41" i="31"/>
  <c r="GI41" i="31"/>
  <c r="FY41" i="31"/>
  <c r="GA41" i="31" s="1"/>
  <c r="FX41" i="31"/>
  <c r="FT41" i="31"/>
  <c r="FV41" i="31" s="1"/>
  <c r="FS41" i="31"/>
  <c r="FO41" i="31"/>
  <c r="FQ41" i="31" s="1"/>
  <c r="FN41" i="31"/>
  <c r="FJ41" i="31"/>
  <c r="FL41" i="31" s="1"/>
  <c r="FI41" i="31"/>
  <c r="FE41" i="31"/>
  <c r="FF41" i="31" s="1"/>
  <c r="FD41" i="31"/>
  <c r="EZ41" i="31"/>
  <c r="FA41" i="31" s="1"/>
  <c r="EY41" i="31"/>
  <c r="EN41" i="31"/>
  <c r="EJ41" i="31"/>
  <c r="EL41" i="31" s="1"/>
  <c r="EI41" i="31"/>
  <c r="EE41" i="31"/>
  <c r="EF41" i="31" s="1"/>
  <c r="ED41" i="31"/>
  <c r="DZ41" i="31"/>
  <c r="EA41" i="31" s="1"/>
  <c r="DY41" i="31"/>
  <c r="DU41" i="31"/>
  <c r="DT41" i="31"/>
  <c r="DP41" i="31"/>
  <c r="DR41" i="31" s="1"/>
  <c r="DO41" i="31"/>
  <c r="DD41" i="31"/>
  <c r="CZ41" i="31"/>
  <c r="CY41" i="31"/>
  <c r="CU41" i="31"/>
  <c r="CT41" i="31"/>
  <c r="CP41" i="31"/>
  <c r="CO41" i="31"/>
  <c r="CK41" i="31"/>
  <c r="CM41" i="31" s="1"/>
  <c r="CJ41" i="31"/>
  <c r="CF41" i="31"/>
  <c r="CE41" i="31"/>
  <c r="BU41" i="31"/>
  <c r="BW41" i="31" s="1"/>
  <c r="BT41" i="31"/>
  <c r="BP41" i="31"/>
  <c r="BO41" i="31"/>
  <c r="BK41" i="31"/>
  <c r="BJ41" i="31"/>
  <c r="BF41" i="31"/>
  <c r="BH41" i="31" s="1"/>
  <c r="BE41" i="31"/>
  <c r="BA41" i="31"/>
  <c r="BC41" i="31" s="1"/>
  <c r="AZ41" i="31"/>
  <c r="AV41" i="31"/>
  <c r="AX41" i="31" s="1"/>
  <c r="AU41" i="31"/>
  <c r="AK41" i="31"/>
  <c r="AJ41" i="31"/>
  <c r="AF41" i="31"/>
  <c r="AG41" i="31" s="1"/>
  <c r="AE41" i="31"/>
  <c r="AA41" i="31"/>
  <c r="AC41" i="31" s="1"/>
  <c r="Z41" i="31"/>
  <c r="V41" i="31"/>
  <c r="X41" i="31" s="1"/>
  <c r="U41" i="31"/>
  <c r="Q41" i="31"/>
  <c r="R41" i="31" s="1"/>
  <c r="P41" i="31"/>
  <c r="L41" i="31"/>
  <c r="N41" i="31" s="1"/>
  <c r="K41" i="31"/>
  <c r="KC45" i="31"/>
  <c r="KD45" i="31" s="1"/>
  <c r="KB45" i="31"/>
  <c r="JX45" i="31"/>
  <c r="JW45" i="31"/>
  <c r="JS45" i="31"/>
  <c r="JT45" i="31" s="1"/>
  <c r="JR45" i="31"/>
  <c r="JN45" i="31"/>
  <c r="JO45" i="31" s="1"/>
  <c r="JM45" i="31"/>
  <c r="JI45" i="31"/>
  <c r="JK45" i="31" s="1"/>
  <c r="JH45" i="31"/>
  <c r="JD45" i="31"/>
  <c r="JE45" i="31" s="1"/>
  <c r="JC45" i="31"/>
  <c r="IS45" i="31"/>
  <c r="IT45" i="31" s="1"/>
  <c r="IR45" i="31"/>
  <c r="IN45" i="31"/>
  <c r="IM45" i="31"/>
  <c r="II45" i="31"/>
  <c r="IK45" i="31" s="1"/>
  <c r="IH45" i="31"/>
  <c r="ID45" i="31"/>
  <c r="IF45" i="31" s="1"/>
  <c r="IC45" i="31"/>
  <c r="HY45" i="31"/>
  <c r="IA45" i="31" s="1"/>
  <c r="HX45" i="31"/>
  <c r="HT45" i="31"/>
  <c r="HV45" i="31" s="1"/>
  <c r="HS45" i="31"/>
  <c r="HI45" i="31"/>
  <c r="HJ45" i="31" s="1"/>
  <c r="HH45" i="31"/>
  <c r="HD45" i="31"/>
  <c r="HC45" i="31"/>
  <c r="GY45" i="31"/>
  <c r="HA45" i="31" s="1"/>
  <c r="GX45" i="31"/>
  <c r="GT45" i="31"/>
  <c r="GV45" i="31" s="1"/>
  <c r="GS45" i="31"/>
  <c r="GO45" i="31"/>
  <c r="GP45" i="31" s="1"/>
  <c r="GN45" i="31"/>
  <c r="GJ45" i="31"/>
  <c r="GK45" i="31" s="1"/>
  <c r="GI45" i="31"/>
  <c r="FY45" i="31"/>
  <c r="FX45" i="31"/>
  <c r="FT45" i="31"/>
  <c r="FV45" i="31" s="1"/>
  <c r="FS45" i="31"/>
  <c r="FO45" i="31"/>
  <c r="FP45" i="31" s="1"/>
  <c r="FN45" i="31"/>
  <c r="FJ45" i="31"/>
  <c r="FK45" i="31" s="1"/>
  <c r="FI45" i="31"/>
  <c r="FE45" i="31"/>
  <c r="FF45" i="31" s="1"/>
  <c r="FD45" i="31"/>
  <c r="EZ45" i="31"/>
  <c r="FA45" i="31" s="1"/>
  <c r="EY45" i="31"/>
  <c r="EO45" i="31"/>
  <c r="EP45" i="31" s="1"/>
  <c r="EN45" i="31"/>
  <c r="EJ45" i="31"/>
  <c r="EK45" i="31" s="1"/>
  <c r="EI45" i="31"/>
  <c r="EE45" i="31"/>
  <c r="EG45" i="31" s="1"/>
  <c r="ED45" i="31"/>
  <c r="DZ45" i="31"/>
  <c r="EA45" i="31" s="1"/>
  <c r="DY45" i="31"/>
  <c r="DU45" i="31"/>
  <c r="DW45" i="31" s="1"/>
  <c r="DT45" i="31"/>
  <c r="DP45" i="31"/>
  <c r="DO45" i="31"/>
  <c r="DD45" i="31"/>
  <c r="CZ45" i="31"/>
  <c r="DB45" i="31" s="1"/>
  <c r="CY45" i="31"/>
  <c r="CU45" i="31"/>
  <c r="CT45" i="31"/>
  <c r="CP45" i="31"/>
  <c r="CR45" i="31" s="1"/>
  <c r="CO45" i="31"/>
  <c r="CK45" i="31"/>
  <c r="CJ45" i="31"/>
  <c r="CF45" i="31"/>
  <c r="CG45" i="31" s="1"/>
  <c r="CE45" i="31"/>
  <c r="BU45" i="31"/>
  <c r="BW45" i="31" s="1"/>
  <c r="BT45" i="31"/>
  <c r="BP45" i="31"/>
  <c r="BQ45" i="31" s="1"/>
  <c r="BO45" i="31"/>
  <c r="BK45" i="31"/>
  <c r="BM45" i="31" s="1"/>
  <c r="BJ45" i="31"/>
  <c r="BF45" i="31"/>
  <c r="BE45" i="31"/>
  <c r="BA45" i="31"/>
  <c r="AZ45" i="31"/>
  <c r="AV45" i="31"/>
  <c r="AW45" i="31" s="1"/>
  <c r="AU45" i="31"/>
  <c r="AK45" i="31"/>
  <c r="AL45" i="31" s="1"/>
  <c r="AJ45" i="31"/>
  <c r="AF45" i="31"/>
  <c r="AH45" i="31" s="1"/>
  <c r="AE45" i="31"/>
  <c r="AA45" i="31"/>
  <c r="AC45" i="31" s="1"/>
  <c r="Z45" i="31"/>
  <c r="V45" i="31"/>
  <c r="X45" i="31" s="1"/>
  <c r="U45" i="31"/>
  <c r="Q45" i="31"/>
  <c r="R45" i="31" s="1"/>
  <c r="P45" i="31"/>
  <c r="L45" i="31"/>
  <c r="M45" i="31" s="1"/>
  <c r="K45" i="31"/>
  <c r="KC43" i="31"/>
  <c r="KB43" i="31"/>
  <c r="JX43" i="31"/>
  <c r="JZ43" i="31" s="1"/>
  <c r="JW43" i="31"/>
  <c r="JS43" i="31"/>
  <c r="JT43" i="31" s="1"/>
  <c r="JR43" i="31"/>
  <c r="JN43" i="31"/>
  <c r="JP43" i="31" s="1"/>
  <c r="JM43" i="31"/>
  <c r="JI43" i="31"/>
  <c r="JK43" i="31" s="1"/>
  <c r="JH43" i="31"/>
  <c r="JD43" i="31"/>
  <c r="JF43" i="31" s="1"/>
  <c r="JC43" i="31"/>
  <c r="IS43" i="31"/>
  <c r="IR43" i="31"/>
  <c r="IN43" i="31"/>
  <c r="IO43" i="31" s="1"/>
  <c r="IM43" i="31"/>
  <c r="II43" i="31"/>
  <c r="IH43" i="31"/>
  <c r="ID43" i="31"/>
  <c r="IE43" i="31" s="1"/>
  <c r="IC43" i="31"/>
  <c r="HY43" i="31"/>
  <c r="IA43" i="31" s="1"/>
  <c r="HX43" i="31"/>
  <c r="HT43" i="31"/>
  <c r="HU43" i="31" s="1"/>
  <c r="HS43" i="31"/>
  <c r="HI43" i="31"/>
  <c r="HK43" i="31" s="1"/>
  <c r="HH43" i="31"/>
  <c r="HD43" i="31"/>
  <c r="HF43" i="31" s="1"/>
  <c r="HC43" i="31"/>
  <c r="GY43" i="31"/>
  <c r="GZ43" i="31" s="1"/>
  <c r="GX43" i="31"/>
  <c r="GT43" i="31"/>
  <c r="GV43" i="31" s="1"/>
  <c r="GS43" i="31"/>
  <c r="GO43" i="31"/>
  <c r="GP43" i="31" s="1"/>
  <c r="GN43" i="31"/>
  <c r="GJ43" i="31"/>
  <c r="GK43" i="31" s="1"/>
  <c r="GI43" i="31"/>
  <c r="FY43" i="31"/>
  <c r="GA43" i="31" s="1"/>
  <c r="FX43" i="31"/>
  <c r="FT43" i="31"/>
  <c r="FU43" i="31" s="1"/>
  <c r="FS43" i="31"/>
  <c r="FO43" i="31"/>
  <c r="FQ43" i="31" s="1"/>
  <c r="FN43" i="31"/>
  <c r="FJ43" i="31"/>
  <c r="FK43" i="31" s="1"/>
  <c r="FI43" i="31"/>
  <c r="FE43" i="31"/>
  <c r="FF43" i="31" s="1"/>
  <c r="FD43" i="31"/>
  <c r="EZ43" i="31"/>
  <c r="EY43" i="31"/>
  <c r="EO43" i="31"/>
  <c r="EP43" i="31" s="1"/>
  <c r="EN43" i="31"/>
  <c r="EJ43" i="31"/>
  <c r="EK43" i="31" s="1"/>
  <c r="EI43" i="31"/>
  <c r="EE43" i="31"/>
  <c r="EF43" i="31" s="1"/>
  <c r="ED43" i="31"/>
  <c r="DZ43" i="31"/>
  <c r="EB43" i="31" s="1"/>
  <c r="DY43" i="31"/>
  <c r="DU43" i="31"/>
  <c r="DV43" i="31" s="1"/>
  <c r="DT43" i="31"/>
  <c r="DP43" i="31"/>
  <c r="DO43" i="31"/>
  <c r="DD43" i="31"/>
  <c r="CZ43" i="31"/>
  <c r="DA43" i="31" s="1"/>
  <c r="CY43" i="31"/>
  <c r="CU43" i="31"/>
  <c r="CV43" i="31" s="1"/>
  <c r="CT43" i="31"/>
  <c r="CP43" i="31"/>
  <c r="CQ43" i="31" s="1"/>
  <c r="CO43" i="31"/>
  <c r="CK43" i="31"/>
  <c r="CM43" i="31" s="1"/>
  <c r="CJ43" i="31"/>
  <c r="CF43" i="31"/>
  <c r="CG43" i="31" s="1"/>
  <c r="CE43" i="31"/>
  <c r="BU43" i="31"/>
  <c r="BV43" i="31" s="1"/>
  <c r="BT43" i="31"/>
  <c r="BP43" i="31"/>
  <c r="BR43" i="31" s="1"/>
  <c r="BO43" i="31"/>
  <c r="BK43" i="31"/>
  <c r="BM43" i="31" s="1"/>
  <c r="BJ43" i="31"/>
  <c r="BF43" i="31"/>
  <c r="BH43" i="31" s="1"/>
  <c r="BE43" i="31"/>
  <c r="BA43" i="31"/>
  <c r="BC43" i="31" s="1"/>
  <c r="AZ43" i="31"/>
  <c r="AV43" i="31"/>
  <c r="AX43" i="31" s="1"/>
  <c r="AU43" i="31"/>
  <c r="AK43" i="31"/>
  <c r="AL43" i="31" s="1"/>
  <c r="AJ43" i="31"/>
  <c r="AF43" i="31"/>
  <c r="AE43" i="31"/>
  <c r="AA43" i="31"/>
  <c r="AC43" i="31" s="1"/>
  <c r="Z43" i="31"/>
  <c r="V43" i="31"/>
  <c r="X43" i="31" s="1"/>
  <c r="U43" i="31"/>
  <c r="Q43" i="31"/>
  <c r="S43" i="31" s="1"/>
  <c r="P43" i="31"/>
  <c r="L43" i="31"/>
  <c r="M43" i="31" s="1"/>
  <c r="K43" i="31"/>
  <c r="KC40" i="31"/>
  <c r="KD40" i="31" s="1"/>
  <c r="KB40" i="31"/>
  <c r="JX40" i="31"/>
  <c r="JZ40" i="31" s="1"/>
  <c r="JW40" i="31"/>
  <c r="JS40" i="31"/>
  <c r="JU40" i="31" s="1"/>
  <c r="JR40" i="31"/>
  <c r="JN40" i="31"/>
  <c r="JO40" i="31" s="1"/>
  <c r="JM40" i="31"/>
  <c r="JI40" i="31"/>
  <c r="JH40" i="31"/>
  <c r="JD40" i="31"/>
  <c r="JE40" i="31" s="1"/>
  <c r="JC40" i="31"/>
  <c r="IS40" i="31"/>
  <c r="IU40" i="31" s="1"/>
  <c r="IR40" i="31"/>
  <c r="IN40" i="31"/>
  <c r="IP40" i="31" s="1"/>
  <c r="IM40" i="31"/>
  <c r="II40" i="31"/>
  <c r="IK40" i="31" s="1"/>
  <c r="IH40" i="31"/>
  <c r="ID40" i="31"/>
  <c r="IF40" i="31" s="1"/>
  <c r="IC40" i="31"/>
  <c r="HY40" i="31"/>
  <c r="HZ40" i="31" s="1"/>
  <c r="HX40" i="31"/>
  <c r="HT40" i="31"/>
  <c r="HV40" i="31" s="1"/>
  <c r="HS40" i="31"/>
  <c r="HI40" i="31"/>
  <c r="HJ40" i="31" s="1"/>
  <c r="HH40" i="31"/>
  <c r="HD40" i="31"/>
  <c r="HF40" i="31" s="1"/>
  <c r="HC40" i="31"/>
  <c r="GY40" i="31"/>
  <c r="HA40" i="31" s="1"/>
  <c r="GX40" i="31"/>
  <c r="GT40" i="31"/>
  <c r="GS40" i="31"/>
  <c r="GO40" i="31"/>
  <c r="GQ40" i="31" s="1"/>
  <c r="GN40" i="31"/>
  <c r="GJ40" i="31"/>
  <c r="GI40" i="31"/>
  <c r="FY40" i="31"/>
  <c r="FX40" i="31"/>
  <c r="FT40" i="31"/>
  <c r="FV40" i="31" s="1"/>
  <c r="FS40" i="31"/>
  <c r="FO40" i="31"/>
  <c r="FQ40" i="31" s="1"/>
  <c r="FN40" i="31"/>
  <c r="FJ40" i="31"/>
  <c r="FK40" i="31" s="1"/>
  <c r="FI40" i="31"/>
  <c r="FE40" i="31"/>
  <c r="FF40" i="31" s="1"/>
  <c r="FD40" i="31"/>
  <c r="EZ40" i="31"/>
  <c r="FB40" i="31" s="1"/>
  <c r="EY40" i="31"/>
  <c r="EN40" i="31"/>
  <c r="EJ40" i="31"/>
  <c r="EI40" i="31"/>
  <c r="EE40" i="31"/>
  <c r="EF40" i="31" s="1"/>
  <c r="ED40" i="31"/>
  <c r="DZ40" i="31"/>
  <c r="EB40" i="31" s="1"/>
  <c r="DY40" i="31"/>
  <c r="DU40" i="31"/>
  <c r="DW40" i="31" s="1"/>
  <c r="DT40" i="31"/>
  <c r="DP40" i="31"/>
  <c r="DQ40" i="31" s="1"/>
  <c r="DO40" i="31"/>
  <c r="DD40" i="31"/>
  <c r="CZ40" i="31"/>
  <c r="DA40" i="31" s="1"/>
  <c r="CY40" i="31"/>
  <c r="CU40" i="31"/>
  <c r="CV40" i="31" s="1"/>
  <c r="CT40" i="31"/>
  <c r="CP40" i="31"/>
  <c r="CR40" i="31" s="1"/>
  <c r="CO40" i="31"/>
  <c r="CK40" i="31"/>
  <c r="CM40" i="31" s="1"/>
  <c r="CJ40" i="31"/>
  <c r="CF40" i="31"/>
  <c r="CH40" i="31" s="1"/>
  <c r="CE40" i="31"/>
  <c r="BU40" i="31"/>
  <c r="BW40" i="31" s="1"/>
  <c r="BT40" i="31"/>
  <c r="BP40" i="31"/>
  <c r="BO40" i="31"/>
  <c r="BK40" i="31"/>
  <c r="BL40" i="31" s="1"/>
  <c r="BJ40" i="31"/>
  <c r="BF40" i="31"/>
  <c r="BE40" i="31"/>
  <c r="BA40" i="31"/>
  <c r="BC40" i="31" s="1"/>
  <c r="AZ40" i="31"/>
  <c r="AV40" i="31"/>
  <c r="AX40" i="31" s="1"/>
  <c r="AU40" i="31"/>
  <c r="AK40" i="31"/>
  <c r="AM40" i="31" s="1"/>
  <c r="AJ40" i="31"/>
  <c r="AF40" i="31"/>
  <c r="AH40" i="31" s="1"/>
  <c r="AE40" i="31"/>
  <c r="AA40" i="31"/>
  <c r="AB40" i="31" s="1"/>
  <c r="Z40" i="31"/>
  <c r="V40" i="31"/>
  <c r="X40" i="31" s="1"/>
  <c r="U40" i="31"/>
  <c r="Q40" i="31"/>
  <c r="S40" i="31" s="1"/>
  <c r="P40" i="31"/>
  <c r="L40" i="31"/>
  <c r="N40" i="31" s="1"/>
  <c r="K40" i="31"/>
  <c r="KG66" i="31"/>
  <c r="KC66" i="31"/>
  <c r="KD66" i="31" s="1"/>
  <c r="KB66" i="31"/>
  <c r="JX66" i="31"/>
  <c r="JZ66" i="31" s="1"/>
  <c r="JW66" i="31"/>
  <c r="JS66" i="31"/>
  <c r="JR66" i="31"/>
  <c r="JN66" i="31"/>
  <c r="JO66" i="31" s="1"/>
  <c r="JM66" i="31"/>
  <c r="JI66" i="31"/>
  <c r="JK66" i="31" s="1"/>
  <c r="JH66" i="31"/>
  <c r="JD66" i="31"/>
  <c r="JF66" i="31" s="1"/>
  <c r="JC66" i="31"/>
  <c r="IW66" i="31"/>
  <c r="IS66" i="31"/>
  <c r="IT66" i="31" s="1"/>
  <c r="IR66" i="31"/>
  <c r="IN66" i="31"/>
  <c r="IM66" i="31"/>
  <c r="II66" i="31"/>
  <c r="IK66" i="31" s="1"/>
  <c r="IH66" i="31"/>
  <c r="ID66" i="31"/>
  <c r="IF66" i="31" s="1"/>
  <c r="IC66" i="31"/>
  <c r="HY66" i="31"/>
  <c r="IA66" i="31" s="1"/>
  <c r="HX66" i="31"/>
  <c r="HT66" i="31"/>
  <c r="HV66" i="31" s="1"/>
  <c r="HS66" i="31"/>
  <c r="HM66" i="31"/>
  <c r="HI66" i="31"/>
  <c r="HJ66" i="31" s="1"/>
  <c r="HH66" i="31"/>
  <c r="HD66" i="31"/>
  <c r="HC66" i="31"/>
  <c r="GY66" i="31"/>
  <c r="GZ66" i="31" s="1"/>
  <c r="GX66" i="31"/>
  <c r="GT66" i="31"/>
  <c r="GV66" i="31" s="1"/>
  <c r="GS66" i="31"/>
  <c r="GO66" i="31"/>
  <c r="GP66" i="31" s="1"/>
  <c r="GN66" i="31"/>
  <c r="GJ66" i="31"/>
  <c r="GK66" i="31" s="1"/>
  <c r="GI66" i="31"/>
  <c r="GC66" i="31"/>
  <c r="FY66" i="31"/>
  <c r="FX66" i="31"/>
  <c r="FT66" i="31"/>
  <c r="FS66" i="31"/>
  <c r="FO66" i="31"/>
  <c r="FQ66" i="31" s="1"/>
  <c r="FN66" i="31"/>
  <c r="FJ66" i="31"/>
  <c r="FI66" i="31"/>
  <c r="FE66" i="31"/>
  <c r="FF66" i="31" s="1"/>
  <c r="FD66" i="31"/>
  <c r="EZ66" i="31"/>
  <c r="EY66" i="31"/>
  <c r="ES66" i="31"/>
  <c r="EO66" i="31"/>
  <c r="EN66" i="31"/>
  <c r="EJ66" i="31"/>
  <c r="EI66" i="31"/>
  <c r="EE66" i="31"/>
  <c r="EF66" i="31" s="1"/>
  <c r="ED66" i="31"/>
  <c r="DZ66" i="31"/>
  <c r="DY66" i="31"/>
  <c r="DU66" i="31"/>
  <c r="DT66" i="31"/>
  <c r="DP66" i="31"/>
  <c r="DQ66" i="31" s="1"/>
  <c r="DO66" i="31"/>
  <c r="DI66" i="31"/>
  <c r="DE66" i="31"/>
  <c r="DG66" i="31" s="1"/>
  <c r="DD66" i="31"/>
  <c r="CZ66" i="31"/>
  <c r="CY66" i="31"/>
  <c r="CU66" i="31"/>
  <c r="CT66" i="31"/>
  <c r="CP66" i="31"/>
  <c r="CR66" i="31" s="1"/>
  <c r="CO66" i="31"/>
  <c r="CK66" i="31"/>
  <c r="CJ66" i="31"/>
  <c r="CF66" i="31"/>
  <c r="CG66" i="31" s="1"/>
  <c r="CE66" i="31"/>
  <c r="BY66" i="31"/>
  <c r="BU66" i="31"/>
  <c r="BW66" i="31" s="1"/>
  <c r="BT66" i="31"/>
  <c r="BP66" i="31"/>
  <c r="BR66" i="31" s="1"/>
  <c r="BO66" i="31"/>
  <c r="BK66" i="31"/>
  <c r="BL66" i="31" s="1"/>
  <c r="BJ66" i="31"/>
  <c r="BF66" i="31"/>
  <c r="BH66" i="31" s="1"/>
  <c r="BE66" i="31"/>
  <c r="BA66" i="31"/>
  <c r="BC66" i="31" s="1"/>
  <c r="AZ66" i="31"/>
  <c r="AV66" i="31"/>
  <c r="AX66" i="31" s="1"/>
  <c r="AU66" i="31"/>
  <c r="AO66" i="31"/>
  <c r="AK66" i="31"/>
  <c r="AM66" i="31" s="1"/>
  <c r="AJ66" i="31"/>
  <c r="AF66" i="31"/>
  <c r="AG66" i="31" s="1"/>
  <c r="AE66" i="31"/>
  <c r="AA66" i="31"/>
  <c r="AB66" i="31" s="1"/>
  <c r="Z66" i="31"/>
  <c r="V66" i="31"/>
  <c r="W66" i="31" s="1"/>
  <c r="U66" i="31"/>
  <c r="Q66" i="31"/>
  <c r="P66" i="31"/>
  <c r="L66" i="31"/>
  <c r="M66" i="31" s="1"/>
  <c r="K66" i="31"/>
  <c r="KG65" i="31"/>
  <c r="KC65" i="31"/>
  <c r="KB65" i="31"/>
  <c r="JX65" i="31"/>
  <c r="JW65" i="31"/>
  <c r="JS65" i="31"/>
  <c r="JR65" i="31"/>
  <c r="JN65" i="31"/>
  <c r="JO65" i="31" s="1"/>
  <c r="JM65" i="31"/>
  <c r="JI65" i="31"/>
  <c r="JH65" i="31"/>
  <c r="JD65" i="31"/>
  <c r="JC65" i="31"/>
  <c r="IW65" i="31"/>
  <c r="IS65" i="31"/>
  <c r="IR65" i="31"/>
  <c r="IN65" i="31"/>
  <c r="IP65" i="31" s="1"/>
  <c r="IM65" i="31"/>
  <c r="II65" i="31"/>
  <c r="IH65" i="31"/>
  <c r="ID65" i="31"/>
  <c r="IF65" i="31" s="1"/>
  <c r="IC65" i="31"/>
  <c r="HY65" i="31"/>
  <c r="HX65" i="31"/>
  <c r="HT65" i="31"/>
  <c r="HS65" i="31"/>
  <c r="HM65" i="31"/>
  <c r="HI65" i="31"/>
  <c r="HK65" i="31" s="1"/>
  <c r="HH65" i="31"/>
  <c r="HD65" i="31"/>
  <c r="HC65" i="31"/>
  <c r="GY65" i="31"/>
  <c r="HA65" i="31" s="1"/>
  <c r="GX65" i="31"/>
  <c r="GT65" i="31"/>
  <c r="GU65" i="31" s="1"/>
  <c r="GS65" i="31"/>
  <c r="GO65" i="31"/>
  <c r="GN65" i="31"/>
  <c r="GJ65" i="31"/>
  <c r="GI65" i="31"/>
  <c r="GC65" i="31"/>
  <c r="FY65" i="31"/>
  <c r="FX65" i="31"/>
  <c r="FT65" i="31"/>
  <c r="FU65" i="31" s="1"/>
  <c r="FS65" i="31"/>
  <c r="FO65" i="31"/>
  <c r="FQ65" i="31" s="1"/>
  <c r="FN65" i="31"/>
  <c r="FJ65" i="31"/>
  <c r="FL65" i="31" s="1"/>
  <c r="FI65" i="31"/>
  <c r="FE65" i="31"/>
  <c r="FD65" i="31"/>
  <c r="EZ65" i="31"/>
  <c r="EY65" i="31"/>
  <c r="ES65" i="31"/>
  <c r="EO65" i="31"/>
  <c r="EQ65" i="31" s="1"/>
  <c r="EN65" i="31"/>
  <c r="EJ65" i="31"/>
  <c r="EI65" i="31"/>
  <c r="EE65" i="31"/>
  <c r="EF65" i="31" s="1"/>
  <c r="ED65" i="31"/>
  <c r="DZ65" i="31"/>
  <c r="DY65" i="31"/>
  <c r="DU65" i="31"/>
  <c r="DW65" i="31" s="1"/>
  <c r="DT65" i="31"/>
  <c r="DP65" i="31"/>
  <c r="DQ65" i="31" s="1"/>
  <c r="DO65" i="31"/>
  <c r="DI65" i="31"/>
  <c r="DE65" i="31"/>
  <c r="DF65" i="31" s="1"/>
  <c r="DD65" i="31"/>
  <c r="CZ65" i="31"/>
  <c r="CY65" i="31"/>
  <c r="CU65" i="31"/>
  <c r="CT65" i="31"/>
  <c r="CP65" i="31"/>
  <c r="CR65" i="31" s="1"/>
  <c r="CO65" i="31"/>
  <c r="CK65" i="31"/>
  <c r="CJ65" i="31"/>
  <c r="CF65" i="31"/>
  <c r="CG65" i="31" s="1"/>
  <c r="CE65" i="31"/>
  <c r="BY65" i="31"/>
  <c r="BU65" i="31"/>
  <c r="BT65" i="31"/>
  <c r="BP65" i="31"/>
  <c r="BQ65" i="31" s="1"/>
  <c r="BO65" i="31"/>
  <c r="BK65" i="31"/>
  <c r="BJ65" i="31"/>
  <c r="BF65" i="31"/>
  <c r="BE65" i="31"/>
  <c r="BA65" i="31"/>
  <c r="BC65" i="31" s="1"/>
  <c r="AZ65" i="31"/>
  <c r="AV65" i="31"/>
  <c r="AU65" i="31"/>
  <c r="AO65" i="31"/>
  <c r="AK65" i="31"/>
  <c r="AM65" i="31" s="1"/>
  <c r="AJ65" i="31"/>
  <c r="AF65" i="31"/>
  <c r="AH65" i="31" s="1"/>
  <c r="AE65" i="31"/>
  <c r="AA65" i="31"/>
  <c r="Z65" i="31"/>
  <c r="V65" i="31"/>
  <c r="X65" i="31" s="1"/>
  <c r="U65" i="31"/>
  <c r="Q65" i="31"/>
  <c r="S65" i="31" s="1"/>
  <c r="P65" i="31"/>
  <c r="L65" i="31"/>
  <c r="N65" i="31" s="1"/>
  <c r="K65" i="31"/>
  <c r="KG64" i="31"/>
  <c r="KC64" i="31"/>
  <c r="KB64" i="31"/>
  <c r="JX64" i="31"/>
  <c r="JY64" i="31" s="1"/>
  <c r="JW64" i="31"/>
  <c r="JS64" i="31"/>
  <c r="JT64" i="31" s="1"/>
  <c r="JR64" i="31"/>
  <c r="JN64" i="31"/>
  <c r="JP64" i="31" s="1"/>
  <c r="JM64" i="31"/>
  <c r="JI64" i="31"/>
  <c r="JH64" i="31"/>
  <c r="JD64" i="31"/>
  <c r="JF64" i="31" s="1"/>
  <c r="JC64" i="31"/>
  <c r="IW64" i="31"/>
  <c r="IS64" i="31"/>
  <c r="IT64" i="31" s="1"/>
  <c r="IR64" i="31"/>
  <c r="IN64" i="31"/>
  <c r="IM64" i="31"/>
  <c r="II64" i="31"/>
  <c r="IJ64" i="31" s="1"/>
  <c r="IH64" i="31"/>
  <c r="ID64" i="31"/>
  <c r="IE64" i="31" s="1"/>
  <c r="IC64" i="31"/>
  <c r="HY64" i="31"/>
  <c r="IA64" i="31" s="1"/>
  <c r="HX64" i="31"/>
  <c r="HT64" i="31"/>
  <c r="HS64" i="31"/>
  <c r="HM64" i="31"/>
  <c r="HI64" i="31"/>
  <c r="HH64" i="31"/>
  <c r="HD64" i="31"/>
  <c r="HC64" i="31"/>
  <c r="GY64" i="31"/>
  <c r="GX64" i="31"/>
  <c r="GT64" i="31"/>
  <c r="GU64" i="31" s="1"/>
  <c r="GS64" i="31"/>
  <c r="GO64" i="31"/>
  <c r="GP64" i="31" s="1"/>
  <c r="GN64" i="31"/>
  <c r="GJ64" i="31"/>
  <c r="GK64" i="31" s="1"/>
  <c r="GI64" i="31"/>
  <c r="GC64" i="31"/>
  <c r="FY64" i="31"/>
  <c r="GA64" i="31" s="1"/>
  <c r="FX64" i="31"/>
  <c r="FT64" i="31"/>
  <c r="FS64" i="31"/>
  <c r="FO64" i="31"/>
  <c r="FP64" i="31" s="1"/>
  <c r="FN64" i="31"/>
  <c r="FJ64" i="31"/>
  <c r="FI64" i="31"/>
  <c r="FE64" i="31"/>
  <c r="FF64" i="31" s="1"/>
  <c r="FD64" i="31"/>
  <c r="EZ64" i="31"/>
  <c r="EY64" i="31"/>
  <c r="ES64" i="31"/>
  <c r="EO64" i="31"/>
  <c r="EQ64" i="31" s="1"/>
  <c r="EN64" i="31"/>
  <c r="EJ64" i="31"/>
  <c r="EI64" i="31"/>
  <c r="EE64" i="31"/>
  <c r="ED64" i="31"/>
  <c r="DZ64" i="31"/>
  <c r="DY64" i="31"/>
  <c r="DU64" i="31"/>
  <c r="DT64" i="31"/>
  <c r="DP64" i="31"/>
  <c r="DQ64" i="31" s="1"/>
  <c r="DO64" i="31"/>
  <c r="DI64" i="31"/>
  <c r="DE64" i="31"/>
  <c r="DG64" i="31" s="1"/>
  <c r="DD64" i="31"/>
  <c r="CZ64" i="31"/>
  <c r="CY64" i="31"/>
  <c r="CU64" i="31"/>
  <c r="CT64" i="31"/>
  <c r="CP64" i="31"/>
  <c r="CQ64" i="31" s="1"/>
  <c r="CO64" i="31"/>
  <c r="CK64" i="31"/>
  <c r="CM64" i="31" s="1"/>
  <c r="CJ64" i="31"/>
  <c r="CF64" i="31"/>
  <c r="CE64" i="31"/>
  <c r="BY64" i="31"/>
  <c r="BU64" i="31"/>
  <c r="BW64" i="31" s="1"/>
  <c r="BT64" i="31"/>
  <c r="BP64" i="31"/>
  <c r="BO64" i="31"/>
  <c r="BK64" i="31"/>
  <c r="BJ64" i="31"/>
  <c r="BF64" i="31"/>
  <c r="BH64" i="31" s="1"/>
  <c r="BE64" i="31"/>
  <c r="BA64" i="31"/>
  <c r="BB64" i="31" s="1"/>
  <c r="AZ64" i="31"/>
  <c r="AV64" i="31"/>
  <c r="AW64" i="31" s="1"/>
  <c r="AU64" i="31"/>
  <c r="AO64" i="31"/>
  <c r="AK64" i="31"/>
  <c r="AL64" i="31" s="1"/>
  <c r="AJ64" i="31"/>
  <c r="AF64" i="31"/>
  <c r="AH64" i="31" s="1"/>
  <c r="AE64" i="31"/>
  <c r="AA64" i="31"/>
  <c r="AC64" i="31" s="1"/>
  <c r="Z64" i="31"/>
  <c r="V64" i="31"/>
  <c r="U64" i="31"/>
  <c r="Q64" i="31"/>
  <c r="S64" i="31" s="1"/>
  <c r="P64" i="31"/>
  <c r="L64" i="31"/>
  <c r="M64" i="31" s="1"/>
  <c r="K64" i="31"/>
  <c r="KG63" i="31"/>
  <c r="KC63" i="31"/>
  <c r="KB63" i="31"/>
  <c r="JX63" i="31"/>
  <c r="JY63" i="31" s="1"/>
  <c r="JW63" i="31"/>
  <c r="JS63" i="31"/>
  <c r="JU63" i="31" s="1"/>
  <c r="JR63" i="31"/>
  <c r="JN63" i="31"/>
  <c r="JM63" i="31"/>
  <c r="JI63" i="31"/>
  <c r="JK63" i="31" s="1"/>
  <c r="JH63" i="31"/>
  <c r="JD63" i="31"/>
  <c r="JC63" i="31"/>
  <c r="IW63" i="31"/>
  <c r="IS63" i="31"/>
  <c r="IU63" i="31" s="1"/>
  <c r="IR63" i="31"/>
  <c r="IN63" i="31"/>
  <c r="IP63" i="31" s="1"/>
  <c r="IM63" i="31"/>
  <c r="II63" i="31"/>
  <c r="IJ63" i="31" s="1"/>
  <c r="IH63" i="31"/>
  <c r="ID63" i="31"/>
  <c r="IF63" i="31" s="1"/>
  <c r="IC63" i="31"/>
  <c r="HY63" i="31"/>
  <c r="HX63" i="31"/>
  <c r="HT63" i="31"/>
  <c r="HV63" i="31" s="1"/>
  <c r="HS63" i="31"/>
  <c r="HM63" i="31"/>
  <c r="HI63" i="31"/>
  <c r="HJ63" i="31" s="1"/>
  <c r="HH63" i="31"/>
  <c r="HD63" i="31"/>
  <c r="HF63" i="31" s="1"/>
  <c r="HC63" i="31"/>
  <c r="GY63" i="31"/>
  <c r="GX63" i="31"/>
  <c r="GT63" i="31"/>
  <c r="GU63" i="31" s="1"/>
  <c r="GS63" i="31"/>
  <c r="GO63" i="31"/>
  <c r="GN63" i="31"/>
  <c r="GJ63" i="31"/>
  <c r="GI63" i="31"/>
  <c r="GC63" i="31"/>
  <c r="FY63" i="31"/>
  <c r="FX63" i="31"/>
  <c r="FT63" i="31"/>
  <c r="FU63" i="31" s="1"/>
  <c r="FS63" i="31"/>
  <c r="FO63" i="31"/>
  <c r="FP63" i="31" s="1"/>
  <c r="FN63" i="31"/>
  <c r="FJ63" i="31"/>
  <c r="FL63" i="31" s="1"/>
  <c r="FI63" i="31"/>
  <c r="FE63" i="31"/>
  <c r="FD63" i="31"/>
  <c r="EZ63" i="31"/>
  <c r="EY63" i="31"/>
  <c r="ES63" i="31"/>
  <c r="EO63" i="31"/>
  <c r="EQ63" i="31" s="1"/>
  <c r="EN63" i="31"/>
  <c r="EJ63" i="31"/>
  <c r="EI63" i="31"/>
  <c r="EE63" i="31"/>
  <c r="EF63" i="31" s="1"/>
  <c r="ED63" i="31"/>
  <c r="DZ63" i="31"/>
  <c r="EA63" i="31" s="1"/>
  <c r="DY63" i="31"/>
  <c r="DU63" i="31"/>
  <c r="DT63" i="31"/>
  <c r="DP63" i="31"/>
  <c r="DQ63" i="31" s="1"/>
  <c r="DO63" i="31"/>
  <c r="DI63" i="31"/>
  <c r="DE63" i="31"/>
  <c r="DD63" i="31"/>
  <c r="CZ63" i="31"/>
  <c r="DA63" i="31" s="1"/>
  <c r="CY63" i="31"/>
  <c r="CU63" i="31"/>
  <c r="CV63" i="31" s="1"/>
  <c r="CT63" i="31"/>
  <c r="CP63" i="31"/>
  <c r="CQ63" i="31" s="1"/>
  <c r="CO63" i="31"/>
  <c r="CK63" i="31"/>
  <c r="CL63" i="31" s="1"/>
  <c r="CJ63" i="31"/>
  <c r="CF63" i="31"/>
  <c r="CE63" i="31"/>
  <c r="BY63" i="31"/>
  <c r="BU63" i="31"/>
  <c r="BT63" i="31"/>
  <c r="BP63" i="31"/>
  <c r="BO63" i="31"/>
  <c r="BK63" i="31"/>
  <c r="BL63" i="31" s="1"/>
  <c r="BJ63" i="31"/>
  <c r="BF63" i="31"/>
  <c r="BH63" i="31" s="1"/>
  <c r="BE63" i="31"/>
  <c r="BA63" i="31"/>
  <c r="BB63" i="31" s="1"/>
  <c r="AZ63" i="31"/>
  <c r="AV63" i="31"/>
  <c r="AW63" i="31" s="1"/>
  <c r="AU63" i="31"/>
  <c r="AO63" i="31"/>
  <c r="AK63" i="31"/>
  <c r="AL63" i="31" s="1"/>
  <c r="AJ63" i="31"/>
  <c r="AF63" i="31"/>
  <c r="AG63" i="31" s="1"/>
  <c r="AE63" i="31"/>
  <c r="AA63" i="31"/>
  <c r="AC63" i="31" s="1"/>
  <c r="Z63" i="31"/>
  <c r="V63" i="31"/>
  <c r="X63" i="31" s="1"/>
  <c r="U63" i="31"/>
  <c r="Q63" i="31"/>
  <c r="S63" i="31" s="1"/>
  <c r="P63" i="31"/>
  <c r="L63" i="31"/>
  <c r="N63" i="31" s="1"/>
  <c r="K63" i="31"/>
  <c r="KG62" i="31"/>
  <c r="KC62" i="31"/>
  <c r="KD62" i="31" s="1"/>
  <c r="KB62" i="31"/>
  <c r="JX62" i="31"/>
  <c r="JY62" i="31" s="1"/>
  <c r="JW62" i="31"/>
  <c r="JS62" i="31"/>
  <c r="JU62" i="31" s="1"/>
  <c r="JR62" i="31"/>
  <c r="JN62" i="31"/>
  <c r="JP62" i="31" s="1"/>
  <c r="JM62" i="31"/>
  <c r="JI62" i="31"/>
  <c r="JH62" i="31"/>
  <c r="JD62" i="31"/>
  <c r="JC62" i="31"/>
  <c r="IW62" i="31"/>
  <c r="IS62" i="31"/>
  <c r="IU62" i="31" s="1"/>
  <c r="IR62" i="31"/>
  <c r="IN62" i="31"/>
  <c r="IM62" i="31"/>
  <c r="II62" i="31"/>
  <c r="IK62" i="31" s="1"/>
  <c r="IH62" i="31"/>
  <c r="ID62" i="31"/>
  <c r="IF62" i="31" s="1"/>
  <c r="IC62" i="31"/>
  <c r="HY62" i="31"/>
  <c r="HX62" i="31"/>
  <c r="HT62" i="31"/>
  <c r="HU62" i="31" s="1"/>
  <c r="HS62" i="31"/>
  <c r="HM62" i="31"/>
  <c r="HI62" i="31"/>
  <c r="HH62" i="31"/>
  <c r="HD62" i="31"/>
  <c r="HF62" i="31" s="1"/>
  <c r="HC62" i="31"/>
  <c r="GY62" i="31"/>
  <c r="HA62" i="31" s="1"/>
  <c r="GX62" i="31"/>
  <c r="GT62" i="31"/>
  <c r="GV62" i="31" s="1"/>
  <c r="GS62" i="31"/>
  <c r="GO62" i="31"/>
  <c r="GP62" i="31" s="1"/>
  <c r="GN62" i="31"/>
  <c r="GJ62" i="31"/>
  <c r="GL62" i="31" s="1"/>
  <c r="GI62" i="31"/>
  <c r="GC62" i="31"/>
  <c r="FY62" i="31"/>
  <c r="FX62" i="31"/>
  <c r="FT62" i="31"/>
  <c r="FS62" i="31"/>
  <c r="FO62" i="31"/>
  <c r="FP62" i="31" s="1"/>
  <c r="FN62" i="31"/>
  <c r="FJ62" i="31"/>
  <c r="FL62" i="31" s="1"/>
  <c r="FI62" i="31"/>
  <c r="FE62" i="31"/>
  <c r="FG62" i="31" s="1"/>
  <c r="FD62" i="31"/>
  <c r="EZ62" i="31"/>
  <c r="FA62" i="31" s="1"/>
  <c r="EY62" i="31"/>
  <c r="ES62" i="31"/>
  <c r="EO62" i="31"/>
  <c r="EP62" i="31" s="1"/>
  <c r="EN62" i="31"/>
  <c r="EJ62" i="31"/>
  <c r="EK62" i="31" s="1"/>
  <c r="EI62" i="31"/>
  <c r="EE62" i="31"/>
  <c r="ED62" i="31"/>
  <c r="DZ62" i="31"/>
  <c r="EB62" i="31" s="1"/>
  <c r="DY62" i="31"/>
  <c r="DU62" i="31"/>
  <c r="DW62" i="31" s="1"/>
  <c r="DT62" i="31"/>
  <c r="DP62" i="31"/>
  <c r="DR62" i="31" s="1"/>
  <c r="DO62" i="31"/>
  <c r="DI62" i="31"/>
  <c r="DE62" i="31"/>
  <c r="DD62" i="31"/>
  <c r="CZ62" i="31"/>
  <c r="DA62" i="31" s="1"/>
  <c r="CY62" i="31"/>
  <c r="CU62" i="31"/>
  <c r="CT62" i="31"/>
  <c r="CP62" i="31"/>
  <c r="CO62" i="31"/>
  <c r="CK62" i="31"/>
  <c r="CL62" i="31" s="1"/>
  <c r="CJ62" i="31"/>
  <c r="CF62" i="31"/>
  <c r="CG62" i="31" s="1"/>
  <c r="CE62" i="31"/>
  <c r="BY62" i="31"/>
  <c r="BU62" i="31"/>
  <c r="BW62" i="31" s="1"/>
  <c r="BT62" i="31"/>
  <c r="BP62" i="31"/>
  <c r="BO62" i="31"/>
  <c r="BK62" i="31"/>
  <c r="BJ62" i="31"/>
  <c r="BF62" i="31"/>
  <c r="BH62" i="31" s="1"/>
  <c r="BE62" i="31"/>
  <c r="BA62" i="31"/>
  <c r="AZ62" i="31"/>
  <c r="AV62" i="31"/>
  <c r="AW62" i="31" s="1"/>
  <c r="AU62" i="31"/>
  <c r="AO62" i="31"/>
  <c r="AK62" i="31"/>
  <c r="AM62" i="31" s="1"/>
  <c r="AJ62" i="31"/>
  <c r="AF62" i="31"/>
  <c r="AG62" i="31" s="1"/>
  <c r="AE62" i="31"/>
  <c r="AA62" i="31"/>
  <c r="AC62" i="31" s="1"/>
  <c r="Z62" i="31"/>
  <c r="V62" i="31"/>
  <c r="W62" i="31" s="1"/>
  <c r="U62" i="31"/>
  <c r="Q62" i="31"/>
  <c r="S62" i="31" s="1"/>
  <c r="P62" i="31"/>
  <c r="L62" i="31"/>
  <c r="K62" i="31"/>
  <c r="KG61" i="31"/>
  <c r="KC61" i="31"/>
  <c r="KE61" i="31" s="1"/>
  <c r="KB61" i="31"/>
  <c r="JX61" i="31"/>
  <c r="JW61" i="31"/>
  <c r="JS61" i="31"/>
  <c r="JU61" i="31" s="1"/>
  <c r="JR61" i="31"/>
  <c r="JN61" i="31"/>
  <c r="JP61" i="31" s="1"/>
  <c r="JM61" i="31"/>
  <c r="JI61" i="31"/>
  <c r="JK61" i="31" s="1"/>
  <c r="JH61" i="31"/>
  <c r="JD61" i="31"/>
  <c r="JF61" i="31" s="1"/>
  <c r="JC61" i="31"/>
  <c r="IW61" i="31"/>
  <c r="IS61" i="31"/>
  <c r="IT61" i="31" s="1"/>
  <c r="IR61" i="31"/>
  <c r="IN61" i="31"/>
  <c r="IP61" i="31" s="1"/>
  <c r="IM61" i="31"/>
  <c r="II61" i="31"/>
  <c r="IH61" i="31"/>
  <c r="ID61" i="31"/>
  <c r="IE61" i="31" s="1"/>
  <c r="IC61" i="31"/>
  <c r="HY61" i="31"/>
  <c r="HX61" i="31"/>
  <c r="HT61" i="31"/>
  <c r="HV61" i="31" s="1"/>
  <c r="HS61" i="31"/>
  <c r="HM61" i="31"/>
  <c r="HI61" i="31"/>
  <c r="HK61" i="31" s="1"/>
  <c r="HH61" i="31"/>
  <c r="HD61" i="31"/>
  <c r="HE61" i="31" s="1"/>
  <c r="HC61" i="31"/>
  <c r="GY61" i="31"/>
  <c r="GZ61" i="31" s="1"/>
  <c r="GX61" i="31"/>
  <c r="GT61" i="31"/>
  <c r="GS61" i="31"/>
  <c r="GO61" i="31"/>
  <c r="GQ61" i="31" s="1"/>
  <c r="GN61" i="31"/>
  <c r="GJ61" i="31"/>
  <c r="GL61" i="31" s="1"/>
  <c r="GI61" i="31"/>
  <c r="GC61" i="31"/>
  <c r="FY61" i="31"/>
  <c r="FX61" i="31"/>
  <c r="FT61" i="31"/>
  <c r="FV61" i="31" s="1"/>
  <c r="FS61" i="31"/>
  <c r="FO61" i="31"/>
  <c r="FP61" i="31" s="1"/>
  <c r="FN61" i="31"/>
  <c r="FJ61" i="31"/>
  <c r="FL61" i="31" s="1"/>
  <c r="FI61" i="31"/>
  <c r="FE61" i="31"/>
  <c r="FD61" i="31"/>
  <c r="EZ61" i="31"/>
  <c r="FA61" i="31" s="1"/>
  <c r="EY61" i="31"/>
  <c r="ES61" i="31"/>
  <c r="EO61" i="31"/>
  <c r="EP61" i="31" s="1"/>
  <c r="EN61" i="31"/>
  <c r="EJ61" i="31"/>
  <c r="EK61" i="31" s="1"/>
  <c r="EI61" i="31"/>
  <c r="EE61" i="31"/>
  <c r="EG61" i="31" s="1"/>
  <c r="ED61" i="31"/>
  <c r="DZ61" i="31"/>
  <c r="EA61" i="31" s="1"/>
  <c r="DY61" i="31"/>
  <c r="DU61" i="31"/>
  <c r="DW61" i="31" s="1"/>
  <c r="DT61" i="31"/>
  <c r="DP61" i="31"/>
  <c r="DO61" i="31"/>
  <c r="DI61" i="31"/>
  <c r="DE61" i="31"/>
  <c r="DF61" i="31" s="1"/>
  <c r="DD61" i="31"/>
  <c r="CZ61" i="31"/>
  <c r="DA61" i="31" s="1"/>
  <c r="CY61" i="31"/>
  <c r="CU61" i="31"/>
  <c r="CW61" i="31" s="1"/>
  <c r="CT61" i="31"/>
  <c r="CP61" i="31"/>
  <c r="CR61" i="31" s="1"/>
  <c r="CO61" i="31"/>
  <c r="CK61" i="31"/>
  <c r="CL61" i="31" s="1"/>
  <c r="CJ61" i="31"/>
  <c r="CF61" i="31"/>
  <c r="CH61" i="31" s="1"/>
  <c r="CE61" i="31"/>
  <c r="BY61" i="31"/>
  <c r="BU61" i="31"/>
  <c r="BV61" i="31" s="1"/>
  <c r="BT61" i="31"/>
  <c r="BP61" i="31"/>
  <c r="BO61" i="31"/>
  <c r="BK61" i="31"/>
  <c r="BL61" i="31" s="1"/>
  <c r="BJ61" i="31"/>
  <c r="BF61" i="31"/>
  <c r="BG61" i="31" s="1"/>
  <c r="BE61" i="31"/>
  <c r="BA61" i="31"/>
  <c r="BC61" i="31" s="1"/>
  <c r="AZ61" i="31"/>
  <c r="AV61" i="31"/>
  <c r="AU61" i="31"/>
  <c r="AO61" i="31"/>
  <c r="AK61" i="31"/>
  <c r="AJ61" i="31"/>
  <c r="AF61" i="31"/>
  <c r="AH61" i="31" s="1"/>
  <c r="AE61" i="31"/>
  <c r="AA61" i="31"/>
  <c r="AC61" i="31" s="1"/>
  <c r="Z61" i="31"/>
  <c r="V61" i="31"/>
  <c r="X61" i="31" s="1"/>
  <c r="U61" i="31"/>
  <c r="Q61" i="31"/>
  <c r="S61" i="31" s="1"/>
  <c r="P61" i="31"/>
  <c r="L61" i="31"/>
  <c r="N61" i="31" s="1"/>
  <c r="K61" i="31"/>
  <c r="KC36" i="31"/>
  <c r="KD36" i="31" s="1"/>
  <c r="KB36" i="31"/>
  <c r="JX36" i="31"/>
  <c r="JW36" i="31"/>
  <c r="JS36" i="31"/>
  <c r="JT36" i="31" s="1"/>
  <c r="JR36" i="31"/>
  <c r="JN36" i="31"/>
  <c r="JM36" i="31"/>
  <c r="JI36" i="31"/>
  <c r="JH36" i="31"/>
  <c r="JD36" i="31"/>
  <c r="JF36" i="31" s="1"/>
  <c r="JC36" i="31"/>
  <c r="IS36" i="31"/>
  <c r="IU36" i="31" s="1"/>
  <c r="IR36" i="31"/>
  <c r="IN36" i="31"/>
  <c r="IO36" i="31" s="1"/>
  <c r="IM36" i="31"/>
  <c r="II36" i="31"/>
  <c r="IK36" i="31" s="1"/>
  <c r="IH36" i="31"/>
  <c r="ID36" i="31"/>
  <c r="IE36" i="31" s="1"/>
  <c r="IC36" i="31"/>
  <c r="HY36" i="31"/>
  <c r="IA36" i="31" s="1"/>
  <c r="HX36" i="31"/>
  <c r="HT36" i="31"/>
  <c r="HS36" i="31"/>
  <c r="HI36" i="31"/>
  <c r="HK36" i="31" s="1"/>
  <c r="HH36" i="31"/>
  <c r="HD36" i="31"/>
  <c r="HF36" i="31" s="1"/>
  <c r="HC36" i="31"/>
  <c r="GY36" i="31"/>
  <c r="GZ36" i="31" s="1"/>
  <c r="GX36" i="31"/>
  <c r="GT36" i="31"/>
  <c r="GS36" i="31"/>
  <c r="GO36" i="31"/>
  <c r="GP36" i="31" s="1"/>
  <c r="GN36" i="31"/>
  <c r="GJ36" i="31"/>
  <c r="GI36" i="31"/>
  <c r="FY36" i="31"/>
  <c r="GA36" i="31" s="1"/>
  <c r="FX36" i="31"/>
  <c r="FT36" i="31"/>
  <c r="FV36" i="31" s="1"/>
  <c r="FS36" i="31"/>
  <c r="FO36" i="31"/>
  <c r="FQ36" i="31" s="1"/>
  <c r="FN36" i="31"/>
  <c r="FJ36" i="31"/>
  <c r="FL36" i="31" s="1"/>
  <c r="FI36" i="31"/>
  <c r="FE36" i="31"/>
  <c r="FG36" i="31" s="1"/>
  <c r="FD36" i="31"/>
  <c r="EZ36" i="31"/>
  <c r="FA36" i="31" s="1"/>
  <c r="EY36" i="31"/>
  <c r="EO36" i="31"/>
  <c r="EN36" i="31"/>
  <c r="EJ36" i="31"/>
  <c r="EK36" i="31" s="1"/>
  <c r="EI36" i="31"/>
  <c r="EE36" i="31"/>
  <c r="EF36" i="31" s="1"/>
  <c r="ED36" i="31"/>
  <c r="DZ36" i="31"/>
  <c r="EB36" i="31" s="1"/>
  <c r="DY36" i="31"/>
  <c r="DU36" i="31"/>
  <c r="DT36" i="31"/>
  <c r="DP36" i="31"/>
  <c r="DR36" i="31" s="1"/>
  <c r="DO36" i="31"/>
  <c r="DE36" i="31"/>
  <c r="DD36" i="31"/>
  <c r="CZ36" i="31"/>
  <c r="CY36" i="31"/>
  <c r="CU36" i="31"/>
  <c r="CW36" i="31" s="1"/>
  <c r="CT36" i="31"/>
  <c r="CO36" i="31"/>
  <c r="CK36" i="31"/>
  <c r="CL36" i="31" s="1"/>
  <c r="CJ36" i="31"/>
  <c r="CF36" i="31"/>
  <c r="CE36" i="31"/>
  <c r="BU36" i="31"/>
  <c r="BV36" i="31" s="1"/>
  <c r="BT36" i="31"/>
  <c r="BP36" i="31"/>
  <c r="BR36" i="31" s="1"/>
  <c r="BO36" i="31"/>
  <c r="BK36" i="31"/>
  <c r="BJ36" i="31"/>
  <c r="BF36" i="31"/>
  <c r="BG36" i="31" s="1"/>
  <c r="BE36" i="31"/>
  <c r="BA36" i="31"/>
  <c r="BB36" i="31" s="1"/>
  <c r="AZ36" i="31"/>
  <c r="AV36" i="31"/>
  <c r="AW36" i="31" s="1"/>
  <c r="AU36" i="31"/>
  <c r="AK36" i="31"/>
  <c r="AM36" i="31" s="1"/>
  <c r="AJ36" i="31"/>
  <c r="AF36" i="31"/>
  <c r="AE36" i="31"/>
  <c r="AA36" i="31"/>
  <c r="AC36" i="31" s="1"/>
  <c r="Z36" i="31"/>
  <c r="V36" i="31"/>
  <c r="X36" i="31" s="1"/>
  <c r="U36" i="31"/>
  <c r="Q36" i="31"/>
  <c r="P36" i="31"/>
  <c r="L36" i="31"/>
  <c r="N36" i="31" s="1"/>
  <c r="K36" i="31"/>
  <c r="KC32" i="31"/>
  <c r="KE32" i="31" s="1"/>
  <c r="KB32" i="31"/>
  <c r="JX32" i="31"/>
  <c r="JW32" i="31"/>
  <c r="JS32" i="31"/>
  <c r="JT32" i="31" s="1"/>
  <c r="JR32" i="31"/>
  <c r="JN32" i="31"/>
  <c r="JO32" i="31" s="1"/>
  <c r="JM32" i="31"/>
  <c r="JI32" i="31"/>
  <c r="JK32" i="31" s="1"/>
  <c r="JH32" i="31"/>
  <c r="JD32" i="31"/>
  <c r="JE32" i="31" s="1"/>
  <c r="JC32" i="31"/>
  <c r="IS32" i="31"/>
  <c r="IR32" i="31"/>
  <c r="IN32" i="31"/>
  <c r="IO32" i="31" s="1"/>
  <c r="IM32" i="31"/>
  <c r="II32" i="31"/>
  <c r="IJ32" i="31" s="1"/>
  <c r="IH32" i="31"/>
  <c r="ID32" i="31"/>
  <c r="IE32" i="31" s="1"/>
  <c r="IC32" i="31"/>
  <c r="HY32" i="31"/>
  <c r="HZ32" i="31" s="1"/>
  <c r="HX32" i="31"/>
  <c r="HT32" i="31"/>
  <c r="HV32" i="31" s="1"/>
  <c r="HS32" i="31"/>
  <c r="HI32" i="31"/>
  <c r="HJ32" i="31" s="1"/>
  <c r="HH32" i="31"/>
  <c r="HD32" i="31"/>
  <c r="HC32" i="31"/>
  <c r="GY32" i="31"/>
  <c r="HA32" i="31" s="1"/>
  <c r="GX32" i="31"/>
  <c r="GT32" i="31"/>
  <c r="GV32" i="31" s="1"/>
  <c r="GS32" i="31"/>
  <c r="GO32" i="31"/>
  <c r="GQ32" i="31" s="1"/>
  <c r="GN32" i="31"/>
  <c r="GJ32" i="31"/>
  <c r="GL32" i="31" s="1"/>
  <c r="GI32" i="31"/>
  <c r="FY32" i="31"/>
  <c r="FZ32" i="31" s="1"/>
  <c r="FX32" i="31"/>
  <c r="FT32" i="31"/>
  <c r="FV32" i="31" s="1"/>
  <c r="FS32" i="31"/>
  <c r="FO32" i="31"/>
  <c r="FN32" i="31"/>
  <c r="FJ32" i="31"/>
  <c r="FL32" i="31" s="1"/>
  <c r="FI32" i="31"/>
  <c r="FE32" i="31"/>
  <c r="FF32" i="31" s="1"/>
  <c r="FD32" i="31"/>
  <c r="EZ32" i="31"/>
  <c r="FB32" i="31" s="1"/>
  <c r="EY32" i="31"/>
  <c r="EO32" i="31"/>
  <c r="EQ32" i="31" s="1"/>
  <c r="EN32" i="31"/>
  <c r="EJ32" i="31"/>
  <c r="EK32" i="31" s="1"/>
  <c r="EI32" i="31"/>
  <c r="EE32" i="31"/>
  <c r="EG32" i="31" s="1"/>
  <c r="ED32" i="31"/>
  <c r="DY32" i="31"/>
  <c r="DU32" i="31"/>
  <c r="DV32" i="31" s="1"/>
  <c r="DT32" i="31"/>
  <c r="DP32" i="31"/>
  <c r="DQ32" i="31" s="1"/>
  <c r="DO32" i="31"/>
  <c r="DE32" i="31"/>
  <c r="DG32" i="31" s="1"/>
  <c r="DD32" i="31"/>
  <c r="CZ32" i="31"/>
  <c r="CY32" i="31"/>
  <c r="CU32" i="31"/>
  <c r="CV32" i="31" s="1"/>
  <c r="CT32" i="31"/>
  <c r="CO32" i="31"/>
  <c r="CK32" i="31"/>
  <c r="CJ32" i="31"/>
  <c r="CF32" i="31"/>
  <c r="CH32" i="31" s="1"/>
  <c r="CE32" i="31"/>
  <c r="BU32" i="31"/>
  <c r="BW32" i="31" s="1"/>
  <c r="BT32" i="31"/>
  <c r="BP32" i="31"/>
  <c r="BR32" i="31" s="1"/>
  <c r="BO32" i="31"/>
  <c r="BK32" i="31"/>
  <c r="BL32" i="31" s="1"/>
  <c r="BJ32" i="31"/>
  <c r="BF32" i="31"/>
  <c r="BG32" i="31" s="1"/>
  <c r="BE32" i="31"/>
  <c r="BA32" i="31"/>
  <c r="AZ32" i="31"/>
  <c r="AV32" i="31"/>
  <c r="AU32" i="31"/>
  <c r="AK32" i="31"/>
  <c r="AM32" i="31" s="1"/>
  <c r="AJ32" i="31"/>
  <c r="AF32" i="31"/>
  <c r="AH32" i="31" s="1"/>
  <c r="AE32" i="31"/>
  <c r="AA32" i="31"/>
  <c r="Z32" i="31"/>
  <c r="V32" i="31"/>
  <c r="X32" i="31" s="1"/>
  <c r="U32" i="31"/>
  <c r="Q32" i="31"/>
  <c r="P32" i="31"/>
  <c r="L32" i="31"/>
  <c r="N32" i="31" s="1"/>
  <c r="K32" i="31"/>
  <c r="KC10" i="31"/>
  <c r="KD10" i="31" s="1"/>
  <c r="KB10" i="31"/>
  <c r="JX10" i="31"/>
  <c r="JW10" i="31"/>
  <c r="JS10" i="31"/>
  <c r="JR10" i="31"/>
  <c r="JN10" i="31"/>
  <c r="JO10" i="31" s="1"/>
  <c r="JM10" i="31"/>
  <c r="JI10" i="31"/>
  <c r="JK10" i="31" s="1"/>
  <c r="JH10" i="31"/>
  <c r="JD10" i="31"/>
  <c r="JF10" i="31" s="1"/>
  <c r="JC10" i="31"/>
  <c r="IS10" i="31"/>
  <c r="IU10" i="31" s="1"/>
  <c r="IR10" i="31"/>
  <c r="IN10" i="31"/>
  <c r="IO10" i="31" s="1"/>
  <c r="IM10" i="31"/>
  <c r="II10" i="31"/>
  <c r="IK10" i="31" s="1"/>
  <c r="IH10" i="31"/>
  <c r="ID10" i="31"/>
  <c r="IC10" i="31"/>
  <c r="HY10" i="31"/>
  <c r="IA10" i="31" s="1"/>
  <c r="HX10" i="31"/>
  <c r="HT10" i="31"/>
  <c r="HV10" i="31" s="1"/>
  <c r="HS10" i="31"/>
  <c r="HI10" i="31"/>
  <c r="HJ10" i="31" s="1"/>
  <c r="HH10" i="31"/>
  <c r="HD10" i="31"/>
  <c r="HF10" i="31" s="1"/>
  <c r="HC10" i="31"/>
  <c r="GY10" i="31"/>
  <c r="GZ10" i="31" s="1"/>
  <c r="GX10" i="31"/>
  <c r="GT10" i="31"/>
  <c r="GU10" i="31" s="1"/>
  <c r="GS10" i="31"/>
  <c r="GO10" i="31"/>
  <c r="GN10" i="31"/>
  <c r="GJ10" i="31"/>
  <c r="GL10" i="31" s="1"/>
  <c r="GI10" i="31"/>
  <c r="FY10" i="31"/>
  <c r="GA10" i="31" s="1"/>
  <c r="FX10" i="31"/>
  <c r="FT10" i="31"/>
  <c r="FS10" i="31"/>
  <c r="FO10" i="31"/>
  <c r="FQ10" i="31" s="1"/>
  <c r="FN10" i="31"/>
  <c r="FJ10" i="31"/>
  <c r="FK10" i="31" s="1"/>
  <c r="FI10" i="31"/>
  <c r="FE10" i="31"/>
  <c r="FF10" i="31" s="1"/>
  <c r="FD10" i="31"/>
  <c r="EZ10" i="31"/>
  <c r="EY10" i="31"/>
  <c r="EO10" i="31"/>
  <c r="EN10" i="31"/>
  <c r="EJ10" i="31"/>
  <c r="EK10" i="31" s="1"/>
  <c r="EI10" i="31"/>
  <c r="EE10" i="31"/>
  <c r="ED10" i="31"/>
  <c r="DZ10" i="31"/>
  <c r="EB10" i="31" s="1"/>
  <c r="DY10" i="31"/>
  <c r="DU10" i="31"/>
  <c r="DV10" i="31" s="1"/>
  <c r="DT10" i="31"/>
  <c r="DO10" i="31"/>
  <c r="DE10" i="31"/>
  <c r="DF10" i="31" s="1"/>
  <c r="DD10" i="31"/>
  <c r="CZ10" i="31"/>
  <c r="DB10" i="31" s="1"/>
  <c r="CY10" i="31"/>
  <c r="CU10" i="31"/>
  <c r="CW10" i="31" s="1"/>
  <c r="CT10" i="31"/>
  <c r="CP10" i="31"/>
  <c r="CO10" i="31"/>
  <c r="CK10" i="31"/>
  <c r="CM10" i="31" s="1"/>
  <c r="CJ10" i="31"/>
  <c r="CE10" i="31"/>
  <c r="BU10" i="31"/>
  <c r="BT10" i="31"/>
  <c r="BP10" i="31"/>
  <c r="BR10" i="31" s="1"/>
  <c r="BO10" i="31"/>
  <c r="BK10" i="31"/>
  <c r="BJ10" i="31"/>
  <c r="BF10" i="31"/>
  <c r="BH10" i="31" s="1"/>
  <c r="BE10" i="31"/>
  <c r="BA10" i="31"/>
  <c r="BC10" i="31" s="1"/>
  <c r="AZ10" i="31"/>
  <c r="AV10" i="31"/>
  <c r="AU10" i="31"/>
  <c r="AK10" i="31"/>
  <c r="AM10" i="31" s="1"/>
  <c r="AJ10" i="31"/>
  <c r="AF10" i="31"/>
  <c r="AH10" i="31" s="1"/>
  <c r="AE10" i="31"/>
  <c r="AA10" i="31"/>
  <c r="AC10" i="31" s="1"/>
  <c r="Z10" i="31"/>
  <c r="V10" i="31"/>
  <c r="X10" i="31" s="1"/>
  <c r="U10" i="31"/>
  <c r="Q10" i="31"/>
  <c r="S10" i="31" s="1"/>
  <c r="P10" i="31"/>
  <c r="L10" i="31"/>
  <c r="N10" i="31" s="1"/>
  <c r="K10" i="31"/>
  <c r="KC9" i="31"/>
  <c r="KD9" i="31" s="1"/>
  <c r="KB9" i="31"/>
  <c r="JX9" i="31"/>
  <c r="JW9" i="31"/>
  <c r="JS9" i="31"/>
  <c r="JU9" i="31" s="1"/>
  <c r="JR9" i="31"/>
  <c r="JN9" i="31"/>
  <c r="JO9" i="31" s="1"/>
  <c r="JM9" i="31"/>
  <c r="JI9" i="31"/>
  <c r="JK9" i="31" s="1"/>
  <c r="JH9" i="31"/>
  <c r="JD9" i="31"/>
  <c r="JC9" i="31"/>
  <c r="IS9" i="31"/>
  <c r="IU9" i="31" s="1"/>
  <c r="IR9" i="31"/>
  <c r="IN9" i="31"/>
  <c r="IP9" i="31" s="1"/>
  <c r="IM9" i="31"/>
  <c r="II9" i="31"/>
  <c r="IK9" i="31" s="1"/>
  <c r="IH9" i="31"/>
  <c r="ID9" i="31"/>
  <c r="IF9" i="31" s="1"/>
  <c r="IC9" i="31"/>
  <c r="HY9" i="31"/>
  <c r="HZ9" i="31" s="1"/>
  <c r="HX9" i="31"/>
  <c r="HT9" i="31"/>
  <c r="HV9" i="31" s="1"/>
  <c r="HS9" i="31"/>
  <c r="HI9" i="31"/>
  <c r="HK9" i="31" s="1"/>
  <c r="HH9" i="31"/>
  <c r="HD9" i="31"/>
  <c r="HC9" i="31"/>
  <c r="GY9" i="31"/>
  <c r="GZ9" i="31" s="1"/>
  <c r="GX9" i="31"/>
  <c r="GT9" i="31"/>
  <c r="GU9" i="31" s="1"/>
  <c r="GS9" i="31"/>
  <c r="GO9" i="31"/>
  <c r="GQ9" i="31" s="1"/>
  <c r="GN9" i="31"/>
  <c r="GJ9" i="31"/>
  <c r="GK9" i="31" s="1"/>
  <c r="GI9" i="31"/>
  <c r="FY9" i="31"/>
  <c r="FX9" i="31"/>
  <c r="FT9" i="31"/>
  <c r="FV9" i="31" s="1"/>
  <c r="FS9" i="31"/>
  <c r="FO9" i="31"/>
  <c r="FN9" i="31"/>
  <c r="FJ9" i="31"/>
  <c r="FL9" i="31" s="1"/>
  <c r="FI9" i="31"/>
  <c r="FE9" i="31"/>
  <c r="FG9" i="31" s="1"/>
  <c r="FD9" i="31"/>
  <c r="EZ9" i="31"/>
  <c r="FB9" i="31" s="1"/>
  <c r="EY9" i="31"/>
  <c r="EO9" i="31"/>
  <c r="EQ9" i="31" s="1"/>
  <c r="EN9" i="31"/>
  <c r="EJ9" i="31"/>
  <c r="EI9" i="31"/>
  <c r="EE9" i="31"/>
  <c r="EG9" i="31" s="1"/>
  <c r="ED9" i="31"/>
  <c r="DZ9" i="31"/>
  <c r="EB9" i="31" s="1"/>
  <c r="DY9" i="31"/>
  <c r="DU9" i="31"/>
  <c r="DW9" i="31" s="1"/>
  <c r="DT9" i="31"/>
  <c r="DO9" i="31"/>
  <c r="DE9" i="31"/>
  <c r="DF9" i="31" s="1"/>
  <c r="DD9" i="31"/>
  <c r="CZ9" i="31"/>
  <c r="DA9" i="31" s="1"/>
  <c r="CY9" i="31"/>
  <c r="CU9" i="31"/>
  <c r="CT9" i="31"/>
  <c r="CP9" i="31"/>
  <c r="CR9" i="31" s="1"/>
  <c r="CO9" i="31"/>
  <c r="CK9" i="31"/>
  <c r="CM9" i="31" s="1"/>
  <c r="CJ9" i="31"/>
  <c r="CE9" i="31"/>
  <c r="BU9" i="31"/>
  <c r="BT9" i="31"/>
  <c r="BP9" i="31"/>
  <c r="BQ9" i="31" s="1"/>
  <c r="BO9" i="31"/>
  <c r="BK9" i="31"/>
  <c r="BJ9" i="31"/>
  <c r="BF9" i="31"/>
  <c r="BE9" i="31"/>
  <c r="BA9" i="31"/>
  <c r="BC9" i="31" s="1"/>
  <c r="AZ9" i="31"/>
  <c r="AV9" i="31"/>
  <c r="AX9" i="31" s="1"/>
  <c r="AU9" i="31"/>
  <c r="AK9" i="31"/>
  <c r="AM9" i="31" s="1"/>
  <c r="AJ9" i="31"/>
  <c r="AF9" i="31"/>
  <c r="AH9" i="31" s="1"/>
  <c r="AE9" i="31"/>
  <c r="AA9" i="31"/>
  <c r="Z9" i="31"/>
  <c r="V9" i="31"/>
  <c r="U9" i="31"/>
  <c r="Q9" i="31"/>
  <c r="S9" i="31" s="1"/>
  <c r="P9" i="31"/>
  <c r="L9" i="31"/>
  <c r="N9" i="31" s="1"/>
  <c r="K9" i="31"/>
  <c r="KC12" i="31"/>
  <c r="KB12" i="31"/>
  <c r="JX12" i="31"/>
  <c r="JZ12" i="31" s="1"/>
  <c r="JW12" i="31"/>
  <c r="JS12" i="31"/>
  <c r="JU12" i="31" s="1"/>
  <c r="JR12" i="31"/>
  <c r="JN12" i="31"/>
  <c r="JP12" i="31" s="1"/>
  <c r="JM12" i="31"/>
  <c r="JI12" i="31"/>
  <c r="JJ12" i="31" s="1"/>
  <c r="JH12" i="31"/>
  <c r="JD12" i="31"/>
  <c r="JC12" i="31"/>
  <c r="IS12" i="31"/>
  <c r="IT12" i="31" s="1"/>
  <c r="IR12" i="31"/>
  <c r="IN12" i="31"/>
  <c r="IM12" i="31"/>
  <c r="II12" i="31"/>
  <c r="IK12" i="31" s="1"/>
  <c r="IH12" i="31"/>
  <c r="ID12" i="31"/>
  <c r="IF12" i="31" s="1"/>
  <c r="IC12" i="31"/>
  <c r="HY12" i="31"/>
  <c r="HZ12" i="31" s="1"/>
  <c r="HX12" i="31"/>
  <c r="HT12" i="31"/>
  <c r="HU12" i="31" s="1"/>
  <c r="HS12" i="31"/>
  <c r="HI12" i="31"/>
  <c r="HJ12" i="31" s="1"/>
  <c r="HH12" i="31"/>
  <c r="HD12" i="31"/>
  <c r="HF12" i="31" s="1"/>
  <c r="HC12" i="31"/>
  <c r="GY12" i="31"/>
  <c r="GX12" i="31"/>
  <c r="GT12" i="31"/>
  <c r="GV12" i="31" s="1"/>
  <c r="GS12" i="31"/>
  <c r="GO12" i="31"/>
  <c r="GP12" i="31" s="1"/>
  <c r="GN12" i="31"/>
  <c r="GJ12" i="31"/>
  <c r="GK12" i="31" s="1"/>
  <c r="GI12" i="31"/>
  <c r="FY12" i="31"/>
  <c r="GA12" i="31" s="1"/>
  <c r="FX12" i="31"/>
  <c r="FT12" i="31"/>
  <c r="FU12" i="31" s="1"/>
  <c r="FS12" i="31"/>
  <c r="FO12" i="31"/>
  <c r="FQ12" i="31" s="1"/>
  <c r="FN12" i="31"/>
  <c r="FJ12" i="31"/>
  <c r="FI12" i="31"/>
  <c r="FE12" i="31"/>
  <c r="FG12" i="31" s="1"/>
  <c r="FD12" i="31"/>
  <c r="EZ12" i="31"/>
  <c r="FB12" i="31" s="1"/>
  <c r="EY12" i="31"/>
  <c r="EO12" i="31"/>
  <c r="EQ12" i="31" s="1"/>
  <c r="EN12" i="31"/>
  <c r="EJ12" i="31"/>
  <c r="EI12" i="31"/>
  <c r="EE12" i="31"/>
  <c r="EF12" i="31" s="1"/>
  <c r="ED12" i="31"/>
  <c r="DZ12" i="31"/>
  <c r="DY12" i="31"/>
  <c r="DU12" i="31"/>
  <c r="DT12" i="31"/>
  <c r="DP12" i="31"/>
  <c r="DR12" i="31" s="1"/>
  <c r="DO12" i="31"/>
  <c r="DE12" i="31"/>
  <c r="DF12" i="31" s="1"/>
  <c r="DD12" i="31"/>
  <c r="CZ12" i="31"/>
  <c r="DA12" i="31" s="1"/>
  <c r="CY12" i="31"/>
  <c r="CU12" i="31"/>
  <c r="CV12" i="31" s="1"/>
  <c r="CT12" i="31"/>
  <c r="CP12" i="31"/>
  <c r="CQ12" i="31" s="1"/>
  <c r="CO12" i="31"/>
  <c r="CK12" i="31"/>
  <c r="CL12" i="31" s="1"/>
  <c r="CJ12" i="31"/>
  <c r="CE12" i="31"/>
  <c r="BU12" i="31"/>
  <c r="BW12" i="31" s="1"/>
  <c r="BT12" i="31"/>
  <c r="BP12" i="31"/>
  <c r="BR12" i="31" s="1"/>
  <c r="BO12" i="31"/>
  <c r="BK12" i="31"/>
  <c r="BL12" i="31" s="1"/>
  <c r="BJ12" i="31"/>
  <c r="BF12" i="31"/>
  <c r="BH12" i="31" s="1"/>
  <c r="BE12" i="31"/>
  <c r="BA12" i="31"/>
  <c r="BB12" i="31" s="1"/>
  <c r="AZ12" i="31"/>
  <c r="AV12" i="31"/>
  <c r="AX12" i="31" s="1"/>
  <c r="AU12" i="31"/>
  <c r="AK12" i="31"/>
  <c r="AJ12" i="31"/>
  <c r="AF12" i="31"/>
  <c r="AH12" i="31" s="1"/>
  <c r="AE12" i="31"/>
  <c r="AA12" i="31"/>
  <c r="AC12" i="31" s="1"/>
  <c r="Z12" i="31"/>
  <c r="V12" i="31"/>
  <c r="X12" i="31" s="1"/>
  <c r="U12" i="31"/>
  <c r="Q12" i="31"/>
  <c r="S12" i="31" s="1"/>
  <c r="P12" i="31"/>
  <c r="L12" i="31"/>
  <c r="M12" i="31" s="1"/>
  <c r="K12" i="31"/>
  <c r="KC54" i="31"/>
  <c r="KE54" i="31" s="1"/>
  <c r="KB54" i="31"/>
  <c r="JX54" i="31"/>
  <c r="JY54" i="31" s="1"/>
  <c r="JW54" i="31"/>
  <c r="JS54" i="31"/>
  <c r="JR54" i="31"/>
  <c r="JN54" i="31"/>
  <c r="JM54" i="31"/>
  <c r="JI54" i="31"/>
  <c r="JK54" i="31" s="1"/>
  <c r="JH54" i="31"/>
  <c r="JD54" i="31"/>
  <c r="JC54" i="31"/>
  <c r="IS54" i="31"/>
  <c r="IU54" i="31" s="1"/>
  <c r="IR54" i="31"/>
  <c r="IN54" i="31"/>
  <c r="IP54" i="31" s="1"/>
  <c r="IM54" i="31"/>
  <c r="II54" i="31"/>
  <c r="IJ54" i="31" s="1"/>
  <c r="IH54" i="31"/>
  <c r="ID54" i="31"/>
  <c r="IE54" i="31" s="1"/>
  <c r="IC54" i="31"/>
  <c r="HY54" i="31"/>
  <c r="HX54" i="31"/>
  <c r="HT54" i="31"/>
  <c r="HV54" i="31" s="1"/>
  <c r="HS54" i="31"/>
  <c r="HI54" i="31"/>
  <c r="HK54" i="31" s="1"/>
  <c r="HH54" i="31"/>
  <c r="HD54" i="31"/>
  <c r="HF54" i="31" s="1"/>
  <c r="HC54" i="31"/>
  <c r="GY54" i="31"/>
  <c r="HA54" i="31" s="1"/>
  <c r="GX54" i="31"/>
  <c r="GT54" i="31"/>
  <c r="GU54" i="31" s="1"/>
  <c r="GS54" i="31"/>
  <c r="GO54" i="31"/>
  <c r="GP54" i="31" s="1"/>
  <c r="GN54" i="31"/>
  <c r="GJ54" i="31"/>
  <c r="GI54" i="31"/>
  <c r="FY54" i="31"/>
  <c r="FZ54" i="31" s="1"/>
  <c r="FX54" i="31"/>
  <c r="FT54" i="31"/>
  <c r="FV54" i="31" s="1"/>
  <c r="FS54" i="31"/>
  <c r="FO54" i="31"/>
  <c r="FN54" i="31"/>
  <c r="FJ54" i="31"/>
  <c r="FL54" i="31" s="1"/>
  <c r="FI54" i="31"/>
  <c r="FE54" i="31"/>
  <c r="FF54" i="31" s="1"/>
  <c r="FD54" i="31"/>
  <c r="EZ54" i="31"/>
  <c r="FB54" i="31" s="1"/>
  <c r="EY54" i="31"/>
  <c r="EO54" i="31"/>
  <c r="EQ54" i="31" s="1"/>
  <c r="EN54" i="31"/>
  <c r="EJ54" i="31"/>
  <c r="EI54" i="31"/>
  <c r="EE54" i="31"/>
  <c r="EF54" i="31" s="1"/>
  <c r="ED54" i="31"/>
  <c r="DZ54" i="31"/>
  <c r="EB54" i="31" s="1"/>
  <c r="DY54" i="31"/>
  <c r="DU54" i="31"/>
  <c r="DT54" i="31"/>
  <c r="DP54" i="31"/>
  <c r="DR54" i="31" s="1"/>
  <c r="DO54" i="31"/>
  <c r="DE54" i="31"/>
  <c r="DG54" i="31" s="1"/>
  <c r="DD54" i="31"/>
  <c r="CZ54" i="31"/>
  <c r="DA54" i="31" s="1"/>
  <c r="CY54" i="31"/>
  <c r="CU54" i="31"/>
  <c r="CT54" i="31"/>
  <c r="CP54" i="31"/>
  <c r="CQ54" i="31" s="1"/>
  <c r="CO54" i="31"/>
  <c r="CK54" i="31"/>
  <c r="CJ54" i="31"/>
  <c r="CF54" i="31"/>
  <c r="CE54" i="31"/>
  <c r="BT54" i="31"/>
  <c r="BP54" i="31"/>
  <c r="BR54" i="31" s="1"/>
  <c r="BO54" i="31"/>
  <c r="BK54" i="31"/>
  <c r="BL54" i="31" s="1"/>
  <c r="BJ54" i="31"/>
  <c r="BF54" i="31"/>
  <c r="BH54" i="31" s="1"/>
  <c r="BE54" i="31"/>
  <c r="BA54" i="31"/>
  <c r="BB54" i="31" s="1"/>
  <c r="AZ54" i="31"/>
  <c r="AV54" i="31"/>
  <c r="AX54" i="31" s="1"/>
  <c r="AU54" i="31"/>
  <c r="AK54" i="31"/>
  <c r="AM54" i="31" s="1"/>
  <c r="AJ54" i="31"/>
  <c r="AF54" i="31"/>
  <c r="AH54" i="31" s="1"/>
  <c r="AE54" i="31"/>
  <c r="AA54" i="31"/>
  <c r="AC54" i="31" s="1"/>
  <c r="Z54" i="31"/>
  <c r="V54" i="31"/>
  <c r="W54" i="31" s="1"/>
  <c r="U54" i="31"/>
  <c r="Q54" i="31"/>
  <c r="P54" i="31"/>
  <c r="L54" i="31"/>
  <c r="M54" i="31" s="1"/>
  <c r="K54" i="31"/>
  <c r="KC51" i="31"/>
  <c r="KE51" i="31" s="1"/>
  <c r="KB51" i="31"/>
  <c r="JX51" i="31"/>
  <c r="JY51" i="31" s="1"/>
  <c r="JW51" i="31"/>
  <c r="JS51" i="31"/>
  <c r="JU51" i="31" s="1"/>
  <c r="JR51" i="31"/>
  <c r="JN51" i="31"/>
  <c r="JM51" i="31"/>
  <c r="JI51" i="31"/>
  <c r="JK51" i="31" s="1"/>
  <c r="JH51" i="31"/>
  <c r="JD51" i="31"/>
  <c r="JE51" i="31" s="1"/>
  <c r="JC51" i="31"/>
  <c r="IS51" i="31"/>
  <c r="IT51" i="31" s="1"/>
  <c r="IR51" i="31"/>
  <c r="IN51" i="31"/>
  <c r="IP51" i="31" s="1"/>
  <c r="IM51" i="31"/>
  <c r="II51" i="31"/>
  <c r="IJ51" i="31" s="1"/>
  <c r="IH51" i="31"/>
  <c r="ID51" i="31"/>
  <c r="IF51" i="31" s="1"/>
  <c r="IC51" i="31"/>
  <c r="HY51" i="31"/>
  <c r="HX51" i="31"/>
  <c r="HT51" i="31"/>
  <c r="HU51" i="31" s="1"/>
  <c r="HS51" i="31"/>
  <c r="HI51" i="31"/>
  <c r="HK51" i="31" s="1"/>
  <c r="HH51" i="31"/>
  <c r="HD51" i="31"/>
  <c r="HF51" i="31" s="1"/>
  <c r="HC51" i="31"/>
  <c r="GY51" i="31"/>
  <c r="HA51" i="31" s="1"/>
  <c r="GX51" i="31"/>
  <c r="GT51" i="31"/>
  <c r="GU51" i="31" s="1"/>
  <c r="GS51" i="31"/>
  <c r="GO51" i="31"/>
  <c r="GP51" i="31" s="1"/>
  <c r="GN51" i="31"/>
  <c r="GJ51" i="31"/>
  <c r="GI51" i="31"/>
  <c r="FY51" i="31"/>
  <c r="FX51" i="31"/>
  <c r="FT51" i="31"/>
  <c r="FV51" i="31" s="1"/>
  <c r="FS51" i="31"/>
  <c r="FO51" i="31"/>
  <c r="FQ51" i="31" s="1"/>
  <c r="FN51" i="31"/>
  <c r="FJ51" i="31"/>
  <c r="FL51" i="31" s="1"/>
  <c r="FI51" i="31"/>
  <c r="FE51" i="31"/>
  <c r="FF51" i="31" s="1"/>
  <c r="FD51" i="31"/>
  <c r="EZ51" i="31"/>
  <c r="FA51" i="31" s="1"/>
  <c r="EY51" i="31"/>
  <c r="EO51" i="31"/>
  <c r="EN51" i="31"/>
  <c r="EJ51" i="31"/>
  <c r="EL51" i="31" s="1"/>
  <c r="EI51" i="31"/>
  <c r="EE51" i="31"/>
  <c r="EF51" i="31" s="1"/>
  <c r="ED51" i="31"/>
  <c r="DZ51" i="31"/>
  <c r="DY51" i="31"/>
  <c r="DU51" i="31"/>
  <c r="DT51" i="31"/>
  <c r="DP51" i="31"/>
  <c r="DR51" i="31" s="1"/>
  <c r="DO51" i="31"/>
  <c r="DE51" i="31"/>
  <c r="DG51" i="31" s="1"/>
  <c r="DD51" i="31"/>
  <c r="CZ51" i="31"/>
  <c r="DB51" i="31" s="1"/>
  <c r="CY51" i="31"/>
  <c r="CU51" i="31"/>
  <c r="CT51" i="31"/>
  <c r="CP51" i="31"/>
  <c r="CO51" i="31"/>
  <c r="CK51" i="31"/>
  <c r="CM51" i="31" s="1"/>
  <c r="CJ51" i="31"/>
  <c r="CF51" i="31"/>
  <c r="CG51" i="31" s="1"/>
  <c r="CE51" i="31"/>
  <c r="BT51" i="31"/>
  <c r="BP51" i="31"/>
  <c r="BR51" i="31" s="1"/>
  <c r="BO51" i="31"/>
  <c r="BK51" i="31"/>
  <c r="BL51" i="31" s="1"/>
  <c r="BJ51" i="31"/>
  <c r="BF51" i="31"/>
  <c r="BE51" i="31"/>
  <c r="BA51" i="31"/>
  <c r="BB51" i="31" s="1"/>
  <c r="AZ51" i="31"/>
  <c r="AV51" i="31"/>
  <c r="AU51" i="31"/>
  <c r="AK51" i="31"/>
  <c r="AM51" i="31" s="1"/>
  <c r="AJ51" i="31"/>
  <c r="AF51" i="31"/>
  <c r="AH51" i="31" s="1"/>
  <c r="AE51" i="31"/>
  <c r="AA51" i="31"/>
  <c r="AB51" i="31" s="1"/>
  <c r="Z51" i="31"/>
  <c r="V51" i="31"/>
  <c r="W51" i="31" s="1"/>
  <c r="U51" i="31"/>
  <c r="Q51" i="31"/>
  <c r="S51" i="31" s="1"/>
  <c r="P51" i="31"/>
  <c r="L51" i="31"/>
  <c r="K51" i="31"/>
  <c r="KC49" i="31"/>
  <c r="KB49" i="31"/>
  <c r="JX49" i="31"/>
  <c r="JY49" i="31" s="1"/>
  <c r="JW49" i="31"/>
  <c r="JS49" i="31"/>
  <c r="JT49" i="31" s="1"/>
  <c r="JR49" i="31"/>
  <c r="JN49" i="31"/>
  <c r="JO49" i="31" s="1"/>
  <c r="JM49" i="31"/>
  <c r="JI49" i="31"/>
  <c r="JJ49" i="31" s="1"/>
  <c r="JH49" i="31"/>
  <c r="JD49" i="31"/>
  <c r="JC49" i="31"/>
  <c r="IS49" i="31"/>
  <c r="IR49" i="31"/>
  <c r="IN49" i="31"/>
  <c r="IP49" i="31" s="1"/>
  <c r="IM49" i="31"/>
  <c r="II49" i="31"/>
  <c r="IH49" i="31"/>
  <c r="ID49" i="31"/>
  <c r="IF49" i="31" s="1"/>
  <c r="IC49" i="31"/>
  <c r="HY49" i="31"/>
  <c r="HX49" i="31"/>
  <c r="HT49" i="31"/>
  <c r="HV49" i="31" s="1"/>
  <c r="HS49" i="31"/>
  <c r="HI49" i="31"/>
  <c r="HJ49" i="31" s="1"/>
  <c r="HH49" i="31"/>
  <c r="HD49" i="31"/>
  <c r="HE49" i="31" s="1"/>
  <c r="HC49" i="31"/>
  <c r="GY49" i="31"/>
  <c r="HA49" i="31" s="1"/>
  <c r="GX49" i="31"/>
  <c r="GT49" i="31"/>
  <c r="GU49" i="31" s="1"/>
  <c r="GS49" i="31"/>
  <c r="GO49" i="31"/>
  <c r="GN49" i="31"/>
  <c r="GJ49" i="31"/>
  <c r="GK49" i="31" s="1"/>
  <c r="GI49" i="31"/>
  <c r="FY49" i="31"/>
  <c r="GA49" i="31" s="1"/>
  <c r="FX49" i="31"/>
  <c r="FT49" i="31"/>
  <c r="FV49" i="31" s="1"/>
  <c r="FS49" i="31"/>
  <c r="FO49" i="31"/>
  <c r="FQ49" i="31" s="1"/>
  <c r="FN49" i="31"/>
  <c r="FJ49" i="31"/>
  <c r="FL49" i="31" s="1"/>
  <c r="FI49" i="31"/>
  <c r="FE49" i="31"/>
  <c r="FF49" i="31" s="1"/>
  <c r="FD49" i="31"/>
  <c r="EZ49" i="31"/>
  <c r="FB49" i="31" s="1"/>
  <c r="EY49" i="31"/>
  <c r="EO49" i="31"/>
  <c r="EQ49" i="31" s="1"/>
  <c r="EN49" i="31"/>
  <c r="EJ49" i="31"/>
  <c r="EL49" i="31" s="1"/>
  <c r="EI49" i="31"/>
  <c r="EE49" i="31"/>
  <c r="EG49" i="31" s="1"/>
  <c r="ED49" i="31"/>
  <c r="DZ49" i="31"/>
  <c r="DY49" i="31"/>
  <c r="DU49" i="31"/>
  <c r="DW49" i="31" s="1"/>
  <c r="DT49" i="31"/>
  <c r="DP49" i="31"/>
  <c r="DO49" i="31"/>
  <c r="DE49" i="31"/>
  <c r="DD49" i="31"/>
  <c r="CZ49" i="31"/>
  <c r="DB49" i="31" s="1"/>
  <c r="CY49" i="31"/>
  <c r="CU49" i="31"/>
  <c r="CW49" i="31" s="1"/>
  <c r="CT49" i="31"/>
  <c r="CP49" i="31"/>
  <c r="CQ49" i="31" s="1"/>
  <c r="CO49" i="31"/>
  <c r="CK49" i="31"/>
  <c r="CM49" i="31" s="1"/>
  <c r="CJ49" i="31"/>
  <c r="CF49" i="31"/>
  <c r="CH49" i="31" s="1"/>
  <c r="CE49" i="31"/>
  <c r="BT49" i="31"/>
  <c r="BP49" i="31"/>
  <c r="BQ49" i="31" s="1"/>
  <c r="BO49" i="31"/>
  <c r="BK49" i="31"/>
  <c r="BL49" i="31" s="1"/>
  <c r="BJ49" i="31"/>
  <c r="BF49" i="31"/>
  <c r="BG49" i="31" s="1"/>
  <c r="BE49" i="31"/>
  <c r="BA49" i="31"/>
  <c r="BB49" i="31" s="1"/>
  <c r="AZ49" i="31"/>
  <c r="AV49" i="31"/>
  <c r="AW49" i="31" s="1"/>
  <c r="AU49" i="31"/>
  <c r="AK49" i="31"/>
  <c r="AL49" i="31" s="1"/>
  <c r="AJ49" i="31"/>
  <c r="AF49" i="31"/>
  <c r="AE49" i="31"/>
  <c r="AA49" i="31"/>
  <c r="AC49" i="31" s="1"/>
  <c r="Z49" i="31"/>
  <c r="V49" i="31"/>
  <c r="X49" i="31" s="1"/>
  <c r="U49" i="31"/>
  <c r="Q49" i="31"/>
  <c r="S49" i="31" s="1"/>
  <c r="P49" i="31"/>
  <c r="L49" i="31"/>
  <c r="N49" i="31" s="1"/>
  <c r="K49" i="31"/>
  <c r="KC46" i="31"/>
  <c r="KD46" i="31" s="1"/>
  <c r="KB46" i="31"/>
  <c r="JX46" i="31"/>
  <c r="JY46" i="31" s="1"/>
  <c r="JW46" i="31"/>
  <c r="JS46" i="31"/>
  <c r="JT46" i="31" s="1"/>
  <c r="JR46" i="31"/>
  <c r="JN46" i="31"/>
  <c r="JP46" i="31" s="1"/>
  <c r="JM46" i="31"/>
  <c r="JI46" i="31"/>
  <c r="JJ46" i="31" s="1"/>
  <c r="JH46" i="31"/>
  <c r="JD46" i="31"/>
  <c r="JF46" i="31" s="1"/>
  <c r="JC46" i="31"/>
  <c r="IS46" i="31"/>
  <c r="IU46" i="31" s="1"/>
  <c r="IR46" i="31"/>
  <c r="IN46" i="31"/>
  <c r="IM46" i="31"/>
  <c r="II46" i="31"/>
  <c r="IK46" i="31" s="1"/>
  <c r="IH46" i="31"/>
  <c r="ID46" i="31"/>
  <c r="IF46" i="31" s="1"/>
  <c r="IC46" i="31"/>
  <c r="HY46" i="31"/>
  <c r="IA46" i="31" s="1"/>
  <c r="HX46" i="31"/>
  <c r="HT46" i="31"/>
  <c r="HS46" i="31"/>
  <c r="HI46" i="31"/>
  <c r="HH46" i="31"/>
  <c r="HD46" i="31"/>
  <c r="HE46" i="31" s="1"/>
  <c r="HC46" i="31"/>
  <c r="GY46" i="31"/>
  <c r="GZ46" i="31" s="1"/>
  <c r="GX46" i="31"/>
  <c r="GT46" i="31"/>
  <c r="GU46" i="31" s="1"/>
  <c r="GS46" i="31"/>
  <c r="GO46" i="31"/>
  <c r="GP46" i="31" s="1"/>
  <c r="GN46" i="31"/>
  <c r="GJ46" i="31"/>
  <c r="GL46" i="31" s="1"/>
  <c r="GI46" i="31"/>
  <c r="FY46" i="31"/>
  <c r="GA46" i="31" s="1"/>
  <c r="FX46" i="31"/>
  <c r="FT46" i="31"/>
  <c r="FU46" i="31" s="1"/>
  <c r="FS46" i="31"/>
  <c r="FO46" i="31"/>
  <c r="FQ46" i="31" s="1"/>
  <c r="FN46" i="31"/>
  <c r="FJ46" i="31"/>
  <c r="FK46" i="31" s="1"/>
  <c r="FI46" i="31"/>
  <c r="FE46" i="31"/>
  <c r="FD46" i="31"/>
  <c r="EZ46" i="31"/>
  <c r="EY46" i="31"/>
  <c r="EO46" i="31"/>
  <c r="EN46" i="31"/>
  <c r="EJ46" i="31"/>
  <c r="EL46" i="31" s="1"/>
  <c r="EI46" i="31"/>
  <c r="EE46" i="31"/>
  <c r="ED46" i="31"/>
  <c r="DZ46" i="31"/>
  <c r="DY46" i="31"/>
  <c r="DU46" i="31"/>
  <c r="DW46" i="31" s="1"/>
  <c r="DT46" i="31"/>
  <c r="DP46" i="31"/>
  <c r="DR46" i="31" s="1"/>
  <c r="DO46" i="31"/>
  <c r="DE46" i="31"/>
  <c r="DG46" i="31" s="1"/>
  <c r="DD46" i="31"/>
  <c r="CZ46" i="31"/>
  <c r="DA46" i="31" s="1"/>
  <c r="CY46" i="31"/>
  <c r="CU46" i="31"/>
  <c r="CT46" i="31"/>
  <c r="CP46" i="31"/>
  <c r="CO46" i="31"/>
  <c r="CK46" i="31"/>
  <c r="CM46" i="31" s="1"/>
  <c r="CJ46" i="31"/>
  <c r="CF46" i="31"/>
  <c r="CE46" i="31"/>
  <c r="BT46" i="31"/>
  <c r="BP46" i="31"/>
  <c r="BO46" i="31"/>
  <c r="BK46" i="31"/>
  <c r="BL46" i="31" s="1"/>
  <c r="BJ46" i="31"/>
  <c r="BF46" i="31"/>
  <c r="BH46" i="31" s="1"/>
  <c r="BE46" i="31"/>
  <c r="BA46" i="31"/>
  <c r="BB46" i="31" s="1"/>
  <c r="AZ46" i="31"/>
  <c r="AV46" i="31"/>
  <c r="AX46" i="31" s="1"/>
  <c r="AU46" i="31"/>
  <c r="AK46" i="31"/>
  <c r="AM46" i="31" s="1"/>
  <c r="AJ46" i="31"/>
  <c r="AF46" i="31"/>
  <c r="AE46" i="31"/>
  <c r="AA46" i="31"/>
  <c r="Z46" i="31"/>
  <c r="V46" i="31"/>
  <c r="W46" i="31" s="1"/>
  <c r="U46" i="31"/>
  <c r="Q46" i="31"/>
  <c r="P46" i="31"/>
  <c r="L46" i="31"/>
  <c r="N46" i="31" s="1"/>
  <c r="K46" i="31"/>
  <c r="KC31" i="31"/>
  <c r="KE31" i="31" s="1"/>
  <c r="KB31" i="31"/>
  <c r="JX31" i="31"/>
  <c r="JY31" i="31" s="1"/>
  <c r="JW31" i="31"/>
  <c r="JS31" i="31"/>
  <c r="JU31" i="31" s="1"/>
  <c r="JR31" i="31"/>
  <c r="JN31" i="31"/>
  <c r="JP31" i="31" s="1"/>
  <c r="JM31" i="31"/>
  <c r="JI31" i="31"/>
  <c r="JH31" i="31"/>
  <c r="JD31" i="31"/>
  <c r="JF31" i="31" s="1"/>
  <c r="JC31" i="31"/>
  <c r="IS31" i="31"/>
  <c r="IT31" i="31" s="1"/>
  <c r="IR31" i="31"/>
  <c r="IN31" i="31"/>
  <c r="IO31" i="31" s="1"/>
  <c r="IM31" i="31"/>
  <c r="II31" i="31"/>
  <c r="IJ31" i="31" s="1"/>
  <c r="IH31" i="31"/>
  <c r="ID31" i="31"/>
  <c r="IF31" i="31" s="1"/>
  <c r="IC31" i="31"/>
  <c r="HY31" i="31"/>
  <c r="HX31" i="31"/>
  <c r="HT31" i="31"/>
  <c r="HU31" i="31" s="1"/>
  <c r="HS31" i="31"/>
  <c r="HI31" i="31"/>
  <c r="HK31" i="31" s="1"/>
  <c r="HH31" i="31"/>
  <c r="HD31" i="31"/>
  <c r="HE31" i="31" s="1"/>
  <c r="HC31" i="31"/>
  <c r="GY31" i="31"/>
  <c r="HA31" i="31" s="1"/>
  <c r="GX31" i="31"/>
  <c r="GT31" i="31"/>
  <c r="GU31" i="31" s="1"/>
  <c r="GS31" i="31"/>
  <c r="GO31" i="31"/>
  <c r="GQ31" i="31" s="1"/>
  <c r="GN31" i="31"/>
  <c r="GJ31" i="31"/>
  <c r="GL31" i="31" s="1"/>
  <c r="GI31" i="31"/>
  <c r="FY31" i="31"/>
  <c r="FX31" i="31"/>
  <c r="FT31" i="31"/>
  <c r="FV31" i="31" s="1"/>
  <c r="FS31" i="31"/>
  <c r="FO31" i="31"/>
  <c r="FP31" i="31" s="1"/>
  <c r="FN31" i="31"/>
  <c r="FJ31" i="31"/>
  <c r="FI31" i="31"/>
  <c r="FE31" i="31"/>
  <c r="FD31" i="31"/>
  <c r="EZ31" i="31"/>
  <c r="FA31" i="31" s="1"/>
  <c r="EY31" i="31"/>
  <c r="EO31" i="31"/>
  <c r="EQ31" i="31" s="1"/>
  <c r="EN31" i="31"/>
  <c r="EJ31" i="31"/>
  <c r="EK31" i="31" s="1"/>
  <c r="EI31" i="31"/>
  <c r="EE31" i="31"/>
  <c r="EG31" i="31" s="1"/>
  <c r="ED31" i="31"/>
  <c r="DZ31" i="31"/>
  <c r="EA31" i="31" s="1"/>
  <c r="DY31" i="31"/>
  <c r="DU31" i="31"/>
  <c r="DV31" i="31" s="1"/>
  <c r="DT31" i="31"/>
  <c r="DP31" i="31"/>
  <c r="DQ31" i="31" s="1"/>
  <c r="DO31" i="31"/>
  <c r="DE31" i="31"/>
  <c r="DG31" i="31" s="1"/>
  <c r="DD31" i="31"/>
  <c r="CZ31" i="31"/>
  <c r="DA31" i="31" s="1"/>
  <c r="CY31" i="31"/>
  <c r="CU31" i="31"/>
  <c r="CT31" i="31"/>
  <c r="CO31" i="31"/>
  <c r="CK31" i="31"/>
  <c r="CJ31" i="31"/>
  <c r="CF31" i="31"/>
  <c r="CH31" i="31" s="1"/>
  <c r="CE31" i="31"/>
  <c r="BU31" i="31"/>
  <c r="BW31" i="31" s="1"/>
  <c r="BT31" i="31"/>
  <c r="BP31" i="31"/>
  <c r="BO31" i="31"/>
  <c r="BK31" i="31"/>
  <c r="BM31" i="31" s="1"/>
  <c r="BJ31" i="31"/>
  <c r="BE31" i="31"/>
  <c r="BA31" i="31"/>
  <c r="BC31" i="31" s="1"/>
  <c r="AZ31" i="31"/>
  <c r="AV31" i="31"/>
  <c r="AW31" i="31" s="1"/>
  <c r="AU31" i="31"/>
  <c r="AK31" i="31"/>
  <c r="AM31" i="31" s="1"/>
  <c r="AJ31" i="31"/>
  <c r="AF31" i="31"/>
  <c r="AH31" i="31" s="1"/>
  <c r="AE31" i="31"/>
  <c r="AA31" i="31"/>
  <c r="AC31" i="31" s="1"/>
  <c r="Z31" i="31"/>
  <c r="V31" i="31"/>
  <c r="X31" i="31" s="1"/>
  <c r="U31" i="31"/>
  <c r="Q31" i="31"/>
  <c r="P31" i="31"/>
  <c r="L31" i="31"/>
  <c r="N31" i="31" s="1"/>
  <c r="K31" i="31"/>
  <c r="KC34" i="31"/>
  <c r="KD34" i="31" s="1"/>
  <c r="KB34" i="31"/>
  <c r="JX34" i="31"/>
  <c r="JZ34" i="31" s="1"/>
  <c r="JW34" i="31"/>
  <c r="JS34" i="31"/>
  <c r="JR34" i="31"/>
  <c r="JN34" i="31"/>
  <c r="JM34" i="31"/>
  <c r="JI34" i="31"/>
  <c r="JJ34" i="31" s="1"/>
  <c r="JH34" i="31"/>
  <c r="JD34" i="31"/>
  <c r="JC34" i="31"/>
  <c r="IS34" i="31"/>
  <c r="IU34" i="31" s="1"/>
  <c r="IR34" i="31"/>
  <c r="IN34" i="31"/>
  <c r="IO34" i="31" s="1"/>
  <c r="IM34" i="31"/>
  <c r="II34" i="31"/>
  <c r="IJ34" i="31" s="1"/>
  <c r="IH34" i="31"/>
  <c r="ID34" i="31"/>
  <c r="IE34" i="31" s="1"/>
  <c r="IC34" i="31"/>
  <c r="HY34" i="31"/>
  <c r="IA34" i="31" s="1"/>
  <c r="HX34" i="31"/>
  <c r="HT34" i="31"/>
  <c r="HU34" i="31" s="1"/>
  <c r="HS34" i="31"/>
  <c r="HI34" i="31"/>
  <c r="HH34" i="31"/>
  <c r="HD34" i="31"/>
  <c r="HC34" i="31"/>
  <c r="GY34" i="31"/>
  <c r="HA34" i="31" s="1"/>
  <c r="GX34" i="31"/>
  <c r="GT34" i="31"/>
  <c r="GV34" i="31" s="1"/>
  <c r="GS34" i="31"/>
  <c r="GO34" i="31"/>
  <c r="GN34" i="31"/>
  <c r="GJ34" i="31"/>
  <c r="GL34" i="31" s="1"/>
  <c r="GI34" i="31"/>
  <c r="FY34" i="31"/>
  <c r="FX34" i="31"/>
  <c r="FT34" i="31"/>
  <c r="FU34" i="31" s="1"/>
  <c r="FS34" i="31"/>
  <c r="FO34" i="31"/>
  <c r="FN34" i="31"/>
  <c r="FJ34" i="31"/>
  <c r="FK34" i="31" s="1"/>
  <c r="FI34" i="31"/>
  <c r="FE34" i="31"/>
  <c r="FG34" i="31" s="1"/>
  <c r="FD34" i="31"/>
  <c r="EZ34" i="31"/>
  <c r="EY34" i="31"/>
  <c r="EO34" i="31"/>
  <c r="EN34" i="31"/>
  <c r="EJ34" i="31"/>
  <c r="EK34" i="31" s="1"/>
  <c r="EI34" i="31"/>
  <c r="EE34" i="31"/>
  <c r="EG34" i="31" s="1"/>
  <c r="ED34" i="31"/>
  <c r="DZ34" i="31"/>
  <c r="DY34" i="31"/>
  <c r="DU34" i="31"/>
  <c r="DW34" i="31" s="1"/>
  <c r="DT34" i="31"/>
  <c r="DP34" i="31"/>
  <c r="DR34" i="31" s="1"/>
  <c r="DO34" i="31"/>
  <c r="DE34" i="31"/>
  <c r="DD34" i="31"/>
  <c r="CZ34" i="31"/>
  <c r="DA34" i="31" s="1"/>
  <c r="CY34" i="31"/>
  <c r="CU34" i="31"/>
  <c r="CT34" i="31"/>
  <c r="CP34" i="31"/>
  <c r="CQ34" i="31" s="1"/>
  <c r="CO34" i="31"/>
  <c r="CK34" i="31"/>
  <c r="CM34" i="31" s="1"/>
  <c r="CJ34" i="31"/>
  <c r="CF34" i="31"/>
  <c r="CE34" i="31"/>
  <c r="BU34" i="31"/>
  <c r="BV34" i="31" s="1"/>
  <c r="BT34" i="31"/>
  <c r="BP34" i="31"/>
  <c r="BQ34" i="31" s="1"/>
  <c r="BO34" i="31"/>
  <c r="BK34" i="31"/>
  <c r="BL34" i="31" s="1"/>
  <c r="BJ34" i="31"/>
  <c r="BE34" i="31"/>
  <c r="BA34" i="31"/>
  <c r="BC34" i="31" s="1"/>
  <c r="AZ34" i="31"/>
  <c r="AV34" i="31"/>
  <c r="AX34" i="31" s="1"/>
  <c r="AU34" i="31"/>
  <c r="AK34" i="31"/>
  <c r="AM34" i="31" s="1"/>
  <c r="AJ34" i="31"/>
  <c r="AF34" i="31"/>
  <c r="AH34" i="31" s="1"/>
  <c r="AE34" i="31"/>
  <c r="AA34" i="31"/>
  <c r="AB34" i="31" s="1"/>
  <c r="Z34" i="31"/>
  <c r="V34" i="31"/>
  <c r="X34" i="31" s="1"/>
  <c r="U34" i="31"/>
  <c r="Q34" i="31"/>
  <c r="R34" i="31" s="1"/>
  <c r="P34" i="31"/>
  <c r="L34" i="31"/>
  <c r="N34" i="31" s="1"/>
  <c r="K34" i="31"/>
  <c r="KC29" i="31"/>
  <c r="KD29" i="31" s="1"/>
  <c r="KB29" i="31"/>
  <c r="JX29" i="31"/>
  <c r="JZ29" i="31" s="1"/>
  <c r="JW29" i="31"/>
  <c r="JS29" i="31"/>
  <c r="JR29" i="31"/>
  <c r="JN29" i="31"/>
  <c r="JM29" i="31"/>
  <c r="JI29" i="31"/>
  <c r="JK29" i="31" s="1"/>
  <c r="JH29" i="31"/>
  <c r="JD29" i="31"/>
  <c r="JF29" i="31" s="1"/>
  <c r="JC29" i="31"/>
  <c r="IS29" i="31"/>
  <c r="IU29" i="31" s="1"/>
  <c r="IR29" i="31"/>
  <c r="IN29" i="31"/>
  <c r="IO29" i="31" s="1"/>
  <c r="IM29" i="31"/>
  <c r="II29" i="31"/>
  <c r="IH29" i="31"/>
  <c r="ID29" i="31"/>
  <c r="IC29" i="31"/>
  <c r="HY29" i="31"/>
  <c r="HZ29" i="31" s="1"/>
  <c r="HX29" i="31"/>
  <c r="HT29" i="31"/>
  <c r="HS29" i="31"/>
  <c r="HI29" i="31"/>
  <c r="HK29" i="31" s="1"/>
  <c r="HH29" i="31"/>
  <c r="HD29" i="31"/>
  <c r="HF29" i="31" s="1"/>
  <c r="HC29" i="31"/>
  <c r="GY29" i="31"/>
  <c r="GZ29" i="31" s="1"/>
  <c r="GX29" i="31"/>
  <c r="GT29" i="31"/>
  <c r="GU29" i="31" s="1"/>
  <c r="GS29" i="31"/>
  <c r="GO29" i="31"/>
  <c r="GN29" i="31"/>
  <c r="GJ29" i="31"/>
  <c r="GL29" i="31" s="1"/>
  <c r="GI29" i="31"/>
  <c r="FY29" i="31"/>
  <c r="FX29" i="31"/>
  <c r="FT29" i="31"/>
  <c r="FS29" i="31"/>
  <c r="FO29" i="31"/>
  <c r="FQ29" i="31" s="1"/>
  <c r="FN29" i="31"/>
  <c r="FJ29" i="31"/>
  <c r="FK29" i="31" s="1"/>
  <c r="FI29" i="31"/>
  <c r="FE29" i="31"/>
  <c r="FD29" i="31"/>
  <c r="EZ29" i="31"/>
  <c r="EY29" i="31"/>
  <c r="EO29" i="31"/>
  <c r="EP29" i="31" s="1"/>
  <c r="EN29" i="31"/>
  <c r="EJ29" i="31"/>
  <c r="EK29" i="31" s="1"/>
  <c r="EI29" i="31"/>
  <c r="EE29" i="31"/>
  <c r="EG29" i="31" s="1"/>
  <c r="ED29" i="31"/>
  <c r="DZ29" i="31"/>
  <c r="EB29" i="31" s="1"/>
  <c r="DY29" i="31"/>
  <c r="DU29" i="31"/>
  <c r="DV29" i="31" s="1"/>
  <c r="DT29" i="31"/>
  <c r="DP29" i="31"/>
  <c r="DQ29" i="31" s="1"/>
  <c r="DO29" i="31"/>
  <c r="DE29" i="31"/>
  <c r="DG29" i="31" s="1"/>
  <c r="DD29" i="31"/>
  <c r="CZ29" i="31"/>
  <c r="DB29" i="31" s="1"/>
  <c r="CY29" i="31"/>
  <c r="CU29" i="31"/>
  <c r="CW29" i="31" s="1"/>
  <c r="CT29" i="31"/>
  <c r="CO29" i="31"/>
  <c r="CK29" i="31"/>
  <c r="CM29" i="31" s="1"/>
  <c r="CJ29" i="31"/>
  <c r="CF29" i="31"/>
  <c r="CG29" i="31" s="1"/>
  <c r="CE29" i="31"/>
  <c r="BU29" i="31"/>
  <c r="BT29" i="31"/>
  <c r="BP29" i="31"/>
  <c r="BR29" i="31" s="1"/>
  <c r="BO29" i="31"/>
  <c r="BK29" i="31"/>
  <c r="BM29" i="31" s="1"/>
  <c r="BJ29" i="31"/>
  <c r="BE29" i="31"/>
  <c r="BA29" i="31"/>
  <c r="BC29" i="31" s="1"/>
  <c r="AZ29" i="31"/>
  <c r="AV29" i="31"/>
  <c r="AU29" i="31"/>
  <c r="AK29" i="31"/>
  <c r="AJ29" i="31"/>
  <c r="AF29" i="31"/>
  <c r="AH29" i="31" s="1"/>
  <c r="AE29" i="31"/>
  <c r="AA29" i="31"/>
  <c r="AC29" i="31" s="1"/>
  <c r="Z29" i="31"/>
  <c r="V29" i="31"/>
  <c r="X29" i="31" s="1"/>
  <c r="U29" i="31"/>
  <c r="Q29" i="31"/>
  <c r="S29" i="31" s="1"/>
  <c r="P29" i="31"/>
  <c r="L29" i="31"/>
  <c r="K29" i="31"/>
  <c r="KC20" i="31"/>
  <c r="KE20" i="31" s="1"/>
  <c r="KB20" i="31"/>
  <c r="JX20" i="31"/>
  <c r="JZ20" i="31" s="1"/>
  <c r="JW20" i="31"/>
  <c r="JS20" i="31"/>
  <c r="JU20" i="31" s="1"/>
  <c r="JR20" i="31"/>
  <c r="JN20" i="31"/>
  <c r="JO20" i="31" s="1"/>
  <c r="JM20" i="31"/>
  <c r="JI20" i="31"/>
  <c r="JK20" i="31" s="1"/>
  <c r="JH20" i="31"/>
  <c r="JD20" i="31"/>
  <c r="JC20" i="31"/>
  <c r="IS20" i="31"/>
  <c r="IR20" i="31"/>
  <c r="IN20" i="31"/>
  <c r="IP20" i="31" s="1"/>
  <c r="IM20" i="31"/>
  <c r="II20" i="31"/>
  <c r="IK20" i="31" s="1"/>
  <c r="IH20" i="31"/>
  <c r="ID20" i="31"/>
  <c r="IF20" i="31" s="1"/>
  <c r="IC20" i="31"/>
  <c r="HY20" i="31"/>
  <c r="HZ20" i="31" s="1"/>
  <c r="HX20" i="31"/>
  <c r="HT20" i="31"/>
  <c r="HU20" i="31" s="1"/>
  <c r="HS20" i="31"/>
  <c r="HI20" i="31"/>
  <c r="HJ20" i="31" s="1"/>
  <c r="HH20" i="31"/>
  <c r="HD20" i="31"/>
  <c r="HC20" i="31"/>
  <c r="GY20" i="31"/>
  <c r="HA20" i="31" s="1"/>
  <c r="GX20" i="31"/>
  <c r="GT20" i="31"/>
  <c r="GU20" i="31" s="1"/>
  <c r="GS20" i="31"/>
  <c r="GO20" i="31"/>
  <c r="GQ20" i="31" s="1"/>
  <c r="GN20" i="31"/>
  <c r="GJ20" i="31"/>
  <c r="GK20" i="31" s="1"/>
  <c r="GI20" i="31"/>
  <c r="FY20" i="31"/>
  <c r="FX20" i="31"/>
  <c r="FT20" i="31"/>
  <c r="FV20" i="31" s="1"/>
  <c r="FS20" i="31"/>
  <c r="FO20" i="31"/>
  <c r="FQ20" i="31" s="1"/>
  <c r="FN20" i="31"/>
  <c r="FJ20" i="31"/>
  <c r="FK20" i="31" s="1"/>
  <c r="FI20" i="31"/>
  <c r="FE20" i="31"/>
  <c r="FD20" i="31"/>
  <c r="EZ20" i="31"/>
  <c r="FB20" i="31" s="1"/>
  <c r="EY20" i="31"/>
  <c r="EO20" i="31"/>
  <c r="EQ20" i="31" s="1"/>
  <c r="EN20" i="31"/>
  <c r="EJ20" i="31"/>
  <c r="EI20" i="31"/>
  <c r="EE20" i="31"/>
  <c r="EG20" i="31" s="1"/>
  <c r="ED20" i="31"/>
  <c r="DZ20" i="31"/>
  <c r="DY20" i="31"/>
  <c r="DU20" i="31"/>
  <c r="DV20" i="31" s="1"/>
  <c r="DT20" i="31"/>
  <c r="DP20" i="31"/>
  <c r="DQ20" i="31" s="1"/>
  <c r="DO20" i="31"/>
  <c r="DE20" i="31"/>
  <c r="DF20" i="31" s="1"/>
  <c r="DD20" i="31"/>
  <c r="CZ20" i="31"/>
  <c r="CY20" i="31"/>
  <c r="CU20" i="31"/>
  <c r="CT20" i="31"/>
  <c r="CP20" i="31"/>
  <c r="CQ20" i="31" s="1"/>
  <c r="CO20" i="31"/>
  <c r="CK20" i="31"/>
  <c r="CL20" i="31" s="1"/>
  <c r="CJ20" i="31"/>
  <c r="CF20" i="31"/>
  <c r="CG20" i="31" s="1"/>
  <c r="CE20" i="31"/>
  <c r="BU20" i="31"/>
  <c r="BT20" i="31"/>
  <c r="BP20" i="31"/>
  <c r="BQ20" i="31" s="1"/>
  <c r="BO20" i="31"/>
  <c r="BK20" i="31"/>
  <c r="BM20" i="31" s="1"/>
  <c r="BJ20" i="31"/>
  <c r="BF20" i="31"/>
  <c r="BE20" i="31"/>
  <c r="AZ20" i="31"/>
  <c r="AV20" i="31"/>
  <c r="AX20" i="31" s="1"/>
  <c r="AU20" i="31"/>
  <c r="AK20" i="31"/>
  <c r="AJ20" i="31"/>
  <c r="AF20" i="31"/>
  <c r="AH20" i="31" s="1"/>
  <c r="AE20" i="31"/>
  <c r="AA20" i="31"/>
  <c r="AC20" i="31" s="1"/>
  <c r="Z20" i="31"/>
  <c r="V20" i="31"/>
  <c r="X20" i="31" s="1"/>
  <c r="U20" i="31"/>
  <c r="Q20" i="31"/>
  <c r="S20" i="31" s="1"/>
  <c r="P20" i="31"/>
  <c r="L20" i="31"/>
  <c r="K20" i="31"/>
  <c r="KC17" i="31"/>
  <c r="KB17" i="31"/>
  <c r="JX17" i="31"/>
  <c r="JZ17" i="31" s="1"/>
  <c r="JW17" i="31"/>
  <c r="JS17" i="31"/>
  <c r="JU17" i="31" s="1"/>
  <c r="JR17" i="31"/>
  <c r="JN17" i="31"/>
  <c r="JP17" i="31" s="1"/>
  <c r="JM17" i="31"/>
  <c r="JI17" i="31"/>
  <c r="JH17" i="31"/>
  <c r="JD17" i="31"/>
  <c r="JE17" i="31" s="1"/>
  <c r="JC17" i="31"/>
  <c r="IS17" i="31"/>
  <c r="IR17" i="31"/>
  <c r="IN17" i="31"/>
  <c r="IM17" i="31"/>
  <c r="II17" i="31"/>
  <c r="IK17" i="31" s="1"/>
  <c r="IH17" i="31"/>
  <c r="ID17" i="31"/>
  <c r="IF17" i="31" s="1"/>
  <c r="IC17" i="31"/>
  <c r="HY17" i="31"/>
  <c r="IA17" i="31" s="1"/>
  <c r="HX17" i="31"/>
  <c r="HT17" i="31"/>
  <c r="HS17" i="31"/>
  <c r="HI17" i="31"/>
  <c r="HJ17" i="31" s="1"/>
  <c r="HH17" i="31"/>
  <c r="HD17" i="31"/>
  <c r="HE17" i="31" s="1"/>
  <c r="HC17" i="31"/>
  <c r="GY17" i="31"/>
  <c r="GX17" i="31"/>
  <c r="GT17" i="31"/>
  <c r="GV17" i="31" s="1"/>
  <c r="GS17" i="31"/>
  <c r="GO17" i="31"/>
  <c r="GN17" i="31"/>
  <c r="GJ17" i="31"/>
  <c r="GI17" i="31"/>
  <c r="FY17" i="31"/>
  <c r="FX17" i="31"/>
  <c r="FT17" i="31"/>
  <c r="FU17" i="31" s="1"/>
  <c r="FS17" i="31"/>
  <c r="FO17" i="31"/>
  <c r="FP17" i="31" s="1"/>
  <c r="FN17" i="31"/>
  <c r="FJ17" i="31"/>
  <c r="FI17" i="31"/>
  <c r="FE17" i="31"/>
  <c r="FD17" i="31"/>
  <c r="EZ17" i="31"/>
  <c r="EY17" i="31"/>
  <c r="EO17" i="31"/>
  <c r="EQ17" i="31" s="1"/>
  <c r="EN17" i="31"/>
  <c r="EJ17" i="31"/>
  <c r="EL17" i="31" s="1"/>
  <c r="EI17" i="31"/>
  <c r="EE17" i="31"/>
  <c r="EF17" i="31" s="1"/>
  <c r="ED17" i="31"/>
  <c r="DZ17" i="31"/>
  <c r="EB17" i="31" s="1"/>
  <c r="DY17" i="31"/>
  <c r="DU17" i="31"/>
  <c r="DT17" i="31"/>
  <c r="DP17" i="31"/>
  <c r="DR17" i="31" s="1"/>
  <c r="DO17" i="31"/>
  <c r="DE17" i="31"/>
  <c r="DF17" i="31" s="1"/>
  <c r="DD17" i="31"/>
  <c r="CZ17" i="31"/>
  <c r="CY17" i="31"/>
  <c r="CU17" i="31"/>
  <c r="CW17" i="31" s="1"/>
  <c r="CT17" i="31"/>
  <c r="CP17" i="31"/>
  <c r="CQ17" i="31" s="1"/>
  <c r="CO17" i="31"/>
  <c r="CK17" i="31"/>
  <c r="CJ17" i="31"/>
  <c r="CF17" i="31"/>
  <c r="CE17" i="31"/>
  <c r="BU17" i="31"/>
  <c r="BV17" i="31" s="1"/>
  <c r="BT17" i="31"/>
  <c r="BP17" i="31"/>
  <c r="BQ17" i="31" s="1"/>
  <c r="BO17" i="31"/>
  <c r="BK17" i="31"/>
  <c r="BJ17" i="31"/>
  <c r="BF17" i="31"/>
  <c r="BH17" i="31" s="1"/>
  <c r="BE17" i="31"/>
  <c r="BA17" i="31"/>
  <c r="AZ17" i="31"/>
  <c r="AU17" i="31"/>
  <c r="AK17" i="31"/>
  <c r="AM17" i="31" s="1"/>
  <c r="AJ17" i="31"/>
  <c r="AF17" i="31"/>
  <c r="AH17" i="31" s="1"/>
  <c r="AE17" i="31"/>
  <c r="AA17" i="31"/>
  <c r="AC17" i="31" s="1"/>
  <c r="Z17" i="31"/>
  <c r="V17" i="31"/>
  <c r="U17" i="31"/>
  <c r="Q17" i="31"/>
  <c r="S17" i="31" s="1"/>
  <c r="P17" i="31"/>
  <c r="L17" i="31"/>
  <c r="N17" i="31" s="1"/>
  <c r="K17" i="31"/>
  <c r="KC57" i="31"/>
  <c r="KE57" i="31" s="1"/>
  <c r="KB57" i="31"/>
  <c r="JX57" i="31"/>
  <c r="JW57" i="31"/>
  <c r="JS57" i="31"/>
  <c r="JR57" i="31"/>
  <c r="JN57" i="31"/>
  <c r="JM57" i="31"/>
  <c r="JI57" i="31"/>
  <c r="JJ57" i="31" s="1"/>
  <c r="JH57" i="31"/>
  <c r="JD57" i="31"/>
  <c r="JF57" i="31" s="1"/>
  <c r="JC57" i="31"/>
  <c r="IS57" i="31"/>
  <c r="IU57" i="31" s="1"/>
  <c r="IR57" i="31"/>
  <c r="IN57" i="31"/>
  <c r="IM57" i="31"/>
  <c r="II57" i="31"/>
  <c r="IJ57" i="31" s="1"/>
  <c r="IH57" i="31"/>
  <c r="ID57" i="31"/>
  <c r="IF57" i="31" s="1"/>
  <c r="IC57" i="31"/>
  <c r="HY57" i="31"/>
  <c r="HX57" i="31"/>
  <c r="HT57" i="31"/>
  <c r="HV57" i="31" s="1"/>
  <c r="HS57" i="31"/>
  <c r="HI57" i="31"/>
  <c r="HK57" i="31" s="1"/>
  <c r="HH57" i="31"/>
  <c r="HD57" i="31"/>
  <c r="HE57" i="31" s="1"/>
  <c r="HC57" i="31"/>
  <c r="GY57" i="31"/>
  <c r="HA57" i="31" s="1"/>
  <c r="GX57" i="31"/>
  <c r="GT57" i="31"/>
  <c r="GS57" i="31"/>
  <c r="GO57" i="31"/>
  <c r="GP57" i="31" s="1"/>
  <c r="GN57" i="31"/>
  <c r="GJ57" i="31"/>
  <c r="GI57" i="31"/>
  <c r="FY57" i="31"/>
  <c r="FX57" i="31"/>
  <c r="FT57" i="31"/>
  <c r="FV57" i="31" s="1"/>
  <c r="FS57" i="31"/>
  <c r="FO57" i="31"/>
  <c r="FN57" i="31"/>
  <c r="FJ57" i="31"/>
  <c r="FL57" i="31" s="1"/>
  <c r="FI57" i="31"/>
  <c r="FE57" i="31"/>
  <c r="FD57" i="31"/>
  <c r="EZ57" i="31"/>
  <c r="FA57" i="31" s="1"/>
  <c r="EY57" i="31"/>
  <c r="EO57" i="31"/>
  <c r="EP57" i="31" s="1"/>
  <c r="EN57" i="31"/>
  <c r="EJ57" i="31"/>
  <c r="EI57" i="31"/>
  <c r="EE57" i="31"/>
  <c r="EF57" i="31" s="1"/>
  <c r="ED57" i="31"/>
  <c r="DZ57" i="31"/>
  <c r="EA57" i="31" s="1"/>
  <c r="DY57" i="31"/>
  <c r="DU57" i="31"/>
  <c r="DT57" i="31"/>
  <c r="DP57" i="31"/>
  <c r="DQ57" i="31" s="1"/>
  <c r="DO57" i="31"/>
  <c r="DE57" i="31"/>
  <c r="DD57" i="31"/>
  <c r="CZ57" i="31"/>
  <c r="DB57" i="31" s="1"/>
  <c r="CY57" i="31"/>
  <c r="CU57" i="31"/>
  <c r="CW57" i="31" s="1"/>
  <c r="CT57" i="31"/>
  <c r="CP57" i="31"/>
  <c r="CR57" i="31" s="1"/>
  <c r="CO57" i="31"/>
  <c r="CK57" i="31"/>
  <c r="CM57" i="31" s="1"/>
  <c r="CJ57" i="31"/>
  <c r="CF57" i="31"/>
  <c r="CH57" i="31" s="1"/>
  <c r="CE57" i="31"/>
  <c r="BU57" i="31"/>
  <c r="BT57" i="31"/>
  <c r="BP57" i="31"/>
  <c r="BO57" i="31"/>
  <c r="BK57" i="31"/>
  <c r="BM57" i="31" s="1"/>
  <c r="BJ57" i="31"/>
  <c r="BF57" i="31"/>
  <c r="BH57" i="31" s="1"/>
  <c r="BE57" i="31"/>
  <c r="BA57" i="31"/>
  <c r="BB57" i="31" s="1"/>
  <c r="AZ57" i="31"/>
  <c r="AV57" i="31"/>
  <c r="AX57" i="31" s="1"/>
  <c r="AU57" i="31"/>
  <c r="AJ57" i="31"/>
  <c r="AF57" i="31"/>
  <c r="AG57" i="31" s="1"/>
  <c r="AE57" i="31"/>
  <c r="AA57" i="31"/>
  <c r="Z57" i="31"/>
  <c r="V57" i="31"/>
  <c r="W57" i="31" s="1"/>
  <c r="U57" i="31"/>
  <c r="Q57" i="31"/>
  <c r="S57" i="31" s="1"/>
  <c r="P57" i="31"/>
  <c r="L57" i="31"/>
  <c r="M57" i="31" s="1"/>
  <c r="K57" i="31"/>
  <c r="H57" i="31"/>
  <c r="KC56" i="31"/>
  <c r="KE56" i="31" s="1"/>
  <c r="KB56" i="31"/>
  <c r="JX56" i="31"/>
  <c r="JW56" i="31"/>
  <c r="JS56" i="31"/>
  <c r="JT56" i="31" s="1"/>
  <c r="JR56" i="31"/>
  <c r="JN56" i="31"/>
  <c r="JO56" i="31" s="1"/>
  <c r="JM56" i="31"/>
  <c r="JI56" i="31"/>
  <c r="JJ56" i="31" s="1"/>
  <c r="JH56" i="31"/>
  <c r="JD56" i="31"/>
  <c r="JE56" i="31" s="1"/>
  <c r="JC56" i="31"/>
  <c r="IS56" i="31"/>
  <c r="IT56" i="31" s="1"/>
  <c r="IR56" i="31"/>
  <c r="IN56" i="31"/>
  <c r="IM56" i="31"/>
  <c r="II56" i="31"/>
  <c r="IH56" i="31"/>
  <c r="ID56" i="31"/>
  <c r="IF56" i="31" s="1"/>
  <c r="IC56" i="31"/>
  <c r="HY56" i="31"/>
  <c r="HX56" i="31"/>
  <c r="HT56" i="31"/>
  <c r="HU56" i="31" s="1"/>
  <c r="HS56" i="31"/>
  <c r="HI56" i="31"/>
  <c r="HK56" i="31" s="1"/>
  <c r="HH56" i="31"/>
  <c r="HD56" i="31"/>
  <c r="HE56" i="31" s="1"/>
  <c r="HC56" i="31"/>
  <c r="GY56" i="31"/>
  <c r="GX56" i="31"/>
  <c r="GT56" i="31"/>
  <c r="GS56" i="31"/>
  <c r="GO56" i="31"/>
  <c r="GQ56" i="31" s="1"/>
  <c r="GN56" i="31"/>
  <c r="GJ56" i="31"/>
  <c r="GL56" i="31" s="1"/>
  <c r="GI56" i="31"/>
  <c r="FY56" i="31"/>
  <c r="GA56" i="31" s="1"/>
  <c r="FX56" i="31"/>
  <c r="FT56" i="31"/>
  <c r="FV56" i="31" s="1"/>
  <c r="FS56" i="31"/>
  <c r="FO56" i="31"/>
  <c r="FN56" i="31"/>
  <c r="FJ56" i="31"/>
  <c r="FK56" i="31" s="1"/>
  <c r="FI56" i="31"/>
  <c r="FE56" i="31"/>
  <c r="FD56" i="31"/>
  <c r="EZ56" i="31"/>
  <c r="FA56" i="31" s="1"/>
  <c r="EY56" i="31"/>
  <c r="EO56" i="31"/>
  <c r="EP56" i="31" s="1"/>
  <c r="EN56" i="31"/>
  <c r="EJ56" i="31"/>
  <c r="EK56" i="31" s="1"/>
  <c r="EI56" i="31"/>
  <c r="EE56" i="31"/>
  <c r="ED56" i="31"/>
  <c r="DZ56" i="31"/>
  <c r="EA56" i="31" s="1"/>
  <c r="DY56" i="31"/>
  <c r="DU56" i="31"/>
  <c r="DT56" i="31"/>
  <c r="DP56" i="31"/>
  <c r="DO56" i="31"/>
  <c r="DE56" i="31"/>
  <c r="DD56" i="31"/>
  <c r="CZ56" i="31"/>
  <c r="DB56" i="31" s="1"/>
  <c r="CY56" i="31"/>
  <c r="CU56" i="31"/>
  <c r="CT56" i="31"/>
  <c r="CP56" i="31"/>
  <c r="CR56" i="31" s="1"/>
  <c r="CO56" i="31"/>
  <c r="CK56" i="31"/>
  <c r="CJ56" i="31"/>
  <c r="CF56" i="31"/>
  <c r="CG56" i="31" s="1"/>
  <c r="CE56" i="31"/>
  <c r="BU56" i="31"/>
  <c r="BV56" i="31" s="1"/>
  <c r="BT56" i="31"/>
  <c r="BP56" i="31"/>
  <c r="BO56" i="31"/>
  <c r="BK56" i="31"/>
  <c r="BM56" i="31" s="1"/>
  <c r="BJ56" i="31"/>
  <c r="BF56" i="31"/>
  <c r="BG56" i="31" s="1"/>
  <c r="BE56" i="31"/>
  <c r="BA56" i="31"/>
  <c r="BC56" i="31" s="1"/>
  <c r="AZ56" i="31"/>
  <c r="AV56" i="31"/>
  <c r="AW56" i="31" s="1"/>
  <c r="AU56" i="31"/>
  <c r="AJ56" i="31"/>
  <c r="AF56" i="31"/>
  <c r="AG56" i="31" s="1"/>
  <c r="AE56" i="31"/>
  <c r="AA56" i="31"/>
  <c r="AB56" i="31" s="1"/>
  <c r="Z56" i="31"/>
  <c r="V56" i="31"/>
  <c r="W56" i="31" s="1"/>
  <c r="U56" i="31"/>
  <c r="Q56" i="31"/>
  <c r="S56" i="31" s="1"/>
  <c r="P56" i="31"/>
  <c r="L56" i="31"/>
  <c r="N56" i="31" s="1"/>
  <c r="K56" i="31"/>
  <c r="H56" i="31"/>
  <c r="KC53" i="31"/>
  <c r="KB53" i="31"/>
  <c r="JX53" i="31"/>
  <c r="JY53" i="31" s="1"/>
  <c r="JW53" i="31"/>
  <c r="JS53" i="31"/>
  <c r="JT53" i="31" s="1"/>
  <c r="JR53" i="31"/>
  <c r="JN53" i="31"/>
  <c r="JO53" i="31" s="1"/>
  <c r="JM53" i="31"/>
  <c r="JI53" i="31"/>
  <c r="JK53" i="31" s="1"/>
  <c r="JH53" i="31"/>
  <c r="JD53" i="31"/>
  <c r="JE53" i="31" s="1"/>
  <c r="JC53" i="31"/>
  <c r="IS53" i="31"/>
  <c r="IT53" i="31" s="1"/>
  <c r="IR53" i="31"/>
  <c r="IN53" i="31"/>
  <c r="IP53" i="31" s="1"/>
  <c r="IM53" i="31"/>
  <c r="II53" i="31"/>
  <c r="IH53" i="31"/>
  <c r="ID53" i="31"/>
  <c r="IF53" i="31" s="1"/>
  <c r="IC53" i="31"/>
  <c r="HY53" i="31"/>
  <c r="HX53" i="31"/>
  <c r="HT53" i="31"/>
  <c r="HV53" i="31" s="1"/>
  <c r="HS53" i="31"/>
  <c r="HI53" i="31"/>
  <c r="HK53" i="31" s="1"/>
  <c r="HH53" i="31"/>
  <c r="HD53" i="31"/>
  <c r="HC53" i="31"/>
  <c r="GY53" i="31"/>
  <c r="GZ53" i="31" s="1"/>
  <c r="GX53" i="31"/>
  <c r="GT53" i="31"/>
  <c r="GU53" i="31" s="1"/>
  <c r="GS53" i="31"/>
  <c r="GO53" i="31"/>
  <c r="GQ53" i="31" s="1"/>
  <c r="GN53" i="31"/>
  <c r="GJ53" i="31"/>
  <c r="GI53" i="31"/>
  <c r="FY53" i="31"/>
  <c r="FZ53" i="31" s="1"/>
  <c r="FX53" i="31"/>
  <c r="FT53" i="31"/>
  <c r="FV53" i="31" s="1"/>
  <c r="FS53" i="31"/>
  <c r="FO53" i="31"/>
  <c r="FP53" i="31" s="1"/>
  <c r="FN53" i="31"/>
  <c r="FJ53" i="31"/>
  <c r="FL53" i="31" s="1"/>
  <c r="FI53" i="31"/>
  <c r="FE53" i="31"/>
  <c r="FG53" i="31" s="1"/>
  <c r="FD53" i="31"/>
  <c r="EZ53" i="31"/>
  <c r="FB53" i="31" s="1"/>
  <c r="EY53" i="31"/>
  <c r="EO53" i="31"/>
  <c r="EP53" i="31" s="1"/>
  <c r="EN53" i="31"/>
  <c r="EJ53" i="31"/>
  <c r="EK53" i="31" s="1"/>
  <c r="EI53" i="31"/>
  <c r="EE53" i="31"/>
  <c r="ED53" i="31"/>
  <c r="DZ53" i="31"/>
  <c r="EA53" i="31" s="1"/>
  <c r="DY53" i="31"/>
  <c r="DU53" i="31"/>
  <c r="DW53" i="31" s="1"/>
  <c r="DT53" i="31"/>
  <c r="DP53" i="31"/>
  <c r="DO53" i="31"/>
  <c r="DE53" i="31"/>
  <c r="DG53" i="31" s="1"/>
  <c r="DD53" i="31"/>
  <c r="CZ53" i="31"/>
  <c r="DB53" i="31" s="1"/>
  <c r="CY53" i="31"/>
  <c r="CU53" i="31"/>
  <c r="CV53" i="31" s="1"/>
  <c r="CT53" i="31"/>
  <c r="CP53" i="31"/>
  <c r="CR53" i="31" s="1"/>
  <c r="CO53" i="31"/>
  <c r="CK53" i="31"/>
  <c r="CL53" i="31" s="1"/>
  <c r="CJ53" i="31"/>
  <c r="CF53" i="31"/>
  <c r="CG53" i="31" s="1"/>
  <c r="CE53" i="31"/>
  <c r="BU53" i="31"/>
  <c r="BV53" i="31" s="1"/>
  <c r="BT53" i="31"/>
  <c r="BP53" i="31"/>
  <c r="BQ53" i="31" s="1"/>
  <c r="BO53" i="31"/>
  <c r="BK53" i="31"/>
  <c r="BM53" i="31" s="1"/>
  <c r="BJ53" i="31"/>
  <c r="BF53" i="31"/>
  <c r="BG53" i="31" s="1"/>
  <c r="BE53" i="31"/>
  <c r="BA53" i="31"/>
  <c r="AZ53" i="31"/>
  <c r="AV53" i="31"/>
  <c r="AX53" i="31" s="1"/>
  <c r="AU53" i="31"/>
  <c r="AJ53" i="31"/>
  <c r="AF53" i="31"/>
  <c r="AH53" i="31" s="1"/>
  <c r="AE53" i="31"/>
  <c r="AA53" i="31"/>
  <c r="AC53" i="31" s="1"/>
  <c r="Z53" i="31"/>
  <c r="V53" i="31"/>
  <c r="U53" i="31"/>
  <c r="Q53" i="31"/>
  <c r="P53" i="31"/>
  <c r="L53" i="31"/>
  <c r="N53" i="31" s="1"/>
  <c r="K53" i="31"/>
  <c r="H53" i="31"/>
  <c r="KC50" i="31"/>
  <c r="KE50" i="31" s="1"/>
  <c r="KB50" i="31"/>
  <c r="JX50" i="31"/>
  <c r="JW50" i="31"/>
  <c r="JS50" i="31"/>
  <c r="JU50" i="31" s="1"/>
  <c r="JR50" i="31"/>
  <c r="JN50" i="31"/>
  <c r="JM50" i="31"/>
  <c r="JI50" i="31"/>
  <c r="JK50" i="31" s="1"/>
  <c r="JH50" i="31"/>
  <c r="JD50" i="31"/>
  <c r="JC50" i="31"/>
  <c r="IS50" i="31"/>
  <c r="IR50" i="31"/>
  <c r="IN50" i="31"/>
  <c r="IP50" i="31" s="1"/>
  <c r="IM50" i="31"/>
  <c r="II50" i="31"/>
  <c r="IH50" i="31"/>
  <c r="ID50" i="31"/>
  <c r="IC50" i="31"/>
  <c r="HY50" i="31"/>
  <c r="HX50" i="31"/>
  <c r="HT50" i="31"/>
  <c r="HU50" i="31" s="1"/>
  <c r="HS50" i="31"/>
  <c r="HI50" i="31"/>
  <c r="HK50" i="31" s="1"/>
  <c r="HH50" i="31"/>
  <c r="HD50" i="31"/>
  <c r="HC50" i="31"/>
  <c r="GY50" i="31"/>
  <c r="GZ50" i="31" s="1"/>
  <c r="GX50" i="31"/>
  <c r="GT50" i="31"/>
  <c r="GU50" i="31" s="1"/>
  <c r="GS50" i="31"/>
  <c r="GO50" i="31"/>
  <c r="GN50" i="31"/>
  <c r="GJ50" i="31"/>
  <c r="GK50" i="31" s="1"/>
  <c r="GI50" i="31"/>
  <c r="FY50" i="31"/>
  <c r="FX50" i="31"/>
  <c r="FT50" i="31"/>
  <c r="FU50" i="31" s="1"/>
  <c r="FS50" i="31"/>
  <c r="FO50" i="31"/>
  <c r="FP50" i="31" s="1"/>
  <c r="FN50" i="31"/>
  <c r="FJ50" i="31"/>
  <c r="FK50" i="31" s="1"/>
  <c r="FI50" i="31"/>
  <c r="FE50" i="31"/>
  <c r="FD50" i="31"/>
  <c r="EZ50" i="31"/>
  <c r="FB50" i="31" s="1"/>
  <c r="EY50" i="31"/>
  <c r="EO50" i="31"/>
  <c r="EN50" i="31"/>
  <c r="EJ50" i="31"/>
  <c r="EK50" i="31" s="1"/>
  <c r="EI50" i="31"/>
  <c r="EE50" i="31"/>
  <c r="EF50" i="31" s="1"/>
  <c r="ED50" i="31"/>
  <c r="DZ50" i="31"/>
  <c r="DY50" i="31"/>
  <c r="DU50" i="31"/>
  <c r="DV50" i="31" s="1"/>
  <c r="DT50" i="31"/>
  <c r="DP50" i="31"/>
  <c r="DR50" i="31" s="1"/>
  <c r="DO50" i="31"/>
  <c r="DE50" i="31"/>
  <c r="DD50" i="31"/>
  <c r="CZ50" i="31"/>
  <c r="DA50" i="31" s="1"/>
  <c r="CY50" i="31"/>
  <c r="CU50" i="31"/>
  <c r="CT50" i="31"/>
  <c r="CP50" i="31"/>
  <c r="CQ50" i="31" s="1"/>
  <c r="CO50" i="31"/>
  <c r="CK50" i="31"/>
  <c r="CJ50" i="31"/>
  <c r="CF50" i="31"/>
  <c r="CG50" i="31" s="1"/>
  <c r="CE50" i="31"/>
  <c r="BU50" i="31"/>
  <c r="BT50" i="31"/>
  <c r="BP50" i="31"/>
  <c r="BQ50" i="31" s="1"/>
  <c r="BO50" i="31"/>
  <c r="BK50" i="31"/>
  <c r="BJ50" i="31"/>
  <c r="BF50" i="31"/>
  <c r="BG50" i="31" s="1"/>
  <c r="BE50" i="31"/>
  <c r="BA50" i="31"/>
  <c r="BB50" i="31" s="1"/>
  <c r="AZ50" i="31"/>
  <c r="AV50" i="31"/>
  <c r="AW50" i="31" s="1"/>
  <c r="AU50" i="31"/>
  <c r="AJ50" i="31"/>
  <c r="AF50" i="31"/>
  <c r="AH50" i="31" s="1"/>
  <c r="AE50" i="31"/>
  <c r="AA50" i="31"/>
  <c r="Z50" i="31"/>
  <c r="V50" i="31"/>
  <c r="W50" i="31" s="1"/>
  <c r="U50" i="31"/>
  <c r="Q50" i="31"/>
  <c r="R50" i="31" s="1"/>
  <c r="P50" i="31"/>
  <c r="L50" i="31"/>
  <c r="N50" i="31" s="1"/>
  <c r="K50" i="31"/>
  <c r="H50" i="31"/>
  <c r="KC48" i="31"/>
  <c r="KB48" i="31"/>
  <c r="JX48" i="31"/>
  <c r="JY48" i="31" s="1"/>
  <c r="JW48" i="31"/>
  <c r="JS48" i="31"/>
  <c r="JR48" i="31"/>
  <c r="JN48" i="31"/>
  <c r="JO48" i="31" s="1"/>
  <c r="JM48" i="31"/>
  <c r="JI48" i="31"/>
  <c r="JJ48" i="31" s="1"/>
  <c r="JH48" i="31"/>
  <c r="JD48" i="31"/>
  <c r="JC48" i="31"/>
  <c r="IS48" i="31"/>
  <c r="IR48" i="31"/>
  <c r="IN48" i="31"/>
  <c r="IP48" i="31" s="1"/>
  <c r="IM48" i="31"/>
  <c r="II48" i="31"/>
  <c r="IH48" i="31"/>
  <c r="ID48" i="31"/>
  <c r="IE48" i="31" s="1"/>
  <c r="IC48" i="31"/>
  <c r="HY48" i="31"/>
  <c r="HX48" i="31"/>
  <c r="HT48" i="31"/>
  <c r="HU48" i="31" s="1"/>
  <c r="HS48" i="31"/>
  <c r="HI48" i="31"/>
  <c r="HK48" i="31" s="1"/>
  <c r="HH48" i="31"/>
  <c r="HD48" i="31"/>
  <c r="HC48" i="31"/>
  <c r="GY48" i="31"/>
  <c r="HA48" i="31" s="1"/>
  <c r="GX48" i="31"/>
  <c r="GT48" i="31"/>
  <c r="GU48" i="31" s="1"/>
  <c r="GS48" i="31"/>
  <c r="GO48" i="31"/>
  <c r="GN48" i="31"/>
  <c r="GJ48" i="31"/>
  <c r="GK48" i="31" s="1"/>
  <c r="GI48" i="31"/>
  <c r="FY48" i="31"/>
  <c r="GA48" i="31" s="1"/>
  <c r="FX48" i="31"/>
  <c r="FT48" i="31"/>
  <c r="FU48" i="31" s="1"/>
  <c r="FS48" i="31"/>
  <c r="FO48" i="31"/>
  <c r="FP48" i="31" s="1"/>
  <c r="FN48" i="31"/>
  <c r="FJ48" i="31"/>
  <c r="FL48" i="31" s="1"/>
  <c r="FI48" i="31"/>
  <c r="FE48" i="31"/>
  <c r="FD48" i="31"/>
  <c r="EZ48" i="31"/>
  <c r="FB48" i="31" s="1"/>
  <c r="EY48" i="31"/>
  <c r="EO48" i="31"/>
  <c r="EP48" i="31" s="1"/>
  <c r="EN48" i="31"/>
  <c r="EJ48" i="31"/>
  <c r="EK48" i="31" s="1"/>
  <c r="EI48" i="31"/>
  <c r="EE48" i="31"/>
  <c r="EF48" i="31" s="1"/>
  <c r="ED48" i="31"/>
  <c r="DZ48" i="31"/>
  <c r="DY48" i="31"/>
  <c r="DU48" i="31"/>
  <c r="DW48" i="31" s="1"/>
  <c r="DT48" i="31"/>
  <c r="DP48" i="31"/>
  <c r="DO48" i="31"/>
  <c r="DE48" i="31"/>
  <c r="DD48" i="31"/>
  <c r="CZ48" i="31"/>
  <c r="DB48" i="31" s="1"/>
  <c r="CY48" i="31"/>
  <c r="CU48" i="31"/>
  <c r="CW48" i="31" s="1"/>
  <c r="CT48" i="31"/>
  <c r="CP48" i="31"/>
  <c r="CR48" i="31" s="1"/>
  <c r="CO48" i="31"/>
  <c r="CK48" i="31"/>
  <c r="CJ48" i="31"/>
  <c r="CF48" i="31"/>
  <c r="CH48" i="31" s="1"/>
  <c r="CE48" i="31"/>
  <c r="BU48" i="31"/>
  <c r="BV48" i="31" s="1"/>
  <c r="BT48" i="31"/>
  <c r="BP48" i="31"/>
  <c r="BO48" i="31"/>
  <c r="BK48" i="31"/>
  <c r="BJ48" i="31"/>
  <c r="BF48" i="31"/>
  <c r="BG48" i="31" s="1"/>
  <c r="BE48" i="31"/>
  <c r="BA48" i="31"/>
  <c r="AZ48" i="31"/>
  <c r="AV48" i="31"/>
  <c r="AW48" i="31" s="1"/>
  <c r="AU48" i="31"/>
  <c r="AJ48" i="31"/>
  <c r="AF48" i="31"/>
  <c r="AH48" i="31" s="1"/>
  <c r="AE48" i="31"/>
  <c r="AA48" i="31"/>
  <c r="Z48" i="31"/>
  <c r="V48" i="31"/>
  <c r="W48" i="31" s="1"/>
  <c r="U48" i="31"/>
  <c r="Q48" i="31"/>
  <c r="R48" i="31" s="1"/>
  <c r="P48" i="31"/>
  <c r="L48" i="31"/>
  <c r="M48" i="31" s="1"/>
  <c r="K48" i="31"/>
  <c r="H48" i="31"/>
  <c r="KC39" i="31"/>
  <c r="KE39" i="31" s="1"/>
  <c r="KB39" i="31"/>
  <c r="JX39" i="31"/>
  <c r="JW39" i="31"/>
  <c r="JS39" i="31"/>
  <c r="JU39" i="31" s="1"/>
  <c r="JR39" i="31"/>
  <c r="JN39" i="31"/>
  <c r="JM39" i="31"/>
  <c r="JI39" i="31"/>
  <c r="JJ39" i="31" s="1"/>
  <c r="JH39" i="31"/>
  <c r="JD39" i="31"/>
  <c r="JE39" i="31" s="1"/>
  <c r="JC39" i="31"/>
  <c r="IS39" i="31"/>
  <c r="IR39" i="31"/>
  <c r="IN39" i="31"/>
  <c r="IM39" i="31"/>
  <c r="II39" i="31"/>
  <c r="IJ39" i="31" s="1"/>
  <c r="IH39" i="31"/>
  <c r="ID39" i="31"/>
  <c r="IE39" i="31" s="1"/>
  <c r="IC39" i="31"/>
  <c r="HY39" i="31"/>
  <c r="HX39" i="31"/>
  <c r="HT39" i="31"/>
  <c r="HU39" i="31" s="1"/>
  <c r="HS39" i="31"/>
  <c r="HI39" i="31"/>
  <c r="HH39" i="31"/>
  <c r="HD39" i="31"/>
  <c r="HE39" i="31" s="1"/>
  <c r="HC39" i="31"/>
  <c r="GY39" i="31"/>
  <c r="HA39" i="31" s="1"/>
  <c r="GX39" i="31"/>
  <c r="GT39" i="31"/>
  <c r="GS39" i="31"/>
  <c r="GO39" i="31"/>
  <c r="GP39" i="31" s="1"/>
  <c r="GN39" i="31"/>
  <c r="GJ39" i="31"/>
  <c r="GK39" i="31" s="1"/>
  <c r="GI39" i="31"/>
  <c r="FY39" i="31"/>
  <c r="FZ39" i="31" s="1"/>
  <c r="FX39" i="31"/>
  <c r="FT39" i="31"/>
  <c r="FS39" i="31"/>
  <c r="FO39" i="31"/>
  <c r="FP39" i="31" s="1"/>
  <c r="FN39" i="31"/>
  <c r="FJ39" i="31"/>
  <c r="FI39" i="31"/>
  <c r="FE39" i="31"/>
  <c r="FF39" i="31" s="1"/>
  <c r="FD39" i="31"/>
  <c r="EZ39" i="31"/>
  <c r="FB39" i="31" s="1"/>
  <c r="EY39" i="31"/>
  <c r="EN39" i="31"/>
  <c r="EJ39" i="31"/>
  <c r="EK39" i="31" s="1"/>
  <c r="EI39" i="31"/>
  <c r="EE39" i="31"/>
  <c r="ED39" i="31"/>
  <c r="DZ39" i="31"/>
  <c r="EA39" i="31" s="1"/>
  <c r="DY39" i="31"/>
  <c r="DU39" i="31"/>
  <c r="DW39" i="31" s="1"/>
  <c r="DT39" i="31"/>
  <c r="DP39" i="31"/>
  <c r="DO39" i="31"/>
  <c r="DD39" i="31"/>
  <c r="CZ39" i="31"/>
  <c r="DA39" i="31" s="1"/>
  <c r="CY39" i="31"/>
  <c r="CU39" i="31"/>
  <c r="CT39" i="31"/>
  <c r="CP39" i="31"/>
  <c r="CR39" i="31" s="1"/>
  <c r="CO39" i="31"/>
  <c r="CK39" i="31"/>
  <c r="CL39" i="31" s="1"/>
  <c r="CJ39" i="31"/>
  <c r="CF39" i="31"/>
  <c r="CE39" i="31"/>
  <c r="BT39" i="31"/>
  <c r="BP39" i="31"/>
  <c r="BO39" i="31"/>
  <c r="BK39" i="31"/>
  <c r="BL39" i="31" s="1"/>
  <c r="BJ39" i="31"/>
  <c r="BF39" i="31"/>
  <c r="BG39" i="31" s="1"/>
  <c r="BE39" i="31"/>
  <c r="BA39" i="31"/>
  <c r="BC39" i="31" s="1"/>
  <c r="AZ39" i="31"/>
  <c r="AV39" i="31"/>
  <c r="AW39" i="31" s="1"/>
  <c r="AU39" i="31"/>
  <c r="AJ39" i="31"/>
  <c r="AF39" i="31"/>
  <c r="AH39" i="31" s="1"/>
  <c r="AE39" i="31"/>
  <c r="AA39" i="31"/>
  <c r="Z39" i="31"/>
  <c r="V39" i="31"/>
  <c r="W39" i="31" s="1"/>
  <c r="U39" i="31"/>
  <c r="Q39" i="31"/>
  <c r="S39" i="31" s="1"/>
  <c r="P39" i="31"/>
  <c r="L39" i="31"/>
  <c r="K39" i="31"/>
  <c r="H39" i="31"/>
  <c r="KC44" i="31"/>
  <c r="KE44" i="31" s="1"/>
  <c r="KB44" i="31"/>
  <c r="JX44" i="31"/>
  <c r="JY44" i="31" s="1"/>
  <c r="JW44" i="31"/>
  <c r="JS44" i="31"/>
  <c r="JT44" i="31" s="1"/>
  <c r="JR44" i="31"/>
  <c r="JN44" i="31"/>
  <c r="JO44" i="31" s="1"/>
  <c r="JM44" i="31"/>
  <c r="JI44" i="31"/>
  <c r="JH44" i="31"/>
  <c r="JD44" i="31"/>
  <c r="JE44" i="31" s="1"/>
  <c r="JC44" i="31"/>
  <c r="IS44" i="31"/>
  <c r="IR44" i="31"/>
  <c r="IN44" i="31"/>
  <c r="IO44" i="31" s="1"/>
  <c r="IM44" i="31"/>
  <c r="II44" i="31"/>
  <c r="IJ44" i="31" s="1"/>
  <c r="IH44" i="31"/>
  <c r="ID44" i="31"/>
  <c r="IC44" i="31"/>
  <c r="HY44" i="31"/>
  <c r="HZ44" i="31" s="1"/>
  <c r="HX44" i="31"/>
  <c r="HT44" i="31"/>
  <c r="HU44" i="31" s="1"/>
  <c r="HS44" i="31"/>
  <c r="HI44" i="31"/>
  <c r="HH44" i="31"/>
  <c r="HD44" i="31"/>
  <c r="HC44" i="31"/>
  <c r="GY44" i="31"/>
  <c r="GZ44" i="31" s="1"/>
  <c r="GX44" i="31"/>
  <c r="GT44" i="31"/>
  <c r="GS44" i="31"/>
  <c r="GO44" i="31"/>
  <c r="GP44" i="31" s="1"/>
  <c r="GN44" i="31"/>
  <c r="GJ44" i="31"/>
  <c r="GL44" i="31" s="1"/>
  <c r="GI44" i="31"/>
  <c r="FY44" i="31"/>
  <c r="FX44" i="31"/>
  <c r="FT44" i="31"/>
  <c r="FS44" i="31"/>
  <c r="FO44" i="31"/>
  <c r="FP44" i="31" s="1"/>
  <c r="FN44" i="31"/>
  <c r="FJ44" i="31"/>
  <c r="FL44" i="31" s="1"/>
  <c r="FI44" i="31"/>
  <c r="FE44" i="31"/>
  <c r="FD44" i="31"/>
  <c r="EZ44" i="31"/>
  <c r="FA44" i="31" s="1"/>
  <c r="EY44" i="31"/>
  <c r="EO44" i="31"/>
  <c r="EP44" i="31" s="1"/>
  <c r="EN44" i="31"/>
  <c r="EJ44" i="31"/>
  <c r="EI44" i="31"/>
  <c r="EE44" i="31"/>
  <c r="ED44" i="31"/>
  <c r="DZ44" i="31"/>
  <c r="EA44" i="31" s="1"/>
  <c r="DY44" i="31"/>
  <c r="DU44" i="31"/>
  <c r="DW44" i="31" s="1"/>
  <c r="DT44" i="31"/>
  <c r="DP44" i="31"/>
  <c r="DQ44" i="31" s="1"/>
  <c r="DO44" i="31"/>
  <c r="DE44" i="31"/>
  <c r="DD44" i="31"/>
  <c r="CZ44" i="31"/>
  <c r="DB44" i="31" s="1"/>
  <c r="CY44" i="31"/>
  <c r="CU44" i="31"/>
  <c r="CW44" i="31" s="1"/>
  <c r="CT44" i="31"/>
  <c r="CP44" i="31"/>
  <c r="CO44" i="31"/>
  <c r="CK44" i="31"/>
  <c r="CJ44" i="31"/>
  <c r="CF44" i="31"/>
  <c r="CE44" i="31"/>
  <c r="BU44" i="31"/>
  <c r="BW44" i="31" s="1"/>
  <c r="BT44" i="31"/>
  <c r="BP44" i="31"/>
  <c r="BR44" i="31" s="1"/>
  <c r="BO44" i="31"/>
  <c r="BK44" i="31"/>
  <c r="BL44" i="31" s="1"/>
  <c r="BJ44" i="31"/>
  <c r="BF44" i="31"/>
  <c r="BE44" i="31"/>
  <c r="BA44" i="31"/>
  <c r="BC44" i="31" s="1"/>
  <c r="AZ44" i="31"/>
  <c r="AV44" i="31"/>
  <c r="AW44" i="31" s="1"/>
  <c r="AU44" i="31"/>
  <c r="AJ44" i="31"/>
  <c r="AF44" i="31"/>
  <c r="AG44" i="31" s="1"/>
  <c r="AE44" i="31"/>
  <c r="AA44" i="31"/>
  <c r="AB44" i="31" s="1"/>
  <c r="Z44" i="31"/>
  <c r="V44" i="31"/>
  <c r="X44" i="31" s="1"/>
  <c r="U44" i="31"/>
  <c r="Q44" i="31"/>
  <c r="P44" i="31"/>
  <c r="L44" i="31"/>
  <c r="K44" i="31"/>
  <c r="H44" i="31"/>
  <c r="KC37" i="31"/>
  <c r="KE37" i="31" s="1"/>
  <c r="KB37" i="31"/>
  <c r="JX37" i="31"/>
  <c r="JZ37" i="31" s="1"/>
  <c r="JW37" i="31"/>
  <c r="JS37" i="31"/>
  <c r="JU37" i="31" s="1"/>
  <c r="JR37" i="31"/>
  <c r="JN37" i="31"/>
  <c r="JM37" i="31"/>
  <c r="JI37" i="31"/>
  <c r="JH37" i="31"/>
  <c r="JD37" i="31"/>
  <c r="JC37" i="31"/>
  <c r="IS37" i="31"/>
  <c r="IR37" i="31"/>
  <c r="IN37" i="31"/>
  <c r="IO37" i="31" s="1"/>
  <c r="IM37" i="31"/>
  <c r="II37" i="31"/>
  <c r="IK37" i="31" s="1"/>
  <c r="IH37" i="31"/>
  <c r="ID37" i="31"/>
  <c r="IE37" i="31" s="1"/>
  <c r="IC37" i="31"/>
  <c r="HY37" i="31"/>
  <c r="HX37" i="31"/>
  <c r="HT37" i="31"/>
  <c r="HV37" i="31" s="1"/>
  <c r="HS37" i="31"/>
  <c r="HI37" i="31"/>
  <c r="HJ37" i="31" s="1"/>
  <c r="HH37" i="31"/>
  <c r="HD37" i="31"/>
  <c r="HF37" i="31" s="1"/>
  <c r="HC37" i="31"/>
  <c r="GY37" i="31"/>
  <c r="GZ37" i="31" s="1"/>
  <c r="GX37" i="31"/>
  <c r="GT37" i="31"/>
  <c r="GU37" i="31" s="1"/>
  <c r="GS37" i="31"/>
  <c r="GO37" i="31"/>
  <c r="GP37" i="31" s="1"/>
  <c r="GN37" i="31"/>
  <c r="GJ37" i="31"/>
  <c r="GK37" i="31" s="1"/>
  <c r="GI37" i="31"/>
  <c r="FY37" i="31"/>
  <c r="FX37" i="31"/>
  <c r="FT37" i="31"/>
  <c r="FV37" i="31" s="1"/>
  <c r="FS37" i="31"/>
  <c r="FO37" i="31"/>
  <c r="FP37" i="31" s="1"/>
  <c r="FN37" i="31"/>
  <c r="FJ37" i="31"/>
  <c r="FL37" i="31" s="1"/>
  <c r="FI37" i="31"/>
  <c r="FE37" i="31"/>
  <c r="FG37" i="31" s="1"/>
  <c r="FD37" i="31"/>
  <c r="EZ37" i="31"/>
  <c r="FB37" i="31" s="1"/>
  <c r="EY37" i="31"/>
  <c r="EO37" i="31"/>
  <c r="EQ37" i="31" s="1"/>
  <c r="EN37" i="31"/>
  <c r="EJ37" i="31"/>
  <c r="EK37" i="31" s="1"/>
  <c r="EI37" i="31"/>
  <c r="EE37" i="31"/>
  <c r="ED37" i="31"/>
  <c r="DZ37" i="31"/>
  <c r="EA37" i="31" s="1"/>
  <c r="DY37" i="31"/>
  <c r="DU37" i="31"/>
  <c r="DV37" i="31" s="1"/>
  <c r="DT37" i="31"/>
  <c r="DP37" i="31"/>
  <c r="DO37" i="31"/>
  <c r="DD37" i="31"/>
  <c r="CZ37" i="31"/>
  <c r="CY37" i="31"/>
  <c r="CU37" i="31"/>
  <c r="CT37" i="31"/>
  <c r="CP37" i="31"/>
  <c r="CR37" i="31" s="1"/>
  <c r="CO37" i="31"/>
  <c r="CK37" i="31"/>
  <c r="CJ37" i="31"/>
  <c r="CF37" i="31"/>
  <c r="CG37" i="31" s="1"/>
  <c r="CE37" i="31"/>
  <c r="BT37" i="31"/>
  <c r="BP37" i="31"/>
  <c r="BR37" i="31" s="1"/>
  <c r="BO37" i="31"/>
  <c r="BK37" i="31"/>
  <c r="BM37" i="31" s="1"/>
  <c r="BJ37" i="31"/>
  <c r="BF37" i="31"/>
  <c r="BE37" i="31"/>
  <c r="BA37" i="31"/>
  <c r="AZ37" i="31"/>
  <c r="AV37" i="31"/>
  <c r="AW37" i="31" s="1"/>
  <c r="AU37" i="31"/>
  <c r="AJ37" i="31"/>
  <c r="AF37" i="31"/>
  <c r="AG37" i="31" s="1"/>
  <c r="AE37" i="31"/>
  <c r="AA37" i="31"/>
  <c r="AB37" i="31" s="1"/>
  <c r="Z37" i="31"/>
  <c r="V37" i="31"/>
  <c r="U37" i="31"/>
  <c r="Q37" i="31"/>
  <c r="R37" i="31" s="1"/>
  <c r="P37" i="31"/>
  <c r="L37" i="31"/>
  <c r="K37" i="31"/>
  <c r="H37" i="31"/>
  <c r="KC38" i="31"/>
  <c r="KD38" i="31" s="1"/>
  <c r="KB38" i="31"/>
  <c r="JX38" i="31"/>
  <c r="JW38" i="31"/>
  <c r="JS38" i="31"/>
  <c r="JU38" i="31" s="1"/>
  <c r="JR38" i="31"/>
  <c r="JN38" i="31"/>
  <c r="JM38" i="31"/>
  <c r="JI38" i="31"/>
  <c r="JJ38" i="31" s="1"/>
  <c r="JH38" i="31"/>
  <c r="JD38" i="31"/>
  <c r="JE38" i="31" s="1"/>
  <c r="JC38" i="31"/>
  <c r="IS38" i="31"/>
  <c r="IR38" i="31"/>
  <c r="IN38" i="31"/>
  <c r="IO38" i="31" s="1"/>
  <c r="IM38" i="31"/>
  <c r="II38" i="31"/>
  <c r="IH38" i="31"/>
  <c r="ID38" i="31"/>
  <c r="IF38" i="31" s="1"/>
  <c r="IC38" i="31"/>
  <c r="HY38" i="31"/>
  <c r="HZ38" i="31" s="1"/>
  <c r="HX38" i="31"/>
  <c r="HT38" i="31"/>
  <c r="HS38" i="31"/>
  <c r="HI38" i="31"/>
  <c r="HJ38" i="31" s="1"/>
  <c r="HH38" i="31"/>
  <c r="HD38" i="31"/>
  <c r="HC38" i="31"/>
  <c r="GY38" i="31"/>
  <c r="HA38" i="31" s="1"/>
  <c r="GX38" i="31"/>
  <c r="GT38" i="31"/>
  <c r="GV38" i="31" s="1"/>
  <c r="GS38" i="31"/>
  <c r="GO38" i="31"/>
  <c r="GQ38" i="31" s="1"/>
  <c r="GN38" i="31"/>
  <c r="GJ38" i="31"/>
  <c r="GK38" i="31" s="1"/>
  <c r="GI38" i="31"/>
  <c r="FY38" i="31"/>
  <c r="FZ38" i="31" s="1"/>
  <c r="FX38" i="31"/>
  <c r="FT38" i="31"/>
  <c r="FV38" i="31" s="1"/>
  <c r="FS38" i="31"/>
  <c r="FO38" i="31"/>
  <c r="FP38" i="31" s="1"/>
  <c r="FN38" i="31"/>
  <c r="FJ38" i="31"/>
  <c r="FL38" i="31" s="1"/>
  <c r="FI38" i="31"/>
  <c r="FE38" i="31"/>
  <c r="FG38" i="31" s="1"/>
  <c r="FD38" i="31"/>
  <c r="EZ38" i="31"/>
  <c r="FB38" i="31" s="1"/>
  <c r="EY38" i="31"/>
  <c r="EN38" i="31"/>
  <c r="EJ38" i="31"/>
  <c r="EI38" i="31"/>
  <c r="EE38" i="31"/>
  <c r="EG38" i="31" s="1"/>
  <c r="ED38" i="31"/>
  <c r="DZ38" i="31"/>
  <c r="DY38" i="31"/>
  <c r="DU38" i="31"/>
  <c r="DW38" i="31" s="1"/>
  <c r="DT38" i="31"/>
  <c r="DP38" i="31"/>
  <c r="DR38" i="31" s="1"/>
  <c r="DO38" i="31"/>
  <c r="DE38" i="31"/>
  <c r="DD38" i="31"/>
  <c r="CZ38" i="31"/>
  <c r="CY38" i="31"/>
  <c r="CU38" i="31"/>
  <c r="CV38" i="31" s="1"/>
  <c r="CT38" i="31"/>
  <c r="CP38" i="31"/>
  <c r="CR38" i="31" s="1"/>
  <c r="CO38" i="31"/>
  <c r="CK38" i="31"/>
  <c r="CM38" i="31" s="1"/>
  <c r="CJ38" i="31"/>
  <c r="CF38" i="31"/>
  <c r="CH38" i="31" s="1"/>
  <c r="CE38" i="31"/>
  <c r="BT38" i="31"/>
  <c r="BP38" i="31"/>
  <c r="BQ38" i="31" s="1"/>
  <c r="BO38" i="31"/>
  <c r="BK38" i="31"/>
  <c r="BJ38" i="31"/>
  <c r="BF38" i="31"/>
  <c r="BG38" i="31" s="1"/>
  <c r="BE38" i="31"/>
  <c r="BA38" i="31"/>
  <c r="BC38" i="31" s="1"/>
  <c r="AZ38" i="31"/>
  <c r="AV38" i="31"/>
  <c r="AX38" i="31" s="1"/>
  <c r="AU38" i="31"/>
  <c r="AJ38" i="31"/>
  <c r="AF38" i="31"/>
  <c r="AH38" i="31" s="1"/>
  <c r="AE38" i="31"/>
  <c r="AA38" i="31"/>
  <c r="AB38" i="31" s="1"/>
  <c r="Z38" i="31"/>
  <c r="V38" i="31"/>
  <c r="W38" i="31" s="1"/>
  <c r="U38" i="31"/>
  <c r="Q38" i="31"/>
  <c r="R38" i="31" s="1"/>
  <c r="P38" i="31"/>
  <c r="L38" i="31"/>
  <c r="M38" i="31" s="1"/>
  <c r="K38" i="31"/>
  <c r="H38" i="31"/>
  <c r="KC28" i="31"/>
  <c r="KE28" i="31" s="1"/>
  <c r="KB28" i="31"/>
  <c r="JX28" i="31"/>
  <c r="JW28" i="31"/>
  <c r="JS28" i="31"/>
  <c r="JU28" i="31" s="1"/>
  <c r="JR28" i="31"/>
  <c r="JN28" i="31"/>
  <c r="JM28" i="31"/>
  <c r="JI28" i="31"/>
  <c r="JH28" i="31"/>
  <c r="JD28" i="31"/>
  <c r="JF28" i="31" s="1"/>
  <c r="JC28" i="31"/>
  <c r="IS28" i="31"/>
  <c r="IR28" i="31"/>
  <c r="IN28" i="31"/>
  <c r="IP28" i="31" s="1"/>
  <c r="IM28" i="31"/>
  <c r="II28" i="31"/>
  <c r="IJ28" i="31" s="1"/>
  <c r="IH28" i="31"/>
  <c r="ID28" i="31"/>
  <c r="IF28" i="31" s="1"/>
  <c r="IC28" i="31"/>
  <c r="HY28" i="31"/>
  <c r="HZ28" i="31" s="1"/>
  <c r="HX28" i="31"/>
  <c r="HT28" i="31"/>
  <c r="HV28" i="31" s="1"/>
  <c r="HS28" i="31"/>
  <c r="HI28" i="31"/>
  <c r="HK28" i="31" s="1"/>
  <c r="HH28" i="31"/>
  <c r="HD28" i="31"/>
  <c r="HF28" i="31" s="1"/>
  <c r="HC28" i="31"/>
  <c r="GY28" i="31"/>
  <c r="GX28" i="31"/>
  <c r="GT28" i="31"/>
  <c r="GU28" i="31" s="1"/>
  <c r="GS28" i="31"/>
  <c r="GO28" i="31"/>
  <c r="GQ28" i="31" s="1"/>
  <c r="GN28" i="31"/>
  <c r="GJ28" i="31"/>
  <c r="GK28" i="31" s="1"/>
  <c r="GI28" i="31"/>
  <c r="FY28" i="31"/>
  <c r="FZ28" i="31" s="1"/>
  <c r="FX28" i="31"/>
  <c r="FT28" i="31"/>
  <c r="FV28" i="31" s="1"/>
  <c r="FS28" i="31"/>
  <c r="FO28" i="31"/>
  <c r="FQ28" i="31" s="1"/>
  <c r="FN28" i="31"/>
  <c r="FJ28" i="31"/>
  <c r="FI28" i="31"/>
  <c r="FE28" i="31"/>
  <c r="FF28" i="31" s="1"/>
  <c r="FD28" i="31"/>
  <c r="EZ28" i="31"/>
  <c r="FB28" i="31" s="1"/>
  <c r="EY28" i="31"/>
  <c r="EO28" i="31"/>
  <c r="EQ28" i="31" s="1"/>
  <c r="EN28" i="31"/>
  <c r="EJ28" i="31"/>
  <c r="EL28" i="31" s="1"/>
  <c r="EI28" i="31"/>
  <c r="EE28" i="31"/>
  <c r="EG28" i="31" s="1"/>
  <c r="ED28" i="31"/>
  <c r="DY28" i="31"/>
  <c r="DU28" i="31"/>
  <c r="DW28" i="31" s="1"/>
  <c r="DT28" i="31"/>
  <c r="DP28" i="31"/>
  <c r="DQ28" i="31" s="1"/>
  <c r="DO28" i="31"/>
  <c r="DE28" i="31"/>
  <c r="DD28" i="31"/>
  <c r="CZ28" i="31"/>
  <c r="DA28" i="31" s="1"/>
  <c r="CY28" i="31"/>
  <c r="CU28" i="31"/>
  <c r="CV28" i="31" s="1"/>
  <c r="CT28" i="31"/>
  <c r="CP28" i="31"/>
  <c r="CR28" i="31" s="1"/>
  <c r="CO28" i="31"/>
  <c r="CK28" i="31"/>
  <c r="CM28" i="31" s="1"/>
  <c r="CJ28" i="31"/>
  <c r="CF28" i="31"/>
  <c r="CE28" i="31"/>
  <c r="BU28" i="31"/>
  <c r="BT28" i="31"/>
  <c r="BP28" i="31"/>
  <c r="BQ28" i="31" s="1"/>
  <c r="BO28" i="31"/>
  <c r="BK28" i="31"/>
  <c r="BM28" i="31" s="1"/>
  <c r="BJ28" i="31"/>
  <c r="BE28" i="31"/>
  <c r="BA28" i="31"/>
  <c r="BC28" i="31" s="1"/>
  <c r="AZ28" i="31"/>
  <c r="AV28" i="31"/>
  <c r="AX28" i="31" s="1"/>
  <c r="AU28" i="31"/>
  <c r="AK28" i="31"/>
  <c r="AL28" i="31" s="1"/>
  <c r="AJ28" i="31"/>
  <c r="AF28" i="31"/>
  <c r="AH28" i="31" s="1"/>
  <c r="AE28" i="31"/>
  <c r="AA28" i="31"/>
  <c r="AC28" i="31" s="1"/>
  <c r="Z28" i="31"/>
  <c r="V28" i="31"/>
  <c r="X28" i="31" s="1"/>
  <c r="U28" i="31"/>
  <c r="Q28" i="31"/>
  <c r="S28" i="31" s="1"/>
  <c r="P28" i="31"/>
  <c r="L28" i="31"/>
  <c r="M28" i="31" s="1"/>
  <c r="K28" i="31"/>
  <c r="H28" i="31"/>
  <c r="KC27" i="31"/>
  <c r="KE27" i="31" s="1"/>
  <c r="KB27" i="31"/>
  <c r="JX27" i="31"/>
  <c r="JY27" i="31" s="1"/>
  <c r="JW27" i="31"/>
  <c r="JS27" i="31"/>
  <c r="JU27" i="31" s="1"/>
  <c r="JR27" i="31"/>
  <c r="JN27" i="31"/>
  <c r="JP27" i="31" s="1"/>
  <c r="JM27" i="31"/>
  <c r="JI27" i="31"/>
  <c r="JK27" i="31" s="1"/>
  <c r="JH27" i="31"/>
  <c r="JD27" i="31"/>
  <c r="JC27" i="31"/>
  <c r="IS27" i="31"/>
  <c r="IR27" i="31"/>
  <c r="IN27" i="31"/>
  <c r="IP27" i="31" s="1"/>
  <c r="IM27" i="31"/>
  <c r="II27" i="31"/>
  <c r="IH27" i="31"/>
  <c r="ID27" i="31"/>
  <c r="IF27" i="31" s="1"/>
  <c r="IC27" i="31"/>
  <c r="HY27" i="31"/>
  <c r="IA27" i="31" s="1"/>
  <c r="HX27" i="31"/>
  <c r="HT27" i="31"/>
  <c r="HV27" i="31" s="1"/>
  <c r="HS27" i="31"/>
  <c r="HI27" i="31"/>
  <c r="HH27" i="31"/>
  <c r="HD27" i="31"/>
  <c r="HE27" i="31" s="1"/>
  <c r="HC27" i="31"/>
  <c r="GY27" i="31"/>
  <c r="HA27" i="31" s="1"/>
  <c r="GX27" i="31"/>
  <c r="GT27" i="31"/>
  <c r="GU27" i="31" s="1"/>
  <c r="GS27" i="31"/>
  <c r="GO27" i="31"/>
  <c r="GP27" i="31" s="1"/>
  <c r="GN27" i="31"/>
  <c r="GJ27" i="31"/>
  <c r="GK27" i="31" s="1"/>
  <c r="GI27" i="31"/>
  <c r="FY27" i="31"/>
  <c r="GA27" i="31" s="1"/>
  <c r="FX27" i="31"/>
  <c r="FT27" i="31"/>
  <c r="FS27" i="31"/>
  <c r="FO27" i="31"/>
  <c r="FP27" i="31" s="1"/>
  <c r="FN27" i="31"/>
  <c r="FJ27" i="31"/>
  <c r="FL27" i="31" s="1"/>
  <c r="FI27" i="31"/>
  <c r="FE27" i="31"/>
  <c r="FF27" i="31" s="1"/>
  <c r="FD27" i="31"/>
  <c r="EZ27" i="31"/>
  <c r="FB27" i="31" s="1"/>
  <c r="EY27" i="31"/>
  <c r="EO27" i="31"/>
  <c r="EQ27" i="31" s="1"/>
  <c r="EN27" i="31"/>
  <c r="EJ27" i="31"/>
  <c r="EL27" i="31" s="1"/>
  <c r="EI27" i="31"/>
  <c r="EE27" i="31"/>
  <c r="EG27" i="31" s="1"/>
  <c r="ED27" i="31"/>
  <c r="DY27" i="31"/>
  <c r="DU27" i="31"/>
  <c r="DV27" i="31" s="1"/>
  <c r="DT27" i="31"/>
  <c r="DP27" i="31"/>
  <c r="DO27" i="31"/>
  <c r="DE27" i="31"/>
  <c r="DD27" i="31"/>
  <c r="CZ27" i="31"/>
  <c r="DA27" i="31" s="1"/>
  <c r="CY27" i="31"/>
  <c r="CU27" i="31"/>
  <c r="CW27" i="31" s="1"/>
  <c r="CT27" i="31"/>
  <c r="CO27" i="31"/>
  <c r="CK27" i="31"/>
  <c r="CL27" i="31" s="1"/>
  <c r="CJ27" i="31"/>
  <c r="CF27" i="31"/>
  <c r="CE27" i="31"/>
  <c r="BU27" i="31"/>
  <c r="BT27" i="31"/>
  <c r="BP27" i="31"/>
  <c r="BR27" i="31" s="1"/>
  <c r="BO27" i="31"/>
  <c r="BK27" i="31"/>
  <c r="BM27" i="31" s="1"/>
  <c r="BJ27" i="31"/>
  <c r="BE27" i="31"/>
  <c r="BA27" i="31"/>
  <c r="BC27" i="31" s="1"/>
  <c r="AZ27" i="31"/>
  <c r="AV27" i="31"/>
  <c r="AW27" i="31" s="1"/>
  <c r="AU27" i="31"/>
  <c r="AK27" i="31"/>
  <c r="AM27" i="31" s="1"/>
  <c r="AJ27" i="31"/>
  <c r="AF27" i="31"/>
  <c r="AG27" i="31" s="1"/>
  <c r="AE27" i="31"/>
  <c r="AA27" i="31"/>
  <c r="AC27" i="31" s="1"/>
  <c r="Z27" i="31"/>
  <c r="U27" i="31"/>
  <c r="Q27" i="31"/>
  <c r="P27" i="31"/>
  <c r="L27" i="31"/>
  <c r="N27" i="31" s="1"/>
  <c r="K27" i="31"/>
  <c r="H27" i="31"/>
  <c r="KC35" i="31"/>
  <c r="KE35" i="31" s="1"/>
  <c r="KB35" i="31"/>
  <c r="JX35" i="31"/>
  <c r="JZ35" i="31" s="1"/>
  <c r="JW35" i="31"/>
  <c r="JS35" i="31"/>
  <c r="JU35" i="31" s="1"/>
  <c r="JR35" i="31"/>
  <c r="JN35" i="31"/>
  <c r="JP35" i="31" s="1"/>
  <c r="JM35" i="31"/>
  <c r="JI35" i="31"/>
  <c r="JH35" i="31"/>
  <c r="JD35" i="31"/>
  <c r="JE35" i="31" s="1"/>
  <c r="JC35" i="31"/>
  <c r="IS35" i="31"/>
  <c r="IR35" i="31"/>
  <c r="IN35" i="31"/>
  <c r="IP35" i="31" s="1"/>
  <c r="IM35" i="31"/>
  <c r="II35" i="31"/>
  <c r="IK35" i="31" s="1"/>
  <c r="IH35" i="31"/>
  <c r="ID35" i="31"/>
  <c r="IF35" i="31" s="1"/>
  <c r="IC35" i="31"/>
  <c r="HY35" i="31"/>
  <c r="HZ35" i="31" s="1"/>
  <c r="HX35" i="31"/>
  <c r="HT35" i="31"/>
  <c r="HV35" i="31" s="1"/>
  <c r="HS35" i="31"/>
  <c r="HI35" i="31"/>
  <c r="HH35" i="31"/>
  <c r="HD35" i="31"/>
  <c r="HE35" i="31" s="1"/>
  <c r="HC35" i="31"/>
  <c r="GY35" i="31"/>
  <c r="GZ35" i="31" s="1"/>
  <c r="GX35" i="31"/>
  <c r="GT35" i="31"/>
  <c r="GS35" i="31"/>
  <c r="GO35" i="31"/>
  <c r="GQ35" i="31" s="1"/>
  <c r="GN35" i="31"/>
  <c r="GJ35" i="31"/>
  <c r="GL35" i="31" s="1"/>
  <c r="GI35" i="31"/>
  <c r="FY35" i="31"/>
  <c r="GA35" i="31" s="1"/>
  <c r="FX35" i="31"/>
  <c r="FT35" i="31"/>
  <c r="FS35" i="31"/>
  <c r="FO35" i="31"/>
  <c r="FP35" i="31" s="1"/>
  <c r="FN35" i="31"/>
  <c r="FJ35" i="31"/>
  <c r="FI35" i="31"/>
  <c r="FE35" i="31"/>
  <c r="FD35" i="31"/>
  <c r="EZ35" i="31"/>
  <c r="FA35" i="31" s="1"/>
  <c r="EY35" i="31"/>
  <c r="EO35" i="31"/>
  <c r="EP35" i="31" s="1"/>
  <c r="EN35" i="31"/>
  <c r="EJ35" i="31"/>
  <c r="EK35" i="31" s="1"/>
  <c r="EI35" i="31"/>
  <c r="EE35" i="31"/>
  <c r="ED35" i="31"/>
  <c r="DZ35" i="31"/>
  <c r="EA35" i="31" s="1"/>
  <c r="DY35" i="31"/>
  <c r="DU35" i="31"/>
  <c r="DV35" i="31" s="1"/>
  <c r="DT35" i="31"/>
  <c r="DP35" i="31"/>
  <c r="DR35" i="31" s="1"/>
  <c r="DO35" i="31"/>
  <c r="DE35" i="31"/>
  <c r="DF35" i="31" s="1"/>
  <c r="DD35" i="31"/>
  <c r="CZ35" i="31"/>
  <c r="DA35" i="31" s="1"/>
  <c r="CY35" i="31"/>
  <c r="CU35" i="31"/>
  <c r="CT35" i="31"/>
  <c r="CP35" i="31"/>
  <c r="CR35" i="31" s="1"/>
  <c r="CO35" i="31"/>
  <c r="CK35" i="31"/>
  <c r="CM35" i="31" s="1"/>
  <c r="CJ35" i="31"/>
  <c r="CF35" i="31"/>
  <c r="CH35" i="31" s="1"/>
  <c r="CE35" i="31"/>
  <c r="BU35" i="31"/>
  <c r="BV35" i="31" s="1"/>
  <c r="BT35" i="31"/>
  <c r="BP35" i="31"/>
  <c r="BR35" i="31" s="1"/>
  <c r="BO35" i="31"/>
  <c r="BK35" i="31"/>
  <c r="BJ35" i="31"/>
  <c r="BF35" i="31"/>
  <c r="BG35" i="31" s="1"/>
  <c r="BE35" i="31"/>
  <c r="BA35" i="31"/>
  <c r="BC35" i="31" s="1"/>
  <c r="AZ35" i="31"/>
  <c r="AV35" i="31"/>
  <c r="AX35" i="31" s="1"/>
  <c r="AU35" i="31"/>
  <c r="AK35" i="31"/>
  <c r="AM35" i="31" s="1"/>
  <c r="AJ35" i="31"/>
  <c r="AF35" i="31"/>
  <c r="AE35" i="31"/>
  <c r="AA35" i="31"/>
  <c r="Z35" i="31"/>
  <c r="U35" i="31"/>
  <c r="Q35" i="31"/>
  <c r="S35" i="31" s="1"/>
  <c r="P35" i="31"/>
  <c r="L35" i="31"/>
  <c r="K35" i="31"/>
  <c r="H35" i="31"/>
  <c r="KC30" i="31"/>
  <c r="KE30" i="31" s="1"/>
  <c r="KB30" i="31"/>
  <c r="JX30" i="31"/>
  <c r="JW30" i="31"/>
  <c r="JS30" i="31"/>
  <c r="JT30" i="31" s="1"/>
  <c r="JR30" i="31"/>
  <c r="JN30" i="31"/>
  <c r="JO30" i="31" s="1"/>
  <c r="JM30" i="31"/>
  <c r="JI30" i="31"/>
  <c r="JH30" i="31"/>
  <c r="JD30" i="31"/>
  <c r="JC30" i="31"/>
  <c r="IS30" i="31"/>
  <c r="IT30" i="31" s="1"/>
  <c r="IR30" i="31"/>
  <c r="IN30" i="31"/>
  <c r="IP30" i="31" s="1"/>
  <c r="IM30" i="31"/>
  <c r="II30" i="31"/>
  <c r="IK30" i="31" s="1"/>
  <c r="IH30" i="31"/>
  <c r="ID30" i="31"/>
  <c r="IE30" i="31" s="1"/>
  <c r="IC30" i="31"/>
  <c r="HY30" i="31"/>
  <c r="HX30" i="31"/>
  <c r="HT30" i="31"/>
  <c r="HS30" i="31"/>
  <c r="HI30" i="31"/>
  <c r="HH30" i="31"/>
  <c r="HD30" i="31"/>
  <c r="HF30" i="31" s="1"/>
  <c r="HC30" i="31"/>
  <c r="GY30" i="31"/>
  <c r="GX30" i="31"/>
  <c r="GT30" i="31"/>
  <c r="GU30" i="31" s="1"/>
  <c r="GS30" i="31"/>
  <c r="GO30" i="31"/>
  <c r="GN30" i="31"/>
  <c r="GJ30" i="31"/>
  <c r="GI30" i="31"/>
  <c r="FY30" i="31"/>
  <c r="GA30" i="31" s="1"/>
  <c r="FX30" i="31"/>
  <c r="FT30" i="31"/>
  <c r="FV30" i="31" s="1"/>
  <c r="FS30" i="31"/>
  <c r="FO30" i="31"/>
  <c r="FN30" i="31"/>
  <c r="FJ30" i="31"/>
  <c r="FK30" i="31" s="1"/>
  <c r="FI30" i="31"/>
  <c r="FE30" i="31"/>
  <c r="FG30" i="31" s="1"/>
  <c r="FD30" i="31"/>
  <c r="EZ30" i="31"/>
  <c r="EY30" i="31"/>
  <c r="EO30" i="31"/>
  <c r="EN30" i="31"/>
  <c r="EJ30" i="31"/>
  <c r="EK30" i="31" s="1"/>
  <c r="EI30" i="31"/>
  <c r="EE30" i="31"/>
  <c r="EF30" i="31" s="1"/>
  <c r="ED30" i="31"/>
  <c r="DZ30" i="31"/>
  <c r="EB30" i="31" s="1"/>
  <c r="DY30" i="31"/>
  <c r="DU30" i="31"/>
  <c r="DT30" i="31"/>
  <c r="DP30" i="31"/>
  <c r="DO30" i="31"/>
  <c r="DE30" i="31"/>
  <c r="DD30" i="31"/>
  <c r="CZ30" i="31"/>
  <c r="CY30" i="31"/>
  <c r="CU30" i="31"/>
  <c r="CW30" i="31" s="1"/>
  <c r="CT30" i="31"/>
  <c r="CO30" i="31"/>
  <c r="CK30" i="31"/>
  <c r="CJ30" i="31"/>
  <c r="CF30" i="31"/>
  <c r="CH30" i="31" s="1"/>
  <c r="CE30" i="31"/>
  <c r="BU30" i="31"/>
  <c r="BW30" i="31" s="1"/>
  <c r="BT30" i="31"/>
  <c r="BP30" i="31"/>
  <c r="BQ30" i="31" s="1"/>
  <c r="BO30" i="31"/>
  <c r="BK30" i="31"/>
  <c r="BL30" i="31" s="1"/>
  <c r="BJ30" i="31"/>
  <c r="BE30" i="31"/>
  <c r="BA30" i="31"/>
  <c r="BB30" i="31" s="1"/>
  <c r="AZ30" i="31"/>
  <c r="AV30" i="31"/>
  <c r="AX30" i="31" s="1"/>
  <c r="AU30" i="31"/>
  <c r="AK30" i="31"/>
  <c r="AJ30" i="31"/>
  <c r="AF30" i="31"/>
  <c r="AH30" i="31" s="1"/>
  <c r="AE30" i="31"/>
  <c r="AA30" i="31"/>
  <c r="AC30" i="31" s="1"/>
  <c r="Z30" i="31"/>
  <c r="U30" i="31"/>
  <c r="Q30" i="31"/>
  <c r="S30" i="31" s="1"/>
  <c r="P30" i="31"/>
  <c r="L30" i="31"/>
  <c r="N30" i="31" s="1"/>
  <c r="K30" i="31"/>
  <c r="H30" i="31"/>
  <c r="KC33" i="31"/>
  <c r="KE33" i="31" s="1"/>
  <c r="KB33" i="31"/>
  <c r="JX33" i="31"/>
  <c r="JZ33" i="31" s="1"/>
  <c r="JW33" i="31"/>
  <c r="JS33" i="31"/>
  <c r="JU33" i="31" s="1"/>
  <c r="JR33" i="31"/>
  <c r="JN33" i="31"/>
  <c r="JP33" i="31" s="1"/>
  <c r="JM33" i="31"/>
  <c r="JI33" i="31"/>
  <c r="JJ33" i="31" s="1"/>
  <c r="JH33" i="31"/>
  <c r="JD33" i="31"/>
  <c r="JF33" i="31" s="1"/>
  <c r="JC33" i="31"/>
  <c r="IS33" i="31"/>
  <c r="IR33" i="31"/>
  <c r="IN33" i="31"/>
  <c r="IM33" i="31"/>
  <c r="II33" i="31"/>
  <c r="IH33" i="31"/>
  <c r="ID33" i="31"/>
  <c r="IF33" i="31" s="1"/>
  <c r="IC33" i="31"/>
  <c r="HY33" i="31"/>
  <c r="HX33" i="31"/>
  <c r="HT33" i="31"/>
  <c r="HV33" i="31" s="1"/>
  <c r="HS33" i="31"/>
  <c r="HI33" i="31"/>
  <c r="HK33" i="31" s="1"/>
  <c r="HH33" i="31"/>
  <c r="HD33" i="31"/>
  <c r="HC33" i="31"/>
  <c r="GY33" i="31"/>
  <c r="GZ33" i="31" s="1"/>
  <c r="GX33" i="31"/>
  <c r="GT33" i="31"/>
  <c r="GS33" i="31"/>
  <c r="GO33" i="31"/>
  <c r="GP33" i="31" s="1"/>
  <c r="GN33" i="31"/>
  <c r="GJ33" i="31"/>
  <c r="GK33" i="31" s="1"/>
  <c r="GI33" i="31"/>
  <c r="FY33" i="31"/>
  <c r="GA33" i="31" s="1"/>
  <c r="FX33" i="31"/>
  <c r="FT33" i="31"/>
  <c r="FV33" i="31" s="1"/>
  <c r="FS33" i="31"/>
  <c r="FO33" i="31"/>
  <c r="FP33" i="31" s="1"/>
  <c r="FN33" i="31"/>
  <c r="FJ33" i="31"/>
  <c r="FK33" i="31" s="1"/>
  <c r="FI33" i="31"/>
  <c r="FE33" i="31"/>
  <c r="FD33" i="31"/>
  <c r="EZ33" i="31"/>
  <c r="FB33" i="31" s="1"/>
  <c r="EY33" i="31"/>
  <c r="EO33" i="31"/>
  <c r="EN33" i="31"/>
  <c r="EJ33" i="31"/>
  <c r="EL33" i="31" s="1"/>
  <c r="EI33" i="31"/>
  <c r="EE33" i="31"/>
  <c r="EF33" i="31" s="1"/>
  <c r="ED33" i="31"/>
  <c r="DZ33" i="31"/>
  <c r="DY33" i="31"/>
  <c r="DU33" i="31"/>
  <c r="DW33" i="31" s="1"/>
  <c r="DT33" i="31"/>
  <c r="DP33" i="31"/>
  <c r="DR33" i="31" s="1"/>
  <c r="DO33" i="31"/>
  <c r="DE33" i="31"/>
  <c r="DD33" i="31"/>
  <c r="CZ33" i="31"/>
  <c r="DA33" i="31" s="1"/>
  <c r="CY33" i="31"/>
  <c r="CU33" i="31"/>
  <c r="CW33" i="31" s="1"/>
  <c r="CT33" i="31"/>
  <c r="CP33" i="31"/>
  <c r="CQ33" i="31" s="1"/>
  <c r="CO33" i="31"/>
  <c r="CK33" i="31"/>
  <c r="CM33" i="31" s="1"/>
  <c r="CJ33" i="31"/>
  <c r="CF33" i="31"/>
  <c r="CE33" i="31"/>
  <c r="BU33" i="31"/>
  <c r="BW33" i="31" s="1"/>
  <c r="BT33" i="31"/>
  <c r="BP33" i="31"/>
  <c r="BO33" i="31"/>
  <c r="BK33" i="31"/>
  <c r="BM33" i="31" s="1"/>
  <c r="BJ33" i="31"/>
  <c r="BF33" i="31"/>
  <c r="BH33" i="31" s="1"/>
  <c r="BE33" i="31"/>
  <c r="BA33" i="31"/>
  <c r="BB33" i="31" s="1"/>
  <c r="AZ33" i="31"/>
  <c r="AV33" i="31"/>
  <c r="AX33" i="31" s="1"/>
  <c r="AU33" i="31"/>
  <c r="AK33" i="31"/>
  <c r="AM33" i="31" s="1"/>
  <c r="AJ33" i="31"/>
  <c r="AF33" i="31"/>
  <c r="AE33" i="31"/>
  <c r="AA33" i="31"/>
  <c r="AC33" i="31" s="1"/>
  <c r="Z33" i="31"/>
  <c r="U33" i="31"/>
  <c r="Q33" i="31"/>
  <c r="S33" i="31" s="1"/>
  <c r="P33" i="31"/>
  <c r="L33" i="31"/>
  <c r="N33" i="31" s="1"/>
  <c r="K33" i="31"/>
  <c r="H33" i="31"/>
  <c r="KC24" i="31"/>
  <c r="KB24" i="31"/>
  <c r="JX24" i="31"/>
  <c r="JW24" i="31"/>
  <c r="JS24" i="31"/>
  <c r="JU24" i="31" s="1"/>
  <c r="JR24" i="31"/>
  <c r="JN24" i="31"/>
  <c r="JM24" i="31"/>
  <c r="JI24" i="31"/>
  <c r="JJ24" i="31" s="1"/>
  <c r="JH24" i="31"/>
  <c r="JD24" i="31"/>
  <c r="JE24" i="31" s="1"/>
  <c r="JC24" i="31"/>
  <c r="IS24" i="31"/>
  <c r="IR24" i="31"/>
  <c r="IN24" i="31"/>
  <c r="IO24" i="31" s="1"/>
  <c r="IM24" i="31"/>
  <c r="II24" i="31"/>
  <c r="IH24" i="31"/>
  <c r="ID24" i="31"/>
  <c r="IF24" i="31" s="1"/>
  <c r="IC24" i="31"/>
  <c r="HY24" i="31"/>
  <c r="IA24" i="31" s="1"/>
  <c r="HX24" i="31"/>
  <c r="HT24" i="31"/>
  <c r="HU24" i="31" s="1"/>
  <c r="HS24" i="31"/>
  <c r="HI24" i="31"/>
  <c r="HK24" i="31" s="1"/>
  <c r="HH24" i="31"/>
  <c r="HD24" i="31"/>
  <c r="HE24" i="31" s="1"/>
  <c r="HC24" i="31"/>
  <c r="GY24" i="31"/>
  <c r="GZ24" i="31" s="1"/>
  <c r="GX24" i="31"/>
  <c r="GT24" i="31"/>
  <c r="GS24" i="31"/>
  <c r="GO24" i="31"/>
  <c r="GQ24" i="31" s="1"/>
  <c r="GN24" i="31"/>
  <c r="GJ24" i="31"/>
  <c r="GL24" i="31" s="1"/>
  <c r="GI24" i="31"/>
  <c r="FY24" i="31"/>
  <c r="FX24" i="31"/>
  <c r="FT24" i="31"/>
  <c r="FV24" i="31" s="1"/>
  <c r="FS24" i="31"/>
  <c r="FO24" i="31"/>
  <c r="FQ24" i="31" s="1"/>
  <c r="FN24" i="31"/>
  <c r="FJ24" i="31"/>
  <c r="FK24" i="31" s="1"/>
  <c r="FI24" i="31"/>
  <c r="FE24" i="31"/>
  <c r="FD24" i="31"/>
  <c r="EZ24" i="31"/>
  <c r="FA24" i="31" s="1"/>
  <c r="EY24" i="31"/>
  <c r="EO24" i="31"/>
  <c r="EN24" i="31"/>
  <c r="EJ24" i="31"/>
  <c r="EL24" i="31" s="1"/>
  <c r="EI24" i="31"/>
  <c r="EE24" i="31"/>
  <c r="EG24" i="31" s="1"/>
  <c r="ED24" i="31"/>
  <c r="DY24" i="31"/>
  <c r="DU24" i="31"/>
  <c r="DT24" i="31"/>
  <c r="DP24" i="31"/>
  <c r="DO24" i="31"/>
  <c r="DE24" i="31"/>
  <c r="DD24" i="31"/>
  <c r="CZ24" i="31"/>
  <c r="DA24" i="31" s="1"/>
  <c r="CY24" i="31"/>
  <c r="CU24" i="31"/>
  <c r="CW24" i="31" s="1"/>
  <c r="CT24" i="31"/>
  <c r="CO24" i="31"/>
  <c r="CK24" i="31"/>
  <c r="CM24" i="31" s="1"/>
  <c r="CJ24" i="31"/>
  <c r="CF24" i="31"/>
  <c r="CE24" i="31"/>
  <c r="BU24" i="31"/>
  <c r="BW24" i="31" s="1"/>
  <c r="BT24" i="31"/>
  <c r="BP24" i="31"/>
  <c r="BR24" i="31" s="1"/>
  <c r="BO24" i="31"/>
  <c r="BK24" i="31"/>
  <c r="BL24" i="31" s="1"/>
  <c r="BJ24" i="31"/>
  <c r="BE24" i="31"/>
  <c r="BA24" i="31"/>
  <c r="BC24" i="31" s="1"/>
  <c r="AZ24" i="31"/>
  <c r="AV24" i="31"/>
  <c r="AX24" i="31" s="1"/>
  <c r="AU24" i="31"/>
  <c r="AK24" i="31"/>
  <c r="AM24" i="31" s="1"/>
  <c r="AJ24" i="31"/>
  <c r="AF24" i="31"/>
  <c r="AH24" i="31" s="1"/>
  <c r="AE24" i="31"/>
  <c r="AA24" i="31"/>
  <c r="AC24" i="31" s="1"/>
  <c r="Z24" i="31"/>
  <c r="U24" i="31"/>
  <c r="Q24" i="31"/>
  <c r="S24" i="31" s="1"/>
  <c r="P24" i="31"/>
  <c r="L24" i="31"/>
  <c r="N24" i="31" s="1"/>
  <c r="K24" i="31"/>
  <c r="H24" i="31"/>
  <c r="KC26" i="31"/>
  <c r="KB26" i="31"/>
  <c r="JX26" i="31"/>
  <c r="JW26" i="31"/>
  <c r="JS26" i="31"/>
  <c r="JT26" i="31" s="1"/>
  <c r="JR26" i="31"/>
  <c r="JN26" i="31"/>
  <c r="JP26" i="31" s="1"/>
  <c r="JM26" i="31"/>
  <c r="JI26" i="31"/>
  <c r="JK26" i="31" s="1"/>
  <c r="JH26" i="31"/>
  <c r="JD26" i="31"/>
  <c r="JF26" i="31" s="1"/>
  <c r="JC26" i="31"/>
  <c r="IS26" i="31"/>
  <c r="IR26" i="31"/>
  <c r="IN26" i="31"/>
  <c r="IO26" i="31" s="1"/>
  <c r="IM26" i="31"/>
  <c r="II26" i="31"/>
  <c r="IK26" i="31" s="1"/>
  <c r="IH26" i="31"/>
  <c r="ID26" i="31"/>
  <c r="IE26" i="31" s="1"/>
  <c r="IC26" i="31"/>
  <c r="HY26" i="31"/>
  <c r="IA26" i="31" s="1"/>
  <c r="HX26" i="31"/>
  <c r="HT26" i="31"/>
  <c r="HV26" i="31" s="1"/>
  <c r="HS26" i="31"/>
  <c r="HI26" i="31"/>
  <c r="HK26" i="31" s="1"/>
  <c r="HH26" i="31"/>
  <c r="HD26" i="31"/>
  <c r="HC26" i="31"/>
  <c r="GY26" i="31"/>
  <c r="GZ26" i="31" s="1"/>
  <c r="GX26" i="31"/>
  <c r="GT26" i="31"/>
  <c r="GV26" i="31" s="1"/>
  <c r="GS26" i="31"/>
  <c r="GO26" i="31"/>
  <c r="GP26" i="31" s="1"/>
  <c r="GN26" i="31"/>
  <c r="GJ26" i="31"/>
  <c r="GL26" i="31" s="1"/>
  <c r="GI26" i="31"/>
  <c r="FY26" i="31"/>
  <c r="GA26" i="31" s="1"/>
  <c r="FX26" i="31"/>
  <c r="FT26" i="31"/>
  <c r="FS26" i="31"/>
  <c r="FO26" i="31"/>
  <c r="FN26" i="31"/>
  <c r="FJ26" i="31"/>
  <c r="FI26" i="31"/>
  <c r="FE26" i="31"/>
  <c r="FF26" i="31" s="1"/>
  <c r="FD26" i="31"/>
  <c r="EZ26" i="31"/>
  <c r="FA26" i="31" s="1"/>
  <c r="EY26" i="31"/>
  <c r="EO26" i="31"/>
  <c r="EN26" i="31"/>
  <c r="EJ26" i="31"/>
  <c r="EL26" i="31" s="1"/>
  <c r="EI26" i="31"/>
  <c r="EE26" i="31"/>
  <c r="EG26" i="31" s="1"/>
  <c r="ED26" i="31"/>
  <c r="DY26" i="31"/>
  <c r="DU26" i="31"/>
  <c r="DV26" i="31" s="1"/>
  <c r="DT26" i="31"/>
  <c r="DP26" i="31"/>
  <c r="DQ26" i="31" s="1"/>
  <c r="DO26" i="31"/>
  <c r="DE26" i="31"/>
  <c r="DG26" i="31" s="1"/>
  <c r="DD26" i="31"/>
  <c r="CZ26" i="31"/>
  <c r="CY26" i="31"/>
  <c r="CU26" i="31"/>
  <c r="CW26" i="31" s="1"/>
  <c r="CT26" i="31"/>
  <c r="CO26" i="31"/>
  <c r="CK26" i="31"/>
  <c r="CJ26" i="31"/>
  <c r="CF26" i="31"/>
  <c r="CH26" i="31" s="1"/>
  <c r="CE26" i="31"/>
  <c r="BU26" i="31"/>
  <c r="BV26" i="31" s="1"/>
  <c r="BT26" i="31"/>
  <c r="BP26" i="31"/>
  <c r="BO26" i="31"/>
  <c r="BK26" i="31"/>
  <c r="BM26" i="31" s="1"/>
  <c r="BJ26" i="31"/>
  <c r="BE26" i="31"/>
  <c r="BA26" i="31"/>
  <c r="BC26" i="31" s="1"/>
  <c r="AZ26" i="31"/>
  <c r="AV26" i="31"/>
  <c r="AU26" i="31"/>
  <c r="AK26" i="31"/>
  <c r="AJ26" i="31"/>
  <c r="AF26" i="31"/>
  <c r="AH26" i="31" s="1"/>
  <c r="AE26" i="31"/>
  <c r="AA26" i="31"/>
  <c r="AC26" i="31" s="1"/>
  <c r="Z26" i="31"/>
  <c r="U26" i="31"/>
  <c r="Q26" i="31"/>
  <c r="S26" i="31" s="1"/>
  <c r="P26" i="31"/>
  <c r="L26" i="31"/>
  <c r="N26" i="31" s="1"/>
  <c r="K26" i="31"/>
  <c r="H26" i="31"/>
  <c r="KC25" i="31"/>
  <c r="KD25" i="31" s="1"/>
  <c r="KB25" i="31"/>
  <c r="JX25" i="31"/>
  <c r="JZ25" i="31" s="1"/>
  <c r="JW25" i="31"/>
  <c r="JS25" i="31"/>
  <c r="JR25" i="31"/>
  <c r="JN25" i="31"/>
  <c r="JO25" i="31" s="1"/>
  <c r="JM25" i="31"/>
  <c r="JI25" i="31"/>
  <c r="JH25" i="31"/>
  <c r="JD25" i="31"/>
  <c r="JC25" i="31"/>
  <c r="IS25" i="31"/>
  <c r="IT25" i="31" s="1"/>
  <c r="IR25" i="31"/>
  <c r="IN25" i="31"/>
  <c r="IO25" i="31" s="1"/>
  <c r="IM25" i="31"/>
  <c r="II25" i="31"/>
  <c r="IJ25" i="31" s="1"/>
  <c r="IH25" i="31"/>
  <c r="ID25" i="31"/>
  <c r="IC25" i="31"/>
  <c r="HY25" i="31"/>
  <c r="IA25" i="31" s="1"/>
  <c r="HX25" i="31"/>
  <c r="HT25" i="31"/>
  <c r="HV25" i="31" s="1"/>
  <c r="HS25" i="31"/>
  <c r="HI25" i="31"/>
  <c r="HH25" i="31"/>
  <c r="HD25" i="31"/>
  <c r="HF25" i="31" s="1"/>
  <c r="HC25" i="31"/>
  <c r="GY25" i="31"/>
  <c r="GZ25" i="31" s="1"/>
  <c r="GX25" i="31"/>
  <c r="GT25" i="31"/>
  <c r="GS25" i="31"/>
  <c r="GO25" i="31"/>
  <c r="GQ25" i="31" s="1"/>
  <c r="GN25" i="31"/>
  <c r="GJ25" i="31"/>
  <c r="GK25" i="31" s="1"/>
  <c r="GI25" i="31"/>
  <c r="FY25" i="31"/>
  <c r="FX25" i="31"/>
  <c r="FT25" i="31"/>
  <c r="FV25" i="31" s="1"/>
  <c r="FS25" i="31"/>
  <c r="FO25" i="31"/>
  <c r="FQ25" i="31" s="1"/>
  <c r="FN25" i="31"/>
  <c r="FJ25" i="31"/>
  <c r="FK25" i="31" s="1"/>
  <c r="FI25" i="31"/>
  <c r="FE25" i="31"/>
  <c r="FG25" i="31" s="1"/>
  <c r="FD25" i="31"/>
  <c r="EZ25" i="31"/>
  <c r="FB25" i="31" s="1"/>
  <c r="EY25" i="31"/>
  <c r="EO25" i="31"/>
  <c r="EP25" i="31" s="1"/>
  <c r="EN25" i="31"/>
  <c r="EJ25" i="31"/>
  <c r="EI25" i="31"/>
  <c r="EE25" i="31"/>
  <c r="EG25" i="31" s="1"/>
  <c r="ED25" i="31"/>
  <c r="DY25" i="31"/>
  <c r="DU25" i="31"/>
  <c r="DV25" i="31" s="1"/>
  <c r="DT25" i="31"/>
  <c r="DP25" i="31"/>
  <c r="DR25" i="31" s="1"/>
  <c r="DO25" i="31"/>
  <c r="DE25" i="31"/>
  <c r="DG25" i="31" s="1"/>
  <c r="DD25" i="31"/>
  <c r="CZ25" i="31"/>
  <c r="CY25" i="31"/>
  <c r="CU25" i="31"/>
  <c r="CT25" i="31"/>
  <c r="CO25" i="31"/>
  <c r="CK25" i="31"/>
  <c r="CM25" i="31" s="1"/>
  <c r="CJ25" i="31"/>
  <c r="CF25" i="31"/>
  <c r="CG25" i="31" s="1"/>
  <c r="CE25" i="31"/>
  <c r="BU25" i="31"/>
  <c r="BW25" i="31" s="1"/>
  <c r="BT25" i="31"/>
  <c r="BP25" i="31"/>
  <c r="BQ25" i="31" s="1"/>
  <c r="BO25" i="31"/>
  <c r="BK25" i="31"/>
  <c r="BM25" i="31" s="1"/>
  <c r="BJ25" i="31"/>
  <c r="BE25" i="31"/>
  <c r="BA25" i="31"/>
  <c r="BC25" i="31" s="1"/>
  <c r="AZ25" i="31"/>
  <c r="AV25" i="31"/>
  <c r="AW25" i="31" s="1"/>
  <c r="AU25" i="31"/>
  <c r="AK25" i="31"/>
  <c r="AL25" i="31" s="1"/>
  <c r="AJ25" i="31"/>
  <c r="AF25" i="31"/>
  <c r="AH25" i="31" s="1"/>
  <c r="AE25" i="31"/>
  <c r="AA25" i="31"/>
  <c r="AC25" i="31" s="1"/>
  <c r="Z25" i="31"/>
  <c r="U25" i="31"/>
  <c r="Q25" i="31"/>
  <c r="S25" i="31" s="1"/>
  <c r="P25" i="31"/>
  <c r="L25" i="31"/>
  <c r="N25" i="31" s="1"/>
  <c r="K25" i="31"/>
  <c r="H25" i="31"/>
  <c r="KC22" i="31"/>
  <c r="KB22" i="31"/>
  <c r="JX22" i="31"/>
  <c r="JY22" i="31" s="1"/>
  <c r="JW22" i="31"/>
  <c r="JS22" i="31"/>
  <c r="JT22" i="31" s="1"/>
  <c r="JR22" i="31"/>
  <c r="JN22" i="31"/>
  <c r="JM22" i="31"/>
  <c r="JI22" i="31"/>
  <c r="JK22" i="31" s="1"/>
  <c r="JH22" i="31"/>
  <c r="JD22" i="31"/>
  <c r="JF22" i="31" s="1"/>
  <c r="JC22" i="31"/>
  <c r="IS22" i="31"/>
  <c r="IR22" i="31"/>
  <c r="IN22" i="31"/>
  <c r="IP22" i="31" s="1"/>
  <c r="IM22" i="31"/>
  <c r="II22" i="31"/>
  <c r="IK22" i="31" s="1"/>
  <c r="IH22" i="31"/>
  <c r="ID22" i="31"/>
  <c r="IE22" i="31" s="1"/>
  <c r="IC22" i="31"/>
  <c r="HY22" i="31"/>
  <c r="HX22" i="31"/>
  <c r="HT22" i="31"/>
  <c r="HU22" i="31" s="1"/>
  <c r="HS22" i="31"/>
  <c r="HI22" i="31"/>
  <c r="HJ22" i="31" s="1"/>
  <c r="HH22" i="31"/>
  <c r="HD22" i="31"/>
  <c r="HC22" i="31"/>
  <c r="GY22" i="31"/>
  <c r="HA22" i="31" s="1"/>
  <c r="GX22" i="31"/>
  <c r="GT22" i="31"/>
  <c r="GV22" i="31" s="1"/>
  <c r="GS22" i="31"/>
  <c r="GO22" i="31"/>
  <c r="GN22" i="31"/>
  <c r="GJ22" i="31"/>
  <c r="GI22" i="31"/>
  <c r="FY22" i="31"/>
  <c r="FX22" i="31"/>
  <c r="FT22" i="31"/>
  <c r="FU22" i="31" s="1"/>
  <c r="FS22" i="31"/>
  <c r="FO22" i="31"/>
  <c r="FN22" i="31"/>
  <c r="FJ22" i="31"/>
  <c r="FL22" i="31" s="1"/>
  <c r="FI22" i="31"/>
  <c r="FE22" i="31"/>
  <c r="FF22" i="31" s="1"/>
  <c r="FD22" i="31"/>
  <c r="EZ22" i="31"/>
  <c r="FB22" i="31" s="1"/>
  <c r="EY22" i="31"/>
  <c r="EO22" i="31"/>
  <c r="EN22" i="31"/>
  <c r="EJ22" i="31"/>
  <c r="EL22" i="31" s="1"/>
  <c r="EI22" i="31"/>
  <c r="EE22" i="31"/>
  <c r="EF22" i="31" s="1"/>
  <c r="ED22" i="31"/>
  <c r="DY22" i="31"/>
  <c r="DU22" i="31"/>
  <c r="DW22" i="31" s="1"/>
  <c r="DT22" i="31"/>
  <c r="DP22" i="31"/>
  <c r="DR22" i="31" s="1"/>
  <c r="DO22" i="31"/>
  <c r="DE22" i="31"/>
  <c r="DD22" i="31"/>
  <c r="CZ22" i="31"/>
  <c r="DA22" i="31" s="1"/>
  <c r="CY22" i="31"/>
  <c r="CU22" i="31"/>
  <c r="CW22" i="31" s="1"/>
  <c r="CT22" i="31"/>
  <c r="CO22" i="31"/>
  <c r="CK22" i="31"/>
  <c r="CJ22" i="31"/>
  <c r="CF22" i="31"/>
  <c r="CH22" i="31" s="1"/>
  <c r="CE22" i="31"/>
  <c r="BU22" i="31"/>
  <c r="BT22" i="31"/>
  <c r="BP22" i="31"/>
  <c r="BO22" i="31"/>
  <c r="BK22" i="31"/>
  <c r="BL22" i="31" s="1"/>
  <c r="BJ22" i="31"/>
  <c r="BE22" i="31"/>
  <c r="BA22" i="31"/>
  <c r="BB22" i="31" s="1"/>
  <c r="AZ22" i="31"/>
  <c r="AV22" i="31"/>
  <c r="AU22" i="31"/>
  <c r="AK22" i="31"/>
  <c r="AM22" i="31" s="1"/>
  <c r="AJ22" i="31"/>
  <c r="AF22" i="31"/>
  <c r="AH22" i="31" s="1"/>
  <c r="AE22" i="31"/>
  <c r="AA22" i="31"/>
  <c r="AC22" i="31" s="1"/>
  <c r="Z22" i="31"/>
  <c r="U22" i="31"/>
  <c r="Q22" i="31"/>
  <c r="S22" i="31" s="1"/>
  <c r="P22" i="31"/>
  <c r="L22" i="31"/>
  <c r="N22" i="31" s="1"/>
  <c r="K22" i="31"/>
  <c r="H22" i="31"/>
  <c r="KC23" i="31"/>
  <c r="KD23" i="31" s="1"/>
  <c r="KB23" i="31"/>
  <c r="JX23" i="31"/>
  <c r="JW23" i="31"/>
  <c r="JS23" i="31"/>
  <c r="JU23" i="31" s="1"/>
  <c r="JR23" i="31"/>
  <c r="JN23" i="31"/>
  <c r="JP23" i="31" s="1"/>
  <c r="JM23" i="31"/>
  <c r="JI23" i="31"/>
  <c r="JJ23" i="31" s="1"/>
  <c r="JH23" i="31"/>
  <c r="JD23" i="31"/>
  <c r="JF23" i="31" s="1"/>
  <c r="JC23" i="31"/>
  <c r="IS23" i="31"/>
  <c r="IU23" i="31" s="1"/>
  <c r="IR23" i="31"/>
  <c r="IN23" i="31"/>
  <c r="IM23" i="31"/>
  <c r="II23" i="31"/>
  <c r="IH23" i="31"/>
  <c r="ID23" i="31"/>
  <c r="IF23" i="31" s="1"/>
  <c r="IC23" i="31"/>
  <c r="HY23" i="31"/>
  <c r="HZ23" i="31" s="1"/>
  <c r="HX23" i="31"/>
  <c r="HT23" i="31"/>
  <c r="HU23" i="31" s="1"/>
  <c r="HS23" i="31"/>
  <c r="HI23" i="31"/>
  <c r="HH23" i="31"/>
  <c r="HD23" i="31"/>
  <c r="HF23" i="31" s="1"/>
  <c r="HC23" i="31"/>
  <c r="GY23" i="31"/>
  <c r="HA23" i="31" s="1"/>
  <c r="GX23" i="31"/>
  <c r="GT23" i="31"/>
  <c r="GS23" i="31"/>
  <c r="GO23" i="31"/>
  <c r="GN23" i="31"/>
  <c r="GJ23" i="31"/>
  <c r="GL23" i="31" s="1"/>
  <c r="GI23" i="31"/>
  <c r="FY23" i="31"/>
  <c r="FZ23" i="31" s="1"/>
  <c r="FX23" i="31"/>
  <c r="FT23" i="31"/>
  <c r="FV23" i="31" s="1"/>
  <c r="FS23" i="31"/>
  <c r="FO23" i="31"/>
  <c r="FP23" i="31" s="1"/>
  <c r="FN23" i="31"/>
  <c r="FJ23" i="31"/>
  <c r="FK23" i="31" s="1"/>
  <c r="FI23" i="31"/>
  <c r="FE23" i="31"/>
  <c r="FD23" i="31"/>
  <c r="EZ23" i="31"/>
  <c r="FB23" i="31" s="1"/>
  <c r="EY23" i="31"/>
  <c r="EO23" i="31"/>
  <c r="EP23" i="31" s="1"/>
  <c r="EN23" i="31"/>
  <c r="EJ23" i="31"/>
  <c r="EL23" i="31" s="1"/>
  <c r="EI23" i="31"/>
  <c r="EE23" i="31"/>
  <c r="EG23" i="31" s="1"/>
  <c r="ED23" i="31"/>
  <c r="DY23" i="31"/>
  <c r="DU23" i="31"/>
  <c r="DV23" i="31" s="1"/>
  <c r="DT23" i="31"/>
  <c r="DP23" i="31"/>
  <c r="DO23" i="31"/>
  <c r="DE23" i="31"/>
  <c r="DF23" i="31" s="1"/>
  <c r="DD23" i="31"/>
  <c r="CZ23" i="31"/>
  <c r="DA23" i="31" s="1"/>
  <c r="CY23" i="31"/>
  <c r="CU23" i="31"/>
  <c r="CV23" i="31" s="1"/>
  <c r="CT23" i="31"/>
  <c r="CO23" i="31"/>
  <c r="CK23" i="31"/>
  <c r="CL23" i="31" s="1"/>
  <c r="CJ23" i="31"/>
  <c r="CF23" i="31"/>
  <c r="CH23" i="31" s="1"/>
  <c r="CE23" i="31"/>
  <c r="BU23" i="31"/>
  <c r="BW23" i="31" s="1"/>
  <c r="BT23" i="31"/>
  <c r="BP23" i="31"/>
  <c r="BO23" i="31"/>
  <c r="BK23" i="31"/>
  <c r="BL23" i="31" s="1"/>
  <c r="BJ23" i="31"/>
  <c r="BE23" i="31"/>
  <c r="BA23" i="31"/>
  <c r="BC23" i="31" s="1"/>
  <c r="AZ23" i="31"/>
  <c r="AV23" i="31"/>
  <c r="AX23" i="31" s="1"/>
  <c r="AU23" i="31"/>
  <c r="AK23" i="31"/>
  <c r="AM23" i="31" s="1"/>
  <c r="AJ23" i="31"/>
  <c r="AF23" i="31"/>
  <c r="AH23" i="31" s="1"/>
  <c r="AE23" i="31"/>
  <c r="AA23" i="31"/>
  <c r="AC23" i="31" s="1"/>
  <c r="Z23" i="31"/>
  <c r="U23" i="31"/>
  <c r="Q23" i="31"/>
  <c r="S23" i="31" s="1"/>
  <c r="P23" i="31"/>
  <c r="L23" i="31"/>
  <c r="N23" i="31" s="1"/>
  <c r="K23" i="31"/>
  <c r="H23" i="31"/>
  <c r="KC21" i="31"/>
  <c r="KB21" i="31"/>
  <c r="JX21" i="31"/>
  <c r="JY21" i="31" s="1"/>
  <c r="JW21" i="31"/>
  <c r="JS21" i="31"/>
  <c r="JT21" i="31" s="1"/>
  <c r="JR21" i="31"/>
  <c r="JN21" i="31"/>
  <c r="JP21" i="31" s="1"/>
  <c r="JM21" i="31"/>
  <c r="JI21" i="31"/>
  <c r="JK21" i="31" s="1"/>
  <c r="JH21" i="31"/>
  <c r="JD21" i="31"/>
  <c r="JF21" i="31" s="1"/>
  <c r="JC21" i="31"/>
  <c r="IS21" i="31"/>
  <c r="IR21" i="31"/>
  <c r="IN21" i="31"/>
  <c r="IP21" i="31" s="1"/>
  <c r="IM21" i="31"/>
  <c r="II21" i="31"/>
  <c r="IH21" i="31"/>
  <c r="ID21" i="31"/>
  <c r="IE21" i="31" s="1"/>
  <c r="IC21" i="31"/>
  <c r="HY21" i="31"/>
  <c r="IA21" i="31" s="1"/>
  <c r="HX21" i="31"/>
  <c r="HT21" i="31"/>
  <c r="HV21" i="31" s="1"/>
  <c r="HS21" i="31"/>
  <c r="HI21" i="31"/>
  <c r="HH21" i="31"/>
  <c r="HD21" i="31"/>
  <c r="HC21" i="31"/>
  <c r="GY21" i="31"/>
  <c r="HA21" i="31" s="1"/>
  <c r="GX21" i="31"/>
  <c r="GT21" i="31"/>
  <c r="GS21" i="31"/>
  <c r="GO21" i="31"/>
  <c r="GP21" i="31" s="1"/>
  <c r="GN21" i="31"/>
  <c r="GJ21" i="31"/>
  <c r="GL21" i="31" s="1"/>
  <c r="GI21" i="31"/>
  <c r="FY21" i="31"/>
  <c r="GA21" i="31" s="1"/>
  <c r="FX21" i="31"/>
  <c r="FT21" i="31"/>
  <c r="FU21" i="31" s="1"/>
  <c r="FS21" i="31"/>
  <c r="FO21" i="31"/>
  <c r="FN21" i="31"/>
  <c r="FJ21" i="31"/>
  <c r="FK21" i="31" s="1"/>
  <c r="FI21" i="31"/>
  <c r="FE21" i="31"/>
  <c r="FD21" i="31"/>
  <c r="EZ21" i="31"/>
  <c r="FA21" i="31" s="1"/>
  <c r="EY21" i="31"/>
  <c r="EO21" i="31"/>
  <c r="EQ21" i="31" s="1"/>
  <c r="EN21" i="31"/>
  <c r="EJ21" i="31"/>
  <c r="EL21" i="31" s="1"/>
  <c r="EI21" i="31"/>
  <c r="EE21" i="31"/>
  <c r="ED21" i="31"/>
  <c r="DY21" i="31"/>
  <c r="DU21" i="31"/>
  <c r="DT21" i="31"/>
  <c r="DP21" i="31"/>
  <c r="DR21" i="31" s="1"/>
  <c r="DO21" i="31"/>
  <c r="DE21" i="31"/>
  <c r="DG21" i="31" s="1"/>
  <c r="DD21" i="31"/>
  <c r="CZ21" i="31"/>
  <c r="DB21" i="31" s="1"/>
  <c r="CY21" i="31"/>
  <c r="CU21" i="31"/>
  <c r="CW21" i="31" s="1"/>
  <c r="CT21" i="31"/>
  <c r="CO21" i="31"/>
  <c r="CK21" i="31"/>
  <c r="CJ21" i="31"/>
  <c r="CF21" i="31"/>
  <c r="CH21" i="31" s="1"/>
  <c r="CE21" i="31"/>
  <c r="BU21" i="31"/>
  <c r="BV21" i="31" s="1"/>
  <c r="BT21" i="31"/>
  <c r="BP21" i="31"/>
  <c r="BR21" i="31" s="1"/>
  <c r="BO21" i="31"/>
  <c r="BK21" i="31"/>
  <c r="BJ21" i="31"/>
  <c r="BE21" i="31"/>
  <c r="BA21" i="31"/>
  <c r="BC21" i="31" s="1"/>
  <c r="AZ21" i="31"/>
  <c r="AV21" i="31"/>
  <c r="AU21" i="31"/>
  <c r="AK21" i="31"/>
  <c r="AM21" i="31" s="1"/>
  <c r="AJ21" i="31"/>
  <c r="AF21" i="31"/>
  <c r="AH21" i="31" s="1"/>
  <c r="AE21" i="31"/>
  <c r="AA21" i="31"/>
  <c r="AC21" i="31" s="1"/>
  <c r="Z21" i="31"/>
  <c r="U21" i="31"/>
  <c r="Q21" i="31"/>
  <c r="S21" i="31" s="1"/>
  <c r="P21" i="31"/>
  <c r="L21" i="31"/>
  <c r="M21" i="31" s="1"/>
  <c r="K21" i="31"/>
  <c r="H21" i="31"/>
  <c r="KC19" i="31"/>
  <c r="KD19" i="31" s="1"/>
  <c r="KB19" i="31"/>
  <c r="JX19" i="31"/>
  <c r="JZ19" i="31" s="1"/>
  <c r="JW19" i="31"/>
  <c r="JS19" i="31"/>
  <c r="JU19" i="31" s="1"/>
  <c r="JR19" i="31"/>
  <c r="JN19" i="31"/>
  <c r="JO19" i="31" s="1"/>
  <c r="JM19" i="31"/>
  <c r="JI19" i="31"/>
  <c r="JH19" i="31"/>
  <c r="JD19" i="31"/>
  <c r="JC19" i="31"/>
  <c r="IS19" i="31"/>
  <c r="IR19" i="31"/>
  <c r="IN19" i="31"/>
  <c r="IO19" i="31" s="1"/>
  <c r="IM19" i="31"/>
  <c r="II19" i="31"/>
  <c r="IK19" i="31" s="1"/>
  <c r="IH19" i="31"/>
  <c r="ID19" i="31"/>
  <c r="IF19" i="31" s="1"/>
  <c r="IC19" i="31"/>
  <c r="HY19" i="31"/>
  <c r="IA19" i="31" s="1"/>
  <c r="HX19" i="31"/>
  <c r="HT19" i="31"/>
  <c r="HV19" i="31" s="1"/>
  <c r="HS19" i="31"/>
  <c r="HI19" i="31"/>
  <c r="HK19" i="31" s="1"/>
  <c r="HH19" i="31"/>
  <c r="HD19" i="31"/>
  <c r="HF19" i="31" s="1"/>
  <c r="HC19" i="31"/>
  <c r="GY19" i="31"/>
  <c r="GZ19" i="31" s="1"/>
  <c r="GX19" i="31"/>
  <c r="GT19" i="31"/>
  <c r="GU19" i="31" s="1"/>
  <c r="GS19" i="31"/>
  <c r="GO19" i="31"/>
  <c r="GQ19" i="31" s="1"/>
  <c r="GN19" i="31"/>
  <c r="GJ19" i="31"/>
  <c r="GK19" i="31" s="1"/>
  <c r="GI19" i="31"/>
  <c r="FY19" i="31"/>
  <c r="FX19" i="31"/>
  <c r="FT19" i="31"/>
  <c r="FV19" i="31" s="1"/>
  <c r="FS19" i="31"/>
  <c r="FO19" i="31"/>
  <c r="FQ19" i="31" s="1"/>
  <c r="FN19" i="31"/>
  <c r="FJ19" i="31"/>
  <c r="FK19" i="31" s="1"/>
  <c r="FI19" i="31"/>
  <c r="FE19" i="31"/>
  <c r="FD19" i="31"/>
  <c r="EZ19" i="31"/>
  <c r="FB19" i="31" s="1"/>
  <c r="EY19" i="31"/>
  <c r="EO19" i="31"/>
  <c r="EQ19" i="31" s="1"/>
  <c r="EN19" i="31"/>
  <c r="EJ19" i="31"/>
  <c r="EI19" i="31"/>
  <c r="EE19" i="31"/>
  <c r="EG19" i="31" s="1"/>
  <c r="ED19" i="31"/>
  <c r="DZ19" i="31"/>
  <c r="EB19" i="31" s="1"/>
  <c r="DY19" i="31"/>
  <c r="DU19" i="31"/>
  <c r="DV19" i="31" s="1"/>
  <c r="DT19" i="31"/>
  <c r="DP19" i="31"/>
  <c r="DO19" i="31"/>
  <c r="DE19" i="31"/>
  <c r="DG19" i="31" s="1"/>
  <c r="DD19" i="31"/>
  <c r="CZ19" i="31"/>
  <c r="DB19" i="31" s="1"/>
  <c r="CY19" i="31"/>
  <c r="CU19" i="31"/>
  <c r="CT19" i="31"/>
  <c r="CP19" i="31"/>
  <c r="CR19" i="31" s="1"/>
  <c r="CO19" i="31"/>
  <c r="CK19" i="31"/>
  <c r="CM19" i="31" s="1"/>
  <c r="CJ19" i="31"/>
  <c r="CF19" i="31"/>
  <c r="CG19" i="31" s="1"/>
  <c r="CE19" i="31"/>
  <c r="BU19" i="31"/>
  <c r="BW19" i="31" s="1"/>
  <c r="BT19" i="31"/>
  <c r="BP19" i="31"/>
  <c r="BQ19" i="31" s="1"/>
  <c r="BO19" i="31"/>
  <c r="BK19" i="31"/>
  <c r="BM19" i="31" s="1"/>
  <c r="BJ19" i="31"/>
  <c r="BF19" i="31"/>
  <c r="BE19" i="31"/>
  <c r="BA19" i="31"/>
  <c r="BC19" i="31" s="1"/>
  <c r="AZ19" i="31"/>
  <c r="AV19" i="31"/>
  <c r="AX19" i="31" s="1"/>
  <c r="AU19" i="31"/>
  <c r="AK19" i="31"/>
  <c r="AM19" i="31" s="1"/>
  <c r="AJ19" i="31"/>
  <c r="AF19" i="31"/>
  <c r="AH19" i="31" s="1"/>
  <c r="AE19" i="31"/>
  <c r="AA19" i="31"/>
  <c r="AC19" i="31" s="1"/>
  <c r="Z19" i="31"/>
  <c r="V19" i="31"/>
  <c r="X19" i="31" s="1"/>
  <c r="U19" i="31"/>
  <c r="P19" i="31"/>
  <c r="L19" i="31"/>
  <c r="K19" i="31"/>
  <c r="H19" i="31"/>
  <c r="KC18" i="31"/>
  <c r="KD18" i="31" s="1"/>
  <c r="KB18" i="31"/>
  <c r="JX18" i="31"/>
  <c r="JZ18" i="31" s="1"/>
  <c r="JW18" i="31"/>
  <c r="JS18" i="31"/>
  <c r="JU18" i="31" s="1"/>
  <c r="JR18" i="31"/>
  <c r="JN18" i="31"/>
  <c r="JM18" i="31"/>
  <c r="JI18" i="31"/>
  <c r="JK18" i="31" s="1"/>
  <c r="JH18" i="31"/>
  <c r="JD18" i="31"/>
  <c r="JF18" i="31" s="1"/>
  <c r="JC18" i="31"/>
  <c r="IS18" i="31"/>
  <c r="IT18" i="31" s="1"/>
  <c r="IR18" i="31"/>
  <c r="IN18" i="31"/>
  <c r="IP18" i="31" s="1"/>
  <c r="IM18" i="31"/>
  <c r="II18" i="31"/>
  <c r="IK18" i="31" s="1"/>
  <c r="IH18" i="31"/>
  <c r="ID18" i="31"/>
  <c r="IF18" i="31" s="1"/>
  <c r="IC18" i="31"/>
  <c r="HY18" i="31"/>
  <c r="HX18" i="31"/>
  <c r="HT18" i="31"/>
  <c r="HV18" i="31" s="1"/>
  <c r="HS18" i="31"/>
  <c r="HI18" i="31"/>
  <c r="HJ18" i="31" s="1"/>
  <c r="HH18" i="31"/>
  <c r="HD18" i="31"/>
  <c r="HF18" i="31" s="1"/>
  <c r="HC18" i="31"/>
  <c r="GY18" i="31"/>
  <c r="HA18" i="31" s="1"/>
  <c r="GX18" i="31"/>
  <c r="GT18" i="31"/>
  <c r="GV18" i="31" s="1"/>
  <c r="GS18" i="31"/>
  <c r="GO18" i="31"/>
  <c r="GP18" i="31" s="1"/>
  <c r="GN18" i="31"/>
  <c r="GJ18" i="31"/>
  <c r="GI18" i="31"/>
  <c r="FY18" i="31"/>
  <c r="FZ18" i="31" s="1"/>
  <c r="FX18" i="31"/>
  <c r="FT18" i="31"/>
  <c r="FU18" i="31" s="1"/>
  <c r="FS18" i="31"/>
  <c r="FO18" i="31"/>
  <c r="FQ18" i="31" s="1"/>
  <c r="FN18" i="31"/>
  <c r="FJ18" i="31"/>
  <c r="FL18" i="31" s="1"/>
  <c r="FI18" i="31"/>
  <c r="FE18" i="31"/>
  <c r="FG18" i="31" s="1"/>
  <c r="FD18" i="31"/>
  <c r="EZ18" i="31"/>
  <c r="FB18" i="31" s="1"/>
  <c r="EY18" i="31"/>
  <c r="EO18" i="31"/>
  <c r="EQ18" i="31" s="1"/>
  <c r="EN18" i="31"/>
  <c r="EJ18" i="31"/>
  <c r="EK18" i="31" s="1"/>
  <c r="EI18" i="31"/>
  <c r="EE18" i="31"/>
  <c r="EF18" i="31" s="1"/>
  <c r="ED18" i="31"/>
  <c r="DZ18" i="31"/>
  <c r="EB18" i="31" s="1"/>
  <c r="DY18" i="31"/>
  <c r="DU18" i="31"/>
  <c r="DW18" i="31" s="1"/>
  <c r="DT18" i="31"/>
  <c r="DP18" i="31"/>
  <c r="DR18" i="31" s="1"/>
  <c r="DO18" i="31"/>
  <c r="DE18" i="31"/>
  <c r="DD18" i="31"/>
  <c r="CZ18" i="31"/>
  <c r="DB18" i="31" s="1"/>
  <c r="CY18" i="31"/>
  <c r="CU18" i="31"/>
  <c r="CW18" i="31" s="1"/>
  <c r="CT18" i="31"/>
  <c r="CP18" i="31"/>
  <c r="CQ18" i="31" s="1"/>
  <c r="CO18" i="31"/>
  <c r="CK18" i="31"/>
  <c r="CL18" i="31" s="1"/>
  <c r="CJ18" i="31"/>
  <c r="CF18" i="31"/>
  <c r="CH18" i="31" s="1"/>
  <c r="CE18" i="31"/>
  <c r="BU18" i="31"/>
  <c r="BT18" i="31"/>
  <c r="BP18" i="31"/>
  <c r="BO18" i="31"/>
  <c r="BK18" i="31"/>
  <c r="BM18" i="31" s="1"/>
  <c r="BJ18" i="31"/>
  <c r="BF18" i="31"/>
  <c r="BH18" i="31" s="1"/>
  <c r="BE18" i="31"/>
  <c r="BA18" i="31"/>
  <c r="BB18" i="31" s="1"/>
  <c r="AZ18" i="31"/>
  <c r="AV18" i="31"/>
  <c r="AW18" i="31" s="1"/>
  <c r="AU18" i="31"/>
  <c r="AK18" i="31"/>
  <c r="AJ18" i="31"/>
  <c r="AF18" i="31"/>
  <c r="AE18" i="31"/>
  <c r="AA18" i="31"/>
  <c r="AC18" i="31" s="1"/>
  <c r="Z18" i="31"/>
  <c r="V18" i="31"/>
  <c r="X18" i="31" s="1"/>
  <c r="U18" i="31"/>
  <c r="P18" i="31"/>
  <c r="L18" i="31"/>
  <c r="N18" i="31" s="1"/>
  <c r="K18" i="31"/>
  <c r="H18" i="31"/>
  <c r="KC15" i="31"/>
  <c r="KE15" i="31" s="1"/>
  <c r="KB15" i="31"/>
  <c r="JX15" i="31"/>
  <c r="JW15" i="31"/>
  <c r="JS15" i="31"/>
  <c r="JT15" i="31" s="1"/>
  <c r="JR15" i="31"/>
  <c r="JN15" i="31"/>
  <c r="JP15" i="31" s="1"/>
  <c r="JM15" i="31"/>
  <c r="JI15" i="31"/>
  <c r="JJ15" i="31" s="1"/>
  <c r="JH15" i="31"/>
  <c r="JD15" i="31"/>
  <c r="JF15" i="31" s="1"/>
  <c r="JC15" i="31"/>
  <c r="IS15" i="31"/>
  <c r="IU15" i="31" s="1"/>
  <c r="IR15" i="31"/>
  <c r="IN15" i="31"/>
  <c r="IO15" i="31" s="1"/>
  <c r="IM15" i="31"/>
  <c r="II15" i="31"/>
  <c r="IH15" i="31"/>
  <c r="ID15" i="31"/>
  <c r="IF15" i="31" s="1"/>
  <c r="IC15" i="31"/>
  <c r="HY15" i="31"/>
  <c r="HX15" i="31"/>
  <c r="HT15" i="31"/>
  <c r="HU15" i="31" s="1"/>
  <c r="HS15" i="31"/>
  <c r="HI15" i="31"/>
  <c r="HK15" i="31" s="1"/>
  <c r="HH15" i="31"/>
  <c r="HD15" i="31"/>
  <c r="HF15" i="31" s="1"/>
  <c r="HC15" i="31"/>
  <c r="GY15" i="31"/>
  <c r="GX15" i="31"/>
  <c r="GT15" i="31"/>
  <c r="GS15" i="31"/>
  <c r="GO15" i="31"/>
  <c r="GN15" i="31"/>
  <c r="GJ15" i="31"/>
  <c r="GK15" i="31" s="1"/>
  <c r="GI15" i="31"/>
  <c r="FY15" i="31"/>
  <c r="FZ15" i="31" s="1"/>
  <c r="FX15" i="31"/>
  <c r="FT15" i="31"/>
  <c r="FS15" i="31"/>
  <c r="FO15" i="31"/>
  <c r="FQ15" i="31" s="1"/>
  <c r="FN15" i="31"/>
  <c r="FJ15" i="31"/>
  <c r="FL15" i="31" s="1"/>
  <c r="FI15" i="31"/>
  <c r="FE15" i="31"/>
  <c r="FD15" i="31"/>
  <c r="EZ15" i="31"/>
  <c r="FB15" i="31" s="1"/>
  <c r="EY15" i="31"/>
  <c r="EO15" i="31"/>
  <c r="EP15" i="31" s="1"/>
  <c r="EN15" i="31"/>
  <c r="EJ15" i="31"/>
  <c r="EL15" i="31" s="1"/>
  <c r="EI15" i="31"/>
  <c r="EE15" i="31"/>
  <c r="ED15" i="31"/>
  <c r="DZ15" i="31"/>
  <c r="EB15" i="31" s="1"/>
  <c r="DY15" i="31"/>
  <c r="DU15" i="31"/>
  <c r="DW15" i="31" s="1"/>
  <c r="DT15" i="31"/>
  <c r="DP15" i="31"/>
  <c r="DO15" i="31"/>
  <c r="DE15" i="31"/>
  <c r="DG15" i="31" s="1"/>
  <c r="DD15" i="31"/>
  <c r="CZ15" i="31"/>
  <c r="DA15" i="31" s="1"/>
  <c r="CY15" i="31"/>
  <c r="CU15" i="31"/>
  <c r="CT15" i="31"/>
  <c r="CP15" i="31"/>
  <c r="CR15" i="31" s="1"/>
  <c r="CO15" i="31"/>
  <c r="CK15" i="31"/>
  <c r="CM15" i="31" s="1"/>
  <c r="CJ15" i="31"/>
  <c r="CF15" i="31"/>
  <c r="CH15" i="31" s="1"/>
  <c r="CE15" i="31"/>
  <c r="BU15" i="31"/>
  <c r="BV15" i="31" s="1"/>
  <c r="BT15" i="31"/>
  <c r="BP15" i="31"/>
  <c r="BO15" i="31"/>
  <c r="BK15" i="31"/>
  <c r="BL15" i="31" s="1"/>
  <c r="BJ15" i="31"/>
  <c r="BF15" i="31"/>
  <c r="BE15" i="31"/>
  <c r="BA15" i="31"/>
  <c r="BC15" i="31" s="1"/>
  <c r="AZ15" i="31"/>
  <c r="AV15" i="31"/>
  <c r="AW15" i="31" s="1"/>
  <c r="AU15" i="31"/>
  <c r="AK15" i="31"/>
  <c r="AJ15" i="31"/>
  <c r="AF15" i="31"/>
  <c r="AH15" i="31" s="1"/>
  <c r="AE15" i="31"/>
  <c r="AA15" i="31"/>
  <c r="AC15" i="31" s="1"/>
  <c r="Z15" i="31"/>
  <c r="V15" i="31"/>
  <c r="X15" i="31" s="1"/>
  <c r="U15" i="31"/>
  <c r="Q15" i="31"/>
  <c r="S15" i="31" s="1"/>
  <c r="P15" i="31"/>
  <c r="K15" i="31"/>
  <c r="H15" i="31"/>
  <c r="KC13" i="31"/>
  <c r="KE13" i="31" s="1"/>
  <c r="KB13" i="31"/>
  <c r="JX13" i="31"/>
  <c r="JY13" i="31" s="1"/>
  <c r="JW13" i="31"/>
  <c r="JS13" i="31"/>
  <c r="JT13" i="31" s="1"/>
  <c r="JR13" i="31"/>
  <c r="JN13" i="31"/>
  <c r="JO13" i="31" s="1"/>
  <c r="JM13" i="31"/>
  <c r="JI13" i="31"/>
  <c r="JK13" i="31" s="1"/>
  <c r="JH13" i="31"/>
  <c r="JD13" i="31"/>
  <c r="JE13" i="31" s="1"/>
  <c r="JC13" i="31"/>
  <c r="IS13" i="31"/>
  <c r="IR13" i="31"/>
  <c r="IN13" i="31"/>
  <c r="IP13" i="31" s="1"/>
  <c r="IM13" i="31"/>
  <c r="II13" i="31"/>
  <c r="IK13" i="31" s="1"/>
  <c r="IH13" i="31"/>
  <c r="ID13" i="31"/>
  <c r="IE13" i="31" s="1"/>
  <c r="IC13" i="31"/>
  <c r="HY13" i="31"/>
  <c r="HX13" i="31"/>
  <c r="HT13" i="31"/>
  <c r="HV13" i="31" s="1"/>
  <c r="HS13" i="31"/>
  <c r="HI13" i="31"/>
  <c r="HJ13" i="31" s="1"/>
  <c r="HH13" i="31"/>
  <c r="HD13" i="31"/>
  <c r="HC13" i="31"/>
  <c r="GY13" i="31"/>
  <c r="GZ13" i="31" s="1"/>
  <c r="GX13" i="31"/>
  <c r="GT13" i="31"/>
  <c r="GV13" i="31" s="1"/>
  <c r="GS13" i="31"/>
  <c r="GO13" i="31"/>
  <c r="GP13" i="31" s="1"/>
  <c r="GN13" i="31"/>
  <c r="GJ13" i="31"/>
  <c r="GI13" i="31"/>
  <c r="FY13" i="31"/>
  <c r="FZ13" i="31" s="1"/>
  <c r="FX13" i="31"/>
  <c r="FT13" i="31"/>
  <c r="FU13" i="31" s="1"/>
  <c r="FS13" i="31"/>
  <c r="FO13" i="31"/>
  <c r="FN13" i="31"/>
  <c r="FJ13" i="31"/>
  <c r="FL13" i="31" s="1"/>
  <c r="FI13" i="31"/>
  <c r="FE13" i="31"/>
  <c r="FD13" i="31"/>
  <c r="EZ13" i="31"/>
  <c r="FA13" i="31" s="1"/>
  <c r="EY13" i="31"/>
  <c r="EO13" i="31"/>
  <c r="EQ13" i="31" s="1"/>
  <c r="EN13" i="31"/>
  <c r="EJ13" i="31"/>
  <c r="EK13" i="31" s="1"/>
  <c r="EI13" i="31"/>
  <c r="EE13" i="31"/>
  <c r="EG13" i="31" s="1"/>
  <c r="ED13" i="31"/>
  <c r="DZ13" i="31"/>
  <c r="DY13" i="31"/>
  <c r="DU13" i="31"/>
  <c r="DW13" i="31" s="1"/>
  <c r="DT13" i="31"/>
  <c r="DP13" i="31"/>
  <c r="DO13" i="31"/>
  <c r="DE13" i="31"/>
  <c r="DD13" i="31"/>
  <c r="CZ13" i="31"/>
  <c r="DB13" i="31" s="1"/>
  <c r="CY13" i="31"/>
  <c r="CU13" i="31"/>
  <c r="CV13" i="31" s="1"/>
  <c r="CT13" i="31"/>
  <c r="CP13" i="31"/>
  <c r="CO13" i="31"/>
  <c r="CK13" i="31"/>
  <c r="CJ13" i="31"/>
  <c r="CF13" i="31"/>
  <c r="CE13" i="31"/>
  <c r="BU13" i="31"/>
  <c r="BV13" i="31" s="1"/>
  <c r="BT13" i="31"/>
  <c r="BP13" i="31"/>
  <c r="BR13" i="31" s="1"/>
  <c r="BO13" i="31"/>
  <c r="BK13" i="31"/>
  <c r="BL13" i="31" s="1"/>
  <c r="BJ13" i="31"/>
  <c r="BF13" i="31"/>
  <c r="BG13" i="31" s="1"/>
  <c r="BE13" i="31"/>
  <c r="BA13" i="31"/>
  <c r="BB13" i="31" s="1"/>
  <c r="AZ13" i="31"/>
  <c r="AV13" i="31"/>
  <c r="AX13" i="31" s="1"/>
  <c r="AU13" i="31"/>
  <c r="AK13" i="31"/>
  <c r="AM13" i="31" s="1"/>
  <c r="AJ13" i="31"/>
  <c r="AF13" i="31"/>
  <c r="AG13" i="31" s="1"/>
  <c r="AE13" i="31"/>
  <c r="AA13" i="31"/>
  <c r="Z13" i="31"/>
  <c r="V13" i="31"/>
  <c r="X13" i="31" s="1"/>
  <c r="U13" i="31"/>
  <c r="Q13" i="31"/>
  <c r="S13" i="31" s="1"/>
  <c r="P13" i="31"/>
  <c r="K13" i="31"/>
  <c r="H13" i="31"/>
  <c r="KC11" i="31"/>
  <c r="KD11" i="31" s="1"/>
  <c r="KB11" i="31"/>
  <c r="JX11" i="31"/>
  <c r="JZ11" i="31" s="1"/>
  <c r="JW11" i="31"/>
  <c r="JS11" i="31"/>
  <c r="JU11" i="31" s="1"/>
  <c r="JR11" i="31"/>
  <c r="JN11" i="31"/>
  <c r="JP11" i="31" s="1"/>
  <c r="JM11" i="31"/>
  <c r="JI11" i="31"/>
  <c r="JK11" i="31" s="1"/>
  <c r="JH11" i="31"/>
  <c r="JD11" i="31"/>
  <c r="JE11" i="31" s="1"/>
  <c r="JC11" i="31"/>
  <c r="IS11" i="31"/>
  <c r="IR11" i="31"/>
  <c r="IN11" i="31"/>
  <c r="IO11" i="31" s="1"/>
  <c r="IM11" i="31"/>
  <c r="II11" i="31"/>
  <c r="IK11" i="31" s="1"/>
  <c r="IH11" i="31"/>
  <c r="ID11" i="31"/>
  <c r="IF11" i="31" s="1"/>
  <c r="IC11" i="31"/>
  <c r="HY11" i="31"/>
  <c r="IA11" i="31" s="1"/>
  <c r="HX11" i="31"/>
  <c r="HT11" i="31"/>
  <c r="HS11" i="31"/>
  <c r="HI11" i="31"/>
  <c r="HH11" i="31"/>
  <c r="HD11" i="31"/>
  <c r="HC11" i="31"/>
  <c r="GY11" i="31"/>
  <c r="GZ11" i="31" s="1"/>
  <c r="GX11" i="31"/>
  <c r="GT11" i="31"/>
  <c r="GV11" i="31" s="1"/>
  <c r="GS11" i="31"/>
  <c r="GO11" i="31"/>
  <c r="GQ11" i="31" s="1"/>
  <c r="GN11" i="31"/>
  <c r="GJ11" i="31"/>
  <c r="GK11" i="31" s="1"/>
  <c r="GI11" i="31"/>
  <c r="FY11" i="31"/>
  <c r="FZ11" i="31" s="1"/>
  <c r="FX11" i="31"/>
  <c r="FT11" i="31"/>
  <c r="FS11" i="31"/>
  <c r="FO11" i="31"/>
  <c r="FN11" i="31"/>
  <c r="FJ11" i="31"/>
  <c r="FL11" i="31" s="1"/>
  <c r="FI11" i="31"/>
  <c r="FE11" i="31"/>
  <c r="FG11" i="31" s="1"/>
  <c r="FD11" i="31"/>
  <c r="EZ11" i="31"/>
  <c r="FB11" i="31" s="1"/>
  <c r="EY11" i="31"/>
  <c r="EO11" i="31"/>
  <c r="EQ11" i="31" s="1"/>
  <c r="EN11" i="31"/>
  <c r="EJ11" i="31"/>
  <c r="EK11" i="31" s="1"/>
  <c r="EI11" i="31"/>
  <c r="EE11" i="31"/>
  <c r="EG11" i="31" s="1"/>
  <c r="ED11" i="31"/>
  <c r="DZ11" i="31"/>
  <c r="DY11" i="31"/>
  <c r="DU11" i="31"/>
  <c r="DW11" i="31" s="1"/>
  <c r="DT11" i="31"/>
  <c r="DP11" i="31"/>
  <c r="DQ11" i="31" s="1"/>
  <c r="DO11" i="31"/>
  <c r="DE11" i="31"/>
  <c r="DF11" i="31" s="1"/>
  <c r="DD11" i="31"/>
  <c r="CZ11" i="31"/>
  <c r="DB11" i="31" s="1"/>
  <c r="CY11" i="31"/>
  <c r="CU11" i="31"/>
  <c r="CV11" i="31" s="1"/>
  <c r="CT11" i="31"/>
  <c r="CP11" i="31"/>
  <c r="CR11" i="31" s="1"/>
  <c r="CO11" i="31"/>
  <c r="CK11" i="31"/>
  <c r="CJ11" i="31"/>
  <c r="CF11" i="31"/>
  <c r="CG11" i="31" s="1"/>
  <c r="CE11" i="31"/>
  <c r="BU11" i="31"/>
  <c r="BW11" i="31" s="1"/>
  <c r="BT11" i="31"/>
  <c r="BP11" i="31"/>
  <c r="BO11" i="31"/>
  <c r="BK11" i="31"/>
  <c r="BM11" i="31" s="1"/>
  <c r="BJ11" i="31"/>
  <c r="BF11" i="31"/>
  <c r="BG11" i="31" s="1"/>
  <c r="BE11" i="31"/>
  <c r="BA11" i="31"/>
  <c r="BC11" i="31" s="1"/>
  <c r="AZ11" i="31"/>
  <c r="AV11" i="31"/>
  <c r="AU11" i="31"/>
  <c r="AK11" i="31"/>
  <c r="AJ11" i="31"/>
  <c r="AF11" i="31"/>
  <c r="AH11" i="31" s="1"/>
  <c r="AE11" i="31"/>
  <c r="AA11" i="31"/>
  <c r="AC11" i="31" s="1"/>
  <c r="Z11" i="31"/>
  <c r="V11" i="31"/>
  <c r="X11" i="31" s="1"/>
  <c r="U11" i="31"/>
  <c r="Q11" i="31"/>
  <c r="S11" i="31" s="1"/>
  <c r="P11" i="31"/>
  <c r="K11" i="31"/>
  <c r="H11" i="31"/>
  <c r="KC8" i="31"/>
  <c r="KE8" i="31" s="1"/>
  <c r="KB8" i="31"/>
  <c r="JX8" i="31"/>
  <c r="JW8" i="31"/>
  <c r="JS8" i="31"/>
  <c r="JU8" i="31" s="1"/>
  <c r="JR8" i="31"/>
  <c r="JN8" i="31"/>
  <c r="JO8" i="31" s="1"/>
  <c r="JM8" i="31"/>
  <c r="JI8" i="31"/>
  <c r="JK8" i="31" s="1"/>
  <c r="JH8" i="31"/>
  <c r="JD8" i="31"/>
  <c r="JC8" i="31"/>
  <c r="IS8" i="31"/>
  <c r="IR8" i="31"/>
  <c r="IN8" i="31"/>
  <c r="IP8" i="31" s="1"/>
  <c r="IM8" i="31"/>
  <c r="II8" i="31"/>
  <c r="IK8" i="31" s="1"/>
  <c r="IH8" i="31"/>
  <c r="ID8" i="31"/>
  <c r="IC8" i="31"/>
  <c r="HY8" i="31"/>
  <c r="HZ8" i="31" s="1"/>
  <c r="HX8" i="31"/>
  <c r="HT8" i="31"/>
  <c r="HV8" i="31" s="1"/>
  <c r="HS8" i="31"/>
  <c r="HI8" i="31"/>
  <c r="HK8" i="31" s="1"/>
  <c r="HH8" i="31"/>
  <c r="HD8" i="31"/>
  <c r="HF8" i="31" s="1"/>
  <c r="HC8" i="31"/>
  <c r="GY8" i="31"/>
  <c r="HA8" i="31" s="1"/>
  <c r="GX8" i="31"/>
  <c r="GT8" i="31"/>
  <c r="GV8" i="31" s="1"/>
  <c r="GS8" i="31"/>
  <c r="GO8" i="31"/>
  <c r="GQ8" i="31" s="1"/>
  <c r="GN8" i="31"/>
  <c r="GJ8" i="31"/>
  <c r="GK8" i="31" s="1"/>
  <c r="GI8" i="31"/>
  <c r="FY8" i="31"/>
  <c r="FX8" i="31"/>
  <c r="FT8" i="31"/>
  <c r="FV8" i="31" s="1"/>
  <c r="FS8" i="31"/>
  <c r="FO8" i="31"/>
  <c r="FQ8" i="31" s="1"/>
  <c r="FN8" i="31"/>
  <c r="FJ8" i="31"/>
  <c r="FL8" i="31" s="1"/>
  <c r="FI8" i="31"/>
  <c r="FE8" i="31"/>
  <c r="FG8" i="31" s="1"/>
  <c r="FD8" i="31"/>
  <c r="EZ8" i="31"/>
  <c r="FB8" i="31" s="1"/>
  <c r="EY8" i="31"/>
  <c r="EO8" i="31"/>
  <c r="EN8" i="31"/>
  <c r="EJ8" i="31"/>
  <c r="EI8" i="31"/>
  <c r="EE8" i="31"/>
  <c r="EG8" i="31" s="1"/>
  <c r="ED8" i="31"/>
  <c r="DZ8" i="31"/>
  <c r="EB8" i="31" s="1"/>
  <c r="DY8" i="31"/>
  <c r="DU8" i="31"/>
  <c r="DW8" i="31" s="1"/>
  <c r="DT8" i="31"/>
  <c r="DO8" i="31"/>
  <c r="DE8" i="31"/>
  <c r="DF8" i="31" s="1"/>
  <c r="DD8" i="31"/>
  <c r="CZ8" i="31"/>
  <c r="CY8" i="31"/>
  <c r="CU8" i="31"/>
  <c r="CT8" i="31"/>
  <c r="CP8" i="31"/>
  <c r="CR8" i="31" s="1"/>
  <c r="CO8" i="31"/>
  <c r="CK8" i="31"/>
  <c r="CM8" i="31" s="1"/>
  <c r="CJ8" i="31"/>
  <c r="CE8" i="31"/>
  <c r="BU8" i="31"/>
  <c r="BW8" i="31" s="1"/>
  <c r="BT8" i="31"/>
  <c r="BP8" i="31"/>
  <c r="BQ8" i="31" s="1"/>
  <c r="BO8" i="31"/>
  <c r="BK8" i="31"/>
  <c r="BM8" i="31" s="1"/>
  <c r="BJ8" i="31"/>
  <c r="BF8" i="31"/>
  <c r="BE8" i="31"/>
  <c r="BA8" i="31"/>
  <c r="BC8" i="31" s="1"/>
  <c r="AZ8" i="31"/>
  <c r="AU8" i="31"/>
  <c r="AK8" i="31"/>
  <c r="AJ8" i="31"/>
  <c r="AF8" i="31"/>
  <c r="AH8" i="31" s="1"/>
  <c r="AE8" i="31"/>
  <c r="AA8" i="31"/>
  <c r="AC8" i="31" s="1"/>
  <c r="Z8" i="31"/>
  <c r="V8" i="31"/>
  <c r="X8" i="31" s="1"/>
  <c r="U8" i="31"/>
  <c r="Q8" i="31"/>
  <c r="S8" i="31" s="1"/>
  <c r="P8" i="31"/>
  <c r="K8" i="31"/>
  <c r="H8" i="31"/>
  <c r="KC7" i="31"/>
  <c r="KE7" i="31" s="1"/>
  <c r="KB7" i="31"/>
  <c r="JX7" i="31"/>
  <c r="JY7" i="31" s="1"/>
  <c r="JW7" i="31"/>
  <c r="JS7" i="31"/>
  <c r="JU7" i="31" s="1"/>
  <c r="JR7" i="31"/>
  <c r="JN7" i="31"/>
  <c r="JM7" i="31"/>
  <c r="JI7" i="31"/>
  <c r="JK7" i="31" s="1"/>
  <c r="JH7" i="31"/>
  <c r="JD7" i="31"/>
  <c r="JE7" i="31" s="1"/>
  <c r="JC7" i="31"/>
  <c r="IS7" i="31"/>
  <c r="IU7" i="31" s="1"/>
  <c r="IR7" i="31"/>
  <c r="IN7" i="31"/>
  <c r="IP7" i="31" s="1"/>
  <c r="IM7" i="31"/>
  <c r="II7" i="31"/>
  <c r="IJ7" i="31" s="1"/>
  <c r="IH7" i="31"/>
  <c r="ID7" i="31"/>
  <c r="IE7" i="31" s="1"/>
  <c r="IC7" i="31"/>
  <c r="HY7" i="31"/>
  <c r="HX7" i="31"/>
  <c r="HT7" i="31"/>
  <c r="HU7" i="31" s="1"/>
  <c r="HS7" i="31"/>
  <c r="HI7" i="31"/>
  <c r="HK7" i="31" s="1"/>
  <c r="HH7" i="31"/>
  <c r="HD7" i="31"/>
  <c r="HF7" i="31" s="1"/>
  <c r="HC7" i="31"/>
  <c r="GY7" i="31"/>
  <c r="HA7" i="31" s="1"/>
  <c r="GX7" i="31"/>
  <c r="GT7" i="31"/>
  <c r="GU7" i="31" s="1"/>
  <c r="GS7" i="31"/>
  <c r="GO7" i="31"/>
  <c r="GQ7" i="31" s="1"/>
  <c r="GN7" i="31"/>
  <c r="GJ7" i="31"/>
  <c r="GI7" i="31"/>
  <c r="FY7" i="31"/>
  <c r="GA7" i="31" s="1"/>
  <c r="FX7" i="31"/>
  <c r="FT7" i="31"/>
  <c r="FV7" i="31" s="1"/>
  <c r="FS7" i="31"/>
  <c r="FO7" i="31"/>
  <c r="FP7" i="31" s="1"/>
  <c r="FN7" i="31"/>
  <c r="FJ7" i="31"/>
  <c r="FL7" i="31" s="1"/>
  <c r="FI7" i="31"/>
  <c r="FE7" i="31"/>
  <c r="FF7" i="31" s="1"/>
  <c r="FD7" i="31"/>
  <c r="EZ7" i="31"/>
  <c r="EY7" i="31"/>
  <c r="EO7" i="31"/>
  <c r="EP7" i="31" s="1"/>
  <c r="EN7" i="31"/>
  <c r="EJ7" i="31"/>
  <c r="EK7" i="31" s="1"/>
  <c r="EI7" i="31"/>
  <c r="EE7" i="31"/>
  <c r="EG7" i="31" s="1"/>
  <c r="ED7" i="31"/>
  <c r="DZ7" i="31"/>
  <c r="EB7" i="31" s="1"/>
  <c r="DY7" i="31"/>
  <c r="DU7" i="31"/>
  <c r="DW7" i="31" s="1"/>
  <c r="DT7" i="31"/>
  <c r="DO7" i="31"/>
  <c r="DE7" i="31"/>
  <c r="DD7" i="31"/>
  <c r="CZ7" i="31"/>
  <c r="DA7" i="31" s="1"/>
  <c r="CY7" i="31"/>
  <c r="CU7" i="31"/>
  <c r="CV7" i="31" s="1"/>
  <c r="CT7" i="31"/>
  <c r="CP7" i="31"/>
  <c r="CR7" i="31" s="1"/>
  <c r="CO7" i="31"/>
  <c r="CK7" i="31"/>
  <c r="CL7" i="31" s="1"/>
  <c r="CJ7" i="31"/>
  <c r="CE7" i="31"/>
  <c r="BU7" i="31"/>
  <c r="BV7" i="31" s="1"/>
  <c r="BT7" i="31"/>
  <c r="BP7" i="31"/>
  <c r="BO7" i="31"/>
  <c r="BK7" i="31"/>
  <c r="BM7" i="31" s="1"/>
  <c r="BJ7" i="31"/>
  <c r="BF7" i="31"/>
  <c r="BH7" i="31" s="1"/>
  <c r="BE7" i="31"/>
  <c r="BA7" i="31"/>
  <c r="BC7" i="31" s="1"/>
  <c r="AZ7" i="31"/>
  <c r="AU7" i="31"/>
  <c r="AK7" i="31"/>
  <c r="AM7" i="31" s="1"/>
  <c r="AJ7" i="31"/>
  <c r="AF7" i="31"/>
  <c r="AH7" i="31" s="1"/>
  <c r="AE7" i="31"/>
  <c r="AA7" i="31"/>
  <c r="AC7" i="31" s="1"/>
  <c r="Z7" i="31"/>
  <c r="V7" i="31"/>
  <c r="X7" i="31" s="1"/>
  <c r="U7" i="31"/>
  <c r="Q7" i="31"/>
  <c r="S7" i="31" s="1"/>
  <c r="P7" i="31"/>
  <c r="K7" i="31"/>
  <c r="H7" i="31"/>
  <c r="KC6" i="31"/>
  <c r="KE6" i="31" s="1"/>
  <c r="KB6" i="31"/>
  <c r="JX6" i="31"/>
  <c r="JW6" i="31"/>
  <c r="JS6" i="31"/>
  <c r="JU6" i="31" s="1"/>
  <c r="JR6" i="31"/>
  <c r="JN6" i="31"/>
  <c r="JO6" i="31" s="1"/>
  <c r="JM6" i="31"/>
  <c r="JI6" i="31"/>
  <c r="JK6" i="31" s="1"/>
  <c r="JH6" i="31"/>
  <c r="JD6" i="31"/>
  <c r="JC6" i="31"/>
  <c r="IS6" i="31"/>
  <c r="IT6" i="31" s="1"/>
  <c r="IR6" i="31"/>
  <c r="IN6" i="31"/>
  <c r="IP6" i="31" s="1"/>
  <c r="IM6" i="31"/>
  <c r="II6" i="31"/>
  <c r="IH6" i="31"/>
  <c r="ID6" i="31"/>
  <c r="IF6" i="31" s="1"/>
  <c r="IC6" i="31"/>
  <c r="HY6" i="31"/>
  <c r="HZ6" i="31" s="1"/>
  <c r="HX6" i="31"/>
  <c r="HT6" i="31"/>
  <c r="HV6" i="31" s="1"/>
  <c r="HS6" i="31"/>
  <c r="HI6" i="31"/>
  <c r="HK6" i="31" s="1"/>
  <c r="HH6" i="31"/>
  <c r="HD6" i="31"/>
  <c r="HE6" i="31" s="1"/>
  <c r="HC6" i="31"/>
  <c r="GY6" i="31"/>
  <c r="HA6" i="31" s="1"/>
  <c r="GX6" i="31"/>
  <c r="GT6" i="31"/>
  <c r="GS6" i="31"/>
  <c r="GO6" i="31"/>
  <c r="GQ6" i="31" s="1"/>
  <c r="GN6" i="31"/>
  <c r="GJ6" i="31"/>
  <c r="GL6" i="31" s="1"/>
  <c r="GI6" i="31"/>
  <c r="FY6" i="31"/>
  <c r="FX6" i="31"/>
  <c r="FT6" i="31"/>
  <c r="FS6" i="31"/>
  <c r="FO6" i="31"/>
  <c r="FP6" i="31" s="1"/>
  <c r="FN6" i="31"/>
  <c r="FJ6" i="31"/>
  <c r="FI6" i="31"/>
  <c r="FE6" i="31"/>
  <c r="FD6" i="31"/>
  <c r="EZ6" i="31"/>
  <c r="FA6" i="31" s="1"/>
  <c r="EY6" i="31"/>
  <c r="EO6" i="31"/>
  <c r="EQ6" i="31" s="1"/>
  <c r="EN6" i="31"/>
  <c r="EJ6" i="31"/>
  <c r="EL6" i="31" s="1"/>
  <c r="EI6" i="31"/>
  <c r="EE6" i="31"/>
  <c r="ED6" i="31"/>
  <c r="DZ6" i="31"/>
  <c r="EA6" i="31" s="1"/>
  <c r="DY6" i="31"/>
  <c r="DU6" i="31"/>
  <c r="DW6" i="31" s="1"/>
  <c r="DT6" i="31"/>
  <c r="DO6" i="31"/>
  <c r="DE6" i="31"/>
  <c r="DG6" i="31" s="1"/>
  <c r="DD6" i="31"/>
  <c r="DE59" i="31" s="1"/>
  <c r="CZ6" i="31"/>
  <c r="DB6" i="31" s="1"/>
  <c r="CY6" i="31"/>
  <c r="CU6" i="31"/>
  <c r="CW6" i="31" s="1"/>
  <c r="CT6" i="31"/>
  <c r="CP6" i="31"/>
  <c r="CR6" i="31" s="1"/>
  <c r="CO6" i="31"/>
  <c r="CP30" i="31" s="1"/>
  <c r="CK6" i="31"/>
  <c r="CL6" i="31" s="1"/>
  <c r="CJ6" i="31"/>
  <c r="CE6" i="31"/>
  <c r="BU6" i="31"/>
  <c r="BV6" i="31" s="1"/>
  <c r="BT6" i="31"/>
  <c r="BU54" i="31" s="1"/>
  <c r="BP6" i="31"/>
  <c r="BQ6" i="31" s="1"/>
  <c r="BO6" i="31"/>
  <c r="BK6" i="31"/>
  <c r="BM6" i="31" s="1"/>
  <c r="BJ6" i="31"/>
  <c r="BF6" i="31"/>
  <c r="BH6" i="31" s="1"/>
  <c r="BE6" i="31"/>
  <c r="BF22" i="31" s="1"/>
  <c r="BA6" i="31"/>
  <c r="BC6" i="31" s="1"/>
  <c r="AZ6" i="31"/>
  <c r="AU6" i="31"/>
  <c r="AV17" i="31" s="1"/>
  <c r="AK6" i="31"/>
  <c r="AJ6" i="31"/>
  <c r="AF6" i="31"/>
  <c r="AH6" i="31" s="1"/>
  <c r="AE6" i="31"/>
  <c r="AA6" i="31"/>
  <c r="AC6" i="31" s="1"/>
  <c r="Z6" i="31"/>
  <c r="V6" i="31"/>
  <c r="X6" i="31" s="1"/>
  <c r="U6" i="31"/>
  <c r="Q6" i="31"/>
  <c r="S6" i="31" s="1"/>
  <c r="P6" i="31"/>
  <c r="K6" i="31"/>
  <c r="H6" i="31"/>
  <c r="H49" i="20"/>
  <c r="H48" i="20"/>
  <c r="H45" i="20"/>
  <c r="H43" i="20"/>
  <c r="H41" i="20"/>
  <c r="H34" i="20"/>
  <c r="H38" i="20"/>
  <c r="H32" i="20"/>
  <c r="H33" i="20"/>
  <c r="H22" i="20"/>
  <c r="H17" i="20"/>
  <c r="CP22" i="31" l="1"/>
  <c r="BF26" i="31"/>
  <c r="BU37" i="31"/>
  <c r="DE58" i="31"/>
  <c r="M20" i="31"/>
  <c r="W9" i="31"/>
  <c r="R36" i="31"/>
  <c r="AL68" i="31"/>
  <c r="FI91" i="31"/>
  <c r="FI92" i="31" s="1"/>
  <c r="FS91" i="31"/>
  <c r="FS92" i="31" s="1"/>
  <c r="BA20" i="31"/>
  <c r="DP16" i="31"/>
  <c r="DZ21" i="31"/>
  <c r="BF23" i="31"/>
  <c r="DE37" i="31"/>
  <c r="BU39" i="31"/>
  <c r="EO60" i="31"/>
  <c r="AL18" i="31"/>
  <c r="BF24" i="31"/>
  <c r="AL20" i="31"/>
  <c r="R31" i="31"/>
  <c r="BU46" i="31"/>
  <c r="R32" i="31"/>
  <c r="AB32" i="31"/>
  <c r="AG36" i="31"/>
  <c r="AG70" i="31"/>
  <c r="Q19" i="31"/>
  <c r="BF21" i="31"/>
  <c r="BF31" i="31"/>
  <c r="BU49" i="31"/>
  <c r="BU51" i="31"/>
  <c r="ED91" i="31"/>
  <c r="ED92" i="31" s="1"/>
  <c r="EO39" i="31"/>
  <c r="EO58" i="31"/>
  <c r="EO38" i="31"/>
  <c r="EO47" i="31"/>
  <c r="DZ32" i="31"/>
  <c r="EO40" i="31"/>
  <c r="EO42" i="31"/>
  <c r="DP8" i="31"/>
  <c r="DZ27" i="31"/>
  <c r="EO41" i="31"/>
  <c r="DP7" i="31"/>
  <c r="DZ22" i="31"/>
  <c r="DZ26" i="31"/>
  <c r="DP10" i="31"/>
  <c r="DZ23" i="31"/>
  <c r="DZ28" i="31"/>
  <c r="DP6" i="31"/>
  <c r="DZ25" i="31"/>
  <c r="DZ24" i="31"/>
  <c r="EP24" i="31"/>
  <c r="DP9" i="31"/>
  <c r="DP14" i="31"/>
  <c r="DE39" i="31"/>
  <c r="DE52" i="31"/>
  <c r="DE55" i="31"/>
  <c r="DE41" i="31"/>
  <c r="CF6" i="31"/>
  <c r="DE45" i="31"/>
  <c r="DE40" i="31"/>
  <c r="DE43" i="31"/>
  <c r="CF8" i="31"/>
  <c r="CF10" i="31"/>
  <c r="CP21" i="31"/>
  <c r="CP29" i="31"/>
  <c r="CP31" i="31"/>
  <c r="CP36" i="31"/>
  <c r="CQ36" i="31" s="1"/>
  <c r="CP32" i="31"/>
  <c r="AM25" i="31"/>
  <c r="AN25" i="31" s="1"/>
  <c r="M67" i="31"/>
  <c r="FG71" i="31"/>
  <c r="FV60" i="31"/>
  <c r="FW60" i="31" s="1"/>
  <c r="GQ60" i="31"/>
  <c r="GR60" i="31" s="1"/>
  <c r="DW69" i="31"/>
  <c r="EQ25" i="31"/>
  <c r="CP27" i="31"/>
  <c r="CP24" i="31"/>
  <c r="CP25" i="31"/>
  <c r="DJ25" i="31" s="1"/>
  <c r="DK25" i="31" s="1"/>
  <c r="CP23" i="31"/>
  <c r="CP26" i="31"/>
  <c r="CF12" i="31"/>
  <c r="CF9" i="31"/>
  <c r="FA69" i="31"/>
  <c r="AB9" i="31"/>
  <c r="JF69" i="31"/>
  <c r="JG69" i="31" s="1"/>
  <c r="CQ70" i="31"/>
  <c r="CL75" i="31"/>
  <c r="AL12" i="31"/>
  <c r="JE29" i="31"/>
  <c r="FA53" i="31"/>
  <c r="CF7" i="31"/>
  <c r="DF21" i="31"/>
  <c r="DF19" i="31"/>
  <c r="W58" i="31"/>
  <c r="AG59" i="31"/>
  <c r="CL81" i="31"/>
  <c r="JO83" i="31"/>
  <c r="IE84" i="31"/>
  <c r="AL14" i="31"/>
  <c r="EQ71" i="31"/>
  <c r="AG7" i="31"/>
  <c r="EA15" i="31"/>
  <c r="AG22" i="31"/>
  <c r="EB35" i="31"/>
  <c r="EC35" i="31" s="1"/>
  <c r="HV62" i="31"/>
  <c r="HW62" i="31" s="1"/>
  <c r="EP63" i="31"/>
  <c r="AB7" i="31"/>
  <c r="AL7" i="31"/>
  <c r="M22" i="31"/>
  <c r="GQ33" i="31"/>
  <c r="FP29" i="31"/>
  <c r="DQ51" i="31"/>
  <c r="CQ86" i="31"/>
  <c r="DV86" i="31"/>
  <c r="EP6" i="31"/>
  <c r="GP7" i="31"/>
  <c r="HA11" i="31"/>
  <c r="HB11" i="31" s="1"/>
  <c r="FQ23" i="31"/>
  <c r="HF24" i="31"/>
  <c r="AB28" i="31"/>
  <c r="DV38" i="31"/>
  <c r="DX38" i="31" s="1"/>
  <c r="KD39" i="31"/>
  <c r="N48" i="31"/>
  <c r="CQ48" i="31"/>
  <c r="CS48" i="31" s="1"/>
  <c r="GV29" i="31"/>
  <c r="GW29" i="31" s="1"/>
  <c r="DQ81" i="31"/>
  <c r="CG80" i="31"/>
  <c r="FF18" i="31"/>
  <c r="FV22" i="31"/>
  <c r="FW22" i="31" s="1"/>
  <c r="IK25" i="31"/>
  <c r="DW26" i="31"/>
  <c r="IO35" i="31"/>
  <c r="GL27" i="31"/>
  <c r="GM27" i="31" s="1"/>
  <c r="AL17" i="31"/>
  <c r="W85" i="31"/>
  <c r="JZ85" i="31"/>
  <c r="EQ44" i="31"/>
  <c r="ER44" i="31" s="1"/>
  <c r="EL56" i="31"/>
  <c r="CR20" i="31"/>
  <c r="CS20" i="31" s="1"/>
  <c r="IA29" i="31"/>
  <c r="HV51" i="31"/>
  <c r="HW51" i="31" s="1"/>
  <c r="EP54" i="31"/>
  <c r="FB45" i="31"/>
  <c r="FG14" i="31"/>
  <c r="JU14" i="31"/>
  <c r="JV14" i="31" s="1"/>
  <c r="CV88" i="31"/>
  <c r="AB22" i="31"/>
  <c r="DQ33" i="31"/>
  <c r="AG30" i="31"/>
  <c r="HU35" i="31"/>
  <c r="X38" i="31"/>
  <c r="IE56" i="31"/>
  <c r="IF32" i="31"/>
  <c r="IG32" i="31" s="1"/>
  <c r="EG71" i="31"/>
  <c r="AL72" i="31"/>
  <c r="HA77" i="31"/>
  <c r="DB79" i="31"/>
  <c r="DC79" i="31" s="1"/>
  <c r="HJ86" i="31"/>
  <c r="CQ72" i="31"/>
  <c r="CS72" i="31" s="1"/>
  <c r="FA8" i="31"/>
  <c r="GA13" i="31"/>
  <c r="GB13" i="31" s="1"/>
  <c r="AB23" i="31"/>
  <c r="FU30" i="31"/>
  <c r="IE28" i="31"/>
  <c r="JT38" i="31"/>
  <c r="GQ37" i="31"/>
  <c r="GR37" i="31" s="1"/>
  <c r="JF44" i="31"/>
  <c r="JG44" i="31" s="1"/>
  <c r="DG65" i="31"/>
  <c r="DH65" i="31" s="1"/>
  <c r="IP41" i="31"/>
  <c r="IQ41" i="31" s="1"/>
  <c r="EQ52" i="31"/>
  <c r="ER52" i="31" s="1"/>
  <c r="DF71" i="31"/>
  <c r="DH71" i="31" s="1"/>
  <c r="DV85" i="31"/>
  <c r="CL87" i="31"/>
  <c r="IP88" i="31"/>
  <c r="BU38" i="31"/>
  <c r="BV39" i="31" s="1"/>
  <c r="BF30" i="31"/>
  <c r="BF27" i="31"/>
  <c r="FB21" i="31"/>
  <c r="FC21" i="31" s="1"/>
  <c r="FZ30" i="31"/>
  <c r="FA28" i="31"/>
  <c r="GL38" i="31"/>
  <c r="GM38" i="31" s="1"/>
  <c r="EP37" i="31"/>
  <c r="JY37" i="31"/>
  <c r="HA44" i="31"/>
  <c r="HB44" i="31" s="1"/>
  <c r="FK48" i="31"/>
  <c r="IO53" i="31"/>
  <c r="EQ56" i="31"/>
  <c r="DA57" i="31"/>
  <c r="GQ45" i="31"/>
  <c r="GR45" i="31" s="1"/>
  <c r="KE79" i="31"/>
  <c r="KF79" i="31" s="1"/>
  <c r="HU83" i="31"/>
  <c r="CG84" i="31"/>
  <c r="IO85" i="31"/>
  <c r="IJ86" i="31"/>
  <c r="CG87" i="31"/>
  <c r="CW87" i="31"/>
  <c r="JF87" i="31"/>
  <c r="JG87" i="31" s="1"/>
  <c r="CM7" i="31"/>
  <c r="CW13" i="31"/>
  <c r="CX13" i="31" s="1"/>
  <c r="AM18" i="31"/>
  <c r="JE18" i="31"/>
  <c r="AG21" i="31"/>
  <c r="JE26" i="31"/>
  <c r="JJ51" i="31"/>
  <c r="IF61" i="31"/>
  <c r="IG61" i="31" s="1"/>
  <c r="IT62" i="31"/>
  <c r="FG40" i="31"/>
  <c r="CR43" i="31"/>
  <c r="CS43" i="31" s="1"/>
  <c r="EL74" i="31"/>
  <c r="EM74" i="31" s="1"/>
  <c r="FQ74" i="31"/>
  <c r="FR74" i="31" s="1"/>
  <c r="CW75" i="31"/>
  <c r="CX75" i="31" s="1"/>
  <c r="GU82" i="31"/>
  <c r="KE83" i="31"/>
  <c r="KF83" i="31" s="1"/>
  <c r="FK89" i="31"/>
  <c r="FQ39" i="31"/>
  <c r="FR39" i="31" s="1"/>
  <c r="AG50" i="31"/>
  <c r="FL50" i="31"/>
  <c r="FM50" i="31" s="1"/>
  <c r="AL31" i="31"/>
  <c r="AB46" i="31"/>
  <c r="AL46" i="31"/>
  <c r="FU51" i="31"/>
  <c r="IP32" i="31"/>
  <c r="IA40" i="31"/>
  <c r="IB40" i="31" s="1"/>
  <c r="JU71" i="31"/>
  <c r="JV71" i="31" s="1"/>
  <c r="IE6" i="31"/>
  <c r="DV11" i="31"/>
  <c r="JU13" i="31"/>
  <c r="AB21" i="31"/>
  <c r="GV30" i="31"/>
  <c r="AC9" i="31"/>
  <c r="IK32" i="31"/>
  <c r="DB61" i="31"/>
  <c r="DV61" i="31"/>
  <c r="DX61" i="31" s="1"/>
  <c r="HK63" i="31"/>
  <c r="HL63" i="31" s="1"/>
  <c r="HU63" i="31"/>
  <c r="JJ63" i="31"/>
  <c r="CQ65" i="31"/>
  <c r="GZ40" i="31"/>
  <c r="JU45" i="31"/>
  <c r="CL41" i="31"/>
  <c r="CN41" i="31" s="1"/>
  <c r="HA41" i="31"/>
  <c r="M60" i="31"/>
  <c r="S74" i="31"/>
  <c r="KD76" i="31"/>
  <c r="FZ79" i="31"/>
  <c r="GK79" i="31"/>
  <c r="FL82" i="31"/>
  <c r="DA83" i="31"/>
  <c r="DA86" i="31"/>
  <c r="IO86" i="31"/>
  <c r="IQ86" i="31" s="1"/>
  <c r="FK88" i="31"/>
  <c r="BF34" i="31"/>
  <c r="BF28" i="31"/>
  <c r="HU25" i="31"/>
  <c r="CV26" i="31"/>
  <c r="CX26" i="31" s="1"/>
  <c r="FB26" i="31"/>
  <c r="FC26" i="31" s="1"/>
  <c r="AL33" i="31"/>
  <c r="HV15" i="31"/>
  <c r="DV18" i="31"/>
  <c r="EK21" i="31"/>
  <c r="HZ21" i="31"/>
  <c r="IA23" i="31"/>
  <c r="JZ22" i="31"/>
  <c r="KA22" i="31" s="1"/>
  <c r="JP25" i="31"/>
  <c r="FB24" i="31"/>
  <c r="JT24" i="31"/>
  <c r="AB33" i="31"/>
  <c r="FZ33" i="31"/>
  <c r="DR30" i="31"/>
  <c r="DQ30" i="31"/>
  <c r="KD6" i="31"/>
  <c r="DB7" i="31"/>
  <c r="JJ7" i="31"/>
  <c r="IO8" i="31"/>
  <c r="GA11" i="31"/>
  <c r="GB11" i="31" s="1"/>
  <c r="AG15" i="31"/>
  <c r="GV19" i="31"/>
  <c r="CW23" i="31"/>
  <c r="M25" i="31"/>
  <c r="IJ33" i="31"/>
  <c r="IK33" i="31"/>
  <c r="AH27" i="31"/>
  <c r="AI27" i="31" s="1"/>
  <c r="JJ27" i="31"/>
  <c r="W28" i="31"/>
  <c r="FG28" i="31"/>
  <c r="FH28" i="31" s="1"/>
  <c r="HK38" i="31"/>
  <c r="HL38" i="31" s="1"/>
  <c r="CQ37" i="31"/>
  <c r="GK44" i="31"/>
  <c r="FA39" i="31"/>
  <c r="JT39" i="31"/>
  <c r="DV48" i="31"/>
  <c r="HA50" i="31"/>
  <c r="JP56" i="31"/>
  <c r="AG17" i="31"/>
  <c r="W34" i="31"/>
  <c r="AC34" i="31"/>
  <c r="GU34" i="31"/>
  <c r="IT34" i="31"/>
  <c r="FB31" i="31"/>
  <c r="EG12" i="31"/>
  <c r="EH12" i="31" s="1"/>
  <c r="GV10" i="31"/>
  <c r="IJ10" i="31"/>
  <c r="IP10" i="31"/>
  <c r="IQ10" i="31" s="1"/>
  <c r="JJ10" i="31"/>
  <c r="AH62" i="31"/>
  <c r="CW63" i="31"/>
  <c r="CX63" i="31" s="1"/>
  <c r="DR63" i="31"/>
  <c r="GV63" i="31"/>
  <c r="FZ64" i="31"/>
  <c r="GL64" i="31"/>
  <c r="GM64" i="31" s="1"/>
  <c r="IU64" i="31"/>
  <c r="JO64" i="31"/>
  <c r="FK65" i="31"/>
  <c r="HJ65" i="31"/>
  <c r="IE65" i="31"/>
  <c r="AL66" i="31"/>
  <c r="HA66" i="31"/>
  <c r="JE43" i="31"/>
  <c r="GL45" i="31"/>
  <c r="GZ45" i="31"/>
  <c r="W52" i="31"/>
  <c r="DB52" i="31"/>
  <c r="DC52" i="31" s="1"/>
  <c r="AH55" i="31"/>
  <c r="FB60" i="31"/>
  <c r="AB67" i="31"/>
  <c r="CR67" i="31"/>
  <c r="CS67" i="31" s="1"/>
  <c r="FV67" i="31"/>
  <c r="GP67" i="31"/>
  <c r="IO67" i="31"/>
  <c r="JK67" i="31"/>
  <c r="CL68" i="31"/>
  <c r="EA68" i="31"/>
  <c r="CL71" i="31"/>
  <c r="DW71" i="31"/>
  <c r="EL71" i="31"/>
  <c r="JE71" i="31"/>
  <c r="IP72" i="31"/>
  <c r="IQ72" i="31" s="1"/>
  <c r="JJ72" i="31"/>
  <c r="CL73" i="31"/>
  <c r="DB74" i="31"/>
  <c r="DC74" i="31" s="1"/>
  <c r="JP74" i="31"/>
  <c r="JQ74" i="31" s="1"/>
  <c r="FL75" i="31"/>
  <c r="CQ76" i="31"/>
  <c r="IK76" i="31"/>
  <c r="IL76" i="31" s="1"/>
  <c r="CR77" i="31"/>
  <c r="CS77" i="31" s="1"/>
  <c r="IK77" i="31"/>
  <c r="IL77" i="31" s="1"/>
  <c r="HK78" i="31"/>
  <c r="HL78" i="31" s="1"/>
  <c r="HV78" i="31"/>
  <c r="JT78" i="31"/>
  <c r="EK79" i="31"/>
  <c r="FK87" i="31"/>
  <c r="HK87" i="31"/>
  <c r="HU87" i="31"/>
  <c r="JP87" i="31"/>
  <c r="EK88" i="31"/>
  <c r="GL88" i="31"/>
  <c r="CG49" i="31"/>
  <c r="HF49" i="31"/>
  <c r="JZ51" i="31"/>
  <c r="KA51" i="31" s="1"/>
  <c r="CR54" i="31"/>
  <c r="CS54" i="31" s="1"/>
  <c r="HE12" i="31"/>
  <c r="CM47" i="31"/>
  <c r="CM67" i="31"/>
  <c r="CG81" i="31"/>
  <c r="CI81" i="31" s="1"/>
  <c r="HA81" i="31"/>
  <c r="HB81" i="31" s="1"/>
  <c r="CW82" i="31"/>
  <c r="DF83" i="31"/>
  <c r="CV86" i="31"/>
  <c r="CX86" i="31" s="1"/>
  <c r="FV86" i="31"/>
  <c r="FW86" i="31" s="1"/>
  <c r="IP87" i="31"/>
  <c r="DA88" i="31"/>
  <c r="DV88" i="31"/>
  <c r="JE88" i="31"/>
  <c r="CW89" i="31"/>
  <c r="DQ89" i="31"/>
  <c r="DS89" i="31" s="1"/>
  <c r="GU89" i="31"/>
  <c r="HZ89" i="31"/>
  <c r="HA35" i="31"/>
  <c r="IE35" i="31"/>
  <c r="AG38" i="31"/>
  <c r="CQ38" i="31"/>
  <c r="CS38" i="31" s="1"/>
  <c r="FF38" i="31"/>
  <c r="FK37" i="31"/>
  <c r="JT37" i="31"/>
  <c r="DA44" i="31"/>
  <c r="GP53" i="31"/>
  <c r="GR53" i="31" s="1"/>
  <c r="FB56" i="31"/>
  <c r="FC56" i="31" s="1"/>
  <c r="AB29" i="31"/>
  <c r="AL29" i="31"/>
  <c r="IO54" i="31"/>
  <c r="JJ54" i="31"/>
  <c r="N12" i="31"/>
  <c r="O12" i="31" s="1"/>
  <c r="IA9" i="31"/>
  <c r="IB9" i="31" s="1"/>
  <c r="CM61" i="31"/>
  <c r="FB61" i="31"/>
  <c r="CR64" i="31"/>
  <c r="CS64" i="31" s="1"/>
  <c r="EP64" i="31"/>
  <c r="M65" i="31"/>
  <c r="CH65" i="31"/>
  <c r="CI65" i="31" s="1"/>
  <c r="FG66" i="31"/>
  <c r="HZ66" i="31"/>
  <c r="GP16" i="31"/>
  <c r="GR16" i="31" s="1"/>
  <c r="FQ42" i="31"/>
  <c r="EK60" i="31"/>
  <c r="EA67" i="31"/>
  <c r="DG70" i="31"/>
  <c r="EA70" i="31"/>
  <c r="JU75" i="31"/>
  <c r="FP84" i="31"/>
  <c r="GL84" i="31"/>
  <c r="JO88" i="31"/>
  <c r="CQ89" i="31"/>
  <c r="CS89" i="31" s="1"/>
  <c r="EP31" i="31"/>
  <c r="M46" i="31"/>
  <c r="GV46" i="31"/>
  <c r="R49" i="31"/>
  <c r="IE49" i="31"/>
  <c r="JK49" i="31"/>
  <c r="FK76" i="31"/>
  <c r="GQ79" i="31"/>
  <c r="IT81" i="31"/>
  <c r="JE81" i="31"/>
  <c r="M84" i="31"/>
  <c r="FK84" i="31"/>
  <c r="FM84" i="31" s="1"/>
  <c r="EK86" i="31"/>
  <c r="GZ88" i="31"/>
  <c r="BF29" i="31"/>
  <c r="BF25" i="31"/>
  <c r="BC87" i="31"/>
  <c r="BD87" i="31" s="1"/>
  <c r="CV6" i="31"/>
  <c r="DA6" i="31"/>
  <c r="FG7" i="31"/>
  <c r="FH7" i="31" s="1"/>
  <c r="HV7" i="31"/>
  <c r="HW7" i="31" s="1"/>
  <c r="JT7" i="31"/>
  <c r="JV7" i="31" s="1"/>
  <c r="R11" i="31"/>
  <c r="FF11" i="31"/>
  <c r="GU11" i="31"/>
  <c r="FB13" i="31"/>
  <c r="FC13" i="31" s="1"/>
  <c r="HA13" i="31"/>
  <c r="JF13" i="31"/>
  <c r="R15" i="31"/>
  <c r="GA15" i="31"/>
  <c r="JO15" i="31"/>
  <c r="CV18" i="31"/>
  <c r="CX18" i="31" s="1"/>
  <c r="EL18" i="31"/>
  <c r="EM18" i="31" s="1"/>
  <c r="GQ18" i="31"/>
  <c r="AL19" i="31"/>
  <c r="CH19" i="31"/>
  <c r="CI19" i="31" s="1"/>
  <c r="FP19" i="31"/>
  <c r="IP19" i="31"/>
  <c r="GZ21" i="31"/>
  <c r="JE21" i="31"/>
  <c r="JJ21" i="31"/>
  <c r="CG23" i="31"/>
  <c r="HE23" i="31"/>
  <c r="HG23" i="31" s="1"/>
  <c r="FA22" i="31"/>
  <c r="DF25" i="31"/>
  <c r="DQ25" i="31"/>
  <c r="IU25" i="31"/>
  <c r="KH25" i="31"/>
  <c r="KI25" i="31" s="1"/>
  <c r="R26" i="31"/>
  <c r="EF26" i="31"/>
  <c r="GU26" i="31"/>
  <c r="HA26" i="31"/>
  <c r="AB24" i="31"/>
  <c r="DB24" i="31"/>
  <c r="IP24" i="31"/>
  <c r="DB33" i="31"/>
  <c r="DC33" i="31" s="1"/>
  <c r="EG33" i="31"/>
  <c r="EH33" i="31" s="1"/>
  <c r="GL33" i="31"/>
  <c r="CV30" i="31"/>
  <c r="CX30" i="31" s="1"/>
  <c r="DG35" i="31"/>
  <c r="DH35" i="31" s="1"/>
  <c r="FK35" i="31"/>
  <c r="FL35" i="31"/>
  <c r="DF27" i="31"/>
  <c r="DG27" i="31"/>
  <c r="AI30" i="31"/>
  <c r="JZ30" i="31"/>
  <c r="JY30" i="31"/>
  <c r="EB38" i="31"/>
  <c r="EA38" i="31"/>
  <c r="AG6" i="31"/>
  <c r="HF6" i="31"/>
  <c r="IU6" i="31"/>
  <c r="W7" i="31"/>
  <c r="CW7" i="31"/>
  <c r="CQ8" i="31"/>
  <c r="EF8" i="31"/>
  <c r="GL8" i="31"/>
  <c r="GM8" i="31" s="1"/>
  <c r="IP11" i="31"/>
  <c r="CL15" i="31"/>
  <c r="AG19" i="31"/>
  <c r="JE23" i="31"/>
  <c r="JE22" i="31"/>
  <c r="GL25" i="31"/>
  <c r="HZ25" i="31"/>
  <c r="KE25" i="31"/>
  <c r="GK24" i="31"/>
  <c r="IE33" i="31"/>
  <c r="JK33" i="31"/>
  <c r="JL33" i="31" s="1"/>
  <c r="EG30" i="31"/>
  <c r="IJ35" i="31"/>
  <c r="JK30" i="31"/>
  <c r="JJ30" i="31"/>
  <c r="JK28" i="31"/>
  <c r="JJ28" i="31"/>
  <c r="JF38" i="31"/>
  <c r="KE38" i="31"/>
  <c r="KF38" i="31" s="1"/>
  <c r="FQ37" i="31"/>
  <c r="FR37" i="31" s="1"/>
  <c r="CV44" i="31"/>
  <c r="CX44" i="31" s="1"/>
  <c r="DR44" i="31"/>
  <c r="AG39" i="31"/>
  <c r="DB39" i="31"/>
  <c r="DC39" i="31" s="1"/>
  <c r="FG39" i="31"/>
  <c r="FH39" i="31" s="1"/>
  <c r="DA48" i="31"/>
  <c r="DC48" i="31" s="1"/>
  <c r="EG48" i="31"/>
  <c r="EH48" i="31" s="1"/>
  <c r="IF48" i="31"/>
  <c r="JJ50" i="31"/>
  <c r="CH56" i="31"/>
  <c r="CI56" i="31" s="1"/>
  <c r="HF56" i="31"/>
  <c r="HG56" i="31" s="1"/>
  <c r="IE57" i="31"/>
  <c r="CV17" i="31"/>
  <c r="GU17" i="31"/>
  <c r="HV20" i="31"/>
  <c r="HW20" i="31" s="1"/>
  <c r="W29" i="31"/>
  <c r="EL29" i="31"/>
  <c r="EM29" i="31" s="1"/>
  <c r="GK31" i="31"/>
  <c r="GP31" i="31"/>
  <c r="GV31" i="31"/>
  <c r="FL46" i="31"/>
  <c r="FM46" i="31" s="1"/>
  <c r="IE46" i="31"/>
  <c r="IJ46" i="31"/>
  <c r="FU49" i="31"/>
  <c r="HU49" i="31"/>
  <c r="HW49" i="31" s="1"/>
  <c r="R54" i="31"/>
  <c r="HJ54" i="31"/>
  <c r="HU54" i="31"/>
  <c r="JK12" i="31"/>
  <c r="JL12" i="31" s="1"/>
  <c r="DG10" i="31"/>
  <c r="DH10" i="31" s="1"/>
  <c r="FP10" i="31"/>
  <c r="FK36" i="31"/>
  <c r="FP36" i="31"/>
  <c r="FU36" i="31"/>
  <c r="FZ36" i="31"/>
  <c r="JE36" i="31"/>
  <c r="GK61" i="31"/>
  <c r="GM61" i="31" s="1"/>
  <c r="EL62" i="31"/>
  <c r="EM62" i="31" s="1"/>
  <c r="GU62" i="31"/>
  <c r="CM63" i="31"/>
  <c r="CN63" i="31" s="1"/>
  <c r="EG63" i="31"/>
  <c r="EH63" i="31" s="1"/>
  <c r="JZ63" i="31"/>
  <c r="KA63" i="31" s="1"/>
  <c r="AG64" i="31"/>
  <c r="DF64" i="31"/>
  <c r="DH64" i="31" s="1"/>
  <c r="FQ64" i="31"/>
  <c r="FR64" i="31" s="1"/>
  <c r="JU64" i="31"/>
  <c r="JV64" i="31" s="1"/>
  <c r="W65" i="31"/>
  <c r="EG65" i="31"/>
  <c r="EH65" i="31" s="1"/>
  <c r="EG66" i="31"/>
  <c r="IU66" i="31"/>
  <c r="IV66" i="31" s="1"/>
  <c r="EL43" i="31"/>
  <c r="FG43" i="31"/>
  <c r="FH43" i="31" s="1"/>
  <c r="JY43" i="31"/>
  <c r="W45" i="31"/>
  <c r="AM45" i="31"/>
  <c r="EB45" i="31"/>
  <c r="FL45" i="31"/>
  <c r="EB41" i="31"/>
  <c r="FU41" i="31"/>
  <c r="CQ52" i="31"/>
  <c r="EF52" i="31"/>
  <c r="EH52" i="31" s="1"/>
  <c r="FQ52" i="31"/>
  <c r="GK52" i="31"/>
  <c r="IT58" i="31"/>
  <c r="X59" i="31"/>
  <c r="Y59" i="31" s="1"/>
  <c r="DR59" i="31"/>
  <c r="GU59" i="31"/>
  <c r="DV14" i="31"/>
  <c r="HV50" i="31"/>
  <c r="HW50" i="31" s="1"/>
  <c r="GV53" i="31"/>
  <c r="EB56" i="31"/>
  <c r="GP56" i="31"/>
  <c r="FQ17" i="31"/>
  <c r="FR17" i="31" s="1"/>
  <c r="CH29" i="31"/>
  <c r="CL34" i="31"/>
  <c r="CN34" i="31" s="1"/>
  <c r="EL34" i="31"/>
  <c r="EM34" i="31" s="1"/>
  <c r="W31" i="31"/>
  <c r="JZ46" i="31"/>
  <c r="AM12" i="31"/>
  <c r="EA9" i="31"/>
  <c r="FZ10" i="31"/>
  <c r="JP10" i="31"/>
  <c r="W32" i="31"/>
  <c r="AC32" i="31"/>
  <c r="AD32" i="31" s="1"/>
  <c r="GZ32" i="31"/>
  <c r="EB61" i="31"/>
  <c r="EQ61" i="31"/>
  <c r="AB62" i="31"/>
  <c r="EP65" i="31"/>
  <c r="JP65" i="31"/>
  <c r="JQ65" i="31" s="1"/>
  <c r="FU40" i="31"/>
  <c r="CH45" i="31"/>
  <c r="CI45" i="31" s="1"/>
  <c r="DV45" i="31"/>
  <c r="DX45" i="31" s="1"/>
  <c r="FG45" i="31"/>
  <c r="FB52" i="31"/>
  <c r="FC52" i="31" s="1"/>
  <c r="X55" i="31"/>
  <c r="Y55" i="31" s="1"/>
  <c r="HA58" i="31"/>
  <c r="HB58" i="31" s="1"/>
  <c r="IE58" i="31"/>
  <c r="HN62" i="31"/>
  <c r="DV16" i="31"/>
  <c r="DW16" i="31"/>
  <c r="GV50" i="31"/>
  <c r="JP53" i="31"/>
  <c r="JQ53" i="31" s="1"/>
  <c r="JT17" i="31"/>
  <c r="GV20" i="31"/>
  <c r="GW20" i="31" s="1"/>
  <c r="IJ20" i="31"/>
  <c r="FV34" i="31"/>
  <c r="JO31" i="31"/>
  <c r="CL46" i="31"/>
  <c r="CN46" i="31" s="1"/>
  <c r="AC51" i="31"/>
  <c r="JT51" i="31"/>
  <c r="FU9" i="31"/>
  <c r="GP9" i="31"/>
  <c r="GR9" i="31" s="1"/>
  <c r="KE9" i="31"/>
  <c r="M10" i="31"/>
  <c r="HU10" i="31"/>
  <c r="BV32" i="31"/>
  <c r="CG32" i="31"/>
  <c r="IA32" i="31"/>
  <c r="KD32" i="31"/>
  <c r="FB36" i="31"/>
  <c r="FC36" i="31" s="1"/>
  <c r="GQ36" i="31"/>
  <c r="GR36" i="31" s="1"/>
  <c r="KE36" i="31"/>
  <c r="M61" i="31"/>
  <c r="BM61" i="31"/>
  <c r="BN61" i="31" s="1"/>
  <c r="CG61" i="31"/>
  <c r="CV61" i="31"/>
  <c r="EQ62" i="31"/>
  <c r="ER62" i="31" s="1"/>
  <c r="W63" i="31"/>
  <c r="JZ64" i="31"/>
  <c r="GV65" i="31"/>
  <c r="FP66" i="31"/>
  <c r="GU66" i="31"/>
  <c r="HK66" i="31"/>
  <c r="HL66" i="31" s="1"/>
  <c r="HU66" i="31"/>
  <c r="DB40" i="31"/>
  <c r="DC40" i="31" s="1"/>
  <c r="EG40" i="31"/>
  <c r="EH40" i="31" s="1"/>
  <c r="FA40" i="31"/>
  <c r="JT40" i="31"/>
  <c r="JO43" i="31"/>
  <c r="N45" i="31"/>
  <c r="O45" i="31" s="1"/>
  <c r="S41" i="31"/>
  <c r="EG41" i="31"/>
  <c r="FB41" i="31"/>
  <c r="FC41" i="31" s="1"/>
  <c r="FZ41" i="31"/>
  <c r="HZ41" i="31"/>
  <c r="GQ52" i="31"/>
  <c r="JE55" i="31"/>
  <c r="FP58" i="31"/>
  <c r="KE58" i="31"/>
  <c r="KF58" i="31" s="1"/>
  <c r="DW59" i="31"/>
  <c r="IO59" i="31"/>
  <c r="KD59" i="31"/>
  <c r="GZ14" i="31"/>
  <c r="HA14" i="31"/>
  <c r="W16" i="31"/>
  <c r="W42" i="31"/>
  <c r="Y42" i="31" s="1"/>
  <c r="IF42" i="31"/>
  <c r="IG42" i="31" s="1"/>
  <c r="FA47" i="31"/>
  <c r="JE68" i="31"/>
  <c r="CG69" i="31"/>
  <c r="GL70" i="31"/>
  <c r="JP70" i="31"/>
  <c r="M71" i="31"/>
  <c r="O71" i="31" s="1"/>
  <c r="GZ71" i="31"/>
  <c r="DA72" i="31"/>
  <c r="DV72" i="31"/>
  <c r="DX72" i="31" s="1"/>
  <c r="GZ72" i="31"/>
  <c r="IF72" i="31"/>
  <c r="FQ73" i="31"/>
  <c r="HE73" i="31"/>
  <c r="GZ74" i="31"/>
  <c r="DB75" i="31"/>
  <c r="CW76" i="31"/>
  <c r="DJ76" i="31"/>
  <c r="DL76" i="31" s="1"/>
  <c r="DB77" i="31"/>
  <c r="DC77" i="31" s="1"/>
  <c r="IT77" i="31"/>
  <c r="JP77" i="31"/>
  <c r="GZ78" i="31"/>
  <c r="HE79" i="31"/>
  <c r="IA79" i="31"/>
  <c r="IB79" i="31" s="1"/>
  <c r="JY79" i="31"/>
  <c r="M82" i="31"/>
  <c r="W82" i="31"/>
  <c r="DQ83" i="31"/>
  <c r="AG84" i="31"/>
  <c r="FB86" i="31"/>
  <c r="EF87" i="31"/>
  <c r="FM87" i="31"/>
  <c r="FZ87" i="31"/>
  <c r="HE87" i="31"/>
  <c r="KE87" i="31"/>
  <c r="KF87" i="31" s="1"/>
  <c r="M88" i="31"/>
  <c r="JZ88" i="31"/>
  <c r="S89" i="31"/>
  <c r="DW89" i="31"/>
  <c r="DX89" i="31" s="1"/>
  <c r="FM89" i="31"/>
  <c r="KE16" i="31"/>
  <c r="KF16" i="31" s="1"/>
  <c r="R42" i="31"/>
  <c r="EL42" i="31"/>
  <c r="EM42" i="31" s="1"/>
  <c r="FG60" i="31"/>
  <c r="FK69" i="31"/>
  <c r="JU69" i="31"/>
  <c r="JV69" i="31" s="1"/>
  <c r="M70" i="31"/>
  <c r="R70" i="31"/>
  <c r="AB70" i="31"/>
  <c r="AH70" i="31"/>
  <c r="DB70" i="31"/>
  <c r="DC70" i="31" s="1"/>
  <c r="IF70" i="31"/>
  <c r="X71" i="31"/>
  <c r="CR71" i="31"/>
  <c r="DR71" i="31"/>
  <c r="DS71" i="31" s="1"/>
  <c r="JK71" i="31"/>
  <c r="GK72" i="31"/>
  <c r="GP72" i="31"/>
  <c r="IP73" i="31"/>
  <c r="IQ73" i="31" s="1"/>
  <c r="AH74" i="31"/>
  <c r="GP74" i="31"/>
  <c r="FQ75" i="31"/>
  <c r="GU75" i="31"/>
  <c r="HA75" i="31"/>
  <c r="KE75" i="31"/>
  <c r="EF76" i="31"/>
  <c r="EK76" i="31"/>
  <c r="EP76" i="31"/>
  <c r="HU76" i="31"/>
  <c r="IU76" i="31"/>
  <c r="IV76" i="31" s="1"/>
  <c r="JF76" i="31"/>
  <c r="JG76" i="31" s="1"/>
  <c r="EK77" i="31"/>
  <c r="FF77" i="31"/>
  <c r="GL77" i="31"/>
  <c r="GA78" i="31"/>
  <c r="GB78" i="31" s="1"/>
  <c r="IE80" i="31"/>
  <c r="JT80" i="31"/>
  <c r="N81" i="31"/>
  <c r="FP81" i="31"/>
  <c r="GK81" i="31"/>
  <c r="AL82" i="31"/>
  <c r="DA82" i="31"/>
  <c r="HJ82" i="31"/>
  <c r="IE82" i="31"/>
  <c r="FU83" i="31"/>
  <c r="CV85" i="31"/>
  <c r="DA85" i="31"/>
  <c r="DF85" i="31"/>
  <c r="KD85" i="31"/>
  <c r="KF85" i="31" s="1"/>
  <c r="CR87" i="31"/>
  <c r="DF87" i="31"/>
  <c r="DH87" i="31" s="1"/>
  <c r="FF87" i="31"/>
  <c r="FH87" i="31" s="1"/>
  <c r="IJ87" i="31"/>
  <c r="IL87" i="31" s="1"/>
  <c r="JK87" i="31"/>
  <c r="EF88" i="31"/>
  <c r="GU88" i="31"/>
  <c r="IF88" i="31"/>
  <c r="FF89" i="31"/>
  <c r="IO89" i="31"/>
  <c r="KD89" i="31"/>
  <c r="KF89" i="31" s="1"/>
  <c r="GB87" i="31"/>
  <c r="BB28" i="31"/>
  <c r="AI7" i="31"/>
  <c r="BM49" i="31"/>
  <c r="BB52" i="31"/>
  <c r="BL60" i="31"/>
  <c r="BH50" i="31"/>
  <c r="GP6" i="31"/>
  <c r="HN6" i="31"/>
  <c r="IO6" i="31"/>
  <c r="IQ6" i="31" s="1"/>
  <c r="JT6" i="31"/>
  <c r="EA7" i="31"/>
  <c r="EC7" i="31" s="1"/>
  <c r="EF7" i="31"/>
  <c r="HJ7" i="31"/>
  <c r="JZ7" i="31"/>
  <c r="W8" i="31"/>
  <c r="CL8" i="31"/>
  <c r="JT8" i="31"/>
  <c r="DA11" i="31"/>
  <c r="FK11" i="31"/>
  <c r="FM11" i="31" s="1"/>
  <c r="EF13" i="31"/>
  <c r="FV13" i="31"/>
  <c r="FW13" i="31" s="1"/>
  <c r="T15" i="31"/>
  <c r="DB15" i="31"/>
  <c r="DC15" i="31" s="1"/>
  <c r="DV15" i="31"/>
  <c r="DX15" i="31" s="1"/>
  <c r="EK15" i="31"/>
  <c r="EM15" i="31" s="1"/>
  <c r="JU15" i="31"/>
  <c r="CM18" i="31"/>
  <c r="CN18" i="31" s="1"/>
  <c r="DQ18" i="31"/>
  <c r="DS18" i="31" s="1"/>
  <c r="AB19" i="31"/>
  <c r="CQ19" i="31"/>
  <c r="EA19" i="31"/>
  <c r="HE19" i="31"/>
  <c r="JP19" i="31"/>
  <c r="JQ19" i="31" s="1"/>
  <c r="FV21" i="31"/>
  <c r="FW21" i="31" s="1"/>
  <c r="IO21" i="31"/>
  <c r="IQ21" i="31" s="1"/>
  <c r="DW23" i="31"/>
  <c r="HV23" i="31"/>
  <c r="IT23" i="31"/>
  <c r="EK22" i="31"/>
  <c r="FG22" i="31"/>
  <c r="IF22" i="31"/>
  <c r="IG22" i="31" s="1"/>
  <c r="JU22" i="31"/>
  <c r="FL25" i="31"/>
  <c r="FM25" i="31" s="1"/>
  <c r="HA25" i="31"/>
  <c r="JY25" i="31"/>
  <c r="CG26" i="31"/>
  <c r="IF26" i="31"/>
  <c r="IG26" i="31" s="1"/>
  <c r="JJ26" i="31"/>
  <c r="FP24" i="31"/>
  <c r="HZ24" i="31"/>
  <c r="JF24" i="31"/>
  <c r="JP24" i="31"/>
  <c r="JO24" i="31"/>
  <c r="FF33" i="31"/>
  <c r="FG33" i="31"/>
  <c r="HA33" i="31"/>
  <c r="HB33" i="31" s="1"/>
  <c r="IA33" i="31"/>
  <c r="HZ33" i="31"/>
  <c r="AH35" i="31"/>
  <c r="AG35" i="31"/>
  <c r="FU35" i="31"/>
  <c r="FV35" i="31"/>
  <c r="GU35" i="31"/>
  <c r="GV35" i="31"/>
  <c r="GD21" i="31"/>
  <c r="IX24" i="31"/>
  <c r="IZ24" i="31" s="1"/>
  <c r="IU24" i="31"/>
  <c r="DG30" i="31"/>
  <c r="DF30" i="31"/>
  <c r="M35" i="31"/>
  <c r="N35" i="31"/>
  <c r="FF35" i="31"/>
  <c r="FG35" i="31"/>
  <c r="R6" i="31"/>
  <c r="GZ6" i="31"/>
  <c r="FZ7" i="31"/>
  <c r="IK7" i="31"/>
  <c r="R8" i="31"/>
  <c r="AB8" i="31"/>
  <c r="DG8" i="31"/>
  <c r="DH8" i="31" s="1"/>
  <c r="EA8" i="31"/>
  <c r="FU8" i="31"/>
  <c r="GZ8" i="31"/>
  <c r="EL11" i="31"/>
  <c r="GL11" i="31"/>
  <c r="GM11" i="31" s="1"/>
  <c r="IE11" i="31"/>
  <c r="JT11" i="31"/>
  <c r="GU13" i="31"/>
  <c r="IJ13" i="31"/>
  <c r="JJ13" i="31"/>
  <c r="JZ13" i="31"/>
  <c r="W15" i="31"/>
  <c r="CG15" i="31"/>
  <c r="EC15" i="31"/>
  <c r="GL15" i="31"/>
  <c r="M18" i="31"/>
  <c r="AG18" i="31"/>
  <c r="EP18" i="31"/>
  <c r="ER18" i="31" s="1"/>
  <c r="FH18" i="31"/>
  <c r="FK18" i="31"/>
  <c r="HK18" i="31"/>
  <c r="DA19" i="31"/>
  <c r="GL19" i="31"/>
  <c r="HU19" i="31"/>
  <c r="CG21" i="31"/>
  <c r="JU21" i="31"/>
  <c r="JV21" i="31" s="1"/>
  <c r="AW23" i="31"/>
  <c r="CM23" i="31"/>
  <c r="JG23" i="31"/>
  <c r="JK23" i="31"/>
  <c r="AI22" i="31"/>
  <c r="AL22" i="31"/>
  <c r="DQ22" i="31"/>
  <c r="DS22" i="31" s="1"/>
  <c r="R25" i="31"/>
  <c r="EK26" i="31"/>
  <c r="FG26" i="31"/>
  <c r="FH26" i="31" s="1"/>
  <c r="HA24" i="31"/>
  <c r="AB30" i="31"/>
  <c r="JF30" i="31"/>
  <c r="JE30" i="31"/>
  <c r="KH7" i="31"/>
  <c r="KJ7" i="31" s="1"/>
  <c r="DJ15" i="31"/>
  <c r="DK15" i="31" s="1"/>
  <c r="CH33" i="31"/>
  <c r="CG33" i="31"/>
  <c r="DB30" i="31"/>
  <c r="DA30" i="31"/>
  <c r="EL30" i="31"/>
  <c r="IJ30" i="31"/>
  <c r="KA30" i="31"/>
  <c r="AL35" i="31"/>
  <c r="CG35" i="31"/>
  <c r="CI35" i="31" s="1"/>
  <c r="CL35" i="31"/>
  <c r="FB35" i="31"/>
  <c r="FC35" i="31" s="1"/>
  <c r="GP35" i="31"/>
  <c r="JF35" i="31"/>
  <c r="JG35" i="31" s="1"/>
  <c r="CV27" i="31"/>
  <c r="CX27" i="31" s="1"/>
  <c r="FK27" i="31"/>
  <c r="FM27" i="31" s="1"/>
  <c r="GQ27" i="31"/>
  <c r="GR27" i="31" s="1"/>
  <c r="KD27" i="31"/>
  <c r="KF27" i="31" s="1"/>
  <c r="N28" i="31"/>
  <c r="CQ28" i="31"/>
  <c r="CS28" i="31" s="1"/>
  <c r="CW28" i="31"/>
  <c r="CX28" i="31" s="1"/>
  <c r="GV28" i="31"/>
  <c r="GW28" i="31" s="1"/>
  <c r="IG28" i="31"/>
  <c r="IK28" i="31"/>
  <c r="IL28" i="31" s="1"/>
  <c r="KD28" i="31"/>
  <c r="N38" i="31"/>
  <c r="O38" i="31" s="1"/>
  <c r="FU38" i="31"/>
  <c r="FW38" i="31" s="1"/>
  <c r="IP38" i="31"/>
  <c r="JK38" i="31"/>
  <c r="JL38" i="31" s="1"/>
  <c r="JV38" i="31"/>
  <c r="S37" i="31"/>
  <c r="T37" i="31" s="1"/>
  <c r="CH37" i="31"/>
  <c r="DW37" i="31"/>
  <c r="DX37" i="31" s="1"/>
  <c r="FA37" i="31"/>
  <c r="HK37" i="31"/>
  <c r="HL37" i="31" s="1"/>
  <c r="KD37" i="31"/>
  <c r="W44" i="31"/>
  <c r="AC44" i="31"/>
  <c r="AD44" i="31" s="1"/>
  <c r="AH44" i="31"/>
  <c r="AI44" i="31" s="1"/>
  <c r="FK44" i="31"/>
  <c r="JU44" i="31"/>
  <c r="JV44" i="31" s="1"/>
  <c r="EB39" i="31"/>
  <c r="EC39" i="31" s="1"/>
  <c r="GQ39" i="31"/>
  <c r="GR39" i="31" s="1"/>
  <c r="HV39" i="31"/>
  <c r="JK39" i="31"/>
  <c r="JL39" i="31" s="1"/>
  <c r="AG48" i="31"/>
  <c r="AX48" i="31"/>
  <c r="AY48" i="31" s="1"/>
  <c r="GL48" i="31"/>
  <c r="M50" i="31"/>
  <c r="DB50" i="31"/>
  <c r="DC50" i="31" s="1"/>
  <c r="GL50" i="31"/>
  <c r="GM50" i="31" s="1"/>
  <c r="CH53" i="31"/>
  <c r="CI53" i="31" s="1"/>
  <c r="DV53" i="31"/>
  <c r="DX53" i="31" s="1"/>
  <c r="EL53" i="31"/>
  <c r="EM53" i="31" s="1"/>
  <c r="FF53" i="31"/>
  <c r="HJ53" i="31"/>
  <c r="IE53" i="31"/>
  <c r="DA56" i="31"/>
  <c r="DC56" i="31" s="1"/>
  <c r="JF56" i="31"/>
  <c r="JG56" i="31" s="1"/>
  <c r="CQ57" i="31"/>
  <c r="CS57" i="31" s="1"/>
  <c r="EB57" i="31"/>
  <c r="EC57" i="31" s="1"/>
  <c r="EQ57" i="31"/>
  <c r="ER57" i="31" s="1"/>
  <c r="FU57" i="31"/>
  <c r="FW57" i="31" s="1"/>
  <c r="GZ57" i="31"/>
  <c r="HU57" i="31"/>
  <c r="EA17" i="31"/>
  <c r="EG17" i="31"/>
  <c r="EH17" i="31" s="1"/>
  <c r="HF17" i="31"/>
  <c r="IE17" i="31"/>
  <c r="CH20" i="31"/>
  <c r="DR20" i="31"/>
  <c r="DS20" i="31" s="1"/>
  <c r="JJ20" i="31"/>
  <c r="JL20" i="31" s="1"/>
  <c r="JY20" i="31"/>
  <c r="KD20" i="31"/>
  <c r="DF29" i="31"/>
  <c r="GD29" i="31"/>
  <c r="GF29" i="31" s="1"/>
  <c r="JG29" i="31"/>
  <c r="EF34" i="31"/>
  <c r="FB34" i="31"/>
  <c r="FA34" i="31"/>
  <c r="GQ34" i="31"/>
  <c r="GP34" i="31"/>
  <c r="EA46" i="31"/>
  <c r="EB46" i="31"/>
  <c r="M33" i="31"/>
  <c r="AG33" i="31"/>
  <c r="FA33" i="31"/>
  <c r="FC33" i="31" s="1"/>
  <c r="FQ33" i="31"/>
  <c r="JL27" i="31"/>
  <c r="KH28" i="31"/>
  <c r="KJ28" i="31" s="1"/>
  <c r="DV39" i="31"/>
  <c r="DX39" i="31" s="1"/>
  <c r="FQ48" i="31"/>
  <c r="FR48" i="31" s="1"/>
  <c r="GR56" i="31"/>
  <c r="IU56" i="31"/>
  <c r="IV56" i="31" s="1"/>
  <c r="IK57" i="31"/>
  <c r="IL57" i="31" s="1"/>
  <c r="HZ17" i="31"/>
  <c r="IB17" i="31" s="1"/>
  <c r="JY17" i="31"/>
  <c r="AB20" i="31"/>
  <c r="GL20" i="31"/>
  <c r="GM20" i="31" s="1"/>
  <c r="HK20" i="31"/>
  <c r="HL20" i="31" s="1"/>
  <c r="IA20" i="31"/>
  <c r="AG29" i="31"/>
  <c r="GA29" i="31"/>
  <c r="JP29" i="31"/>
  <c r="JO29" i="31"/>
  <c r="EB34" i="31"/>
  <c r="EA34" i="31"/>
  <c r="HN34" i="31"/>
  <c r="HK34" i="31"/>
  <c r="AD20" i="31"/>
  <c r="FU29" i="31"/>
  <c r="FV29" i="31"/>
  <c r="FP34" i="31"/>
  <c r="FQ34" i="31"/>
  <c r="JK31" i="31"/>
  <c r="JJ31" i="31"/>
  <c r="DB27" i="31"/>
  <c r="DC27" i="31" s="1"/>
  <c r="EF27" i="31"/>
  <c r="ET27" i="31"/>
  <c r="FA27" i="31"/>
  <c r="FC27" i="31" s="1"/>
  <c r="HF27" i="31"/>
  <c r="HG27" i="31" s="1"/>
  <c r="JT27" i="31"/>
  <c r="JV27" i="31" s="1"/>
  <c r="DB28" i="31"/>
  <c r="DC28" i="31" s="1"/>
  <c r="EP28" i="31"/>
  <c r="JT28" i="31"/>
  <c r="DQ38" i="31"/>
  <c r="DS38" i="31" s="1"/>
  <c r="GA38" i="31"/>
  <c r="GB38" i="31" s="1"/>
  <c r="AH37" i="31"/>
  <c r="AI37" i="31" s="1"/>
  <c r="FF37" i="31"/>
  <c r="FH37" i="31" s="1"/>
  <c r="HA37" i="31"/>
  <c r="HB37" i="31" s="1"/>
  <c r="IF37" i="31"/>
  <c r="IG37" i="31" s="1"/>
  <c r="FQ44" i="31"/>
  <c r="FR44" i="31" s="1"/>
  <c r="R39" i="31"/>
  <c r="EP39" i="31"/>
  <c r="GA39" i="31"/>
  <c r="GB39" i="31" s="1"/>
  <c r="HF39" i="31"/>
  <c r="HG39" i="31" s="1"/>
  <c r="IK39" i="31"/>
  <c r="X48" i="31"/>
  <c r="EQ48" i="31"/>
  <c r="ER48" i="31" s="1"/>
  <c r="HJ48" i="31"/>
  <c r="HL48" i="31" s="1"/>
  <c r="S50" i="31"/>
  <c r="CR50" i="31"/>
  <c r="CS50" i="31" s="1"/>
  <c r="DW50" i="31"/>
  <c r="DX50" i="31" s="1"/>
  <c r="FV50" i="31"/>
  <c r="FW50" i="31" s="1"/>
  <c r="HJ50" i="31"/>
  <c r="IO50" i="31"/>
  <c r="KD50" i="31"/>
  <c r="AG53" i="31"/>
  <c r="EB53" i="31"/>
  <c r="FK53" i="31"/>
  <c r="HU53" i="31"/>
  <c r="JZ53" i="31"/>
  <c r="AC56" i="31"/>
  <c r="BB56" i="31"/>
  <c r="BD56" i="31" s="1"/>
  <c r="CQ56" i="31"/>
  <c r="CS56" i="31" s="1"/>
  <c r="ET56" i="31"/>
  <c r="EV56" i="31" s="1"/>
  <c r="FU56" i="31"/>
  <c r="X57" i="31"/>
  <c r="Y57" i="31" s="1"/>
  <c r="AW57" i="31"/>
  <c r="DR57" i="31"/>
  <c r="DS57" i="31" s="1"/>
  <c r="FK57" i="31"/>
  <c r="GQ57" i="31"/>
  <c r="HF57" i="31"/>
  <c r="CR17" i="31"/>
  <c r="CS17" i="31" s="1"/>
  <c r="DG17" i="31"/>
  <c r="DH17" i="31" s="1"/>
  <c r="DQ17" i="31"/>
  <c r="HN17" i="31"/>
  <c r="HK17" i="31"/>
  <c r="HL17" i="31" s="1"/>
  <c r="IJ17" i="31"/>
  <c r="JO17" i="31"/>
  <c r="JQ17" i="31" s="1"/>
  <c r="N20" i="31"/>
  <c r="O20" i="31" s="1"/>
  <c r="CM20" i="31"/>
  <c r="DW20" i="31"/>
  <c r="DX20" i="31" s="1"/>
  <c r="FL20" i="31"/>
  <c r="FM20" i="31" s="1"/>
  <c r="JP20" i="31"/>
  <c r="JQ20" i="31" s="1"/>
  <c r="DW29" i="31"/>
  <c r="FF29" i="31"/>
  <c r="FG29" i="31"/>
  <c r="AL34" i="31"/>
  <c r="HE34" i="31"/>
  <c r="HF34" i="31"/>
  <c r="JE34" i="31"/>
  <c r="JF34" i="31"/>
  <c r="AH46" i="31"/>
  <c r="AG46" i="31"/>
  <c r="FG46" i="31"/>
  <c r="FF46" i="31"/>
  <c r="JY34" i="31"/>
  <c r="KA34" i="31" s="1"/>
  <c r="FU31" i="31"/>
  <c r="HV31" i="31"/>
  <c r="HW31" i="31" s="1"/>
  <c r="IU31" i="31"/>
  <c r="IV31" i="31" s="1"/>
  <c r="JE31" i="31"/>
  <c r="JG31" i="31" s="1"/>
  <c r="JZ31" i="31"/>
  <c r="BM46" i="31"/>
  <c r="BN46" i="31" s="1"/>
  <c r="HF46" i="31"/>
  <c r="HG46" i="31" s="1"/>
  <c r="IT46" i="31"/>
  <c r="JO46" i="31"/>
  <c r="CR49" i="31"/>
  <c r="CS49" i="31" s="1"/>
  <c r="CH51" i="31"/>
  <c r="FK51" i="31"/>
  <c r="FW51" i="31"/>
  <c r="HE51" i="31"/>
  <c r="IE51" i="31"/>
  <c r="IG51" i="31" s="1"/>
  <c r="JL51" i="31"/>
  <c r="AG54" i="31"/>
  <c r="DF54" i="31"/>
  <c r="DH54" i="31" s="1"/>
  <c r="DQ54" i="31"/>
  <c r="DS54" i="31" s="1"/>
  <c r="EG54" i="31"/>
  <c r="EH54" i="31" s="1"/>
  <c r="FA54" i="31"/>
  <c r="FC54" i="31" s="1"/>
  <c r="GQ54" i="31"/>
  <c r="GR54" i="31" s="1"/>
  <c r="IF54" i="31"/>
  <c r="IG54" i="31" s="1"/>
  <c r="JL54" i="31"/>
  <c r="JZ54" i="31"/>
  <c r="KA54" i="31" s="1"/>
  <c r="DB12" i="31"/>
  <c r="DC12" i="31" s="1"/>
  <c r="GU12" i="31"/>
  <c r="HV12" i="31"/>
  <c r="IA12" i="31"/>
  <c r="IB12" i="31" s="1"/>
  <c r="FK9" i="31"/>
  <c r="FM9" i="31" s="1"/>
  <c r="FW9" i="31"/>
  <c r="GV9" i="31"/>
  <c r="JJ9" i="31"/>
  <c r="JL9" i="31" s="1"/>
  <c r="CV10" i="31"/>
  <c r="CX10" i="31" s="1"/>
  <c r="EL10" i="31"/>
  <c r="EM10" i="31" s="1"/>
  <c r="FG10" i="31"/>
  <c r="FH10" i="31" s="1"/>
  <c r="HZ10" i="31"/>
  <c r="IB10" i="31" s="1"/>
  <c r="KE10" i="31"/>
  <c r="KF10" i="31" s="1"/>
  <c r="CW32" i="31"/>
  <c r="CX32" i="31" s="1"/>
  <c r="DR32" i="31"/>
  <c r="EP32" i="31"/>
  <c r="ER32" i="31" s="1"/>
  <c r="FK32" i="31"/>
  <c r="FM32" i="31" s="1"/>
  <c r="IX32" i="31"/>
  <c r="IZ32" i="31" s="1"/>
  <c r="JF32" i="31"/>
  <c r="JG32" i="31" s="1"/>
  <c r="JU32" i="31"/>
  <c r="JV32" i="31" s="1"/>
  <c r="KF32" i="31"/>
  <c r="AL36" i="31"/>
  <c r="CV36" i="31"/>
  <c r="CX36" i="31" s="1"/>
  <c r="EA36" i="31"/>
  <c r="EG36" i="31"/>
  <c r="EH36" i="31" s="1"/>
  <c r="HE36" i="31"/>
  <c r="HJ36" i="31"/>
  <c r="IT36" i="31"/>
  <c r="JG36" i="31"/>
  <c r="JU36" i="31"/>
  <c r="JV36" i="31" s="1"/>
  <c r="AB61" i="31"/>
  <c r="DG61" i="31"/>
  <c r="DH61" i="31" s="1"/>
  <c r="FU61" i="31"/>
  <c r="AL62" i="31"/>
  <c r="BV62" i="31"/>
  <c r="CH62" i="31"/>
  <c r="CI62" i="31" s="1"/>
  <c r="CM62" i="31"/>
  <c r="CN62" i="31" s="1"/>
  <c r="FF62" i="31"/>
  <c r="FK62" i="31"/>
  <c r="HE62" i="31"/>
  <c r="HG62" i="31" s="1"/>
  <c r="AH63" i="31"/>
  <c r="AI63" i="31" s="1"/>
  <c r="FK63" i="31"/>
  <c r="HE63" i="31"/>
  <c r="IE63" i="31"/>
  <c r="IK63" i="31"/>
  <c r="IL63" i="31" s="1"/>
  <c r="GV64" i="31"/>
  <c r="GW64" i="31" s="1"/>
  <c r="HZ64" i="31"/>
  <c r="IF64" i="31"/>
  <c r="IG64" i="31" s="1"/>
  <c r="AL65" i="31"/>
  <c r="AN65" i="31" s="1"/>
  <c r="DV65" i="31"/>
  <c r="DX65" i="31" s="1"/>
  <c r="IO65" i="31"/>
  <c r="N66" i="31"/>
  <c r="O66" i="31" s="1"/>
  <c r="AC66" i="31"/>
  <c r="AD66" i="31" s="1"/>
  <c r="DF66" i="31"/>
  <c r="DH66" i="31" s="1"/>
  <c r="DR66" i="31"/>
  <c r="DS66" i="31" s="1"/>
  <c r="JP66" i="31"/>
  <c r="JQ66" i="31" s="1"/>
  <c r="DR40" i="31"/>
  <c r="DS40" i="31" s="1"/>
  <c r="IJ40" i="31"/>
  <c r="IO40" i="31"/>
  <c r="IT40" i="31"/>
  <c r="KE40" i="31"/>
  <c r="N43" i="31"/>
  <c r="AB43" i="31"/>
  <c r="AD43" i="31" s="1"/>
  <c r="DB43" i="31"/>
  <c r="DC43" i="31" s="1"/>
  <c r="EA43" i="31"/>
  <c r="FP43" i="31"/>
  <c r="HV43" i="31"/>
  <c r="JQ43" i="31"/>
  <c r="HK45" i="31"/>
  <c r="HL45" i="31" s="1"/>
  <c r="HU45" i="31"/>
  <c r="IJ45" i="31"/>
  <c r="JP45" i="31"/>
  <c r="JQ45" i="31" s="1"/>
  <c r="KE45" i="31"/>
  <c r="BL41" i="31"/>
  <c r="BM41" i="31"/>
  <c r="FK41" i="31"/>
  <c r="HK41" i="31"/>
  <c r="IE41" i="31"/>
  <c r="IF41" i="31"/>
  <c r="JT41" i="31"/>
  <c r="JU41" i="31"/>
  <c r="HE29" i="31"/>
  <c r="IP29" i="31"/>
  <c r="CR34" i="31"/>
  <c r="CS34" i="31" s="1"/>
  <c r="DV34" i="31"/>
  <c r="FL34" i="31"/>
  <c r="FM34" i="31" s="1"/>
  <c r="GK34" i="31"/>
  <c r="GM34" i="31" s="1"/>
  <c r="DB31" i="31"/>
  <c r="DC31" i="31" s="1"/>
  <c r="EF31" i="31"/>
  <c r="JT31" i="31"/>
  <c r="DB46" i="31"/>
  <c r="DC46" i="31" s="1"/>
  <c r="FZ46" i="31"/>
  <c r="GB46" i="31" s="1"/>
  <c r="HA46" i="31"/>
  <c r="HB46" i="31" s="1"/>
  <c r="KE46" i="31"/>
  <c r="M49" i="31"/>
  <c r="O49" i="31" s="1"/>
  <c r="DA49" i="31"/>
  <c r="EP49" i="31"/>
  <c r="FW49" i="31"/>
  <c r="FZ49" i="31"/>
  <c r="GB49" i="31" s="1"/>
  <c r="HK49" i="31"/>
  <c r="HL49" i="31" s="1"/>
  <c r="DS51" i="31"/>
  <c r="JV51" i="31"/>
  <c r="W10" i="31"/>
  <c r="GB10" i="31"/>
  <c r="KH10" i="31"/>
  <c r="KJ10" i="31" s="1"/>
  <c r="GD36" i="31"/>
  <c r="GW62" i="31"/>
  <c r="GZ62" i="31"/>
  <c r="IJ62" i="31"/>
  <c r="FV63" i="31"/>
  <c r="FW63" i="31" s="1"/>
  <c r="N64" i="31"/>
  <c r="O64" i="31" s="1"/>
  <c r="AM64" i="31"/>
  <c r="AN64" i="31" s="1"/>
  <c r="R65" i="31"/>
  <c r="GZ65" i="31"/>
  <c r="X66" i="31"/>
  <c r="Y66" i="31" s="1"/>
  <c r="CQ66" i="31"/>
  <c r="IJ66" i="31"/>
  <c r="IL66" i="31" s="1"/>
  <c r="IX66" i="31"/>
  <c r="JJ66" i="31"/>
  <c r="AL40" i="31"/>
  <c r="FL40" i="31"/>
  <c r="FM40" i="31" s="1"/>
  <c r="FW40" i="31"/>
  <c r="HK40" i="31"/>
  <c r="HL40" i="31" s="1"/>
  <c r="W43" i="31"/>
  <c r="AM43" i="31"/>
  <c r="CW43" i="31"/>
  <c r="CX43" i="31" s="1"/>
  <c r="DW43" i="31"/>
  <c r="DX43" i="31" s="1"/>
  <c r="FZ43" i="31"/>
  <c r="GL43" i="31"/>
  <c r="GM43" i="31" s="1"/>
  <c r="IP43" i="31"/>
  <c r="IQ43" i="31" s="1"/>
  <c r="FQ45" i="31"/>
  <c r="FR45" i="31" s="1"/>
  <c r="IE45" i="31"/>
  <c r="JY45" i="31"/>
  <c r="JZ45" i="31"/>
  <c r="FK52" i="31"/>
  <c r="FL52" i="31"/>
  <c r="R40" i="31"/>
  <c r="HB45" i="31"/>
  <c r="IP45" i="31"/>
  <c r="IO45" i="31"/>
  <c r="M41" i="31"/>
  <c r="CW41" i="31"/>
  <c r="CV41" i="31"/>
  <c r="JF41" i="31"/>
  <c r="JE41" i="31"/>
  <c r="GQ46" i="31"/>
  <c r="GR46" i="31" s="1"/>
  <c r="JU46" i="31"/>
  <c r="JV46" i="31" s="1"/>
  <c r="FP49" i="31"/>
  <c r="FR49" i="31" s="1"/>
  <c r="GZ49" i="31"/>
  <c r="JU49" i="31"/>
  <c r="JV49" i="31" s="1"/>
  <c r="AL51" i="31"/>
  <c r="AN51" i="31" s="1"/>
  <c r="EK51" i="31"/>
  <c r="EM51" i="31" s="1"/>
  <c r="GV51" i="31"/>
  <c r="GW51" i="31" s="1"/>
  <c r="IK51" i="31"/>
  <c r="X54" i="31"/>
  <c r="Y54" i="31" s="1"/>
  <c r="AL54" i="31"/>
  <c r="BQ54" i="31"/>
  <c r="BS54" i="31" s="1"/>
  <c r="HE54" i="31"/>
  <c r="DG12" i="31"/>
  <c r="DH12" i="31" s="1"/>
  <c r="DQ12" i="31"/>
  <c r="GL12" i="31"/>
  <c r="GM12" i="31" s="1"/>
  <c r="KH12" i="31"/>
  <c r="KJ12" i="31" s="1"/>
  <c r="DB9" i="31"/>
  <c r="DC9" i="31" s="1"/>
  <c r="DV9" i="31"/>
  <c r="DX9" i="31" s="1"/>
  <c r="HA9" i="31"/>
  <c r="HB9" i="31" s="1"/>
  <c r="HU9" i="31"/>
  <c r="HW9" i="31" s="1"/>
  <c r="JP9" i="31"/>
  <c r="DA10" i="31"/>
  <c r="DC10" i="31" s="1"/>
  <c r="EA10" i="31"/>
  <c r="GD10" i="31"/>
  <c r="HE10" i="31"/>
  <c r="JE10" i="31"/>
  <c r="JG10" i="31" s="1"/>
  <c r="AL32" i="31"/>
  <c r="DW32" i="31"/>
  <c r="DX32" i="31" s="1"/>
  <c r="GA32" i="31"/>
  <c r="GB32" i="31" s="1"/>
  <c r="GU32" i="31"/>
  <c r="HU32" i="31"/>
  <c r="S36" i="31"/>
  <c r="T36" i="31" s="1"/>
  <c r="CM36" i="31"/>
  <c r="CN36" i="31" s="1"/>
  <c r="EL36" i="31"/>
  <c r="IJ36" i="31"/>
  <c r="IX36" i="31"/>
  <c r="FK61" i="31"/>
  <c r="HF61" i="31"/>
  <c r="JE61" i="31"/>
  <c r="R62" i="31"/>
  <c r="DB62" i="31"/>
  <c r="DC62" i="31" s="1"/>
  <c r="DV62" i="31"/>
  <c r="JO62" i="31"/>
  <c r="R63" i="31"/>
  <c r="AM63" i="31"/>
  <c r="AN63" i="31" s="1"/>
  <c r="DJ63" i="31"/>
  <c r="DL63" i="31" s="1"/>
  <c r="CH41" i="31"/>
  <c r="CG41" i="31"/>
  <c r="FP41" i="31"/>
  <c r="IT41" i="31"/>
  <c r="IU41" i="31"/>
  <c r="N52" i="31"/>
  <c r="M52" i="31"/>
  <c r="JP52" i="31"/>
  <c r="JO52" i="31"/>
  <c r="HE52" i="31"/>
  <c r="IJ52" i="31"/>
  <c r="IP52" i="31"/>
  <c r="IQ52" i="31" s="1"/>
  <c r="JJ52" i="31"/>
  <c r="JL52" i="31" s="1"/>
  <c r="EA55" i="31"/>
  <c r="EF55" i="31"/>
  <c r="EK55" i="31"/>
  <c r="EP55" i="31"/>
  <c r="GA55" i="31"/>
  <c r="GL55" i="31"/>
  <c r="GM55" i="31" s="1"/>
  <c r="HK55" i="31"/>
  <c r="HL55" i="31" s="1"/>
  <c r="HU55" i="31"/>
  <c r="IJ55" i="31"/>
  <c r="AC58" i="31"/>
  <c r="CL58" i="31"/>
  <c r="CR58" i="31"/>
  <c r="CS58" i="31" s="1"/>
  <c r="EB58" i="31"/>
  <c r="JK58" i="31"/>
  <c r="CW59" i="31"/>
  <c r="CX59" i="31" s="1"/>
  <c r="EP59" i="31"/>
  <c r="FP59" i="31"/>
  <c r="HA59" i="31"/>
  <c r="HB59" i="31" s="1"/>
  <c r="IQ59" i="31"/>
  <c r="GA14" i="31"/>
  <c r="GK14" i="31"/>
  <c r="GQ14" i="31"/>
  <c r="GR14" i="31" s="1"/>
  <c r="HZ14" i="31"/>
  <c r="IF14" i="31"/>
  <c r="IG14" i="31" s="1"/>
  <c r="IK14" i="31"/>
  <c r="JJ14" i="31"/>
  <c r="M16" i="31"/>
  <c r="R16" i="31"/>
  <c r="AB16" i="31"/>
  <c r="CR16" i="31"/>
  <c r="CS16" i="31" s="1"/>
  <c r="FK16" i="31"/>
  <c r="FQ16" i="31"/>
  <c r="IE16" i="31"/>
  <c r="CM42" i="31"/>
  <c r="CN42" i="31" s="1"/>
  <c r="KD42" i="31"/>
  <c r="EL47" i="31"/>
  <c r="GZ47" i="31"/>
  <c r="HV47" i="31"/>
  <c r="HW47" i="31" s="1"/>
  <c r="JZ47" i="31"/>
  <c r="KA47" i="31" s="1"/>
  <c r="CL60" i="31"/>
  <c r="CN60" i="31" s="1"/>
  <c r="HK60" i="31"/>
  <c r="HL60" i="31" s="1"/>
  <c r="HV60" i="31"/>
  <c r="HW60" i="31" s="1"/>
  <c r="JZ60" i="31"/>
  <c r="KA60" i="31" s="1"/>
  <c r="BB67" i="31"/>
  <c r="HK67" i="31"/>
  <c r="HV67" i="31"/>
  <c r="KD67" i="31"/>
  <c r="KF67" i="31" s="1"/>
  <c r="N68" i="31"/>
  <c r="DF68" i="31"/>
  <c r="FZ68" i="31"/>
  <c r="GK68" i="31"/>
  <c r="GM68" i="31" s="1"/>
  <c r="IP68" i="31"/>
  <c r="JP68" i="31"/>
  <c r="CR69" i="31"/>
  <c r="CS69" i="31" s="1"/>
  <c r="EP69" i="31"/>
  <c r="GP69" i="31"/>
  <c r="IO69" i="31"/>
  <c r="IP69" i="31"/>
  <c r="HE70" i="31"/>
  <c r="HF70" i="31"/>
  <c r="AL41" i="31"/>
  <c r="ET52" i="31"/>
  <c r="GM52" i="31"/>
  <c r="R55" i="31"/>
  <c r="FU55" i="31"/>
  <c r="FW55" i="31" s="1"/>
  <c r="JJ55" i="31"/>
  <c r="R58" i="31"/>
  <c r="AL58" i="31"/>
  <c r="FU58" i="31"/>
  <c r="FW58" i="31" s="1"/>
  <c r="EA59" i="31"/>
  <c r="FK59" i="31"/>
  <c r="FM59" i="31" s="1"/>
  <c r="GA59" i="31"/>
  <c r="GB59" i="31" s="1"/>
  <c r="EK14" i="31"/>
  <c r="EM14" i="31" s="1"/>
  <c r="JE14" i="31"/>
  <c r="CM16" i="31"/>
  <c r="HF16" i="31"/>
  <c r="HG16" i="31" s="1"/>
  <c r="IA16" i="31"/>
  <c r="IB16" i="31" s="1"/>
  <c r="IX16" i="31"/>
  <c r="CG42" i="31"/>
  <c r="HA42" i="31"/>
  <c r="HB42" i="31" s="1"/>
  <c r="HV42" i="31"/>
  <c r="HW42" i="31" s="1"/>
  <c r="IT42" i="31"/>
  <c r="X47" i="31"/>
  <c r="Y47" i="31" s="1"/>
  <c r="DA47" i="31"/>
  <c r="FG47" i="31"/>
  <c r="FH47" i="31" s="1"/>
  <c r="DR60" i="31"/>
  <c r="DS60" i="31" s="1"/>
  <c r="GV60" i="31"/>
  <c r="HN60" i="31"/>
  <c r="JJ60" i="31"/>
  <c r="EF67" i="31"/>
  <c r="IE67" i="31"/>
  <c r="DR68" i="31"/>
  <c r="FL68" i="31"/>
  <c r="FM68" i="31" s="1"/>
  <c r="GV68" i="31"/>
  <c r="GW68" i="31" s="1"/>
  <c r="HZ68" i="31"/>
  <c r="AC69" i="31"/>
  <c r="AD69" i="31" s="1"/>
  <c r="HA69" i="31"/>
  <c r="JJ70" i="31"/>
  <c r="JK70" i="31"/>
  <c r="ET69" i="31"/>
  <c r="FK70" i="31"/>
  <c r="FL70" i="31"/>
  <c r="HG52" i="31"/>
  <c r="DR55" i="31"/>
  <c r="DS55" i="31" s="1"/>
  <c r="GZ55" i="31"/>
  <c r="KH55" i="31"/>
  <c r="EG58" i="31"/>
  <c r="FA58" i="31"/>
  <c r="HZ58" i="31"/>
  <c r="IB58" i="31" s="1"/>
  <c r="JP58" i="31"/>
  <c r="ET59" i="31"/>
  <c r="JP59" i="31"/>
  <c r="JQ59" i="31" s="1"/>
  <c r="CW14" i="31"/>
  <c r="CX14" i="31" s="1"/>
  <c r="DQ14" i="31"/>
  <c r="GV14" i="31"/>
  <c r="GW14" i="31" s="1"/>
  <c r="IP14" i="31"/>
  <c r="IQ14" i="31" s="1"/>
  <c r="DQ16" i="31"/>
  <c r="EG16" i="31"/>
  <c r="FA16" i="31"/>
  <c r="IU16" i="31"/>
  <c r="IV16" i="31" s="1"/>
  <c r="DB42" i="31"/>
  <c r="DC42" i="31" s="1"/>
  <c r="DW42" i="31"/>
  <c r="JT42" i="31"/>
  <c r="JV42" i="31" s="1"/>
  <c r="GQ47" i="31"/>
  <c r="GR47" i="31" s="1"/>
  <c r="IT47" i="31"/>
  <c r="JF47" i="31"/>
  <c r="CR60" i="31"/>
  <c r="CS60" i="31" s="1"/>
  <c r="FP60" i="31"/>
  <c r="IK60" i="31"/>
  <c r="JT67" i="31"/>
  <c r="AC68" i="31"/>
  <c r="AD68" i="31" s="1"/>
  <c r="CV68" i="31"/>
  <c r="EK68" i="31"/>
  <c r="CW69" i="31"/>
  <c r="CX69" i="31" s="1"/>
  <c r="EG69" i="31"/>
  <c r="EH69" i="31" s="1"/>
  <c r="JP69" i="31"/>
  <c r="JQ69" i="31" s="1"/>
  <c r="IA70" i="31"/>
  <c r="HZ70" i="31"/>
  <c r="FW83" i="31"/>
  <c r="CI84" i="31"/>
  <c r="JP84" i="31"/>
  <c r="JQ84" i="31" s="1"/>
  <c r="DJ85" i="31"/>
  <c r="IQ85" i="31"/>
  <c r="JF85" i="31"/>
  <c r="JG85" i="31" s="1"/>
  <c r="AG86" i="31"/>
  <c r="GD86" i="31"/>
  <c r="GF86" i="31" s="1"/>
  <c r="EL87" i="31"/>
  <c r="EM87" i="31" s="1"/>
  <c r="EQ87" i="31"/>
  <c r="ER87" i="31" s="1"/>
  <c r="GL87" i="31"/>
  <c r="W88" i="31"/>
  <c r="FF88" i="31"/>
  <c r="FH88" i="31" s="1"/>
  <c r="FV88" i="31"/>
  <c r="FW88" i="31" s="1"/>
  <c r="IK88" i="31"/>
  <c r="IL88" i="31" s="1"/>
  <c r="KE88" i="31"/>
  <c r="M89" i="31"/>
  <c r="O89" i="31" s="1"/>
  <c r="AG89" i="31"/>
  <c r="AI89" i="31" s="1"/>
  <c r="EP89" i="31"/>
  <c r="GA89" i="31"/>
  <c r="GB89" i="31" s="1"/>
  <c r="GK89" i="31"/>
  <c r="IE89" i="31"/>
  <c r="IG89" i="31" s="1"/>
  <c r="IQ89" i="31"/>
  <c r="FB71" i="31"/>
  <c r="FC71" i="31" s="1"/>
  <c r="CG72" i="31"/>
  <c r="CI72" i="31" s="1"/>
  <c r="HB72" i="31"/>
  <c r="AC73" i="31"/>
  <c r="CV73" i="31"/>
  <c r="CX73" i="31" s="1"/>
  <c r="DW73" i="31"/>
  <c r="FB73" i="31"/>
  <c r="FC73" i="31" s="1"/>
  <c r="JK73" i="31"/>
  <c r="JL73" i="31" s="1"/>
  <c r="AC74" i="31"/>
  <c r="CM74" i="31"/>
  <c r="CN74" i="31" s="1"/>
  <c r="EQ74" i="31"/>
  <c r="ER74" i="31" s="1"/>
  <c r="JU74" i="31"/>
  <c r="JV74" i="31" s="1"/>
  <c r="AL75" i="31"/>
  <c r="AN75" i="31" s="1"/>
  <c r="CN75" i="31"/>
  <c r="EB75" i="31"/>
  <c r="EC75" i="31" s="1"/>
  <c r="FF75" i="31"/>
  <c r="FH75" i="31" s="1"/>
  <c r="IJ75" i="31"/>
  <c r="IL75" i="31" s="1"/>
  <c r="JE75" i="31"/>
  <c r="JK75" i="31"/>
  <c r="JL75" i="31" s="1"/>
  <c r="JZ75" i="31"/>
  <c r="KA75" i="31" s="1"/>
  <c r="AH76" i="31"/>
  <c r="FU76" i="31"/>
  <c r="FZ76" i="31"/>
  <c r="R77" i="31"/>
  <c r="GU77" i="31"/>
  <c r="AC78" i="31"/>
  <c r="AD78" i="31" s="1"/>
  <c r="CW78" i="31"/>
  <c r="CX78" i="31" s="1"/>
  <c r="EB78" i="31"/>
  <c r="EC78" i="31" s="1"/>
  <c r="FU78" i="31"/>
  <c r="FW78" i="31" s="1"/>
  <c r="IO78" i="31"/>
  <c r="JJ78" i="31"/>
  <c r="R79" i="31"/>
  <c r="CV79" i="31"/>
  <c r="FB79" i="31"/>
  <c r="FC79" i="31" s="1"/>
  <c r="HU79" i="31"/>
  <c r="DW80" i="31"/>
  <c r="DX80" i="31" s="1"/>
  <c r="FF80" i="31"/>
  <c r="FK80" i="31"/>
  <c r="GA80" i="31"/>
  <c r="GB80" i="31" s="1"/>
  <c r="GZ80" i="31"/>
  <c r="JF80" i="31"/>
  <c r="EA81" i="31"/>
  <c r="FB81" i="31"/>
  <c r="FC81" i="31" s="1"/>
  <c r="HJ81" i="31"/>
  <c r="IO81" i="31"/>
  <c r="IQ81" i="31" s="1"/>
  <c r="JU81" i="31"/>
  <c r="JV81" i="31" s="1"/>
  <c r="GP82" i="31"/>
  <c r="GR82" i="31" s="1"/>
  <c r="JJ82" i="31"/>
  <c r="JZ82" i="31"/>
  <c r="FC86" i="31"/>
  <c r="CX87" i="31"/>
  <c r="HZ87" i="31"/>
  <c r="IB87" i="31" s="1"/>
  <c r="O88" i="31"/>
  <c r="R88" i="31"/>
  <c r="T88" i="31" s="1"/>
  <c r="AL88" i="31"/>
  <c r="CG89" i="31"/>
  <c r="EK89" i="31"/>
  <c r="EM89" i="31" s="1"/>
  <c r="FH89" i="31"/>
  <c r="W70" i="31"/>
  <c r="FV70" i="31"/>
  <c r="JE70" i="31"/>
  <c r="CW71" i="31"/>
  <c r="CX71" i="31" s="1"/>
  <c r="GA71" i="31"/>
  <c r="GB71" i="31" s="1"/>
  <c r="HJ71" i="31"/>
  <c r="M72" i="31"/>
  <c r="O72" i="31" s="1"/>
  <c r="W72" i="31"/>
  <c r="Y72" i="31" s="1"/>
  <c r="AC72" i="31"/>
  <c r="EG72" i="31"/>
  <c r="GA73" i="31"/>
  <c r="GB73" i="31" s="1"/>
  <c r="GK73" i="31"/>
  <c r="GM73" i="31" s="1"/>
  <c r="IU73" i="31"/>
  <c r="JE73" i="31"/>
  <c r="X74" i="31"/>
  <c r="Y74" i="31" s="1"/>
  <c r="M76" i="31"/>
  <c r="O76" i="31" s="1"/>
  <c r="DB76" i="31"/>
  <c r="HF76" i="31"/>
  <c r="HG76" i="31" s="1"/>
  <c r="AL77" i="31"/>
  <c r="DR77" i="31"/>
  <c r="DS77" i="31" s="1"/>
  <c r="FH77" i="31"/>
  <c r="FL77" i="31"/>
  <c r="FM77" i="31" s="1"/>
  <c r="IA77" i="31"/>
  <c r="IB77" i="31" s="1"/>
  <c r="R78" i="31"/>
  <c r="CQ78" i="31"/>
  <c r="CS78" i="31" s="1"/>
  <c r="FP78" i="31"/>
  <c r="GP78" i="31"/>
  <c r="AC79" i="31"/>
  <c r="AD79" i="31" s="1"/>
  <c r="DQ79" i="31"/>
  <c r="JJ79" i="31"/>
  <c r="JO79" i="31"/>
  <c r="AG80" i="31"/>
  <c r="CW80" i="31"/>
  <c r="CX80" i="31" s="1"/>
  <c r="DR80" i="31"/>
  <c r="DS80" i="31" s="1"/>
  <c r="FA80" i="31"/>
  <c r="FC80" i="31" s="1"/>
  <c r="GU80" i="31"/>
  <c r="HU80" i="31"/>
  <c r="BQ81" i="31"/>
  <c r="JO81" i="31"/>
  <c r="KE81" i="31"/>
  <c r="KF81" i="31" s="1"/>
  <c r="AG82" i="31"/>
  <c r="EP82" i="31"/>
  <c r="FA82" i="31"/>
  <c r="GK82" i="31"/>
  <c r="GM82" i="31" s="1"/>
  <c r="JT82" i="31"/>
  <c r="CH83" i="31"/>
  <c r="EB83" i="31"/>
  <c r="EC83" i="31" s="1"/>
  <c r="FF83" i="31"/>
  <c r="IF83" i="31"/>
  <c r="IO84" i="31"/>
  <c r="IQ84" i="31" s="1"/>
  <c r="IT84" i="31"/>
  <c r="CQ85" i="31"/>
  <c r="CX85" i="31"/>
  <c r="FK85" i="31"/>
  <c r="FM85" i="31" s="1"/>
  <c r="FP85" i="31"/>
  <c r="GK85" i="31"/>
  <c r="GM85" i="31" s="1"/>
  <c r="GZ85" i="31"/>
  <c r="HE85" i="31"/>
  <c r="CS86" i="31"/>
  <c r="HL87" i="31"/>
  <c r="FM88" i="31"/>
  <c r="GD88" i="31"/>
  <c r="JQ88" i="31"/>
  <c r="JU88" i="31"/>
  <c r="JV88" i="31" s="1"/>
  <c r="ET71" i="31"/>
  <c r="EU71" i="31" s="1"/>
  <c r="EB72" i="31"/>
  <c r="EC72" i="31" s="1"/>
  <c r="HJ72" i="31"/>
  <c r="IK72" i="31"/>
  <c r="KD72" i="31"/>
  <c r="KF72" i="31" s="1"/>
  <c r="CN73" i="31"/>
  <c r="FV73" i="31"/>
  <c r="FW73" i="31" s="1"/>
  <c r="GU73" i="31"/>
  <c r="HG73" i="31"/>
  <c r="JK74" i="31"/>
  <c r="GD75" i="31"/>
  <c r="HN75" i="31"/>
  <c r="HP75" i="31" s="1"/>
  <c r="CS76" i="31"/>
  <c r="IV77" i="31"/>
  <c r="R80" i="31"/>
  <c r="GD80" i="31"/>
  <c r="ET81" i="31"/>
  <c r="EL81" i="31"/>
  <c r="EM81" i="31" s="1"/>
  <c r="GQ81" i="31"/>
  <c r="GR81" i="31" s="1"/>
  <c r="DG82" i="31"/>
  <c r="DH82" i="31" s="1"/>
  <c r="EB82" i="31"/>
  <c r="EC82" i="31" s="1"/>
  <c r="HA82" i="31"/>
  <c r="HB82" i="31" s="1"/>
  <c r="IK82" i="31"/>
  <c r="W83" i="31"/>
  <c r="CR83" i="31"/>
  <c r="DJ83" i="31"/>
  <c r="DL83" i="31" s="1"/>
  <c r="GD83" i="31"/>
  <c r="GV83" i="31"/>
  <c r="GW83" i="31" s="1"/>
  <c r="GP84" i="31"/>
  <c r="IJ84" i="31"/>
  <c r="FF85" i="31"/>
  <c r="AC86" i="31"/>
  <c r="AD86" i="31" s="1"/>
  <c r="GZ87" i="31"/>
  <c r="HB87" i="31" s="1"/>
  <c r="JY87" i="31"/>
  <c r="JO89" i="31"/>
  <c r="JQ89" i="31" s="1"/>
  <c r="IB23" i="31"/>
  <c r="DX18" i="31"/>
  <c r="CS37" i="31"/>
  <c r="IB68" i="31"/>
  <c r="EM56" i="31"/>
  <c r="IG46" i="31"/>
  <c r="IL46" i="31"/>
  <c r="IB32" i="31"/>
  <c r="AV7" i="31"/>
  <c r="AV8" i="31"/>
  <c r="AW76" i="31"/>
  <c r="BL84" i="31"/>
  <c r="AV6" i="31"/>
  <c r="BR38" i="31"/>
  <c r="BS38" i="31" s="1"/>
  <c r="BL80" i="31"/>
  <c r="BQ16" i="31"/>
  <c r="BW17" i="31"/>
  <c r="BC64" i="31"/>
  <c r="BD64" i="31" s="1"/>
  <c r="BV74" i="31"/>
  <c r="BX74" i="31" s="1"/>
  <c r="BQ75" i="31"/>
  <c r="BG85" i="31"/>
  <c r="BI85" i="31" s="1"/>
  <c r="BG18" i="31"/>
  <c r="AW24" i="31"/>
  <c r="BH39" i="31"/>
  <c r="BH48" i="31"/>
  <c r="BI48" i="31" s="1"/>
  <c r="BM42" i="31"/>
  <c r="BN42" i="31" s="1"/>
  <c r="BV72" i="31"/>
  <c r="BW6" i="31"/>
  <c r="BB78" i="31"/>
  <c r="AX83" i="31"/>
  <c r="BH13" i="31"/>
  <c r="BI13" i="31" s="1"/>
  <c r="BG43" i="31"/>
  <c r="HP17" i="31"/>
  <c r="HO17" i="31"/>
  <c r="DJ6" i="31"/>
  <c r="FB6" i="31"/>
  <c r="FC6" i="31" s="1"/>
  <c r="DJ7" i="31"/>
  <c r="DK7" i="31" s="1"/>
  <c r="EL7" i="31"/>
  <c r="EQ7" i="31"/>
  <c r="ER7" i="31" s="1"/>
  <c r="FQ7" i="31"/>
  <c r="FR7" i="31" s="1"/>
  <c r="CH11" i="31"/>
  <c r="CI11" i="31" s="1"/>
  <c r="KE11" i="31"/>
  <c r="AH13" i="31"/>
  <c r="AI13" i="31" s="1"/>
  <c r="EL13" i="31"/>
  <c r="HK13" i="31"/>
  <c r="HL13" i="31" s="1"/>
  <c r="IX13" i="31"/>
  <c r="CM6" i="31"/>
  <c r="CN6" i="31" s="1"/>
  <c r="DC6" i="31"/>
  <c r="DF6" i="31"/>
  <c r="DH6" i="31" s="1"/>
  <c r="EB6" i="31"/>
  <c r="EC6" i="31" s="1"/>
  <c r="HJ6" i="31"/>
  <c r="HU6" i="31"/>
  <c r="JJ6" i="31"/>
  <c r="JL6" i="31" s="1"/>
  <c r="KF6" i="31"/>
  <c r="Y7" i="31"/>
  <c r="CQ7" i="31"/>
  <c r="CS7" i="31" s="1"/>
  <c r="ET7" i="31"/>
  <c r="HL7" i="31"/>
  <c r="IO7" i="31"/>
  <c r="JL7" i="31"/>
  <c r="KA7" i="31"/>
  <c r="KD7" i="31"/>
  <c r="Y8" i="31"/>
  <c r="AG8" i="31"/>
  <c r="DV8" i="31"/>
  <c r="DX8" i="31" s="1"/>
  <c r="FK8" i="31"/>
  <c r="FM8" i="31" s="1"/>
  <c r="GP8" i="31"/>
  <c r="HB8" i="31"/>
  <c r="IA8" i="31"/>
  <c r="W11" i="31"/>
  <c r="AG11" i="31"/>
  <c r="AI11" i="31" s="1"/>
  <c r="GP11" i="31"/>
  <c r="GR11" i="31" s="1"/>
  <c r="JV11" i="31"/>
  <c r="W13" i="31"/>
  <c r="AL13" i="31"/>
  <c r="AW13" i="31"/>
  <c r="IO13" i="31"/>
  <c r="IQ13" i="31" s="1"/>
  <c r="JG13" i="31"/>
  <c r="KD13" i="31"/>
  <c r="AL15" i="31"/>
  <c r="DF15" i="31"/>
  <c r="EQ15" i="31"/>
  <c r="ER15" i="31" s="1"/>
  <c r="CR18" i="31"/>
  <c r="CS18" i="31" s="1"/>
  <c r="ET18" i="31"/>
  <c r="FA18" i="31"/>
  <c r="FV18" i="31"/>
  <c r="FW18" i="31" s="1"/>
  <c r="HE18" i="31"/>
  <c r="FR19" i="31"/>
  <c r="GP19" i="31"/>
  <c r="KE19" i="31"/>
  <c r="KF19" i="31" s="1"/>
  <c r="GQ21" i="31"/>
  <c r="JO21" i="31"/>
  <c r="JQ21" i="31" s="1"/>
  <c r="KH21" i="31"/>
  <c r="CI23" i="31"/>
  <c r="EQ23" i="31"/>
  <c r="ER23" i="31" s="1"/>
  <c r="IE23" i="31"/>
  <c r="IG23" i="31" s="1"/>
  <c r="R22" i="31"/>
  <c r="T22" i="31" s="1"/>
  <c r="CG22" i="31"/>
  <c r="CV22" i="31"/>
  <c r="EG22" i="31"/>
  <c r="EH22" i="31" s="1"/>
  <c r="FK22" i="31"/>
  <c r="CH25" i="31"/>
  <c r="CI25" i="31" s="1"/>
  <c r="DW25" i="31"/>
  <c r="DX25" i="31" s="1"/>
  <c r="FA25" i="31"/>
  <c r="GP25" i="31"/>
  <c r="HE25" i="31"/>
  <c r="KJ25" i="31"/>
  <c r="KK25" i="31" s="1"/>
  <c r="AG26" i="31"/>
  <c r="AI26" i="31" s="1"/>
  <c r="JU26" i="31"/>
  <c r="JV26" i="31" s="1"/>
  <c r="R24" i="31"/>
  <c r="EQ24" i="31"/>
  <c r="ER24" i="31" s="1"/>
  <c r="FL24" i="31"/>
  <c r="IT24" i="31"/>
  <c r="IV24" i="31" s="1"/>
  <c r="JG24" i="31"/>
  <c r="JK24" i="31"/>
  <c r="CR33" i="31"/>
  <c r="CS33" i="31" s="1"/>
  <c r="FU33" i="31"/>
  <c r="GD33" i="31"/>
  <c r="JE33" i="31"/>
  <c r="FW30" i="31"/>
  <c r="HE30" i="31"/>
  <c r="JP30" i="31"/>
  <c r="JQ30" i="31" s="1"/>
  <c r="DQ35" i="31"/>
  <c r="DS35" i="31" s="1"/>
  <c r="DW35" i="31"/>
  <c r="ET35" i="31"/>
  <c r="FQ35" i="31"/>
  <c r="FR35" i="31" s="1"/>
  <c r="HF35" i="31"/>
  <c r="HW35" i="31"/>
  <c r="IA35" i="31"/>
  <c r="IB35" i="31" s="1"/>
  <c r="KH35" i="31"/>
  <c r="AB27" i="31"/>
  <c r="CM27" i="31"/>
  <c r="CN27" i="31" s="1"/>
  <c r="EP27" i="31"/>
  <c r="GV27" i="31"/>
  <c r="GW27" i="31" s="1"/>
  <c r="IO27" i="31"/>
  <c r="AW28" i="31"/>
  <c r="AY28" i="31" s="1"/>
  <c r="DV28" i="31"/>
  <c r="IO28" i="31"/>
  <c r="IQ28" i="31" s="1"/>
  <c r="S38" i="31"/>
  <c r="FA38" i="31"/>
  <c r="FZ37" i="31"/>
  <c r="GA37" i="31"/>
  <c r="GL37" i="31"/>
  <c r="GM37" i="31" s="1"/>
  <c r="JK37" i="31"/>
  <c r="JJ37" i="31"/>
  <c r="S44" i="31"/>
  <c r="R44" i="31"/>
  <c r="CL44" i="31"/>
  <c r="CM44" i="31"/>
  <c r="FB44" i="31"/>
  <c r="FC44" i="31" s="1"/>
  <c r="FM44" i="31"/>
  <c r="JP44" i="31"/>
  <c r="JQ44" i="31" s="1"/>
  <c r="KH44" i="31"/>
  <c r="KD44" i="31"/>
  <c r="KF44" i="31" s="1"/>
  <c r="N39" i="31"/>
  <c r="M39" i="31"/>
  <c r="AB39" i="31"/>
  <c r="AC39" i="31"/>
  <c r="JF39" i="31"/>
  <c r="S48" i="31"/>
  <c r="X50" i="31"/>
  <c r="Y50" i="31" s="1"/>
  <c r="EG50" i="31"/>
  <c r="GQ50" i="31"/>
  <c r="GP50" i="31"/>
  <c r="HL50" i="31"/>
  <c r="IF50" i="31"/>
  <c r="IE50" i="31"/>
  <c r="KF50" i="31"/>
  <c r="AI53" i="31"/>
  <c r="FM53" i="31"/>
  <c r="HE53" i="31"/>
  <c r="HF53" i="31"/>
  <c r="HZ53" i="31"/>
  <c r="IA53" i="31"/>
  <c r="JU53" i="31"/>
  <c r="AH56" i="31"/>
  <c r="AI56" i="31" s="1"/>
  <c r="CW56" i="31"/>
  <c r="CV56" i="31"/>
  <c r="FL56" i="31"/>
  <c r="FM56" i="31" s="1"/>
  <c r="HV56" i="31"/>
  <c r="HW56" i="31" s="1"/>
  <c r="IG56" i="31"/>
  <c r="JU56" i="31"/>
  <c r="JV56" i="31" s="1"/>
  <c r="N57" i="31"/>
  <c r="O57" i="31" s="1"/>
  <c r="BW57" i="31"/>
  <c r="BV57" i="31"/>
  <c r="DC57" i="31"/>
  <c r="DW57" i="31"/>
  <c r="DV57" i="31"/>
  <c r="EL57" i="31"/>
  <c r="EK57" i="31"/>
  <c r="FB57" i="31"/>
  <c r="FC57" i="31" s="1"/>
  <c r="IG57" i="31"/>
  <c r="JY57" i="31"/>
  <c r="JZ57" i="31"/>
  <c r="CN7" i="31"/>
  <c r="GD8" i="31"/>
  <c r="HB13" i="31"/>
  <c r="DJ19" i="31"/>
  <c r="DL19" i="31" s="1"/>
  <c r="GM19" i="31"/>
  <c r="FH22" i="31"/>
  <c r="DJ24" i="31"/>
  <c r="IQ24" i="31"/>
  <c r="FR33" i="31"/>
  <c r="IX33" i="31"/>
  <c r="EM30" i="31"/>
  <c r="AI35" i="31"/>
  <c r="FM35" i="31"/>
  <c r="IQ38" i="31"/>
  <c r="DQ39" i="31"/>
  <c r="DR39" i="31"/>
  <c r="EG39" i="31"/>
  <c r="EF39" i="31"/>
  <c r="AB48" i="31"/>
  <c r="AC48" i="31"/>
  <c r="FF48" i="31"/>
  <c r="FG48" i="31"/>
  <c r="CV50" i="31"/>
  <c r="CW50" i="31"/>
  <c r="KD53" i="31"/>
  <c r="KH53" i="31"/>
  <c r="KI53" i="31" s="1"/>
  <c r="ET57" i="31"/>
  <c r="FG17" i="31"/>
  <c r="FF17" i="31"/>
  <c r="GL17" i="31"/>
  <c r="GK17" i="31"/>
  <c r="GB15" i="31"/>
  <c r="CX6" i="31"/>
  <c r="ER6" i="31"/>
  <c r="FQ6" i="31"/>
  <c r="FR6" i="31" s="1"/>
  <c r="EH7" i="31"/>
  <c r="FU7" i="31"/>
  <c r="FW7" i="31" s="1"/>
  <c r="GV7" i="31"/>
  <c r="GW7" i="31" s="1"/>
  <c r="IF7" i="31"/>
  <c r="KI7" i="31"/>
  <c r="HJ8" i="31"/>
  <c r="IQ8" i="31"/>
  <c r="JJ8" i="31"/>
  <c r="JL8" i="31" s="1"/>
  <c r="JP8" i="31"/>
  <c r="JQ8" i="31" s="1"/>
  <c r="KD8" i="31"/>
  <c r="KF8" i="31" s="1"/>
  <c r="AL11" i="31"/>
  <c r="CW11" i="31"/>
  <c r="CX11" i="31" s="1"/>
  <c r="DR11" i="31"/>
  <c r="DS11" i="31" s="1"/>
  <c r="FA11" i="31"/>
  <c r="FC11" i="31" s="1"/>
  <c r="IX11" i="31"/>
  <c r="IG11" i="31"/>
  <c r="JF11" i="31"/>
  <c r="JG11" i="31" s="1"/>
  <c r="AB13" i="31"/>
  <c r="DV13" i="31"/>
  <c r="DX13" i="31" s="1"/>
  <c r="EH13" i="31"/>
  <c r="EP13" i="31"/>
  <c r="FK13" i="31"/>
  <c r="FM13" i="31" s="1"/>
  <c r="GQ13" i="31"/>
  <c r="GR13" i="31" s="1"/>
  <c r="IF13" i="31"/>
  <c r="IG13" i="31" s="1"/>
  <c r="JP13" i="31"/>
  <c r="JQ13" i="31" s="1"/>
  <c r="AB15" i="31"/>
  <c r="AI15" i="31"/>
  <c r="BM15" i="31"/>
  <c r="BN15" i="31" s="1"/>
  <c r="FP15" i="31"/>
  <c r="HE15" i="31"/>
  <c r="HJ15" i="31"/>
  <c r="HL15" i="31" s="1"/>
  <c r="IE15" i="31"/>
  <c r="IG15" i="31" s="1"/>
  <c r="IT15" i="31"/>
  <c r="JE15" i="31"/>
  <c r="JK15" i="31"/>
  <c r="JL15" i="31" s="1"/>
  <c r="KD15" i="31"/>
  <c r="AN18" i="31"/>
  <c r="CG18" i="31"/>
  <c r="EA18" i="31"/>
  <c r="EC18" i="31" s="1"/>
  <c r="EG18" i="31"/>
  <c r="EH18" i="31" s="1"/>
  <c r="GU18" i="31"/>
  <c r="IE18" i="31"/>
  <c r="IJ18" i="31"/>
  <c r="IL18" i="31" s="1"/>
  <c r="JJ18" i="31"/>
  <c r="JL18" i="31" s="1"/>
  <c r="JY18" i="31"/>
  <c r="KA18" i="31" s="1"/>
  <c r="CL19" i="31"/>
  <c r="DW19" i="31"/>
  <c r="DX19" i="31" s="1"/>
  <c r="FL19" i="31"/>
  <c r="FM19" i="31" s="1"/>
  <c r="HA19" i="31"/>
  <c r="HB19" i="31" s="1"/>
  <c r="HZ19" i="31"/>
  <c r="IE19" i="31"/>
  <c r="R21" i="31"/>
  <c r="T21" i="31" s="1"/>
  <c r="AD21" i="31"/>
  <c r="AL21" i="31"/>
  <c r="CV21" i="31"/>
  <c r="CX21" i="31" s="1"/>
  <c r="DA21" i="31"/>
  <c r="DC21" i="31" s="1"/>
  <c r="DH21" i="31"/>
  <c r="FF21" i="31"/>
  <c r="FL21" i="31"/>
  <c r="FM21" i="31" s="1"/>
  <c r="FZ21" i="31"/>
  <c r="HB21" i="31"/>
  <c r="IF21" i="31"/>
  <c r="IG21" i="31" s="1"/>
  <c r="JG21" i="31"/>
  <c r="JZ21" i="31"/>
  <c r="KA21" i="31" s="1"/>
  <c r="M23" i="31"/>
  <c r="R23" i="31"/>
  <c r="T23" i="31" s="1"/>
  <c r="BB23" i="31"/>
  <c r="CX23" i="31"/>
  <c r="DB23" i="31"/>
  <c r="DC23" i="31" s="1"/>
  <c r="FR23" i="31"/>
  <c r="GK23" i="31"/>
  <c r="JL23" i="31"/>
  <c r="JO23" i="31"/>
  <c r="JT23" i="31"/>
  <c r="JV23" i="31" s="1"/>
  <c r="GU22" i="31"/>
  <c r="HK22" i="31"/>
  <c r="HL22" i="31" s="1"/>
  <c r="HV22" i="31"/>
  <c r="HW22" i="31" s="1"/>
  <c r="IJ22" i="31"/>
  <c r="IO22" i="31"/>
  <c r="JJ22" i="31"/>
  <c r="T25" i="31"/>
  <c r="AB25" i="31"/>
  <c r="DA25" i="31"/>
  <c r="EF25" i="31"/>
  <c r="EH25" i="31" s="1"/>
  <c r="FU25" i="31"/>
  <c r="IB25" i="31"/>
  <c r="IP25" i="31"/>
  <c r="IQ25" i="31" s="1"/>
  <c r="M26" i="31"/>
  <c r="O26" i="31" s="1"/>
  <c r="BL26" i="31"/>
  <c r="DR26" i="31"/>
  <c r="FZ26" i="31"/>
  <c r="GB26" i="31" s="1"/>
  <c r="GK26" i="31"/>
  <c r="GM26" i="31" s="1"/>
  <c r="GQ26" i="31"/>
  <c r="GR26" i="31" s="1"/>
  <c r="IP26" i="31"/>
  <c r="CL24" i="31"/>
  <c r="CQ24" i="31"/>
  <c r="GP24" i="31"/>
  <c r="HV24" i="31"/>
  <c r="R33" i="31"/>
  <c r="EK33" i="31"/>
  <c r="GB33" i="31"/>
  <c r="HJ33" i="31"/>
  <c r="HL33" i="31" s="1"/>
  <c r="HU33" i="31"/>
  <c r="HW33" i="31" s="1"/>
  <c r="JO33" i="31"/>
  <c r="JT33" i="31"/>
  <c r="JY33" i="31"/>
  <c r="R30" i="31"/>
  <c r="T30" i="31" s="1"/>
  <c r="CG30" i="31"/>
  <c r="CI30" i="31" s="1"/>
  <c r="FL30" i="31"/>
  <c r="FM30" i="31" s="1"/>
  <c r="IO30" i="31"/>
  <c r="IQ30" i="31" s="1"/>
  <c r="R35" i="31"/>
  <c r="EL35" i="31"/>
  <c r="EM35" i="31" s="1"/>
  <c r="GK35" i="31"/>
  <c r="HN35" i="31"/>
  <c r="JO35" i="31"/>
  <c r="JT35" i="31"/>
  <c r="JV35" i="31" s="1"/>
  <c r="JY35" i="31"/>
  <c r="KD35" i="31"/>
  <c r="KF35" i="31" s="1"/>
  <c r="AL27" i="31"/>
  <c r="DW27" i="31"/>
  <c r="DX27" i="31" s="1"/>
  <c r="EH27" i="31"/>
  <c r="HU27" i="31"/>
  <c r="HW27" i="31" s="1"/>
  <c r="HZ27" i="31"/>
  <c r="IE27" i="31"/>
  <c r="IG27" i="31" s="1"/>
  <c r="R28" i="31"/>
  <c r="AG28" i="31"/>
  <c r="AM28" i="31"/>
  <c r="AN28" i="31" s="1"/>
  <c r="EF28" i="31"/>
  <c r="FP28" i="31"/>
  <c r="FR28" i="31" s="1"/>
  <c r="FU28" i="31"/>
  <c r="HE28" i="31"/>
  <c r="HJ28" i="31"/>
  <c r="HL28" i="31" s="1"/>
  <c r="HU28" i="31"/>
  <c r="HW28" i="31" s="1"/>
  <c r="IA28" i="31"/>
  <c r="IB28" i="31" s="1"/>
  <c r="AC38" i="31"/>
  <c r="AD38" i="31" s="1"/>
  <c r="CG38" i="31"/>
  <c r="CL38" i="31"/>
  <c r="EF38" i="31"/>
  <c r="EH38" i="31" s="1"/>
  <c r="FK38" i="31"/>
  <c r="FQ38" i="31"/>
  <c r="FR38" i="31" s="1"/>
  <c r="GD38" i="31"/>
  <c r="GF38" i="31" s="1"/>
  <c r="GU38" i="31"/>
  <c r="GW38" i="31" s="1"/>
  <c r="GZ38" i="31"/>
  <c r="AC37" i="31"/>
  <c r="AD37" i="31" s="1"/>
  <c r="GV37" i="31"/>
  <c r="IP37" i="31"/>
  <c r="IQ37" i="31" s="1"/>
  <c r="Y44" i="31"/>
  <c r="FF44" i="31"/>
  <c r="FG44" i="31"/>
  <c r="FV44" i="31"/>
  <c r="FU44" i="31"/>
  <c r="GQ44" i="31"/>
  <c r="GR44" i="31" s="1"/>
  <c r="IF44" i="31"/>
  <c r="IE44" i="31"/>
  <c r="JZ44" i="31"/>
  <c r="X39" i="31"/>
  <c r="Y39" i="31" s="1"/>
  <c r="BM39" i="31"/>
  <c r="GL39" i="31"/>
  <c r="GM39" i="31" s="1"/>
  <c r="IF39" i="31"/>
  <c r="IG39" i="31" s="1"/>
  <c r="BB48" i="31"/>
  <c r="BC48" i="31"/>
  <c r="EL48" i="31"/>
  <c r="FV48" i="31"/>
  <c r="FW48" i="31" s="1"/>
  <c r="HV48" i="31"/>
  <c r="HW48" i="31" s="1"/>
  <c r="JK48" i="31"/>
  <c r="JL48" i="31" s="1"/>
  <c r="AB50" i="31"/>
  <c r="AC50" i="31"/>
  <c r="CH50" i="31"/>
  <c r="CI50" i="31" s="1"/>
  <c r="FQ50" i="31"/>
  <c r="FR50" i="31" s="1"/>
  <c r="R53" i="31"/>
  <c r="S53" i="31"/>
  <c r="BB53" i="31"/>
  <c r="BC53" i="31"/>
  <c r="HA53" i="31"/>
  <c r="HB53" i="31" s="1"/>
  <c r="HL53" i="31"/>
  <c r="KE53" i="31"/>
  <c r="KF53" i="31" s="1"/>
  <c r="X56" i="31"/>
  <c r="Y56" i="31" s="1"/>
  <c r="DV56" i="31"/>
  <c r="DW56" i="31"/>
  <c r="FP56" i="31"/>
  <c r="FQ56" i="31"/>
  <c r="IA56" i="31"/>
  <c r="HZ56" i="31"/>
  <c r="JK56" i="31"/>
  <c r="JL56" i="31" s="1"/>
  <c r="AH57" i="31"/>
  <c r="AI57" i="31" s="1"/>
  <c r="EG57" i="31"/>
  <c r="EH57" i="31" s="1"/>
  <c r="FF57" i="31"/>
  <c r="FG57" i="31"/>
  <c r="IP57" i="31"/>
  <c r="IO57" i="31"/>
  <c r="JK57" i="31"/>
  <c r="JL57" i="31" s="1"/>
  <c r="BB17" i="31"/>
  <c r="BC17" i="31"/>
  <c r="HL54" i="31"/>
  <c r="HW6" i="31"/>
  <c r="O18" i="31"/>
  <c r="FC18" i="31"/>
  <c r="FG21" i="31"/>
  <c r="O22" i="31"/>
  <c r="AP28" i="31"/>
  <c r="JO38" i="31"/>
  <c r="JP38" i="31"/>
  <c r="EF37" i="31"/>
  <c r="EG37" i="31"/>
  <c r="CR44" i="31"/>
  <c r="CQ44" i="31"/>
  <c r="FL39" i="31"/>
  <c r="FK39" i="31"/>
  <c r="GU39" i="31"/>
  <c r="GV39" i="31"/>
  <c r="BL48" i="31"/>
  <c r="BM48" i="31"/>
  <c r="HE48" i="31"/>
  <c r="HF48" i="31"/>
  <c r="HN48" i="31"/>
  <c r="FZ50" i="31"/>
  <c r="GA50" i="31"/>
  <c r="DQ53" i="31"/>
  <c r="DR53" i="31"/>
  <c r="EF53" i="31"/>
  <c r="EG53" i="31"/>
  <c r="CL56" i="31"/>
  <c r="CM56" i="31"/>
  <c r="EG56" i="31"/>
  <c r="EF56" i="31"/>
  <c r="FQ57" i="31"/>
  <c r="FP57" i="31"/>
  <c r="GU57" i="31"/>
  <c r="GV57" i="31"/>
  <c r="HJ57" i="31"/>
  <c r="HL57" i="31" s="1"/>
  <c r="HN57" i="31"/>
  <c r="GP17" i="31"/>
  <c r="GQ17" i="31"/>
  <c r="CI37" i="31"/>
  <c r="HB50" i="31"/>
  <c r="HW53" i="31"/>
  <c r="M17" i="31"/>
  <c r="O17" i="31" s="1"/>
  <c r="FV17" i="31"/>
  <c r="FW17" i="31" s="1"/>
  <c r="HG17" i="31"/>
  <c r="W20" i="31"/>
  <c r="Y20" i="31" s="1"/>
  <c r="AG20" i="31"/>
  <c r="AI20" i="31" s="1"/>
  <c r="DG20" i="31"/>
  <c r="DH20" i="31" s="1"/>
  <c r="GP20" i="31"/>
  <c r="IE20" i="31"/>
  <c r="EA29" i="31"/>
  <c r="FZ29" i="31"/>
  <c r="HA29" i="31"/>
  <c r="HB29" i="31" s="1"/>
  <c r="M34" i="31"/>
  <c r="O34" i="31" s="1"/>
  <c r="S34" i="31"/>
  <c r="T34" i="31" s="1"/>
  <c r="DB34" i="31"/>
  <c r="DC34" i="31" s="1"/>
  <c r="HJ34" i="31"/>
  <c r="HZ34" i="31"/>
  <c r="IP34" i="31"/>
  <c r="IQ34" i="31" s="1"/>
  <c r="JK34" i="31"/>
  <c r="JL34" i="31" s="1"/>
  <c r="M31" i="31"/>
  <c r="S31" i="31"/>
  <c r="T31" i="31" s="1"/>
  <c r="AG31" i="31"/>
  <c r="ET31" i="31"/>
  <c r="FC31" i="31"/>
  <c r="GR31" i="31"/>
  <c r="IX31" i="31"/>
  <c r="IZ31" i="31" s="1"/>
  <c r="KD31" i="31"/>
  <c r="BC49" i="31"/>
  <c r="BD49" i="31" s="1"/>
  <c r="CL49" i="31"/>
  <c r="FG49" i="31"/>
  <c r="FH49" i="31" s="1"/>
  <c r="JP49" i="31"/>
  <c r="JQ49" i="31" s="1"/>
  <c r="EG51" i="31"/>
  <c r="EH51" i="31" s="1"/>
  <c r="FB51" i="31"/>
  <c r="FC51" i="31" s="1"/>
  <c r="FG51" i="31"/>
  <c r="FH51" i="31" s="1"/>
  <c r="GZ51" i="31"/>
  <c r="AB54" i="31"/>
  <c r="BC54" i="31"/>
  <c r="BD54" i="31" s="1"/>
  <c r="GV54" i="31"/>
  <c r="GW54" i="31" s="1"/>
  <c r="HW54" i="31"/>
  <c r="IK54" i="31"/>
  <c r="KD54" i="31"/>
  <c r="AB12" i="31"/>
  <c r="AD12" i="31" s="1"/>
  <c r="CM12" i="31"/>
  <c r="CN12" i="31" s="1"/>
  <c r="CR12" i="31"/>
  <c r="CS12" i="31" s="1"/>
  <c r="GQ12" i="31"/>
  <c r="GR12" i="31" s="1"/>
  <c r="HK12" i="31"/>
  <c r="HL12" i="31" s="1"/>
  <c r="R9" i="31"/>
  <c r="X9" i="31"/>
  <c r="DG9" i="31"/>
  <c r="DH9" i="31" s="1"/>
  <c r="O10" i="31"/>
  <c r="AG10" i="31"/>
  <c r="BQ10" i="31"/>
  <c r="DW10" i="31"/>
  <c r="DX10" i="31" s="1"/>
  <c r="FL10" i="31"/>
  <c r="FM10" i="31" s="1"/>
  <c r="HA10" i="31"/>
  <c r="HB10" i="31" s="1"/>
  <c r="IL10" i="31"/>
  <c r="M32" i="31"/>
  <c r="S32" i="31"/>
  <c r="T32" i="31" s="1"/>
  <c r="BH32" i="31"/>
  <c r="BI32" i="31" s="1"/>
  <c r="W36" i="31"/>
  <c r="AB36" i="31"/>
  <c r="AD36" i="31" s="1"/>
  <c r="AH36" i="31"/>
  <c r="AI36" i="31" s="1"/>
  <c r="BH36" i="31"/>
  <c r="BI36" i="31" s="1"/>
  <c r="DQ36" i="31"/>
  <c r="HZ36" i="31"/>
  <c r="IF36" i="31"/>
  <c r="IG36" i="31" s="1"/>
  <c r="R61" i="31"/>
  <c r="HA61" i="31"/>
  <c r="HB61" i="31" s="1"/>
  <c r="IX61" i="31"/>
  <c r="IZ61" i="31" s="1"/>
  <c r="KD61" i="31"/>
  <c r="KF61" i="31" s="1"/>
  <c r="EA62" i="31"/>
  <c r="FQ62" i="31"/>
  <c r="FR62" i="31" s="1"/>
  <c r="IL62" i="31"/>
  <c r="JJ62" i="31"/>
  <c r="JK62" i="31"/>
  <c r="JZ62" i="31"/>
  <c r="KA62" i="31" s="1"/>
  <c r="CH63" i="31"/>
  <c r="CG63" i="31"/>
  <c r="DB63" i="31"/>
  <c r="DC63" i="31" s="1"/>
  <c r="EB63" i="31"/>
  <c r="EC63" i="31" s="1"/>
  <c r="FQ63" i="31"/>
  <c r="FR63" i="31" s="1"/>
  <c r="HW63" i="31"/>
  <c r="DR64" i="31"/>
  <c r="DS64" i="31" s="1"/>
  <c r="GQ64" i="31"/>
  <c r="GR64" i="31" s="1"/>
  <c r="FV65" i="31"/>
  <c r="FW65" i="31" s="1"/>
  <c r="HE65" i="31"/>
  <c r="HF65" i="31"/>
  <c r="HZ65" i="31"/>
  <c r="IA65" i="31"/>
  <c r="GL66" i="31"/>
  <c r="GM66" i="31" s="1"/>
  <c r="CI20" i="31"/>
  <c r="DX34" i="31"/>
  <c r="FW34" i="31"/>
  <c r="GW46" i="31"/>
  <c r="JL49" i="31"/>
  <c r="AD51" i="31"/>
  <c r="ER54" i="31"/>
  <c r="KF9" i="31"/>
  <c r="AP36" i="31"/>
  <c r="AR36" i="31" s="1"/>
  <c r="KF36" i="31"/>
  <c r="DC61" i="31"/>
  <c r="ER61" i="31"/>
  <c r="EL63" i="31"/>
  <c r="EK63" i="31"/>
  <c r="FU64" i="31"/>
  <c r="FV64" i="31"/>
  <c r="HJ64" i="31"/>
  <c r="HK64" i="31"/>
  <c r="HN64" i="31"/>
  <c r="BM65" i="31"/>
  <c r="BL65" i="31"/>
  <c r="EA66" i="31"/>
  <c r="EB66" i="31"/>
  <c r="ET37" i="31"/>
  <c r="ER56" i="31"/>
  <c r="R17" i="31"/>
  <c r="T17" i="31" s="1"/>
  <c r="AB17" i="31"/>
  <c r="EF20" i="31"/>
  <c r="EH20" i="31" s="1"/>
  <c r="FU20" i="31"/>
  <c r="FW20" i="31" s="1"/>
  <c r="GZ20" i="31"/>
  <c r="HB20" i="31" s="1"/>
  <c r="IO20" i="31"/>
  <c r="IQ20" i="31" s="1"/>
  <c r="JT20" i="31"/>
  <c r="KF20" i="31"/>
  <c r="R29" i="31"/>
  <c r="T29" i="31" s="1"/>
  <c r="AD29" i="31"/>
  <c r="CV29" i="31"/>
  <c r="CX29" i="31" s="1"/>
  <c r="DA29" i="31"/>
  <c r="DH29" i="31"/>
  <c r="DR29" i="31"/>
  <c r="DS29" i="31" s="1"/>
  <c r="FL29" i="31"/>
  <c r="FM29" i="31" s="1"/>
  <c r="GK29" i="31"/>
  <c r="GM29" i="31" s="1"/>
  <c r="HJ29" i="31"/>
  <c r="IB29" i="31"/>
  <c r="KE29" i="31"/>
  <c r="KF29" i="31" s="1"/>
  <c r="AG34" i="31"/>
  <c r="DQ34" i="31"/>
  <c r="AB31" i="31"/>
  <c r="BV31" i="31"/>
  <c r="CG31" i="31"/>
  <c r="CI31" i="31" s="1"/>
  <c r="DW31" i="31"/>
  <c r="DX31" i="31" s="1"/>
  <c r="EL31" i="31"/>
  <c r="EM31" i="31" s="1"/>
  <c r="GZ31" i="31"/>
  <c r="HB31" i="31" s="1"/>
  <c r="HF31" i="31"/>
  <c r="HG31" i="31" s="1"/>
  <c r="IE31" i="31"/>
  <c r="IG31" i="31" s="1"/>
  <c r="IK31" i="31"/>
  <c r="IL31" i="31" s="1"/>
  <c r="IP31" i="31"/>
  <c r="IQ31" i="31" s="1"/>
  <c r="KH31" i="31"/>
  <c r="X46" i="31"/>
  <c r="Y46" i="31" s="1"/>
  <c r="DF46" i="31"/>
  <c r="DH46" i="31" s="1"/>
  <c r="DQ46" i="31"/>
  <c r="DS46" i="31" s="1"/>
  <c r="EK46" i="31"/>
  <c r="FP46" i="31"/>
  <c r="FV46" i="31"/>
  <c r="FW46" i="31" s="1"/>
  <c r="JE46" i="31"/>
  <c r="JK46" i="31"/>
  <c r="JL46" i="31" s="1"/>
  <c r="W49" i="31"/>
  <c r="Y49" i="31" s="1"/>
  <c r="EF49" i="31"/>
  <c r="GL49" i="31"/>
  <c r="GM49" i="31" s="1"/>
  <c r="JZ49" i="31"/>
  <c r="KA49" i="31" s="1"/>
  <c r="R51" i="31"/>
  <c r="T51" i="31" s="1"/>
  <c r="AG51" i="31"/>
  <c r="DA51" i="31"/>
  <c r="DC51" i="31" s="1"/>
  <c r="DF51" i="31"/>
  <c r="DH51" i="31" s="1"/>
  <c r="FP51" i="31"/>
  <c r="GQ51" i="31"/>
  <c r="GR51" i="31" s="1"/>
  <c r="HJ51" i="31"/>
  <c r="HL51" i="31" s="1"/>
  <c r="JF51" i="31"/>
  <c r="N54" i="31"/>
  <c r="O54" i="31" s="1"/>
  <c r="DB54" i="31"/>
  <c r="DC54" i="31" s="1"/>
  <c r="FG54" i="31"/>
  <c r="FH54" i="31" s="1"/>
  <c r="FU54" i="31"/>
  <c r="FW54" i="31" s="1"/>
  <c r="IT54" i="31"/>
  <c r="IV54" i="31" s="1"/>
  <c r="KH54" i="31"/>
  <c r="R12" i="31"/>
  <c r="W12" i="31"/>
  <c r="Y12" i="31" s="1"/>
  <c r="FA12" i="31"/>
  <c r="FF12" i="31"/>
  <c r="FV12" i="31"/>
  <c r="FW12" i="31" s="1"/>
  <c r="HN12" i="31"/>
  <c r="HW12" i="31"/>
  <c r="IE12" i="31"/>
  <c r="IJ12" i="31"/>
  <c r="JO12" i="31"/>
  <c r="JQ12" i="31" s="1"/>
  <c r="JT12" i="31"/>
  <c r="JY12" i="31"/>
  <c r="M9" i="31"/>
  <c r="O9" i="31" s="1"/>
  <c r="AG9" i="31"/>
  <c r="CL9" i="31"/>
  <c r="CQ9" i="31"/>
  <c r="CS9" i="31" s="1"/>
  <c r="EF9" i="31"/>
  <c r="FF9" i="31"/>
  <c r="FH9" i="31" s="1"/>
  <c r="GL9" i="31"/>
  <c r="GM9" i="31" s="1"/>
  <c r="HJ9" i="31"/>
  <c r="IO9" i="31"/>
  <c r="IQ9" i="31" s="1"/>
  <c r="IT9" i="31"/>
  <c r="R10" i="31"/>
  <c r="T10" i="31" s="1"/>
  <c r="AB10" i="31"/>
  <c r="AD10" i="31" s="1"/>
  <c r="AL10" i="31"/>
  <c r="BB10" i="31"/>
  <c r="BG10" i="31"/>
  <c r="BI10" i="31" s="1"/>
  <c r="FV10" i="31"/>
  <c r="GK10" i="31"/>
  <c r="JZ10" i="31"/>
  <c r="AG32" i="31"/>
  <c r="AI32" i="31" s="1"/>
  <c r="EF32" i="31"/>
  <c r="EL32" i="31"/>
  <c r="EM32" i="31" s="1"/>
  <c r="FA32" i="31"/>
  <c r="FC32" i="31" s="1"/>
  <c r="FG32" i="31"/>
  <c r="FH32" i="31" s="1"/>
  <c r="GK32" i="31"/>
  <c r="GM32" i="31" s="1"/>
  <c r="GP32" i="31"/>
  <c r="GR32" i="31" s="1"/>
  <c r="JP32" i="31"/>
  <c r="JQ32" i="31" s="1"/>
  <c r="EC36" i="31"/>
  <c r="FF36" i="31"/>
  <c r="FM36" i="31"/>
  <c r="FR36" i="31"/>
  <c r="FW36" i="31"/>
  <c r="HA36" i="31"/>
  <c r="HB36" i="31" s="1"/>
  <c r="HG36" i="31"/>
  <c r="IP36" i="31"/>
  <c r="IV36" i="31"/>
  <c r="W61" i="31"/>
  <c r="Y61" i="31" s="1"/>
  <c r="AG61" i="31"/>
  <c r="CQ61" i="31"/>
  <c r="EF61" i="31"/>
  <c r="FC61" i="31"/>
  <c r="FQ61" i="31"/>
  <c r="FR61" i="31" s="1"/>
  <c r="GP61" i="31"/>
  <c r="GR61" i="31" s="1"/>
  <c r="HJ61" i="31"/>
  <c r="HL61" i="31" s="1"/>
  <c r="HU61" i="31"/>
  <c r="HW61" i="31" s="1"/>
  <c r="IO61" i="31"/>
  <c r="IU61" i="31"/>
  <c r="JJ61" i="31"/>
  <c r="JL61" i="31" s="1"/>
  <c r="JO61" i="31"/>
  <c r="JT61" i="31"/>
  <c r="X62" i="31"/>
  <c r="DQ62" i="31"/>
  <c r="DS62" i="31" s="1"/>
  <c r="FB62" i="31"/>
  <c r="FC62" i="31" s="1"/>
  <c r="FH62" i="31"/>
  <c r="GQ62" i="31"/>
  <c r="GR62" i="31" s="1"/>
  <c r="IE62" i="31"/>
  <c r="CR63" i="31"/>
  <c r="CS63" i="31" s="1"/>
  <c r="FF63" i="31"/>
  <c r="FG63" i="31"/>
  <c r="IX63" i="31"/>
  <c r="IT63" i="31"/>
  <c r="EF64" i="31"/>
  <c r="EG64" i="31"/>
  <c r="FG64" i="31"/>
  <c r="FH64" i="31" s="1"/>
  <c r="GD64" i="31"/>
  <c r="GF64" i="31" s="1"/>
  <c r="IK64" i="31"/>
  <c r="IL64" i="31" s="1"/>
  <c r="JQ64" i="31"/>
  <c r="ER65" i="31"/>
  <c r="FB65" i="31"/>
  <c r="FA65" i="31"/>
  <c r="EL66" i="31"/>
  <c r="EK66" i="31"/>
  <c r="HE66" i="31"/>
  <c r="HF66" i="31"/>
  <c r="GD34" i="31"/>
  <c r="KH51" i="31"/>
  <c r="KJ51" i="31" s="1"/>
  <c r="KI10" i="31"/>
  <c r="CI32" i="31"/>
  <c r="ET32" i="31"/>
  <c r="GD32" i="31"/>
  <c r="CI61" i="31"/>
  <c r="HA63" i="31"/>
  <c r="GZ63" i="31"/>
  <c r="CW64" i="31"/>
  <c r="CV64" i="31"/>
  <c r="AB65" i="31"/>
  <c r="AC65" i="31"/>
  <c r="CL65" i="31"/>
  <c r="CM65" i="31"/>
  <c r="JY65" i="31"/>
  <c r="JZ65" i="31"/>
  <c r="S66" i="31"/>
  <c r="R66" i="31"/>
  <c r="CL66" i="31"/>
  <c r="CM66" i="31"/>
  <c r="FB66" i="31"/>
  <c r="FA66" i="31"/>
  <c r="ET62" i="31"/>
  <c r="R64" i="31"/>
  <c r="AB64" i="31"/>
  <c r="AD64" i="31" s="1"/>
  <c r="GQ66" i="31"/>
  <c r="GR66" i="31" s="1"/>
  <c r="M40" i="31"/>
  <c r="AW40" i="31"/>
  <c r="FP40" i="31"/>
  <c r="GP40" i="31"/>
  <c r="GR40" i="31" s="1"/>
  <c r="JY40" i="31"/>
  <c r="KA40" i="31" s="1"/>
  <c r="O43" i="31"/>
  <c r="HE43" i="31"/>
  <c r="HG43" i="31" s="1"/>
  <c r="S45" i="31"/>
  <c r="T45" i="31" s="1"/>
  <c r="AG45" i="31"/>
  <c r="AP45" i="31"/>
  <c r="HW45" i="31"/>
  <c r="HZ45" i="31"/>
  <c r="IX45" i="31"/>
  <c r="IZ45" i="31" s="1"/>
  <c r="DQ41" i="31"/>
  <c r="DS41" i="31" s="1"/>
  <c r="EK41" i="31"/>
  <c r="GQ41" i="31"/>
  <c r="GR41" i="31" s="1"/>
  <c r="HE41" i="31"/>
  <c r="HG41" i="31" s="1"/>
  <c r="IX41" i="31"/>
  <c r="BM52" i="31"/>
  <c r="BN52" i="31" s="1"/>
  <c r="CG52" i="31"/>
  <c r="CM52" i="31"/>
  <c r="CN52" i="31" s="1"/>
  <c r="DV52" i="31"/>
  <c r="DX52" i="31" s="1"/>
  <c r="EB52" i="31"/>
  <c r="EC52" i="31" s="1"/>
  <c r="GZ52" i="31"/>
  <c r="HZ52" i="31"/>
  <c r="JE52" i="31"/>
  <c r="M55" i="31"/>
  <c r="O55" i="31" s="1"/>
  <c r="N58" i="31"/>
  <c r="O58" i="31" s="1"/>
  <c r="AG58" i="31"/>
  <c r="CV58" i="31"/>
  <c r="FL58" i="31"/>
  <c r="FM58" i="31" s="1"/>
  <c r="GV58" i="31"/>
  <c r="GW58" i="31" s="1"/>
  <c r="JT58" i="31"/>
  <c r="R59" i="31"/>
  <c r="BH59" i="31"/>
  <c r="BI59" i="31" s="1"/>
  <c r="HE59" i="31"/>
  <c r="JZ59" i="31"/>
  <c r="KA59" i="31" s="1"/>
  <c r="AG14" i="31"/>
  <c r="AI14" i="31" s="1"/>
  <c r="EG14" i="31"/>
  <c r="EH14" i="31" s="1"/>
  <c r="EK16" i="31"/>
  <c r="AH42" i="31"/>
  <c r="AI42" i="31" s="1"/>
  <c r="DG42" i="31"/>
  <c r="DJ42" i="31"/>
  <c r="DF42" i="31"/>
  <c r="FB42" i="31"/>
  <c r="FA42" i="31"/>
  <c r="EB47" i="31"/>
  <c r="EC47" i="31" s="1"/>
  <c r="HN47" i="31"/>
  <c r="HP47" i="31" s="1"/>
  <c r="IF47" i="31"/>
  <c r="IG47" i="31" s="1"/>
  <c r="FR60" i="31"/>
  <c r="IF60" i="31"/>
  <c r="CH67" i="31"/>
  <c r="CG67" i="31"/>
  <c r="DW67" i="31"/>
  <c r="DV67" i="31"/>
  <c r="GK67" i="31"/>
  <c r="GL67" i="31"/>
  <c r="IK67" i="31"/>
  <c r="IJ67" i="31"/>
  <c r="BR68" i="31"/>
  <c r="BQ68" i="31"/>
  <c r="FG68" i="31"/>
  <c r="FF68" i="31"/>
  <c r="HV68" i="31"/>
  <c r="HU68" i="31"/>
  <c r="IJ68" i="31"/>
  <c r="IK68" i="31"/>
  <c r="JK68" i="31"/>
  <c r="JJ68" i="31"/>
  <c r="IF69" i="31"/>
  <c r="IE69" i="31"/>
  <c r="FH40" i="31"/>
  <c r="KF40" i="31"/>
  <c r="Y52" i="31"/>
  <c r="FR52" i="31"/>
  <c r="AI55" i="31"/>
  <c r="AD58" i="31"/>
  <c r="ET58" i="31"/>
  <c r="JL58" i="31"/>
  <c r="GB14" i="31"/>
  <c r="HB14" i="31"/>
  <c r="EP42" i="31"/>
  <c r="IX42" i="31"/>
  <c r="IP42" i="31"/>
  <c r="JJ42" i="31"/>
  <c r="JK42" i="31"/>
  <c r="DA60" i="31"/>
  <c r="DB60" i="31"/>
  <c r="EF60" i="31"/>
  <c r="EG60" i="31"/>
  <c r="BM67" i="31"/>
  <c r="BL67" i="31"/>
  <c r="FL67" i="31"/>
  <c r="FK67" i="31"/>
  <c r="JO67" i="31"/>
  <c r="JP67" i="31"/>
  <c r="CG68" i="31"/>
  <c r="CH68" i="31"/>
  <c r="DV68" i="31"/>
  <c r="DW68" i="31"/>
  <c r="FQ68" i="31"/>
  <c r="FP68" i="31"/>
  <c r="GZ68" i="31"/>
  <c r="HA68" i="31"/>
  <c r="IU68" i="31"/>
  <c r="IX68" i="31"/>
  <c r="IT68" i="31"/>
  <c r="DB69" i="31"/>
  <c r="DA69" i="31"/>
  <c r="JK69" i="31"/>
  <c r="JJ69" i="31"/>
  <c r="IV62" i="31"/>
  <c r="M63" i="31"/>
  <c r="ER63" i="31"/>
  <c r="IG63" i="31"/>
  <c r="JL63" i="31"/>
  <c r="ER64" i="31"/>
  <c r="IB64" i="31"/>
  <c r="O65" i="31"/>
  <c r="CS65" i="31"/>
  <c r="GW65" i="31"/>
  <c r="IG65" i="31"/>
  <c r="IQ65" i="31"/>
  <c r="IB66" i="31"/>
  <c r="JY66" i="31"/>
  <c r="KA66" i="31" s="1"/>
  <c r="KE66" i="31"/>
  <c r="KF66" i="31" s="1"/>
  <c r="W40" i="31"/>
  <c r="Y40" i="31" s="1"/>
  <c r="CG40" i="31"/>
  <c r="CI40" i="31" s="1"/>
  <c r="CL40" i="31"/>
  <c r="CN40" i="31" s="1"/>
  <c r="CQ40" i="31"/>
  <c r="CS40" i="31" s="1"/>
  <c r="DV40" i="31"/>
  <c r="HB40" i="31"/>
  <c r="IE40" i="31"/>
  <c r="IG40" i="31" s="1"/>
  <c r="IL40" i="31"/>
  <c r="IQ40" i="31"/>
  <c r="JF40" i="31"/>
  <c r="R43" i="31"/>
  <c r="T43" i="31" s="1"/>
  <c r="BQ43" i="31"/>
  <c r="CL43" i="31"/>
  <c r="CN43" i="31" s="1"/>
  <c r="EG43" i="31"/>
  <c r="EH43" i="31" s="1"/>
  <c r="EM43" i="31"/>
  <c r="FL43" i="31"/>
  <c r="FM43" i="31" s="1"/>
  <c r="GU43" i="31"/>
  <c r="GW43" i="31" s="1"/>
  <c r="HZ43" i="31"/>
  <c r="IF43" i="31"/>
  <c r="JG43" i="31"/>
  <c r="KA43" i="31"/>
  <c r="AB45" i="31"/>
  <c r="AX45" i="31"/>
  <c r="CQ45" i="31"/>
  <c r="CS45" i="31" s="1"/>
  <c r="EF45" i="31"/>
  <c r="EH45" i="31" s="1"/>
  <c r="EL45" i="31"/>
  <c r="EM45" i="31" s="1"/>
  <c r="AB41" i="31"/>
  <c r="AD41" i="31" s="1"/>
  <c r="BB41" i="31"/>
  <c r="EC41" i="31"/>
  <c r="FM41" i="31"/>
  <c r="FR41" i="31"/>
  <c r="IJ41" i="31"/>
  <c r="JG41" i="31"/>
  <c r="KD41" i="31"/>
  <c r="KF41" i="31" s="1"/>
  <c r="S52" i="31"/>
  <c r="T52" i="31" s="1"/>
  <c r="AG52" i="31"/>
  <c r="AI52" i="31" s="1"/>
  <c r="CV52" i="31"/>
  <c r="CX52" i="31" s="1"/>
  <c r="EK52" i="31"/>
  <c r="EM52" i="31" s="1"/>
  <c r="FF52" i="31"/>
  <c r="FZ52" i="31"/>
  <c r="GB52" i="31" s="1"/>
  <c r="JT52" i="31"/>
  <c r="JV52" i="31" s="1"/>
  <c r="JY52" i="31"/>
  <c r="KA52" i="31" s="1"/>
  <c r="CL55" i="31"/>
  <c r="CN55" i="31" s="1"/>
  <c r="CQ55" i="31"/>
  <c r="CS55" i="31" s="1"/>
  <c r="EC55" i="31"/>
  <c r="EH55" i="31"/>
  <c r="ER55" i="31"/>
  <c r="FB55" i="31"/>
  <c r="FC55" i="31" s="1"/>
  <c r="GP55" i="31"/>
  <c r="HW55" i="31"/>
  <c r="IL55" i="31"/>
  <c r="BM58" i="31"/>
  <c r="BN58" i="31" s="1"/>
  <c r="BZ58" i="31"/>
  <c r="CH58" i="31"/>
  <c r="CI58" i="31" s="1"/>
  <c r="CN58" i="31"/>
  <c r="DQ58" i="31"/>
  <c r="DS58" i="31" s="1"/>
  <c r="EP58" i="31"/>
  <c r="GK58" i="31"/>
  <c r="GM58" i="31" s="1"/>
  <c r="HE58" i="31"/>
  <c r="IJ58" i="31"/>
  <c r="IL58" i="31" s="1"/>
  <c r="IP58" i="31"/>
  <c r="IQ58" i="31" s="1"/>
  <c r="M59" i="31"/>
  <c r="O59" i="31" s="1"/>
  <c r="CG59" i="31"/>
  <c r="CI59" i="31" s="1"/>
  <c r="CL59" i="31"/>
  <c r="CN59" i="31" s="1"/>
  <c r="DS59" i="31"/>
  <c r="DX59" i="31"/>
  <c r="EL59" i="31"/>
  <c r="EM59" i="31" s="1"/>
  <c r="JF59" i="31"/>
  <c r="JG59" i="31" s="1"/>
  <c r="R14" i="31"/>
  <c r="T14" i="31" s="1"/>
  <c r="AB14" i="31"/>
  <c r="DF14" i="31"/>
  <c r="DH14" i="31" s="1"/>
  <c r="FB14" i="31"/>
  <c r="FC14" i="31" s="1"/>
  <c r="HJ14" i="31"/>
  <c r="HL14" i="31" s="1"/>
  <c r="IB14" i="31"/>
  <c r="JO14" i="31"/>
  <c r="JQ14" i="31" s="1"/>
  <c r="T16" i="31"/>
  <c r="AG16" i="31"/>
  <c r="AL16" i="31"/>
  <c r="AN16" i="31" s="1"/>
  <c r="BG16" i="31"/>
  <c r="BI16" i="31" s="1"/>
  <c r="BS16" i="31"/>
  <c r="CV16" i="31"/>
  <c r="CX16" i="31" s="1"/>
  <c r="EB16" i="31"/>
  <c r="EC16" i="31" s="1"/>
  <c r="FM16" i="31"/>
  <c r="IK16" i="31"/>
  <c r="IJ16" i="31"/>
  <c r="JU16" i="31"/>
  <c r="JV16" i="31" s="1"/>
  <c r="EB42" i="31"/>
  <c r="EC42" i="31" s="1"/>
  <c r="GQ42" i="31"/>
  <c r="GR42" i="31" s="1"/>
  <c r="HF42" i="31"/>
  <c r="HG42" i="31" s="1"/>
  <c r="IA42" i="31"/>
  <c r="HZ42" i="31"/>
  <c r="S47" i="31"/>
  <c r="T47" i="31" s="1"/>
  <c r="CV47" i="31"/>
  <c r="CW47" i="31"/>
  <c r="DQ47" i="31"/>
  <c r="DR47" i="31"/>
  <c r="IJ47" i="31"/>
  <c r="IK47" i="31"/>
  <c r="IV47" i="31"/>
  <c r="JK47" i="31"/>
  <c r="JL47" i="31" s="1"/>
  <c r="JU47" i="31"/>
  <c r="JT47" i="31"/>
  <c r="AM60" i="31"/>
  <c r="AN60" i="31" s="1"/>
  <c r="AX67" i="31"/>
  <c r="AW67" i="31"/>
  <c r="JY67" i="31"/>
  <c r="JZ67" i="31"/>
  <c r="X68" i="31"/>
  <c r="Y68" i="31" s="1"/>
  <c r="CR68" i="31"/>
  <c r="CQ68" i="31"/>
  <c r="EG68" i="31"/>
  <c r="EF68" i="31"/>
  <c r="EV69" i="31"/>
  <c r="EU69" i="31"/>
  <c r="CS70" i="31"/>
  <c r="EC70" i="31"/>
  <c r="DJ40" i="31"/>
  <c r="KF45" i="31"/>
  <c r="T41" i="31"/>
  <c r="KH58" i="31"/>
  <c r="AD16" i="31"/>
  <c r="CV42" i="31"/>
  <c r="CW42" i="31"/>
  <c r="GU47" i="31"/>
  <c r="GV47" i="31"/>
  <c r="HF60" i="31"/>
  <c r="HE60" i="31"/>
  <c r="IX60" i="31"/>
  <c r="IT60" i="31"/>
  <c r="AD67" i="31"/>
  <c r="DF67" i="31"/>
  <c r="DG67" i="31"/>
  <c r="HA67" i="31"/>
  <c r="GZ67" i="31"/>
  <c r="HZ67" i="31"/>
  <c r="IA67" i="31"/>
  <c r="DJ68" i="31"/>
  <c r="DB68" i="31"/>
  <c r="KD68" i="31"/>
  <c r="KE68" i="31"/>
  <c r="KE69" i="31"/>
  <c r="KD69" i="31"/>
  <c r="AB42" i="31"/>
  <c r="M47" i="31"/>
  <c r="O47" i="31" s="1"/>
  <c r="AG47" i="31"/>
  <c r="AB60" i="31"/>
  <c r="AD60" i="31" s="1"/>
  <c r="ET67" i="31"/>
  <c r="GR69" i="31"/>
  <c r="CL70" i="31"/>
  <c r="EF70" i="31"/>
  <c r="EK70" i="31"/>
  <c r="EM70" i="31" s="1"/>
  <c r="FQ70" i="31"/>
  <c r="FR70" i="31" s="1"/>
  <c r="GU70" i="31"/>
  <c r="GW70" i="31" s="1"/>
  <c r="HA70" i="31"/>
  <c r="HB70" i="31" s="1"/>
  <c r="IP70" i="31"/>
  <c r="IQ70" i="31" s="1"/>
  <c r="JY70" i="31"/>
  <c r="KA70" i="31" s="1"/>
  <c r="R71" i="31"/>
  <c r="AB71" i="31"/>
  <c r="BG71" i="31"/>
  <c r="CH71" i="31"/>
  <c r="CI71" i="31" s="1"/>
  <c r="HU71" i="31"/>
  <c r="HZ71" i="31"/>
  <c r="IF71" i="31"/>
  <c r="IG71" i="31" s="1"/>
  <c r="AG72" i="31"/>
  <c r="AI72" i="31" s="1"/>
  <c r="DR72" i="31"/>
  <c r="DS72" i="31" s="1"/>
  <c r="FA72" i="31"/>
  <c r="FF72" i="31"/>
  <c r="FH72" i="31" s="1"/>
  <c r="FK72" i="31"/>
  <c r="FM72" i="31" s="1"/>
  <c r="FQ72" i="31"/>
  <c r="FR72" i="31" s="1"/>
  <c r="JO72" i="31"/>
  <c r="JQ72" i="31" s="1"/>
  <c r="JT72" i="31"/>
  <c r="JV72" i="31" s="1"/>
  <c r="M73" i="31"/>
  <c r="R73" i="31"/>
  <c r="BG73" i="31"/>
  <c r="CG73" i="31"/>
  <c r="EA73" i="31"/>
  <c r="EF73" i="31"/>
  <c r="EK73" i="31"/>
  <c r="GW73" i="31"/>
  <c r="GZ73" i="31"/>
  <c r="HB73" i="31" s="1"/>
  <c r="JU73" i="31"/>
  <c r="JV73" i="31" s="1"/>
  <c r="M74" i="31"/>
  <c r="O74" i="31" s="1"/>
  <c r="FA74" i="31"/>
  <c r="FC74" i="31" s="1"/>
  <c r="FU74" i="31"/>
  <c r="HU74" i="31"/>
  <c r="HW74" i="31" s="1"/>
  <c r="HZ74" i="31"/>
  <c r="IE74" i="31"/>
  <c r="IG74" i="31" s="1"/>
  <c r="IU74" i="31"/>
  <c r="IV74" i="31" s="1"/>
  <c r="X75" i="31"/>
  <c r="Y75" i="31" s="1"/>
  <c r="DF75" i="31"/>
  <c r="DQ75" i="31"/>
  <c r="DS75" i="31" s="1"/>
  <c r="EK75" i="31"/>
  <c r="EM75" i="31" s="1"/>
  <c r="EQ75" i="31"/>
  <c r="ER75" i="31" s="1"/>
  <c r="GA75" i="31"/>
  <c r="HE75" i="31"/>
  <c r="HG75" i="31" s="1"/>
  <c r="HV75" i="31"/>
  <c r="HW75" i="31" s="1"/>
  <c r="IO75" i="31"/>
  <c r="IT75" i="31"/>
  <c r="JO75" i="31"/>
  <c r="R76" i="31"/>
  <c r="T76" i="31" s="1"/>
  <c r="W76" i="31"/>
  <c r="Y76" i="31" s="1"/>
  <c r="AP76" i="31"/>
  <c r="FG76" i="31"/>
  <c r="FH76" i="31" s="1"/>
  <c r="GP76" i="31"/>
  <c r="GV76" i="31"/>
  <c r="GW76" i="31" s="1"/>
  <c r="HJ76" i="31"/>
  <c r="HL76" i="31" s="1"/>
  <c r="JK76" i="31"/>
  <c r="JL76" i="31" s="1"/>
  <c r="AN77" i="31"/>
  <c r="BH77" i="31"/>
  <c r="BG77" i="31"/>
  <c r="CW77" i="31"/>
  <c r="CV77" i="31"/>
  <c r="DJ77" i="31"/>
  <c r="DL77" i="31" s="1"/>
  <c r="EB77" i="31"/>
  <c r="EC77" i="31" s="1"/>
  <c r="EQ77" i="31"/>
  <c r="ER77" i="31" s="1"/>
  <c r="HJ77" i="31"/>
  <c r="HK77" i="31"/>
  <c r="HV77" i="31"/>
  <c r="HW77" i="31" s="1"/>
  <c r="JK77" i="31"/>
  <c r="JL77" i="31" s="1"/>
  <c r="JZ77" i="31"/>
  <c r="KA77" i="31" s="1"/>
  <c r="DF78" i="31"/>
  <c r="DG78" i="31"/>
  <c r="DR78" i="31"/>
  <c r="DS78" i="31" s="1"/>
  <c r="EG78" i="31"/>
  <c r="FG78" i="31"/>
  <c r="FH78" i="31" s="1"/>
  <c r="AP79" i="31"/>
  <c r="DG79" i="31"/>
  <c r="DH79" i="31" s="1"/>
  <c r="EQ79" i="31"/>
  <c r="ER79" i="31" s="1"/>
  <c r="IK79" i="31"/>
  <c r="IL79" i="31" s="1"/>
  <c r="EV81" i="31"/>
  <c r="EU81" i="31"/>
  <c r="AP74" i="31"/>
  <c r="ET74" i="31"/>
  <c r="EV74" i="31" s="1"/>
  <c r="M77" i="31"/>
  <c r="N77" i="31"/>
  <c r="GP77" i="31"/>
  <c r="GQ77" i="31"/>
  <c r="HN77" i="31"/>
  <c r="HP77" i="31" s="1"/>
  <c r="HE77" i="31"/>
  <c r="M79" i="31"/>
  <c r="N79" i="31"/>
  <c r="GU79" i="31"/>
  <c r="GV79" i="31"/>
  <c r="AC80" i="31"/>
  <c r="AB80" i="31"/>
  <c r="GF83" i="31"/>
  <c r="GE83" i="31"/>
  <c r="AL42" i="31"/>
  <c r="AN42" i="31" s="1"/>
  <c r="FR42" i="31"/>
  <c r="AL47" i="31"/>
  <c r="IQ67" i="31"/>
  <c r="R68" i="31"/>
  <c r="CX68" i="31"/>
  <c r="EM68" i="31"/>
  <c r="GB68" i="31"/>
  <c r="JG68" i="31"/>
  <c r="R69" i="31"/>
  <c r="T69" i="31" s="1"/>
  <c r="AG69" i="31"/>
  <c r="DQ69" i="31"/>
  <c r="DS69" i="31" s="1"/>
  <c r="EL69" i="31"/>
  <c r="FC69" i="31"/>
  <c r="FF69" i="31"/>
  <c r="FM69" i="31"/>
  <c r="GA69" i="31"/>
  <c r="GB69" i="31" s="1"/>
  <c r="GL69" i="31"/>
  <c r="GM69" i="31" s="1"/>
  <c r="T70" i="31"/>
  <c r="BC70" i="31"/>
  <c r="BD70" i="31" s="1"/>
  <c r="FG70" i="31"/>
  <c r="AG71" i="31"/>
  <c r="AI71" i="31" s="1"/>
  <c r="BQ71" i="31"/>
  <c r="CN71" i="31"/>
  <c r="EA71" i="31"/>
  <c r="EC71" i="31" s="1"/>
  <c r="EH71" i="31"/>
  <c r="FK71" i="31"/>
  <c r="JO71" i="31"/>
  <c r="BH72" i="31"/>
  <c r="BI72" i="31" s="1"/>
  <c r="EL72" i="31"/>
  <c r="EM72" i="31" s="1"/>
  <c r="GR72" i="31"/>
  <c r="IU72" i="31"/>
  <c r="JF72" i="31"/>
  <c r="JG72" i="31" s="1"/>
  <c r="AH73" i="31"/>
  <c r="AI73" i="31" s="1"/>
  <c r="BR73" i="31"/>
  <c r="BS73" i="31" s="1"/>
  <c r="AM74" i="31"/>
  <c r="BG74" i="31"/>
  <c r="BI74" i="31" s="1"/>
  <c r="EB74" i="31"/>
  <c r="EC74" i="31" s="1"/>
  <c r="FL74" i="31"/>
  <c r="FM74" i="31" s="1"/>
  <c r="GR74" i="31"/>
  <c r="HF74" i="31"/>
  <c r="HG74" i="31" s="1"/>
  <c r="M75" i="31"/>
  <c r="ET75" i="31"/>
  <c r="EV75" i="31" s="1"/>
  <c r="GP75" i="31"/>
  <c r="GW75" i="31"/>
  <c r="JG75" i="31"/>
  <c r="AB76" i="31"/>
  <c r="AM76" i="31"/>
  <c r="AN76" i="31" s="1"/>
  <c r="BV76" i="31"/>
  <c r="BX76" i="31" s="1"/>
  <c r="CG76" i="31"/>
  <c r="CI76" i="31" s="1"/>
  <c r="DR76" i="31"/>
  <c r="DS76" i="31" s="1"/>
  <c r="EH76" i="31"/>
  <c r="FQ76" i="31"/>
  <c r="FR76" i="31" s="1"/>
  <c r="FW76" i="31"/>
  <c r="JY76" i="31"/>
  <c r="JZ76" i="31"/>
  <c r="DG77" i="31"/>
  <c r="DH77" i="31" s="1"/>
  <c r="EF77" i="31"/>
  <c r="EG77" i="31"/>
  <c r="HF77" i="31"/>
  <c r="HG77" i="31" s="1"/>
  <c r="IF77" i="31"/>
  <c r="IG77" i="31" s="1"/>
  <c r="KD77" i="31"/>
  <c r="KE77" i="31"/>
  <c r="KH77" i="31"/>
  <c r="BQ78" i="31"/>
  <c r="BR78" i="31"/>
  <c r="DB78" i="31"/>
  <c r="DC78" i="31" s="1"/>
  <c r="DW78" i="31"/>
  <c r="DV78" i="31"/>
  <c r="EK78" i="31"/>
  <c r="EL78" i="31"/>
  <c r="FL78" i="31"/>
  <c r="FK78" i="31"/>
  <c r="KE78" i="31"/>
  <c r="KD78" i="31"/>
  <c r="AM79" i="31"/>
  <c r="AN79" i="31" s="1"/>
  <c r="BH79" i="31"/>
  <c r="BG79" i="31"/>
  <c r="EF79" i="31"/>
  <c r="EG79" i="31"/>
  <c r="FQ79" i="31"/>
  <c r="FP79" i="31"/>
  <c r="GM70" i="31"/>
  <c r="JQ70" i="31"/>
  <c r="DX71" i="31"/>
  <c r="EH72" i="31"/>
  <c r="IG72" i="31"/>
  <c r="KH72" i="31"/>
  <c r="KI72" i="31" s="1"/>
  <c r="FR73" i="31"/>
  <c r="JL74" i="31"/>
  <c r="AI76" i="31"/>
  <c r="DC76" i="31"/>
  <c r="KH76" i="31"/>
  <c r="CL77" i="31"/>
  <c r="CM77" i="31"/>
  <c r="FP77" i="31"/>
  <c r="FQ77" i="31"/>
  <c r="IO77" i="31"/>
  <c r="IP77" i="31"/>
  <c r="CH78" i="31"/>
  <c r="CG78" i="31"/>
  <c r="GV78" i="31"/>
  <c r="GU78" i="31"/>
  <c r="IF78" i="31"/>
  <c r="IE78" i="31"/>
  <c r="IG78" i="31" s="1"/>
  <c r="CQ79" i="31"/>
  <c r="CR79" i="31"/>
  <c r="JF79" i="31"/>
  <c r="JE79" i="31"/>
  <c r="AB77" i="31"/>
  <c r="AD77" i="31" s="1"/>
  <c r="W78" i="31"/>
  <c r="ET78" i="31"/>
  <c r="JV78" i="31"/>
  <c r="T79" i="31"/>
  <c r="AG79" i="31"/>
  <c r="GB79" i="31"/>
  <c r="GP80" i="31"/>
  <c r="GR80" i="31" s="1"/>
  <c r="HN80" i="31"/>
  <c r="HZ80" i="31"/>
  <c r="IO80" i="31"/>
  <c r="JO80" i="31"/>
  <c r="JQ80" i="31" s="1"/>
  <c r="KD80" i="31"/>
  <c r="KF80" i="31" s="1"/>
  <c r="R81" i="31"/>
  <c r="T81" i="31" s="1"/>
  <c r="CN81" i="31"/>
  <c r="CQ81" i="31"/>
  <c r="CS81" i="31" s="1"/>
  <c r="CV81" i="31"/>
  <c r="CX81" i="31" s="1"/>
  <c r="DW81" i="31"/>
  <c r="DX81" i="31" s="1"/>
  <c r="FL81" i="31"/>
  <c r="FM81" i="31" s="1"/>
  <c r="HE81" i="31"/>
  <c r="HG81" i="31" s="1"/>
  <c r="IF81" i="31"/>
  <c r="IG81" i="31" s="1"/>
  <c r="IV81" i="31"/>
  <c r="CM82" i="31"/>
  <c r="CN82" i="31" s="1"/>
  <c r="DC82" i="31"/>
  <c r="ER82" i="31"/>
  <c r="JL82" i="31"/>
  <c r="JP82" i="31"/>
  <c r="AB83" i="31"/>
  <c r="AG83" i="31"/>
  <c r="AI83" i="31" s="1"/>
  <c r="AL83" i="31"/>
  <c r="AN83" i="31" s="1"/>
  <c r="CM83" i="31"/>
  <c r="CN83" i="31" s="1"/>
  <c r="FA83" i="31"/>
  <c r="FP83" i="31"/>
  <c r="FR83" i="31" s="1"/>
  <c r="GK83" i="31"/>
  <c r="GM83" i="31" s="1"/>
  <c r="IA83" i="31"/>
  <c r="IB83" i="31" s="1"/>
  <c r="JJ83" i="31"/>
  <c r="JL83" i="31" s="1"/>
  <c r="JQ83" i="31"/>
  <c r="R84" i="31"/>
  <c r="W84" i="31"/>
  <c r="CR84" i="31"/>
  <c r="CS84" i="31" s="1"/>
  <c r="DV84" i="31"/>
  <c r="DX84" i="31" s="1"/>
  <c r="HZ84" i="31"/>
  <c r="IB84" i="31" s="1"/>
  <c r="IX82" i="31"/>
  <c r="IZ82" i="31" s="1"/>
  <c r="KH82" i="31"/>
  <c r="DQ84" i="31"/>
  <c r="DR84" i="31"/>
  <c r="HA84" i="31"/>
  <c r="GZ84" i="31"/>
  <c r="HV84" i="31"/>
  <c r="HU84" i="31"/>
  <c r="KD84" i="31"/>
  <c r="KE84" i="31"/>
  <c r="M78" i="31"/>
  <c r="O78" i="31" s="1"/>
  <c r="HB78" i="31"/>
  <c r="IQ78" i="31"/>
  <c r="W79" i="31"/>
  <c r="Y79" i="31" s="1"/>
  <c r="GM79" i="31"/>
  <c r="KH79" i="31"/>
  <c r="KJ79" i="31" s="1"/>
  <c r="W80" i="31"/>
  <c r="Y80" i="31" s="1"/>
  <c r="EL80" i="31"/>
  <c r="EM80" i="31" s="1"/>
  <c r="FM80" i="31"/>
  <c r="IG80" i="31"/>
  <c r="JV80" i="31"/>
  <c r="AG81" i="31"/>
  <c r="AI81" i="31" s="1"/>
  <c r="BG81" i="31"/>
  <c r="BI81" i="31" s="1"/>
  <c r="EC81" i="31"/>
  <c r="EF81" i="31"/>
  <c r="EH81" i="31" s="1"/>
  <c r="FR81" i="31"/>
  <c r="FU81" i="31"/>
  <c r="FW81" i="31" s="1"/>
  <c r="FZ81" i="31"/>
  <c r="GU81" i="31"/>
  <c r="AI82" i="31"/>
  <c r="FZ82" i="31"/>
  <c r="GB82" i="31" s="1"/>
  <c r="HF82" i="31"/>
  <c r="HU82" i="31"/>
  <c r="HW82" i="31" s="1"/>
  <c r="IO82" i="31"/>
  <c r="IU82" i="31"/>
  <c r="IV82" i="31" s="1"/>
  <c r="JE82" i="31"/>
  <c r="JG82" i="31" s="1"/>
  <c r="KD82" i="31"/>
  <c r="R83" i="31"/>
  <c r="T83" i="31" s="1"/>
  <c r="CV83" i="31"/>
  <c r="CX83" i="31" s="1"/>
  <c r="DS83" i="31"/>
  <c r="DW83" i="31"/>
  <c r="DX83" i="31" s="1"/>
  <c r="EK83" i="31"/>
  <c r="EM83" i="31" s="1"/>
  <c r="FH83" i="31"/>
  <c r="HE83" i="31"/>
  <c r="HG83" i="31" s="1"/>
  <c r="AL84" i="31"/>
  <c r="DG84" i="31"/>
  <c r="DF84" i="31"/>
  <c r="FU84" i="31"/>
  <c r="FV84" i="31"/>
  <c r="HJ84" i="31"/>
  <c r="HL84" i="31" s="1"/>
  <c r="HN82" i="31"/>
  <c r="HP82" i="31" s="1"/>
  <c r="IP82" i="31"/>
  <c r="KE82" i="31"/>
  <c r="AP83" i="31"/>
  <c r="IX83" i="31"/>
  <c r="FB84" i="31"/>
  <c r="FA84" i="31"/>
  <c r="HF84" i="31"/>
  <c r="HE84" i="31"/>
  <c r="AB85" i="31"/>
  <c r="AC85" i="31"/>
  <c r="HW83" i="31"/>
  <c r="FR84" i="31"/>
  <c r="JZ84" i="31"/>
  <c r="KA84" i="31" s="1"/>
  <c r="R85" i="31"/>
  <c r="T85" i="31" s="1"/>
  <c r="CH85" i="31"/>
  <c r="CI85" i="31" s="1"/>
  <c r="EF85" i="31"/>
  <c r="EH85" i="31" s="1"/>
  <c r="EK85" i="31"/>
  <c r="EM85" i="31" s="1"/>
  <c r="GA85" i="31"/>
  <c r="GB85" i="31" s="1"/>
  <c r="IA85" i="31"/>
  <c r="IB85" i="31" s="1"/>
  <c r="JO85" i="31"/>
  <c r="JQ85" i="31" s="1"/>
  <c r="M86" i="31"/>
  <c r="R86" i="31"/>
  <c r="T86" i="31" s="1"/>
  <c r="BG86" i="31"/>
  <c r="BI86" i="31" s="1"/>
  <c r="CH86" i="31"/>
  <c r="CI86" i="31" s="1"/>
  <c r="FL86" i="31"/>
  <c r="FM86" i="31" s="1"/>
  <c r="FZ86" i="31"/>
  <c r="GP86" i="31"/>
  <c r="GR86" i="31" s="1"/>
  <c r="GU86" i="31"/>
  <c r="GZ86" i="31"/>
  <c r="HB86" i="31" s="1"/>
  <c r="HV86" i="31"/>
  <c r="IA86" i="31"/>
  <c r="IB86" i="31" s="1"/>
  <c r="JF86" i="31"/>
  <c r="JG86" i="31" s="1"/>
  <c r="JK86" i="31"/>
  <c r="JL86" i="31" s="1"/>
  <c r="JY86" i="31"/>
  <c r="KA86" i="31" s="1"/>
  <c r="KD86" i="31"/>
  <c r="S87" i="31"/>
  <c r="T87" i="31" s="1"/>
  <c r="X87" i="31"/>
  <c r="AC87" i="31"/>
  <c r="AD87" i="31" s="1"/>
  <c r="DQ87" i="31"/>
  <c r="DS87" i="31" s="1"/>
  <c r="DV87" i="31"/>
  <c r="DX87" i="31" s="1"/>
  <c r="EA87" i="31"/>
  <c r="EC87" i="31" s="1"/>
  <c r="GV87" i="31"/>
  <c r="GW87" i="31" s="1"/>
  <c r="CG88" i="31"/>
  <c r="CI88" i="31" s="1"/>
  <c r="DF88" i="31"/>
  <c r="DH88" i="31" s="1"/>
  <c r="FB88" i="31"/>
  <c r="FC88" i="31" s="1"/>
  <c r="FZ88" i="31"/>
  <c r="IX88" i="31"/>
  <c r="W89" i="31"/>
  <c r="Y89" i="31" s="1"/>
  <c r="EG89" i="31"/>
  <c r="EH89" i="31" s="1"/>
  <c r="GZ89" i="31"/>
  <c r="HB89" i="31" s="1"/>
  <c r="JF89" i="31"/>
  <c r="JG89" i="31" s="1"/>
  <c r="IL84" i="31"/>
  <c r="CS85" i="31"/>
  <c r="GA86" i="31"/>
  <c r="GB86" i="31" s="1"/>
  <c r="AN88" i="31"/>
  <c r="GA88" i="31"/>
  <c r="ET89" i="31"/>
  <c r="W86" i="31"/>
  <c r="IQ87" i="31"/>
  <c r="AG88" i="31"/>
  <c r="CQ88" i="31"/>
  <c r="CS88" i="31" s="1"/>
  <c r="CX88" i="31"/>
  <c r="EM88" i="31"/>
  <c r="GQ88" i="31"/>
  <c r="GR88" i="31" s="1"/>
  <c r="HN88" i="31"/>
  <c r="JG88" i="31"/>
  <c r="AB89" i="31"/>
  <c r="AD89" i="31" s="1"/>
  <c r="JT89" i="31"/>
  <c r="JV89" i="31" s="1"/>
  <c r="JY89" i="31"/>
  <c r="CL85" i="31"/>
  <c r="CN85" i="31" s="1"/>
  <c r="DR85" i="31"/>
  <c r="DS85" i="31" s="1"/>
  <c r="DX85" i="31"/>
  <c r="GD85" i="31"/>
  <c r="GU85" i="31"/>
  <c r="GW85" i="31" s="1"/>
  <c r="HB85" i="31"/>
  <c r="BL86" i="31"/>
  <c r="BZ86" i="31"/>
  <c r="DX86" i="31"/>
  <c r="EM86" i="31"/>
  <c r="GM88" i="31"/>
  <c r="T89" i="31"/>
  <c r="CX89" i="31"/>
  <c r="BL7" i="31"/>
  <c r="BN7" i="31" s="1"/>
  <c r="BG21" i="31"/>
  <c r="BR25" i="31"/>
  <c r="BS25" i="31" s="1"/>
  <c r="BL33" i="31"/>
  <c r="BQ37" i="31"/>
  <c r="BS37" i="31" s="1"/>
  <c r="BV37" i="31"/>
  <c r="BM44" i="31"/>
  <c r="BN44" i="31" s="1"/>
  <c r="BM12" i="31"/>
  <c r="BN12" i="31" s="1"/>
  <c r="AX36" i="31"/>
  <c r="AY36" i="31" s="1"/>
  <c r="BC36" i="31"/>
  <c r="BD36" i="31" s="1"/>
  <c r="BW36" i="31"/>
  <c r="BX36" i="31" s="1"/>
  <c r="BL14" i="31"/>
  <c r="BV16" i="31"/>
  <c r="BX16" i="31" s="1"/>
  <c r="BG68" i="31"/>
  <c r="BI68" i="31" s="1"/>
  <c r="BV69" i="31"/>
  <c r="BX69" i="31" s="1"/>
  <c r="BQ70" i="31"/>
  <c r="BS70" i="31" s="1"/>
  <c r="BQ72" i="31"/>
  <c r="BS72" i="31" s="1"/>
  <c r="BL74" i="31"/>
  <c r="BN74" i="31" s="1"/>
  <c r="AW78" i="31"/>
  <c r="BV80" i="31"/>
  <c r="BX80" i="31" s="1"/>
  <c r="AX82" i="31"/>
  <c r="AY82" i="31" s="1"/>
  <c r="BV82" i="31"/>
  <c r="BX82" i="31" s="1"/>
  <c r="BB84" i="31"/>
  <c r="BL85" i="31"/>
  <c r="BH87" i="31"/>
  <c r="BI87" i="31" s="1"/>
  <c r="BC13" i="31"/>
  <c r="BD13" i="31" s="1"/>
  <c r="BC30" i="31"/>
  <c r="BD30" i="31" s="1"/>
  <c r="BZ27" i="31"/>
  <c r="BC57" i="31"/>
  <c r="BD57" i="31" s="1"/>
  <c r="BR17" i="31"/>
  <c r="BS17" i="31" s="1"/>
  <c r="BB29" i="31"/>
  <c r="BD29" i="31" s="1"/>
  <c r="BG29" i="31"/>
  <c r="AX49" i="31"/>
  <c r="AY49" i="31" s="1"/>
  <c r="BX32" i="31"/>
  <c r="BQ36" i="31"/>
  <c r="BS36" i="31" s="1"/>
  <c r="BB61" i="31"/>
  <c r="BB65" i="31"/>
  <c r="BD65" i="31" s="1"/>
  <c r="BL43" i="31"/>
  <c r="BN43" i="31" s="1"/>
  <c r="BG41" i="31"/>
  <c r="BI41" i="31" s="1"/>
  <c r="BW58" i="31"/>
  <c r="BB59" i="31"/>
  <c r="BD59" i="31" s="1"/>
  <c r="BG14" i="31"/>
  <c r="BI14" i="31" s="1"/>
  <c r="BH69" i="31"/>
  <c r="BI69" i="31" s="1"/>
  <c r="BM70" i="31"/>
  <c r="BN70" i="31" s="1"/>
  <c r="BB26" i="31"/>
  <c r="BD26" i="31" s="1"/>
  <c r="BL27" i="31"/>
  <c r="BN27" i="31" s="1"/>
  <c r="BQ27" i="31"/>
  <c r="BV27" i="31"/>
  <c r="BB44" i="31"/>
  <c r="BD44" i="31" s="1"/>
  <c r="BV44" i="31"/>
  <c r="BX44" i="31" s="1"/>
  <c r="BB39" i="31"/>
  <c r="BI39" i="31"/>
  <c r="BZ49" i="31"/>
  <c r="CA49" i="31" s="1"/>
  <c r="BV12" i="31"/>
  <c r="BX12" i="31" s="1"/>
  <c r="BR9" i="31"/>
  <c r="BS9" i="31" s="1"/>
  <c r="AX42" i="31"/>
  <c r="AY42" i="31" s="1"/>
  <c r="BL47" i="31"/>
  <c r="BN47" i="31" s="1"/>
  <c r="BV67" i="31"/>
  <c r="BX67" i="31" s="1"/>
  <c r="BB69" i="31"/>
  <c r="BD69" i="31" s="1"/>
  <c r="BG70" i="31"/>
  <c r="AW73" i="31"/>
  <c r="AY73" i="31" s="1"/>
  <c r="BL76" i="31"/>
  <c r="BN76" i="31" s="1"/>
  <c r="AX77" i="31"/>
  <c r="AY77" i="31" s="1"/>
  <c r="BD78" i="31"/>
  <c r="BH78" i="31"/>
  <c r="BC80" i="31"/>
  <c r="BD80" i="31" s="1"/>
  <c r="AW87" i="31"/>
  <c r="AX15" i="31"/>
  <c r="AY15" i="31" s="1"/>
  <c r="BW26" i="31"/>
  <c r="BX26" i="31" s="1"/>
  <c r="AY24" i="31"/>
  <c r="BB24" i="31"/>
  <c r="BM30" i="31"/>
  <c r="BN30" i="31" s="1"/>
  <c r="BW27" i="31"/>
  <c r="BZ37" i="31"/>
  <c r="AX44" i="31"/>
  <c r="AY44" i="31" s="1"/>
  <c r="BB31" i="31"/>
  <c r="BD31" i="31" s="1"/>
  <c r="BH49" i="31"/>
  <c r="BI49" i="31" s="1"/>
  <c r="AW54" i="31"/>
  <c r="BM54" i="31"/>
  <c r="BN54" i="31" s="1"/>
  <c r="BQ12" i="31"/>
  <c r="BS12" i="31" s="1"/>
  <c r="BB9" i="31"/>
  <c r="BD9" i="31" s="1"/>
  <c r="BQ32" i="31"/>
  <c r="BS32" i="31" s="1"/>
  <c r="AX63" i="31"/>
  <c r="AY63" i="31" s="1"/>
  <c r="BV40" i="31"/>
  <c r="BX40" i="31" s="1"/>
  <c r="AW41" i="31"/>
  <c r="AY41" i="31" s="1"/>
  <c r="BH52" i="31"/>
  <c r="BI52" i="31" s="1"/>
  <c r="BG6" i="31"/>
  <c r="BI6" i="31" s="1"/>
  <c r="BL6" i="31"/>
  <c r="BN6" i="31" s="1"/>
  <c r="BB7" i="31"/>
  <c r="BD7" i="31" s="1"/>
  <c r="BB8" i="31"/>
  <c r="BD8" i="31" s="1"/>
  <c r="BR8" i="31"/>
  <c r="BS8" i="31" s="1"/>
  <c r="BL11" i="31"/>
  <c r="BN11" i="31" s="1"/>
  <c r="BQ13" i="31"/>
  <c r="BS13" i="31" s="1"/>
  <c r="BW13" i="31"/>
  <c r="BX13" i="31" s="1"/>
  <c r="BW15" i="31"/>
  <c r="BX15" i="31" s="1"/>
  <c r="AX18" i="31"/>
  <c r="AY18" i="31" s="1"/>
  <c r="BL19" i="31"/>
  <c r="BN19" i="31" s="1"/>
  <c r="BR19" i="31"/>
  <c r="BS19" i="31" s="1"/>
  <c r="BV23" i="31"/>
  <c r="BX23" i="31" s="1"/>
  <c r="AX25" i="31"/>
  <c r="AY25" i="31" s="1"/>
  <c r="BQ24" i="31"/>
  <c r="BS24" i="31" s="1"/>
  <c r="BC33" i="31"/>
  <c r="BD33" i="31" s="1"/>
  <c r="BV33" i="31"/>
  <c r="BX33" i="31" s="1"/>
  <c r="AW35" i="31"/>
  <c r="AY35" i="31" s="1"/>
  <c r="BB35" i="31"/>
  <c r="BD35" i="31" s="1"/>
  <c r="BH35" i="31"/>
  <c r="BI35" i="31" s="1"/>
  <c r="BZ35" i="31"/>
  <c r="BL28" i="31"/>
  <c r="BN28" i="31" s="1"/>
  <c r="AW38" i="31"/>
  <c r="BB38" i="31"/>
  <c r="BD38" i="31" s="1"/>
  <c r="BH38" i="31"/>
  <c r="BI38" i="31" s="1"/>
  <c r="BW48" i="31"/>
  <c r="BX48" i="31" s="1"/>
  <c r="AX50" i="31"/>
  <c r="AY50" i="31" s="1"/>
  <c r="BC50" i="31"/>
  <c r="BD50" i="31" s="1"/>
  <c r="BL53" i="31"/>
  <c r="BN53" i="31" s="1"/>
  <c r="BR53" i="31"/>
  <c r="BW53" i="31"/>
  <c r="BX53" i="31" s="1"/>
  <c r="BL56" i="31"/>
  <c r="BN56" i="31" s="1"/>
  <c r="BZ56" i="31"/>
  <c r="BW56" i="31"/>
  <c r="BL57" i="31"/>
  <c r="BN57" i="31" s="1"/>
  <c r="BB20" i="31"/>
  <c r="BR20" i="31"/>
  <c r="BS20" i="31" s="1"/>
  <c r="BQ29" i="31"/>
  <c r="BS29" i="31" s="1"/>
  <c r="AW34" i="31"/>
  <c r="AY34" i="31" s="1"/>
  <c r="BB34" i="31"/>
  <c r="BG31" i="31"/>
  <c r="BL31" i="31"/>
  <c r="BN31" i="31" s="1"/>
  <c r="AW46" i="31"/>
  <c r="AY46" i="31" s="1"/>
  <c r="BC46" i="31"/>
  <c r="BD46" i="31" s="1"/>
  <c r="BQ51" i="31"/>
  <c r="BV51" i="31"/>
  <c r="AW12" i="31"/>
  <c r="AY12" i="31" s="1"/>
  <c r="BC12" i="31"/>
  <c r="BD12" i="31" s="1"/>
  <c r="AX10" i="31"/>
  <c r="AW10" i="31"/>
  <c r="BS10" i="31"/>
  <c r="BC63" i="31"/>
  <c r="BD63" i="31" s="1"/>
  <c r="BR64" i="31"/>
  <c r="BQ64" i="31"/>
  <c r="BR6" i="31"/>
  <c r="BS6" i="31" s="1"/>
  <c r="AW7" i="31"/>
  <c r="BH11" i="31"/>
  <c r="BI11" i="31" s="1"/>
  <c r="BV11" i="31"/>
  <c r="BX11" i="31" s="1"/>
  <c r="BB15" i="31"/>
  <c r="BD15" i="31" s="1"/>
  <c r="BZ15" i="31"/>
  <c r="BV25" i="31"/>
  <c r="BX25" i="31" s="1"/>
  <c r="BM24" i="31"/>
  <c r="BN24" i="31" s="1"/>
  <c r="AW33" i="31"/>
  <c r="AY33" i="31" s="1"/>
  <c r="BR30" i="31"/>
  <c r="BS30" i="31" s="1"/>
  <c r="BQ35" i="31"/>
  <c r="BW35" i="31"/>
  <c r="BX35" i="31" s="1"/>
  <c r="BN39" i="31"/>
  <c r="BH53" i="31"/>
  <c r="BI53" i="31" s="1"/>
  <c r="BH56" i="31"/>
  <c r="BI56" i="31" s="1"/>
  <c r="BG57" i="31"/>
  <c r="BI57" i="31" s="1"/>
  <c r="BR34" i="31"/>
  <c r="BS34" i="31" s="1"/>
  <c r="BR49" i="31"/>
  <c r="BS49" i="31" s="1"/>
  <c r="BM51" i="31"/>
  <c r="BN51" i="31" s="1"/>
  <c r="AW61" i="31"/>
  <c r="AX61" i="31"/>
  <c r="BL62" i="31"/>
  <c r="BM62" i="31"/>
  <c r="BM63" i="31"/>
  <c r="BN63" i="31" s="1"/>
  <c r="BZ28" i="31"/>
  <c r="BN49" i="31"/>
  <c r="BB32" i="31"/>
  <c r="BC32" i="31"/>
  <c r="BG7" i="31"/>
  <c r="BI7" i="31" s="1"/>
  <c r="BC18" i="31"/>
  <c r="BD18" i="31" s="1"/>
  <c r="BB19" i="31"/>
  <c r="BD19" i="31" s="1"/>
  <c r="BV19" i="31"/>
  <c r="BX19" i="31" s="1"/>
  <c r="BW21" i="31"/>
  <c r="BX21" i="31" s="1"/>
  <c r="BM23" i="31"/>
  <c r="BN23" i="31" s="1"/>
  <c r="BC22" i="31"/>
  <c r="BD22" i="31" s="1"/>
  <c r="BG33" i="31"/>
  <c r="BI33" i="31" s="1"/>
  <c r="AX39" i="31"/>
  <c r="AY39" i="31" s="1"/>
  <c r="AX56" i="31"/>
  <c r="AY56" i="31" s="1"/>
  <c r="BX31" i="31"/>
  <c r="BG12" i="31"/>
  <c r="BW9" i="31"/>
  <c r="BV9" i="31"/>
  <c r="BH61" i="31"/>
  <c r="BW61" i="31"/>
  <c r="BX61" i="31" s="1"/>
  <c r="AX62" i="31"/>
  <c r="AY62" i="31" s="1"/>
  <c r="BR65" i="31"/>
  <c r="BS65" i="31" s="1"/>
  <c r="AW66" i="31"/>
  <c r="AY66" i="31" s="1"/>
  <c r="BB66" i="31"/>
  <c r="BD66" i="31" s="1"/>
  <c r="BG66" i="31"/>
  <c r="BI66" i="31" s="1"/>
  <c r="BB40" i="31"/>
  <c r="BD40" i="31" s="1"/>
  <c r="BZ43" i="31"/>
  <c r="CB43" i="31" s="1"/>
  <c r="BL45" i="31"/>
  <c r="BQ58" i="31"/>
  <c r="BS58" i="31" s="1"/>
  <c r="BV58" i="31"/>
  <c r="AW59" i="31"/>
  <c r="AY59" i="31" s="1"/>
  <c r="BH47" i="31"/>
  <c r="BI47" i="31" s="1"/>
  <c r="BR67" i="31"/>
  <c r="BS67" i="31" s="1"/>
  <c r="BB68" i="31"/>
  <c r="BD68" i="31" s="1"/>
  <c r="BL72" i="31"/>
  <c r="BN72" i="31" s="1"/>
  <c r="AX74" i="31"/>
  <c r="AY74" i="31" s="1"/>
  <c r="BB76" i="31"/>
  <c r="BD76" i="31" s="1"/>
  <c r="BH76" i="31"/>
  <c r="BI76" i="31" s="1"/>
  <c r="BC77" i="31"/>
  <c r="BD77" i="31" s="1"/>
  <c r="BM78" i="31"/>
  <c r="BN78" i="31" s="1"/>
  <c r="AW79" i="31"/>
  <c r="AY79" i="31" s="1"/>
  <c r="BL79" i="31"/>
  <c r="BN79" i="31" s="1"/>
  <c r="BQ79" i="31"/>
  <c r="BS79" i="31" s="1"/>
  <c r="BH80" i="31"/>
  <c r="BI80" i="31" s="1"/>
  <c r="AW81" i="31"/>
  <c r="AY81" i="31" s="1"/>
  <c r="BZ82" i="31"/>
  <c r="BL83" i="31"/>
  <c r="BN83" i="31" s="1"/>
  <c r="BQ83" i="31"/>
  <c r="BS83" i="31" s="1"/>
  <c r="BH84" i="31"/>
  <c r="BI84" i="31" s="1"/>
  <c r="BZ84" i="31"/>
  <c r="AW85" i="31"/>
  <c r="AY85" i="31" s="1"/>
  <c r="BQ85" i="31"/>
  <c r="BS85" i="31" s="1"/>
  <c r="BQ86" i="31"/>
  <c r="BS86" i="31" s="1"/>
  <c r="BV86" i="31"/>
  <c r="BB88" i="31"/>
  <c r="BG88" i="31"/>
  <c r="BI88" i="31" s="1"/>
  <c r="BW88" i="31"/>
  <c r="BX88" i="31" s="1"/>
  <c r="BB89" i="31"/>
  <c r="BD89" i="31" s="1"/>
  <c r="BG89" i="31"/>
  <c r="BI89" i="31" s="1"/>
  <c r="BZ67" i="31"/>
  <c r="BZ80" i="31"/>
  <c r="BW86" i="31"/>
  <c r="BZ36" i="31"/>
  <c r="AX64" i="31"/>
  <c r="AY64" i="31" s="1"/>
  <c r="BQ66" i="31"/>
  <c r="BS66" i="31" s="1"/>
  <c r="BV66" i="31"/>
  <c r="BX66" i="31" s="1"/>
  <c r="BM40" i="31"/>
  <c r="BN40" i="31" s="1"/>
  <c r="AW43" i="31"/>
  <c r="AY43" i="31" s="1"/>
  <c r="BV45" i="31"/>
  <c r="BX45" i="31" s="1"/>
  <c r="AX52" i="31"/>
  <c r="AY52" i="31" s="1"/>
  <c r="BV52" i="31"/>
  <c r="BX52" i="31" s="1"/>
  <c r="AW55" i="31"/>
  <c r="AY55" i="31" s="1"/>
  <c r="BB55" i="31"/>
  <c r="BG55" i="31"/>
  <c r="BI55" i="31" s="1"/>
  <c r="AW58" i="31"/>
  <c r="AY58" i="31" s="1"/>
  <c r="BB58" i="31"/>
  <c r="BD58" i="31" s="1"/>
  <c r="BG58" i="31"/>
  <c r="BI58" i="31" s="1"/>
  <c r="BL59" i="31"/>
  <c r="BN59" i="31" s="1"/>
  <c r="BQ59" i="31"/>
  <c r="BS59" i="31" s="1"/>
  <c r="BC14" i="31"/>
  <c r="BD14" i="31" s="1"/>
  <c r="BW14" i="31"/>
  <c r="BX14" i="31" s="1"/>
  <c r="AX16" i="31"/>
  <c r="AY16" i="31" s="1"/>
  <c r="BH42" i="31"/>
  <c r="BI42" i="31" s="1"/>
  <c r="AW60" i="31"/>
  <c r="AY60" i="31" s="1"/>
  <c r="BC60" i="31"/>
  <c r="BD60" i="31" s="1"/>
  <c r="BD67" i="31"/>
  <c r="BM68" i="31"/>
  <c r="BN68" i="31" s="1"/>
  <c r="BZ68" i="31"/>
  <c r="BL69" i="31"/>
  <c r="BN69" i="31" s="1"/>
  <c r="BI71" i="31"/>
  <c r="BC72" i="31"/>
  <c r="BD72" i="31" s="1"/>
  <c r="BI73" i="31"/>
  <c r="AW75" i="31"/>
  <c r="AY75" i="31" s="1"/>
  <c r="BM75" i="31"/>
  <c r="BN75" i="31" s="1"/>
  <c r="BL77" i="31"/>
  <c r="BN77" i="31" s="1"/>
  <c r="BQ77" i="31"/>
  <c r="BS77" i="31" s="1"/>
  <c r="BV78" i="31"/>
  <c r="BX78" i="31" s="1"/>
  <c r="BR80" i="31"/>
  <c r="BW81" i="31"/>
  <c r="BX81" i="31" s="1"/>
  <c r="BG82" i="31"/>
  <c r="BI82" i="31" s="1"/>
  <c r="BL82" i="31"/>
  <c r="BN82" i="31" s="1"/>
  <c r="BR82" i="31"/>
  <c r="BS82" i="31" s="1"/>
  <c r="BB83" i="31"/>
  <c r="AX84" i="31"/>
  <c r="AY84" i="31" s="1"/>
  <c r="BQ84" i="31"/>
  <c r="BS84" i="31" s="1"/>
  <c r="BV84" i="31"/>
  <c r="BX84" i="31" s="1"/>
  <c r="BB86" i="31"/>
  <c r="BD86" i="31" s="1"/>
  <c r="DC19" i="31"/>
  <c r="DH19" i="31"/>
  <c r="T26" i="31"/>
  <c r="DS30" i="31"/>
  <c r="AI50" i="31"/>
  <c r="AY57" i="31"/>
  <c r="AI17" i="31"/>
  <c r="CN49" i="31"/>
  <c r="O52" i="31"/>
  <c r="IL52" i="31"/>
  <c r="HB55" i="31"/>
  <c r="IV58" i="31"/>
  <c r="JL60" i="31"/>
  <c r="BS71" i="31"/>
  <c r="CX76" i="31"/>
  <c r="EM79" i="31"/>
  <c r="KA87" i="31"/>
  <c r="T6" i="31"/>
  <c r="AI6" i="31"/>
  <c r="HG6" i="31"/>
  <c r="HG19" i="31"/>
  <c r="BN26" i="31"/>
  <c r="CI26" i="31"/>
  <c r="GM24" i="31"/>
  <c r="Y9" i="31"/>
  <c r="GW66" i="31"/>
  <c r="GW35" i="31"/>
  <c r="KA44" i="31"/>
  <c r="IV34" i="31"/>
  <c r="GW10" i="31"/>
  <c r="CX61" i="31"/>
  <c r="T63" i="31"/>
  <c r="Y63" i="31"/>
  <c r="AI58" i="31"/>
  <c r="Y16" i="31"/>
  <c r="JQ71" i="31"/>
  <c r="JL72" i="31"/>
  <c r="HW78" i="31"/>
  <c r="JV22" i="31"/>
  <c r="IG33" i="31"/>
  <c r="DC44" i="31"/>
  <c r="AI39" i="31"/>
  <c r="AN17" i="31"/>
  <c r="JV31" i="31"/>
  <c r="HB51" i="31"/>
  <c r="FH12" i="31"/>
  <c r="IQ32" i="31"/>
  <c r="AN66" i="31"/>
  <c r="AD45" i="31"/>
  <c r="JQ58" i="31"/>
  <c r="ER59" i="31"/>
  <c r="BN60" i="31"/>
  <c r="CN67" i="31"/>
  <c r="JV67" i="31"/>
  <c r="CX79" i="31"/>
  <c r="DS79" i="31"/>
  <c r="KA85" i="31"/>
  <c r="HL86" i="31"/>
  <c r="CN87" i="31"/>
  <c r="BX6" i="31"/>
  <c r="AI8" i="31"/>
  <c r="T24" i="31"/>
  <c r="AN35" i="31"/>
  <c r="CN35" i="31"/>
  <c r="AD27" i="31"/>
  <c r="ER28" i="31"/>
  <c r="ER37" i="31"/>
  <c r="FC37" i="31"/>
  <c r="JV37" i="31"/>
  <c r="AD14" i="31"/>
  <c r="HW67" i="31"/>
  <c r="DS81" i="31"/>
  <c r="ER89" i="31"/>
  <c r="EM7" i="31"/>
  <c r="IG7" i="31"/>
  <c r="HG15" i="31"/>
  <c r="GW26" i="31"/>
  <c r="FR24" i="31"/>
  <c r="DH30" i="31"/>
  <c r="JQ35" i="31"/>
  <c r="O28" i="31"/>
  <c r="FW28" i="31"/>
  <c r="HB38" i="31"/>
  <c r="HW39" i="31"/>
  <c r="EH50" i="31"/>
  <c r="EC17" i="31"/>
  <c r="KA46" i="31"/>
  <c r="DC49" i="31"/>
  <c r="ER49" i="31"/>
  <c r="AN54" i="31"/>
  <c r="JQ9" i="31"/>
  <c r="AN36" i="31"/>
  <c r="JQ61" i="31"/>
  <c r="JV61" i="31"/>
  <c r="EC62" i="31"/>
  <c r="KF59" i="31"/>
  <c r="CN47" i="31"/>
  <c r="EM47" i="31"/>
  <c r="HL6" i="31"/>
  <c r="AD8" i="31"/>
  <c r="EM11" i="31"/>
  <c r="HW15" i="31"/>
  <c r="HW19" i="31"/>
  <c r="AI21" i="31"/>
  <c r="GR21" i="31"/>
  <c r="IB21" i="31"/>
  <c r="O23" i="31"/>
  <c r="KA25" i="31"/>
  <c r="BN33" i="31"/>
  <c r="JL30" i="31"/>
  <c r="GM35" i="31"/>
  <c r="IG20" i="31"/>
  <c r="FH29" i="31"/>
  <c r="Y31" i="31"/>
  <c r="JQ46" i="31"/>
  <c r="HG49" i="31"/>
  <c r="BS51" i="31"/>
  <c r="HG54" i="31"/>
  <c r="JL10" i="31"/>
  <c r="IG6" i="31"/>
  <c r="GR7" i="31"/>
  <c r="KK7" i="31"/>
  <c r="HL8" i="31"/>
  <c r="JQ15" i="31"/>
  <c r="CS19" i="31"/>
  <c r="CN23" i="31"/>
  <c r="DX23" i="31"/>
  <c r="IL22" i="31"/>
  <c r="IQ22" i="31"/>
  <c r="JL22" i="31"/>
  <c r="DH25" i="31"/>
  <c r="DS25" i="31"/>
  <c r="ER25" i="31"/>
  <c r="GM25" i="31"/>
  <c r="GR25" i="31"/>
  <c r="HB25" i="31"/>
  <c r="HW24" i="31"/>
  <c r="GW30" i="31"/>
  <c r="IG35" i="31"/>
  <c r="IL35" i="31"/>
  <c r="IQ35" i="31"/>
  <c r="IQ27" i="31"/>
  <c r="AI38" i="31"/>
  <c r="GM44" i="31"/>
  <c r="T39" i="31"/>
  <c r="FC39" i="31"/>
  <c r="DX48" i="31"/>
  <c r="O50" i="31"/>
  <c r="GR50" i="31"/>
  <c r="IQ50" i="31"/>
  <c r="JL50" i="31"/>
  <c r="DS53" i="31"/>
  <c r="DX56" i="31"/>
  <c r="HB57" i="31"/>
  <c r="AI29" i="31"/>
  <c r="Y34" i="31"/>
  <c r="AN46" i="31"/>
  <c r="JG51" i="31"/>
  <c r="T12" i="31"/>
  <c r="AN12" i="31"/>
  <c r="KA12" i="31"/>
  <c r="GM10" i="31"/>
  <c r="AD7" i="31"/>
  <c r="IV25" i="31"/>
  <c r="JQ25" i="31"/>
  <c r="CN24" i="31"/>
  <c r="DC24" i="31"/>
  <c r="T33" i="31"/>
  <c r="DS33" i="31"/>
  <c r="O48" i="31"/>
  <c r="JQ56" i="31"/>
  <c r="GW17" i="31"/>
  <c r="HG34" i="31"/>
  <c r="HL34" i="31"/>
  <c r="IB34" i="31"/>
  <c r="KF7" i="31"/>
  <c r="GR8" i="31"/>
  <c r="JL13" i="31"/>
  <c r="JL21" i="31"/>
  <c r="HG30" i="31"/>
  <c r="HG12" i="31"/>
  <c r="EC9" i="31"/>
  <c r="DS36" i="31"/>
  <c r="AI61" i="31"/>
  <c r="HG61" i="31"/>
  <c r="IV61" i="31"/>
  <c r="O40" i="31"/>
  <c r="CI42" i="31"/>
  <c r="FH60" i="31"/>
  <c r="FH71" i="31"/>
  <c r="JL71" i="31"/>
  <c r="AD72" i="31"/>
  <c r="AN32" i="31"/>
  <c r="FC45" i="31"/>
  <c r="FM45" i="31"/>
  <c r="GM45" i="31"/>
  <c r="IB45" i="31"/>
  <c r="GR52" i="31"/>
  <c r="CX58" i="31"/>
  <c r="JV58" i="31"/>
  <c r="O67" i="31"/>
  <c r="JG70" i="31"/>
  <c r="HB74" i="31"/>
  <c r="HB75" i="31"/>
  <c r="JQ75" i="31"/>
  <c r="Y78" i="31"/>
  <c r="GR78" i="31"/>
  <c r="HG79" i="31"/>
  <c r="IB80" i="31"/>
  <c r="IQ80" i="31"/>
  <c r="GW82" i="31"/>
  <c r="IG82" i="31"/>
  <c r="GM84" i="31"/>
  <c r="IL86" i="31"/>
  <c r="JL87" i="31"/>
  <c r="JQ87" i="31"/>
  <c r="DX88" i="31"/>
  <c r="IB89" i="31"/>
  <c r="Y36" i="31"/>
  <c r="O61" i="31"/>
  <c r="BD61" i="31"/>
  <c r="JG61" i="31"/>
  <c r="HB62" i="31"/>
  <c r="HG63" i="31"/>
  <c r="IV64" i="31"/>
  <c r="Y65" i="31"/>
  <c r="FM65" i="31"/>
  <c r="HB65" i="31"/>
  <c r="T59" i="31"/>
  <c r="EC59" i="31"/>
  <c r="HG59" i="31"/>
  <c r="T42" i="31"/>
  <c r="EC67" i="31"/>
  <c r="EH67" i="31"/>
  <c r="GM67" i="31"/>
  <c r="GR67" i="31"/>
  <c r="EC68" i="31"/>
  <c r="ER69" i="31"/>
  <c r="BI70" i="31"/>
  <c r="DH70" i="31"/>
  <c r="AY76" i="31"/>
  <c r="AI86" i="31"/>
  <c r="BX62" i="31"/>
  <c r="T64" i="31"/>
  <c r="FW64" i="31"/>
  <c r="FH66" i="31"/>
  <c r="HW66" i="31"/>
  <c r="AN40" i="31"/>
  <c r="FC40" i="31"/>
  <c r="JV45" i="31"/>
  <c r="KA45" i="31"/>
  <c r="HB41" i="31"/>
  <c r="IB41" i="31"/>
  <c r="HB52" i="31"/>
  <c r="Y58" i="31"/>
  <c r="FC16" i="31"/>
  <c r="AD42" i="31"/>
  <c r="DS68" i="31"/>
  <c r="HB69" i="31"/>
  <c r="AI70" i="31"/>
  <c r="JV75" i="31"/>
  <c r="JQ77" i="31"/>
  <c r="JL78" i="31"/>
  <c r="HW79" i="31"/>
  <c r="JG80" i="31"/>
  <c r="DC83" i="31"/>
  <c r="DH83" i="31"/>
  <c r="BN84" i="31"/>
  <c r="O86" i="31"/>
  <c r="HW86" i="31"/>
  <c r="HG87" i="31"/>
  <c r="GR6" i="31"/>
  <c r="IV6" i="31"/>
  <c r="JV6" i="31"/>
  <c r="CX7" i="31"/>
  <c r="DC7" i="31"/>
  <c r="T8" i="31"/>
  <c r="CN8" i="31"/>
  <c r="CS8" i="31"/>
  <c r="EC8" i="31"/>
  <c r="EH8" i="31"/>
  <c r="IB8" i="31"/>
  <c r="DC11" i="31"/>
  <c r="DX11" i="31"/>
  <c r="IQ11" i="31"/>
  <c r="Y13" i="31"/>
  <c r="AN13" i="31"/>
  <c r="AY13" i="31"/>
  <c r="EM13" i="31"/>
  <c r="ER13" i="31"/>
  <c r="KA13" i="31"/>
  <c r="KF13" i="31"/>
  <c r="Y15" i="31"/>
  <c r="JV15" i="31"/>
  <c r="BI18" i="31"/>
  <c r="HG18" i="31"/>
  <c r="AD19" i="31"/>
  <c r="CN19" i="31"/>
  <c r="GR19" i="31"/>
  <c r="CI21" i="31"/>
  <c r="EM21" i="31"/>
  <c r="AD22" i="31"/>
  <c r="AN22" i="31"/>
  <c r="GW22" i="31"/>
  <c r="HW25" i="31"/>
  <c r="EM26" i="31"/>
  <c r="GR24" i="31"/>
  <c r="O33" i="31"/>
  <c r="AD33" i="31"/>
  <c r="JG33" i="31"/>
  <c r="EH30" i="31"/>
  <c r="IL30" i="31"/>
  <c r="T35" i="31"/>
  <c r="GR35" i="31"/>
  <c r="BS27" i="31"/>
  <c r="T28" i="31"/>
  <c r="HB6" i="31"/>
  <c r="IL7" i="31"/>
  <c r="IQ7" i="31"/>
  <c r="JV8" i="31"/>
  <c r="Y11" i="31"/>
  <c r="KF11" i="31"/>
  <c r="CI15" i="31"/>
  <c r="CN15" i="31"/>
  <c r="IV15" i="31"/>
  <c r="CI18" i="31"/>
  <c r="GR18" i="31"/>
  <c r="GW18" i="31"/>
  <c r="HL18" i="31"/>
  <c r="IG18" i="31"/>
  <c r="AI19" i="31"/>
  <c r="GW19" i="31"/>
  <c r="IB19" i="31"/>
  <c r="IG19" i="31"/>
  <c r="IQ19" i="31"/>
  <c r="GB21" i="31"/>
  <c r="AY23" i="31"/>
  <c r="BD23" i="31"/>
  <c r="CI22" i="31"/>
  <c r="JG22" i="31"/>
  <c r="AD25" i="31"/>
  <c r="IL25" i="31"/>
  <c r="KF25" i="31"/>
  <c r="DS26" i="31"/>
  <c r="DX26" i="31"/>
  <c r="HB26" i="31"/>
  <c r="JG26" i="31"/>
  <c r="JL26" i="31"/>
  <c r="AD24" i="31"/>
  <c r="BD24" i="31"/>
  <c r="HB24" i="31"/>
  <c r="HG24" i="31"/>
  <c r="JL24" i="31"/>
  <c r="JQ24" i="31"/>
  <c r="JV24" i="31"/>
  <c r="AN33" i="31"/>
  <c r="GM33" i="31"/>
  <c r="JQ33" i="31"/>
  <c r="JV33" i="31"/>
  <c r="KA33" i="31"/>
  <c r="AD30" i="31"/>
  <c r="T11" i="31"/>
  <c r="Y28" i="31"/>
  <c r="EH28" i="31"/>
  <c r="JV28" i="31"/>
  <c r="CI38" i="31"/>
  <c r="EC38" i="31"/>
  <c r="FM38" i="31"/>
  <c r="BD39" i="31"/>
  <c r="KF39" i="31"/>
  <c r="AI48" i="31"/>
  <c r="IG48" i="31"/>
  <c r="FC53" i="31"/>
  <c r="GW53" i="31"/>
  <c r="IQ53" i="31"/>
  <c r="HG57" i="31"/>
  <c r="IQ57" i="31"/>
  <c r="CX17" i="31"/>
  <c r="KA17" i="31"/>
  <c r="CI29" i="31"/>
  <c r="DX29" i="31"/>
  <c r="EC29" i="31"/>
  <c r="IQ29" i="31"/>
  <c r="AD34" i="31"/>
  <c r="DS34" i="31"/>
  <c r="EH34" i="31"/>
  <c r="O31" i="31"/>
  <c r="AN31" i="31"/>
  <c r="EH31" i="31"/>
  <c r="EC46" i="31"/>
  <c r="EH49" i="31"/>
  <c r="AD54" i="31"/>
  <c r="KF54" i="31"/>
  <c r="BI12" i="31"/>
  <c r="AI9" i="31"/>
  <c r="AI10" i="31"/>
  <c r="HG10" i="31"/>
  <c r="O32" i="31"/>
  <c r="EH32" i="31"/>
  <c r="GW32" i="31"/>
  <c r="HB32" i="31"/>
  <c r="EM36" i="31"/>
  <c r="GB36" i="31"/>
  <c r="IQ36" i="31"/>
  <c r="EC61" i="31"/>
  <c r="EH61" i="31"/>
  <c r="AN62" i="31"/>
  <c r="JQ62" i="31"/>
  <c r="O63" i="31"/>
  <c r="T65" i="31"/>
  <c r="AI45" i="31"/>
  <c r="AD17" i="31"/>
  <c r="AI31" i="31"/>
  <c r="O46" i="31"/>
  <c r="T49" i="31"/>
  <c r="AI51" i="31"/>
  <c r="Y10" i="31"/>
  <c r="AI64" i="31"/>
  <c r="ER27" i="31"/>
  <c r="BD28" i="31"/>
  <c r="DX28" i="31"/>
  <c r="HG28" i="31"/>
  <c r="JL28" i="31"/>
  <c r="KF28" i="31"/>
  <c r="FC38" i="31"/>
  <c r="O39" i="31"/>
  <c r="JV39" i="31"/>
  <c r="GW50" i="31"/>
  <c r="IG53" i="31"/>
  <c r="JV53" i="31"/>
  <c r="BX56" i="31"/>
  <c r="EC56" i="31"/>
  <c r="GR57" i="31"/>
  <c r="HW57" i="31"/>
  <c r="GR20" i="31"/>
  <c r="JV20" i="31"/>
  <c r="Y29" i="31"/>
  <c r="HG29" i="31"/>
  <c r="AI34" i="31"/>
  <c r="GR34" i="31"/>
  <c r="GW34" i="31"/>
  <c r="ER31" i="31"/>
  <c r="FW31" i="31"/>
  <c r="KF31" i="31"/>
  <c r="EM46" i="31"/>
  <c r="JG46" i="31"/>
  <c r="CI49" i="31"/>
  <c r="HB49" i="31"/>
  <c r="IG49" i="31"/>
  <c r="HG51" i="31"/>
  <c r="IL51" i="31"/>
  <c r="AY54" i="31"/>
  <c r="IQ54" i="31"/>
  <c r="DS12" i="31"/>
  <c r="IL12" i="31"/>
  <c r="T9" i="31"/>
  <c r="IV9" i="31"/>
  <c r="AN10" i="31"/>
  <c r="EC10" i="31"/>
  <c r="Y32" i="31"/>
  <c r="DS32" i="31"/>
  <c r="HW32" i="31"/>
  <c r="IL36" i="31"/>
  <c r="AD61" i="31"/>
  <c r="CN61" i="31"/>
  <c r="CS61" i="31"/>
  <c r="T62" i="31"/>
  <c r="AD62" i="31"/>
  <c r="AI62" i="31"/>
  <c r="IG62" i="31"/>
  <c r="DS63" i="31"/>
  <c r="EM63" i="31"/>
  <c r="HB63" i="31"/>
  <c r="IV63" i="31"/>
  <c r="BN65" i="31"/>
  <c r="HL65" i="31"/>
  <c r="JL66" i="31"/>
  <c r="AY40" i="31"/>
  <c r="JV40" i="31"/>
  <c r="Y43" i="31"/>
  <c r="BI43" i="31"/>
  <c r="BS43" i="31"/>
  <c r="EC43" i="31"/>
  <c r="FR43" i="31"/>
  <c r="IB43" i="31"/>
  <c r="Y45" i="31"/>
  <c r="IG45" i="31"/>
  <c r="IL45" i="31"/>
  <c r="EH41" i="31"/>
  <c r="EM41" i="31"/>
  <c r="GB41" i="31"/>
  <c r="HL41" i="31"/>
  <c r="BD52" i="31"/>
  <c r="IB52" i="31"/>
  <c r="JG52" i="31"/>
  <c r="JQ52" i="31"/>
  <c r="GR55" i="31"/>
  <c r="JG55" i="31"/>
  <c r="JL55" i="31"/>
  <c r="AN58" i="31"/>
  <c r="EH58" i="31"/>
  <c r="AI59" i="31"/>
  <c r="GW59" i="31"/>
  <c r="BN14" i="31"/>
  <c r="DX14" i="31"/>
  <c r="IL14" i="31"/>
  <c r="IG16" i="31"/>
  <c r="AN47" i="31"/>
  <c r="EM60" i="31"/>
  <c r="IG60" i="31"/>
  <c r="IL60" i="31"/>
  <c r="HL67" i="31"/>
  <c r="IB67" i="31"/>
  <c r="IG67" i="31"/>
  <c r="CN68" i="31"/>
  <c r="DH68" i="31"/>
  <c r="JQ68" i="31"/>
  <c r="CI69" i="31"/>
  <c r="AN14" i="31"/>
  <c r="DX40" i="31"/>
  <c r="GB43" i="31"/>
  <c r="AN45" i="31"/>
  <c r="BN45" i="31"/>
  <c r="O41" i="31"/>
  <c r="IL41" i="31"/>
  <c r="CS52" i="31"/>
  <c r="T55" i="31"/>
  <c r="T58" i="31"/>
  <c r="IG58" i="31"/>
  <c r="GM14" i="31"/>
  <c r="JG14" i="31"/>
  <c r="JL14" i="31"/>
  <c r="FR16" i="31"/>
  <c r="DX42" i="31"/>
  <c r="KF42" i="31"/>
  <c r="HB47" i="31"/>
  <c r="JG47" i="31"/>
  <c r="GW60" i="31"/>
  <c r="IV60" i="31"/>
  <c r="JL67" i="31"/>
  <c r="AI69" i="31"/>
  <c r="DX69" i="31"/>
  <c r="Y70" i="31"/>
  <c r="O60" i="31"/>
  <c r="O70" i="31"/>
  <c r="AD70" i="31"/>
  <c r="CN70" i="31"/>
  <c r="HL71" i="31"/>
  <c r="DC72" i="31"/>
  <c r="HL72" i="31"/>
  <c r="O75" i="31"/>
  <c r="BS75" i="31"/>
  <c r="AD76" i="31"/>
  <c r="GM77" i="31"/>
  <c r="T80" i="31"/>
  <c r="AI80" i="31"/>
  <c r="HW80" i="31"/>
  <c r="JQ81" i="31"/>
  <c r="Y83" i="31"/>
  <c r="AI84" i="31"/>
  <c r="GR84" i="31"/>
  <c r="IG84" i="31"/>
  <c r="BN86" i="31"/>
  <c r="AI88" i="31"/>
  <c r="DC88" i="31"/>
  <c r="EH70" i="31"/>
  <c r="T71" i="31"/>
  <c r="AD71" i="31"/>
  <c r="HW71" i="31"/>
  <c r="IB71" i="31"/>
  <c r="FC72" i="31"/>
  <c r="IV73" i="31"/>
  <c r="HW76" i="31"/>
  <c r="KF76" i="31"/>
  <c r="T77" i="31"/>
  <c r="EM77" i="31"/>
  <c r="GB81" i="31"/>
  <c r="GW81" i="31"/>
  <c r="HL82" i="31"/>
  <c r="T84" i="31"/>
  <c r="HG85" i="31"/>
  <c r="Y86" i="31"/>
  <c r="DC86" i="31"/>
  <c r="GW86" i="31"/>
  <c r="CS87" i="31"/>
  <c r="EH87" i="31"/>
  <c r="Y88" i="31"/>
  <c r="EH88" i="31"/>
  <c r="KA89" i="31"/>
  <c r="EM71" i="31"/>
  <c r="ER71" i="31"/>
  <c r="HB71" i="31"/>
  <c r="AN72" i="31"/>
  <c r="BX72" i="31"/>
  <c r="DX73" i="31"/>
  <c r="EC73" i="31"/>
  <c r="EM73" i="31"/>
  <c r="JG73" i="31"/>
  <c r="T74" i="31"/>
  <c r="AD74" i="31"/>
  <c r="AI74" i="31"/>
  <c r="DC75" i="31"/>
  <c r="DH75" i="31"/>
  <c r="FR75" i="31"/>
  <c r="GR75" i="31"/>
  <c r="IV75" i="31"/>
  <c r="AI79" i="31"/>
  <c r="JL79" i="31"/>
  <c r="BN80" i="31"/>
  <c r="CI80" i="31"/>
  <c r="GW80" i="31"/>
  <c r="HB80" i="31"/>
  <c r="BS81" i="31"/>
  <c r="GM81" i="31"/>
  <c r="HL81" i="31"/>
  <c r="JG81" i="31"/>
  <c r="O82" i="31"/>
  <c r="Y82" i="31"/>
  <c r="FC82" i="31"/>
  <c r="CI83" i="31"/>
  <c r="O84" i="31"/>
  <c r="Y84" i="31"/>
  <c r="DH85" i="31"/>
  <c r="IG88" i="31"/>
  <c r="IQ88" i="31"/>
  <c r="CI89" i="31"/>
  <c r="GM89" i="31"/>
  <c r="AY87" i="31"/>
  <c r="IZ11" i="31"/>
  <c r="IY11" i="31"/>
  <c r="BR11" i="31"/>
  <c r="BQ11" i="31"/>
  <c r="DK24" i="31"/>
  <c r="EK40" i="31"/>
  <c r="EL40" i="31"/>
  <c r="FR15" i="31"/>
  <c r="GD26" i="31"/>
  <c r="FV26" i="31"/>
  <c r="FU26" i="31"/>
  <c r="JZ24" i="31"/>
  <c r="JY24" i="31"/>
  <c r="M30" i="31"/>
  <c r="O30" i="31" s="1"/>
  <c r="L11" i="31"/>
  <c r="KJ55" i="31"/>
  <c r="KI55" i="31"/>
  <c r="HN89" i="31"/>
  <c r="HK89" i="31"/>
  <c r="HJ89" i="31"/>
  <c r="GL18" i="31"/>
  <c r="GK18" i="31"/>
  <c r="AW19" i="31"/>
  <c r="AY19" i="31" s="1"/>
  <c r="HN22" i="31"/>
  <c r="CH24" i="31"/>
  <c r="CG24" i="31"/>
  <c r="FC28" i="31"/>
  <c r="JU48" i="31"/>
  <c r="JT48" i="31"/>
  <c r="R7" i="31"/>
  <c r="T7" i="31" s="1"/>
  <c r="FQ13" i="31"/>
  <c r="FP13" i="31"/>
  <c r="GD13" i="31"/>
  <c r="AH49" i="31"/>
  <c r="AP49" i="31"/>
  <c r="AG49" i="31"/>
  <c r="AJ91" i="31"/>
  <c r="AJ92" i="31" s="1"/>
  <c r="AK57" i="31"/>
  <c r="AK50" i="31"/>
  <c r="AK48" i="31"/>
  <c r="AK39" i="31"/>
  <c r="AK38" i="31"/>
  <c r="AL6" i="31"/>
  <c r="AK56" i="31"/>
  <c r="AK53" i="31"/>
  <c r="AK44" i="31"/>
  <c r="AK37" i="31"/>
  <c r="GZ7" i="31"/>
  <c r="HB7" i="31" s="1"/>
  <c r="GF21" i="31"/>
  <c r="GE21" i="31"/>
  <c r="IE24" i="31"/>
  <c r="IG24" i="31" s="1"/>
  <c r="HF38" i="31"/>
  <c r="HE38" i="31"/>
  <c r="HN38" i="31"/>
  <c r="BC37" i="31"/>
  <c r="BB37" i="31"/>
  <c r="CA37" i="31"/>
  <c r="DB37" i="31"/>
  <c r="DA37" i="31"/>
  <c r="JY39" i="31"/>
  <c r="JZ39" i="31"/>
  <c r="KH39" i="31"/>
  <c r="FA48" i="31"/>
  <c r="FC48" i="31" s="1"/>
  <c r="JT50" i="31"/>
  <c r="JV50" i="31" s="1"/>
  <c r="BR31" i="31"/>
  <c r="BQ31" i="31"/>
  <c r="BZ31" i="31"/>
  <c r="JK36" i="31"/>
  <c r="JJ36" i="31"/>
  <c r="JZ36" i="31"/>
  <c r="JY36" i="31"/>
  <c r="CL64" i="31"/>
  <c r="CN64" i="31" s="1"/>
  <c r="GQ65" i="31"/>
  <c r="HN65" i="31"/>
  <c r="BR41" i="31"/>
  <c r="BQ41" i="31"/>
  <c r="HZ69" i="31"/>
  <c r="IB69" i="31" s="1"/>
  <c r="AM30" i="31"/>
  <c r="IK23" i="31"/>
  <c r="IJ23" i="31"/>
  <c r="BR23" i="31"/>
  <c r="BQ23" i="31"/>
  <c r="GQ22" i="31"/>
  <c r="GP22" i="31"/>
  <c r="IJ49" i="31"/>
  <c r="IK49" i="31"/>
  <c r="L13" i="31"/>
  <c r="CL37" i="31"/>
  <c r="CM37" i="31"/>
  <c r="JE50" i="31"/>
  <c r="JF50" i="31"/>
  <c r="GL36" i="31"/>
  <c r="GK36" i="31"/>
  <c r="EB64" i="31"/>
  <c r="EA64" i="31"/>
  <c r="FL6" i="31"/>
  <c r="FK6" i="31"/>
  <c r="JJ11" i="31"/>
  <c r="JL11" i="31" s="1"/>
  <c r="FG13" i="31"/>
  <c r="FF13" i="31"/>
  <c r="EF23" i="31"/>
  <c r="EH23" i="31" s="1"/>
  <c r="ET23" i="31"/>
  <c r="IF25" i="31"/>
  <c r="IX25" i="31"/>
  <c r="CB35" i="31"/>
  <c r="CA35" i="31"/>
  <c r="JF27" i="31"/>
  <c r="JE27" i="31"/>
  <c r="BZ38" i="31"/>
  <c r="BV38" i="31"/>
  <c r="DB38" i="31"/>
  <c r="DA38" i="31"/>
  <c r="KI44" i="31"/>
  <c r="KJ44" i="31"/>
  <c r="HF20" i="31"/>
  <c r="HN20" i="31"/>
  <c r="HE20" i="31"/>
  <c r="GQ29" i="31"/>
  <c r="GP29" i="31"/>
  <c r="GP65" i="31"/>
  <c r="JK65" i="31"/>
  <c r="JJ65" i="31"/>
  <c r="HF67" i="31"/>
  <c r="HN67" i="31"/>
  <c r="HE67" i="31"/>
  <c r="IX67" i="31"/>
  <c r="IU67" i="31"/>
  <c r="IT67" i="31"/>
  <c r="HP6" i="31"/>
  <c r="HO6" i="31"/>
  <c r="FB7" i="31"/>
  <c r="FA7" i="31"/>
  <c r="FL28" i="31"/>
  <c r="FK28" i="31"/>
  <c r="HA15" i="31"/>
  <c r="GZ15" i="31"/>
  <c r="HN15" i="31"/>
  <c r="AG23" i="31"/>
  <c r="AI23" i="31" s="1"/>
  <c r="IY24" i="31"/>
  <c r="JF48" i="31"/>
  <c r="JE48" i="31"/>
  <c r="FV6" i="31"/>
  <c r="FU6" i="31"/>
  <c r="IF8" i="31"/>
  <c r="IE8" i="31"/>
  <c r="JF6" i="31"/>
  <c r="JE6" i="31"/>
  <c r="EU7" i="31"/>
  <c r="CW8" i="31"/>
  <c r="CV8" i="31"/>
  <c r="BZ11" i="31"/>
  <c r="HN11" i="31"/>
  <c r="HJ11" i="31"/>
  <c r="HK11" i="31"/>
  <c r="EB13" i="31"/>
  <c r="EA13" i="31"/>
  <c r="ET13" i="31"/>
  <c r="KH13" i="31"/>
  <c r="IA15" i="31"/>
  <c r="HZ15" i="31"/>
  <c r="KF15" i="31"/>
  <c r="FW25" i="31"/>
  <c r="IE25" i="31"/>
  <c r="GL30" i="31"/>
  <c r="GK30" i="31"/>
  <c r="EU27" i="31"/>
  <c r="GL28" i="31"/>
  <c r="GM28" i="31" s="1"/>
  <c r="JG39" i="31"/>
  <c r="JP39" i="31"/>
  <c r="JO39" i="31"/>
  <c r="GE29" i="31"/>
  <c r="GG29" i="31" s="1"/>
  <c r="HV29" i="31"/>
  <c r="HU29" i="31"/>
  <c r="IP46" i="31"/>
  <c r="IX46" i="31"/>
  <c r="IO46" i="31"/>
  <c r="FA43" i="31"/>
  <c r="FB43" i="31"/>
  <c r="AM8" i="31"/>
  <c r="HV11" i="31"/>
  <c r="HU11" i="31"/>
  <c r="DQ13" i="31"/>
  <c r="DR13" i="31"/>
  <c r="AL8" i="31"/>
  <c r="IX22" i="31"/>
  <c r="IU22" i="31"/>
  <c r="IT22" i="31"/>
  <c r="EV18" i="31"/>
  <c r="EU18" i="31"/>
  <c r="DK19" i="31"/>
  <c r="DM19" i="31" s="1"/>
  <c r="GQ23" i="31"/>
  <c r="GP23" i="31"/>
  <c r="JF19" i="31"/>
  <c r="JE19" i="31"/>
  <c r="BZ23" i="31"/>
  <c r="AX22" i="31"/>
  <c r="AW22" i="31"/>
  <c r="BG25" i="31"/>
  <c r="BH44" i="31"/>
  <c r="BG44" i="31"/>
  <c r="CB56" i="31"/>
  <c r="CA56" i="31"/>
  <c r="FF20" i="31"/>
  <c r="FG20" i="31"/>
  <c r="HJ46" i="31"/>
  <c r="HN46" i="31"/>
  <c r="HK46" i="31"/>
  <c r="AP43" i="31"/>
  <c r="AH43" i="31"/>
  <c r="GD67" i="31"/>
  <c r="FQ67" i="31"/>
  <c r="FP67" i="31"/>
  <c r="CW35" i="31"/>
  <c r="CV35" i="31"/>
  <c r="DF28" i="31"/>
  <c r="DJ28" i="31"/>
  <c r="BG37" i="31"/>
  <c r="BH37" i="31"/>
  <c r="GF10" i="31"/>
  <c r="GE10" i="31"/>
  <c r="EG6" i="31"/>
  <c r="EF6" i="31"/>
  <c r="BH8" i="31"/>
  <c r="BG8" i="31"/>
  <c r="FW8" i="31"/>
  <c r="BZ18" i="31"/>
  <c r="BW18" i="31"/>
  <c r="BV18" i="31"/>
  <c r="DW21" i="31"/>
  <c r="DV21" i="31"/>
  <c r="FU24" i="31"/>
  <c r="FW24" i="31" s="1"/>
  <c r="HK27" i="31"/>
  <c r="HN27" i="31"/>
  <c r="DQ50" i="31"/>
  <c r="DS50" i="31" s="1"/>
  <c r="GD53" i="31"/>
  <c r="CL57" i="31"/>
  <c r="CN57" i="31" s="1"/>
  <c r="KI31" i="31"/>
  <c r="KJ31" i="31"/>
  <c r="DJ51" i="31"/>
  <c r="HP62" i="31"/>
  <c r="HO62" i="31"/>
  <c r="BQ40" i="31"/>
  <c r="BZ40" i="31"/>
  <c r="AB6" i="31"/>
  <c r="AD6" i="31" s="1"/>
  <c r="BZ6" i="31"/>
  <c r="AN7" i="31"/>
  <c r="GB7" i="31"/>
  <c r="AW8" i="31"/>
  <c r="DB8" i="31"/>
  <c r="DA8" i="31"/>
  <c r="DJ8" i="31"/>
  <c r="HU8" i="31"/>
  <c r="HW8" i="31" s="1"/>
  <c r="JZ8" i="31"/>
  <c r="JY8" i="31"/>
  <c r="KH8" i="31"/>
  <c r="AD15" i="31"/>
  <c r="BR15" i="31"/>
  <c r="BQ15" i="31"/>
  <c r="DG18" i="31"/>
  <c r="DF18" i="31"/>
  <c r="DJ18" i="31"/>
  <c r="HU18" i="31"/>
  <c r="HW18" i="31" s="1"/>
  <c r="IO18" i="31"/>
  <c r="IQ18" i="31" s="1"/>
  <c r="BB21" i="31"/>
  <c r="BD21" i="31" s="1"/>
  <c r="BM21" i="31"/>
  <c r="BL21" i="31"/>
  <c r="GA22" i="31"/>
  <c r="FZ22" i="31"/>
  <c r="GD22" i="31"/>
  <c r="AB26" i="31"/>
  <c r="AD26" i="31" s="1"/>
  <c r="BR26" i="31"/>
  <c r="BZ26" i="31"/>
  <c r="BQ26" i="31"/>
  <c r="KH26" i="31"/>
  <c r="KD26" i="31"/>
  <c r="KE26" i="31"/>
  <c r="FM24" i="31"/>
  <c r="EB33" i="31"/>
  <c r="EA33" i="31"/>
  <c r="ET33" i="31"/>
  <c r="EQ33" i="31"/>
  <c r="JU30" i="31"/>
  <c r="JV30" i="31" s="1"/>
  <c r="KD30" i="31"/>
  <c r="KF30" i="31" s="1"/>
  <c r="HJ27" i="31"/>
  <c r="EV37" i="31"/>
  <c r="EU37" i="31"/>
  <c r="N44" i="31"/>
  <c r="M44" i="31"/>
  <c r="DV44" i="31"/>
  <c r="DX44" i="31" s="1"/>
  <c r="HZ48" i="31"/>
  <c r="IA48" i="31"/>
  <c r="FQ53" i="31"/>
  <c r="FR53" i="31" s="1"/>
  <c r="HP57" i="31"/>
  <c r="HO57" i="31"/>
  <c r="DB20" i="31"/>
  <c r="DJ20" i="31"/>
  <c r="DA20" i="31"/>
  <c r="N29" i="31"/>
  <c r="M29" i="31"/>
  <c r="BL29" i="31"/>
  <c r="BN29" i="31" s="1"/>
  <c r="BW29" i="31"/>
  <c r="BV29" i="31"/>
  <c r="BZ29" i="31"/>
  <c r="DJ29" i="31"/>
  <c r="CQ29" i="31"/>
  <c r="JP34" i="31"/>
  <c r="JO34" i="31"/>
  <c r="EV31" i="31"/>
  <c r="EU31" i="31"/>
  <c r="CL51" i="31"/>
  <c r="CN51" i="31" s="1"/>
  <c r="ET51" i="31"/>
  <c r="EQ51" i="31"/>
  <c r="KI51" i="31"/>
  <c r="CW54" i="31"/>
  <c r="CV54" i="31"/>
  <c r="DJ54" i="31"/>
  <c r="BD10" i="31"/>
  <c r="BM10" i="31"/>
  <c r="BL10" i="31"/>
  <c r="JF63" i="31"/>
  <c r="JE63" i="31"/>
  <c r="HP64" i="31"/>
  <c r="HO64" i="31"/>
  <c r="BH65" i="31"/>
  <c r="BG65" i="31"/>
  <c r="IY66" i="31"/>
  <c r="IZ66" i="31"/>
  <c r="BR40" i="31"/>
  <c r="GL47" i="31"/>
  <c r="GK47" i="31"/>
  <c r="HO47" i="31"/>
  <c r="HQ47" i="31" s="1"/>
  <c r="DB87" i="31"/>
  <c r="DJ87" i="31"/>
  <c r="DA87" i="31"/>
  <c r="JZ26" i="31"/>
  <c r="JY26" i="31"/>
  <c r="DR24" i="31"/>
  <c r="DQ24" i="31"/>
  <c r="ET48" i="31"/>
  <c r="EB48" i="31"/>
  <c r="EA48" i="31"/>
  <c r="HZ50" i="31"/>
  <c r="IA50" i="31"/>
  <c r="JZ56" i="31"/>
  <c r="JY56" i="31"/>
  <c r="IA57" i="31"/>
  <c r="HZ57" i="31"/>
  <c r="CH46" i="31"/>
  <c r="CG46" i="31"/>
  <c r="BM64" i="31"/>
  <c r="BL64" i="31"/>
  <c r="CB67" i="31"/>
  <c r="CA67" i="31"/>
  <c r="EL8" i="31"/>
  <c r="EK8" i="31"/>
  <c r="CB15" i="31"/>
  <c r="CA15" i="31"/>
  <c r="DJ23" i="31"/>
  <c r="DG23" i="31"/>
  <c r="DH23" i="31" s="1"/>
  <c r="EQ22" i="31"/>
  <c r="ET22" i="31"/>
  <c r="EP22" i="31"/>
  <c r="CM30" i="31"/>
  <c r="CL30" i="31"/>
  <c r="DG28" i="31"/>
  <c r="AX31" i="31"/>
  <c r="AY31" i="31" s="1"/>
  <c r="GD31" i="31"/>
  <c r="FZ31" i="31"/>
  <c r="GA31" i="31"/>
  <c r="AM55" i="31"/>
  <c r="AL55" i="31"/>
  <c r="AP55" i="31"/>
  <c r="IA47" i="31"/>
  <c r="HZ47" i="31"/>
  <c r="CE91" i="31"/>
  <c r="CE92" i="31" s="1"/>
  <c r="DV6" i="31"/>
  <c r="DX6" i="31" s="1"/>
  <c r="ET8" i="31"/>
  <c r="EQ8" i="31"/>
  <c r="EP8" i="31"/>
  <c r="FQ11" i="31"/>
  <c r="FP11" i="31"/>
  <c r="W19" i="31"/>
  <c r="Y19" i="31" s="1"/>
  <c r="AN19" i="31"/>
  <c r="FA19" i="31"/>
  <c r="FC19" i="31" s="1"/>
  <c r="FQ21" i="31"/>
  <c r="FP21" i="31"/>
  <c r="BG23" i="31"/>
  <c r="GZ23" i="31"/>
  <c r="HB23" i="31" s="1"/>
  <c r="IV23" i="31"/>
  <c r="GV25" i="31"/>
  <c r="GU25" i="31"/>
  <c r="HN25" i="31"/>
  <c r="HK25" i="31"/>
  <c r="HJ25" i="31"/>
  <c r="JO26" i="31"/>
  <c r="JQ26" i="31" s="1"/>
  <c r="EP33" i="31"/>
  <c r="IL33" i="31"/>
  <c r="FQ30" i="31"/>
  <c r="GD30" i="31"/>
  <c r="FP30" i="31"/>
  <c r="KH30" i="31"/>
  <c r="GZ27" i="31"/>
  <c r="HB27" i="31" s="1"/>
  <c r="Y38" i="31"/>
  <c r="KH37" i="31"/>
  <c r="JP37" i="31"/>
  <c r="JO37" i="31"/>
  <c r="CH44" i="31"/>
  <c r="CG44" i="31"/>
  <c r="HK44" i="31"/>
  <c r="HN44" i="31"/>
  <c r="HJ44" i="31"/>
  <c r="JK44" i="31"/>
  <c r="JJ44" i="31"/>
  <c r="GZ39" i="31"/>
  <c r="HB39" i="31" s="1"/>
  <c r="IO48" i="31"/>
  <c r="IQ48" i="31" s="1"/>
  <c r="AC46" i="31"/>
  <c r="AD46" i="31" s="1"/>
  <c r="AP46" i="31"/>
  <c r="AX51" i="31"/>
  <c r="AW51" i="31"/>
  <c r="EP51" i="31"/>
  <c r="EF10" i="31"/>
  <c r="EG10" i="31"/>
  <c r="ET61" i="31"/>
  <c r="EL61" i="31"/>
  <c r="EM61" i="31" s="1"/>
  <c r="FM61" i="31"/>
  <c r="DG62" i="31"/>
  <c r="DJ62" i="31"/>
  <c r="DF62" i="31"/>
  <c r="GQ63" i="31"/>
  <c r="GP63" i="31"/>
  <c r="HN63" i="31"/>
  <c r="GE64" i="31"/>
  <c r="JK64" i="31"/>
  <c r="JJ64" i="31"/>
  <c r="KH64" i="31"/>
  <c r="CR82" i="31"/>
  <c r="CQ82" i="31"/>
  <c r="DW82" i="31"/>
  <c r="DV82" i="31"/>
  <c r="ET30" i="31"/>
  <c r="EQ30" i="31"/>
  <c r="EP30" i="31"/>
  <c r="HK39" i="31"/>
  <c r="HN39" i="31"/>
  <c r="EB50" i="31"/>
  <c r="EA50" i="31"/>
  <c r="AW53" i="31"/>
  <c r="AY53" i="31" s="1"/>
  <c r="BZ53" i="31"/>
  <c r="JP57" i="31"/>
  <c r="JO57" i="31"/>
  <c r="DB67" i="31"/>
  <c r="DA67" i="31"/>
  <c r="DJ67" i="31"/>
  <c r="DT91" i="31"/>
  <c r="DT92" i="31" s="1"/>
  <c r="CM22" i="31"/>
  <c r="CL22" i="31"/>
  <c r="KE22" i="31"/>
  <c r="KH22" i="31"/>
  <c r="KD22" i="31"/>
  <c r="EK27" i="31"/>
  <c r="EM27" i="31" s="1"/>
  <c r="HJ39" i="31"/>
  <c r="CM50" i="31"/>
  <c r="CL50" i="31"/>
  <c r="EB20" i="31"/>
  <c r="EA20" i="31"/>
  <c r="DV46" i="31"/>
  <c r="DX46" i="31" s="1"/>
  <c r="DK6" i="31"/>
  <c r="EB11" i="31"/>
  <c r="EA11" i="31"/>
  <c r="HF11" i="31"/>
  <c r="HE11" i="31"/>
  <c r="BH15" i="31"/>
  <c r="BG15" i="31"/>
  <c r="EG15" i="31"/>
  <c r="ET15" i="31"/>
  <c r="GQ15" i="31"/>
  <c r="GP15" i="31"/>
  <c r="IK15" i="31"/>
  <c r="IJ15" i="31"/>
  <c r="HW23" i="31"/>
  <c r="BZ22" i="31"/>
  <c r="BW22" i="31"/>
  <c r="BV22" i="31"/>
  <c r="EL25" i="31"/>
  <c r="EK25" i="31"/>
  <c r="HF26" i="31"/>
  <c r="HE26" i="31"/>
  <c r="GV24" i="31"/>
  <c r="GU24" i="31"/>
  <c r="BR33" i="31"/>
  <c r="BQ33" i="31"/>
  <c r="DW30" i="31"/>
  <c r="DV30" i="31"/>
  <c r="HV30" i="31"/>
  <c r="HU30" i="31"/>
  <c r="CA27" i="31"/>
  <c r="BZ44" i="31"/>
  <c r="DJ44" i="31"/>
  <c r="DG44" i="31"/>
  <c r="DF44" i="31"/>
  <c r="IT44" i="31"/>
  <c r="IX44" i="31"/>
  <c r="BQ48" i="31"/>
  <c r="BZ48" i="31"/>
  <c r="BR48" i="31"/>
  <c r="HP48" i="31"/>
  <c r="HO48" i="31"/>
  <c r="BM50" i="31"/>
  <c r="BL50" i="31"/>
  <c r="JF20" i="31"/>
  <c r="JE20" i="31"/>
  <c r="KH20" i="31"/>
  <c r="M51" i="31"/>
  <c r="N51" i="31"/>
  <c r="BD41" i="31"/>
  <c r="DA41" i="31"/>
  <c r="DB41" i="31"/>
  <c r="DJ41" i="31"/>
  <c r="HJ52" i="31"/>
  <c r="HN52" i="31"/>
  <c r="HK52" i="31"/>
  <c r="FC47" i="31"/>
  <c r="AM82" i="31"/>
  <c r="AN82" i="31" s="1"/>
  <c r="AP82" i="31"/>
  <c r="GP30" i="31"/>
  <c r="GQ30" i="31"/>
  <c r="IJ27" i="31"/>
  <c r="IK27" i="31"/>
  <c r="ET44" i="31"/>
  <c r="EL44" i="31"/>
  <c r="EK44" i="31"/>
  <c r="BW50" i="31"/>
  <c r="BZ50" i="31"/>
  <c r="BV50" i="31"/>
  <c r="ET50" i="31"/>
  <c r="EQ50" i="31"/>
  <c r="EP50" i="31"/>
  <c r="HV17" i="31"/>
  <c r="HU17" i="31"/>
  <c r="L6" i="31"/>
  <c r="AP6" i="31" s="1"/>
  <c r="AM6" i="31"/>
  <c r="DJ11" i="31"/>
  <c r="DG11" i="31"/>
  <c r="DH11" i="31" s="1"/>
  <c r="CM13" i="31"/>
  <c r="CL13" i="31"/>
  <c r="IP39" i="31"/>
  <c r="IO39" i="31"/>
  <c r="JE57" i="31"/>
  <c r="JG57" i="31" s="1"/>
  <c r="DW54" i="31"/>
  <c r="DV54" i="31"/>
  <c r="EA40" i="31"/>
  <c r="EC40" i="31" s="1"/>
  <c r="EN91" i="31"/>
  <c r="EN92" i="31" s="1"/>
  <c r="EQ58" i="31" s="1"/>
  <c r="ER58" i="31" s="1"/>
  <c r="HX91" i="31"/>
  <c r="HX92" i="31" s="1"/>
  <c r="JM91" i="31"/>
  <c r="JM92" i="31" s="1"/>
  <c r="BR7" i="31"/>
  <c r="BQ7" i="31"/>
  <c r="DG7" i="31"/>
  <c r="DF7" i="31"/>
  <c r="FC8" i="31"/>
  <c r="FH11" i="31"/>
  <c r="FV11" i="31"/>
  <c r="GD11" i="31"/>
  <c r="FU11" i="31"/>
  <c r="GW11" i="31"/>
  <c r="BM13" i="31"/>
  <c r="BN13" i="31" s="1"/>
  <c r="BZ13" i="31"/>
  <c r="CW15" i="31"/>
  <c r="CV15" i="31"/>
  <c r="EF15" i="31"/>
  <c r="BH19" i="31"/>
  <c r="BG19" i="31"/>
  <c r="BZ19" i="31"/>
  <c r="IX19" i="31"/>
  <c r="CM21" i="31"/>
  <c r="CL21" i="31"/>
  <c r="DJ22" i="31"/>
  <c r="FQ22" i="31"/>
  <c r="FP22" i="31"/>
  <c r="O25" i="31"/>
  <c r="DB26" i="31"/>
  <c r="DA26" i="31"/>
  <c r="IQ26" i="31"/>
  <c r="M24" i="31"/>
  <c r="O24" i="31" s="1"/>
  <c r="FC24" i="31"/>
  <c r="AL30" i="31"/>
  <c r="FF30" i="31"/>
  <c r="FH30" i="31" s="1"/>
  <c r="HA30" i="31"/>
  <c r="GZ30" i="31"/>
  <c r="BS35" i="31"/>
  <c r="AI28" i="31"/>
  <c r="EK38" i="31"/>
  <c r="EL38" i="31"/>
  <c r="ET38" i="31"/>
  <c r="CV37" i="31"/>
  <c r="CW37" i="31"/>
  <c r="GW37" i="31"/>
  <c r="HE37" i="31"/>
  <c r="HG37" i="31" s="1"/>
  <c r="HN37" i="31"/>
  <c r="IA37" i="31"/>
  <c r="HZ37" i="31"/>
  <c r="BR39" i="31"/>
  <c r="BZ39" i="31"/>
  <c r="BQ39" i="31"/>
  <c r="BR56" i="31"/>
  <c r="BQ56" i="31"/>
  <c r="GL54" i="31"/>
  <c r="GK54" i="31"/>
  <c r="HN54" i="31"/>
  <c r="HW10" i="31"/>
  <c r="BI61" i="31"/>
  <c r="BR61" i="31"/>
  <c r="BZ61" i="31"/>
  <c r="BQ61" i="31"/>
  <c r="BR62" i="31"/>
  <c r="BQ62" i="31"/>
  <c r="CW62" i="31"/>
  <c r="CV62" i="31"/>
  <c r="EL64" i="31"/>
  <c r="EK64" i="31"/>
  <c r="AH66" i="31"/>
  <c r="AI66" i="31" s="1"/>
  <c r="AP66" i="31"/>
  <c r="CR41" i="31"/>
  <c r="CQ41" i="31"/>
  <c r="IZ41" i="31"/>
  <c r="IY41" i="31"/>
  <c r="KJ58" i="31"/>
  <c r="KI58" i="31"/>
  <c r="O68" i="31"/>
  <c r="JU68" i="31"/>
  <c r="JT68" i="31"/>
  <c r="GR76" i="31"/>
  <c r="IP76" i="31"/>
  <c r="IO76" i="31"/>
  <c r="CO91" i="31"/>
  <c r="CO92" i="31" s="1"/>
  <c r="CR30" i="31" s="1"/>
  <c r="JW91" i="31"/>
  <c r="JW92" i="31" s="1"/>
  <c r="HK23" i="31"/>
  <c r="HN23" i="31"/>
  <c r="DQ27" i="31"/>
  <c r="DR27" i="31"/>
  <c r="GD37" i="31"/>
  <c r="IX17" i="31"/>
  <c r="IU17" i="31"/>
  <c r="IT17" i="31"/>
  <c r="DQ49" i="31"/>
  <c r="DR49" i="31"/>
  <c r="CQ51" i="31"/>
  <c r="CR51" i="31"/>
  <c r="CH54" i="31"/>
  <c r="CG54" i="31"/>
  <c r="DJ64" i="31"/>
  <c r="DB64" i="31"/>
  <c r="DA64" i="31"/>
  <c r="AR76" i="31"/>
  <c r="AQ76" i="31"/>
  <c r="BJ91" i="31"/>
  <c r="BJ92" i="31" s="1"/>
  <c r="GI91" i="31"/>
  <c r="GI92" i="31" s="1"/>
  <c r="CM11" i="31"/>
  <c r="CL11" i="31"/>
  <c r="KH27" i="31"/>
  <c r="DF38" i="31"/>
  <c r="DJ38" i="31"/>
  <c r="DG34" i="31"/>
  <c r="DJ34" i="31"/>
  <c r="DF34" i="31"/>
  <c r="JT34" i="31"/>
  <c r="JU34" i="31"/>
  <c r="ET10" i="31"/>
  <c r="EQ10" i="31"/>
  <c r="EP10" i="31"/>
  <c r="GD65" i="31"/>
  <c r="GA65" i="31"/>
  <c r="FZ65" i="31"/>
  <c r="IO66" i="31"/>
  <c r="IP66" i="31"/>
  <c r="GV67" i="31"/>
  <c r="GU67" i="31"/>
  <c r="U91" i="31"/>
  <c r="U92" i="31" s="1"/>
  <c r="V27" i="31"/>
  <c r="AP27" i="31" s="1"/>
  <c r="V35" i="31"/>
  <c r="V30" i="31"/>
  <c r="V24" i="31"/>
  <c r="V23" i="31"/>
  <c r="V22" i="31"/>
  <c r="W6" i="31"/>
  <c r="Y6" i="31" s="1"/>
  <c r="V33" i="31"/>
  <c r="AP33" i="31" s="1"/>
  <c r="IK6" i="31"/>
  <c r="IJ6" i="31"/>
  <c r="DV7" i="31"/>
  <c r="DX7" i="31" s="1"/>
  <c r="BL8" i="31"/>
  <c r="BN8" i="31" s="1"/>
  <c r="EF11" i="31"/>
  <c r="EH11" i="31" s="1"/>
  <c r="HU13" i="31"/>
  <c r="HW13" i="31" s="1"/>
  <c r="DR19" i="31"/>
  <c r="DQ19" i="31"/>
  <c r="EK23" i="31"/>
  <c r="EM23" i="31" s="1"/>
  <c r="DW24" i="31"/>
  <c r="DV24" i="31"/>
  <c r="GD24" i="31"/>
  <c r="GA24" i="31"/>
  <c r="HF33" i="31"/>
  <c r="HE33" i="31"/>
  <c r="JO27" i="31"/>
  <c r="JQ27" i="31" s="1"/>
  <c r="FU37" i="31"/>
  <c r="FW37" i="31" s="1"/>
  <c r="AB53" i="31"/>
  <c r="AD53" i="31" s="1"/>
  <c r="GL53" i="31"/>
  <c r="GK53" i="31"/>
  <c r="FG56" i="31"/>
  <c r="FF56" i="31"/>
  <c r="AC57" i="31"/>
  <c r="AB57" i="31"/>
  <c r="CV57" i="31"/>
  <c r="CX57" i="31" s="1"/>
  <c r="GL57" i="31"/>
  <c r="GK57" i="31"/>
  <c r="FQ31" i="31"/>
  <c r="FR31" i="31" s="1"/>
  <c r="FP12" i="31"/>
  <c r="FR12" i="31" s="1"/>
  <c r="FZ12" i="31"/>
  <c r="GB12" i="31" s="1"/>
  <c r="BH9" i="31"/>
  <c r="BG9" i="31"/>
  <c r="GF32" i="31"/>
  <c r="GE32" i="31"/>
  <c r="AQ36" i="31"/>
  <c r="AS36" i="31" s="1"/>
  <c r="HF14" i="31"/>
  <c r="HE14" i="31"/>
  <c r="JP73" i="31"/>
  <c r="JO73" i="31"/>
  <c r="BB6" i="31"/>
  <c r="BD6" i="31" s="1"/>
  <c r="CQ6" i="31"/>
  <c r="CS6" i="31" s="1"/>
  <c r="GD6" i="31"/>
  <c r="GK6" i="31"/>
  <c r="GM6" i="31" s="1"/>
  <c r="GV6" i="31"/>
  <c r="GU6" i="31"/>
  <c r="IA6" i="31"/>
  <c r="IB6" i="31" s="1"/>
  <c r="IM91" i="31"/>
  <c r="IM92" i="31" s="1"/>
  <c r="JP6" i="31"/>
  <c r="JQ6" i="31" s="1"/>
  <c r="KB91" i="31"/>
  <c r="KB92" i="31" s="1"/>
  <c r="HE7" i="31"/>
  <c r="HG7" i="31" s="1"/>
  <c r="HN7" i="31"/>
  <c r="IT7" i="31"/>
  <c r="IV7" i="31" s="1"/>
  <c r="JF7" i="31"/>
  <c r="JG7" i="31" s="1"/>
  <c r="BV8" i="31"/>
  <c r="BX8" i="31" s="1"/>
  <c r="FF8" i="31"/>
  <c r="FH8" i="31" s="1"/>
  <c r="GU8" i="31"/>
  <c r="GW8" i="31" s="1"/>
  <c r="IJ8" i="31"/>
  <c r="IL8" i="31" s="1"/>
  <c r="IX8" i="31"/>
  <c r="AB11" i="31"/>
  <c r="AD11" i="31" s="1"/>
  <c r="EP11" i="31"/>
  <c r="ER11" i="31" s="1"/>
  <c r="HZ11" i="31"/>
  <c r="IB11" i="31" s="1"/>
  <c r="JO11" i="31"/>
  <c r="JQ11" i="31" s="1"/>
  <c r="DJ13" i="31"/>
  <c r="FK15" i="31"/>
  <c r="FM15" i="31" s="1"/>
  <c r="FV15" i="31"/>
  <c r="FU15" i="31"/>
  <c r="GV15" i="31"/>
  <c r="GU15" i="31"/>
  <c r="IX15" i="31"/>
  <c r="BL18" i="31"/>
  <c r="BN18" i="31" s="1"/>
  <c r="FP18" i="31"/>
  <c r="FR18" i="31" s="1"/>
  <c r="GZ18" i="31"/>
  <c r="HB18" i="31" s="1"/>
  <c r="N19" i="31"/>
  <c r="M19" i="31"/>
  <c r="EP19" i="31"/>
  <c r="ER19" i="31" s="1"/>
  <c r="HJ19" i="31"/>
  <c r="HL19" i="31" s="1"/>
  <c r="IJ19" i="31"/>
  <c r="IL19" i="31" s="1"/>
  <c r="IT19" i="31"/>
  <c r="N21" i="31"/>
  <c r="O21" i="31" s="1"/>
  <c r="V21" i="31"/>
  <c r="BZ21" i="31"/>
  <c r="CQ21" i="31"/>
  <c r="HN21" i="31"/>
  <c r="IK21" i="31"/>
  <c r="IJ21" i="31"/>
  <c r="IX21" i="31"/>
  <c r="KJ21" i="31"/>
  <c r="KI21" i="31"/>
  <c r="DR23" i="31"/>
  <c r="DQ23" i="31"/>
  <c r="FA23" i="31"/>
  <c r="FC23" i="31" s="1"/>
  <c r="FL23" i="31"/>
  <c r="FM23" i="31" s="1"/>
  <c r="IX23" i="31"/>
  <c r="IP23" i="31"/>
  <c r="BM22" i="31"/>
  <c r="BN22" i="31" s="1"/>
  <c r="DB22" i="31"/>
  <c r="DC22" i="31" s="1"/>
  <c r="DV22" i="31"/>
  <c r="DX22" i="31" s="1"/>
  <c r="HF22" i="31"/>
  <c r="BZ25" i="31"/>
  <c r="CW25" i="31"/>
  <c r="CV25" i="31"/>
  <c r="GA25" i="31"/>
  <c r="FZ25" i="31"/>
  <c r="GD25" i="31"/>
  <c r="V26" i="31"/>
  <c r="AP26" i="31" s="1"/>
  <c r="FQ26" i="31"/>
  <c r="FP26" i="31"/>
  <c r="HZ26" i="31"/>
  <c r="IB26" i="31" s="1"/>
  <c r="IU26" i="31"/>
  <c r="IT26" i="31"/>
  <c r="IX26" i="31"/>
  <c r="BV24" i="31"/>
  <c r="BX24" i="31" s="1"/>
  <c r="CV24" i="31"/>
  <c r="CX24" i="31" s="1"/>
  <c r="DF24" i="31"/>
  <c r="FZ24" i="31"/>
  <c r="HJ24" i="31"/>
  <c r="HL24" i="31" s="1"/>
  <c r="KH24" i="31"/>
  <c r="KE24" i="31"/>
  <c r="CL33" i="31"/>
  <c r="CN33" i="31" s="1"/>
  <c r="CV33" i="31"/>
  <c r="CX33" i="31" s="1"/>
  <c r="IZ33" i="31"/>
  <c r="IY33" i="31"/>
  <c r="CQ35" i="31"/>
  <c r="CS35" i="31" s="1"/>
  <c r="HJ35" i="31"/>
  <c r="CH27" i="31"/>
  <c r="CG27" i="31"/>
  <c r="IT27" i="31"/>
  <c r="IX27" i="31"/>
  <c r="JZ27" i="31"/>
  <c r="KA27" i="31" s="1"/>
  <c r="IX28" i="31"/>
  <c r="IU28" i="31"/>
  <c r="GE38" i="31"/>
  <c r="GG38" i="31" s="1"/>
  <c r="GP38" i="31"/>
  <c r="GR38" i="31" s="1"/>
  <c r="KH38" i="31"/>
  <c r="JZ38" i="31"/>
  <c r="X37" i="31"/>
  <c r="W37" i="31"/>
  <c r="CW39" i="31"/>
  <c r="CV39" i="31"/>
  <c r="DQ48" i="31"/>
  <c r="DR48" i="31"/>
  <c r="GV48" i="31"/>
  <c r="GW48" i="31" s="1"/>
  <c r="KE48" i="31"/>
  <c r="KH48" i="31"/>
  <c r="DA53" i="31"/>
  <c r="DC53" i="31" s="1"/>
  <c r="FU53" i="31"/>
  <c r="FW53" i="31" s="1"/>
  <c r="R56" i="31"/>
  <c r="T56" i="31" s="1"/>
  <c r="GK56" i="31"/>
  <c r="GM56" i="31" s="1"/>
  <c r="GV56" i="31"/>
  <c r="GU56" i="31"/>
  <c r="EV57" i="31"/>
  <c r="EU57" i="31"/>
  <c r="CM17" i="31"/>
  <c r="CL17" i="31"/>
  <c r="AW20" i="31"/>
  <c r="AY20" i="31" s="1"/>
  <c r="FP20" i="31"/>
  <c r="FR20" i="31" s="1"/>
  <c r="GA20" i="31"/>
  <c r="FZ20" i="31"/>
  <c r="GD20" i="31"/>
  <c r="JJ29" i="31"/>
  <c r="JL29" i="31" s="1"/>
  <c r="JU29" i="31"/>
  <c r="JT29" i="31"/>
  <c r="CW34" i="31"/>
  <c r="CV34" i="31"/>
  <c r="BG46" i="31"/>
  <c r="BI46" i="31" s="1"/>
  <c r="BZ46" i="31"/>
  <c r="BV46" i="31"/>
  <c r="ET49" i="31"/>
  <c r="FK49" i="31"/>
  <c r="FM49" i="31" s="1"/>
  <c r="IO49" i="31"/>
  <c r="IQ49" i="31" s="1"/>
  <c r="CM54" i="31"/>
  <c r="CL54" i="31"/>
  <c r="IA54" i="31"/>
  <c r="HZ54" i="31"/>
  <c r="HP12" i="31"/>
  <c r="HO12" i="31"/>
  <c r="AW9" i="31"/>
  <c r="AY9" i="31" s="1"/>
  <c r="EU32" i="31"/>
  <c r="JJ32" i="31"/>
  <c r="JL32" i="31" s="1"/>
  <c r="KH32" i="31"/>
  <c r="CB36" i="31"/>
  <c r="CA36" i="31"/>
  <c r="BG62" i="31"/>
  <c r="BI62" i="31" s="1"/>
  <c r="FV62" i="31"/>
  <c r="FU62" i="31"/>
  <c r="GK62" i="31"/>
  <c r="GM62" i="31" s="1"/>
  <c r="BR63" i="31"/>
  <c r="BQ63" i="31"/>
  <c r="DR65" i="31"/>
  <c r="DS65" i="31" s="1"/>
  <c r="DJ66" i="31"/>
  <c r="DB66" i="31"/>
  <c r="FR66" i="31"/>
  <c r="IK43" i="31"/>
  <c r="IJ43" i="31"/>
  <c r="JJ43" i="31"/>
  <c r="JL43" i="31" s="1"/>
  <c r="KD43" i="31"/>
  <c r="KH43" i="31"/>
  <c r="BG45" i="31"/>
  <c r="BH45" i="31"/>
  <c r="GU45" i="31"/>
  <c r="GW45" i="31" s="1"/>
  <c r="AX14" i="31"/>
  <c r="AW14" i="31"/>
  <c r="CQ14" i="31"/>
  <c r="CS14" i="31" s="1"/>
  <c r="IZ16" i="31"/>
  <c r="IY16" i="31"/>
  <c r="JP16" i="31"/>
  <c r="JQ16" i="31" s="1"/>
  <c r="BQ74" i="31"/>
  <c r="BS74" i="31" s="1"/>
  <c r="IA30" i="31"/>
  <c r="HZ30" i="31"/>
  <c r="IT35" i="31"/>
  <c r="IX35" i="31"/>
  <c r="IT39" i="31"/>
  <c r="IX39" i="31"/>
  <c r="FH53" i="31"/>
  <c r="X17" i="31"/>
  <c r="W17" i="31"/>
  <c r="GA17" i="31"/>
  <c r="GD17" i="31"/>
  <c r="IX12" i="31"/>
  <c r="IU12" i="31"/>
  <c r="IV12" i="31" s="1"/>
  <c r="IP62" i="31"/>
  <c r="IX62" i="31"/>
  <c r="IO62" i="31"/>
  <c r="GD16" i="31"/>
  <c r="FV16" i="31"/>
  <c r="FU16" i="31"/>
  <c r="EB60" i="31"/>
  <c r="EA60" i="31"/>
  <c r="GA60" i="31"/>
  <c r="GD60" i="31"/>
  <c r="FZ60" i="31"/>
  <c r="IK81" i="31"/>
  <c r="IX81" i="31"/>
  <c r="IX86" i="31"/>
  <c r="IU86" i="31"/>
  <c r="IT86" i="31"/>
  <c r="K91" i="31"/>
  <c r="K92" i="31" s="1"/>
  <c r="L8" i="31"/>
  <c r="AP8" i="31" s="1"/>
  <c r="L15" i="31"/>
  <c r="AP15" i="31" s="1"/>
  <c r="L7" i="31"/>
  <c r="AP7" i="31" s="1"/>
  <c r="GS91" i="31"/>
  <c r="GS92" i="31" s="1"/>
  <c r="BZ7" i="31"/>
  <c r="JP7" i="31"/>
  <c r="JO7" i="31"/>
  <c r="CR13" i="31"/>
  <c r="CQ13" i="31"/>
  <c r="GD18" i="31"/>
  <c r="GA18" i="31"/>
  <c r="GB18" i="31" s="1"/>
  <c r="FG19" i="31"/>
  <c r="FF19" i="31"/>
  <c r="JK19" i="31"/>
  <c r="JJ19" i="31"/>
  <c r="GV21" i="31"/>
  <c r="GU21" i="31"/>
  <c r="HU21" i="31"/>
  <c r="HW21" i="31" s="1"/>
  <c r="IA22" i="31"/>
  <c r="HZ22" i="31"/>
  <c r="AX26" i="31"/>
  <c r="AW26" i="31"/>
  <c r="DG33" i="31"/>
  <c r="DF33" i="31"/>
  <c r="DJ33" i="31"/>
  <c r="GF33" i="31"/>
  <c r="GE33" i="31"/>
  <c r="HO35" i="31"/>
  <c r="HP35" i="31"/>
  <c r="HV38" i="31"/>
  <c r="HU38" i="31"/>
  <c r="JE37" i="31"/>
  <c r="JF37" i="31"/>
  <c r="IU39" i="31"/>
  <c r="HF50" i="31"/>
  <c r="HN50" i="31"/>
  <c r="HE50" i="31"/>
  <c r="FR56" i="31"/>
  <c r="BG17" i="31"/>
  <c r="BI17" i="31" s="1"/>
  <c r="FZ17" i="31"/>
  <c r="BH20" i="31"/>
  <c r="BG20" i="31"/>
  <c r="AX29" i="31"/>
  <c r="AW29" i="31"/>
  <c r="HU46" i="31"/>
  <c r="HV46" i="31"/>
  <c r="GV49" i="31"/>
  <c r="GW49" i="31" s="1"/>
  <c r="HZ49" i="31"/>
  <c r="IA49" i="31"/>
  <c r="JF49" i="31"/>
  <c r="JE49" i="31"/>
  <c r="GD63" i="31"/>
  <c r="GA63" i="31"/>
  <c r="FZ63" i="31"/>
  <c r="EB65" i="31"/>
  <c r="EA65" i="31"/>
  <c r="HE45" i="31"/>
  <c r="HF45" i="31"/>
  <c r="HN45" i="31"/>
  <c r="DB14" i="31"/>
  <c r="DA14" i="31"/>
  <c r="JZ16" i="31"/>
  <c r="JY16" i="31"/>
  <c r="BZ74" i="31"/>
  <c r="EU74" i="31"/>
  <c r="BM81" i="31"/>
  <c r="BL81" i="31"/>
  <c r="IJ81" i="31"/>
  <c r="DO91" i="31"/>
  <c r="DO92" i="31" s="1"/>
  <c r="EK6" i="31"/>
  <c r="EM6" i="31" s="1"/>
  <c r="ET6" i="31"/>
  <c r="FD91" i="31"/>
  <c r="FD92" i="31" s="1"/>
  <c r="FZ6" i="31"/>
  <c r="GX91" i="31"/>
  <c r="GX92" i="31" s="1"/>
  <c r="HS91" i="31"/>
  <c r="HS92" i="31" s="1"/>
  <c r="JH91" i="31"/>
  <c r="JH92" i="31" s="1"/>
  <c r="KH6" i="31"/>
  <c r="BW7" i="31"/>
  <c r="BX7" i="31" s="1"/>
  <c r="GL7" i="31"/>
  <c r="GK7" i="31"/>
  <c r="IA7" i="31"/>
  <c r="HZ7" i="31"/>
  <c r="BZ8" i="31"/>
  <c r="FP8" i="31"/>
  <c r="FR8" i="31" s="1"/>
  <c r="GA8" i="31"/>
  <c r="FZ8" i="31"/>
  <c r="HE8" i="31"/>
  <c r="HG8" i="31" s="1"/>
  <c r="HN8" i="31"/>
  <c r="IT8" i="31"/>
  <c r="AM11" i="31"/>
  <c r="AN11" i="31" s="1"/>
  <c r="BB11" i="31"/>
  <c r="BD11" i="31" s="1"/>
  <c r="CQ11" i="31"/>
  <c r="CS11" i="31" s="1"/>
  <c r="ET11" i="31"/>
  <c r="IJ11" i="31"/>
  <c r="IL11" i="31" s="1"/>
  <c r="IU11" i="31"/>
  <c r="IT11" i="31"/>
  <c r="JY11" i="31"/>
  <c r="KA11" i="31" s="1"/>
  <c r="KH11" i="31"/>
  <c r="R13" i="31"/>
  <c r="T13" i="31" s="1"/>
  <c r="DF13" i="31"/>
  <c r="GL13" i="31"/>
  <c r="GK13" i="31"/>
  <c r="HN13" i="31"/>
  <c r="IA13" i="31"/>
  <c r="HZ13" i="31"/>
  <c r="AM15" i="31"/>
  <c r="AN15" i="31" s="1"/>
  <c r="CQ15" i="31"/>
  <c r="CS15" i="31" s="1"/>
  <c r="FA15" i="31"/>
  <c r="FC15" i="31" s="1"/>
  <c r="JZ15" i="31"/>
  <c r="JY15" i="31"/>
  <c r="W18" i="31"/>
  <c r="Y18" i="31" s="1"/>
  <c r="AH18" i="31"/>
  <c r="AI18" i="31" s="1"/>
  <c r="DA18" i="31"/>
  <c r="DC18" i="31" s="1"/>
  <c r="HN18" i="31"/>
  <c r="JT18" i="31"/>
  <c r="JV18" i="31" s="1"/>
  <c r="CW19" i="31"/>
  <c r="CV19" i="31"/>
  <c r="EF19" i="31"/>
  <c r="EH19" i="31" s="1"/>
  <c r="FU19" i="31"/>
  <c r="FW19" i="31" s="1"/>
  <c r="HN19" i="31"/>
  <c r="IU19" i="31"/>
  <c r="JY19" i="31"/>
  <c r="KA19" i="31" s="1"/>
  <c r="KH19" i="31"/>
  <c r="AN21" i="31"/>
  <c r="DQ21" i="31"/>
  <c r="DS21" i="31" s="1"/>
  <c r="EG21" i="31"/>
  <c r="EF21" i="31"/>
  <c r="GK21" i="31"/>
  <c r="GM21" i="31" s="1"/>
  <c r="HJ21" i="31"/>
  <c r="KD21" i="31"/>
  <c r="AD23" i="31"/>
  <c r="FU23" i="31"/>
  <c r="FW23" i="31" s="1"/>
  <c r="IO23" i="31"/>
  <c r="JZ23" i="31"/>
  <c r="JY23" i="31"/>
  <c r="BB25" i="31"/>
  <c r="BD25" i="31" s="1"/>
  <c r="CL25" i="31"/>
  <c r="CN25" i="31" s="1"/>
  <c r="FF25" i="31"/>
  <c r="FH25" i="31" s="1"/>
  <c r="FP25" i="31"/>
  <c r="FR25" i="31" s="1"/>
  <c r="JJ25" i="31"/>
  <c r="JU25" i="31"/>
  <c r="JT25" i="31"/>
  <c r="AL26" i="31"/>
  <c r="IJ26" i="31"/>
  <c r="IL26" i="31" s="1"/>
  <c r="AG24" i="31"/>
  <c r="AI24" i="31" s="1"/>
  <c r="BZ24" i="31"/>
  <c r="DG24" i="31"/>
  <c r="EK24" i="31"/>
  <c r="EM24" i="31" s="1"/>
  <c r="FG24" i="31"/>
  <c r="FF24" i="31"/>
  <c r="KD24" i="31"/>
  <c r="DV33" i="31"/>
  <c r="DX33" i="31" s="1"/>
  <c r="FL33" i="31"/>
  <c r="FM33" i="31" s="1"/>
  <c r="FW33" i="31"/>
  <c r="GV33" i="31"/>
  <c r="GU33" i="31"/>
  <c r="IT33" i="31"/>
  <c r="AW30" i="31"/>
  <c r="AY30" i="31" s="1"/>
  <c r="CQ30" i="31"/>
  <c r="HN30" i="31"/>
  <c r="HK30" i="31"/>
  <c r="HJ30" i="31"/>
  <c r="AB35" i="31"/>
  <c r="BL35" i="31"/>
  <c r="BM35" i="31"/>
  <c r="DX35" i="31"/>
  <c r="HB35" i="31"/>
  <c r="HK35" i="31"/>
  <c r="S27" i="31"/>
  <c r="R27" i="31"/>
  <c r="IU27" i="31"/>
  <c r="BW28" i="31"/>
  <c r="BV28" i="31"/>
  <c r="CL28" i="31"/>
  <c r="CN28" i="31" s="1"/>
  <c r="HN28" i="31"/>
  <c r="IT28" i="31"/>
  <c r="KI28" i="31"/>
  <c r="JG38" i="31"/>
  <c r="JQ38" i="31"/>
  <c r="JY38" i="31"/>
  <c r="DS44" i="31"/>
  <c r="HE44" i="31"/>
  <c r="HF44" i="31"/>
  <c r="CH39" i="31"/>
  <c r="CG39" i="31"/>
  <c r="FV39" i="31"/>
  <c r="FU39" i="31"/>
  <c r="KD48" i="31"/>
  <c r="FA50" i="31"/>
  <c r="FC50" i="31" s="1"/>
  <c r="IK50" i="31"/>
  <c r="IJ50" i="31"/>
  <c r="JO50" i="31"/>
  <c r="JP50" i="31"/>
  <c r="T53" i="31"/>
  <c r="CQ53" i="31"/>
  <c r="CS53" i="31" s="1"/>
  <c r="KJ53" i="31"/>
  <c r="KK53" i="31" s="1"/>
  <c r="EU56" i="31"/>
  <c r="EW56" i="31" s="1"/>
  <c r="R57" i="31"/>
  <c r="T57" i="31" s="1"/>
  <c r="BM17" i="31"/>
  <c r="BL17" i="31"/>
  <c r="DJ17" i="31"/>
  <c r="DB17" i="31"/>
  <c r="DA17" i="31"/>
  <c r="EK17" i="31"/>
  <c r="EM17" i="31" s="1"/>
  <c r="JF17" i="31"/>
  <c r="JG17" i="31" s="1"/>
  <c r="KH17" i="31"/>
  <c r="EF29" i="31"/>
  <c r="EH29" i="31" s="1"/>
  <c r="HL29" i="31"/>
  <c r="GE34" i="31"/>
  <c r="GF34" i="31"/>
  <c r="IK34" i="31"/>
  <c r="IL34" i="31" s="1"/>
  <c r="IX34" i="31"/>
  <c r="CL31" i="31"/>
  <c r="CM31" i="31"/>
  <c r="IY31" i="31"/>
  <c r="CQ46" i="31"/>
  <c r="CR46" i="31"/>
  <c r="FA49" i="31"/>
  <c r="FC49" i="31" s="1"/>
  <c r="FR51" i="31"/>
  <c r="GD51" i="31"/>
  <c r="GA51" i="31"/>
  <c r="FZ51" i="31"/>
  <c r="IX51" i="31"/>
  <c r="IU51" i="31"/>
  <c r="IV51" i="31" s="1"/>
  <c r="S54" i="31"/>
  <c r="T54" i="31" s="1"/>
  <c r="AP54" i="31"/>
  <c r="BG54" i="31"/>
  <c r="BI54" i="31" s="1"/>
  <c r="JF54" i="31"/>
  <c r="JE54" i="31"/>
  <c r="GD12" i="31"/>
  <c r="KI12" i="31"/>
  <c r="KK12" i="31" s="1"/>
  <c r="IJ9" i="31"/>
  <c r="IL9" i="31" s="1"/>
  <c r="KH9" i="31"/>
  <c r="JZ9" i="31"/>
  <c r="JY9" i="31"/>
  <c r="FU32" i="31"/>
  <c r="FW32" i="31" s="1"/>
  <c r="IY32" i="31"/>
  <c r="JA32" i="31" s="1"/>
  <c r="CH36" i="31"/>
  <c r="CG36" i="31"/>
  <c r="DJ36" i="31"/>
  <c r="DG36" i="31"/>
  <c r="DF36" i="31"/>
  <c r="GF36" i="31"/>
  <c r="GE36" i="31"/>
  <c r="GV36" i="31"/>
  <c r="GU36" i="31"/>
  <c r="FW61" i="31"/>
  <c r="IY61" i="31"/>
  <c r="Y62" i="31"/>
  <c r="BG63" i="31"/>
  <c r="BI63" i="31" s="1"/>
  <c r="FH63" i="31"/>
  <c r="FG65" i="31"/>
  <c r="FF65" i="31"/>
  <c r="JU65" i="31"/>
  <c r="JT65" i="31"/>
  <c r="DA66" i="31"/>
  <c r="JU43" i="31"/>
  <c r="JV43" i="31" s="1"/>
  <c r="KE43" i="31"/>
  <c r="GL41" i="31"/>
  <c r="GK41" i="31"/>
  <c r="BR52" i="31"/>
  <c r="BZ52" i="31"/>
  <c r="BQ52" i="31"/>
  <c r="CI52" i="31"/>
  <c r="DB55" i="31"/>
  <c r="DC55" i="31" s="1"/>
  <c r="DJ55" i="31"/>
  <c r="FL55" i="31"/>
  <c r="GD55" i="31"/>
  <c r="FK55" i="31"/>
  <c r="CR59" i="31"/>
  <c r="CQ59" i="31"/>
  <c r="BZ14" i="31"/>
  <c r="BL73" i="31"/>
  <c r="BM73" i="31"/>
  <c r="IA73" i="31"/>
  <c r="HZ73" i="31"/>
  <c r="AZ91" i="31"/>
  <c r="AZ92" i="31" s="1"/>
  <c r="CY91" i="31"/>
  <c r="CY92" i="31" s="1"/>
  <c r="IH91" i="31"/>
  <c r="IH92" i="31" s="1"/>
  <c r="AX11" i="31"/>
  <c r="AW11" i="31"/>
  <c r="AP19" i="31"/>
  <c r="EA21" i="31"/>
  <c r="FL26" i="31"/>
  <c r="FK26" i="31"/>
  <c r="CQ27" i="31"/>
  <c r="BM38" i="31"/>
  <c r="BL38" i="31"/>
  <c r="IK38" i="31"/>
  <c r="IJ38" i="31"/>
  <c r="CM48" i="31"/>
  <c r="CL48" i="31"/>
  <c r="FB29" i="31"/>
  <c r="FA29" i="31"/>
  <c r="CH34" i="31"/>
  <c r="CG34" i="31"/>
  <c r="HF64" i="31"/>
  <c r="HE64" i="31"/>
  <c r="DJ45" i="31"/>
  <c r="DF45" i="31"/>
  <c r="HK58" i="31"/>
  <c r="HN58" i="31"/>
  <c r="HJ58" i="31"/>
  <c r="BC16" i="31"/>
  <c r="BB16" i="31"/>
  <c r="FL42" i="31"/>
  <c r="FK42" i="31"/>
  <c r="KH73" i="31"/>
  <c r="KE73" i="31"/>
  <c r="KD73" i="31"/>
  <c r="JZ6" i="31"/>
  <c r="JY6" i="31"/>
  <c r="CG7" i="31"/>
  <c r="FK7" i="31"/>
  <c r="FM7" i="31" s="1"/>
  <c r="IX7" i="31"/>
  <c r="JF8" i="31"/>
  <c r="JE8" i="31"/>
  <c r="ET19" i="31"/>
  <c r="GD19" i="31"/>
  <c r="HJ23" i="31"/>
  <c r="HE22" i="31"/>
  <c r="BL25" i="31"/>
  <c r="BN25" i="31" s="1"/>
  <c r="KD33" i="31"/>
  <c r="KF33" i="31" s="1"/>
  <c r="KH33" i="31"/>
  <c r="IU35" i="31"/>
  <c r="DR28" i="31"/>
  <c r="DS28" i="31" s="1"/>
  <c r="DG38" i="31"/>
  <c r="DJ37" i="31"/>
  <c r="DF37" i="31"/>
  <c r="M53" i="31"/>
  <c r="O53" i="31" s="1"/>
  <c r="DG57" i="31"/>
  <c r="DF57" i="31"/>
  <c r="DJ57" i="31"/>
  <c r="FB17" i="31"/>
  <c r="FA17" i="31"/>
  <c r="HP34" i="31"/>
  <c r="HO34" i="31"/>
  <c r="HN49" i="31"/>
  <c r="HN10" i="31"/>
  <c r="HK10" i="31"/>
  <c r="HL10" i="31" s="1"/>
  <c r="IZ36" i="31"/>
  <c r="IY36" i="31"/>
  <c r="JT62" i="31"/>
  <c r="JV62" i="31" s="1"/>
  <c r="DB65" i="31"/>
  <c r="DJ65" i="31"/>
  <c r="DA65" i="31"/>
  <c r="FP65" i="31"/>
  <c r="FR65" i="31" s="1"/>
  <c r="IE66" i="31"/>
  <c r="IG66" i="31" s="1"/>
  <c r="GV40" i="31"/>
  <c r="GU40" i="31"/>
  <c r="HU40" i="31"/>
  <c r="HW40" i="31" s="1"/>
  <c r="CA43" i="31"/>
  <c r="JJ45" i="31"/>
  <c r="JL45" i="31" s="1"/>
  <c r="JY58" i="31"/>
  <c r="KA58" i="31" s="1"/>
  <c r="JZ14" i="31"/>
  <c r="JY14" i="31"/>
  <c r="BZ47" i="31"/>
  <c r="BW47" i="31"/>
  <c r="BV47" i="31"/>
  <c r="S75" i="31"/>
  <c r="R75" i="31"/>
  <c r="Q18" i="31"/>
  <c r="R18" i="31" s="1"/>
  <c r="Z91" i="31"/>
  <c r="Z92" i="31" s="1"/>
  <c r="BO91" i="31"/>
  <c r="BO92" i="31" s="1"/>
  <c r="DD91" i="31"/>
  <c r="DD92" i="31" s="1"/>
  <c r="DQ6" i="31"/>
  <c r="FG6" i="31"/>
  <c r="FF6" i="31"/>
  <c r="GA6" i="31"/>
  <c r="HH91" i="31"/>
  <c r="HH92" i="31" s="1"/>
  <c r="IX6" i="31"/>
  <c r="GD7" i="31"/>
  <c r="IU8" i="31"/>
  <c r="AC13" i="31"/>
  <c r="AD13" i="31" s="1"/>
  <c r="CH13" i="31"/>
  <c r="CG13" i="31"/>
  <c r="DG13" i="31"/>
  <c r="JV13" i="31"/>
  <c r="GM15" i="31"/>
  <c r="JG15" i="31"/>
  <c r="BR18" i="31"/>
  <c r="BQ18" i="31"/>
  <c r="KE18" i="31"/>
  <c r="KF18" i="31" s="1"/>
  <c r="KH18" i="31"/>
  <c r="DJ21" i="31"/>
  <c r="ET21" i="31"/>
  <c r="HK21" i="31"/>
  <c r="KE21" i="31"/>
  <c r="AP23" i="31"/>
  <c r="JQ23" i="31"/>
  <c r="AP22" i="31"/>
  <c r="EM22" i="31"/>
  <c r="FC22" i="31"/>
  <c r="GL22" i="31"/>
  <c r="GK22" i="31"/>
  <c r="JP22" i="31"/>
  <c r="JO22" i="31"/>
  <c r="V25" i="31"/>
  <c r="AP25" i="31" s="1"/>
  <c r="AG25" i="31"/>
  <c r="AI25" i="31" s="1"/>
  <c r="JK25" i="31"/>
  <c r="AM26" i="31"/>
  <c r="EH26" i="31"/>
  <c r="EQ26" i="31"/>
  <c r="ET26" i="31"/>
  <c r="EP26" i="31"/>
  <c r="HN24" i="31"/>
  <c r="IU33" i="31"/>
  <c r="AC35" i="31"/>
  <c r="FZ35" i="31"/>
  <c r="GB35" i="31" s="1"/>
  <c r="GD35" i="31"/>
  <c r="KA35" i="31"/>
  <c r="DH27" i="31"/>
  <c r="FV27" i="31"/>
  <c r="FU27" i="31"/>
  <c r="N37" i="31"/>
  <c r="M37" i="31"/>
  <c r="EG44" i="31"/>
  <c r="EF44" i="31"/>
  <c r="GU44" i="31"/>
  <c r="GV44" i="31"/>
  <c r="ET39" i="31"/>
  <c r="EL39" i="31"/>
  <c r="EM39" i="31" s="1"/>
  <c r="IA39" i="31"/>
  <c r="HZ39" i="31"/>
  <c r="FM48" i="31"/>
  <c r="GM48" i="31"/>
  <c r="BI50" i="31"/>
  <c r="DF50" i="31"/>
  <c r="DJ50" i="31"/>
  <c r="DG50" i="31"/>
  <c r="BS53" i="31"/>
  <c r="KA53" i="31"/>
  <c r="AD56" i="31"/>
  <c r="DR56" i="31"/>
  <c r="DQ56" i="31"/>
  <c r="IP56" i="31"/>
  <c r="IX56" i="31"/>
  <c r="IO56" i="31"/>
  <c r="DS17" i="31"/>
  <c r="CN20" i="31"/>
  <c r="CW20" i="31"/>
  <c r="CV20" i="31"/>
  <c r="KA20" i="31"/>
  <c r="KH29" i="31"/>
  <c r="AP31" i="31"/>
  <c r="AP51" i="31"/>
  <c r="X51" i="31"/>
  <c r="Y51" i="31" s="1"/>
  <c r="BZ51" i="31"/>
  <c r="KJ54" i="31"/>
  <c r="KI54" i="31"/>
  <c r="JF12" i="31"/>
  <c r="JE12" i="31"/>
  <c r="CN9" i="31"/>
  <c r="CW9" i="31"/>
  <c r="CV9" i="31"/>
  <c r="DJ9" i="31"/>
  <c r="EH9" i="31"/>
  <c r="HL9" i="31"/>
  <c r="CM32" i="31"/>
  <c r="CL32" i="31"/>
  <c r="DB32" i="31"/>
  <c r="DA32" i="31"/>
  <c r="JZ32" i="31"/>
  <c r="JY32" i="31"/>
  <c r="T61" i="31"/>
  <c r="IQ61" i="31"/>
  <c r="BZ63" i="31"/>
  <c r="BW63" i="31"/>
  <c r="BV63" i="31"/>
  <c r="JP63" i="31"/>
  <c r="JO63" i="31"/>
  <c r="ET66" i="31"/>
  <c r="EQ66" i="31"/>
  <c r="EP66" i="31"/>
  <c r="CV45" i="31"/>
  <c r="CW45" i="31"/>
  <c r="FZ45" i="31"/>
  <c r="GD45" i="31"/>
  <c r="GA45" i="31"/>
  <c r="BN41" i="31"/>
  <c r="AB55" i="31"/>
  <c r="AD55" i="31" s="1"/>
  <c r="KA67" i="31"/>
  <c r="AP68" i="31"/>
  <c r="AM68" i="31"/>
  <c r="AN68" i="31" s="1"/>
  <c r="HE72" i="31"/>
  <c r="HF72" i="31"/>
  <c r="HN72" i="31"/>
  <c r="BC73" i="31"/>
  <c r="BB73" i="31"/>
  <c r="AU91" i="31"/>
  <c r="AU92" i="31" s="1"/>
  <c r="CJ91" i="31"/>
  <c r="CJ92" i="31" s="1"/>
  <c r="DY91" i="31"/>
  <c r="DY92" i="31" s="1"/>
  <c r="FN91" i="31"/>
  <c r="FN92" i="31" s="1"/>
  <c r="HC91" i="31"/>
  <c r="HC92" i="31" s="1"/>
  <c r="IR91" i="31"/>
  <c r="IR92" i="31" s="1"/>
  <c r="DR15" i="31"/>
  <c r="DQ15" i="31"/>
  <c r="AB18" i="31"/>
  <c r="AD18" i="31" s="1"/>
  <c r="IA18" i="31"/>
  <c r="HZ18" i="31"/>
  <c r="IX18" i="31"/>
  <c r="HF21" i="31"/>
  <c r="HE21" i="31"/>
  <c r="IU21" i="31"/>
  <c r="IT21" i="31"/>
  <c r="FG23" i="31"/>
  <c r="FF23" i="31"/>
  <c r="GD23" i="31"/>
  <c r="KH23" i="31"/>
  <c r="FM22" i="31"/>
  <c r="AL24" i="31"/>
  <c r="AN24" i="31" s="1"/>
  <c r="GB30" i="31"/>
  <c r="IU30" i="31"/>
  <c r="IV30" i="31" s="1"/>
  <c r="IX30" i="31"/>
  <c r="DJ35" i="31"/>
  <c r="JK35" i="31"/>
  <c r="JJ35" i="31"/>
  <c r="AN27" i="31"/>
  <c r="IB27" i="31"/>
  <c r="GD28" i="31"/>
  <c r="HA28" i="31"/>
  <c r="GZ28" i="31"/>
  <c r="JY28" i="31"/>
  <c r="JZ28" i="31"/>
  <c r="DR37" i="31"/>
  <c r="DQ37" i="31"/>
  <c r="FM37" i="31"/>
  <c r="KF37" i="31"/>
  <c r="IL39" i="31"/>
  <c r="Y48" i="31"/>
  <c r="IX48" i="31"/>
  <c r="IU48" i="31"/>
  <c r="IT48" i="31"/>
  <c r="FG50" i="31"/>
  <c r="FF50" i="31"/>
  <c r="IX50" i="31"/>
  <c r="IU50" i="31"/>
  <c r="IT50" i="31"/>
  <c r="HN56" i="31"/>
  <c r="HA56" i="31"/>
  <c r="GZ56" i="31"/>
  <c r="BR57" i="31"/>
  <c r="BQ57" i="31"/>
  <c r="KH57" i="31"/>
  <c r="JU57" i="31"/>
  <c r="JT57" i="31"/>
  <c r="JK17" i="31"/>
  <c r="JJ17" i="31"/>
  <c r="AP20" i="31"/>
  <c r="BW20" i="31"/>
  <c r="BZ20" i="31"/>
  <c r="BV20" i="31"/>
  <c r="EL20" i="31"/>
  <c r="EK20" i="31"/>
  <c r="ET29" i="31"/>
  <c r="EQ29" i="31"/>
  <c r="ER29" i="31" s="1"/>
  <c r="IF29" i="31"/>
  <c r="IE29" i="31"/>
  <c r="BW34" i="31"/>
  <c r="BX34" i="31" s="1"/>
  <c r="BZ34" i="31"/>
  <c r="EP34" i="31"/>
  <c r="EQ34" i="31"/>
  <c r="CQ31" i="31"/>
  <c r="IV46" i="31"/>
  <c r="EB49" i="31"/>
  <c r="EA49" i="31"/>
  <c r="HN51" i="31"/>
  <c r="BZ54" i="31"/>
  <c r="BV54" i="31"/>
  <c r="EL54" i="31"/>
  <c r="EK54" i="31"/>
  <c r="ET54" i="31"/>
  <c r="DW12" i="31"/>
  <c r="DV12" i="31"/>
  <c r="EL12" i="31"/>
  <c r="EK12" i="31"/>
  <c r="GA9" i="31"/>
  <c r="FZ9" i="31"/>
  <c r="GD9" i="31"/>
  <c r="BW10" i="31"/>
  <c r="BV10" i="31"/>
  <c r="BZ10" i="31"/>
  <c r="FB10" i="31"/>
  <c r="FA10" i="31"/>
  <c r="HF32" i="31"/>
  <c r="HE32" i="31"/>
  <c r="DW36" i="31"/>
  <c r="DV36" i="31"/>
  <c r="ET36" i="31"/>
  <c r="FH36" i="31"/>
  <c r="M62" i="31"/>
  <c r="FM62" i="31"/>
  <c r="KH62" i="31"/>
  <c r="GW63" i="31"/>
  <c r="KE63" i="31"/>
  <c r="KH63" i="31"/>
  <c r="KD63" i="31"/>
  <c r="KA64" i="31"/>
  <c r="AX65" i="31"/>
  <c r="AW65" i="31"/>
  <c r="IX65" i="31"/>
  <c r="IU65" i="31"/>
  <c r="IT65" i="31"/>
  <c r="EH66" i="31"/>
  <c r="BG40" i="31"/>
  <c r="BH40" i="31"/>
  <c r="DJ43" i="31"/>
  <c r="KH45" i="31"/>
  <c r="JK41" i="31"/>
  <c r="JJ41" i="31"/>
  <c r="JZ41" i="31"/>
  <c r="JY41" i="31"/>
  <c r="IX52" i="31"/>
  <c r="IU52" i="31"/>
  <c r="IV52" i="31" s="1"/>
  <c r="JF58" i="31"/>
  <c r="JE58" i="31"/>
  <c r="CN16" i="31"/>
  <c r="GL16" i="31"/>
  <c r="GK16" i="31"/>
  <c r="AG67" i="31"/>
  <c r="AI67" i="31" s="1"/>
  <c r="FG67" i="31"/>
  <c r="FF67" i="31"/>
  <c r="DL68" i="31"/>
  <c r="DK68" i="31"/>
  <c r="DV70" i="31"/>
  <c r="DW70" i="31"/>
  <c r="HK70" i="31"/>
  <c r="HN70" i="31"/>
  <c r="HJ70" i="31"/>
  <c r="KJ72" i="31"/>
  <c r="KK72" i="31" s="1"/>
  <c r="T73" i="31"/>
  <c r="IA81" i="31"/>
  <c r="HZ81" i="31"/>
  <c r="AE91" i="31"/>
  <c r="AE92" i="31" s="1"/>
  <c r="BT91" i="31"/>
  <c r="BT92" i="31" s="1"/>
  <c r="EY91" i="31"/>
  <c r="EY92" i="31" s="1"/>
  <c r="GN91" i="31"/>
  <c r="GN92" i="31" s="1"/>
  <c r="IC91" i="31"/>
  <c r="IC92" i="31" s="1"/>
  <c r="JR91" i="31"/>
  <c r="JR92" i="31" s="1"/>
  <c r="GW13" i="31"/>
  <c r="HF13" i="31"/>
  <c r="HE13" i="31"/>
  <c r="IL13" i="31"/>
  <c r="IU13" i="31"/>
  <c r="IT13" i="31"/>
  <c r="DH15" i="31"/>
  <c r="JG18" i="31"/>
  <c r="JP18" i="31"/>
  <c r="JO18" i="31"/>
  <c r="EC19" i="31"/>
  <c r="EL19" i="31"/>
  <c r="EK19" i="31"/>
  <c r="GA19" i="31"/>
  <c r="FZ19" i="31"/>
  <c r="AX21" i="31"/>
  <c r="AW21" i="31"/>
  <c r="GM23" i="31"/>
  <c r="GV23" i="31"/>
  <c r="GU23" i="31"/>
  <c r="BR22" i="31"/>
  <c r="BQ22" i="31"/>
  <c r="CX22" i="31"/>
  <c r="DG22" i="31"/>
  <c r="DF22" i="31"/>
  <c r="HG25" i="31"/>
  <c r="CM26" i="31"/>
  <c r="CL26" i="31"/>
  <c r="DJ26" i="31"/>
  <c r="HN26" i="31"/>
  <c r="IB24" i="31"/>
  <c r="IK24" i="31"/>
  <c r="IJ24" i="31"/>
  <c r="EM33" i="31"/>
  <c r="CH28" i="31"/>
  <c r="CG28" i="31"/>
  <c r="JO28" i="31"/>
  <c r="JP28" i="31"/>
  <c r="CN38" i="31"/>
  <c r="IX38" i="31"/>
  <c r="IU38" i="31"/>
  <c r="IT37" i="31"/>
  <c r="IX37" i="31"/>
  <c r="IU37" i="31"/>
  <c r="GD44" i="31"/>
  <c r="GA44" i="31"/>
  <c r="DJ39" i="31"/>
  <c r="DF48" i="31"/>
  <c r="DJ48" i="31"/>
  <c r="DG48" i="31"/>
  <c r="GD48" i="31"/>
  <c r="GQ48" i="31"/>
  <c r="GP48" i="31"/>
  <c r="HN53" i="31"/>
  <c r="DJ56" i="31"/>
  <c r="DG56" i="31"/>
  <c r="DF56" i="31"/>
  <c r="GD56" i="31"/>
  <c r="IK56" i="31"/>
  <c r="IJ56" i="31"/>
  <c r="GD57" i="31"/>
  <c r="GA57" i="31"/>
  <c r="FZ57" i="31"/>
  <c r="IX57" i="31"/>
  <c r="AP17" i="31"/>
  <c r="IL20" i="31"/>
  <c r="IX20" i="31"/>
  <c r="IU20" i="31"/>
  <c r="IT20" i="31"/>
  <c r="DC29" i="31"/>
  <c r="BD34" i="31"/>
  <c r="FF31" i="31"/>
  <c r="FG31" i="31"/>
  <c r="BV49" i="31"/>
  <c r="BH51" i="31"/>
  <c r="BG51" i="31"/>
  <c r="CW51" i="31"/>
  <c r="CV51" i="31"/>
  <c r="FQ54" i="31"/>
  <c r="FP54" i="31"/>
  <c r="IP12" i="31"/>
  <c r="IO12" i="31"/>
  <c r="FQ9" i="31"/>
  <c r="FP9" i="31"/>
  <c r="CQ32" i="31"/>
  <c r="HV36" i="31"/>
  <c r="HU36" i="31"/>
  <c r="JP36" i="31"/>
  <c r="JO36" i="31"/>
  <c r="N62" i="31"/>
  <c r="AP62" i="31"/>
  <c r="DR43" i="31"/>
  <c r="DQ43" i="31"/>
  <c r="GV55" i="31"/>
  <c r="GU55" i="31"/>
  <c r="HV58" i="31"/>
  <c r="HU58" i="31"/>
  <c r="DB59" i="31"/>
  <c r="DA59" i="31"/>
  <c r="DJ59" i="31"/>
  <c r="HA16" i="31"/>
  <c r="GZ16" i="31"/>
  <c r="CB68" i="31"/>
  <c r="CA68" i="31"/>
  <c r="AX70" i="31"/>
  <c r="AW70" i="31"/>
  <c r="P91" i="31"/>
  <c r="P92" i="31" s="1"/>
  <c r="BE91" i="31"/>
  <c r="BE92" i="31" s="1"/>
  <c r="CT91" i="31"/>
  <c r="CT92" i="31" s="1"/>
  <c r="EI91" i="31"/>
  <c r="EI92" i="31" s="1"/>
  <c r="FX91" i="31"/>
  <c r="FX92" i="31" s="1"/>
  <c r="JC91" i="31"/>
  <c r="JC92" i="31" s="1"/>
  <c r="DA13" i="31"/>
  <c r="DC13" i="31" s="1"/>
  <c r="FG15" i="31"/>
  <c r="FF15" i="31"/>
  <c r="GD15" i="31"/>
  <c r="IP15" i="31"/>
  <c r="IQ15" i="31" s="1"/>
  <c r="KH15" i="31"/>
  <c r="FM18" i="31"/>
  <c r="IU18" i="31"/>
  <c r="IV18" i="31" s="1"/>
  <c r="JT19" i="31"/>
  <c r="JV19" i="31" s="1"/>
  <c r="BQ21" i="31"/>
  <c r="BS21" i="31" s="1"/>
  <c r="EP21" i="31"/>
  <c r="ER21" i="31" s="1"/>
  <c r="AL23" i="31"/>
  <c r="AN23" i="31" s="1"/>
  <c r="GA23" i="31"/>
  <c r="GB23" i="31" s="1"/>
  <c r="KE23" i="31"/>
  <c r="KF23" i="31" s="1"/>
  <c r="GZ22" i="31"/>
  <c r="HB22" i="31" s="1"/>
  <c r="DB25" i="31"/>
  <c r="DC25" i="31" s="1"/>
  <c r="ET25" i="31"/>
  <c r="FC25" i="31"/>
  <c r="JF25" i="31"/>
  <c r="JE25" i="31"/>
  <c r="DF26" i="31"/>
  <c r="DH26" i="31" s="1"/>
  <c r="EA26" i="31"/>
  <c r="HJ26" i="31"/>
  <c r="HL26" i="31" s="1"/>
  <c r="HU26" i="31"/>
  <c r="HW26" i="31" s="1"/>
  <c r="EF24" i="31"/>
  <c r="EH24" i="31" s="1"/>
  <c r="AH33" i="31"/>
  <c r="AI33" i="31" s="1"/>
  <c r="BZ33" i="31"/>
  <c r="HN33" i="31"/>
  <c r="IO33" i="31"/>
  <c r="IP33" i="31"/>
  <c r="BV30" i="31"/>
  <c r="BX30" i="31" s="1"/>
  <c r="BZ30" i="31"/>
  <c r="DJ30" i="31"/>
  <c r="FA30" i="31"/>
  <c r="FB30" i="31"/>
  <c r="DB35" i="31"/>
  <c r="DC35" i="31" s="1"/>
  <c r="EG35" i="31"/>
  <c r="EF35" i="31"/>
  <c r="M27" i="31"/>
  <c r="O27" i="31" s="1"/>
  <c r="BB27" i="31"/>
  <c r="BD27" i="31" s="1"/>
  <c r="DJ27" i="31"/>
  <c r="BR28" i="31"/>
  <c r="BS28" i="31" s="1"/>
  <c r="ET28" i="31"/>
  <c r="GA28" i="31"/>
  <c r="GB28" i="31" s="1"/>
  <c r="GP28" i="31"/>
  <c r="GR28" i="31" s="1"/>
  <c r="JE28" i="31"/>
  <c r="JG28" i="31" s="1"/>
  <c r="CW38" i="31"/>
  <c r="CX38" i="31" s="1"/>
  <c r="FH38" i="31"/>
  <c r="IA38" i="31"/>
  <c r="IB38" i="31" s="1"/>
  <c r="IT38" i="31"/>
  <c r="AX37" i="31"/>
  <c r="AY37" i="31" s="1"/>
  <c r="IJ37" i="31"/>
  <c r="IL37" i="31" s="1"/>
  <c r="EB44" i="31"/>
  <c r="EC44" i="31" s="1"/>
  <c r="FZ44" i="31"/>
  <c r="CM39" i="31"/>
  <c r="CN39" i="31" s="1"/>
  <c r="DF39" i="31"/>
  <c r="CV48" i="31"/>
  <c r="CX48" i="31" s="1"/>
  <c r="FZ48" i="31"/>
  <c r="GB48" i="31" s="1"/>
  <c r="IJ48" i="31"/>
  <c r="IK48" i="31"/>
  <c r="BR50" i="31"/>
  <c r="BS50" i="31" s="1"/>
  <c r="GD50" i="31"/>
  <c r="KH50" i="31"/>
  <c r="JZ50" i="31"/>
  <c r="JY50" i="31"/>
  <c r="X53" i="31"/>
  <c r="W53" i="31"/>
  <c r="EQ53" i="31"/>
  <c r="ER53" i="31" s="1"/>
  <c r="ET53" i="31"/>
  <c r="GA53" i="31"/>
  <c r="GB53" i="31" s="1"/>
  <c r="HG53" i="31"/>
  <c r="IK53" i="31"/>
  <c r="IJ53" i="31"/>
  <c r="IX53" i="31"/>
  <c r="JJ53" i="31"/>
  <c r="JL53" i="31" s="1"/>
  <c r="FZ56" i="31"/>
  <c r="GB56" i="31" s="1"/>
  <c r="IT57" i="31"/>
  <c r="IV57" i="31" s="1"/>
  <c r="IL17" i="31"/>
  <c r="R20" i="31"/>
  <c r="T20" i="31" s="1"/>
  <c r="AM20" i="31"/>
  <c r="AN20" i="31" s="1"/>
  <c r="BL20" i="31"/>
  <c r="BN20" i="31" s="1"/>
  <c r="IB20" i="31"/>
  <c r="AP29" i="31"/>
  <c r="AM29" i="31"/>
  <c r="AN29" i="31" s="1"/>
  <c r="HN29" i="31"/>
  <c r="IK29" i="31"/>
  <c r="IJ29" i="31"/>
  <c r="IX29" i="31"/>
  <c r="BM34" i="31"/>
  <c r="BN34" i="31" s="1"/>
  <c r="ET34" i="31"/>
  <c r="GZ34" i="31"/>
  <c r="HB34" i="31" s="1"/>
  <c r="KH34" i="31"/>
  <c r="KE34" i="31"/>
  <c r="KF34" i="31" s="1"/>
  <c r="CW31" i="31"/>
  <c r="CV31" i="31"/>
  <c r="S46" i="31"/>
  <c r="R46" i="31"/>
  <c r="BR46" i="31"/>
  <c r="BQ46" i="31"/>
  <c r="EF46" i="31"/>
  <c r="EG46" i="31"/>
  <c r="ET46" i="31"/>
  <c r="FR46" i="31"/>
  <c r="EA54" i="31"/>
  <c r="EC54" i="31" s="1"/>
  <c r="IL54" i="31"/>
  <c r="EB12" i="31"/>
  <c r="EA12" i="31"/>
  <c r="IG12" i="31"/>
  <c r="GW9" i="31"/>
  <c r="HF9" i="31"/>
  <c r="HN9" i="31"/>
  <c r="HE9" i="31"/>
  <c r="IE9" i="31"/>
  <c r="IG9" i="31" s="1"/>
  <c r="CR10" i="31"/>
  <c r="CQ10" i="31"/>
  <c r="IF10" i="31"/>
  <c r="IE10" i="31"/>
  <c r="IX10" i="31"/>
  <c r="JQ10" i="31"/>
  <c r="HN32" i="31"/>
  <c r="HK32" i="31"/>
  <c r="HL32" i="31" s="1"/>
  <c r="GV61" i="31"/>
  <c r="GU61" i="31"/>
  <c r="HN61" i="31"/>
  <c r="IA62" i="31"/>
  <c r="HZ62" i="31"/>
  <c r="KE62" i="31"/>
  <c r="KF62" i="31" s="1"/>
  <c r="AP63" i="31"/>
  <c r="ET63" i="31"/>
  <c r="IZ63" i="31"/>
  <c r="IY63" i="31"/>
  <c r="JT63" i="31"/>
  <c r="JV63" i="31" s="1"/>
  <c r="CW65" i="31"/>
  <c r="CV65" i="31"/>
  <c r="GK65" i="31"/>
  <c r="GL65" i="31"/>
  <c r="IK65" i="31"/>
  <c r="IJ65" i="31"/>
  <c r="BM66" i="31"/>
  <c r="BN66" i="31" s="1"/>
  <c r="BZ66" i="31"/>
  <c r="HN40" i="31"/>
  <c r="JP40" i="31"/>
  <c r="JQ40" i="31" s="1"/>
  <c r="KH40" i="31"/>
  <c r="IY45" i="31"/>
  <c r="JA45" i="31" s="1"/>
  <c r="GU41" i="31"/>
  <c r="GW41" i="31" s="1"/>
  <c r="HV41" i="31"/>
  <c r="HU41" i="31"/>
  <c r="JP41" i="31"/>
  <c r="JO41" i="31"/>
  <c r="HV52" i="31"/>
  <c r="HU52" i="31"/>
  <c r="JO55" i="31"/>
  <c r="JP55" i="31"/>
  <c r="FF59" i="31"/>
  <c r="FH59" i="31" s="1"/>
  <c r="N16" i="31"/>
  <c r="O16" i="31" s="1"/>
  <c r="AP16" i="31"/>
  <c r="BM16" i="31"/>
  <c r="BL16" i="31"/>
  <c r="BZ16" i="31"/>
  <c r="IZ42" i="31"/>
  <c r="IY42" i="31"/>
  <c r="JF42" i="31"/>
  <c r="JE42" i="31"/>
  <c r="AX47" i="31"/>
  <c r="AW47" i="31"/>
  <c r="BH60" i="31"/>
  <c r="BG60" i="31"/>
  <c r="KE60" i="31"/>
  <c r="KD60" i="31"/>
  <c r="KH60" i="31"/>
  <c r="HV72" i="31"/>
  <c r="HW72" i="31" s="1"/>
  <c r="IX72" i="31"/>
  <c r="GD27" i="31"/>
  <c r="AD28" i="31"/>
  <c r="DJ53" i="31"/>
  <c r="KH56" i="31"/>
  <c r="ET17" i="31"/>
  <c r="FL17" i="31"/>
  <c r="FK17" i="31"/>
  <c r="ET20" i="31"/>
  <c r="GA34" i="31"/>
  <c r="FZ34" i="31"/>
  <c r="CW46" i="31"/>
  <c r="CV46" i="31"/>
  <c r="FB46" i="31"/>
  <c r="FA46" i="31"/>
  <c r="DF49" i="31"/>
  <c r="DJ49" i="31"/>
  <c r="DG49" i="31"/>
  <c r="KE49" i="31"/>
  <c r="KH49" i="31"/>
  <c r="DW51" i="31"/>
  <c r="DV51" i="31"/>
  <c r="JP54" i="31"/>
  <c r="JO54" i="31"/>
  <c r="AP9" i="31"/>
  <c r="BM9" i="31"/>
  <c r="BL9" i="31"/>
  <c r="EG62" i="31"/>
  <c r="EF62" i="31"/>
  <c r="GD62" i="31"/>
  <c r="GA62" i="31"/>
  <c r="IA63" i="31"/>
  <c r="HZ63" i="31"/>
  <c r="FB64" i="31"/>
  <c r="FA64" i="31"/>
  <c r="BW65" i="31"/>
  <c r="BZ65" i="31"/>
  <c r="BV65" i="31"/>
  <c r="EL65" i="31"/>
  <c r="EK65" i="31"/>
  <c r="KE65" i="31"/>
  <c r="KH65" i="31"/>
  <c r="DV66" i="31"/>
  <c r="DW66" i="31"/>
  <c r="FK66" i="31"/>
  <c r="FL66" i="31"/>
  <c r="GA66" i="31"/>
  <c r="GD66" i="31"/>
  <c r="DW41" i="31"/>
  <c r="DV41" i="31"/>
  <c r="ET41" i="31"/>
  <c r="FW41" i="31"/>
  <c r="EV52" i="31"/>
  <c r="EU52" i="31"/>
  <c r="IF55" i="31"/>
  <c r="IE55" i="31"/>
  <c r="JU55" i="31"/>
  <c r="JT55" i="31"/>
  <c r="JK59" i="31"/>
  <c r="JJ59" i="31"/>
  <c r="CH60" i="31"/>
  <c r="CG60" i="31"/>
  <c r="JU60" i="31"/>
  <c r="JT60" i="31"/>
  <c r="EU67" i="31"/>
  <c r="EV67" i="31"/>
  <c r="BR69" i="31"/>
  <c r="BZ69" i="31"/>
  <c r="BQ69" i="31"/>
  <c r="DJ69" i="31"/>
  <c r="DG69" i="31"/>
  <c r="DF69" i="31"/>
  <c r="IU69" i="31"/>
  <c r="IT69" i="31"/>
  <c r="IX69" i="31"/>
  <c r="IK70" i="31"/>
  <c r="IJ70" i="31"/>
  <c r="AP77" i="31"/>
  <c r="FV77" i="31"/>
  <c r="GD77" i="31"/>
  <c r="HZ78" i="31"/>
  <c r="IA78" i="31"/>
  <c r="BC81" i="31"/>
  <c r="BB81" i="31"/>
  <c r="EA30" i="31"/>
  <c r="EC30" i="31" s="1"/>
  <c r="IF30" i="31"/>
  <c r="IG30" i="31" s="1"/>
  <c r="EQ35" i="31"/>
  <c r="ER35" i="31" s="1"/>
  <c r="HG35" i="31"/>
  <c r="AX27" i="31"/>
  <c r="AY27" i="31" s="1"/>
  <c r="FG27" i="31"/>
  <c r="FH27" i="31" s="1"/>
  <c r="FQ27" i="31"/>
  <c r="FR27" i="31" s="1"/>
  <c r="FZ27" i="31"/>
  <c r="GB27" i="31" s="1"/>
  <c r="EK28" i="31"/>
  <c r="EM28" i="31" s="1"/>
  <c r="T38" i="31"/>
  <c r="IE38" i="31"/>
  <c r="IG38" i="31" s="1"/>
  <c r="BL37" i="31"/>
  <c r="BN37" i="31" s="1"/>
  <c r="EB37" i="31"/>
  <c r="EC37" i="31" s="1"/>
  <c r="EL37" i="31"/>
  <c r="EM37" i="31" s="1"/>
  <c r="HU37" i="31"/>
  <c r="HW37" i="31" s="1"/>
  <c r="BQ44" i="31"/>
  <c r="BS44" i="31" s="1"/>
  <c r="CQ39" i="31"/>
  <c r="CS39" i="31" s="1"/>
  <c r="GD39" i="31"/>
  <c r="CG48" i="31"/>
  <c r="CI48" i="31" s="1"/>
  <c r="GZ48" i="31"/>
  <c r="HB48" i="31" s="1"/>
  <c r="JP48" i="31"/>
  <c r="JQ48" i="31" s="1"/>
  <c r="JZ48" i="31"/>
  <c r="KA48" i="31" s="1"/>
  <c r="EL50" i="31"/>
  <c r="EM50" i="31" s="1"/>
  <c r="CM53" i="31"/>
  <c r="CN53" i="31" s="1"/>
  <c r="CW53" i="31"/>
  <c r="CX53" i="31" s="1"/>
  <c r="DF53" i="31"/>
  <c r="DH53" i="31" s="1"/>
  <c r="EC53" i="31"/>
  <c r="IU53" i="31"/>
  <c r="IV53" i="31" s="1"/>
  <c r="JF53" i="31"/>
  <c r="JG53" i="31" s="1"/>
  <c r="M56" i="31"/>
  <c r="O56" i="31" s="1"/>
  <c r="HJ56" i="31"/>
  <c r="HL56" i="31" s="1"/>
  <c r="KD56" i="31"/>
  <c r="KF56" i="31" s="1"/>
  <c r="BZ57" i="31"/>
  <c r="CG57" i="31"/>
  <c r="CI57" i="31" s="1"/>
  <c r="KD57" i="31"/>
  <c r="KF57" i="31" s="1"/>
  <c r="BZ17" i="31"/>
  <c r="CH17" i="31"/>
  <c r="CG17" i="31"/>
  <c r="EP17" i="31"/>
  <c r="ER17" i="31" s="1"/>
  <c r="HA17" i="31"/>
  <c r="GZ17" i="31"/>
  <c r="EP20" i="31"/>
  <c r="ER20" i="31" s="1"/>
  <c r="FA20" i="31"/>
  <c r="FC20" i="31" s="1"/>
  <c r="CL29" i="31"/>
  <c r="CN29" i="31" s="1"/>
  <c r="FR29" i="31"/>
  <c r="IT29" i="31"/>
  <c r="IV29" i="31" s="1"/>
  <c r="JY29" i="31"/>
  <c r="KA29" i="31" s="1"/>
  <c r="AP34" i="31"/>
  <c r="FF34" i="31"/>
  <c r="FH34" i="31" s="1"/>
  <c r="HN31" i="31"/>
  <c r="KA31" i="31"/>
  <c r="DJ46" i="31"/>
  <c r="GD46" i="31"/>
  <c r="GK46" i="31"/>
  <c r="GM46" i="31" s="1"/>
  <c r="KF46" i="31"/>
  <c r="CV49" i="31"/>
  <c r="CX49" i="31" s="1"/>
  <c r="DV49" i="31"/>
  <c r="DX49" i="31" s="1"/>
  <c r="GD49" i="31"/>
  <c r="GQ49" i="31"/>
  <c r="GP49" i="31"/>
  <c r="IX49" i="31"/>
  <c r="IU49" i="31"/>
  <c r="IT49" i="31"/>
  <c r="KD49" i="31"/>
  <c r="CI51" i="31"/>
  <c r="IO51" i="31"/>
  <c r="IQ51" i="31" s="1"/>
  <c r="JP51" i="31"/>
  <c r="JO51" i="31"/>
  <c r="GD54" i="31"/>
  <c r="GA54" i="31"/>
  <c r="GB54" i="31" s="1"/>
  <c r="AP12" i="31"/>
  <c r="CW12" i="31"/>
  <c r="CX12" i="31" s="1"/>
  <c r="DJ12" i="31"/>
  <c r="GW12" i="31"/>
  <c r="KE12" i="31"/>
  <c r="KD12" i="31"/>
  <c r="AL9" i="31"/>
  <c r="AN9" i="31" s="1"/>
  <c r="BZ9" i="31"/>
  <c r="JT9" i="31"/>
  <c r="JV9" i="31" s="1"/>
  <c r="DJ10" i="31"/>
  <c r="FU10" i="31"/>
  <c r="BM32" i="31"/>
  <c r="BN32" i="31" s="1"/>
  <c r="BZ32" i="31"/>
  <c r="IU32" i="31"/>
  <c r="IT32" i="31"/>
  <c r="M36" i="31"/>
  <c r="O36" i="31" s="1"/>
  <c r="HN36" i="31"/>
  <c r="AL61" i="31"/>
  <c r="GD61" i="31"/>
  <c r="GA61" i="31"/>
  <c r="FZ61" i="31"/>
  <c r="KH61" i="31"/>
  <c r="DX62" i="31"/>
  <c r="FZ62" i="31"/>
  <c r="DG63" i="31"/>
  <c r="DF63" i="31"/>
  <c r="FB63" i="31"/>
  <c r="FA63" i="31"/>
  <c r="AP64" i="31"/>
  <c r="X64" i="31"/>
  <c r="W64" i="31"/>
  <c r="BG64" i="31"/>
  <c r="BI64" i="31" s="1"/>
  <c r="GB64" i="31"/>
  <c r="JE64" i="31"/>
  <c r="JG64" i="31" s="1"/>
  <c r="AP65" i="31"/>
  <c r="KD65" i="31"/>
  <c r="CS66" i="31"/>
  <c r="FZ66" i="31"/>
  <c r="EP40" i="31"/>
  <c r="ET40" i="31"/>
  <c r="IX40" i="31"/>
  <c r="JK40" i="31"/>
  <c r="JJ40" i="31"/>
  <c r="HW43" i="31"/>
  <c r="IU43" i="31"/>
  <c r="IX43" i="31"/>
  <c r="IT43" i="31"/>
  <c r="BZ45" i="31"/>
  <c r="BR45" i="31"/>
  <c r="BS45" i="31" s="1"/>
  <c r="EQ45" i="31"/>
  <c r="ER45" i="31" s="1"/>
  <c r="ET45" i="31"/>
  <c r="FG41" i="31"/>
  <c r="FH41" i="31" s="1"/>
  <c r="GD41" i="31"/>
  <c r="FV52" i="31"/>
  <c r="GD52" i="31"/>
  <c r="FU52" i="31"/>
  <c r="EU58" i="31"/>
  <c r="FG58" i="31"/>
  <c r="FF58" i="31"/>
  <c r="GD58" i="31"/>
  <c r="HG58" i="31"/>
  <c r="HU59" i="31"/>
  <c r="HW59" i="31" s="1"/>
  <c r="IK59" i="31"/>
  <c r="IJ59" i="31"/>
  <c r="IX59" i="31"/>
  <c r="M14" i="31"/>
  <c r="O14" i="31" s="1"/>
  <c r="FK14" i="31"/>
  <c r="FM14" i="31" s="1"/>
  <c r="CH16" i="31"/>
  <c r="CG16" i="31"/>
  <c r="ET16" i="31"/>
  <c r="IO16" i="31"/>
  <c r="IQ16" i="31" s="1"/>
  <c r="JE16" i="31"/>
  <c r="JG16" i="31" s="1"/>
  <c r="BZ42" i="31"/>
  <c r="BW42" i="31"/>
  <c r="BV42" i="31"/>
  <c r="JO42" i="31"/>
  <c r="JQ42" i="31" s="1"/>
  <c r="AH47" i="31"/>
  <c r="AI47" i="31" s="1"/>
  <c r="AP47" i="31"/>
  <c r="HP60" i="31"/>
  <c r="HO60" i="31"/>
  <c r="JF60" i="31"/>
  <c r="JE60" i="31"/>
  <c r="EP67" i="31"/>
  <c r="FW67" i="31"/>
  <c r="IJ69" i="31"/>
  <c r="IL69" i="31" s="1"/>
  <c r="DR70" i="31"/>
  <c r="DQ70" i="31"/>
  <c r="FH70" i="31"/>
  <c r="JT70" i="31"/>
  <c r="JV70" i="31" s="1"/>
  <c r="KH70" i="31"/>
  <c r="BV71" i="31"/>
  <c r="BZ71" i="31"/>
  <c r="BW71" i="31"/>
  <c r="IJ71" i="31"/>
  <c r="IL71" i="31" s="1"/>
  <c r="DK76" i="31"/>
  <c r="DM76" i="31" s="1"/>
  <c r="W77" i="31"/>
  <c r="Y77" i="31" s="1"/>
  <c r="AG77" i="31"/>
  <c r="AI77" i="31" s="1"/>
  <c r="DK77" i="31"/>
  <c r="FA77" i="31"/>
  <c r="FC77" i="31" s="1"/>
  <c r="FU77" i="31"/>
  <c r="GR33" i="31"/>
  <c r="O35" i="31"/>
  <c r="AY38" i="31"/>
  <c r="KA37" i="31"/>
  <c r="T48" i="31"/>
  <c r="EM48" i="31"/>
  <c r="T50" i="31"/>
  <c r="FW56" i="31"/>
  <c r="FM57" i="31"/>
  <c r="BX17" i="31"/>
  <c r="DW17" i="31"/>
  <c r="DV17" i="31"/>
  <c r="IG17" i="31"/>
  <c r="IP17" i="31"/>
  <c r="IO17" i="31"/>
  <c r="JV17" i="31"/>
  <c r="KE17" i="31"/>
  <c r="KD17" i="31"/>
  <c r="AN34" i="31"/>
  <c r="AD31" i="31"/>
  <c r="FL31" i="31"/>
  <c r="FK31" i="31"/>
  <c r="GM31" i="31"/>
  <c r="GW31" i="31"/>
  <c r="IA31" i="31"/>
  <c r="HZ31" i="31"/>
  <c r="JQ31" i="31"/>
  <c r="EP46" i="31"/>
  <c r="EQ46" i="31"/>
  <c r="EB51" i="31"/>
  <c r="EA51" i="31"/>
  <c r="GL51" i="31"/>
  <c r="GK51" i="31"/>
  <c r="AI54" i="31"/>
  <c r="IX54" i="31"/>
  <c r="JU54" i="31"/>
  <c r="JT54" i="31"/>
  <c r="JV12" i="31"/>
  <c r="AD9" i="31"/>
  <c r="EL9" i="31"/>
  <c r="EK9" i="31"/>
  <c r="JU10" i="31"/>
  <c r="JT10" i="31"/>
  <c r="IL32" i="31"/>
  <c r="HL36" i="31"/>
  <c r="IB36" i="31"/>
  <c r="AM61" i="31"/>
  <c r="AP61" i="31"/>
  <c r="IA61" i="31"/>
  <c r="HZ61" i="31"/>
  <c r="BC62" i="31"/>
  <c r="BB62" i="31"/>
  <c r="HK62" i="31"/>
  <c r="HJ62" i="31"/>
  <c r="JF62" i="31"/>
  <c r="JE62" i="31"/>
  <c r="DW63" i="31"/>
  <c r="DV63" i="31"/>
  <c r="GL63" i="31"/>
  <c r="GK63" i="31"/>
  <c r="HV64" i="31"/>
  <c r="HU64" i="31"/>
  <c r="IX64" i="31"/>
  <c r="JU66" i="31"/>
  <c r="JT66" i="31"/>
  <c r="KH66" i="31"/>
  <c r="IV40" i="31"/>
  <c r="AN43" i="31"/>
  <c r="ET43" i="31"/>
  <c r="EQ43" i="31"/>
  <c r="ER43" i="31" s="1"/>
  <c r="AR45" i="31"/>
  <c r="AQ45" i="31"/>
  <c r="BC45" i="31"/>
  <c r="BB45" i="31"/>
  <c r="FM52" i="31"/>
  <c r="CW55" i="31"/>
  <c r="CV55" i="31"/>
  <c r="DW55" i="31"/>
  <c r="DX55" i="31" s="1"/>
  <c r="ET55" i="31"/>
  <c r="JZ55" i="31"/>
  <c r="JY55" i="31"/>
  <c r="EM16" i="31"/>
  <c r="CH47" i="31"/>
  <c r="DJ47" i="31"/>
  <c r="CG47" i="31"/>
  <c r="EQ67" i="31"/>
  <c r="W69" i="31"/>
  <c r="Y69" i="31" s="1"/>
  <c r="FG74" i="31"/>
  <c r="FF74" i="31"/>
  <c r="GL74" i="31"/>
  <c r="GK74" i="31"/>
  <c r="HA76" i="31"/>
  <c r="HB76" i="31" s="1"/>
  <c r="HN76" i="31"/>
  <c r="GK78" i="31"/>
  <c r="GL78" i="31"/>
  <c r="EG80" i="31"/>
  <c r="EF80" i="31"/>
  <c r="AB49" i="31"/>
  <c r="AD49" i="31" s="1"/>
  <c r="IA51" i="31"/>
  <c r="HZ51" i="31"/>
  <c r="IX9" i="31"/>
  <c r="JF9" i="31"/>
  <c r="JE9" i="31"/>
  <c r="AP10" i="31"/>
  <c r="GQ10" i="31"/>
  <c r="GP10" i="31"/>
  <c r="DJ61" i="31"/>
  <c r="DR61" i="31"/>
  <c r="DQ61" i="31"/>
  <c r="IK61" i="31"/>
  <c r="IJ61" i="31"/>
  <c r="FM63" i="31"/>
  <c r="ET64" i="31"/>
  <c r="FL64" i="31"/>
  <c r="FK64" i="31"/>
  <c r="ET65" i="31"/>
  <c r="HV65" i="31"/>
  <c r="HU65" i="31"/>
  <c r="AP40" i="31"/>
  <c r="GK40" i="31"/>
  <c r="GL40" i="31"/>
  <c r="JG40" i="31"/>
  <c r="CL45" i="31"/>
  <c r="CM45" i="31"/>
  <c r="FH45" i="31"/>
  <c r="AM41" i="31"/>
  <c r="AN41" i="31" s="1"/>
  <c r="AP41" i="31"/>
  <c r="BV41" i="31"/>
  <c r="BX41" i="31" s="1"/>
  <c r="BZ41" i="31"/>
  <c r="HN41" i="31"/>
  <c r="AL52" i="31"/>
  <c r="BQ55" i="31"/>
  <c r="BS55" i="31" s="1"/>
  <c r="BZ55" i="31"/>
  <c r="HN55" i="31"/>
  <c r="HF55" i="31"/>
  <c r="HE55" i="31"/>
  <c r="FC58" i="31"/>
  <c r="EG59" i="31"/>
  <c r="EF59" i="31"/>
  <c r="GD59" i="31"/>
  <c r="HN59" i="31"/>
  <c r="HK59" i="31"/>
  <c r="HL59" i="31" s="1"/>
  <c r="FQ14" i="31"/>
  <c r="FP14" i="31"/>
  <c r="KE47" i="31"/>
  <c r="KH47" i="31"/>
  <c r="KD47" i="31"/>
  <c r="AG60" i="31"/>
  <c r="BZ60" i="31"/>
  <c r="BW60" i="31"/>
  <c r="BX60" i="31" s="1"/>
  <c r="ET60" i="31"/>
  <c r="FC60" i="31"/>
  <c r="W67" i="31"/>
  <c r="Y67" i="31" s="1"/>
  <c r="JF67" i="31"/>
  <c r="JE67" i="31"/>
  <c r="HN68" i="31"/>
  <c r="HK68" i="31"/>
  <c r="HJ68" i="31"/>
  <c r="M69" i="31"/>
  <c r="O69" i="31" s="1"/>
  <c r="CW70" i="31"/>
  <c r="CX70" i="31" s="1"/>
  <c r="DJ70" i="31"/>
  <c r="CS71" i="31"/>
  <c r="DB71" i="31"/>
  <c r="DA71" i="31"/>
  <c r="DJ71" i="31"/>
  <c r="GL71" i="31"/>
  <c r="GK71" i="31"/>
  <c r="CR75" i="31"/>
  <c r="CQ75" i="31"/>
  <c r="DJ75" i="31"/>
  <c r="ET83" i="31"/>
  <c r="EP83" i="31"/>
  <c r="EQ83" i="31"/>
  <c r="AP87" i="31"/>
  <c r="AM87" i="31"/>
  <c r="AL87" i="31"/>
  <c r="DJ31" i="31"/>
  <c r="ET12" i="31"/>
  <c r="FL12" i="31"/>
  <c r="FK12" i="31"/>
  <c r="ET9" i="31"/>
  <c r="DJ32" i="31"/>
  <c r="EB32" i="31"/>
  <c r="EA32" i="31"/>
  <c r="BM36" i="31"/>
  <c r="BL36" i="31"/>
  <c r="FG61" i="31"/>
  <c r="FF61" i="31"/>
  <c r="JZ61" i="31"/>
  <c r="JY61" i="31"/>
  <c r="BZ64" i="31"/>
  <c r="CH64" i="31"/>
  <c r="CG64" i="31"/>
  <c r="HA64" i="31"/>
  <c r="GZ64" i="31"/>
  <c r="HN66" i="31"/>
  <c r="T40" i="31"/>
  <c r="AM52" i="31"/>
  <c r="AP52" i="31"/>
  <c r="CB58" i="31"/>
  <c r="CA58" i="31"/>
  <c r="EL58" i="31"/>
  <c r="EK58" i="31"/>
  <c r="BW59" i="31"/>
  <c r="BV59" i="31"/>
  <c r="BZ59" i="31"/>
  <c r="EV59" i="31"/>
  <c r="EU59" i="31"/>
  <c r="IU14" i="31"/>
  <c r="IT14" i="31"/>
  <c r="IX14" i="31"/>
  <c r="DJ16" i="31"/>
  <c r="HV16" i="31"/>
  <c r="HU16" i="31"/>
  <c r="EG42" i="31"/>
  <c r="EF42" i="31"/>
  <c r="ET42" i="31"/>
  <c r="GL42" i="31"/>
  <c r="GK42" i="31"/>
  <c r="BR47" i="31"/>
  <c r="BQ47" i="31"/>
  <c r="GD47" i="31"/>
  <c r="GA47" i="31"/>
  <c r="FZ47" i="31"/>
  <c r="HF47" i="31"/>
  <c r="HE47" i="31"/>
  <c r="AH60" i="31"/>
  <c r="AP60" i="31"/>
  <c r="FV68" i="31"/>
  <c r="GD68" i="31"/>
  <c r="FU68" i="31"/>
  <c r="KH68" i="31"/>
  <c r="FH69" i="31"/>
  <c r="FQ69" i="31"/>
  <c r="FP69" i="31"/>
  <c r="FB70" i="31"/>
  <c r="FA70" i="31"/>
  <c r="GQ70" i="31"/>
  <c r="GP70" i="31"/>
  <c r="IU70" i="31"/>
  <c r="IX70" i="31"/>
  <c r="IT70" i="31"/>
  <c r="AM71" i="31"/>
  <c r="AN71" i="31" s="1"/>
  <c r="AP71" i="31"/>
  <c r="FM71" i="31"/>
  <c r="JE78" i="31"/>
  <c r="JF78" i="31"/>
  <c r="HV34" i="31"/>
  <c r="HW34" i="31" s="1"/>
  <c r="IF34" i="31"/>
  <c r="IG34" i="31" s="1"/>
  <c r="DF31" i="31"/>
  <c r="DH31" i="31" s="1"/>
  <c r="DR31" i="31"/>
  <c r="DS31" i="31" s="1"/>
  <c r="EB31" i="31"/>
  <c r="EC31" i="31" s="1"/>
  <c r="HJ31" i="31"/>
  <c r="HL31" i="31" s="1"/>
  <c r="HZ46" i="31"/>
  <c r="IB46" i="31" s="1"/>
  <c r="KH46" i="31"/>
  <c r="AM49" i="31"/>
  <c r="AN49" i="31" s="1"/>
  <c r="EK49" i="31"/>
  <c r="EM49" i="31" s="1"/>
  <c r="BC51" i="31"/>
  <c r="BD51" i="31" s="1"/>
  <c r="FM51" i="31"/>
  <c r="KD51" i="31"/>
  <c r="KF51" i="31" s="1"/>
  <c r="FK54" i="31"/>
  <c r="FM54" i="31" s="1"/>
  <c r="GZ54" i="31"/>
  <c r="HB54" i="31" s="1"/>
  <c r="AG12" i="31"/>
  <c r="AI12" i="31" s="1"/>
  <c r="BZ12" i="31"/>
  <c r="CG12" i="31"/>
  <c r="EP12" i="31"/>
  <c r="ER12" i="31" s="1"/>
  <c r="FC12" i="31"/>
  <c r="HA12" i="31"/>
  <c r="GZ12" i="31"/>
  <c r="EP9" i="31"/>
  <c r="ER9" i="31" s="1"/>
  <c r="FA9" i="31"/>
  <c r="FC9" i="31" s="1"/>
  <c r="CL10" i="31"/>
  <c r="CN10" i="31" s="1"/>
  <c r="FR10" i="31"/>
  <c r="IT10" i="31"/>
  <c r="IV10" i="31" s="1"/>
  <c r="JY10" i="31"/>
  <c r="KA10" i="31" s="1"/>
  <c r="AP32" i="31"/>
  <c r="AX32" i="31"/>
  <c r="AW32" i="31"/>
  <c r="DF32" i="31"/>
  <c r="DH32" i="31" s="1"/>
  <c r="FQ32" i="31"/>
  <c r="FP32" i="31"/>
  <c r="DB36" i="31"/>
  <c r="DA36" i="31"/>
  <c r="EQ36" i="31"/>
  <c r="EP36" i="31"/>
  <c r="KH36" i="31"/>
  <c r="BZ62" i="31"/>
  <c r="CR62" i="31"/>
  <c r="CQ62" i="31"/>
  <c r="AB63" i="31"/>
  <c r="AD63" i="31" s="1"/>
  <c r="IO63" i="31"/>
  <c r="IQ63" i="31" s="1"/>
  <c r="BV64" i="31"/>
  <c r="BX64" i="31" s="1"/>
  <c r="DW64" i="31"/>
  <c r="DV64" i="31"/>
  <c r="IP64" i="31"/>
  <c r="IO64" i="31"/>
  <c r="KE64" i="31"/>
  <c r="KD64" i="31"/>
  <c r="AG65" i="31"/>
  <c r="AI65" i="31" s="1"/>
  <c r="JF65" i="31"/>
  <c r="JE65" i="31"/>
  <c r="CW66" i="31"/>
  <c r="CV66" i="31"/>
  <c r="FU66" i="31"/>
  <c r="FV66" i="31"/>
  <c r="AC40" i="31"/>
  <c r="AD40" i="31" s="1"/>
  <c r="FR40" i="31"/>
  <c r="FZ40" i="31"/>
  <c r="GD40" i="31"/>
  <c r="GA40" i="31"/>
  <c r="AG43" i="31"/>
  <c r="BB43" i="31"/>
  <c r="BD43" i="31" s="1"/>
  <c r="GD43" i="31"/>
  <c r="FV43" i="31"/>
  <c r="FW43" i="31" s="1"/>
  <c r="AY45" i="31"/>
  <c r="DA45" i="31"/>
  <c r="DC45" i="31" s="1"/>
  <c r="DR45" i="31"/>
  <c r="DQ45" i="31"/>
  <c r="FU45" i="31"/>
  <c r="FW45" i="31" s="1"/>
  <c r="AB52" i="31"/>
  <c r="AD52" i="31" s="1"/>
  <c r="IF52" i="31"/>
  <c r="IE52" i="31"/>
  <c r="EM55" i="31"/>
  <c r="FF55" i="31"/>
  <c r="FH55" i="31" s="1"/>
  <c r="IO55" i="31"/>
  <c r="IQ55" i="31" s="1"/>
  <c r="EC58" i="31"/>
  <c r="AC59" i="31"/>
  <c r="AB59" i="31"/>
  <c r="GK59" i="31"/>
  <c r="GM59" i="31" s="1"/>
  <c r="JU59" i="31"/>
  <c r="JT59" i="31"/>
  <c r="KH59" i="31"/>
  <c r="BQ14" i="31"/>
  <c r="BS14" i="31" s="1"/>
  <c r="CG14" i="31"/>
  <c r="CI14" i="31" s="1"/>
  <c r="EQ14" i="31"/>
  <c r="ET14" i="31"/>
  <c r="EP14" i="31"/>
  <c r="DF16" i="31"/>
  <c r="DH16" i="31" s="1"/>
  <c r="FG16" i="31"/>
  <c r="FF16" i="31"/>
  <c r="AB47" i="31"/>
  <c r="AD47" i="31" s="1"/>
  <c r="FK47" i="31"/>
  <c r="FM47" i="31" s="1"/>
  <c r="IX47" i="31"/>
  <c r="R60" i="31"/>
  <c r="T60" i="31" s="1"/>
  <c r="IY60" i="31"/>
  <c r="IZ60" i="31"/>
  <c r="AW68" i="31"/>
  <c r="AY68" i="31" s="1"/>
  <c r="IQ68" i="31"/>
  <c r="HV70" i="31"/>
  <c r="HU70" i="31"/>
  <c r="KD70" i="31"/>
  <c r="KE70" i="31"/>
  <c r="AD73" i="31"/>
  <c r="BV73" i="31"/>
  <c r="BX73" i="31" s="1"/>
  <c r="BZ73" i="31"/>
  <c r="DR74" i="31"/>
  <c r="DQ74" i="31"/>
  <c r="CH75" i="31"/>
  <c r="CG75" i="31"/>
  <c r="KJ76" i="31"/>
  <c r="KI76" i="31"/>
  <c r="BZ77" i="31"/>
  <c r="BW77" i="31"/>
  <c r="BX77" i="31" s="1"/>
  <c r="DW77" i="31"/>
  <c r="DV77" i="31"/>
  <c r="AQ79" i="31"/>
  <c r="AR79" i="31"/>
  <c r="DV79" i="31"/>
  <c r="DW79" i="31"/>
  <c r="HN79" i="31"/>
  <c r="HK79" i="31"/>
  <c r="HJ79" i="31"/>
  <c r="AP80" i="31"/>
  <c r="AM80" i="31"/>
  <c r="AN80" i="31" s="1"/>
  <c r="CR80" i="31"/>
  <c r="CQ80" i="31"/>
  <c r="JQ82" i="31"/>
  <c r="JU84" i="31"/>
  <c r="JT84" i="31"/>
  <c r="KH84" i="31"/>
  <c r="HV85" i="31"/>
  <c r="HU85" i="31"/>
  <c r="EC45" i="31"/>
  <c r="W41" i="31"/>
  <c r="Y41" i="31" s="1"/>
  <c r="DJ52" i="31"/>
  <c r="DR52" i="31"/>
  <c r="DQ52" i="31"/>
  <c r="FH52" i="31"/>
  <c r="BW55" i="31"/>
  <c r="BV55" i="31"/>
  <c r="IX58" i="31"/>
  <c r="AL59" i="31"/>
  <c r="FR59" i="31"/>
  <c r="GQ59" i="31"/>
  <c r="GP59" i="31"/>
  <c r="IA59" i="31"/>
  <c r="HZ59" i="31"/>
  <c r="AP14" i="31"/>
  <c r="AI16" i="31"/>
  <c r="EH16" i="31"/>
  <c r="HN16" i="31"/>
  <c r="CR42" i="31"/>
  <c r="CQ42" i="31"/>
  <c r="FV42" i="31"/>
  <c r="FU42" i="31"/>
  <c r="HK42" i="31"/>
  <c r="HJ42" i="31"/>
  <c r="IV42" i="31"/>
  <c r="DW47" i="31"/>
  <c r="DX47" i="31" s="1"/>
  <c r="ET47" i="31"/>
  <c r="FQ47" i="31"/>
  <c r="FP47" i="31"/>
  <c r="X60" i="31"/>
  <c r="W60" i="31"/>
  <c r="DJ60" i="31"/>
  <c r="T68" i="31"/>
  <c r="IF68" i="31"/>
  <c r="IE68" i="31"/>
  <c r="EM69" i="31"/>
  <c r="GD69" i="31"/>
  <c r="Y71" i="31"/>
  <c r="AX71" i="31"/>
  <c r="AW71" i="31"/>
  <c r="BM71" i="31"/>
  <c r="BL71" i="31"/>
  <c r="GP71" i="31"/>
  <c r="GQ71" i="31"/>
  <c r="IU71" i="31"/>
  <c r="IV71" i="31" s="1"/>
  <c r="IX71" i="31"/>
  <c r="GM72" i="31"/>
  <c r="GV72" i="31"/>
  <c r="GU72" i="31"/>
  <c r="EP73" i="31"/>
  <c r="ET73" i="31"/>
  <c r="EQ73" i="31"/>
  <c r="IB74" i="31"/>
  <c r="IK74" i="31"/>
  <c r="IJ74" i="31"/>
  <c r="AB75" i="31"/>
  <c r="AD75" i="31" s="1"/>
  <c r="IA75" i="31"/>
  <c r="HZ75" i="31"/>
  <c r="ER76" i="31"/>
  <c r="GB76" i="31"/>
  <c r="HO77" i="31"/>
  <c r="CM78" i="31"/>
  <c r="CL78" i="31"/>
  <c r="KI79" i="31"/>
  <c r="JK80" i="31"/>
  <c r="JJ80" i="31"/>
  <c r="DL85" i="31"/>
  <c r="DK85" i="31"/>
  <c r="JK85" i="31"/>
  <c r="KH85" i="31"/>
  <c r="JJ85" i="31"/>
  <c r="CB86" i="31"/>
  <c r="CA86" i="31"/>
  <c r="EB86" i="31"/>
  <c r="EA86" i="31"/>
  <c r="HN43" i="31"/>
  <c r="HZ55" i="31"/>
  <c r="IA55" i="31"/>
  <c r="DJ58" i="31"/>
  <c r="DB58" i="31"/>
  <c r="AP59" i="31"/>
  <c r="AM59" i="31"/>
  <c r="KH14" i="31"/>
  <c r="GA16" i="31"/>
  <c r="FZ16" i="31"/>
  <c r="AP42" i="31"/>
  <c r="DW60" i="31"/>
  <c r="DV60" i="31"/>
  <c r="KH67" i="31"/>
  <c r="HF69" i="31"/>
  <c r="HE69" i="31"/>
  <c r="CI73" i="31"/>
  <c r="CR73" i="31"/>
  <c r="CQ73" i="31"/>
  <c r="DJ73" i="31"/>
  <c r="GD73" i="31"/>
  <c r="FL73" i="31"/>
  <c r="IK73" i="31"/>
  <c r="IX73" i="31"/>
  <c r="CH74" i="31"/>
  <c r="CG74" i="31"/>
  <c r="CW74" i="31"/>
  <c r="CV74" i="31"/>
  <c r="GE75" i="31"/>
  <c r="GF75" i="31"/>
  <c r="IF76" i="31"/>
  <c r="IE76" i="31"/>
  <c r="EH79" i="31"/>
  <c r="M80" i="31"/>
  <c r="O80" i="31" s="1"/>
  <c r="DR82" i="31"/>
  <c r="DQ82" i="31"/>
  <c r="EG82" i="31"/>
  <c r="EF82" i="31"/>
  <c r="IG83" i="31"/>
  <c r="DQ86" i="31"/>
  <c r="DS86" i="31" s="1"/>
  <c r="CH66" i="31"/>
  <c r="CI66" i="31" s="1"/>
  <c r="HB66" i="31"/>
  <c r="JE66" i="31"/>
  <c r="JG66" i="31" s="1"/>
  <c r="AG40" i="31"/>
  <c r="AI40" i="31" s="1"/>
  <c r="CW40" i="31"/>
  <c r="CX40" i="31" s="1"/>
  <c r="HE40" i="31"/>
  <c r="HG40" i="31" s="1"/>
  <c r="BW43" i="31"/>
  <c r="BX43" i="31" s="1"/>
  <c r="CH43" i="31"/>
  <c r="CI43" i="31" s="1"/>
  <c r="GQ43" i="31"/>
  <c r="GR43" i="31" s="1"/>
  <c r="HA43" i="31"/>
  <c r="HB43" i="31" s="1"/>
  <c r="HJ43" i="31"/>
  <c r="HL43" i="31" s="1"/>
  <c r="IG43" i="31"/>
  <c r="IU45" i="31"/>
  <c r="IV45" i="31" s="1"/>
  <c r="JF45" i="31"/>
  <c r="JG45" i="31" s="1"/>
  <c r="AH41" i="31"/>
  <c r="AI41" i="31" s="1"/>
  <c r="EP41" i="31"/>
  <c r="KH41" i="31"/>
  <c r="GU52" i="31"/>
  <c r="GW52" i="31" s="1"/>
  <c r="KH52" i="31"/>
  <c r="KE52" i="31"/>
  <c r="KF52" i="31" s="1"/>
  <c r="BD55" i="31"/>
  <c r="BL55" i="31"/>
  <c r="BN55" i="31" s="1"/>
  <c r="FQ55" i="31"/>
  <c r="FP55" i="31"/>
  <c r="GB55" i="31"/>
  <c r="AP58" i="31"/>
  <c r="DA58" i="31"/>
  <c r="GP58" i="31"/>
  <c r="GR58" i="31" s="1"/>
  <c r="IF59" i="31"/>
  <c r="IE59" i="31"/>
  <c r="FH14" i="31"/>
  <c r="GD14" i="31"/>
  <c r="FV14" i="31"/>
  <c r="FW14" i="31" s="1"/>
  <c r="KD14" i="31"/>
  <c r="KF14" i="31" s="1"/>
  <c r="HK16" i="31"/>
  <c r="HL16" i="31" s="1"/>
  <c r="BQ42" i="31"/>
  <c r="BS42" i="31" s="1"/>
  <c r="GD42" i="31"/>
  <c r="GA42" i="31"/>
  <c r="FZ42" i="31"/>
  <c r="HN42" i="31"/>
  <c r="DC47" i="31"/>
  <c r="JP47" i="31"/>
  <c r="JO47" i="31"/>
  <c r="FL60" i="31"/>
  <c r="FK60" i="31"/>
  <c r="DR67" i="31"/>
  <c r="DQ67" i="31"/>
  <c r="FA67" i="31"/>
  <c r="FC67" i="31" s="1"/>
  <c r="BS68" i="31"/>
  <c r="HE68" i="31"/>
  <c r="HG68" i="31" s="1"/>
  <c r="KF68" i="31"/>
  <c r="EB69" i="31"/>
  <c r="EA69" i="31"/>
  <c r="GU69" i="31"/>
  <c r="GW69" i="31" s="1"/>
  <c r="JZ69" i="31"/>
  <c r="KH69" i="31"/>
  <c r="JY69" i="31"/>
  <c r="AP70" i="31"/>
  <c r="AM70" i="31"/>
  <c r="AN70" i="31" s="1"/>
  <c r="FW70" i="31"/>
  <c r="IG70" i="31"/>
  <c r="BB71" i="31"/>
  <c r="BC71" i="31"/>
  <c r="GV71" i="31"/>
  <c r="GU71" i="31"/>
  <c r="JZ71" i="31"/>
  <c r="JY71" i="31"/>
  <c r="DF73" i="31"/>
  <c r="DH73" i="31" s="1"/>
  <c r="FK73" i="31"/>
  <c r="IJ73" i="31"/>
  <c r="IP74" i="31"/>
  <c r="IX74" i="31"/>
  <c r="IO74" i="31"/>
  <c r="JE74" i="31"/>
  <c r="JG74" i="31" s="1"/>
  <c r="FZ75" i="31"/>
  <c r="GB75" i="31" s="1"/>
  <c r="HO75" i="31"/>
  <c r="HQ75" i="31" s="1"/>
  <c r="DW76" i="31"/>
  <c r="DV76" i="31"/>
  <c r="JU76" i="31"/>
  <c r="JT76" i="31"/>
  <c r="GW77" i="31"/>
  <c r="KA79" i="31"/>
  <c r="DK83" i="31"/>
  <c r="IZ83" i="31"/>
  <c r="IY83" i="31"/>
  <c r="N85" i="31"/>
  <c r="M85" i="31"/>
  <c r="CM14" i="31"/>
  <c r="CL14" i="31"/>
  <c r="DJ14" i="31"/>
  <c r="HN14" i="31"/>
  <c r="JK16" i="31"/>
  <c r="JJ16" i="31"/>
  <c r="KH16" i="31"/>
  <c r="KH42" i="31"/>
  <c r="GA67" i="31"/>
  <c r="FZ67" i="31"/>
  <c r="ET70" i="31"/>
  <c r="EQ70" i="31"/>
  <c r="FQ71" i="31"/>
  <c r="FP71" i="31"/>
  <c r="FZ72" i="31"/>
  <c r="GB72" i="31" s="1"/>
  <c r="GD72" i="31"/>
  <c r="AR74" i="31"/>
  <c r="AQ74" i="31"/>
  <c r="BH75" i="31"/>
  <c r="BG75" i="31"/>
  <c r="CH77" i="31"/>
  <c r="CG77" i="31"/>
  <c r="FB78" i="31"/>
  <c r="FA78" i="31"/>
  <c r="GD78" i="31"/>
  <c r="JQ79" i="31"/>
  <c r="O81" i="31"/>
  <c r="JZ81" i="31"/>
  <c r="JY81" i="31"/>
  <c r="FG82" i="31"/>
  <c r="FF82" i="31"/>
  <c r="FV82" i="31"/>
  <c r="GD82" i="31"/>
  <c r="FU82" i="31"/>
  <c r="IX55" i="31"/>
  <c r="GA58" i="31"/>
  <c r="FZ58" i="31"/>
  <c r="FB59" i="31"/>
  <c r="FA59" i="31"/>
  <c r="EB14" i="31"/>
  <c r="EA14" i="31"/>
  <c r="DB16" i="31"/>
  <c r="DA16" i="31"/>
  <c r="BC42" i="31"/>
  <c r="BB42" i="31"/>
  <c r="IP60" i="31"/>
  <c r="IO60" i="31"/>
  <c r="AP67" i="31"/>
  <c r="BH67" i="31"/>
  <c r="BG67" i="31"/>
  <c r="CW67" i="31"/>
  <c r="CV67" i="31"/>
  <c r="EL67" i="31"/>
  <c r="EK67" i="31"/>
  <c r="ET68" i="31"/>
  <c r="FB68" i="31"/>
  <c r="FA68" i="31"/>
  <c r="GQ68" i="31"/>
  <c r="GP68" i="31"/>
  <c r="AP69" i="31"/>
  <c r="AX69" i="31"/>
  <c r="AW69" i="31"/>
  <c r="CM69" i="31"/>
  <c r="CL69" i="31"/>
  <c r="HN69" i="31"/>
  <c r="CG70" i="31"/>
  <c r="CH70" i="31"/>
  <c r="ER70" i="31"/>
  <c r="IP71" i="31"/>
  <c r="IO71" i="31"/>
  <c r="KH71" i="31"/>
  <c r="KE71" i="31"/>
  <c r="KD71" i="31"/>
  <c r="BZ75" i="31"/>
  <c r="BW75" i="31"/>
  <c r="BV75" i="31"/>
  <c r="AP78" i="31"/>
  <c r="AM78" i="31"/>
  <c r="HF78" i="31"/>
  <c r="HN78" i="31"/>
  <c r="HE78" i="31"/>
  <c r="IO79" i="31"/>
  <c r="IP79" i="31"/>
  <c r="CG55" i="31"/>
  <c r="CI55" i="31" s="1"/>
  <c r="IT55" i="31"/>
  <c r="IV55" i="31" s="1"/>
  <c r="KD55" i="31"/>
  <c r="KF55" i="31" s="1"/>
  <c r="DW58" i="31"/>
  <c r="DX58" i="31" s="1"/>
  <c r="FR58" i="31"/>
  <c r="FU59" i="31"/>
  <c r="FW59" i="31" s="1"/>
  <c r="IT59" i="31"/>
  <c r="IV59" i="31" s="1"/>
  <c r="W14" i="31"/>
  <c r="Y14" i="31" s="1"/>
  <c r="HU14" i="31"/>
  <c r="HW14" i="31" s="1"/>
  <c r="EQ16" i="31"/>
  <c r="EP16" i="31"/>
  <c r="GU16" i="31"/>
  <c r="GW16" i="31" s="1"/>
  <c r="M42" i="31"/>
  <c r="O42" i="31" s="1"/>
  <c r="IO42" i="31"/>
  <c r="DG47" i="31"/>
  <c r="DF47" i="31"/>
  <c r="IO47" i="31"/>
  <c r="IQ47" i="31" s="1"/>
  <c r="CV60" i="31"/>
  <c r="CX60" i="31" s="1"/>
  <c r="HA60" i="31"/>
  <c r="GZ60" i="31"/>
  <c r="R67" i="31"/>
  <c r="T67" i="31" s="1"/>
  <c r="AL67" i="31"/>
  <c r="AN67" i="31" s="1"/>
  <c r="AG68" i="31"/>
  <c r="AI68" i="31" s="1"/>
  <c r="BW68" i="31"/>
  <c r="BV68" i="31"/>
  <c r="DA68" i="31"/>
  <c r="EP68" i="31"/>
  <c r="ER68" i="31" s="1"/>
  <c r="JY68" i="31"/>
  <c r="KA68" i="31" s="1"/>
  <c r="AL69" i="31"/>
  <c r="AN69" i="31" s="1"/>
  <c r="FU69" i="31"/>
  <c r="FW69" i="31" s="1"/>
  <c r="HJ69" i="31"/>
  <c r="HL69" i="31" s="1"/>
  <c r="HU69" i="31"/>
  <c r="HW69" i="31" s="1"/>
  <c r="BZ70" i="31"/>
  <c r="BW70" i="31"/>
  <c r="BX70" i="31" s="1"/>
  <c r="GA70" i="31"/>
  <c r="GB70" i="31" s="1"/>
  <c r="GD70" i="31"/>
  <c r="EV71" i="31"/>
  <c r="EW71" i="31" s="1"/>
  <c r="GD71" i="31"/>
  <c r="FV71" i="31"/>
  <c r="FW71" i="31" s="1"/>
  <c r="JG71" i="31"/>
  <c r="S72" i="31"/>
  <c r="T72" i="31" s="1"/>
  <c r="DQ73" i="31"/>
  <c r="DS73" i="31" s="1"/>
  <c r="GQ73" i="31"/>
  <c r="GR73" i="31" s="1"/>
  <c r="DW75" i="31"/>
  <c r="DV75" i="31"/>
  <c r="EU75" i="31"/>
  <c r="ET76" i="31"/>
  <c r="EB76" i="31"/>
  <c r="EA76" i="31"/>
  <c r="FB76" i="31"/>
  <c r="FA76" i="31"/>
  <c r="AL78" i="31"/>
  <c r="BC79" i="31"/>
  <c r="BB79" i="31"/>
  <c r="BZ79" i="31"/>
  <c r="FK79" i="31"/>
  <c r="FL79" i="31"/>
  <c r="GZ79" i="31"/>
  <c r="HA79" i="31"/>
  <c r="EQ80" i="31"/>
  <c r="ER80" i="31" s="1"/>
  <c r="ET80" i="31"/>
  <c r="GF80" i="31"/>
  <c r="GE80" i="31"/>
  <c r="FG84" i="31"/>
  <c r="FF84" i="31"/>
  <c r="KH89" i="31"/>
  <c r="EH73" i="31"/>
  <c r="BC74" i="31"/>
  <c r="BB74" i="31"/>
  <c r="GV74" i="31"/>
  <c r="GU74" i="31"/>
  <c r="KF75" i="31"/>
  <c r="BZ76" i="31"/>
  <c r="FM76" i="31"/>
  <c r="ET77" i="31"/>
  <c r="FR78" i="31"/>
  <c r="IX78" i="31"/>
  <c r="IU78" i="31"/>
  <c r="IT78" i="31"/>
  <c r="GD79" i="31"/>
  <c r="IE79" i="31"/>
  <c r="IF79" i="31"/>
  <c r="IU79" i="31"/>
  <c r="IV79" i="31" s="1"/>
  <c r="IX79" i="31"/>
  <c r="IX80" i="31"/>
  <c r="IK80" i="31"/>
  <c r="IJ80" i="31"/>
  <c r="W81" i="31"/>
  <c r="Y81" i="31" s="1"/>
  <c r="AL81" i="31"/>
  <c r="EQ81" i="31"/>
  <c r="EP81" i="31"/>
  <c r="CB82" i="31"/>
  <c r="CA82" i="31"/>
  <c r="DJ82" i="31"/>
  <c r="FK83" i="31"/>
  <c r="FL83" i="31"/>
  <c r="HJ83" i="31"/>
  <c r="HN83" i="31"/>
  <c r="HK83" i="31"/>
  <c r="JK84" i="31"/>
  <c r="JJ84" i="31"/>
  <c r="DB89" i="31"/>
  <c r="DA89" i="31"/>
  <c r="DQ42" i="31"/>
  <c r="DS42" i="31" s="1"/>
  <c r="FF42" i="31"/>
  <c r="FH42" i="31" s="1"/>
  <c r="GU42" i="31"/>
  <c r="GW42" i="31" s="1"/>
  <c r="IJ42" i="31"/>
  <c r="IL42" i="31" s="1"/>
  <c r="JY42" i="31"/>
  <c r="KA42" i="31" s="1"/>
  <c r="BB47" i="31"/>
  <c r="BD47" i="31" s="1"/>
  <c r="CQ47" i="31"/>
  <c r="CS47" i="31" s="1"/>
  <c r="EF47" i="31"/>
  <c r="EH47" i="31" s="1"/>
  <c r="FU47" i="31"/>
  <c r="FW47" i="31" s="1"/>
  <c r="HJ47" i="31"/>
  <c r="HL47" i="31" s="1"/>
  <c r="BQ60" i="31"/>
  <c r="BS60" i="31" s="1"/>
  <c r="DF60" i="31"/>
  <c r="DH60" i="31" s="1"/>
  <c r="GK60" i="31"/>
  <c r="GM60" i="31" s="1"/>
  <c r="HZ60" i="31"/>
  <c r="IB60" i="31" s="1"/>
  <c r="JO60" i="31"/>
  <c r="JQ60" i="31" s="1"/>
  <c r="BZ72" i="31"/>
  <c r="EQ72" i="31"/>
  <c r="ET72" i="31"/>
  <c r="FV72" i="31"/>
  <c r="FU72" i="31"/>
  <c r="IA72" i="31"/>
  <c r="HZ72" i="31"/>
  <c r="AM73" i="31"/>
  <c r="AP73" i="31"/>
  <c r="FG73" i="31"/>
  <c r="FF73" i="31"/>
  <c r="DJ74" i="31"/>
  <c r="DW74" i="31"/>
  <c r="DV74" i="31"/>
  <c r="GD74" i="31"/>
  <c r="HK74" i="31"/>
  <c r="HN74" i="31"/>
  <c r="HJ74" i="31"/>
  <c r="JZ74" i="31"/>
  <c r="JY74" i="31"/>
  <c r="AH75" i="31"/>
  <c r="AP75" i="31"/>
  <c r="AG75" i="31"/>
  <c r="IA76" i="31"/>
  <c r="HZ76" i="31"/>
  <c r="GA77" i="31"/>
  <c r="FZ77" i="31"/>
  <c r="T78" i="31"/>
  <c r="DJ78" i="31"/>
  <c r="CM79" i="31"/>
  <c r="DJ79" i="31"/>
  <c r="EB79" i="31"/>
  <c r="EA79" i="31"/>
  <c r="FV80" i="31"/>
  <c r="FU80" i="31"/>
  <c r="HO80" i="31"/>
  <c r="HP80" i="31"/>
  <c r="JZ80" i="31"/>
  <c r="KH80" i="31"/>
  <c r="JY80" i="31"/>
  <c r="AM81" i="31"/>
  <c r="AP81" i="31"/>
  <c r="DJ81" i="31"/>
  <c r="DG81" i="31"/>
  <c r="FG81" i="31"/>
  <c r="GD81" i="31"/>
  <c r="AC82" i="31"/>
  <c r="AB82" i="31"/>
  <c r="GZ83" i="31"/>
  <c r="HA83" i="31"/>
  <c r="CV84" i="31"/>
  <c r="CW84" i="31"/>
  <c r="EB84" i="31"/>
  <c r="EA84" i="31"/>
  <c r="IZ88" i="31"/>
  <c r="IY88" i="31"/>
  <c r="HN71" i="31"/>
  <c r="AP72" i="31"/>
  <c r="AX72" i="31"/>
  <c r="AY72" i="31" s="1"/>
  <c r="EP72" i="31"/>
  <c r="IL72" i="31"/>
  <c r="JY72" i="31"/>
  <c r="KA72" i="31" s="1"/>
  <c r="AL73" i="31"/>
  <c r="JZ73" i="31"/>
  <c r="JY73" i="31"/>
  <c r="DF74" i="31"/>
  <c r="DH74" i="31" s="1"/>
  <c r="FZ74" i="31"/>
  <c r="GB74" i="31" s="1"/>
  <c r="FA75" i="31"/>
  <c r="FC75" i="31" s="1"/>
  <c r="GK75" i="31"/>
  <c r="GM75" i="31" s="1"/>
  <c r="IX75" i="31"/>
  <c r="IF75" i="31"/>
  <c r="IE75" i="31"/>
  <c r="CL76" i="31"/>
  <c r="CN76" i="31" s="1"/>
  <c r="IJ78" i="31"/>
  <c r="IL78" i="31" s="1"/>
  <c r="CL79" i="31"/>
  <c r="ET79" i="31"/>
  <c r="FG79" i="31"/>
  <c r="FF79" i="31"/>
  <c r="FU79" i="31"/>
  <c r="FW79" i="31" s="1"/>
  <c r="CM80" i="31"/>
  <c r="CL80" i="31"/>
  <c r="DB80" i="31"/>
  <c r="DA80" i="31"/>
  <c r="HJ80" i="31"/>
  <c r="HL80" i="31" s="1"/>
  <c r="AB81" i="31"/>
  <c r="AD81" i="31" s="1"/>
  <c r="DF81" i="31"/>
  <c r="FF81" i="31"/>
  <c r="CG82" i="31"/>
  <c r="CI82" i="31" s="1"/>
  <c r="CX82" i="31"/>
  <c r="JU83" i="31"/>
  <c r="JT83" i="31"/>
  <c r="KH83" i="31"/>
  <c r="CM84" i="31"/>
  <c r="CL84" i="31"/>
  <c r="AP85" i="31"/>
  <c r="AM85" i="31"/>
  <c r="AN85" i="31" s="1"/>
  <c r="GQ85" i="31"/>
  <c r="GP85" i="31"/>
  <c r="DJ72" i="31"/>
  <c r="HN73" i="31"/>
  <c r="KH74" i="31"/>
  <c r="EG75" i="31"/>
  <c r="EF75" i="31"/>
  <c r="BZ78" i="31"/>
  <c r="JZ78" i="31"/>
  <c r="KH78" i="31"/>
  <c r="JY78" i="31"/>
  <c r="GR79" i="31"/>
  <c r="BZ81" i="31"/>
  <c r="BC82" i="31"/>
  <c r="BB82" i="31"/>
  <c r="ET82" i="31"/>
  <c r="BV83" i="31"/>
  <c r="BZ83" i="31"/>
  <c r="EG86" i="31"/>
  <c r="EF86" i="31"/>
  <c r="ET86" i="31"/>
  <c r="DR88" i="31"/>
  <c r="DQ88" i="31"/>
  <c r="HE71" i="31"/>
  <c r="HG71" i="31" s="1"/>
  <c r="CM72" i="31"/>
  <c r="CN72" i="31" s="1"/>
  <c r="CW72" i="31"/>
  <c r="CX72" i="31" s="1"/>
  <c r="DF72" i="31"/>
  <c r="DH72" i="31" s="1"/>
  <c r="W73" i="31"/>
  <c r="Y73" i="31" s="1"/>
  <c r="DB73" i="31"/>
  <c r="DC73" i="31" s="1"/>
  <c r="HJ73" i="31"/>
  <c r="HL73" i="31" s="1"/>
  <c r="HV73" i="31"/>
  <c r="HW73" i="31" s="1"/>
  <c r="IF73" i="31"/>
  <c r="IG73" i="31" s="1"/>
  <c r="CQ74" i="31"/>
  <c r="CS74" i="31" s="1"/>
  <c r="EF74" i="31"/>
  <c r="EH74" i="31" s="1"/>
  <c r="FW74" i="31"/>
  <c r="KD74" i="31"/>
  <c r="KF74" i="31" s="1"/>
  <c r="BC75" i="31"/>
  <c r="BB75" i="31"/>
  <c r="FV75" i="31"/>
  <c r="FU75" i="31"/>
  <c r="HK75" i="31"/>
  <c r="HJ75" i="31"/>
  <c r="BR76" i="31"/>
  <c r="BQ76" i="31"/>
  <c r="DG76" i="31"/>
  <c r="DF76" i="31"/>
  <c r="IX76" i="31"/>
  <c r="JP76" i="31"/>
  <c r="JO76" i="31"/>
  <c r="EP78" i="31"/>
  <c r="ER78" i="31" s="1"/>
  <c r="R82" i="31"/>
  <c r="T82" i="31" s="1"/>
  <c r="BW83" i="31"/>
  <c r="EF83" i="31"/>
  <c r="EH83" i="31" s="1"/>
  <c r="GP83" i="31"/>
  <c r="GR83" i="31" s="1"/>
  <c r="FQ87" i="31"/>
  <c r="FP87" i="31"/>
  <c r="EQ88" i="31"/>
  <c r="ET88" i="31"/>
  <c r="EP88" i="31"/>
  <c r="IV72" i="31"/>
  <c r="O73" i="31"/>
  <c r="AL74" i="31"/>
  <c r="AN74" i="31" s="1"/>
  <c r="FM75" i="31"/>
  <c r="IQ75" i="31"/>
  <c r="KH75" i="31"/>
  <c r="EM76" i="31"/>
  <c r="GD76" i="31"/>
  <c r="GL76" i="31"/>
  <c r="GK76" i="31"/>
  <c r="IQ77" i="31"/>
  <c r="IX77" i="31"/>
  <c r="JU77" i="31"/>
  <c r="JT77" i="31"/>
  <c r="AY78" i="31"/>
  <c r="BI78" i="31"/>
  <c r="EH78" i="31"/>
  <c r="JO78" i="31"/>
  <c r="JP78" i="31"/>
  <c r="AX80" i="31"/>
  <c r="AW80" i="31"/>
  <c r="GL80" i="31"/>
  <c r="GK80" i="31"/>
  <c r="DB81" i="31"/>
  <c r="DA81" i="31"/>
  <c r="FM82" i="31"/>
  <c r="IY82" i="31"/>
  <c r="JA82" i="31" s="1"/>
  <c r="BD83" i="31"/>
  <c r="Y85" i="31"/>
  <c r="BC85" i="31"/>
  <c r="BZ85" i="31"/>
  <c r="BB85" i="31"/>
  <c r="ET85" i="31"/>
  <c r="EQ85" i="31"/>
  <c r="ER85" i="31" s="1"/>
  <c r="GL86" i="31"/>
  <c r="GK86" i="31"/>
  <c r="JU87" i="31"/>
  <c r="JT87" i="31"/>
  <c r="AC88" i="31"/>
  <c r="AB88" i="31"/>
  <c r="GF88" i="31"/>
  <c r="GE88" i="31"/>
  <c r="IU80" i="31"/>
  <c r="IT80" i="31"/>
  <c r="KH81" i="31"/>
  <c r="IA82" i="31"/>
  <c r="HZ82" i="31"/>
  <c r="M83" i="31"/>
  <c r="N83" i="31"/>
  <c r="CS83" i="31"/>
  <c r="FC83" i="31"/>
  <c r="DB84" i="31"/>
  <c r="DJ84" i="31"/>
  <c r="DA84" i="31"/>
  <c r="ET84" i="31"/>
  <c r="EQ84" i="31"/>
  <c r="EP84" i="31"/>
  <c r="IV84" i="31"/>
  <c r="FB85" i="31"/>
  <c r="FA85" i="31"/>
  <c r="IF85" i="31"/>
  <c r="IE85" i="31"/>
  <c r="IX85" i="31"/>
  <c r="DJ86" i="31"/>
  <c r="DG86" i="31"/>
  <c r="DH86" i="31" s="1"/>
  <c r="BM87" i="31"/>
  <c r="BL87" i="31"/>
  <c r="CI87" i="31"/>
  <c r="HB88" i="31"/>
  <c r="HV89" i="31"/>
  <c r="HU89" i="31"/>
  <c r="IX89" i="31"/>
  <c r="JU79" i="31"/>
  <c r="JT79" i="31"/>
  <c r="DJ80" i="31"/>
  <c r="EB80" i="31"/>
  <c r="EA80" i="31"/>
  <c r="FQ80" i="31"/>
  <c r="FP80" i="31"/>
  <c r="HF80" i="31"/>
  <c r="HE80" i="31"/>
  <c r="JZ83" i="31"/>
  <c r="JY83" i="31"/>
  <c r="AP86" i="31"/>
  <c r="HB77" i="31"/>
  <c r="JE77" i="31"/>
  <c r="JG77" i="31" s="1"/>
  <c r="AG78" i="31"/>
  <c r="AI78" i="31" s="1"/>
  <c r="BW79" i="31"/>
  <c r="BX79" i="31" s="1"/>
  <c r="CH79" i="31"/>
  <c r="CI79" i="31" s="1"/>
  <c r="BQ80" i="31"/>
  <c r="DF80" i="31"/>
  <c r="DH80" i="31" s="1"/>
  <c r="FH80" i="31"/>
  <c r="HN81" i="31"/>
  <c r="HV81" i="31"/>
  <c r="HU81" i="31"/>
  <c r="JK81" i="31"/>
  <c r="JJ81" i="31"/>
  <c r="EK82" i="31"/>
  <c r="EM82" i="31" s="1"/>
  <c r="HG82" i="31"/>
  <c r="HO82" i="31"/>
  <c r="JV82" i="31"/>
  <c r="AD83" i="31"/>
  <c r="IP83" i="31"/>
  <c r="IQ83" i="31" s="1"/>
  <c r="HN84" i="31"/>
  <c r="GV84" i="31"/>
  <c r="GW84" i="31" s="1"/>
  <c r="FH85" i="31"/>
  <c r="JU85" i="31"/>
  <c r="JT85" i="31"/>
  <c r="AL86" i="31"/>
  <c r="AN86" i="31" s="1"/>
  <c r="GE86" i="31"/>
  <c r="GG86" i="31" s="1"/>
  <c r="BR87" i="31"/>
  <c r="BQ87" i="31"/>
  <c r="BD88" i="31"/>
  <c r="BM88" i="31"/>
  <c r="BL88" i="31"/>
  <c r="AX89" i="31"/>
  <c r="AW89" i="31"/>
  <c r="EB89" i="31"/>
  <c r="EA89" i="31"/>
  <c r="IL82" i="31"/>
  <c r="AC84" i="31"/>
  <c r="AB84" i="31"/>
  <c r="EG84" i="31"/>
  <c r="EF84" i="31"/>
  <c r="GA84" i="31"/>
  <c r="FZ84" i="31"/>
  <c r="GD84" i="31"/>
  <c r="DC85" i="31"/>
  <c r="HN85" i="31"/>
  <c r="IK85" i="31"/>
  <c r="IJ85" i="31"/>
  <c r="AX86" i="31"/>
  <c r="AW86" i="31"/>
  <c r="CM86" i="31"/>
  <c r="CL86" i="31"/>
  <c r="IF86" i="31"/>
  <c r="IE86" i="31"/>
  <c r="JP86" i="31"/>
  <c r="JO86" i="31"/>
  <c r="GM87" i="31"/>
  <c r="KH87" i="31"/>
  <c r="GA83" i="31"/>
  <c r="FZ83" i="31"/>
  <c r="JF83" i="31"/>
  <c r="JE83" i="31"/>
  <c r="BD84" i="31"/>
  <c r="FQ86" i="31"/>
  <c r="FP86" i="31"/>
  <c r="BW87" i="31"/>
  <c r="BV87" i="31"/>
  <c r="BZ87" i="31"/>
  <c r="HO88" i="31"/>
  <c r="HP88" i="31"/>
  <c r="IA88" i="31"/>
  <c r="HZ88" i="31"/>
  <c r="JK88" i="31"/>
  <c r="KH88" i="31"/>
  <c r="JJ88" i="31"/>
  <c r="BR89" i="31"/>
  <c r="BZ89" i="31"/>
  <c r="FQ89" i="31"/>
  <c r="FP89" i="31"/>
  <c r="GW89" i="31"/>
  <c r="HF89" i="31"/>
  <c r="HE89" i="31"/>
  <c r="FQ82" i="31"/>
  <c r="FR82" i="31" s="1"/>
  <c r="KA82" i="31"/>
  <c r="AY83" i="31"/>
  <c r="BH83" i="31"/>
  <c r="BG83" i="31"/>
  <c r="IJ83" i="31"/>
  <c r="IL83" i="31" s="1"/>
  <c r="IU83" i="31"/>
  <c r="IV83" i="31" s="1"/>
  <c r="EL84" i="31"/>
  <c r="EK84" i="31"/>
  <c r="EB85" i="31"/>
  <c r="EA85" i="31"/>
  <c r="FV85" i="31"/>
  <c r="FW85" i="31" s="1"/>
  <c r="HK85" i="31"/>
  <c r="HL85" i="31" s="1"/>
  <c r="FF86" i="31"/>
  <c r="FH86" i="31" s="1"/>
  <c r="HN86" i="31"/>
  <c r="HJ88" i="31"/>
  <c r="HL88" i="31" s="1"/>
  <c r="BQ89" i="31"/>
  <c r="AP84" i="31"/>
  <c r="FC84" i="31"/>
  <c r="AG85" i="31"/>
  <c r="AI85" i="31" s="1"/>
  <c r="FR85" i="31"/>
  <c r="JU86" i="31"/>
  <c r="JV86" i="31" s="1"/>
  <c r="KH86" i="31"/>
  <c r="M87" i="31"/>
  <c r="O87" i="31" s="1"/>
  <c r="KF88" i="31"/>
  <c r="DJ89" i="31"/>
  <c r="DG89" i="31"/>
  <c r="BN85" i="31"/>
  <c r="BW85" i="31"/>
  <c r="BV85" i="31"/>
  <c r="HF86" i="31"/>
  <c r="HE86" i="31"/>
  <c r="DF89" i="31"/>
  <c r="IJ89" i="31"/>
  <c r="IL89" i="31" s="1"/>
  <c r="IU89" i="31"/>
  <c r="IT89" i="31"/>
  <c r="AM84" i="31"/>
  <c r="AN84" i="31" s="1"/>
  <c r="IX84" i="31"/>
  <c r="JF84" i="31"/>
  <c r="JE84" i="31"/>
  <c r="IT85" i="31"/>
  <c r="IV85" i="31" s="1"/>
  <c r="EP86" i="31"/>
  <c r="ER86" i="31" s="1"/>
  <c r="KF86" i="31"/>
  <c r="GD87" i="31"/>
  <c r="FV87" i="31"/>
  <c r="FU87" i="31"/>
  <c r="IU87" i="31"/>
  <c r="IV87" i="31" s="1"/>
  <c r="IX87" i="31"/>
  <c r="BR88" i="31"/>
  <c r="BZ88" i="31"/>
  <c r="BQ88" i="31"/>
  <c r="HU88" i="31"/>
  <c r="HW88" i="31" s="1"/>
  <c r="BL89" i="31"/>
  <c r="BN89" i="31" s="1"/>
  <c r="CM89" i="31"/>
  <c r="CL89" i="31"/>
  <c r="ET87" i="31"/>
  <c r="FB87" i="31"/>
  <c r="FA87" i="31"/>
  <c r="AP88" i="31"/>
  <c r="AX88" i="31"/>
  <c r="AW88" i="31"/>
  <c r="DJ88" i="31"/>
  <c r="EB88" i="31"/>
  <c r="EA88" i="31"/>
  <c r="AG87" i="31"/>
  <c r="AI87" i="31" s="1"/>
  <c r="HN87" i="31"/>
  <c r="HW87" i="31"/>
  <c r="IF87" i="31"/>
  <c r="IE87" i="31"/>
  <c r="CM88" i="31"/>
  <c r="CL88" i="31"/>
  <c r="FQ88" i="31"/>
  <c r="FP88" i="31"/>
  <c r="IU88" i="31"/>
  <c r="IT88" i="31"/>
  <c r="AP89" i="31"/>
  <c r="AM89" i="31"/>
  <c r="AN89" i="31" s="1"/>
  <c r="FU89" i="31"/>
  <c r="FW89" i="31" s="1"/>
  <c r="GD89" i="31"/>
  <c r="JJ89" i="31"/>
  <c r="JL89" i="31" s="1"/>
  <c r="Y87" i="31"/>
  <c r="GQ87" i="31"/>
  <c r="GP87" i="31"/>
  <c r="GW88" i="31"/>
  <c r="HF88" i="31"/>
  <c r="HE88" i="31"/>
  <c r="KA88" i="31"/>
  <c r="BV89" i="31"/>
  <c r="BX89" i="31" s="1"/>
  <c r="FA89" i="31"/>
  <c r="FC89" i="31" s="1"/>
  <c r="GP89" i="31"/>
  <c r="GR89" i="31" s="1"/>
  <c r="H12" i="20"/>
  <c r="H8" i="20"/>
  <c r="FH35" i="31" l="1"/>
  <c r="EA28" i="31"/>
  <c r="EA25" i="31"/>
  <c r="EP60" i="31"/>
  <c r="EQ60" i="31"/>
  <c r="FR34" i="31"/>
  <c r="EP38" i="31"/>
  <c r="EP47" i="31"/>
  <c r="EA24" i="31"/>
  <c r="BS78" i="31"/>
  <c r="JL69" i="31"/>
  <c r="JL62" i="31"/>
  <c r="EA27" i="31"/>
  <c r="EA22" i="31"/>
  <c r="ET24" i="31"/>
  <c r="EA23" i="31"/>
  <c r="DQ8" i="31"/>
  <c r="BS80" i="31"/>
  <c r="DQ7" i="31"/>
  <c r="KF77" i="31"/>
  <c r="GG83" i="31"/>
  <c r="HG60" i="31"/>
  <c r="JV47" i="31"/>
  <c r="IB53" i="31"/>
  <c r="AD39" i="31"/>
  <c r="DQ10" i="31"/>
  <c r="BX27" i="31"/>
  <c r="HG84" i="31"/>
  <c r="AD80" i="31"/>
  <c r="GR17" i="31"/>
  <c r="GW57" i="31"/>
  <c r="DQ9" i="31"/>
  <c r="DF59" i="31"/>
  <c r="IQ82" i="31"/>
  <c r="EM57" i="31"/>
  <c r="EM78" i="31"/>
  <c r="EH77" i="31"/>
  <c r="EW81" i="31"/>
  <c r="EW69" i="31"/>
  <c r="EH53" i="31"/>
  <c r="CC43" i="31"/>
  <c r="EW75" i="31"/>
  <c r="HG22" i="31"/>
  <c r="JA31" i="31"/>
  <c r="DC68" i="31"/>
  <c r="IQ42" i="31"/>
  <c r="HQ77" i="31"/>
  <c r="DG39" i="31"/>
  <c r="CN66" i="31"/>
  <c r="CS44" i="31"/>
  <c r="CG8" i="31"/>
  <c r="DG59" i="31"/>
  <c r="DF58" i="31"/>
  <c r="DG58" i="31"/>
  <c r="GW78" i="31"/>
  <c r="IL47" i="31"/>
  <c r="IB42" i="31"/>
  <c r="FR68" i="31"/>
  <c r="DF55" i="31"/>
  <c r="CQ23" i="31"/>
  <c r="DF41" i="31"/>
  <c r="CI33" i="31"/>
  <c r="CQ25" i="31"/>
  <c r="CG9" i="31"/>
  <c r="DF52" i="31"/>
  <c r="DF43" i="31"/>
  <c r="FW35" i="31"/>
  <c r="DX16" i="31"/>
  <c r="DF40" i="31"/>
  <c r="IV68" i="31"/>
  <c r="JL68" i="31"/>
  <c r="HW68" i="31"/>
  <c r="FM39" i="31"/>
  <c r="IB56" i="31"/>
  <c r="FW29" i="31"/>
  <c r="IL67" i="31"/>
  <c r="FC65" i="31"/>
  <c r="FH21" i="31"/>
  <c r="O79" i="31"/>
  <c r="GR77" i="31"/>
  <c r="BI77" i="31"/>
  <c r="GW47" i="31"/>
  <c r="HG66" i="31"/>
  <c r="HG48" i="31"/>
  <c r="GW39" i="31"/>
  <c r="BD53" i="31"/>
  <c r="JL70" i="31"/>
  <c r="JQ29" i="31"/>
  <c r="AD48" i="31"/>
  <c r="DS39" i="31"/>
  <c r="CI41" i="31"/>
  <c r="BX57" i="31"/>
  <c r="KK10" i="31"/>
  <c r="GB45" i="31"/>
  <c r="FC66" i="31"/>
  <c r="DX57" i="31"/>
  <c r="JL37" i="31"/>
  <c r="JL31" i="31"/>
  <c r="FR79" i="31"/>
  <c r="BS89" i="31"/>
  <c r="HQ82" i="31"/>
  <c r="FW10" i="31"/>
  <c r="KK28" i="31"/>
  <c r="DM83" i="31"/>
  <c r="KK79" i="31"/>
  <c r="AN78" i="31"/>
  <c r="DH42" i="31"/>
  <c r="CN65" i="31"/>
  <c r="CX64" i="31"/>
  <c r="CI78" i="31"/>
  <c r="CX50" i="31"/>
  <c r="CX56" i="31"/>
  <c r="CX41" i="31"/>
  <c r="DC30" i="31"/>
  <c r="CI63" i="31"/>
  <c r="CN56" i="31"/>
  <c r="GB29" i="31"/>
  <c r="DM77" i="31"/>
  <c r="JA61" i="31"/>
  <c r="EW74" i="31"/>
  <c r="JA24" i="31"/>
  <c r="CR36" i="31"/>
  <c r="CS36" i="31" s="1"/>
  <c r="FH17" i="31"/>
  <c r="CQ26" i="31"/>
  <c r="CQ22" i="31"/>
  <c r="DC69" i="31"/>
  <c r="DK63" i="31"/>
  <c r="DM63" i="31" s="1"/>
  <c r="CX47" i="31"/>
  <c r="DL15" i="31"/>
  <c r="DM15" i="31" s="1"/>
  <c r="CG6" i="31"/>
  <c r="DK40" i="31"/>
  <c r="KF82" i="31"/>
  <c r="CH10" i="31"/>
  <c r="CG10" i="31"/>
  <c r="GB6" i="31"/>
  <c r="EH56" i="31"/>
  <c r="IV41" i="31"/>
  <c r="BX58" i="31"/>
  <c r="HW84" i="31"/>
  <c r="DX78" i="31"/>
  <c r="O77" i="31"/>
  <c r="AY67" i="31"/>
  <c r="IL16" i="31"/>
  <c r="BN67" i="31"/>
  <c r="JG34" i="31"/>
  <c r="CN77" i="31"/>
  <c r="CX77" i="31"/>
  <c r="HL23" i="31"/>
  <c r="GG64" i="31"/>
  <c r="KK51" i="31"/>
  <c r="AI43" i="31"/>
  <c r="FW82" i="31"/>
  <c r="BG28" i="31"/>
  <c r="GB40" i="31"/>
  <c r="ER51" i="31"/>
  <c r="HL64" i="31"/>
  <c r="AD50" i="31"/>
  <c r="FH44" i="31"/>
  <c r="BH30" i="31"/>
  <c r="BG22" i="31"/>
  <c r="BG30" i="31"/>
  <c r="BH31" i="31"/>
  <c r="BI31" i="31" s="1"/>
  <c r="EW52" i="31"/>
  <c r="FM66" i="31"/>
  <c r="IB65" i="31"/>
  <c r="BG34" i="31"/>
  <c r="CI67" i="31"/>
  <c r="FC42" i="31"/>
  <c r="GM17" i="31"/>
  <c r="IG50" i="31"/>
  <c r="T44" i="31"/>
  <c r="BG27" i="31"/>
  <c r="BG24" i="31"/>
  <c r="AY10" i="31"/>
  <c r="BG26" i="31"/>
  <c r="FR77" i="31"/>
  <c r="KF78" i="31"/>
  <c r="FM70" i="31"/>
  <c r="GB67" i="31"/>
  <c r="FW42" i="31"/>
  <c r="FM64" i="31"/>
  <c r="FH56" i="31"/>
  <c r="GB88" i="31"/>
  <c r="FH33" i="31"/>
  <c r="FM79" i="31"/>
  <c r="AW6" i="31"/>
  <c r="BI79" i="31"/>
  <c r="FR86" i="31"/>
  <c r="FR26" i="31"/>
  <c r="FW84" i="31"/>
  <c r="DS47" i="31"/>
  <c r="KA65" i="31"/>
  <c r="AD65" i="31"/>
  <c r="BN48" i="31"/>
  <c r="FC34" i="31"/>
  <c r="AI46" i="31"/>
  <c r="IB33" i="31"/>
  <c r="FR89" i="31"/>
  <c r="FW75" i="31"/>
  <c r="FC78" i="31"/>
  <c r="FC70" i="31"/>
  <c r="FC64" i="31"/>
  <c r="DX51" i="31"/>
  <c r="FM67" i="31"/>
  <c r="FH68" i="31"/>
  <c r="DX67" i="31"/>
  <c r="EM66" i="31"/>
  <c r="GB22" i="31"/>
  <c r="FM78" i="31"/>
  <c r="IB70" i="31"/>
  <c r="FH46" i="31"/>
  <c r="BX9" i="31"/>
  <c r="JQ67" i="31"/>
  <c r="BD48" i="31"/>
  <c r="JV76" i="31"/>
  <c r="CI74" i="31"/>
  <c r="GW72" i="31"/>
  <c r="AY61" i="31"/>
  <c r="IG10" i="31"/>
  <c r="EH44" i="31"/>
  <c r="GW56" i="31"/>
  <c r="CI27" i="31"/>
  <c r="IV26" i="31"/>
  <c r="IQ46" i="31"/>
  <c r="BN62" i="31"/>
  <c r="GB47" i="31"/>
  <c r="FM12" i="31"/>
  <c r="FM31" i="31"/>
  <c r="GB57" i="31"/>
  <c r="ER66" i="31"/>
  <c r="KK54" i="31"/>
  <c r="FW15" i="31"/>
  <c r="FW11" i="31"/>
  <c r="FC7" i="31"/>
  <c r="EH64" i="31"/>
  <c r="IQ69" i="31"/>
  <c r="IQ45" i="31"/>
  <c r="JV41" i="31"/>
  <c r="EC34" i="31"/>
  <c r="IG44" i="31"/>
  <c r="FR9" i="31"/>
  <c r="GB8" i="31"/>
  <c r="FH20" i="31"/>
  <c r="KF69" i="31"/>
  <c r="HB67" i="31"/>
  <c r="JL42" i="31"/>
  <c r="GB50" i="31"/>
  <c r="CN44" i="31"/>
  <c r="HG70" i="31"/>
  <c r="IG41" i="31"/>
  <c r="JG30" i="31"/>
  <c r="KF65" i="31"/>
  <c r="EH15" i="31"/>
  <c r="AD85" i="31"/>
  <c r="EC85" i="31"/>
  <c r="EH86" i="31"/>
  <c r="IQ60" i="31"/>
  <c r="KF24" i="31"/>
  <c r="HG14" i="31"/>
  <c r="HG33" i="31"/>
  <c r="GW67" i="31"/>
  <c r="CX62" i="31"/>
  <c r="HL11" i="31"/>
  <c r="EH37" i="31"/>
  <c r="EH39" i="31"/>
  <c r="HQ17" i="31"/>
  <c r="AW17" i="31"/>
  <c r="BD17" i="31"/>
  <c r="AX6" i="31"/>
  <c r="AX17" i="31"/>
  <c r="CN89" i="31"/>
  <c r="JL88" i="31"/>
  <c r="GB83" i="31"/>
  <c r="FC76" i="31"/>
  <c r="DS52" i="31"/>
  <c r="HL79" i="31"/>
  <c r="FW66" i="31"/>
  <c r="JG65" i="31"/>
  <c r="EC51" i="31"/>
  <c r="EH35" i="31"/>
  <c r="FW27" i="31"/>
  <c r="FM26" i="31"/>
  <c r="FW62" i="31"/>
  <c r="W21" i="31"/>
  <c r="CI44" i="31"/>
  <c r="HL25" i="31"/>
  <c r="KA26" i="31"/>
  <c r="KA8" i="31"/>
  <c r="DC8" i="31"/>
  <c r="EH6" i="31"/>
  <c r="CX35" i="31"/>
  <c r="FW6" i="31"/>
  <c r="HQ6" i="31"/>
  <c r="JL65" i="31"/>
  <c r="FH13" i="31"/>
  <c r="AQ83" i="31"/>
  <c r="AR83" i="31"/>
  <c r="KI82" i="31"/>
  <c r="KJ82" i="31"/>
  <c r="AR28" i="31"/>
  <c r="AQ28" i="31"/>
  <c r="W30" i="31"/>
  <c r="EV89" i="31"/>
  <c r="EU89" i="31"/>
  <c r="KF84" i="31"/>
  <c r="DS84" i="31"/>
  <c r="JG79" i="31"/>
  <c r="CX42" i="31"/>
  <c r="EH68" i="31"/>
  <c r="HB68" i="31"/>
  <c r="DX68" i="31"/>
  <c r="DC60" i="31"/>
  <c r="IG69" i="31"/>
  <c r="IL68" i="31"/>
  <c r="EV62" i="31"/>
  <c r="EU62" i="31"/>
  <c r="FR57" i="31"/>
  <c r="FH57" i="31"/>
  <c r="FW44" i="31"/>
  <c r="GE8" i="31"/>
  <c r="GF8" i="31"/>
  <c r="KA57" i="31"/>
  <c r="EV35" i="31"/>
  <c r="EU35" i="31"/>
  <c r="FW87" i="31"/>
  <c r="GB84" i="31"/>
  <c r="FC85" i="31"/>
  <c r="FH74" i="31"/>
  <c r="FH58" i="31"/>
  <c r="GB66" i="31"/>
  <c r="GB62" i="31"/>
  <c r="FH15" i="31"/>
  <c r="FH31" i="31"/>
  <c r="GB51" i="31"/>
  <c r="M6" i="31"/>
  <c r="FH19" i="31"/>
  <c r="W35" i="31"/>
  <c r="GB31" i="31"/>
  <c r="FC43" i="31"/>
  <c r="IL49" i="31"/>
  <c r="GE85" i="31"/>
  <c r="GF85" i="31"/>
  <c r="EU78" i="31"/>
  <c r="EV78" i="31"/>
  <c r="CS79" i="31"/>
  <c r="DH78" i="31"/>
  <c r="DL42" i="31"/>
  <c r="DK42" i="31"/>
  <c r="HG65" i="31"/>
  <c r="GB37" i="31"/>
  <c r="FW68" i="31"/>
  <c r="DH84" i="31"/>
  <c r="HB84" i="31"/>
  <c r="KI77" i="31"/>
  <c r="KJ77" i="31"/>
  <c r="KA76" i="31"/>
  <c r="GW79" i="31"/>
  <c r="HL77" i="31"/>
  <c r="DH67" i="31"/>
  <c r="CS68" i="31"/>
  <c r="IZ68" i="31"/>
  <c r="IY68" i="31"/>
  <c r="CI68" i="31"/>
  <c r="EH60" i="31"/>
  <c r="T66" i="31"/>
  <c r="EC66" i="31"/>
  <c r="FH48" i="31"/>
  <c r="KI35" i="31"/>
  <c r="KJ35" i="31"/>
  <c r="IY13" i="31"/>
  <c r="IZ13" i="31"/>
  <c r="BS64" i="31"/>
  <c r="CC86" i="31"/>
  <c r="AY51" i="31"/>
  <c r="BN21" i="31"/>
  <c r="BS15" i="31"/>
  <c r="CA80" i="31"/>
  <c r="CB80" i="31"/>
  <c r="CA84" i="31"/>
  <c r="CB84" i="31"/>
  <c r="BX87" i="31"/>
  <c r="BX86" i="31"/>
  <c r="BD32" i="31"/>
  <c r="CA28" i="31"/>
  <c r="DH34" i="31"/>
  <c r="BS39" i="31"/>
  <c r="CX15" i="31"/>
  <c r="HW17" i="31"/>
  <c r="EM44" i="31"/>
  <c r="HL52" i="31"/>
  <c r="HL27" i="31"/>
  <c r="IL73" i="31"/>
  <c r="DC59" i="31"/>
  <c r="IV13" i="31"/>
  <c r="IB81" i="31"/>
  <c r="AY65" i="31"/>
  <c r="IG29" i="31"/>
  <c r="HB28" i="31"/>
  <c r="JV25" i="31"/>
  <c r="IV11" i="31"/>
  <c r="GM7" i="31"/>
  <c r="IB22" i="31"/>
  <c r="CC36" i="31"/>
  <c r="HW89" i="31"/>
  <c r="IB82" i="31"/>
  <c r="DH76" i="31"/>
  <c r="HL75" i="31"/>
  <c r="BD75" i="31"/>
  <c r="DS88" i="31"/>
  <c r="IB55" i="31"/>
  <c r="CN45" i="31"/>
  <c r="GM78" i="31"/>
  <c r="IV43" i="31"/>
  <c r="KF49" i="31"/>
  <c r="BS69" i="31"/>
  <c r="CN31" i="31"/>
  <c r="IV28" i="31"/>
  <c r="HG45" i="31"/>
  <c r="HQ12" i="31"/>
  <c r="JQ57" i="31"/>
  <c r="EC50" i="31"/>
  <c r="ER30" i="31"/>
  <c r="GR63" i="31"/>
  <c r="IV22" i="31"/>
  <c r="GM30" i="31"/>
  <c r="O83" i="31"/>
  <c r="JQ86" i="31"/>
  <c r="EH84" i="31"/>
  <c r="JV85" i="31"/>
  <c r="IG85" i="31"/>
  <c r="AD88" i="31"/>
  <c r="GM86" i="31"/>
  <c r="DC81" i="31"/>
  <c r="AY80" i="31"/>
  <c r="JV77" i="31"/>
  <c r="JV83" i="31"/>
  <c r="DC80" i="31"/>
  <c r="CN79" i="31"/>
  <c r="IG75" i="31"/>
  <c r="JA88" i="31"/>
  <c r="AD82" i="31"/>
  <c r="KA74" i="31"/>
  <c r="IL80" i="31"/>
  <c r="GW74" i="31"/>
  <c r="AY69" i="31"/>
  <c r="EH62" i="31"/>
  <c r="JG42" i="31"/>
  <c r="HW52" i="31"/>
  <c r="HW41" i="31"/>
  <c r="JA63" i="31"/>
  <c r="KA50" i="31"/>
  <c r="DC66" i="31"/>
  <c r="GG33" i="31"/>
  <c r="GM47" i="31"/>
  <c r="DH18" i="31"/>
  <c r="JG19" i="31"/>
  <c r="GR65" i="31"/>
  <c r="JQ28" i="31"/>
  <c r="DC84" i="31"/>
  <c r="BD85" i="31"/>
  <c r="KA80" i="31"/>
  <c r="IV78" i="31"/>
  <c r="EM67" i="31"/>
  <c r="CI77" i="31"/>
  <c r="JL16" i="31"/>
  <c r="JA83" i="31"/>
  <c r="DS67" i="31"/>
  <c r="DX60" i="31"/>
  <c r="KF70" i="31"/>
  <c r="IL61" i="31"/>
  <c r="JG9" i="31"/>
  <c r="EH80" i="31"/>
  <c r="BD45" i="31"/>
  <c r="ER46" i="31"/>
  <c r="GM65" i="31"/>
  <c r="IL53" i="31"/>
  <c r="JG12" i="31"/>
  <c r="O37" i="31"/>
  <c r="CS59" i="31"/>
  <c r="BS52" i="31"/>
  <c r="GW33" i="31"/>
  <c r="CX19" i="31"/>
  <c r="EC65" i="31"/>
  <c r="HG50" i="31"/>
  <c r="JQ7" i="31"/>
  <c r="Y17" i="31"/>
  <c r="ER22" i="31"/>
  <c r="IB50" i="31"/>
  <c r="JA66" i="31"/>
  <c r="DC38" i="31"/>
  <c r="CN86" i="31"/>
  <c r="IL85" i="31"/>
  <c r="EC89" i="31"/>
  <c r="BN88" i="31"/>
  <c r="HW81" i="31"/>
  <c r="HG80" i="31"/>
  <c r="EC80" i="31"/>
  <c r="CN84" i="31"/>
  <c r="IB72" i="31"/>
  <c r="GG80" i="31"/>
  <c r="BX68" i="31"/>
  <c r="JL85" i="31"/>
  <c r="CN78" i="31"/>
  <c r="IL74" i="31"/>
  <c r="DX77" i="31"/>
  <c r="DS74" i="31"/>
  <c r="HW70" i="31"/>
  <c r="DS45" i="31"/>
  <c r="EW59" i="31"/>
  <c r="CI64" i="31"/>
  <c r="HG55" i="31"/>
  <c r="GR10" i="31"/>
  <c r="CI47" i="31"/>
  <c r="KA55" i="31"/>
  <c r="EM65" i="31"/>
  <c r="JQ54" i="31"/>
  <c r="DH49" i="31"/>
  <c r="GR48" i="31"/>
  <c r="JL17" i="31"/>
  <c r="IV48" i="31"/>
  <c r="JQ63" i="31"/>
  <c r="CX9" i="31"/>
  <c r="GM22" i="31"/>
  <c r="CI13" i="31"/>
  <c r="HQ34" i="31"/>
  <c r="KF73" i="31"/>
  <c r="AY11" i="31"/>
  <c r="KA9" i="31"/>
  <c r="IB7" i="31"/>
  <c r="BN81" i="31"/>
  <c r="KA16" i="31"/>
  <c r="JG49" i="31"/>
  <c r="KK21" i="31"/>
  <c r="GG32" i="31"/>
  <c r="DS19" i="31"/>
  <c r="CI54" i="31"/>
  <c r="JA41" i="31"/>
  <c r="IB37" i="31"/>
  <c r="HB30" i="31"/>
  <c r="O51" i="31"/>
  <c r="BN50" i="31"/>
  <c r="HW30" i="31"/>
  <c r="GR15" i="31"/>
  <c r="BI15" i="31"/>
  <c r="CC15" i="31"/>
  <c r="CC67" i="31"/>
  <c r="KA56" i="31"/>
  <c r="JG63" i="31"/>
  <c r="EW31" i="31"/>
  <c r="BX29" i="31"/>
  <c r="HQ57" i="31"/>
  <c r="IB48" i="31"/>
  <c r="EW37" i="31"/>
  <c r="EC33" i="31"/>
  <c r="BI44" i="31"/>
  <c r="IG25" i="31"/>
  <c r="JL36" i="31"/>
  <c r="HG38" i="31"/>
  <c r="AY71" i="31"/>
  <c r="CS62" i="31"/>
  <c r="ER36" i="31"/>
  <c r="HB12" i="31"/>
  <c r="HG47" i="31"/>
  <c r="GM42" i="31"/>
  <c r="EC32" i="31"/>
  <c r="EV32" i="31" s="1"/>
  <c r="EW32" i="31" s="1"/>
  <c r="BS22" i="31"/>
  <c r="JG58" i="31"/>
  <c r="HG32" i="31"/>
  <c r="BS57" i="31"/>
  <c r="HG64" i="31"/>
  <c r="IL38" i="31"/>
  <c r="EC64" i="31"/>
  <c r="AN61" i="31"/>
  <c r="HQ35" i="31"/>
  <c r="AN8" i="31"/>
  <c r="AN73" i="31"/>
  <c r="CX84" i="31"/>
  <c r="JG83" i="31"/>
  <c r="AD84" i="31"/>
  <c r="JQ76" i="31"/>
  <c r="KA78" i="31"/>
  <c r="CN80" i="31"/>
  <c r="HL74" i="31"/>
  <c r="BD74" i="31"/>
  <c r="HB79" i="31"/>
  <c r="BD79" i="31"/>
  <c r="DH47" i="31"/>
  <c r="BX75" i="31"/>
  <c r="BD42" i="31"/>
  <c r="EC14" i="31"/>
  <c r="KA81" i="31"/>
  <c r="DX76" i="31"/>
  <c r="IG59" i="31"/>
  <c r="CX74" i="31"/>
  <c r="GR71" i="31"/>
  <c r="BX55" i="31"/>
  <c r="JV84" i="31"/>
  <c r="CI75" i="31"/>
  <c r="GR70" i="31"/>
  <c r="HW16" i="31"/>
  <c r="HL68" i="31"/>
  <c r="AS45" i="31"/>
  <c r="JV66" i="31"/>
  <c r="HW64" i="31"/>
  <c r="DX63" i="31"/>
  <c r="JG62" i="31"/>
  <c r="BD62" i="31"/>
  <c r="GM51" i="31"/>
  <c r="IB31" i="31"/>
  <c r="DX66" i="31"/>
  <c r="BN16" i="31"/>
  <c r="IL65" i="31"/>
  <c r="GW61" i="31"/>
  <c r="DH81" i="31"/>
  <c r="HG88" i="31"/>
  <c r="CN88" i="31"/>
  <c r="EC88" i="31"/>
  <c r="JG84" i="31"/>
  <c r="IV89" i="31"/>
  <c r="HG86" i="31"/>
  <c r="EM84" i="31"/>
  <c r="IB88" i="31"/>
  <c r="AY86" i="31"/>
  <c r="AY89" i="31"/>
  <c r="GG88" i="31"/>
  <c r="BS76" i="31"/>
  <c r="KA73" i="31"/>
  <c r="EC79" i="31"/>
  <c r="IB76" i="31"/>
  <c r="ER81" i="31"/>
  <c r="EC76" i="31"/>
  <c r="DX75" i="31"/>
  <c r="ER16" i="31"/>
  <c r="CX67" i="31"/>
  <c r="BI75" i="31"/>
  <c r="EC69" i="31"/>
  <c r="CS73" i="31"/>
  <c r="DM85" i="31"/>
  <c r="HL42" i="31"/>
  <c r="CX66" i="31"/>
  <c r="IV70" i="31"/>
  <c r="BS47" i="31"/>
  <c r="BX59" i="31"/>
  <c r="BN36" i="31"/>
  <c r="AN87" i="31"/>
  <c r="DC71" i="31"/>
  <c r="IB51" i="31"/>
  <c r="GM74" i="31"/>
  <c r="KF17" i="31"/>
  <c r="Y64" i="31"/>
  <c r="IV32" i="31"/>
  <c r="HB17" i="31"/>
  <c r="DX41" i="31"/>
  <c r="BX65" i="31"/>
  <c r="KF60" i="31"/>
  <c r="JA42" i="31"/>
  <c r="JQ41" i="31"/>
  <c r="IQ71" i="31"/>
  <c r="DX64" i="31"/>
  <c r="AY32" i="31"/>
  <c r="HW65" i="31"/>
  <c r="GM63" i="31"/>
  <c r="HL62" i="31"/>
  <c r="DS70" i="31"/>
  <c r="CI16" i="31"/>
  <c r="DH63" i="31"/>
  <c r="IL70" i="31"/>
  <c r="IV69" i="31"/>
  <c r="JL59" i="31"/>
  <c r="CI70" i="31"/>
  <c r="DX79" i="31"/>
  <c r="JA60" i="31"/>
  <c r="HW36" i="31"/>
  <c r="DH48" i="31"/>
  <c r="CN26" i="31"/>
  <c r="AY21" i="31"/>
  <c r="EM19" i="31"/>
  <c r="HL70" i="31"/>
  <c r="DX70" i="31"/>
  <c r="KF63" i="31"/>
  <c r="ER26" i="31"/>
  <c r="BN73" i="31"/>
  <c r="HG44" i="31"/>
  <c r="AY26" i="31"/>
  <c r="IQ62" i="31"/>
  <c r="Y37" i="31"/>
  <c r="IV19" i="31"/>
  <c r="BI9" i="31"/>
  <c r="IL6" i="31"/>
  <c r="IV17" i="31"/>
  <c r="CS41" i="31"/>
  <c r="CN21" i="31"/>
  <c r="BX50" i="31"/>
  <c r="JG20" i="31"/>
  <c r="HQ48" i="31"/>
  <c r="BS33" i="31"/>
  <c r="BX22" i="31"/>
  <c r="HL39" i="31"/>
  <c r="CS82" i="31"/>
  <c r="JQ37" i="31"/>
  <c r="BS40" i="31"/>
  <c r="DX21" i="31"/>
  <c r="AY22" i="31"/>
  <c r="HG67" i="31"/>
  <c r="HG20" i="31"/>
  <c r="CC35" i="31"/>
  <c r="GR22" i="31"/>
  <c r="IL23" i="31"/>
  <c r="BS41" i="31"/>
  <c r="BD37" i="31"/>
  <c r="GM18" i="31"/>
  <c r="JA11" i="31"/>
  <c r="CS10" i="31"/>
  <c r="EC12" i="31"/>
  <c r="BS46" i="31"/>
  <c r="IV20" i="31"/>
  <c r="GW23" i="31"/>
  <c r="DM68" i="31"/>
  <c r="IV65" i="31"/>
  <c r="DX36" i="31"/>
  <c r="EM12" i="31"/>
  <c r="ER34" i="31"/>
  <c r="HB56" i="31"/>
  <c r="JL35" i="31"/>
  <c r="IV21" i="31"/>
  <c r="DS15" i="31"/>
  <c r="BX63" i="31"/>
  <c r="DH50" i="31"/>
  <c r="IB39" i="31"/>
  <c r="BX47" i="31"/>
  <c r="KA6" i="31"/>
  <c r="DH36" i="31"/>
  <c r="DC17" i="31"/>
  <c r="JQ50" i="31"/>
  <c r="BX28" i="31"/>
  <c r="AN26" i="31"/>
  <c r="KA23" i="31"/>
  <c r="EH21" i="31"/>
  <c r="IB13" i="31"/>
  <c r="IV8" i="31"/>
  <c r="GW21" i="31"/>
  <c r="CS13" i="31"/>
  <c r="IV35" i="31"/>
  <c r="AY14" i="31"/>
  <c r="CX34" i="31"/>
  <c r="EW57" i="31"/>
  <c r="HL35" i="31"/>
  <c r="CX25" i="31"/>
  <c r="JQ73" i="31"/>
  <c r="CN11" i="31"/>
  <c r="JV68" i="31"/>
  <c r="EM64" i="31"/>
  <c r="BS62" i="31"/>
  <c r="GM54" i="31"/>
  <c r="DC26" i="31"/>
  <c r="IL15" i="31"/>
  <c r="CN22" i="31"/>
  <c r="DC67" i="31"/>
  <c r="DH62" i="31"/>
  <c r="IB47" i="31"/>
  <c r="EM8" i="31"/>
  <c r="IB57" i="31"/>
  <c r="HQ64" i="31"/>
  <c r="CX54" i="31"/>
  <c r="JQ34" i="31"/>
  <c r="O44" i="31"/>
  <c r="BS26" i="31"/>
  <c r="HQ62" i="31"/>
  <c r="KK31" i="31"/>
  <c r="BI37" i="31"/>
  <c r="CC56" i="31"/>
  <c r="EW18" i="31"/>
  <c r="HW29" i="31"/>
  <c r="JQ39" i="31"/>
  <c r="CX8" i="31"/>
  <c r="JG6" i="31"/>
  <c r="HB15" i="31"/>
  <c r="IV67" i="31"/>
  <c r="GM36" i="31"/>
  <c r="KA36" i="31"/>
  <c r="DC37" i="31"/>
  <c r="AI49" i="31"/>
  <c r="JV48" i="31"/>
  <c r="KK55" i="31"/>
  <c r="KA24" i="31"/>
  <c r="AY70" i="31"/>
  <c r="HB16" i="31"/>
  <c r="DS43" i="31"/>
  <c r="CX51" i="31"/>
  <c r="IL56" i="31"/>
  <c r="DH56" i="31"/>
  <c r="O62" i="31"/>
  <c r="CN32" i="31"/>
  <c r="GW40" i="31"/>
  <c r="JA36" i="31"/>
  <c r="CI34" i="31"/>
  <c r="BN38" i="31"/>
  <c r="JG54" i="31"/>
  <c r="IL50" i="31"/>
  <c r="IB30" i="31"/>
  <c r="JA16" i="31"/>
  <c r="IV27" i="31"/>
  <c r="AD57" i="31"/>
  <c r="GM53" i="31"/>
  <c r="IQ39" i="31"/>
  <c r="DX30" i="31"/>
  <c r="EM25" i="31"/>
  <c r="HG11" i="31"/>
  <c r="CN50" i="31"/>
  <c r="DS24" i="31"/>
  <c r="O29" i="31"/>
  <c r="BX18" i="31"/>
  <c r="BI8" i="31"/>
  <c r="GG10" i="31"/>
  <c r="EC13" i="31"/>
  <c r="GR29" i="31"/>
  <c r="JG27" i="31"/>
  <c r="BS23" i="31"/>
  <c r="BS31" i="31"/>
  <c r="BS11" i="31"/>
  <c r="KA28" i="31"/>
  <c r="GW44" i="31"/>
  <c r="AD35" i="31"/>
  <c r="KF26" i="31"/>
  <c r="DH28" i="31"/>
  <c r="EM40" i="31"/>
  <c r="HP81" i="31"/>
  <c r="HO81" i="31"/>
  <c r="IZ89" i="31"/>
  <c r="IY89" i="31"/>
  <c r="EV88" i="31"/>
  <c r="EU88" i="31"/>
  <c r="AQ72" i="31"/>
  <c r="AR72" i="31"/>
  <c r="IZ80" i="31"/>
  <c r="IY80" i="31"/>
  <c r="CB70" i="31"/>
  <c r="CA70" i="31"/>
  <c r="IZ74" i="31"/>
  <c r="IY74" i="31"/>
  <c r="GF14" i="31"/>
  <c r="GE14" i="31"/>
  <c r="DK73" i="31"/>
  <c r="DL73" i="31"/>
  <c r="EU47" i="31"/>
  <c r="IZ47" i="31"/>
  <c r="IY47" i="31"/>
  <c r="CB62" i="31"/>
  <c r="CA62" i="31"/>
  <c r="HO40" i="31"/>
  <c r="HP40" i="31"/>
  <c r="IZ10" i="31"/>
  <c r="IY10" i="31"/>
  <c r="EV46" i="31"/>
  <c r="EU46" i="31"/>
  <c r="KI50" i="31"/>
  <c r="KJ50" i="31"/>
  <c r="CA30" i="31"/>
  <c r="DK56" i="31"/>
  <c r="DL56" i="31"/>
  <c r="HP26" i="31"/>
  <c r="HO26" i="31"/>
  <c r="IY65" i="31"/>
  <c r="IZ65" i="31"/>
  <c r="CA8" i="31"/>
  <c r="GF16" i="31"/>
  <c r="GE16" i="31"/>
  <c r="DL66" i="31"/>
  <c r="DK66" i="31"/>
  <c r="CA21" i="31"/>
  <c r="GF11" i="31"/>
  <c r="GE11" i="31"/>
  <c r="DK41" i="31"/>
  <c r="EV61" i="31"/>
  <c r="EU61" i="31"/>
  <c r="DL54" i="31"/>
  <c r="DK54" i="31"/>
  <c r="CA23" i="31"/>
  <c r="AQ8" i="31"/>
  <c r="AP38" i="31"/>
  <c r="AL38" i="31"/>
  <c r="DL89" i="31"/>
  <c r="DK89" i="31"/>
  <c r="HQ88" i="31"/>
  <c r="EV84" i="31"/>
  <c r="EU84" i="31"/>
  <c r="IY77" i="31"/>
  <c r="IZ77" i="31"/>
  <c r="EV86" i="31"/>
  <c r="EU86" i="31"/>
  <c r="FH82" i="31"/>
  <c r="FR55" i="31"/>
  <c r="KJ85" i="31"/>
  <c r="KI85" i="31"/>
  <c r="IZ70" i="31"/>
  <c r="IY70" i="31"/>
  <c r="GM40" i="31"/>
  <c r="KI66" i="31"/>
  <c r="KJ66" i="31"/>
  <c r="AR47" i="31"/>
  <c r="AQ47" i="31"/>
  <c r="IZ40" i="31"/>
  <c r="IY40" i="31"/>
  <c r="IB78" i="31"/>
  <c r="GE57" i="31"/>
  <c r="GF57" i="31"/>
  <c r="GB9" i="31"/>
  <c r="HO72" i="31"/>
  <c r="HP72" i="31"/>
  <c r="AR54" i="31"/>
  <c r="AQ54" i="31"/>
  <c r="JV34" i="31"/>
  <c r="GR30" i="31"/>
  <c r="DL44" i="31"/>
  <c r="DK44" i="31"/>
  <c r="EV33" i="31"/>
  <c r="EU33" i="31"/>
  <c r="EV87" i="31"/>
  <c r="EU87" i="31"/>
  <c r="CB87" i="31"/>
  <c r="CA87" i="31"/>
  <c r="HP83" i="31"/>
  <c r="HO83" i="31"/>
  <c r="EV80" i="31"/>
  <c r="EU80" i="31"/>
  <c r="BD71" i="31"/>
  <c r="GB42" i="31"/>
  <c r="AQ52" i="31"/>
  <c r="AR52" i="31"/>
  <c r="HP55" i="31"/>
  <c r="HO55" i="31"/>
  <c r="FW52" i="31"/>
  <c r="GF61" i="31"/>
  <c r="GE61" i="31"/>
  <c r="EV53" i="31"/>
  <c r="EU53" i="31"/>
  <c r="FR54" i="31"/>
  <c r="HO53" i="31"/>
  <c r="HP53" i="31"/>
  <c r="DK43" i="31"/>
  <c r="AR31" i="31"/>
  <c r="AQ31" i="31"/>
  <c r="AQ22" i="31"/>
  <c r="CB14" i="31"/>
  <c r="CA14" i="31"/>
  <c r="KA38" i="31"/>
  <c r="GE18" i="31"/>
  <c r="GF18" i="31"/>
  <c r="DC41" i="31"/>
  <c r="EH10" i="31"/>
  <c r="EU22" i="31"/>
  <c r="HP46" i="31"/>
  <c r="HO46" i="31"/>
  <c r="IY22" i="31"/>
  <c r="IZ22" i="31"/>
  <c r="IY25" i="31"/>
  <c r="IZ25" i="31"/>
  <c r="AL48" i="31"/>
  <c r="AP48" i="31"/>
  <c r="KJ81" i="31"/>
  <c r="KI81" i="31"/>
  <c r="CB75" i="31"/>
  <c r="CA75" i="31"/>
  <c r="GB58" i="31"/>
  <c r="HP14" i="31"/>
  <c r="HO14" i="31"/>
  <c r="AN59" i="31"/>
  <c r="KJ68" i="31"/>
  <c r="KI68" i="31"/>
  <c r="DL16" i="31"/>
  <c r="DK16" i="31"/>
  <c r="AI60" i="31"/>
  <c r="DK10" i="31"/>
  <c r="AR34" i="31"/>
  <c r="AQ34" i="31"/>
  <c r="CA47" i="31"/>
  <c r="CB47" i="31"/>
  <c r="GF19" i="31"/>
  <c r="GE19" i="31"/>
  <c r="EU24" i="31"/>
  <c r="IQ23" i="31"/>
  <c r="HP54" i="31"/>
  <c r="HO54" i="31"/>
  <c r="HL46" i="31"/>
  <c r="W23" i="31"/>
  <c r="CA38" i="31"/>
  <c r="AP50" i="31"/>
  <c r="AL50" i="31"/>
  <c r="AQ89" i="31"/>
  <c r="AR89" i="31"/>
  <c r="IG87" i="31"/>
  <c r="DL88" i="31"/>
  <c r="DK88" i="31"/>
  <c r="IZ84" i="31"/>
  <c r="IY84" i="31"/>
  <c r="BX85" i="31"/>
  <c r="KI86" i="31"/>
  <c r="KJ86" i="31"/>
  <c r="HO86" i="31"/>
  <c r="HP86" i="31"/>
  <c r="HG89" i="31"/>
  <c r="KJ88" i="31"/>
  <c r="KI88" i="31"/>
  <c r="IG86" i="31"/>
  <c r="HP85" i="31"/>
  <c r="HO85" i="31"/>
  <c r="JL81" i="31"/>
  <c r="KA83" i="31"/>
  <c r="DL80" i="31"/>
  <c r="DK80" i="31"/>
  <c r="IV80" i="31"/>
  <c r="JV87" i="31"/>
  <c r="GM80" i="31"/>
  <c r="FR87" i="31"/>
  <c r="CA83" i="31"/>
  <c r="CB83" i="31"/>
  <c r="KJ78" i="31"/>
  <c r="KI78" i="31"/>
  <c r="FH79" i="31"/>
  <c r="IZ75" i="31"/>
  <c r="IY75" i="31"/>
  <c r="KJ80" i="31"/>
  <c r="KI80" i="31"/>
  <c r="HP74" i="31"/>
  <c r="HO74" i="31"/>
  <c r="AQ73" i="31"/>
  <c r="AR73" i="31"/>
  <c r="CB72" i="31"/>
  <c r="CA72" i="31"/>
  <c r="FM83" i="31"/>
  <c r="AN81" i="31"/>
  <c r="IG79" i="31"/>
  <c r="CA76" i="31"/>
  <c r="CB76" i="31"/>
  <c r="KJ89" i="31"/>
  <c r="KI89" i="31"/>
  <c r="HG78" i="31"/>
  <c r="GR68" i="31"/>
  <c r="DC16" i="31"/>
  <c r="IZ55" i="31"/>
  <c r="IY55" i="31"/>
  <c r="EV70" i="31"/>
  <c r="EU70" i="31"/>
  <c r="DK14" i="31"/>
  <c r="DL14" i="31"/>
  <c r="FM60" i="31"/>
  <c r="IG76" i="31"/>
  <c r="IZ73" i="31"/>
  <c r="IY73" i="31"/>
  <c r="AR42" i="31"/>
  <c r="AQ42" i="31"/>
  <c r="DK58" i="31"/>
  <c r="EC86" i="31"/>
  <c r="EV73" i="31"/>
  <c r="EU73" i="31"/>
  <c r="Y60" i="31"/>
  <c r="AQ14" i="31"/>
  <c r="AR14" i="31"/>
  <c r="IZ58" i="31"/>
  <c r="IY58" i="31"/>
  <c r="KK76" i="31"/>
  <c r="FH16" i="31"/>
  <c r="JV59" i="31"/>
  <c r="DC36" i="31"/>
  <c r="JG78" i="31"/>
  <c r="IY14" i="31"/>
  <c r="IZ14" i="31"/>
  <c r="KA61" i="31"/>
  <c r="DK32" i="31"/>
  <c r="DK31" i="31"/>
  <c r="DK75" i="31"/>
  <c r="DL75" i="31"/>
  <c r="JG67" i="31"/>
  <c r="KF47" i="31"/>
  <c r="GE59" i="31"/>
  <c r="GF59" i="31"/>
  <c r="CX55" i="31"/>
  <c r="IB61" i="31"/>
  <c r="JV10" i="31"/>
  <c r="JV54" i="31"/>
  <c r="IQ17" i="31"/>
  <c r="ER67" i="31"/>
  <c r="BX42" i="31"/>
  <c r="GF41" i="31"/>
  <c r="GE41" i="31"/>
  <c r="IY43" i="31"/>
  <c r="IZ43" i="31"/>
  <c r="HP36" i="31"/>
  <c r="HO36" i="31"/>
  <c r="AR12" i="31"/>
  <c r="AQ12" i="31"/>
  <c r="IV49" i="31"/>
  <c r="EW67" i="31"/>
  <c r="KJ49" i="31"/>
  <c r="KI49" i="31"/>
  <c r="CX46" i="31"/>
  <c r="EV17" i="31"/>
  <c r="EU17" i="31"/>
  <c r="JQ55" i="31"/>
  <c r="EV63" i="31"/>
  <c r="EU63" i="31"/>
  <c r="EV34" i="31"/>
  <c r="EU34" i="31"/>
  <c r="Y53" i="31"/>
  <c r="IL48" i="31"/>
  <c r="EU28" i="31"/>
  <c r="HP33" i="31"/>
  <c r="HO33" i="31"/>
  <c r="KJ15" i="31"/>
  <c r="KI15" i="31"/>
  <c r="CC68" i="31"/>
  <c r="GF44" i="31"/>
  <c r="GE44" i="31"/>
  <c r="HG13" i="31"/>
  <c r="GM16" i="31"/>
  <c r="IY52" i="31"/>
  <c r="IZ52" i="31"/>
  <c r="BI40" i="31"/>
  <c r="CB10" i="31"/>
  <c r="CA10" i="31"/>
  <c r="DX12" i="31"/>
  <c r="EU29" i="31"/>
  <c r="EV29" i="31"/>
  <c r="HP56" i="31"/>
  <c r="HO56" i="31"/>
  <c r="HG21" i="31"/>
  <c r="KJ29" i="31"/>
  <c r="KI29" i="31"/>
  <c r="IQ56" i="31"/>
  <c r="GF35" i="31"/>
  <c r="GE35" i="31"/>
  <c r="EU26" i="31"/>
  <c r="JQ22" i="31"/>
  <c r="AQ23" i="31"/>
  <c r="BS18" i="31"/>
  <c r="KA14" i="31"/>
  <c r="DL57" i="31"/>
  <c r="DK57" i="31"/>
  <c r="EV19" i="31"/>
  <c r="EU19" i="31"/>
  <c r="FM42" i="31"/>
  <c r="DK45" i="31"/>
  <c r="CN48" i="31"/>
  <c r="CB52" i="31"/>
  <c r="CA52" i="31"/>
  <c r="JV65" i="31"/>
  <c r="CI36" i="31"/>
  <c r="IZ51" i="31"/>
  <c r="IY51" i="31"/>
  <c r="BN17" i="31"/>
  <c r="FW39" i="31"/>
  <c r="T27" i="31"/>
  <c r="HL30" i="31"/>
  <c r="JL25" i="31"/>
  <c r="KA15" i="31"/>
  <c r="HP13" i="31"/>
  <c r="HO13" i="31"/>
  <c r="DC14" i="31"/>
  <c r="GB63" i="31"/>
  <c r="HW46" i="31"/>
  <c r="HW38" i="31"/>
  <c r="DH33" i="31"/>
  <c r="M8" i="31"/>
  <c r="IV86" i="31"/>
  <c r="EC60" i="31"/>
  <c r="IL43" i="31"/>
  <c r="BS63" i="31"/>
  <c r="KJ32" i="31"/>
  <c r="KI32" i="31"/>
  <c r="JV29" i="31"/>
  <c r="CN17" i="31"/>
  <c r="CX39" i="31"/>
  <c r="IL21" i="31"/>
  <c r="IZ15" i="31"/>
  <c r="IY15" i="31"/>
  <c r="M15" i="31"/>
  <c r="GF65" i="31"/>
  <c r="GE65" i="31"/>
  <c r="CA39" i="31"/>
  <c r="CX37" i="31"/>
  <c r="CA19" i="31"/>
  <c r="CB19" i="31"/>
  <c r="AP13" i="31"/>
  <c r="KJ64" i="31"/>
  <c r="KI64" i="31"/>
  <c r="DL62" i="31"/>
  <c r="DK62" i="31"/>
  <c r="JL44" i="31"/>
  <c r="GE30" i="31"/>
  <c r="GF30" i="31"/>
  <c r="HP25" i="31"/>
  <c r="HO25" i="31"/>
  <c r="FR21" i="31"/>
  <c r="FR11" i="31"/>
  <c r="GF22" i="31"/>
  <c r="GE22" i="31"/>
  <c r="CA18" i="31"/>
  <c r="CB18" i="31"/>
  <c r="DS13" i="31"/>
  <c r="IY46" i="31"/>
  <c r="IZ46" i="31"/>
  <c r="JG48" i="31"/>
  <c r="HP67" i="31"/>
  <c r="HO67" i="31"/>
  <c r="HP20" i="31"/>
  <c r="HO20" i="31"/>
  <c r="JG50" i="31"/>
  <c r="KA39" i="31"/>
  <c r="AL44" i="31"/>
  <c r="AP44" i="31"/>
  <c r="AL57" i="31"/>
  <c r="AP57" i="31"/>
  <c r="HO16" i="31"/>
  <c r="HP16" i="31"/>
  <c r="FR69" i="31"/>
  <c r="DK71" i="31"/>
  <c r="DL71" i="31"/>
  <c r="CB71" i="31"/>
  <c r="CA71" i="31"/>
  <c r="EU16" i="31"/>
  <c r="GB61" i="31"/>
  <c r="GF49" i="31"/>
  <c r="GE49" i="31"/>
  <c r="CB69" i="31"/>
  <c r="CA69" i="31"/>
  <c r="CA66" i="31"/>
  <c r="CB66" i="31"/>
  <c r="HP29" i="31"/>
  <c r="HO29" i="31"/>
  <c r="DK26" i="31"/>
  <c r="KJ62" i="31"/>
  <c r="KI62" i="31"/>
  <c r="FH50" i="31"/>
  <c r="IY30" i="31"/>
  <c r="IZ30" i="31"/>
  <c r="GB20" i="31"/>
  <c r="KJ38" i="31"/>
  <c r="KI38" i="31"/>
  <c r="GB25" i="31"/>
  <c r="DK64" i="31"/>
  <c r="DL64" i="31"/>
  <c r="DL67" i="31"/>
  <c r="DK67" i="31"/>
  <c r="CA26" i="31"/>
  <c r="DK8" i="31"/>
  <c r="KJ13" i="31"/>
  <c r="KI13" i="31"/>
  <c r="AL39" i="31"/>
  <c r="AP39" i="31"/>
  <c r="HP22" i="31"/>
  <c r="HO22" i="31"/>
  <c r="IZ87" i="31"/>
  <c r="IY87" i="31"/>
  <c r="CA60" i="31"/>
  <c r="CB60" i="31"/>
  <c r="AR40" i="31"/>
  <c r="AQ40" i="31"/>
  <c r="CB45" i="31"/>
  <c r="CA45" i="31"/>
  <c r="FC63" i="31"/>
  <c r="CA57" i="31"/>
  <c r="CB57" i="31"/>
  <c r="GF77" i="31"/>
  <c r="GE77" i="31"/>
  <c r="GE62" i="31"/>
  <c r="GF62" i="31"/>
  <c r="KI60" i="31"/>
  <c r="KJ60" i="31"/>
  <c r="EH46" i="31"/>
  <c r="AQ25" i="31"/>
  <c r="DK59" i="31"/>
  <c r="AR20" i="31"/>
  <c r="AQ20" i="31"/>
  <c r="CA63" i="31"/>
  <c r="CB63" i="31"/>
  <c r="W24" i="31"/>
  <c r="GG34" i="31"/>
  <c r="FH24" i="31"/>
  <c r="GE60" i="31"/>
  <c r="GF60" i="31"/>
  <c r="IY17" i="31"/>
  <c r="IZ17" i="31"/>
  <c r="AR82" i="31"/>
  <c r="AQ82" i="31"/>
  <c r="CA44" i="31"/>
  <c r="CB44" i="31"/>
  <c r="HO39" i="31"/>
  <c r="HP39" i="31"/>
  <c r="KJ30" i="31"/>
  <c r="KI30" i="31"/>
  <c r="EV13" i="31"/>
  <c r="EU13" i="31"/>
  <c r="IZ67" i="31"/>
  <c r="IY67" i="31"/>
  <c r="M11" i="31"/>
  <c r="CA85" i="31"/>
  <c r="CB85" i="31"/>
  <c r="GE42" i="31"/>
  <c r="GF42" i="31"/>
  <c r="HP79" i="31"/>
  <c r="HO79" i="31"/>
  <c r="AR32" i="31"/>
  <c r="AQ32" i="31"/>
  <c r="EV83" i="31"/>
  <c r="EU83" i="31"/>
  <c r="HO59" i="31"/>
  <c r="HP59" i="31"/>
  <c r="KJ70" i="31"/>
  <c r="KI70" i="31"/>
  <c r="GF58" i="31"/>
  <c r="GE58" i="31"/>
  <c r="FM17" i="31"/>
  <c r="CA54" i="31"/>
  <c r="HG72" i="31"/>
  <c r="W25" i="31"/>
  <c r="FH6" i="31"/>
  <c r="FC29" i="31"/>
  <c r="DK36" i="31"/>
  <c r="DS48" i="31"/>
  <c r="DL34" i="31"/>
  <c r="DK34" i="31"/>
  <c r="GF31" i="31"/>
  <c r="GE31" i="31"/>
  <c r="FM6" i="31"/>
  <c r="AP37" i="31"/>
  <c r="AL37" i="31"/>
  <c r="GR87" i="31"/>
  <c r="IV88" i="31"/>
  <c r="AY88" i="31"/>
  <c r="BS87" i="31"/>
  <c r="HP84" i="31"/>
  <c r="HO84" i="31"/>
  <c r="JV79" i="31"/>
  <c r="BN87" i="31"/>
  <c r="GM76" i="31"/>
  <c r="IZ76" i="31"/>
  <c r="IY76" i="31"/>
  <c r="BX83" i="31"/>
  <c r="DL72" i="31"/>
  <c r="DK72" i="31"/>
  <c r="KJ83" i="31"/>
  <c r="KI83" i="31"/>
  <c r="EV79" i="31"/>
  <c r="EU79" i="31"/>
  <c r="EC84" i="31"/>
  <c r="GF81" i="31"/>
  <c r="GE81" i="31"/>
  <c r="DK79" i="31"/>
  <c r="DL79" i="31"/>
  <c r="DC89" i="31"/>
  <c r="GF79" i="31"/>
  <c r="GE79" i="31"/>
  <c r="GF70" i="31"/>
  <c r="GE70" i="31"/>
  <c r="HB60" i="31"/>
  <c r="HO78" i="31"/>
  <c r="HP78" i="31"/>
  <c r="KF71" i="31"/>
  <c r="BI67" i="31"/>
  <c r="AS74" i="31"/>
  <c r="CN14" i="31"/>
  <c r="KA71" i="31"/>
  <c r="JQ47" i="31"/>
  <c r="DC58" i="31"/>
  <c r="KJ52" i="31"/>
  <c r="KI52" i="31"/>
  <c r="EH82" i="31"/>
  <c r="HG69" i="31"/>
  <c r="JL80" i="31"/>
  <c r="IB75" i="31"/>
  <c r="ER73" i="31"/>
  <c r="GF69" i="31"/>
  <c r="GE69" i="31"/>
  <c r="IB59" i="31"/>
  <c r="CS80" i="31"/>
  <c r="IG52" i="31"/>
  <c r="KF64" i="31"/>
  <c r="IV14" i="31"/>
  <c r="EM58" i="31"/>
  <c r="EV58" i="31" s="1"/>
  <c r="EW58" i="31" s="1"/>
  <c r="CS75" i="31"/>
  <c r="DK70" i="31"/>
  <c r="DL70" i="31"/>
  <c r="KI47" i="31"/>
  <c r="KJ47" i="31"/>
  <c r="EH59" i="31"/>
  <c r="DS61" i="31"/>
  <c r="IY9" i="31"/>
  <c r="IZ9" i="31"/>
  <c r="IY64" i="31"/>
  <c r="IZ64" i="31"/>
  <c r="JG60" i="31"/>
  <c r="CA9" i="31"/>
  <c r="CB9" i="31"/>
  <c r="CI17" i="31"/>
  <c r="BD81" i="31"/>
  <c r="AR77" i="31"/>
  <c r="AQ77" i="31"/>
  <c r="DH69" i="31"/>
  <c r="JV60" i="31"/>
  <c r="JV55" i="31"/>
  <c r="EU41" i="31"/>
  <c r="BN9" i="31"/>
  <c r="KI56" i="31"/>
  <c r="KJ56" i="31"/>
  <c r="GF27" i="31"/>
  <c r="GE27" i="31"/>
  <c r="BI60" i="31"/>
  <c r="CB16" i="31"/>
  <c r="CA16" i="31"/>
  <c r="AR63" i="31"/>
  <c r="AQ63" i="31"/>
  <c r="T46" i="31"/>
  <c r="IZ53" i="31"/>
  <c r="IY53" i="31"/>
  <c r="IV38" i="31"/>
  <c r="FC30" i="31"/>
  <c r="CB33" i="31"/>
  <c r="CA33" i="31"/>
  <c r="JG25" i="31"/>
  <c r="HW58" i="31"/>
  <c r="AQ62" i="31"/>
  <c r="AR62" i="31"/>
  <c r="BI51" i="31"/>
  <c r="AR17" i="31"/>
  <c r="AQ17" i="31"/>
  <c r="GF56" i="31"/>
  <c r="GE56" i="31"/>
  <c r="GF48" i="31"/>
  <c r="GE48" i="31"/>
  <c r="IL24" i="31"/>
  <c r="DH22" i="31"/>
  <c r="JQ18" i="31"/>
  <c r="KA41" i="31"/>
  <c r="EV36" i="31"/>
  <c r="EU36" i="31"/>
  <c r="BX10" i="31"/>
  <c r="HP51" i="31"/>
  <c r="HO51" i="31"/>
  <c r="EM20" i="31"/>
  <c r="JV57" i="31"/>
  <c r="IV50" i="31"/>
  <c r="IZ48" i="31"/>
  <c r="IY48" i="31"/>
  <c r="DS37" i="31"/>
  <c r="AQ68" i="31"/>
  <c r="AR68" i="31"/>
  <c r="EV66" i="31"/>
  <c r="EU66" i="31"/>
  <c r="KA32" i="31"/>
  <c r="DK9" i="31"/>
  <c r="IZ56" i="31"/>
  <c r="IY56" i="31"/>
  <c r="DL50" i="31"/>
  <c r="DK50" i="31"/>
  <c r="HP10" i="31"/>
  <c r="HO10" i="31"/>
  <c r="DH57" i="31"/>
  <c r="JG8" i="31"/>
  <c r="BD16" i="31"/>
  <c r="IB73" i="31"/>
  <c r="GW36" i="31"/>
  <c r="GF12" i="31"/>
  <c r="GE12" i="31"/>
  <c r="KI17" i="31"/>
  <c r="KJ17" i="31"/>
  <c r="CI39" i="31"/>
  <c r="KI19" i="31"/>
  <c r="KJ19" i="31"/>
  <c r="R19" i="31"/>
  <c r="GM13" i="31"/>
  <c r="EU6" i="31"/>
  <c r="IL81" i="31"/>
  <c r="GF63" i="31"/>
  <c r="GE63" i="31"/>
  <c r="AY29" i="31"/>
  <c r="JL19" i="31"/>
  <c r="AP11" i="31"/>
  <c r="IZ39" i="31"/>
  <c r="IY39" i="31"/>
  <c r="IB54" i="31"/>
  <c r="EU49" i="31"/>
  <c r="EV49" i="31"/>
  <c r="IZ28" i="31"/>
  <c r="IY28" i="31"/>
  <c r="JA33" i="31"/>
  <c r="DH24" i="31"/>
  <c r="CA25" i="31"/>
  <c r="GW15" i="31"/>
  <c r="GW6" i="31"/>
  <c r="GB24" i="31"/>
  <c r="W22" i="31"/>
  <c r="ER10" i="31"/>
  <c r="DL38" i="31"/>
  <c r="DK38" i="31"/>
  <c r="AS76" i="31"/>
  <c r="CS51" i="31"/>
  <c r="DS27" i="31"/>
  <c r="EU38" i="31"/>
  <c r="BI19" i="31"/>
  <c r="M13" i="31"/>
  <c r="DH7" i="31"/>
  <c r="CN13" i="31"/>
  <c r="ER50" i="31"/>
  <c r="EU44" i="31"/>
  <c r="EV44" i="31"/>
  <c r="IZ44" i="31"/>
  <c r="IY44" i="31"/>
  <c r="GW24" i="31"/>
  <c r="CA22" i="31"/>
  <c r="EC11" i="31"/>
  <c r="KF22" i="31"/>
  <c r="JL64" i="31"/>
  <c r="KI37" i="31"/>
  <c r="KJ37" i="31"/>
  <c r="FR30" i="31"/>
  <c r="GW25" i="31"/>
  <c r="ER8" i="31"/>
  <c r="DK23" i="31"/>
  <c r="BN64" i="31"/>
  <c r="BN10" i="31"/>
  <c r="EV51" i="31"/>
  <c r="EU51" i="31"/>
  <c r="KI8" i="31"/>
  <c r="KJ8" i="31"/>
  <c r="HP27" i="31"/>
  <c r="HO27" i="31"/>
  <c r="FR67" i="31"/>
  <c r="HW11" i="31"/>
  <c r="IG8" i="31"/>
  <c r="EU23" i="31"/>
  <c r="CA31" i="31"/>
  <c r="AP53" i="31"/>
  <c r="AL53" i="31"/>
  <c r="GF13" i="31"/>
  <c r="GE13" i="31"/>
  <c r="HL89" i="31"/>
  <c r="CB88" i="31"/>
  <c r="CA88" i="31"/>
  <c r="DL86" i="31"/>
  <c r="DK86" i="31"/>
  <c r="DK81" i="31"/>
  <c r="DL81" i="31"/>
  <c r="EV76" i="31"/>
  <c r="EU76" i="31"/>
  <c r="AR78" i="31"/>
  <c r="AQ78" i="31"/>
  <c r="EU68" i="31"/>
  <c r="EV68" i="31"/>
  <c r="KI16" i="31"/>
  <c r="KJ16" i="31"/>
  <c r="KJ69" i="31"/>
  <c r="KI69" i="31"/>
  <c r="HP42" i="31"/>
  <c r="HO42" i="31"/>
  <c r="KJ14" i="31"/>
  <c r="KI14" i="31"/>
  <c r="AQ87" i="31"/>
  <c r="AR87" i="31"/>
  <c r="EU60" i="31"/>
  <c r="CB41" i="31"/>
  <c r="CA41" i="31"/>
  <c r="CB32" i="31"/>
  <c r="CA32" i="31"/>
  <c r="GF66" i="31"/>
  <c r="GE66" i="31"/>
  <c r="CA20" i="31"/>
  <c r="DL35" i="31"/>
  <c r="DK35" i="31"/>
  <c r="AQ26" i="31"/>
  <c r="DK55" i="31"/>
  <c r="HP19" i="31"/>
  <c r="HO19" i="31"/>
  <c r="AQ15" i="31"/>
  <c r="KJ43" i="31"/>
  <c r="KI43" i="31"/>
  <c r="AQ7" i="31"/>
  <c r="DL11" i="31"/>
  <c r="DK11" i="31"/>
  <c r="CA29" i="31"/>
  <c r="CB11" i="31"/>
  <c r="CA11" i="31"/>
  <c r="HP15" i="31"/>
  <c r="HO15" i="31"/>
  <c r="GF26" i="31"/>
  <c r="GE26" i="31"/>
  <c r="FR88" i="31"/>
  <c r="AR84" i="31"/>
  <c r="AQ84" i="31"/>
  <c r="FR80" i="31"/>
  <c r="KJ75" i="31"/>
  <c r="KI75" i="31"/>
  <c r="CB81" i="31"/>
  <c r="CA81" i="31"/>
  <c r="HO71" i="31"/>
  <c r="HP71" i="31"/>
  <c r="FW80" i="31"/>
  <c r="DL74" i="31"/>
  <c r="DK74" i="31"/>
  <c r="FC59" i="31"/>
  <c r="KI84" i="31"/>
  <c r="KJ84" i="31"/>
  <c r="AR60" i="31"/>
  <c r="AQ60" i="31"/>
  <c r="EV12" i="31"/>
  <c r="EU12" i="31"/>
  <c r="FR14" i="31"/>
  <c r="EV64" i="31"/>
  <c r="EU64" i="31"/>
  <c r="DL47" i="31"/>
  <c r="DK47" i="31"/>
  <c r="AR65" i="31"/>
  <c r="AQ65" i="31"/>
  <c r="HO31" i="31"/>
  <c r="HP31" i="31"/>
  <c r="GF39" i="31"/>
  <c r="GE39" i="31"/>
  <c r="IY69" i="31"/>
  <c r="IZ69" i="31"/>
  <c r="GF50" i="31"/>
  <c r="GE50" i="31"/>
  <c r="KI45" i="31"/>
  <c r="KJ45" i="31"/>
  <c r="FH23" i="31"/>
  <c r="HP24" i="31"/>
  <c r="HO24" i="31"/>
  <c r="KJ11" i="31"/>
  <c r="KI11" i="31"/>
  <c r="CB74" i="31"/>
  <c r="CA74" i="31"/>
  <c r="AP21" i="31"/>
  <c r="IQ66" i="31"/>
  <c r="CA50" i="31"/>
  <c r="CB50" i="31"/>
  <c r="CA48" i="31"/>
  <c r="CB48" i="31"/>
  <c r="EU48" i="31"/>
  <c r="EV48" i="31"/>
  <c r="AQ33" i="31"/>
  <c r="AQ85" i="31"/>
  <c r="AR85" i="31"/>
  <c r="GB77" i="31"/>
  <c r="EU72" i="31"/>
  <c r="EV72" i="31"/>
  <c r="FR71" i="31"/>
  <c r="AR59" i="31"/>
  <c r="AQ59" i="31"/>
  <c r="IY71" i="31"/>
  <c r="IZ71" i="31"/>
  <c r="EU40" i="31"/>
  <c r="IY38" i="31"/>
  <c r="IZ38" i="31"/>
  <c r="HP70" i="31"/>
  <c r="HO70" i="31"/>
  <c r="KJ73" i="31"/>
  <c r="KI73" i="31"/>
  <c r="KF48" i="31"/>
  <c r="IV33" i="31"/>
  <c r="DK13" i="31"/>
  <c r="DL13" i="31"/>
  <c r="W27" i="31"/>
  <c r="CA13" i="31"/>
  <c r="CB13" i="31"/>
  <c r="BS48" i="31"/>
  <c r="GF53" i="31"/>
  <c r="GE53" i="31"/>
  <c r="HO38" i="31"/>
  <c r="HP38" i="31"/>
  <c r="AR49" i="31"/>
  <c r="AQ49" i="31"/>
  <c r="AR86" i="31"/>
  <c r="AQ86" i="31"/>
  <c r="DL84" i="31"/>
  <c r="DK84" i="31"/>
  <c r="FH73" i="31"/>
  <c r="DK52" i="31"/>
  <c r="CA77" i="31"/>
  <c r="CB77" i="31"/>
  <c r="CA55" i="31"/>
  <c r="CB55" i="31"/>
  <c r="FC46" i="31"/>
  <c r="AQ29" i="31"/>
  <c r="AR29" i="31"/>
  <c r="IZ20" i="31"/>
  <c r="IY20" i="31"/>
  <c r="GB44" i="31"/>
  <c r="FC10" i="31"/>
  <c r="FC17" i="31"/>
  <c r="DK17" i="31"/>
  <c r="DL17" i="31"/>
  <c r="HP8" i="31"/>
  <c r="HO8" i="31"/>
  <c r="GB60" i="31"/>
  <c r="IZ23" i="31"/>
  <c r="IY23" i="31"/>
  <c r="GF37" i="31"/>
  <c r="GE37" i="31"/>
  <c r="IZ19" i="31"/>
  <c r="IY19" i="31"/>
  <c r="GE87" i="31"/>
  <c r="GF87" i="31"/>
  <c r="GE84" i="31"/>
  <c r="GF84" i="31"/>
  <c r="EV82" i="31"/>
  <c r="EU82" i="31"/>
  <c r="CB78" i="31"/>
  <c r="CA78" i="31"/>
  <c r="ER72" i="31"/>
  <c r="FH81" i="31"/>
  <c r="AI75" i="31"/>
  <c r="GF74" i="31"/>
  <c r="GE74" i="31"/>
  <c r="DL82" i="31"/>
  <c r="DK82" i="31"/>
  <c r="HO69" i="31"/>
  <c r="HP69" i="31"/>
  <c r="GF82" i="31"/>
  <c r="GE82" i="31"/>
  <c r="GF78" i="31"/>
  <c r="GE78" i="31"/>
  <c r="AQ70" i="31"/>
  <c r="AR70" i="31"/>
  <c r="AQ58" i="31"/>
  <c r="AR58" i="31"/>
  <c r="FM73" i="31"/>
  <c r="ER14" i="31"/>
  <c r="GF43" i="31"/>
  <c r="GE43" i="31"/>
  <c r="AR71" i="31"/>
  <c r="AQ71" i="31"/>
  <c r="GF68" i="31"/>
  <c r="GE68" i="31"/>
  <c r="EU42" i="31"/>
  <c r="HP66" i="31"/>
  <c r="HO66" i="31"/>
  <c r="EU9" i="31"/>
  <c r="AN52" i="31"/>
  <c r="EU65" i="31"/>
  <c r="EV65" i="31"/>
  <c r="EU43" i="31"/>
  <c r="EV43" i="31"/>
  <c r="AQ61" i="31"/>
  <c r="AR61" i="31"/>
  <c r="IZ54" i="31"/>
  <c r="IY54" i="31"/>
  <c r="CB42" i="31"/>
  <c r="CA42" i="31"/>
  <c r="IZ59" i="31"/>
  <c r="IY59" i="31"/>
  <c r="GE54" i="31"/>
  <c r="GF54" i="31"/>
  <c r="IZ49" i="31"/>
  <c r="IY49" i="31"/>
  <c r="GE46" i="31"/>
  <c r="GF46" i="31"/>
  <c r="KJ65" i="31"/>
  <c r="KI65" i="31"/>
  <c r="KJ40" i="31"/>
  <c r="KI40" i="31"/>
  <c r="HO32" i="31"/>
  <c r="HP32" i="31"/>
  <c r="HG9" i="31"/>
  <c r="IY29" i="31"/>
  <c r="IZ29" i="31"/>
  <c r="DK27" i="31"/>
  <c r="GE15" i="31"/>
  <c r="GF15" i="31"/>
  <c r="IZ57" i="31"/>
  <c r="IY57" i="31"/>
  <c r="IY37" i="31"/>
  <c r="IZ37" i="31"/>
  <c r="KI63" i="31"/>
  <c r="KJ63" i="31"/>
  <c r="EV54" i="31"/>
  <c r="EU54" i="31"/>
  <c r="KI23" i="31"/>
  <c r="KJ23" i="31"/>
  <c r="IY18" i="31"/>
  <c r="IZ18" i="31"/>
  <c r="GF45" i="31"/>
  <c r="GE45" i="31"/>
  <c r="EU39" i="31"/>
  <c r="AP35" i="31"/>
  <c r="GF7" i="31"/>
  <c r="GE7" i="31"/>
  <c r="DC65" i="31"/>
  <c r="HP49" i="31"/>
  <c r="HO49" i="31"/>
  <c r="KJ33" i="31"/>
  <c r="KI33" i="31"/>
  <c r="GE55" i="31"/>
  <c r="GF55" i="31"/>
  <c r="HP30" i="31"/>
  <c r="HO30" i="31"/>
  <c r="CA24" i="31"/>
  <c r="KF21" i="31"/>
  <c r="EU11" i="31"/>
  <c r="EV11" i="31"/>
  <c r="M7" i="31"/>
  <c r="HO45" i="31"/>
  <c r="HP45" i="31"/>
  <c r="HO50" i="31"/>
  <c r="HP50" i="31"/>
  <c r="IY86" i="31"/>
  <c r="IZ86" i="31"/>
  <c r="IY12" i="31"/>
  <c r="IZ12" i="31"/>
  <c r="IV39" i="31"/>
  <c r="W26" i="31"/>
  <c r="HP21" i="31"/>
  <c r="HO21" i="31"/>
  <c r="HP7" i="31"/>
  <c r="HO7" i="31"/>
  <c r="GE24" i="31"/>
  <c r="GF24" i="31"/>
  <c r="DH38" i="31"/>
  <c r="HO23" i="31"/>
  <c r="HP23" i="31"/>
  <c r="AQ66" i="31"/>
  <c r="AR66" i="31"/>
  <c r="BS61" i="31"/>
  <c r="AN30" i="31"/>
  <c r="HO52" i="31"/>
  <c r="HP52" i="31"/>
  <c r="EU15" i="31"/>
  <c r="EV15" i="31"/>
  <c r="KJ22" i="31"/>
  <c r="KI22" i="31"/>
  <c r="CB53" i="31"/>
  <c r="CA53" i="31"/>
  <c r="EU30" i="31"/>
  <c r="EV30" i="31"/>
  <c r="HL44" i="31"/>
  <c r="AR55" i="31"/>
  <c r="AQ55" i="31"/>
  <c r="DC87" i="31"/>
  <c r="DC20" i="31"/>
  <c r="DL51" i="31"/>
  <c r="DK51" i="31"/>
  <c r="GF67" i="31"/>
  <c r="GE67" i="31"/>
  <c r="HP65" i="31"/>
  <c r="HO65" i="31"/>
  <c r="AL56" i="31"/>
  <c r="AP56" i="31"/>
  <c r="IZ78" i="31"/>
  <c r="IY78" i="31"/>
  <c r="CB79" i="31"/>
  <c r="CA79" i="31"/>
  <c r="HP43" i="31"/>
  <c r="HO43" i="31"/>
  <c r="AR80" i="31"/>
  <c r="AQ80" i="31"/>
  <c r="CB12" i="31"/>
  <c r="CA12" i="31"/>
  <c r="AR64" i="31"/>
  <c r="AQ64" i="31"/>
  <c r="AR16" i="31"/>
  <c r="AQ16" i="31"/>
  <c r="AQ27" i="31"/>
  <c r="EU25" i="31"/>
  <c r="DK21" i="31"/>
  <c r="HP58" i="31"/>
  <c r="HO58" i="31"/>
  <c r="CA7" i="31"/>
  <c r="GF17" i="31"/>
  <c r="GE17" i="31"/>
  <c r="CA46" i="31"/>
  <c r="IY26" i="31"/>
  <c r="IZ26" i="31"/>
  <c r="GF6" i="31"/>
  <c r="GE6" i="31"/>
  <c r="HO37" i="31"/>
  <c r="HP37" i="31"/>
  <c r="DK22" i="31"/>
  <c r="HP63" i="31"/>
  <c r="HO63" i="31"/>
  <c r="CA6" i="31"/>
  <c r="AQ43" i="31"/>
  <c r="AR43" i="31"/>
  <c r="GF89" i="31"/>
  <c r="GE89" i="31"/>
  <c r="FC87" i="31"/>
  <c r="DH89" i="31"/>
  <c r="CB89" i="31"/>
  <c r="CA89" i="31"/>
  <c r="IY85" i="31"/>
  <c r="IZ85" i="31"/>
  <c r="EV85" i="31"/>
  <c r="EU85" i="31"/>
  <c r="KI74" i="31"/>
  <c r="KJ74" i="31"/>
  <c r="AR81" i="31"/>
  <c r="AQ81" i="31"/>
  <c r="FW72" i="31"/>
  <c r="IZ79" i="31"/>
  <c r="IY79" i="31"/>
  <c r="KJ36" i="31"/>
  <c r="KI36" i="31"/>
  <c r="KJ46" i="31"/>
  <c r="KI46" i="31"/>
  <c r="GF52" i="31"/>
  <c r="GE52" i="31"/>
  <c r="EU20" i="31"/>
  <c r="EV20" i="31"/>
  <c r="GB19" i="31"/>
  <c r="CX45" i="31"/>
  <c r="AQ51" i="31"/>
  <c r="AR51" i="31"/>
  <c r="KI18" i="31"/>
  <c r="KJ18" i="31"/>
  <c r="AQ19" i="31"/>
  <c r="IB49" i="31"/>
  <c r="GB17" i="31"/>
  <c r="KF43" i="31"/>
  <c r="AQ6" i="31"/>
  <c r="KJ20" i="31"/>
  <c r="KI20" i="31"/>
  <c r="AP18" i="31"/>
  <c r="CB40" i="31"/>
  <c r="CA40" i="31"/>
  <c r="FM28" i="31"/>
  <c r="AP30" i="31"/>
  <c r="JQ78" i="31"/>
  <c r="HB83" i="31"/>
  <c r="EV77" i="31"/>
  <c r="EU77" i="31"/>
  <c r="CB73" i="31"/>
  <c r="CA73" i="31"/>
  <c r="GF40" i="31"/>
  <c r="GE40" i="31"/>
  <c r="CB59" i="31"/>
  <c r="CA59" i="31"/>
  <c r="ER83" i="31"/>
  <c r="AQ41" i="31"/>
  <c r="AR41" i="31"/>
  <c r="AQ10" i="31"/>
  <c r="AR10" i="31"/>
  <c r="EU55" i="31"/>
  <c r="EV55" i="31"/>
  <c r="BX71" i="31"/>
  <c r="DK12" i="31"/>
  <c r="HO61" i="31"/>
  <c r="HP61" i="31"/>
  <c r="KJ34" i="31"/>
  <c r="KI34" i="31"/>
  <c r="DK39" i="31"/>
  <c r="FH67" i="31"/>
  <c r="DK37" i="31"/>
  <c r="KJ9" i="31"/>
  <c r="KI9" i="31"/>
  <c r="BN35" i="31"/>
  <c r="IZ62" i="31"/>
  <c r="IY62" i="31"/>
  <c r="KI24" i="31"/>
  <c r="KJ24" i="31"/>
  <c r="KI39" i="31"/>
  <c r="KJ39" i="31"/>
  <c r="HP73" i="31"/>
  <c r="HO73" i="31"/>
  <c r="HL83" i="31"/>
  <c r="GE71" i="31"/>
  <c r="GF71" i="31"/>
  <c r="IQ79" i="31"/>
  <c r="AR69" i="31"/>
  <c r="AQ69" i="31"/>
  <c r="DL60" i="31"/>
  <c r="DK60" i="31"/>
  <c r="KJ59" i="31"/>
  <c r="KI59" i="31"/>
  <c r="CB64" i="31"/>
  <c r="CA64" i="31"/>
  <c r="HP68" i="31"/>
  <c r="HO68" i="31"/>
  <c r="FW77" i="31"/>
  <c r="CA65" i="31"/>
  <c r="CB65" i="31"/>
  <c r="IQ33" i="31"/>
  <c r="GF28" i="31"/>
  <c r="GE28" i="31"/>
  <c r="CS46" i="31"/>
  <c r="JG37" i="31"/>
  <c r="DL33" i="31"/>
  <c r="DK33" i="31"/>
  <c r="IZ21" i="31"/>
  <c r="IY21" i="31"/>
  <c r="W33" i="31"/>
  <c r="GB65" i="31"/>
  <c r="HP87" i="31"/>
  <c r="HO87" i="31"/>
  <c r="AR88" i="31"/>
  <c r="AQ88" i="31"/>
  <c r="BS88" i="31"/>
  <c r="BI83" i="31"/>
  <c r="KJ87" i="31"/>
  <c r="KI87" i="31"/>
  <c r="ER84" i="31"/>
  <c r="GF76" i="31"/>
  <c r="GE76" i="31"/>
  <c r="ER88" i="31"/>
  <c r="BD82" i="31"/>
  <c r="EH75" i="31"/>
  <c r="GR85" i="31"/>
  <c r="HQ80" i="31"/>
  <c r="DL78" i="31"/>
  <c r="DK78" i="31"/>
  <c r="AR75" i="31"/>
  <c r="AQ75" i="31"/>
  <c r="DX74" i="31"/>
  <c r="JL84" i="31"/>
  <c r="CC82" i="31"/>
  <c r="FH84" i="31"/>
  <c r="KJ71" i="31"/>
  <c r="KI71" i="31"/>
  <c r="CN69" i="31"/>
  <c r="FC68" i="31"/>
  <c r="AR67" i="31"/>
  <c r="AQ67" i="31"/>
  <c r="GF72" i="31"/>
  <c r="GE72" i="31"/>
  <c r="KJ42" i="31"/>
  <c r="KI42" i="31"/>
  <c r="O85" i="31"/>
  <c r="IQ74" i="31"/>
  <c r="GW71" i="31"/>
  <c r="KA69" i="31"/>
  <c r="KJ41" i="31"/>
  <c r="KI41" i="31"/>
  <c r="DS82" i="31"/>
  <c r="GG75" i="31"/>
  <c r="GE73" i="31"/>
  <c r="GF73" i="31"/>
  <c r="KJ67" i="31"/>
  <c r="KI67" i="31"/>
  <c r="GB16" i="31"/>
  <c r="BN71" i="31"/>
  <c r="IG68" i="31"/>
  <c r="FR47" i="31"/>
  <c r="CS42" i="31"/>
  <c r="GR59" i="31"/>
  <c r="HW85" i="31"/>
  <c r="AS79" i="31"/>
  <c r="EU14" i="31"/>
  <c r="AD59" i="31"/>
  <c r="IQ64" i="31"/>
  <c r="FR32" i="31"/>
  <c r="GF47" i="31"/>
  <c r="GE47" i="31"/>
  <c r="EH42" i="31"/>
  <c r="CC58" i="31"/>
  <c r="HB64" i="31"/>
  <c r="FH61" i="31"/>
  <c r="GM71" i="31"/>
  <c r="HP41" i="31"/>
  <c r="HO41" i="31"/>
  <c r="DK61" i="31"/>
  <c r="DL61" i="31"/>
  <c r="HO76" i="31"/>
  <c r="HP76" i="31"/>
  <c r="EM9" i="31"/>
  <c r="DX17" i="31"/>
  <c r="HQ60" i="31"/>
  <c r="IL59" i="31"/>
  <c r="EV45" i="31"/>
  <c r="EU45" i="31"/>
  <c r="JL40" i="31"/>
  <c r="KI61" i="31"/>
  <c r="KJ61" i="31"/>
  <c r="KF12" i="31"/>
  <c r="JQ51" i="31"/>
  <c r="GR49" i="31"/>
  <c r="DK46" i="31"/>
  <c r="DL46" i="31"/>
  <c r="CA17" i="31"/>
  <c r="DL69" i="31"/>
  <c r="DK69" i="31"/>
  <c r="CI60" i="31"/>
  <c r="IG55" i="31"/>
  <c r="IB63" i="31"/>
  <c r="AR9" i="31"/>
  <c r="AQ9" i="31"/>
  <c r="DK49" i="31"/>
  <c r="DL49" i="31"/>
  <c r="GB34" i="31"/>
  <c r="DL53" i="31"/>
  <c r="DK53" i="31"/>
  <c r="IY72" i="31"/>
  <c r="IZ72" i="31"/>
  <c r="AY47" i="31"/>
  <c r="CX65" i="31"/>
  <c r="IB62" i="31"/>
  <c r="HP9" i="31"/>
  <c r="HO9" i="31"/>
  <c r="CX31" i="31"/>
  <c r="IL29" i="31"/>
  <c r="DH39" i="31"/>
  <c r="DL39" i="31" s="1"/>
  <c r="DK30" i="31"/>
  <c r="GW55" i="31"/>
  <c r="JQ36" i="31"/>
  <c r="IQ12" i="31"/>
  <c r="DK48" i="31"/>
  <c r="DL48" i="31"/>
  <c r="IV37" i="31"/>
  <c r="CI28" i="31"/>
  <c r="JL41" i="31"/>
  <c r="GE9" i="31"/>
  <c r="GF9" i="31"/>
  <c r="EM54" i="31"/>
  <c r="EC49" i="31"/>
  <c r="CA34" i="31"/>
  <c r="BX20" i="31"/>
  <c r="KJ57" i="31"/>
  <c r="KI57" i="31"/>
  <c r="IZ50" i="31"/>
  <c r="IY50" i="31"/>
  <c r="GE23" i="31"/>
  <c r="GF23" i="31"/>
  <c r="IB18" i="31"/>
  <c r="BD73" i="31"/>
  <c r="DC32" i="31"/>
  <c r="CA51" i="31"/>
  <c r="CX20" i="31"/>
  <c r="DS56" i="31"/>
  <c r="EU21" i="31"/>
  <c r="IZ6" i="31"/>
  <c r="IY6" i="31"/>
  <c r="T75" i="31"/>
  <c r="DL65" i="31"/>
  <c r="DK65" i="31"/>
  <c r="IZ7" i="31"/>
  <c r="IY7" i="31"/>
  <c r="HL58" i="31"/>
  <c r="FM55" i="31"/>
  <c r="GM41" i="31"/>
  <c r="FH65" i="31"/>
  <c r="GG36" i="31"/>
  <c r="GF51" i="31"/>
  <c r="GE51" i="31"/>
  <c r="IZ34" i="31"/>
  <c r="IY34" i="31"/>
  <c r="HO28" i="31"/>
  <c r="HP28" i="31"/>
  <c r="CS30" i="31"/>
  <c r="HL21" i="31"/>
  <c r="HP18" i="31"/>
  <c r="HO18" i="31"/>
  <c r="DH13" i="31"/>
  <c r="KI6" i="31"/>
  <c r="KJ6" i="31"/>
  <c r="BI20" i="31"/>
  <c r="IY81" i="31"/>
  <c r="IZ81" i="31"/>
  <c r="FW16" i="31"/>
  <c r="IZ35" i="31"/>
  <c r="IY35" i="31"/>
  <c r="BI45" i="31"/>
  <c r="CN54" i="31"/>
  <c r="GF20" i="31"/>
  <c r="GE20" i="31"/>
  <c r="KJ48" i="31"/>
  <c r="KI48" i="31"/>
  <c r="IZ27" i="31"/>
  <c r="IY27" i="31"/>
  <c r="GF25" i="31"/>
  <c r="GE25" i="31"/>
  <c r="DS23" i="31"/>
  <c r="O19" i="31"/>
  <c r="IZ8" i="31"/>
  <c r="IY8" i="31"/>
  <c r="GM57" i="31"/>
  <c r="DX24" i="31"/>
  <c r="AP24" i="31"/>
  <c r="EU10" i="31"/>
  <c r="KI27" i="31"/>
  <c r="KJ27" i="31"/>
  <c r="DC64" i="31"/>
  <c r="DS49" i="31"/>
  <c r="IQ76" i="31"/>
  <c r="KK58" i="31"/>
  <c r="CB61" i="31"/>
  <c r="CA61" i="31"/>
  <c r="BS56" i="31"/>
  <c r="EM38" i="31"/>
  <c r="FR22" i="31"/>
  <c r="BS7" i="31"/>
  <c r="DX54" i="31"/>
  <c r="EU50" i="31"/>
  <c r="EV50" i="31"/>
  <c r="IL27" i="31"/>
  <c r="DH44" i="31"/>
  <c r="HG26" i="31"/>
  <c r="EC20" i="31"/>
  <c r="DX82" i="31"/>
  <c r="AR46" i="31"/>
  <c r="AQ46" i="31"/>
  <c r="HP44" i="31"/>
  <c r="HO44" i="31"/>
  <c r="ER33" i="31"/>
  <c r="EU8" i="31"/>
  <c r="AN55" i="31"/>
  <c r="CN30" i="31"/>
  <c r="CI46" i="31"/>
  <c r="EC48" i="31"/>
  <c r="DL87" i="31"/>
  <c r="DK87" i="31"/>
  <c r="BI65" i="31"/>
  <c r="DK29" i="31"/>
  <c r="DL20" i="31"/>
  <c r="DK20" i="31"/>
  <c r="KJ26" i="31"/>
  <c r="KI26" i="31"/>
  <c r="DL18" i="31"/>
  <c r="DK18" i="31"/>
  <c r="DK28" i="31"/>
  <c r="DL28" i="31"/>
  <c r="GR23" i="31"/>
  <c r="IB15" i="31"/>
  <c r="HO11" i="31"/>
  <c r="HP11" i="31"/>
  <c r="KK44" i="31"/>
  <c r="CN37" i="31"/>
  <c r="GG21" i="31"/>
  <c r="AN6" i="31"/>
  <c r="FR13" i="31"/>
  <c r="CI24" i="31"/>
  <c r="HO89" i="31"/>
  <c r="HP89" i="31"/>
  <c r="FW26" i="31"/>
  <c r="AO56" i="20"/>
  <c r="AO57" i="20"/>
  <c r="AO59" i="20"/>
  <c r="AO60" i="20"/>
  <c r="AO61" i="20"/>
  <c r="AO62" i="20"/>
  <c r="AO63" i="20"/>
  <c r="AO64" i="20"/>
  <c r="AO65" i="20"/>
  <c r="AO66" i="20"/>
  <c r="AO67" i="20"/>
  <c r="AO68" i="20"/>
  <c r="AO69" i="20"/>
  <c r="AO70" i="20"/>
  <c r="AO71" i="20"/>
  <c r="AO72" i="20"/>
  <c r="AO73" i="20"/>
  <c r="AO74" i="20"/>
  <c r="AO75" i="20"/>
  <c r="AO76" i="20"/>
  <c r="AO77" i="20"/>
  <c r="AO78" i="20"/>
  <c r="AO79" i="20"/>
  <c r="AO80" i="20"/>
  <c r="AO81" i="20"/>
  <c r="AO82" i="20"/>
  <c r="AO83" i="20"/>
  <c r="AO84" i="20"/>
  <c r="AO85" i="20"/>
  <c r="AO86" i="20"/>
  <c r="AO87" i="20"/>
  <c r="AO88" i="20"/>
  <c r="H21" i="20"/>
  <c r="H19" i="20"/>
  <c r="H24" i="20"/>
  <c r="H27" i="20"/>
  <c r="H26" i="20"/>
  <c r="H23" i="20"/>
  <c r="H6" i="20"/>
  <c r="H9" i="20"/>
  <c r="H14" i="20"/>
  <c r="H7" i="20"/>
  <c r="H20" i="20"/>
  <c r="H18" i="20"/>
  <c r="H25" i="20"/>
  <c r="H29" i="20"/>
  <c r="H30" i="20"/>
  <c r="ER60" i="31" l="1"/>
  <c r="EV60" i="31" s="1"/>
  <c r="EW60" i="31" s="1"/>
  <c r="DH59" i="31"/>
  <c r="DL59" i="31" s="1"/>
  <c r="DH58" i="31"/>
  <c r="DL58" i="31" s="1"/>
  <c r="DM58" i="31" s="1"/>
  <c r="DL36" i="31"/>
  <c r="DM36" i="31" s="1"/>
  <c r="DL30" i="31"/>
  <c r="DM30" i="31" s="1"/>
  <c r="CI10" i="31"/>
  <c r="DL10" i="31" s="1"/>
  <c r="JA13" i="31"/>
  <c r="KK82" i="31"/>
  <c r="BI30" i="31"/>
  <c r="CB30" i="31" s="1"/>
  <c r="CC30" i="31" s="1"/>
  <c r="CB31" i="31"/>
  <c r="CC31" i="31" s="1"/>
  <c r="AY6" i="31"/>
  <c r="CB6" i="31" s="1"/>
  <c r="CC6" i="31" s="1"/>
  <c r="KK22" i="31"/>
  <c r="KK40" i="31"/>
  <c r="GG7" i="31"/>
  <c r="EW82" i="31"/>
  <c r="GG37" i="31"/>
  <c r="DM84" i="31"/>
  <c r="AS49" i="31"/>
  <c r="GG53" i="31"/>
  <c r="HQ70" i="31"/>
  <c r="AS59" i="31"/>
  <c r="DM47" i="31"/>
  <c r="GG66" i="31"/>
  <c r="HQ42" i="31"/>
  <c r="AS78" i="31"/>
  <c r="JA44" i="31"/>
  <c r="DM50" i="31"/>
  <c r="GG79" i="31"/>
  <c r="EW79" i="31"/>
  <c r="KK30" i="31"/>
  <c r="KK13" i="31"/>
  <c r="KK64" i="31"/>
  <c r="KK15" i="31"/>
  <c r="EW34" i="31"/>
  <c r="KK49" i="31"/>
  <c r="AS12" i="31"/>
  <c r="KK78" i="31"/>
  <c r="DM80" i="31"/>
  <c r="HQ85" i="31"/>
  <c r="KK68" i="31"/>
  <c r="KK81" i="31"/>
  <c r="HQ46" i="31"/>
  <c r="AS31" i="31"/>
  <c r="HQ55" i="31"/>
  <c r="HQ83" i="31"/>
  <c r="EW87" i="31"/>
  <c r="DM44" i="31"/>
  <c r="AS54" i="31"/>
  <c r="JA40" i="31"/>
  <c r="KK43" i="31"/>
  <c r="DM35" i="31"/>
  <c r="EW78" i="31"/>
  <c r="EW35" i="31"/>
  <c r="EW72" i="31"/>
  <c r="DM75" i="31"/>
  <c r="AS14" i="31"/>
  <c r="GG85" i="31"/>
  <c r="KK35" i="31"/>
  <c r="DM42" i="31"/>
  <c r="GG8" i="31"/>
  <c r="EW62" i="31"/>
  <c r="EW89" i="31"/>
  <c r="AS83" i="31"/>
  <c r="AY17" i="31"/>
  <c r="CB17" i="31" s="1"/>
  <c r="CC17" i="31" s="1"/>
  <c r="EW51" i="31"/>
  <c r="CC84" i="31"/>
  <c r="JA68" i="31"/>
  <c r="KK77" i="31"/>
  <c r="AS28" i="31"/>
  <c r="GG76" i="31"/>
  <c r="EW85" i="31"/>
  <c r="GG89" i="31"/>
  <c r="GG6" i="31"/>
  <c r="CC80" i="31"/>
  <c r="CC42" i="31"/>
  <c r="CC41" i="31"/>
  <c r="CC88" i="31"/>
  <c r="CC45" i="31"/>
  <c r="CC47" i="31"/>
  <c r="KK26" i="31"/>
  <c r="HQ44" i="31"/>
  <c r="CC61" i="31"/>
  <c r="HQ18" i="31"/>
  <c r="GG51" i="31"/>
  <c r="JA7" i="31"/>
  <c r="KK57" i="31"/>
  <c r="DM69" i="31"/>
  <c r="EW45" i="31"/>
  <c r="KK67" i="31"/>
  <c r="KK42" i="31"/>
  <c r="AS67" i="31"/>
  <c r="KK71" i="31"/>
  <c r="DM78" i="31"/>
  <c r="HQ87" i="31"/>
  <c r="JA21" i="31"/>
  <c r="KK59" i="31"/>
  <c r="JA62" i="31"/>
  <c r="CC59" i="31"/>
  <c r="CC73" i="31"/>
  <c r="CC40" i="31"/>
  <c r="KK46" i="31"/>
  <c r="JA79" i="31"/>
  <c r="AS16" i="31"/>
  <c r="CC12" i="31"/>
  <c r="HQ43" i="31"/>
  <c r="JA78" i="31"/>
  <c r="DM51" i="31"/>
  <c r="HQ21" i="31"/>
  <c r="HQ49" i="31"/>
  <c r="GG45" i="31"/>
  <c r="HQ66" i="31"/>
  <c r="GG43" i="31"/>
  <c r="GG78" i="31"/>
  <c r="GG74" i="31"/>
  <c r="HQ8" i="31"/>
  <c r="CC74" i="31"/>
  <c r="HQ24" i="31"/>
  <c r="EW12" i="31"/>
  <c r="CC81" i="31"/>
  <c r="GG26" i="31"/>
  <c r="CC11" i="31"/>
  <c r="DM11" i="31"/>
  <c r="JA28" i="31"/>
  <c r="CC33" i="31"/>
  <c r="GG81" i="31"/>
  <c r="GG31" i="31"/>
  <c r="KK70" i="31"/>
  <c r="EW83" i="31"/>
  <c r="HQ79" i="31"/>
  <c r="AS20" i="31"/>
  <c r="KK62" i="31"/>
  <c r="HQ29" i="31"/>
  <c r="CC69" i="31"/>
  <c r="HQ20" i="31"/>
  <c r="GG22" i="31"/>
  <c r="HQ25" i="31"/>
  <c r="GG65" i="31"/>
  <c r="GG19" i="31"/>
  <c r="AS34" i="31"/>
  <c r="KK6" i="31"/>
  <c r="DM49" i="31"/>
  <c r="KK61" i="31"/>
  <c r="AS41" i="31"/>
  <c r="JA85" i="31"/>
  <c r="JA26" i="31"/>
  <c r="AS29" i="31"/>
  <c r="DM13" i="31"/>
  <c r="JA38" i="31"/>
  <c r="KK19" i="31"/>
  <c r="JA64" i="31"/>
  <c r="DM70" i="31"/>
  <c r="DM71" i="31"/>
  <c r="AS52" i="31"/>
  <c r="GG57" i="31"/>
  <c r="DM18" i="31"/>
  <c r="JA34" i="31"/>
  <c r="DM65" i="31"/>
  <c r="JA50" i="31"/>
  <c r="HQ30" i="31"/>
  <c r="GG82" i="31"/>
  <c r="DM89" i="31"/>
  <c r="DM56" i="31"/>
  <c r="HQ56" i="31"/>
  <c r="AS10" i="31"/>
  <c r="KK45" i="31"/>
  <c r="HQ31" i="31"/>
  <c r="KK8" i="31"/>
  <c r="JA9" i="31"/>
  <c r="CC44" i="31"/>
  <c r="CC60" i="31"/>
  <c r="CC19" i="31"/>
  <c r="GG44" i="31"/>
  <c r="EW17" i="31"/>
  <c r="JA58" i="31"/>
  <c r="JA73" i="31"/>
  <c r="CC72" i="31"/>
  <c r="JA75" i="31"/>
  <c r="JA25" i="31"/>
  <c r="CC14" i="31"/>
  <c r="GG61" i="31"/>
  <c r="KK85" i="31"/>
  <c r="EW84" i="31"/>
  <c r="EW61" i="31"/>
  <c r="GG11" i="31"/>
  <c r="DM66" i="31"/>
  <c r="HQ26" i="31"/>
  <c r="EW46" i="31"/>
  <c r="JA47" i="31"/>
  <c r="JA80" i="31"/>
  <c r="HQ81" i="31"/>
  <c r="DM28" i="31"/>
  <c r="JA8" i="31"/>
  <c r="KK48" i="31"/>
  <c r="GG47" i="31"/>
  <c r="HQ63" i="31"/>
  <c r="GG17" i="31"/>
  <c r="HQ58" i="31"/>
  <c r="CC53" i="31"/>
  <c r="JA12" i="31"/>
  <c r="GG55" i="31"/>
  <c r="KK23" i="31"/>
  <c r="KK65" i="31"/>
  <c r="JA49" i="31"/>
  <c r="JA59" i="31"/>
  <c r="JA54" i="31"/>
  <c r="AS58" i="31"/>
  <c r="HQ69" i="31"/>
  <c r="CC78" i="31"/>
  <c r="JA23" i="31"/>
  <c r="AS86" i="31"/>
  <c r="KK73" i="31"/>
  <c r="GG50" i="31"/>
  <c r="AS65" i="31"/>
  <c r="AS84" i="31"/>
  <c r="CC32" i="31"/>
  <c r="KK14" i="31"/>
  <c r="KK69" i="31"/>
  <c r="EW76" i="31"/>
  <c r="DM86" i="31"/>
  <c r="HQ27" i="31"/>
  <c r="JA39" i="31"/>
  <c r="HQ10" i="31"/>
  <c r="AS68" i="31"/>
  <c r="AS17" i="31"/>
  <c r="AS62" i="31"/>
  <c r="CC16" i="31"/>
  <c r="GG70" i="31"/>
  <c r="JA87" i="31"/>
  <c r="DM67" i="31"/>
  <c r="DM62" i="31"/>
  <c r="KK32" i="31"/>
  <c r="HQ13" i="31"/>
  <c r="JA51" i="31"/>
  <c r="CC52" i="31"/>
  <c r="DM57" i="31"/>
  <c r="KK29" i="31"/>
  <c r="CC10" i="31"/>
  <c r="HQ36" i="31"/>
  <c r="DM16" i="31"/>
  <c r="CC75" i="31"/>
  <c r="EW80" i="31"/>
  <c r="EW33" i="31"/>
  <c r="AS47" i="31"/>
  <c r="DM53" i="31"/>
  <c r="HQ41" i="31"/>
  <c r="KK41" i="31"/>
  <c r="GG72" i="31"/>
  <c r="AS75" i="31"/>
  <c r="KK87" i="31"/>
  <c r="AS88" i="31"/>
  <c r="DM33" i="31"/>
  <c r="DM60" i="31"/>
  <c r="HQ73" i="31"/>
  <c r="KK34" i="31"/>
  <c r="GG40" i="31"/>
  <c r="EW77" i="31"/>
  <c r="GG52" i="31"/>
  <c r="KK36" i="31"/>
  <c r="AS64" i="31"/>
  <c r="AS80" i="31"/>
  <c r="CC79" i="31"/>
  <c r="GG67" i="31"/>
  <c r="HQ7" i="31"/>
  <c r="KK11" i="31"/>
  <c r="AS60" i="31"/>
  <c r="KK75" i="31"/>
  <c r="HQ15" i="31"/>
  <c r="HQ19" i="31"/>
  <c r="GG63" i="31"/>
  <c r="GG12" i="31"/>
  <c r="EW66" i="31"/>
  <c r="AS77" i="31"/>
  <c r="GG69" i="31"/>
  <c r="JA76" i="31"/>
  <c r="DM34" i="31"/>
  <c r="GG58" i="31"/>
  <c r="AS32" i="31"/>
  <c r="GG77" i="31"/>
  <c r="GG49" i="31"/>
  <c r="HQ67" i="31"/>
  <c r="GG35" i="31"/>
  <c r="EW70" i="31"/>
  <c r="KK80" i="31"/>
  <c r="KK88" i="31"/>
  <c r="JA84" i="31"/>
  <c r="DM10" i="31"/>
  <c r="HQ14" i="31"/>
  <c r="JA70" i="31"/>
  <c r="DM54" i="31"/>
  <c r="CC62" i="31"/>
  <c r="GG14" i="31"/>
  <c r="DM87" i="31"/>
  <c r="GG20" i="31"/>
  <c r="HQ9" i="31"/>
  <c r="JA86" i="31"/>
  <c r="GG15" i="31"/>
  <c r="AS70" i="31"/>
  <c r="DM46" i="31"/>
  <c r="KK24" i="31"/>
  <c r="HQ23" i="31"/>
  <c r="GG54" i="31"/>
  <c r="EW29" i="31"/>
  <c r="GG59" i="31"/>
  <c r="HQ86" i="31"/>
  <c r="KK27" i="31"/>
  <c r="KK74" i="31"/>
  <c r="JA17" i="31"/>
  <c r="GG18" i="31"/>
  <c r="HQ40" i="31"/>
  <c r="GG73" i="31"/>
  <c r="AS85" i="31"/>
  <c r="HQ71" i="31"/>
  <c r="EW68" i="31"/>
  <c r="AQ11" i="31"/>
  <c r="HQ89" i="31"/>
  <c r="HQ11" i="31"/>
  <c r="GG9" i="31"/>
  <c r="EW55" i="31"/>
  <c r="AQ18" i="31"/>
  <c r="AQ56" i="31"/>
  <c r="HQ45" i="31"/>
  <c r="JA18" i="31"/>
  <c r="JA37" i="31"/>
  <c r="JA29" i="31"/>
  <c r="JA69" i="31"/>
  <c r="EW44" i="31"/>
  <c r="HQ51" i="31"/>
  <c r="JA53" i="31"/>
  <c r="GG27" i="31"/>
  <c r="KK47" i="31"/>
  <c r="HQ39" i="31"/>
  <c r="GG60" i="31"/>
  <c r="JA30" i="31"/>
  <c r="JA46" i="31"/>
  <c r="EW19" i="31"/>
  <c r="JA14" i="31"/>
  <c r="AS42" i="31"/>
  <c r="DM14" i="31"/>
  <c r="KK89" i="31"/>
  <c r="AQ48" i="31"/>
  <c r="HQ72" i="31"/>
  <c r="JA65" i="31"/>
  <c r="KK50" i="31"/>
  <c r="AS72" i="31"/>
  <c r="AQ30" i="31"/>
  <c r="HQ37" i="31"/>
  <c r="EW15" i="31"/>
  <c r="DM81" i="31"/>
  <c r="AQ39" i="31"/>
  <c r="CC83" i="31"/>
  <c r="HQ50" i="31"/>
  <c r="KK63" i="31"/>
  <c r="KK37" i="31"/>
  <c r="HQ52" i="31"/>
  <c r="EW43" i="31"/>
  <c r="JA71" i="31"/>
  <c r="AQ53" i="31"/>
  <c r="HQ16" i="31"/>
  <c r="KK86" i="31"/>
  <c r="DM20" i="31"/>
  <c r="AS46" i="31"/>
  <c r="EW50" i="31"/>
  <c r="GG25" i="31"/>
  <c r="HQ28" i="31"/>
  <c r="JA6" i="31"/>
  <c r="HQ68" i="31"/>
  <c r="AS69" i="31"/>
  <c r="KK9" i="31"/>
  <c r="KK20" i="31"/>
  <c r="EW20" i="31"/>
  <c r="GG24" i="31"/>
  <c r="JA57" i="31"/>
  <c r="GG46" i="31"/>
  <c r="EW65" i="31"/>
  <c r="GG68" i="31"/>
  <c r="GG87" i="31"/>
  <c r="JA20" i="31"/>
  <c r="CC77" i="31"/>
  <c r="HQ38" i="31"/>
  <c r="GG39" i="31"/>
  <c r="EW64" i="31"/>
  <c r="KK84" i="31"/>
  <c r="JA56" i="31"/>
  <c r="GG48" i="31"/>
  <c r="KK52" i="31"/>
  <c r="KK83" i="31"/>
  <c r="HQ59" i="31"/>
  <c r="GG42" i="31"/>
  <c r="JA67" i="31"/>
  <c r="DM59" i="31"/>
  <c r="GG62" i="31"/>
  <c r="AS40" i="31"/>
  <c r="DM64" i="31"/>
  <c r="CC66" i="31"/>
  <c r="CC71" i="31"/>
  <c r="AQ57" i="31"/>
  <c r="HQ53" i="31"/>
  <c r="AQ38" i="31"/>
  <c r="JA74" i="31"/>
  <c r="EW88" i="31"/>
  <c r="AQ44" i="31"/>
  <c r="DM48" i="31"/>
  <c r="GG71" i="31"/>
  <c r="AS51" i="31"/>
  <c r="AS43" i="31"/>
  <c r="KK16" i="31"/>
  <c r="CC63" i="31"/>
  <c r="AQ50" i="31"/>
  <c r="JA22" i="31"/>
  <c r="DM73" i="31"/>
  <c r="JA81" i="31"/>
  <c r="CC65" i="31"/>
  <c r="DM39" i="31"/>
  <c r="EW30" i="31"/>
  <c r="GG84" i="31"/>
  <c r="CC55" i="31"/>
  <c r="CC50" i="31"/>
  <c r="CC9" i="31"/>
  <c r="KK60" i="31"/>
  <c r="AS89" i="31"/>
  <c r="AQ24" i="31"/>
  <c r="AQ35" i="31"/>
  <c r="AQ21" i="31"/>
  <c r="AQ13" i="31"/>
  <c r="JA43" i="31"/>
  <c r="AS73" i="31"/>
  <c r="CC87" i="31"/>
  <c r="KK66" i="31"/>
  <c r="EW86" i="31"/>
  <c r="GG23" i="31"/>
  <c r="JA72" i="31"/>
  <c r="DM61" i="31"/>
  <c r="AS61" i="31"/>
  <c r="DM17" i="31"/>
  <c r="CC48" i="31"/>
  <c r="AS87" i="31"/>
  <c r="KK17" i="31"/>
  <c r="CC57" i="31"/>
  <c r="JA77" i="31"/>
  <c r="CC13" i="31"/>
  <c r="JA27" i="31"/>
  <c r="JA35" i="31"/>
  <c r="AS9" i="31"/>
  <c r="HQ76" i="31"/>
  <c r="GG28" i="31"/>
  <c r="CC64" i="31"/>
  <c r="KK39" i="31"/>
  <c r="HQ61" i="31"/>
  <c r="KK18" i="31"/>
  <c r="AS81" i="31"/>
  <c r="CC89" i="31"/>
  <c r="HQ65" i="31"/>
  <c r="AS55" i="31"/>
  <c r="AS66" i="31"/>
  <c r="EW11" i="31"/>
  <c r="KK33" i="31"/>
  <c r="EW54" i="31"/>
  <c r="HQ32" i="31"/>
  <c r="AS71" i="31"/>
  <c r="DM82" i="31"/>
  <c r="JA19" i="31"/>
  <c r="EW48" i="31"/>
  <c r="DM74" i="31"/>
  <c r="GG13" i="31"/>
  <c r="DM38" i="31"/>
  <c r="EW49" i="31"/>
  <c r="JA48" i="31"/>
  <c r="EW36" i="31"/>
  <c r="GG56" i="31"/>
  <c r="AS63" i="31"/>
  <c r="KK56" i="31"/>
  <c r="HQ78" i="31"/>
  <c r="DM79" i="31"/>
  <c r="DM72" i="31"/>
  <c r="HQ84" i="31"/>
  <c r="AQ37" i="31"/>
  <c r="CC85" i="31"/>
  <c r="EW13" i="31"/>
  <c r="AS82" i="31"/>
  <c r="HQ22" i="31"/>
  <c r="KK38" i="31"/>
  <c r="CC18" i="31"/>
  <c r="GG30" i="31"/>
  <c r="JA15" i="31"/>
  <c r="JA52" i="31"/>
  <c r="HQ33" i="31"/>
  <c r="EW63" i="31"/>
  <c r="GG41" i="31"/>
  <c r="EW73" i="31"/>
  <c r="JA55" i="31"/>
  <c r="CC76" i="31"/>
  <c r="HQ74" i="31"/>
  <c r="DM88" i="31"/>
  <c r="HQ54" i="31"/>
  <c r="EW53" i="31"/>
  <c r="GG16" i="31"/>
  <c r="JA10" i="31"/>
  <c r="CC70" i="31"/>
  <c r="JA89" i="31"/>
  <c r="KC12" i="20"/>
  <c r="KE12" i="20" s="1"/>
  <c r="KB12" i="20"/>
  <c r="JX12" i="20"/>
  <c r="JW12" i="20"/>
  <c r="JS12" i="20"/>
  <c r="JT12" i="20" s="1"/>
  <c r="JR12" i="20"/>
  <c r="JN12" i="20"/>
  <c r="JO12" i="20" s="1"/>
  <c r="JM12" i="20"/>
  <c r="JH12" i="20"/>
  <c r="JD12" i="20"/>
  <c r="JC12" i="20"/>
  <c r="IS12" i="20"/>
  <c r="IU12" i="20" s="1"/>
  <c r="IR12" i="20"/>
  <c r="IN12" i="20"/>
  <c r="IP12" i="20" s="1"/>
  <c r="IM12" i="20"/>
  <c r="II12" i="20"/>
  <c r="IH12" i="20"/>
  <c r="ID12" i="20"/>
  <c r="IE12" i="20" s="1"/>
  <c r="IC12" i="20"/>
  <c r="HY12" i="20"/>
  <c r="HZ12" i="20" s="1"/>
  <c r="HX12" i="20"/>
  <c r="HS12" i="20"/>
  <c r="HI12" i="20"/>
  <c r="HJ12" i="20" s="1"/>
  <c r="HH12" i="20"/>
  <c r="HD12" i="20"/>
  <c r="HE12" i="20" s="1"/>
  <c r="HC12" i="20"/>
  <c r="GY12" i="20"/>
  <c r="HA12" i="20" s="1"/>
  <c r="GX12" i="20"/>
  <c r="GT12" i="20"/>
  <c r="GS12" i="20"/>
  <c r="GO12" i="20"/>
  <c r="GP12" i="20" s="1"/>
  <c r="GN12" i="20"/>
  <c r="GI12" i="20"/>
  <c r="FY12" i="20"/>
  <c r="FX12" i="20"/>
  <c r="FT12" i="20"/>
  <c r="FV12" i="20" s="1"/>
  <c r="FS12" i="20"/>
  <c r="FO12" i="20"/>
  <c r="FQ12" i="20" s="1"/>
  <c r="FN12" i="20"/>
  <c r="FJ12" i="20"/>
  <c r="FL12" i="20" s="1"/>
  <c r="FI12" i="20"/>
  <c r="FE12" i="20"/>
  <c r="FD12" i="20"/>
  <c r="EZ12" i="20"/>
  <c r="FB12" i="20" s="1"/>
  <c r="EY12" i="20"/>
  <c r="EO12" i="20"/>
  <c r="EQ12" i="20" s="1"/>
  <c r="EN12" i="20"/>
  <c r="EJ12" i="20"/>
  <c r="EL12" i="20" s="1"/>
  <c r="EI12" i="20"/>
  <c r="EE12" i="20"/>
  <c r="ED12" i="20"/>
  <c r="DZ12" i="20"/>
  <c r="EB12" i="20" s="1"/>
  <c r="DY12" i="20"/>
  <c r="DU12" i="20"/>
  <c r="DW12" i="20" s="1"/>
  <c r="DT12" i="20"/>
  <c r="DP12" i="20"/>
  <c r="DR12" i="20" s="1"/>
  <c r="DO12" i="20"/>
  <c r="DE12" i="20"/>
  <c r="DF12" i="20" s="1"/>
  <c r="DD12" i="20"/>
  <c r="CZ12" i="20"/>
  <c r="DA12" i="20" s="1"/>
  <c r="CY12" i="20"/>
  <c r="CU12" i="20"/>
  <c r="CW12" i="20" s="1"/>
  <c r="CT12" i="20"/>
  <c r="CP12" i="20"/>
  <c r="CO12" i="20"/>
  <c r="CK12" i="20"/>
  <c r="CL12" i="20" s="1"/>
  <c r="CJ12" i="20"/>
  <c r="CE12" i="20"/>
  <c r="BU12" i="20"/>
  <c r="BT12" i="20"/>
  <c r="BP12" i="20"/>
  <c r="BR12" i="20" s="1"/>
  <c r="BO12" i="20"/>
  <c r="BK12" i="20"/>
  <c r="BM12" i="20" s="1"/>
  <c r="BJ12" i="20"/>
  <c r="BF12" i="20"/>
  <c r="BH12" i="20" s="1"/>
  <c r="BE12" i="20"/>
  <c r="BA12" i="20"/>
  <c r="AZ12" i="20"/>
  <c r="AU12" i="20"/>
  <c r="AK12" i="20"/>
  <c r="AM12" i="20" s="1"/>
  <c r="AJ12" i="20"/>
  <c r="AF12" i="20"/>
  <c r="AE12" i="20"/>
  <c r="AA12" i="20"/>
  <c r="AC12" i="20" s="1"/>
  <c r="Z12" i="20"/>
  <c r="V12" i="20"/>
  <c r="X12" i="20" s="1"/>
  <c r="U12" i="20"/>
  <c r="Q12" i="20"/>
  <c r="S12" i="20" s="1"/>
  <c r="P12" i="20"/>
  <c r="K12" i="20"/>
  <c r="KC8" i="20"/>
  <c r="KE8" i="20" s="1"/>
  <c r="KB8" i="20"/>
  <c r="JX8" i="20"/>
  <c r="JZ8" i="20" s="1"/>
  <c r="JW8" i="20"/>
  <c r="JS8" i="20"/>
  <c r="JU8" i="20" s="1"/>
  <c r="JR8" i="20"/>
  <c r="JN8" i="20"/>
  <c r="JO8" i="20" s="1"/>
  <c r="JM8" i="20"/>
  <c r="JH8" i="20"/>
  <c r="JD8" i="20"/>
  <c r="JF8" i="20" s="1"/>
  <c r="JC8" i="20"/>
  <c r="IS8" i="20"/>
  <c r="IU8" i="20" s="1"/>
  <c r="IR8" i="20"/>
  <c r="IN8" i="20"/>
  <c r="IP8" i="20" s="1"/>
  <c r="IM8" i="20"/>
  <c r="II8" i="20"/>
  <c r="IK8" i="20" s="1"/>
  <c r="IH8" i="20"/>
  <c r="ID8" i="20"/>
  <c r="IF8" i="20" s="1"/>
  <c r="IC8" i="20"/>
  <c r="HY8" i="20"/>
  <c r="HX8" i="20"/>
  <c r="HS8" i="20"/>
  <c r="HI8" i="20"/>
  <c r="HK8" i="20" s="1"/>
  <c r="HH8" i="20"/>
  <c r="HD8" i="20"/>
  <c r="HE8" i="20" s="1"/>
  <c r="HC8" i="20"/>
  <c r="GY8" i="20"/>
  <c r="HA8" i="20" s="1"/>
  <c r="GX8" i="20"/>
  <c r="GT8" i="20"/>
  <c r="GV8" i="20" s="1"/>
  <c r="GS8" i="20"/>
  <c r="GO8" i="20"/>
  <c r="GQ8" i="20" s="1"/>
  <c r="GN8" i="20"/>
  <c r="GI8" i="20"/>
  <c r="FY8" i="20"/>
  <c r="GA8" i="20" s="1"/>
  <c r="FX8" i="20"/>
  <c r="FT8" i="20"/>
  <c r="FV8" i="20" s="1"/>
  <c r="FS8" i="20"/>
  <c r="FO8" i="20"/>
  <c r="FP8" i="20" s="1"/>
  <c r="FN8" i="20"/>
  <c r="FJ8" i="20"/>
  <c r="FL8" i="20" s="1"/>
  <c r="FI8" i="20"/>
  <c r="FE8" i="20"/>
  <c r="FG8" i="20" s="1"/>
  <c r="FD8" i="20"/>
  <c r="EY8" i="20"/>
  <c r="EO8" i="20"/>
  <c r="EN8" i="20"/>
  <c r="EJ8" i="20"/>
  <c r="EL8" i="20" s="1"/>
  <c r="EI8" i="20"/>
  <c r="EE8" i="20"/>
  <c r="EG8" i="20" s="1"/>
  <c r="ED8" i="20"/>
  <c r="DZ8" i="20"/>
  <c r="DY8" i="20"/>
  <c r="DU8" i="20"/>
  <c r="DV8" i="20" s="1"/>
  <c r="DT8" i="20"/>
  <c r="DO8" i="20"/>
  <c r="DE8" i="20"/>
  <c r="DG8" i="20" s="1"/>
  <c r="DD8" i="20"/>
  <c r="CZ8" i="20"/>
  <c r="CY8" i="20"/>
  <c r="CU8" i="20"/>
  <c r="CW8" i="20" s="1"/>
  <c r="CT8" i="20"/>
  <c r="CP8" i="20"/>
  <c r="CO8" i="20"/>
  <c r="CK8" i="20"/>
  <c r="CJ8" i="20"/>
  <c r="CE8" i="20"/>
  <c r="BU8" i="20"/>
  <c r="BW8" i="20" s="1"/>
  <c r="BT8" i="20"/>
  <c r="BP8" i="20"/>
  <c r="BR8" i="20" s="1"/>
  <c r="BO8" i="20"/>
  <c r="BK8" i="20"/>
  <c r="BJ8" i="20"/>
  <c r="BF8" i="20"/>
  <c r="BH8" i="20" s="1"/>
  <c r="BE8" i="20"/>
  <c r="BA8" i="20"/>
  <c r="BC8" i="20" s="1"/>
  <c r="AZ8" i="20"/>
  <c r="AU8" i="20"/>
  <c r="AK8" i="20"/>
  <c r="AM8" i="20" s="1"/>
  <c r="AJ8" i="20"/>
  <c r="AF8" i="20"/>
  <c r="AH8" i="20" s="1"/>
  <c r="AE8" i="20"/>
  <c r="AA8" i="20"/>
  <c r="Z8" i="20"/>
  <c r="V8" i="20"/>
  <c r="X8" i="20" s="1"/>
  <c r="U8" i="20"/>
  <c r="Q8" i="20"/>
  <c r="S8" i="20" s="1"/>
  <c r="P8" i="20"/>
  <c r="K8" i="20"/>
  <c r="KC6" i="20"/>
  <c r="KE6" i="20" s="1"/>
  <c r="KB6" i="20"/>
  <c r="JX6" i="20"/>
  <c r="JW6" i="20"/>
  <c r="JS6" i="20"/>
  <c r="JT6" i="20" s="1"/>
  <c r="JR6" i="20"/>
  <c r="JN6" i="20"/>
  <c r="JO6" i="20" s="1"/>
  <c r="JM6" i="20"/>
  <c r="JH6" i="20"/>
  <c r="JD6" i="20"/>
  <c r="JC6" i="20"/>
  <c r="IS6" i="20"/>
  <c r="IR6" i="20"/>
  <c r="IN6" i="20"/>
  <c r="IM6" i="20"/>
  <c r="II6" i="20"/>
  <c r="IH6" i="20"/>
  <c r="ID6" i="20"/>
  <c r="IC6" i="20"/>
  <c r="HY6" i="20"/>
  <c r="HX6" i="20"/>
  <c r="HS6" i="20"/>
  <c r="HI6" i="20"/>
  <c r="HK6" i="20" s="1"/>
  <c r="HH6" i="20"/>
  <c r="HD6" i="20"/>
  <c r="HF6" i="20" s="1"/>
  <c r="HC6" i="20"/>
  <c r="GY6" i="20"/>
  <c r="HA6" i="20" s="1"/>
  <c r="GX6" i="20"/>
  <c r="GT6" i="20"/>
  <c r="GS6" i="20"/>
  <c r="GO6" i="20"/>
  <c r="GQ6" i="20" s="1"/>
  <c r="GN6" i="20"/>
  <c r="GI6" i="20"/>
  <c r="FY6" i="20"/>
  <c r="FX6" i="20"/>
  <c r="FT6" i="20"/>
  <c r="FS6" i="20"/>
  <c r="FO6" i="20"/>
  <c r="FN6" i="20"/>
  <c r="FJ6" i="20"/>
  <c r="FL6" i="20" s="1"/>
  <c r="FI6" i="20"/>
  <c r="FE6" i="20"/>
  <c r="FD6" i="20"/>
  <c r="EY6" i="20"/>
  <c r="EO6" i="20"/>
  <c r="EN6" i="20"/>
  <c r="EJ6" i="20"/>
  <c r="EL6" i="20" s="1"/>
  <c r="EI6" i="20"/>
  <c r="EE6" i="20"/>
  <c r="ED6" i="20"/>
  <c r="DZ6" i="20"/>
  <c r="DY6" i="20"/>
  <c r="DU6" i="20"/>
  <c r="DT6" i="20"/>
  <c r="DO6" i="20"/>
  <c r="DE6" i="20"/>
  <c r="DG6" i="20" s="1"/>
  <c r="DD6" i="20"/>
  <c r="CZ6" i="20"/>
  <c r="DB6" i="20" s="1"/>
  <c r="CY6" i="20"/>
  <c r="CU6" i="20"/>
  <c r="CW6" i="20" s="1"/>
  <c r="CT6" i="20"/>
  <c r="CP6" i="20"/>
  <c r="CO6" i="20"/>
  <c r="CK6" i="20"/>
  <c r="CM6" i="20" s="1"/>
  <c r="CJ6" i="20"/>
  <c r="CE6" i="20"/>
  <c r="BU6" i="20"/>
  <c r="BT6" i="20"/>
  <c r="BP6" i="20"/>
  <c r="BO6" i="20"/>
  <c r="BK6" i="20"/>
  <c r="BJ6" i="20"/>
  <c r="BF6" i="20"/>
  <c r="BH6" i="20" s="1"/>
  <c r="BE6" i="20"/>
  <c r="BA6" i="20"/>
  <c r="AZ6" i="20"/>
  <c r="AU6" i="20"/>
  <c r="AK6" i="20"/>
  <c r="AM6" i="20" s="1"/>
  <c r="AJ6" i="20"/>
  <c r="AF6" i="20"/>
  <c r="AE6" i="20"/>
  <c r="AA6" i="20"/>
  <c r="Z6" i="20"/>
  <c r="V6" i="20"/>
  <c r="X6" i="20" s="1"/>
  <c r="U6" i="20"/>
  <c r="Q6" i="20"/>
  <c r="S6" i="20" s="1"/>
  <c r="P6" i="20"/>
  <c r="K6" i="20"/>
  <c r="K9" i="20"/>
  <c r="P9" i="20"/>
  <c r="Q9" i="20"/>
  <c r="S9" i="20" s="1"/>
  <c r="U9" i="20"/>
  <c r="Z9" i="20"/>
  <c r="AA9" i="20"/>
  <c r="AE9" i="20"/>
  <c r="AF9" i="20"/>
  <c r="AH9" i="20" s="1"/>
  <c r="AJ9" i="20"/>
  <c r="AK9" i="20"/>
  <c r="AU9" i="20"/>
  <c r="AZ9" i="20"/>
  <c r="BA9" i="20"/>
  <c r="BC9" i="20" s="1"/>
  <c r="BE9" i="20"/>
  <c r="BJ9" i="20"/>
  <c r="BK9" i="20"/>
  <c r="BL9" i="20" s="1"/>
  <c r="BO9" i="20"/>
  <c r="BP9" i="20"/>
  <c r="BQ9" i="20" s="1"/>
  <c r="BT9" i="20"/>
  <c r="BU9" i="20"/>
  <c r="BW9" i="20" s="1"/>
  <c r="CE9" i="20"/>
  <c r="CJ9" i="20"/>
  <c r="CK9" i="20"/>
  <c r="CM9" i="20" s="1"/>
  <c r="CO9" i="20"/>
  <c r="CT9" i="20"/>
  <c r="CU9" i="20"/>
  <c r="CY9" i="20"/>
  <c r="CZ9" i="20"/>
  <c r="DA9" i="20" s="1"/>
  <c r="DD9" i="20"/>
  <c r="DE9" i="20"/>
  <c r="DO9" i="20"/>
  <c r="DT9" i="20"/>
  <c r="DU9" i="20"/>
  <c r="DV9" i="20" s="1"/>
  <c r="DY9" i="20"/>
  <c r="ED9" i="20"/>
  <c r="EE9" i="20"/>
  <c r="EF9" i="20" s="1"/>
  <c r="EI9" i="20"/>
  <c r="EJ9" i="20"/>
  <c r="EL9" i="20" s="1"/>
  <c r="EN9" i="20"/>
  <c r="EO9" i="20"/>
  <c r="EQ9" i="20" s="1"/>
  <c r="EY9" i="20"/>
  <c r="FD9" i="20"/>
  <c r="FE9" i="20"/>
  <c r="FG9" i="20" s="1"/>
  <c r="FI9" i="20"/>
  <c r="FN9" i="20"/>
  <c r="FO9" i="20"/>
  <c r="FP9" i="20" s="1"/>
  <c r="FS9" i="20"/>
  <c r="FT9" i="20"/>
  <c r="FU9" i="20" s="1"/>
  <c r="FX9" i="20"/>
  <c r="FY9" i="20"/>
  <c r="GA9" i="20" s="1"/>
  <c r="GI9" i="20"/>
  <c r="GN9" i="20"/>
  <c r="GO9" i="20"/>
  <c r="GP9" i="20" s="1"/>
  <c r="GS9" i="20"/>
  <c r="GX9" i="20"/>
  <c r="GY9" i="20"/>
  <c r="GZ9" i="20" s="1"/>
  <c r="HC9" i="20"/>
  <c r="HD9" i="20"/>
  <c r="HF9" i="20" s="1"/>
  <c r="HH9" i="20"/>
  <c r="HI9" i="20"/>
  <c r="HJ9" i="20" s="1"/>
  <c r="HS9" i="20"/>
  <c r="HX9" i="20"/>
  <c r="HY9" i="20"/>
  <c r="HZ9" i="20" s="1"/>
  <c r="IC9" i="20"/>
  <c r="IH9" i="20"/>
  <c r="II9" i="20"/>
  <c r="IJ9" i="20" s="1"/>
  <c r="IM9" i="20"/>
  <c r="IN9" i="20"/>
  <c r="IO9" i="20" s="1"/>
  <c r="IR9" i="20"/>
  <c r="IS9" i="20"/>
  <c r="IT9" i="20" s="1"/>
  <c r="JC9" i="20"/>
  <c r="JD9" i="20"/>
  <c r="JE9" i="20" s="1"/>
  <c r="JH9" i="20"/>
  <c r="JI9" i="20"/>
  <c r="JJ9" i="20" s="1"/>
  <c r="JM9" i="20"/>
  <c r="JR9" i="20"/>
  <c r="JS9" i="20"/>
  <c r="JT9" i="20" s="1"/>
  <c r="JW9" i="20"/>
  <c r="JX9" i="20"/>
  <c r="JY9" i="20" s="1"/>
  <c r="KB9" i="20"/>
  <c r="KC9" i="20"/>
  <c r="KD9" i="20" s="1"/>
  <c r="KC52" i="20"/>
  <c r="KE52" i="20" s="1"/>
  <c r="KB52" i="20"/>
  <c r="JX52" i="20"/>
  <c r="JZ52" i="20" s="1"/>
  <c r="JW52" i="20"/>
  <c r="JS52" i="20"/>
  <c r="JU52" i="20" s="1"/>
  <c r="JR52" i="20"/>
  <c r="JN52" i="20"/>
  <c r="JP52" i="20" s="1"/>
  <c r="JM52" i="20"/>
  <c r="JI52" i="20"/>
  <c r="JK52" i="20" s="1"/>
  <c r="JH52" i="20"/>
  <c r="JD52" i="20"/>
  <c r="JF52" i="20" s="1"/>
  <c r="JC52" i="20"/>
  <c r="IS52" i="20"/>
  <c r="IT52" i="20" s="1"/>
  <c r="IR52" i="20"/>
  <c r="IN52" i="20"/>
  <c r="IM52" i="20"/>
  <c r="II52" i="20"/>
  <c r="IK52" i="20" s="1"/>
  <c r="IH52" i="20"/>
  <c r="IC52" i="20"/>
  <c r="HX52" i="20"/>
  <c r="HT52" i="20"/>
  <c r="HV52" i="20" s="1"/>
  <c r="HS52" i="20"/>
  <c r="HI52" i="20"/>
  <c r="HK52" i="20" s="1"/>
  <c r="HH52" i="20"/>
  <c r="HD52" i="20"/>
  <c r="HF52" i="20" s="1"/>
  <c r="HC52" i="20"/>
  <c r="GY52" i="20"/>
  <c r="HA52" i="20" s="1"/>
  <c r="GX52" i="20"/>
  <c r="GT52" i="20"/>
  <c r="GV52" i="20" s="1"/>
  <c r="GS52" i="20"/>
  <c r="GO52" i="20"/>
  <c r="GQ52" i="20" s="1"/>
  <c r="GN52" i="20"/>
  <c r="GJ52" i="20"/>
  <c r="GL52" i="20" s="1"/>
  <c r="GI52" i="20"/>
  <c r="FY52" i="20"/>
  <c r="GA52" i="20" s="1"/>
  <c r="FX52" i="20"/>
  <c r="FT52" i="20"/>
  <c r="FV52" i="20" s="1"/>
  <c r="FS52" i="20"/>
  <c r="FO52" i="20"/>
  <c r="FQ52" i="20" s="1"/>
  <c r="FN52" i="20"/>
  <c r="FI52" i="20"/>
  <c r="FE52" i="20"/>
  <c r="FG52" i="20" s="1"/>
  <c r="FD52" i="20"/>
  <c r="EZ52" i="20"/>
  <c r="FB52" i="20" s="1"/>
  <c r="EY52" i="20"/>
  <c r="EO52" i="20"/>
  <c r="EQ52" i="20" s="1"/>
  <c r="EN52" i="20"/>
  <c r="EJ52" i="20"/>
  <c r="EK52" i="20" s="1"/>
  <c r="EI52" i="20"/>
  <c r="EE52" i="20"/>
  <c r="EG52" i="20" s="1"/>
  <c r="ED52" i="20"/>
  <c r="DY52" i="20"/>
  <c r="DU52" i="20"/>
  <c r="DT52" i="20"/>
  <c r="DP52" i="20"/>
  <c r="DQ52" i="20" s="1"/>
  <c r="DO52" i="20"/>
  <c r="DE52" i="20"/>
  <c r="DG52" i="20" s="1"/>
  <c r="DD52" i="20"/>
  <c r="CZ52" i="20"/>
  <c r="DB52" i="20" s="1"/>
  <c r="CY52" i="20"/>
  <c r="CU52" i="20"/>
  <c r="CV52" i="20" s="1"/>
  <c r="CT52" i="20"/>
  <c r="CO52" i="20"/>
  <c r="CK52" i="20"/>
  <c r="CM52" i="20" s="1"/>
  <c r="CJ52" i="20"/>
  <c r="CF52" i="20"/>
  <c r="CH52" i="20" s="1"/>
  <c r="CE52" i="20"/>
  <c r="BU52" i="20"/>
  <c r="BW52" i="20" s="1"/>
  <c r="BT52" i="20"/>
  <c r="BP52" i="20"/>
  <c r="BR52" i="20" s="1"/>
  <c r="BO52" i="20"/>
  <c r="BK52" i="20"/>
  <c r="BM52" i="20" s="1"/>
  <c r="BJ52" i="20"/>
  <c r="BE52" i="20"/>
  <c r="BA52" i="20"/>
  <c r="BC52" i="20" s="1"/>
  <c r="AZ52" i="20"/>
  <c r="AV52" i="20"/>
  <c r="AX52" i="20" s="1"/>
  <c r="AU52" i="20"/>
  <c r="AK52" i="20"/>
  <c r="AM52" i="20" s="1"/>
  <c r="AJ52" i="20"/>
  <c r="AF52" i="20"/>
  <c r="AH52" i="20" s="1"/>
  <c r="AE52" i="20"/>
  <c r="AA52" i="20"/>
  <c r="AC52" i="20" s="1"/>
  <c r="Z52" i="20"/>
  <c r="U52" i="20"/>
  <c r="Q52" i="20"/>
  <c r="S52" i="20" s="1"/>
  <c r="P52" i="20"/>
  <c r="L52" i="20"/>
  <c r="N52" i="20" s="1"/>
  <c r="K52" i="20"/>
  <c r="I58" i="31" l="1"/>
  <c r="I70" i="31"/>
  <c r="I76" i="31"/>
  <c r="I78" i="31"/>
  <c r="I88" i="31"/>
  <c r="I79" i="31"/>
  <c r="I67" i="31"/>
  <c r="I66" i="31"/>
  <c r="I62" i="31"/>
  <c r="I80" i="31"/>
  <c r="I59" i="31"/>
  <c r="I36" i="31"/>
  <c r="I74" i="31"/>
  <c r="I75" i="31"/>
  <c r="I65" i="31"/>
  <c r="I85" i="31"/>
  <c r="I77" i="31"/>
  <c r="I60" i="31"/>
  <c r="I17" i="31"/>
  <c r="I69" i="31"/>
  <c r="I68" i="31"/>
  <c r="I86" i="31"/>
  <c r="I84" i="31"/>
  <c r="I64" i="31"/>
  <c r="I83" i="31"/>
  <c r="I71" i="31"/>
  <c r="I89" i="31"/>
  <c r="I63" i="31"/>
  <c r="I81" i="31"/>
  <c r="I73" i="31"/>
  <c r="I82" i="31"/>
  <c r="I61" i="31"/>
  <c r="I72" i="31"/>
  <c r="I87" i="31"/>
  <c r="JU12" i="20"/>
  <c r="JV12" i="20" s="1"/>
  <c r="FP52" i="20"/>
  <c r="FR52" i="20" s="1"/>
  <c r="R12" i="20"/>
  <c r="T12" i="20" s="1"/>
  <c r="AL12" i="20"/>
  <c r="AN12" i="20" s="1"/>
  <c r="AG9" i="20"/>
  <c r="AI9" i="20" s="1"/>
  <c r="BQ8" i="20"/>
  <c r="BS8" i="20" s="1"/>
  <c r="GP8" i="20"/>
  <c r="GR8" i="20" s="1"/>
  <c r="BQ12" i="20"/>
  <c r="BS12" i="20" s="1"/>
  <c r="CM12" i="20"/>
  <c r="CN12" i="20" s="1"/>
  <c r="FA12" i="20"/>
  <c r="FC12" i="20" s="1"/>
  <c r="HK12" i="20"/>
  <c r="HL12" i="20" s="1"/>
  <c r="IF12" i="20"/>
  <c r="IG12" i="20" s="1"/>
  <c r="BL12" i="20"/>
  <c r="BN12" i="20" s="1"/>
  <c r="EP12" i="20"/>
  <c r="ER12" i="20" s="1"/>
  <c r="HF12" i="20"/>
  <c r="HG12" i="20" s="1"/>
  <c r="IA12" i="20"/>
  <c r="IB12" i="20" s="1"/>
  <c r="FV9" i="20"/>
  <c r="FW9" i="20" s="1"/>
  <c r="FU52" i="20"/>
  <c r="FW52" i="20" s="1"/>
  <c r="FQ9" i="20"/>
  <c r="FR9" i="20" s="1"/>
  <c r="BR9" i="20"/>
  <c r="BS9" i="20" s="1"/>
  <c r="W8" i="20"/>
  <c r="Y8" i="20" s="1"/>
  <c r="FU8" i="20"/>
  <c r="FW8" i="20" s="1"/>
  <c r="HJ8" i="20"/>
  <c r="HL8" i="20" s="1"/>
  <c r="IE8" i="20"/>
  <c r="IG8" i="20" s="1"/>
  <c r="DG12" i="20"/>
  <c r="DH12" i="20" s="1"/>
  <c r="EA12" i="20"/>
  <c r="EC12" i="20" s="1"/>
  <c r="FU12" i="20"/>
  <c r="FW12" i="20" s="1"/>
  <c r="GQ12" i="20"/>
  <c r="GR12" i="20" s="1"/>
  <c r="AB12" i="20"/>
  <c r="AD12" i="20" s="1"/>
  <c r="DB12" i="20"/>
  <c r="DC12" i="20" s="1"/>
  <c r="DV12" i="20"/>
  <c r="DX12" i="20" s="1"/>
  <c r="FP12" i="20"/>
  <c r="FR12" i="20" s="1"/>
  <c r="AL6" i="20"/>
  <c r="AN6" i="20" s="1"/>
  <c r="AL8" i="20"/>
  <c r="AN8" i="20" s="1"/>
  <c r="FQ8" i="20"/>
  <c r="FR8" i="20" s="1"/>
  <c r="JP12" i="20"/>
  <c r="JQ12" i="20" s="1"/>
  <c r="BQ52" i="20"/>
  <c r="BS52" i="20" s="1"/>
  <c r="BL52" i="20"/>
  <c r="BN52" i="20" s="1"/>
  <c r="FZ9" i="20"/>
  <c r="GB9" i="20" s="1"/>
  <c r="EG9" i="20"/>
  <c r="EH9" i="20" s="1"/>
  <c r="CL9" i="20"/>
  <c r="CN9" i="20" s="1"/>
  <c r="DF8" i="20"/>
  <c r="DH8" i="20" s="1"/>
  <c r="HF8" i="20"/>
  <c r="HG8" i="20" s="1"/>
  <c r="W12" i="20"/>
  <c r="Y12" i="20" s="1"/>
  <c r="HE9" i="20"/>
  <c r="HG9" i="20" s="1"/>
  <c r="JP6" i="20"/>
  <c r="JQ6" i="20" s="1"/>
  <c r="AC9" i="20"/>
  <c r="AB9" i="20"/>
  <c r="DW6" i="20"/>
  <c r="DV6" i="20"/>
  <c r="AH12" i="20"/>
  <c r="AG12" i="20"/>
  <c r="EG12" i="20"/>
  <c r="EF12" i="20"/>
  <c r="JZ12" i="20"/>
  <c r="JY12" i="20"/>
  <c r="DW52" i="20"/>
  <c r="DV52" i="20"/>
  <c r="FA52" i="20"/>
  <c r="FC52" i="20" s="1"/>
  <c r="BL8" i="20"/>
  <c r="BM8" i="20"/>
  <c r="EB8" i="20"/>
  <c r="EA8" i="20"/>
  <c r="ET12" i="20"/>
  <c r="EV12" i="20" s="1"/>
  <c r="BM6" i="20"/>
  <c r="BL6" i="20"/>
  <c r="FQ6" i="20"/>
  <c r="FP6" i="20"/>
  <c r="IA6" i="20"/>
  <c r="HZ6" i="20"/>
  <c r="IU6" i="20"/>
  <c r="IT6" i="20"/>
  <c r="DA8" i="20"/>
  <c r="DB8" i="20"/>
  <c r="JF12" i="20"/>
  <c r="JE12" i="20"/>
  <c r="AC8" i="20"/>
  <c r="AB8" i="20"/>
  <c r="EP52" i="20"/>
  <c r="ER52" i="20" s="1"/>
  <c r="DF9" i="20"/>
  <c r="DG9" i="20"/>
  <c r="BR6" i="20"/>
  <c r="BQ6" i="20"/>
  <c r="EB6" i="20"/>
  <c r="EA6" i="20"/>
  <c r="FV6" i="20"/>
  <c r="FU6" i="20"/>
  <c r="IF6" i="20"/>
  <c r="IE6" i="20"/>
  <c r="CM8" i="20"/>
  <c r="CL8" i="20"/>
  <c r="BC12" i="20"/>
  <c r="BB12" i="20"/>
  <c r="FG12" i="20"/>
  <c r="FF12" i="20"/>
  <c r="AC6" i="20"/>
  <c r="AB6" i="20"/>
  <c r="EQ6" i="20"/>
  <c r="EP6" i="20"/>
  <c r="EP8" i="20"/>
  <c r="EQ8" i="20"/>
  <c r="HZ8" i="20"/>
  <c r="IA8" i="20"/>
  <c r="BW12" i="20"/>
  <c r="BV12" i="20"/>
  <c r="CR12" i="20"/>
  <c r="CQ12" i="20"/>
  <c r="GA12" i="20"/>
  <c r="GD12" i="20"/>
  <c r="GF12" i="20" s="1"/>
  <c r="FZ12" i="20"/>
  <c r="GV12" i="20"/>
  <c r="GU12" i="20"/>
  <c r="IK12" i="20"/>
  <c r="IJ12" i="20"/>
  <c r="HE52" i="20"/>
  <c r="HG52" i="20" s="1"/>
  <c r="HJ52" i="20"/>
  <c r="HL52" i="20" s="1"/>
  <c r="IU52" i="20"/>
  <c r="IV52" i="20" s="1"/>
  <c r="IA9" i="20"/>
  <c r="IB9" i="20" s="1"/>
  <c r="EK9" i="20"/>
  <c r="EM9" i="20" s="1"/>
  <c r="DB9" i="20"/>
  <c r="DC9" i="20" s="1"/>
  <c r="R8" i="20"/>
  <c r="T8" i="20" s="1"/>
  <c r="DW8" i="20"/>
  <c r="DX8" i="20" s="1"/>
  <c r="JP8" i="20"/>
  <c r="JQ8" i="20" s="1"/>
  <c r="BG12" i="20"/>
  <c r="BI12" i="20" s="1"/>
  <c r="CV12" i="20"/>
  <c r="CX12" i="20" s="1"/>
  <c r="DQ12" i="20"/>
  <c r="DS12" i="20" s="1"/>
  <c r="EK12" i="20"/>
  <c r="EM12" i="20" s="1"/>
  <c r="FK12" i="20"/>
  <c r="FM12" i="20" s="1"/>
  <c r="GZ12" i="20"/>
  <c r="HB12" i="20" s="1"/>
  <c r="IO12" i="20"/>
  <c r="IQ12" i="20" s="1"/>
  <c r="KD12" i="20"/>
  <c r="KF12" i="20" s="1"/>
  <c r="GP52" i="20"/>
  <c r="GR52" i="20" s="1"/>
  <c r="AL9" i="20"/>
  <c r="R6" i="20"/>
  <c r="T6" i="20" s="1"/>
  <c r="IT12" i="20"/>
  <c r="IV12" i="20" s="1"/>
  <c r="JT8" i="20"/>
  <c r="JV8" i="20" s="1"/>
  <c r="JU6" i="20"/>
  <c r="JV6" i="20" s="1"/>
  <c r="EL52" i="20"/>
  <c r="EM52" i="20" s="1"/>
  <c r="R9" i="20"/>
  <c r="T9" i="20" s="1"/>
  <c r="AG8" i="20"/>
  <c r="AI8" i="20" s="1"/>
  <c r="BB8" i="20"/>
  <c r="BD8" i="20" s="1"/>
  <c r="BV8" i="20"/>
  <c r="BX8" i="20" s="1"/>
  <c r="CQ8" i="20"/>
  <c r="EF8" i="20"/>
  <c r="EH8" i="20" s="1"/>
  <c r="FF8" i="20"/>
  <c r="FH8" i="20" s="1"/>
  <c r="FZ8" i="20"/>
  <c r="GB8" i="20" s="1"/>
  <c r="GU8" i="20"/>
  <c r="GW8" i="20" s="1"/>
  <c r="IJ8" i="20"/>
  <c r="IL8" i="20" s="1"/>
  <c r="JE8" i="20"/>
  <c r="JG8" i="20" s="1"/>
  <c r="JY8" i="20"/>
  <c r="KA8" i="20" s="1"/>
  <c r="AW52" i="20"/>
  <c r="AY52" i="20" s="1"/>
  <c r="GK52" i="20"/>
  <c r="GM52" i="20" s="1"/>
  <c r="AB52" i="20"/>
  <c r="AD52" i="20" s="1"/>
  <c r="CW52" i="20"/>
  <c r="CX52" i="20" s="1"/>
  <c r="JO52" i="20"/>
  <c r="JQ52" i="20" s="1"/>
  <c r="JU9" i="20"/>
  <c r="JV9" i="20" s="1"/>
  <c r="IU9" i="20"/>
  <c r="IV9" i="20" s="1"/>
  <c r="FF9" i="20"/>
  <c r="FH9" i="20" s="1"/>
  <c r="DW9" i="20"/>
  <c r="DX9" i="20" s="1"/>
  <c r="BV9" i="20"/>
  <c r="BX9" i="20" s="1"/>
  <c r="BM9" i="20"/>
  <c r="BN9" i="20" s="1"/>
  <c r="CL6" i="20"/>
  <c r="CN6" i="20" s="1"/>
  <c r="DA6" i="20"/>
  <c r="DC6" i="20" s="1"/>
  <c r="DF6" i="20"/>
  <c r="DH6" i="20" s="1"/>
  <c r="GP6" i="20"/>
  <c r="GR6" i="20" s="1"/>
  <c r="HE6" i="20"/>
  <c r="HG6" i="20" s="1"/>
  <c r="HJ6" i="20"/>
  <c r="HL6" i="20" s="1"/>
  <c r="BG8" i="20"/>
  <c r="BI8" i="20" s="1"/>
  <c r="CR8" i="20"/>
  <c r="CV8" i="20"/>
  <c r="CX8" i="20" s="1"/>
  <c r="EK8" i="20"/>
  <c r="EM8" i="20" s="1"/>
  <c r="FK8" i="20"/>
  <c r="FM8" i="20" s="1"/>
  <c r="GZ8" i="20"/>
  <c r="HB8" i="20" s="1"/>
  <c r="IO8" i="20"/>
  <c r="IQ8" i="20" s="1"/>
  <c r="KD8" i="20"/>
  <c r="KF8" i="20" s="1"/>
  <c r="DR52" i="20"/>
  <c r="DS52" i="20" s="1"/>
  <c r="JT52" i="20"/>
  <c r="JV52" i="20" s="1"/>
  <c r="BB9" i="20"/>
  <c r="BD9" i="20" s="1"/>
  <c r="W6" i="20"/>
  <c r="Y6" i="20" s="1"/>
  <c r="IT8" i="20"/>
  <c r="IV8" i="20" s="1"/>
  <c r="BC6" i="20"/>
  <c r="BB6" i="20"/>
  <c r="JZ6" i="20"/>
  <c r="JY6" i="20"/>
  <c r="M52" i="20"/>
  <c r="O52" i="20" s="1"/>
  <c r="AG52" i="20"/>
  <c r="AI52" i="20" s="1"/>
  <c r="CG52" i="20"/>
  <c r="CI52" i="20" s="1"/>
  <c r="CL52" i="20"/>
  <c r="CN52" i="20" s="1"/>
  <c r="DA52" i="20"/>
  <c r="DC52" i="20" s="1"/>
  <c r="DF52" i="20"/>
  <c r="DH52" i="20" s="1"/>
  <c r="KE9" i="20"/>
  <c r="KF9" i="20" s="1"/>
  <c r="JK9" i="20"/>
  <c r="JL9" i="20" s="1"/>
  <c r="IP9" i="20"/>
  <c r="IQ9" i="20" s="1"/>
  <c r="HK9" i="20"/>
  <c r="HL9" i="20" s="1"/>
  <c r="BW6" i="20"/>
  <c r="BV6" i="20"/>
  <c r="CR6" i="20"/>
  <c r="CQ6" i="20"/>
  <c r="GA6" i="20"/>
  <c r="FZ6" i="20"/>
  <c r="GV6" i="20"/>
  <c r="GU6" i="20"/>
  <c r="FG6" i="20"/>
  <c r="FF6" i="20"/>
  <c r="JF6" i="20"/>
  <c r="JE6" i="20"/>
  <c r="JZ9" i="20"/>
  <c r="KA9" i="20" s="1"/>
  <c r="JF9" i="20"/>
  <c r="JG9" i="20" s="1"/>
  <c r="IK9" i="20"/>
  <c r="IL9" i="20" s="1"/>
  <c r="GQ9" i="20"/>
  <c r="GR9" i="20" s="1"/>
  <c r="EP9" i="20"/>
  <c r="ER9" i="20" s="1"/>
  <c r="CV9" i="20"/>
  <c r="CW9" i="20"/>
  <c r="AH6" i="20"/>
  <c r="AG6" i="20"/>
  <c r="EG6" i="20"/>
  <c r="EF6" i="20"/>
  <c r="IK6" i="20"/>
  <c r="IJ6" i="20"/>
  <c r="R52" i="20"/>
  <c r="T52" i="20" s="1"/>
  <c r="AL52" i="20"/>
  <c r="AN52" i="20" s="1"/>
  <c r="HA9" i="20"/>
  <c r="HB9" i="20" s="1"/>
  <c r="AM9" i="20"/>
  <c r="BG6" i="20"/>
  <c r="BI6" i="20" s="1"/>
  <c r="CV6" i="20"/>
  <c r="CX6" i="20" s="1"/>
  <c r="EK6" i="20"/>
  <c r="EM6" i="20" s="1"/>
  <c r="FK6" i="20"/>
  <c r="FM6" i="20" s="1"/>
  <c r="GZ6" i="20"/>
  <c r="HB6" i="20" s="1"/>
  <c r="IO6" i="20"/>
  <c r="KD6" i="20"/>
  <c r="KF6" i="20" s="1"/>
  <c r="IP6" i="20"/>
  <c r="HN52" i="20"/>
  <c r="HP52" i="20" s="1"/>
  <c r="BB52" i="20"/>
  <c r="BD52" i="20" s="1"/>
  <c r="BV52" i="20"/>
  <c r="BX52" i="20" s="1"/>
  <c r="EF52" i="20"/>
  <c r="EH52" i="20" s="1"/>
  <c r="FF52" i="20"/>
  <c r="FH52" i="20" s="1"/>
  <c r="FZ52" i="20"/>
  <c r="GB52" i="20" s="1"/>
  <c r="GU52" i="20"/>
  <c r="GW52" i="20" s="1"/>
  <c r="IJ52" i="20"/>
  <c r="IL52" i="20" s="1"/>
  <c r="JE52" i="20"/>
  <c r="JG52" i="20" s="1"/>
  <c r="JY52" i="20"/>
  <c r="KA52" i="20" s="1"/>
  <c r="GZ52" i="20"/>
  <c r="HB52" i="20" s="1"/>
  <c r="HU52" i="20"/>
  <c r="HW52" i="20" s="1"/>
  <c r="IO52" i="20"/>
  <c r="JJ52" i="20"/>
  <c r="JL52" i="20" s="1"/>
  <c r="KD52" i="20"/>
  <c r="KF52" i="20" s="1"/>
  <c r="KH52" i="20"/>
  <c r="KJ52" i="20" s="1"/>
  <c r="IP52" i="20"/>
  <c r="AN9" i="20" l="1"/>
  <c r="IV6" i="20"/>
  <c r="IB8" i="20"/>
  <c r="AD6" i="20"/>
  <c r="BN8" i="20"/>
  <c r="DX52" i="20"/>
  <c r="DX6" i="20"/>
  <c r="EH6" i="20"/>
  <c r="ER6" i="20"/>
  <c r="IG6" i="20"/>
  <c r="EC8" i="20"/>
  <c r="EH12" i="20"/>
  <c r="FH6" i="20"/>
  <c r="FH12" i="20"/>
  <c r="AD9" i="20"/>
  <c r="GB12" i="20"/>
  <c r="FW6" i="20"/>
  <c r="FR6" i="20"/>
  <c r="IL12" i="20"/>
  <c r="DH9" i="20"/>
  <c r="DC8" i="20"/>
  <c r="BX12" i="20"/>
  <c r="BS6" i="20"/>
  <c r="IB6" i="20"/>
  <c r="BN6" i="20"/>
  <c r="CS12" i="20"/>
  <c r="ER8" i="20"/>
  <c r="CN8" i="20"/>
  <c r="EU12" i="20"/>
  <c r="EW12" i="20" s="1"/>
  <c r="GE12" i="20"/>
  <c r="GG12" i="20" s="1"/>
  <c r="EC6" i="20"/>
  <c r="JG12" i="20"/>
  <c r="GW12" i="20"/>
  <c r="BD12" i="20"/>
  <c r="AD8" i="20"/>
  <c r="KA12" i="20"/>
  <c r="AI12" i="20"/>
  <c r="CS8" i="20"/>
  <c r="GB6" i="20"/>
  <c r="BX6" i="20"/>
  <c r="IL6" i="20"/>
  <c r="JG6" i="20"/>
  <c r="CX9" i="20"/>
  <c r="CS6" i="20"/>
  <c r="BD6" i="20"/>
  <c r="IQ6" i="20"/>
  <c r="AI6" i="20"/>
  <c r="GW6" i="20"/>
  <c r="KA6" i="20"/>
  <c r="IQ52" i="20"/>
  <c r="HO52" i="20"/>
  <c r="HQ52" i="20" s="1"/>
  <c r="KI52" i="20"/>
  <c r="KK52" i="20" s="1"/>
  <c r="HX24" i="20" l="1"/>
  <c r="HX27" i="20"/>
  <c r="HX26" i="20"/>
  <c r="IC26" i="20"/>
  <c r="GC83" i="20" l="1"/>
  <c r="GC84" i="20"/>
  <c r="GC85" i="20"/>
  <c r="GC86" i="20"/>
  <c r="GC87" i="20"/>
  <c r="GC88" i="20"/>
  <c r="EZ26" i="20"/>
  <c r="EZ22" i="20"/>
  <c r="EZ31" i="20"/>
  <c r="EZ58" i="20"/>
  <c r="EZ15" i="20"/>
  <c r="EZ32" i="20"/>
  <c r="EZ45" i="20"/>
  <c r="EZ14" i="20"/>
  <c r="EZ29" i="20"/>
  <c r="EZ54" i="20"/>
  <c r="EZ38" i="20"/>
  <c r="EZ55" i="20"/>
  <c r="EZ33" i="20"/>
  <c r="EZ25" i="20"/>
  <c r="EZ46" i="20"/>
  <c r="EZ18" i="20"/>
  <c r="EZ20" i="20"/>
  <c r="EZ17" i="20"/>
  <c r="EZ57" i="20"/>
  <c r="EZ28" i="20"/>
  <c r="EZ56" i="20"/>
  <c r="EZ35" i="20"/>
  <c r="EZ37" i="20"/>
  <c r="EZ39" i="20"/>
  <c r="EZ16" i="20"/>
  <c r="EZ47" i="20"/>
  <c r="EZ60" i="20"/>
  <c r="EZ61" i="20"/>
  <c r="EZ51" i="20"/>
  <c r="EZ36" i="20"/>
  <c r="EZ48" i="20"/>
  <c r="EZ13" i="20"/>
  <c r="EZ62" i="20"/>
  <c r="EZ44" i="20"/>
  <c r="EZ50" i="20"/>
  <c r="EZ63" i="20"/>
  <c r="EZ42" i="20"/>
  <c r="EZ34" i="20"/>
  <c r="EZ43" i="20"/>
  <c r="EZ30" i="20"/>
  <c r="EZ11" i="20"/>
  <c r="EZ41" i="20"/>
  <c r="EZ59" i="20"/>
  <c r="EZ10" i="20"/>
  <c r="EZ49" i="20"/>
  <c r="EZ64" i="20"/>
  <c r="EZ65" i="20"/>
  <c r="EZ72" i="20"/>
  <c r="EZ67" i="20"/>
  <c r="EZ68" i="20"/>
  <c r="EZ69" i="20"/>
  <c r="EZ66" i="20"/>
  <c r="EZ70" i="20"/>
  <c r="EZ71" i="20"/>
  <c r="EZ24" i="20"/>
  <c r="EZ27" i="20"/>
  <c r="EZ53" i="20"/>
  <c r="EZ73" i="20"/>
  <c r="EZ74" i="20"/>
  <c r="EZ75" i="20"/>
  <c r="EZ76" i="20"/>
  <c r="EZ77" i="20"/>
  <c r="EZ78" i="20"/>
  <c r="EZ79" i="20"/>
  <c r="EZ80" i="20"/>
  <c r="EZ81" i="20"/>
  <c r="EZ82" i="20"/>
  <c r="EZ83" i="20"/>
  <c r="EZ84" i="20"/>
  <c r="EZ85" i="20"/>
  <c r="EZ86" i="20"/>
  <c r="EZ87" i="20"/>
  <c r="EZ88" i="20"/>
  <c r="EZ89" i="20"/>
  <c r="J43" i="29" l="1"/>
  <c r="I43" i="29"/>
  <c r="M46" i="29"/>
  <c r="L46" i="29"/>
  <c r="K46" i="29"/>
  <c r="J46" i="29"/>
  <c r="I46" i="29"/>
  <c r="M45" i="29"/>
  <c r="L45" i="29"/>
  <c r="K45" i="29"/>
  <c r="J45" i="29"/>
  <c r="I45" i="29"/>
  <c r="M44" i="29"/>
  <c r="L44" i="29"/>
  <c r="K44" i="29"/>
  <c r="J44" i="29"/>
  <c r="I44" i="29"/>
  <c r="M43" i="29"/>
  <c r="L43" i="29"/>
  <c r="K43" i="29"/>
  <c r="M42" i="29"/>
  <c r="L42" i="29"/>
  <c r="K42" i="29"/>
  <c r="J42" i="29"/>
  <c r="I42" i="29"/>
  <c r="M41" i="29"/>
  <c r="L41" i="29"/>
  <c r="K41" i="29"/>
  <c r="J41" i="29"/>
  <c r="I41" i="29"/>
  <c r="H41" i="29"/>
  <c r="F43" i="29" l="1"/>
  <c r="L48" i="29"/>
  <c r="M48" i="29"/>
  <c r="I48" i="29"/>
  <c r="J48" i="29"/>
  <c r="K48" i="29"/>
  <c r="G45" i="29"/>
  <c r="G42" i="29"/>
  <c r="G43" i="29"/>
  <c r="G44" i="29"/>
  <c r="G46" i="29"/>
  <c r="G41" i="29"/>
  <c r="HS38" i="20"/>
  <c r="HT38" i="20"/>
  <c r="HU38" i="20" s="1"/>
  <c r="HX38" i="20"/>
  <c r="HY38" i="20"/>
  <c r="HZ38" i="20" s="1"/>
  <c r="IC38" i="20"/>
  <c r="IH38" i="20"/>
  <c r="II38" i="20"/>
  <c r="IJ38" i="20" s="1"/>
  <c r="IM38" i="20"/>
  <c r="IN38" i="20"/>
  <c r="IO38" i="20" s="1"/>
  <c r="IR38" i="20"/>
  <c r="IS38" i="20"/>
  <c r="G48" i="29" l="1"/>
  <c r="IT38" i="20"/>
  <c r="U40" i="20"/>
  <c r="U19" i="20"/>
  <c r="JC40" i="20"/>
  <c r="JH40" i="20"/>
  <c r="JM40" i="20"/>
  <c r="JN40" i="20"/>
  <c r="JR40" i="20"/>
  <c r="JS40" i="20"/>
  <c r="JT40" i="20" s="1"/>
  <c r="JW40" i="20"/>
  <c r="JX40" i="20"/>
  <c r="JZ40" i="20" s="1"/>
  <c r="KB40" i="20"/>
  <c r="KC40" i="20"/>
  <c r="JC21" i="20"/>
  <c r="JH21" i="20"/>
  <c r="JM21" i="20"/>
  <c r="JN21" i="20"/>
  <c r="JR21" i="20"/>
  <c r="JS21" i="20"/>
  <c r="JT21" i="20" s="1"/>
  <c r="JW21" i="20"/>
  <c r="JX21" i="20"/>
  <c r="JY21" i="20" s="1"/>
  <c r="KB21" i="20"/>
  <c r="KC21" i="20"/>
  <c r="JC22" i="20"/>
  <c r="JD22" i="20"/>
  <c r="JE22" i="20" s="1"/>
  <c r="JH22" i="20"/>
  <c r="JM22" i="20"/>
  <c r="JN22" i="20"/>
  <c r="JP22" i="20" s="1"/>
  <c r="JR22" i="20"/>
  <c r="JS22" i="20"/>
  <c r="JT22" i="20" s="1"/>
  <c r="JW22" i="20"/>
  <c r="JX22" i="20"/>
  <c r="JY22" i="20" s="1"/>
  <c r="KB22" i="20"/>
  <c r="KC22" i="20"/>
  <c r="JC67" i="20"/>
  <c r="JD67" i="20"/>
  <c r="JE67" i="20" s="1"/>
  <c r="JH67" i="20"/>
  <c r="JI67" i="20"/>
  <c r="JJ67" i="20" s="1"/>
  <c r="JM67" i="20"/>
  <c r="JN67" i="20"/>
  <c r="JR67" i="20"/>
  <c r="JS67" i="20"/>
  <c r="JU67" i="20" s="1"/>
  <c r="JW67" i="20"/>
  <c r="JX67" i="20"/>
  <c r="JY67" i="20" s="1"/>
  <c r="KB67" i="20"/>
  <c r="KC67" i="20"/>
  <c r="JC20" i="20"/>
  <c r="JD20" i="20"/>
  <c r="JF20" i="20" s="1"/>
  <c r="JH20" i="20"/>
  <c r="JI20" i="20"/>
  <c r="JJ20" i="20" s="1"/>
  <c r="JM20" i="20"/>
  <c r="JR20" i="20"/>
  <c r="JS20" i="20"/>
  <c r="JT20" i="20" s="1"/>
  <c r="JW20" i="20"/>
  <c r="JX20" i="20"/>
  <c r="JZ20" i="20" s="1"/>
  <c r="KB20" i="20"/>
  <c r="KC20" i="20"/>
  <c r="JC51" i="20"/>
  <c r="JD51" i="20"/>
  <c r="JE51" i="20" s="1"/>
  <c r="JH51" i="20"/>
  <c r="JI51" i="20"/>
  <c r="JK51" i="20" s="1"/>
  <c r="JM51" i="20"/>
  <c r="JN51" i="20"/>
  <c r="JR51" i="20"/>
  <c r="JS51" i="20"/>
  <c r="JT51" i="20" s="1"/>
  <c r="JW51" i="20"/>
  <c r="KB51" i="20"/>
  <c r="KC51" i="20"/>
  <c r="JC13" i="20"/>
  <c r="JD13" i="20"/>
  <c r="JE13" i="20" s="1"/>
  <c r="JH13" i="20"/>
  <c r="JI13" i="20"/>
  <c r="JJ13" i="20" s="1"/>
  <c r="JM13" i="20"/>
  <c r="JN13" i="20"/>
  <c r="JP13" i="20" s="1"/>
  <c r="JR13" i="20"/>
  <c r="JS13" i="20"/>
  <c r="JU13" i="20" s="1"/>
  <c r="JW13" i="20"/>
  <c r="KB13" i="20"/>
  <c r="KC13" i="20"/>
  <c r="JC50" i="20"/>
  <c r="JD50" i="20"/>
  <c r="JF50" i="20" s="1"/>
  <c r="JH50" i="20"/>
  <c r="JI50" i="20"/>
  <c r="JJ50" i="20" s="1"/>
  <c r="JM50" i="20"/>
  <c r="JN50" i="20"/>
  <c r="JR50" i="20"/>
  <c r="JS50" i="20"/>
  <c r="JU50" i="20" s="1"/>
  <c r="JW50" i="20"/>
  <c r="KB50" i="20"/>
  <c r="KC50" i="20"/>
  <c r="JC10" i="20"/>
  <c r="JD10" i="20"/>
  <c r="JF10" i="20" s="1"/>
  <c r="JH10" i="20"/>
  <c r="JI10" i="20"/>
  <c r="JK10" i="20" s="1"/>
  <c r="JM10" i="20"/>
  <c r="JR10" i="20"/>
  <c r="JS10" i="20"/>
  <c r="JT10" i="20" s="1"/>
  <c r="JW10" i="20"/>
  <c r="JX10" i="20"/>
  <c r="JZ10" i="20" s="1"/>
  <c r="KB10" i="20"/>
  <c r="KC10" i="20"/>
  <c r="JC68" i="20"/>
  <c r="JD68" i="20"/>
  <c r="JE68" i="20" s="1"/>
  <c r="JH68" i="20"/>
  <c r="JI68" i="20"/>
  <c r="JK68" i="20" s="1"/>
  <c r="JM68" i="20"/>
  <c r="JN68" i="20"/>
  <c r="JP68" i="20" s="1"/>
  <c r="JR68" i="20"/>
  <c r="JS68" i="20"/>
  <c r="JT68" i="20" s="1"/>
  <c r="JW68" i="20"/>
  <c r="JX68" i="20"/>
  <c r="JY68" i="20" s="1"/>
  <c r="KB68" i="20"/>
  <c r="KC68" i="20"/>
  <c r="JC69" i="20"/>
  <c r="JD69" i="20"/>
  <c r="JE69" i="20" s="1"/>
  <c r="JH69" i="20"/>
  <c r="JI69" i="20"/>
  <c r="JJ69" i="20" s="1"/>
  <c r="JM69" i="20"/>
  <c r="JN69" i="20"/>
  <c r="JP69" i="20" s="1"/>
  <c r="JR69" i="20"/>
  <c r="JS69" i="20"/>
  <c r="JT69" i="20" s="1"/>
  <c r="JW69" i="20"/>
  <c r="JX69" i="20"/>
  <c r="JZ69" i="20" s="1"/>
  <c r="KB69" i="20"/>
  <c r="KC69" i="20"/>
  <c r="JC63" i="20"/>
  <c r="JD63" i="20"/>
  <c r="JE63" i="20" s="1"/>
  <c r="JH63" i="20"/>
  <c r="JI63" i="20"/>
  <c r="JK63" i="20" s="1"/>
  <c r="JM63" i="20"/>
  <c r="JN63" i="20"/>
  <c r="JR63" i="20"/>
  <c r="JS63" i="20"/>
  <c r="JU63" i="20" s="1"/>
  <c r="JW63" i="20"/>
  <c r="JX63" i="20"/>
  <c r="JY63" i="20" s="1"/>
  <c r="KB63" i="20"/>
  <c r="JC7" i="20"/>
  <c r="JD7" i="20"/>
  <c r="JF7" i="20" s="1"/>
  <c r="JH7" i="20"/>
  <c r="JI7" i="20"/>
  <c r="JJ7" i="20" s="1"/>
  <c r="JM7" i="20"/>
  <c r="JR7" i="20"/>
  <c r="JS7" i="20"/>
  <c r="JT7" i="20" s="1"/>
  <c r="JW7" i="20"/>
  <c r="JX7" i="20"/>
  <c r="JZ7" i="20" s="1"/>
  <c r="KB7" i="20"/>
  <c r="KC7" i="20"/>
  <c r="JC28" i="20"/>
  <c r="JD28" i="20"/>
  <c r="JE28" i="20" s="1"/>
  <c r="JH28" i="20"/>
  <c r="JI28" i="20"/>
  <c r="JK28" i="20" s="1"/>
  <c r="JM28" i="20"/>
  <c r="JR28" i="20"/>
  <c r="JS28" i="20"/>
  <c r="JT28" i="20" s="1"/>
  <c r="JW28" i="20"/>
  <c r="JX28" i="20"/>
  <c r="JY28" i="20" s="1"/>
  <c r="KB28" i="20"/>
  <c r="KC28" i="20"/>
  <c r="JC66" i="20"/>
  <c r="JD66" i="20"/>
  <c r="JF66" i="20" s="1"/>
  <c r="JH66" i="20"/>
  <c r="JI66" i="20"/>
  <c r="JJ66" i="20" s="1"/>
  <c r="JM66" i="20"/>
  <c r="JN66" i="20"/>
  <c r="JP66" i="20" s="1"/>
  <c r="JR66" i="20"/>
  <c r="JS66" i="20"/>
  <c r="JT66" i="20" s="1"/>
  <c r="JW66" i="20"/>
  <c r="JX66" i="20"/>
  <c r="JY66" i="20" s="1"/>
  <c r="KB66" i="20"/>
  <c r="KC66" i="20"/>
  <c r="JC70" i="20"/>
  <c r="JD70" i="20"/>
  <c r="JE70" i="20" s="1"/>
  <c r="JH70" i="20"/>
  <c r="JI70" i="20"/>
  <c r="JK70" i="20" s="1"/>
  <c r="JM70" i="20"/>
  <c r="JN70" i="20"/>
  <c r="JR70" i="20"/>
  <c r="JS70" i="20"/>
  <c r="JU70" i="20" s="1"/>
  <c r="JW70" i="20"/>
  <c r="JX70" i="20"/>
  <c r="JY70" i="20" s="1"/>
  <c r="KB70" i="20"/>
  <c r="KC70" i="20"/>
  <c r="JC71" i="20"/>
  <c r="JD71" i="20"/>
  <c r="JF71" i="20" s="1"/>
  <c r="JH71" i="20"/>
  <c r="JI71" i="20"/>
  <c r="JJ71" i="20" s="1"/>
  <c r="JM71" i="20"/>
  <c r="JN71" i="20"/>
  <c r="JR71" i="20"/>
  <c r="JS71" i="20"/>
  <c r="JU71" i="20" s="1"/>
  <c r="JW71" i="20"/>
  <c r="JX71" i="20"/>
  <c r="JY71" i="20" s="1"/>
  <c r="KB71" i="20"/>
  <c r="KC71" i="20"/>
  <c r="JC24" i="20"/>
  <c r="JD24" i="20"/>
  <c r="JE24" i="20" s="1"/>
  <c r="JH24" i="20"/>
  <c r="JM24" i="20"/>
  <c r="JN24" i="20"/>
  <c r="JR24" i="20"/>
  <c r="JS24" i="20"/>
  <c r="JT24" i="20" s="1"/>
  <c r="JW24" i="20"/>
  <c r="JX24" i="20"/>
  <c r="JY24" i="20" s="1"/>
  <c r="KB24" i="20"/>
  <c r="KC24" i="20"/>
  <c r="JC27" i="20"/>
  <c r="JD27" i="20"/>
  <c r="JH27" i="20"/>
  <c r="JM27" i="20"/>
  <c r="JN27" i="20"/>
  <c r="JR27" i="20"/>
  <c r="JS27" i="20"/>
  <c r="JT27" i="20" s="1"/>
  <c r="JW27" i="20"/>
  <c r="KB27" i="20"/>
  <c r="KC27" i="20"/>
  <c r="JC53" i="20"/>
  <c r="JH53" i="20"/>
  <c r="JM53" i="20"/>
  <c r="JN53" i="20"/>
  <c r="JR53" i="20"/>
  <c r="JS53" i="20"/>
  <c r="JT53" i="20" s="1"/>
  <c r="JW53" i="20"/>
  <c r="JX53" i="20"/>
  <c r="JY53" i="20" s="1"/>
  <c r="KB53" i="20"/>
  <c r="KC53" i="20"/>
  <c r="JC73" i="20"/>
  <c r="JD73" i="20"/>
  <c r="JE73" i="20" s="1"/>
  <c r="JH73" i="20"/>
  <c r="JI73" i="20"/>
  <c r="JJ73" i="20" s="1"/>
  <c r="JM73" i="20"/>
  <c r="JN73" i="20"/>
  <c r="JP73" i="20" s="1"/>
  <c r="JR73" i="20"/>
  <c r="JS73" i="20"/>
  <c r="JU73" i="20" s="1"/>
  <c r="JW73" i="20"/>
  <c r="JX73" i="20"/>
  <c r="JY73" i="20" s="1"/>
  <c r="KB73" i="20"/>
  <c r="JC74" i="20"/>
  <c r="JD74" i="20"/>
  <c r="JE74" i="20" s="1"/>
  <c r="JH74" i="20"/>
  <c r="JI74" i="20"/>
  <c r="JJ74" i="20" s="1"/>
  <c r="JM74" i="20"/>
  <c r="JN74" i="20"/>
  <c r="JR74" i="20"/>
  <c r="JS74" i="20"/>
  <c r="JT74" i="20" s="1"/>
  <c r="JW74" i="20"/>
  <c r="JX74" i="20"/>
  <c r="JY74" i="20" s="1"/>
  <c r="KB74" i="20"/>
  <c r="JC75" i="20"/>
  <c r="JD75" i="20"/>
  <c r="JE75" i="20" s="1"/>
  <c r="JH75" i="20"/>
  <c r="JI75" i="20"/>
  <c r="JM75" i="20"/>
  <c r="JN75" i="20"/>
  <c r="JP75" i="20" s="1"/>
  <c r="JR75" i="20"/>
  <c r="JS75" i="20"/>
  <c r="JT75" i="20" s="1"/>
  <c r="JW75" i="20"/>
  <c r="JX75" i="20"/>
  <c r="KB75" i="20"/>
  <c r="JC76" i="20"/>
  <c r="JD76" i="20"/>
  <c r="JE76" i="20" s="1"/>
  <c r="JH76" i="20"/>
  <c r="JI76" i="20"/>
  <c r="JJ76" i="20" s="1"/>
  <c r="JM76" i="20"/>
  <c r="JN76" i="20"/>
  <c r="JP76" i="20" s="1"/>
  <c r="JR76" i="20"/>
  <c r="JS76" i="20"/>
  <c r="JU76" i="20" s="1"/>
  <c r="JW76" i="20"/>
  <c r="JX76" i="20"/>
  <c r="KB76" i="20"/>
  <c r="JC25" i="20"/>
  <c r="JD25" i="20"/>
  <c r="JF25" i="20" s="1"/>
  <c r="JH25" i="20"/>
  <c r="JI25" i="20"/>
  <c r="JM25" i="20"/>
  <c r="JR25" i="20"/>
  <c r="JS25" i="20"/>
  <c r="JW25" i="20"/>
  <c r="JX25" i="20"/>
  <c r="JZ25" i="20" s="1"/>
  <c r="KB25" i="20"/>
  <c r="KC25" i="20"/>
  <c r="JC32" i="20"/>
  <c r="JD32" i="20"/>
  <c r="JF32" i="20" s="1"/>
  <c r="JH32" i="20"/>
  <c r="JI32" i="20"/>
  <c r="JK32" i="20" s="1"/>
  <c r="JM32" i="20"/>
  <c r="JR32" i="20"/>
  <c r="JS32" i="20"/>
  <c r="JT32" i="20" s="1"/>
  <c r="JW32" i="20"/>
  <c r="JX32" i="20"/>
  <c r="JZ32" i="20" s="1"/>
  <c r="KB32" i="20"/>
  <c r="KC32" i="20"/>
  <c r="JC45" i="20"/>
  <c r="JD45" i="20"/>
  <c r="JE45" i="20" s="1"/>
  <c r="JH45" i="20"/>
  <c r="JI45" i="20"/>
  <c r="JJ45" i="20" s="1"/>
  <c r="JM45" i="20"/>
  <c r="JR45" i="20"/>
  <c r="JS45" i="20"/>
  <c r="JW45" i="20"/>
  <c r="JX45" i="20"/>
  <c r="KB45" i="20"/>
  <c r="KC45" i="20"/>
  <c r="JC77" i="20"/>
  <c r="JD77" i="20"/>
  <c r="JH77" i="20"/>
  <c r="JI77" i="20"/>
  <c r="JJ77" i="20" s="1"/>
  <c r="JM77" i="20"/>
  <c r="JN77" i="20"/>
  <c r="JR77" i="20"/>
  <c r="JS77" i="20"/>
  <c r="JU77" i="20" s="1"/>
  <c r="JW77" i="20"/>
  <c r="JX77" i="20"/>
  <c r="KB77" i="20"/>
  <c r="JC29" i="20"/>
  <c r="JD29" i="20"/>
  <c r="JE29" i="20" s="1"/>
  <c r="JH29" i="20"/>
  <c r="JI29" i="20"/>
  <c r="JK29" i="20" s="1"/>
  <c r="JM29" i="20"/>
  <c r="JR29" i="20"/>
  <c r="JS29" i="20"/>
  <c r="JT29" i="20" s="1"/>
  <c r="JW29" i="20"/>
  <c r="JX29" i="20"/>
  <c r="JY29" i="20" s="1"/>
  <c r="KB29" i="20"/>
  <c r="KC29" i="20"/>
  <c r="JC55" i="20"/>
  <c r="JD55" i="20"/>
  <c r="JF55" i="20" s="1"/>
  <c r="JH55" i="20"/>
  <c r="JI55" i="20"/>
  <c r="JJ55" i="20" s="1"/>
  <c r="JM55" i="20"/>
  <c r="JR55" i="20"/>
  <c r="JS55" i="20"/>
  <c r="JT55" i="20" s="1"/>
  <c r="JW55" i="20"/>
  <c r="JX55" i="20"/>
  <c r="JY55" i="20" s="1"/>
  <c r="KB55" i="20"/>
  <c r="KC55" i="20"/>
  <c r="JC35" i="20"/>
  <c r="JD35" i="20"/>
  <c r="JE35" i="20" s="1"/>
  <c r="JH35" i="20"/>
  <c r="JI35" i="20"/>
  <c r="JK35" i="20" s="1"/>
  <c r="JM35" i="20"/>
  <c r="JN35" i="20"/>
  <c r="JR35" i="20"/>
  <c r="JW35" i="20"/>
  <c r="KB35" i="20"/>
  <c r="KC35" i="20"/>
  <c r="JC15" i="20"/>
  <c r="JD15" i="20"/>
  <c r="JF15" i="20" s="1"/>
  <c r="JH15" i="20"/>
  <c r="JI15" i="20"/>
  <c r="JJ15" i="20" s="1"/>
  <c r="JM15" i="20"/>
  <c r="JR15" i="20"/>
  <c r="JS15" i="20"/>
  <c r="JT15" i="20" s="1"/>
  <c r="JW15" i="20"/>
  <c r="JX15" i="20"/>
  <c r="JZ15" i="20" s="1"/>
  <c r="KB15" i="20"/>
  <c r="KC15" i="20"/>
  <c r="JC46" i="20"/>
  <c r="JD46" i="20"/>
  <c r="JF46" i="20" s="1"/>
  <c r="JH46" i="20"/>
  <c r="JI46" i="20"/>
  <c r="JK46" i="20" s="1"/>
  <c r="JM46" i="20"/>
  <c r="JR46" i="20"/>
  <c r="JS46" i="20"/>
  <c r="JU46" i="20" s="1"/>
  <c r="JW46" i="20"/>
  <c r="JX46" i="20"/>
  <c r="JY46" i="20" s="1"/>
  <c r="KB46" i="20"/>
  <c r="KC46" i="20"/>
  <c r="JC18" i="20"/>
  <c r="JD18" i="20"/>
  <c r="JE18" i="20" s="1"/>
  <c r="JH18" i="20"/>
  <c r="JI18" i="20"/>
  <c r="JJ18" i="20" s="1"/>
  <c r="JM18" i="20"/>
  <c r="JR18" i="20"/>
  <c r="JS18" i="20"/>
  <c r="JT18" i="20" s="1"/>
  <c r="JW18" i="20"/>
  <c r="JX18" i="20"/>
  <c r="JY18" i="20" s="1"/>
  <c r="KB18" i="20"/>
  <c r="KC18" i="20"/>
  <c r="JC49" i="20"/>
  <c r="JD49" i="20"/>
  <c r="JE49" i="20" s="1"/>
  <c r="JH49" i="20"/>
  <c r="JI49" i="20"/>
  <c r="JJ49" i="20" s="1"/>
  <c r="JM49" i="20"/>
  <c r="JR49" i="20"/>
  <c r="JS49" i="20"/>
  <c r="JU49" i="20" s="1"/>
  <c r="JW49" i="20"/>
  <c r="JX49" i="20"/>
  <c r="JY49" i="20" s="1"/>
  <c r="KB49" i="20"/>
  <c r="JC14" i="20"/>
  <c r="JD14" i="20"/>
  <c r="JF14" i="20" s="1"/>
  <c r="JH14" i="20"/>
  <c r="JI14" i="20"/>
  <c r="JJ14" i="20" s="1"/>
  <c r="JM14" i="20"/>
  <c r="JR14" i="20"/>
  <c r="JS14" i="20"/>
  <c r="JT14" i="20" s="1"/>
  <c r="JW14" i="20"/>
  <c r="JX14" i="20"/>
  <c r="JZ14" i="20" s="1"/>
  <c r="KB14" i="20"/>
  <c r="KC14" i="20"/>
  <c r="JC57" i="20"/>
  <c r="JD57" i="20"/>
  <c r="JF57" i="20" s="1"/>
  <c r="JH57" i="20"/>
  <c r="JI57" i="20"/>
  <c r="JK57" i="20" s="1"/>
  <c r="JM57" i="20"/>
  <c r="JN57" i="20"/>
  <c r="JR57" i="20"/>
  <c r="JS57" i="20"/>
  <c r="JU57" i="20" s="1"/>
  <c r="JW57" i="20"/>
  <c r="KB57" i="20"/>
  <c r="KC57" i="20"/>
  <c r="JC78" i="20"/>
  <c r="JD78" i="20"/>
  <c r="JF78" i="20" s="1"/>
  <c r="JH78" i="20"/>
  <c r="JI78" i="20"/>
  <c r="JJ78" i="20" s="1"/>
  <c r="JM78" i="20"/>
  <c r="JN78" i="20"/>
  <c r="JP78" i="20" s="1"/>
  <c r="JR78" i="20"/>
  <c r="JS78" i="20"/>
  <c r="JT78" i="20" s="1"/>
  <c r="JW78" i="20"/>
  <c r="JX78" i="20"/>
  <c r="JY78" i="20" s="1"/>
  <c r="KB78" i="20"/>
  <c r="JC17" i="20"/>
  <c r="JD17" i="20"/>
  <c r="JE17" i="20" s="1"/>
  <c r="JH17" i="20"/>
  <c r="JI17" i="20"/>
  <c r="JJ17" i="20" s="1"/>
  <c r="JM17" i="20"/>
  <c r="JR17" i="20"/>
  <c r="JS17" i="20"/>
  <c r="JT17" i="20" s="1"/>
  <c r="JW17" i="20"/>
  <c r="JX17" i="20"/>
  <c r="JY17" i="20" s="1"/>
  <c r="KB17" i="20"/>
  <c r="KC17" i="20"/>
  <c r="JC79" i="20"/>
  <c r="JD79" i="20"/>
  <c r="JE79" i="20" s="1"/>
  <c r="JH79" i="20"/>
  <c r="JI79" i="20"/>
  <c r="JJ79" i="20" s="1"/>
  <c r="JM79" i="20"/>
  <c r="JN79" i="20"/>
  <c r="JR79" i="20"/>
  <c r="JS79" i="20"/>
  <c r="JU79" i="20" s="1"/>
  <c r="JW79" i="20"/>
  <c r="JX79" i="20"/>
  <c r="JY79" i="20" s="1"/>
  <c r="KB79" i="20"/>
  <c r="JC34" i="20"/>
  <c r="JD34" i="20"/>
  <c r="JF34" i="20" s="1"/>
  <c r="JH34" i="20"/>
  <c r="JM34" i="20"/>
  <c r="JN34" i="20"/>
  <c r="JR34" i="20"/>
  <c r="JS34" i="20"/>
  <c r="JT34" i="20" s="1"/>
  <c r="JW34" i="20"/>
  <c r="KB34" i="20"/>
  <c r="KC34" i="20"/>
  <c r="JC54" i="20"/>
  <c r="JD54" i="20"/>
  <c r="JE54" i="20" s="1"/>
  <c r="JH54" i="20"/>
  <c r="JI54" i="20"/>
  <c r="JK54" i="20" s="1"/>
  <c r="JM54" i="20"/>
  <c r="JR54" i="20"/>
  <c r="JS54" i="20"/>
  <c r="JT54" i="20" s="1"/>
  <c r="JW54" i="20"/>
  <c r="JX54" i="20"/>
  <c r="JY54" i="20" s="1"/>
  <c r="KB54" i="20"/>
  <c r="KC54" i="20"/>
  <c r="JC60" i="20"/>
  <c r="JD60" i="20"/>
  <c r="JE60" i="20" s="1"/>
  <c r="JH60" i="20"/>
  <c r="JI60" i="20"/>
  <c r="JJ60" i="20" s="1"/>
  <c r="JM60" i="20"/>
  <c r="JN60" i="20"/>
  <c r="JP60" i="20" s="1"/>
  <c r="JR60" i="20"/>
  <c r="JS60" i="20"/>
  <c r="JT60" i="20" s="1"/>
  <c r="JW60" i="20"/>
  <c r="JX60" i="20"/>
  <c r="JY60" i="20" s="1"/>
  <c r="KB60" i="20"/>
  <c r="JC48" i="20"/>
  <c r="JD48" i="20"/>
  <c r="JE48" i="20" s="1"/>
  <c r="JH48" i="20"/>
  <c r="JM48" i="20"/>
  <c r="JN48" i="20"/>
  <c r="JR48" i="20"/>
  <c r="JW48" i="20"/>
  <c r="JX48" i="20"/>
  <c r="JY48" i="20" s="1"/>
  <c r="KB48" i="20"/>
  <c r="KC48" i="20"/>
  <c r="JC56" i="20"/>
  <c r="JD56" i="20"/>
  <c r="JH56" i="20"/>
  <c r="JI56" i="20"/>
  <c r="JJ56" i="20" s="1"/>
  <c r="JM56" i="20"/>
  <c r="JN56" i="20"/>
  <c r="JR56" i="20"/>
  <c r="JW56" i="20"/>
  <c r="KB56" i="20"/>
  <c r="KC56" i="20"/>
  <c r="JC39" i="20"/>
  <c r="JD39" i="20"/>
  <c r="JE39" i="20" s="1"/>
  <c r="JH39" i="20"/>
  <c r="JI39" i="20"/>
  <c r="JM39" i="20"/>
  <c r="JN39" i="20"/>
  <c r="JR39" i="20"/>
  <c r="JS39" i="20"/>
  <c r="JT39" i="20" s="1"/>
  <c r="JW39" i="20"/>
  <c r="KB39" i="20"/>
  <c r="KC39" i="20"/>
  <c r="JC16" i="20"/>
  <c r="JD16" i="20"/>
  <c r="JE16" i="20" s="1"/>
  <c r="JH16" i="20"/>
  <c r="JI16" i="20"/>
  <c r="JK16" i="20" s="1"/>
  <c r="JM16" i="20"/>
  <c r="JN16" i="20"/>
  <c r="JP16" i="20" s="1"/>
  <c r="JR16" i="20"/>
  <c r="JW16" i="20"/>
  <c r="KB16" i="20"/>
  <c r="KC16" i="20"/>
  <c r="JC44" i="20"/>
  <c r="JD44" i="20"/>
  <c r="JH44" i="20"/>
  <c r="JI44" i="20"/>
  <c r="JJ44" i="20" s="1"/>
  <c r="JM44" i="20"/>
  <c r="JN44" i="20"/>
  <c r="JR44" i="20"/>
  <c r="JS44" i="20"/>
  <c r="JU44" i="20" s="1"/>
  <c r="JW44" i="20"/>
  <c r="KB44" i="20"/>
  <c r="KC44" i="20"/>
  <c r="JC42" i="20"/>
  <c r="JD42" i="20"/>
  <c r="JF42" i="20" s="1"/>
  <c r="JH42" i="20"/>
  <c r="JM42" i="20"/>
  <c r="JN42" i="20"/>
  <c r="JR42" i="20"/>
  <c r="JS42" i="20"/>
  <c r="JT42" i="20" s="1"/>
  <c r="JW42" i="20"/>
  <c r="JX42" i="20"/>
  <c r="JY42" i="20" s="1"/>
  <c r="KB42" i="20"/>
  <c r="KC42" i="20"/>
  <c r="JC61" i="20"/>
  <c r="JD61" i="20"/>
  <c r="JF61" i="20" s="1"/>
  <c r="JH61" i="20"/>
  <c r="JI61" i="20"/>
  <c r="JK61" i="20" s="1"/>
  <c r="JM61" i="20"/>
  <c r="JN61" i="20"/>
  <c r="JP61" i="20" s="1"/>
  <c r="JR61" i="20"/>
  <c r="JS61" i="20"/>
  <c r="JT61" i="20" s="1"/>
  <c r="JW61" i="20"/>
  <c r="JX61" i="20"/>
  <c r="JZ61" i="20" s="1"/>
  <c r="KB61" i="20"/>
  <c r="JC62" i="20"/>
  <c r="JD62" i="20"/>
  <c r="JE62" i="20" s="1"/>
  <c r="JH62" i="20"/>
  <c r="JI62" i="20"/>
  <c r="JJ62" i="20" s="1"/>
  <c r="JM62" i="20"/>
  <c r="JN62" i="20"/>
  <c r="JP62" i="20" s="1"/>
  <c r="JR62" i="20"/>
  <c r="JS62" i="20"/>
  <c r="JU62" i="20" s="1"/>
  <c r="JW62" i="20"/>
  <c r="JX62" i="20"/>
  <c r="JY62" i="20" s="1"/>
  <c r="KB62" i="20"/>
  <c r="JC47" i="20"/>
  <c r="JD47" i="20"/>
  <c r="JF47" i="20" s="1"/>
  <c r="JH47" i="20"/>
  <c r="JI47" i="20"/>
  <c r="JJ47" i="20" s="1"/>
  <c r="JM47" i="20"/>
  <c r="JN47" i="20"/>
  <c r="JR47" i="20"/>
  <c r="JW47" i="20"/>
  <c r="KB47" i="20"/>
  <c r="KC47" i="20"/>
  <c r="JC37" i="20"/>
  <c r="JD37" i="20"/>
  <c r="JE37" i="20" s="1"/>
  <c r="JH37" i="20"/>
  <c r="JI37" i="20"/>
  <c r="JK37" i="20" s="1"/>
  <c r="JM37" i="20"/>
  <c r="JN37" i="20"/>
  <c r="JR37" i="20"/>
  <c r="JW37" i="20"/>
  <c r="KB37" i="20"/>
  <c r="KC37" i="20"/>
  <c r="JC80" i="20"/>
  <c r="JD80" i="20"/>
  <c r="JE80" i="20" s="1"/>
  <c r="JH80" i="20"/>
  <c r="JI80" i="20"/>
  <c r="JJ80" i="20" s="1"/>
  <c r="JM80" i="20"/>
  <c r="JN80" i="20"/>
  <c r="JP80" i="20" s="1"/>
  <c r="JR80" i="20"/>
  <c r="JS80" i="20"/>
  <c r="JT80" i="20" s="1"/>
  <c r="JW80" i="20"/>
  <c r="JX80" i="20"/>
  <c r="JZ80" i="20" s="1"/>
  <c r="KB80" i="20"/>
  <c r="JC81" i="20"/>
  <c r="JD81" i="20"/>
  <c r="JE81" i="20" s="1"/>
  <c r="JH81" i="20"/>
  <c r="JI81" i="20"/>
  <c r="JK81" i="20" s="1"/>
  <c r="JM81" i="20"/>
  <c r="JN81" i="20"/>
  <c r="JR81" i="20"/>
  <c r="JS81" i="20"/>
  <c r="JU81" i="20" s="1"/>
  <c r="JW81" i="20"/>
  <c r="JX81" i="20"/>
  <c r="JY81" i="20" s="1"/>
  <c r="KB81" i="20"/>
  <c r="JC36" i="20"/>
  <c r="JD36" i="20"/>
  <c r="JF36" i="20" s="1"/>
  <c r="JH36" i="20"/>
  <c r="JI36" i="20"/>
  <c r="JJ36" i="20" s="1"/>
  <c r="JM36" i="20"/>
  <c r="JN36" i="20"/>
  <c r="JR36" i="20"/>
  <c r="JW36" i="20"/>
  <c r="KB36" i="20"/>
  <c r="KC36" i="20"/>
  <c r="JC82" i="20"/>
  <c r="JD82" i="20"/>
  <c r="JE82" i="20" s="1"/>
  <c r="JH82" i="20"/>
  <c r="JI82" i="20"/>
  <c r="JK82" i="20" s="1"/>
  <c r="JM82" i="20"/>
  <c r="JN82" i="20"/>
  <c r="JR82" i="20"/>
  <c r="JS82" i="20"/>
  <c r="JU82" i="20" s="1"/>
  <c r="JW82" i="20"/>
  <c r="JX82" i="20"/>
  <c r="JY82" i="20" s="1"/>
  <c r="KB82" i="20"/>
  <c r="JC83" i="20"/>
  <c r="JD83" i="20"/>
  <c r="JF83" i="20" s="1"/>
  <c r="JH83" i="20"/>
  <c r="JI83" i="20"/>
  <c r="JK83" i="20" s="1"/>
  <c r="JM83" i="20"/>
  <c r="JN83" i="20"/>
  <c r="JP83" i="20" s="1"/>
  <c r="JR83" i="20"/>
  <c r="JS83" i="20"/>
  <c r="JT83" i="20" s="1"/>
  <c r="JW83" i="20"/>
  <c r="JX83" i="20"/>
  <c r="JY83" i="20" s="1"/>
  <c r="KB83" i="20"/>
  <c r="KC83" i="20"/>
  <c r="JC59" i="20"/>
  <c r="JD59" i="20"/>
  <c r="JE59" i="20" s="1"/>
  <c r="JH59" i="20"/>
  <c r="JI59" i="20"/>
  <c r="JK59" i="20" s="1"/>
  <c r="JM59" i="20"/>
  <c r="JN59" i="20"/>
  <c r="JP59" i="20" s="1"/>
  <c r="JR59" i="20"/>
  <c r="JS59" i="20"/>
  <c r="JU59" i="20" s="1"/>
  <c r="JW59" i="20"/>
  <c r="KB59" i="20"/>
  <c r="KC59" i="20"/>
  <c r="JC43" i="20"/>
  <c r="JD43" i="20"/>
  <c r="JF43" i="20" s="1"/>
  <c r="JH43" i="20"/>
  <c r="JI27" i="20" s="1"/>
  <c r="JM43" i="20"/>
  <c r="JN43" i="20"/>
  <c r="JR43" i="20"/>
  <c r="JS43" i="20"/>
  <c r="JU43" i="20" s="1"/>
  <c r="JW43" i="20"/>
  <c r="KB43" i="20"/>
  <c r="KC43" i="20"/>
  <c r="JC30" i="20"/>
  <c r="JD30" i="20"/>
  <c r="JE30" i="20" s="1"/>
  <c r="JH30" i="20"/>
  <c r="JM30" i="20"/>
  <c r="JN30" i="20"/>
  <c r="JR30" i="20"/>
  <c r="JS30" i="20"/>
  <c r="JT30" i="20" s="1"/>
  <c r="JW30" i="20"/>
  <c r="KB30" i="20"/>
  <c r="KC63" i="20" s="1"/>
  <c r="KC30" i="20"/>
  <c r="JC41" i="20"/>
  <c r="JD41" i="20"/>
  <c r="JF41" i="20" s="1"/>
  <c r="JH41" i="20"/>
  <c r="JM41" i="20"/>
  <c r="JN41" i="20"/>
  <c r="JP41" i="20" s="1"/>
  <c r="JR41" i="20"/>
  <c r="JS41" i="20"/>
  <c r="JT41" i="20" s="1"/>
  <c r="JW41" i="20"/>
  <c r="KB41" i="20"/>
  <c r="KC61" i="20" s="1"/>
  <c r="KC41" i="20"/>
  <c r="JC84" i="20"/>
  <c r="JD84" i="20"/>
  <c r="JE84" i="20" s="1"/>
  <c r="JH84" i="20"/>
  <c r="JI84" i="20"/>
  <c r="JJ84" i="20" s="1"/>
  <c r="JM84" i="20"/>
  <c r="JN84" i="20"/>
  <c r="JR84" i="20"/>
  <c r="JS84" i="20"/>
  <c r="JU84" i="20" s="1"/>
  <c r="JW84" i="20"/>
  <c r="JX84" i="20"/>
  <c r="JY84" i="20" s="1"/>
  <c r="KB84" i="20"/>
  <c r="KC84" i="20"/>
  <c r="JC11" i="20"/>
  <c r="JD11" i="20"/>
  <c r="JF11" i="20" s="1"/>
  <c r="JH11" i="20"/>
  <c r="JM11" i="20"/>
  <c r="JN11" i="20"/>
  <c r="JR11" i="20"/>
  <c r="JS11" i="20"/>
  <c r="JT11" i="20" s="1"/>
  <c r="JW11" i="20"/>
  <c r="KB11" i="20"/>
  <c r="KC11" i="20"/>
  <c r="JC85" i="20"/>
  <c r="JD85" i="20"/>
  <c r="JE85" i="20" s="1"/>
  <c r="JH85" i="20"/>
  <c r="JI85" i="20"/>
  <c r="JK85" i="20" s="1"/>
  <c r="JM85" i="20"/>
  <c r="JN85" i="20"/>
  <c r="JR85" i="20"/>
  <c r="JS85" i="20"/>
  <c r="JT85" i="20" s="1"/>
  <c r="JW85" i="20"/>
  <c r="JX85" i="20"/>
  <c r="KB85" i="20"/>
  <c r="KC85" i="20"/>
  <c r="JC86" i="20"/>
  <c r="JD86" i="20"/>
  <c r="JE86" i="20" s="1"/>
  <c r="JH86" i="20"/>
  <c r="JI86" i="20"/>
  <c r="JM86" i="20"/>
  <c r="JN86" i="20"/>
  <c r="JP86" i="20" s="1"/>
  <c r="JR86" i="20"/>
  <c r="JS86" i="20"/>
  <c r="JT86" i="20" s="1"/>
  <c r="JW86" i="20"/>
  <c r="JX86" i="20"/>
  <c r="JY86" i="20" s="1"/>
  <c r="KB86" i="20"/>
  <c r="KC86" i="20"/>
  <c r="JC87" i="20"/>
  <c r="JD87" i="20"/>
  <c r="JE87" i="20" s="1"/>
  <c r="JH87" i="20"/>
  <c r="JI87" i="20"/>
  <c r="JJ87" i="20" s="1"/>
  <c r="JM87" i="20"/>
  <c r="JN87" i="20"/>
  <c r="JP87" i="20" s="1"/>
  <c r="JR87" i="20"/>
  <c r="JS87" i="20"/>
  <c r="JU87" i="20" s="1"/>
  <c r="JW87" i="20"/>
  <c r="JX87" i="20"/>
  <c r="JY87" i="20" s="1"/>
  <c r="KB87" i="20"/>
  <c r="KC87" i="20"/>
  <c r="JC64" i="20"/>
  <c r="JD64" i="20"/>
  <c r="JF64" i="20" s="1"/>
  <c r="JH64" i="20"/>
  <c r="JI64" i="20"/>
  <c r="JJ64" i="20" s="1"/>
  <c r="JM64" i="20"/>
  <c r="JN64" i="20"/>
  <c r="JR64" i="20"/>
  <c r="JS64" i="20"/>
  <c r="JW64" i="20"/>
  <c r="JX64" i="20"/>
  <c r="JZ64" i="20" s="1"/>
  <c r="KB64" i="20"/>
  <c r="KC64" i="20"/>
  <c r="JC65" i="20"/>
  <c r="JD65" i="20"/>
  <c r="JH65" i="20"/>
  <c r="JI65" i="20"/>
  <c r="JK65" i="20" s="1"/>
  <c r="JM65" i="20"/>
  <c r="JN65" i="20"/>
  <c r="JR65" i="20"/>
  <c r="JS65" i="20"/>
  <c r="JT65" i="20" s="1"/>
  <c r="JW65" i="20"/>
  <c r="JX65" i="20"/>
  <c r="KB65" i="20"/>
  <c r="KC65" i="20"/>
  <c r="JC88" i="20"/>
  <c r="JD88" i="20"/>
  <c r="JE88" i="20" s="1"/>
  <c r="JH88" i="20"/>
  <c r="JI88" i="20"/>
  <c r="JM88" i="20"/>
  <c r="JN88" i="20"/>
  <c r="JP88" i="20" s="1"/>
  <c r="JR88" i="20"/>
  <c r="JS88" i="20"/>
  <c r="JT88" i="20" s="1"/>
  <c r="JW88" i="20"/>
  <c r="JX88" i="20"/>
  <c r="JY88" i="20" s="1"/>
  <c r="KB88" i="20"/>
  <c r="KC88" i="20"/>
  <c r="JC72" i="20"/>
  <c r="JD72" i="20"/>
  <c r="JE72" i="20" s="1"/>
  <c r="JH72" i="20"/>
  <c r="JI72" i="20"/>
  <c r="JJ72" i="20" s="1"/>
  <c r="JM72" i="20"/>
  <c r="JN72" i="20"/>
  <c r="JR72" i="20"/>
  <c r="JS72" i="20"/>
  <c r="JU72" i="20" s="1"/>
  <c r="JW72" i="20"/>
  <c r="JX72" i="20"/>
  <c r="JY72" i="20" s="1"/>
  <c r="KB72" i="20"/>
  <c r="KC72" i="20"/>
  <c r="JC89" i="20"/>
  <c r="JD89" i="20"/>
  <c r="JF89" i="20" s="1"/>
  <c r="JH89" i="20"/>
  <c r="JI89" i="20"/>
  <c r="JJ89" i="20" s="1"/>
  <c r="JM89" i="20"/>
  <c r="JN89" i="20"/>
  <c r="JR89" i="20"/>
  <c r="JS89" i="20"/>
  <c r="JT89" i="20" s="1"/>
  <c r="JW89" i="20"/>
  <c r="JX89" i="20"/>
  <c r="JZ89" i="20" s="1"/>
  <c r="KB89" i="20"/>
  <c r="KC89" i="20"/>
  <c r="JC23" i="20"/>
  <c r="JD23" i="20"/>
  <c r="JE23" i="20" s="1"/>
  <c r="JH23" i="20"/>
  <c r="JM23" i="20"/>
  <c r="JN23" i="20"/>
  <c r="JP23" i="20" s="1"/>
  <c r="JR23" i="20"/>
  <c r="JS23" i="20"/>
  <c r="JT23" i="20" s="1"/>
  <c r="JW23" i="20"/>
  <c r="JX23" i="20"/>
  <c r="JY23" i="20" s="1"/>
  <c r="KB23" i="20"/>
  <c r="KC23" i="20"/>
  <c r="JC31" i="20"/>
  <c r="JD31" i="20"/>
  <c r="JE31" i="20" s="1"/>
  <c r="JH31" i="20"/>
  <c r="JM31" i="20"/>
  <c r="JN31" i="20"/>
  <c r="JP31" i="20" s="1"/>
  <c r="JR31" i="20"/>
  <c r="JS31" i="20"/>
  <c r="JW31" i="20"/>
  <c r="JX31" i="20"/>
  <c r="JY31" i="20" s="1"/>
  <c r="KB31" i="20"/>
  <c r="KC31" i="20"/>
  <c r="JC26" i="20"/>
  <c r="JD26" i="20"/>
  <c r="JF26" i="20" s="1"/>
  <c r="JH26" i="20"/>
  <c r="JM26" i="20"/>
  <c r="JN26" i="20"/>
  <c r="JR26" i="20"/>
  <c r="JS26" i="20"/>
  <c r="JT26" i="20" s="1"/>
  <c r="JW26" i="20"/>
  <c r="JX26" i="20"/>
  <c r="KB26" i="20"/>
  <c r="KC26" i="20"/>
  <c r="JC58" i="20"/>
  <c r="JD58" i="20"/>
  <c r="JE58" i="20" s="1"/>
  <c r="JH58" i="20"/>
  <c r="JI58" i="20"/>
  <c r="JK58" i="20" s="1"/>
  <c r="JM58" i="20"/>
  <c r="JN58" i="20"/>
  <c r="JR58" i="20"/>
  <c r="JS58" i="20"/>
  <c r="JT58" i="20" s="1"/>
  <c r="JW58" i="20"/>
  <c r="KB58" i="20"/>
  <c r="KC58" i="20"/>
  <c r="JC33" i="20"/>
  <c r="JD33" i="20"/>
  <c r="JF33" i="20" s="1"/>
  <c r="JH33" i="20"/>
  <c r="JI33" i="20"/>
  <c r="JK33" i="20" s="1"/>
  <c r="JM33" i="20"/>
  <c r="JR33" i="20"/>
  <c r="JS33" i="20"/>
  <c r="JT33" i="20" s="1"/>
  <c r="JW33" i="20"/>
  <c r="JX33" i="20"/>
  <c r="JZ33" i="20" s="1"/>
  <c r="KB33" i="20"/>
  <c r="KC33" i="20"/>
  <c r="JC38" i="20"/>
  <c r="JD38" i="20"/>
  <c r="JH38" i="20"/>
  <c r="JI38" i="20"/>
  <c r="JK38" i="20" s="1"/>
  <c r="JM38" i="20"/>
  <c r="JR38" i="20"/>
  <c r="JS38" i="20"/>
  <c r="JU38" i="20" s="1"/>
  <c r="JW38" i="20"/>
  <c r="JX38" i="20"/>
  <c r="JY38" i="20" s="1"/>
  <c r="KB38" i="20"/>
  <c r="KC38" i="20"/>
  <c r="KC19" i="20"/>
  <c r="KB19" i="20"/>
  <c r="JX19" i="20"/>
  <c r="JZ19" i="20" s="1"/>
  <c r="JW19" i="20"/>
  <c r="JS19" i="20"/>
  <c r="JU19" i="20" s="1"/>
  <c r="JR19" i="20"/>
  <c r="JN19" i="20"/>
  <c r="JP19" i="20" s="1"/>
  <c r="JM19" i="20"/>
  <c r="JH19" i="20"/>
  <c r="JC19" i="20"/>
  <c r="HS40" i="20"/>
  <c r="HX40" i="20"/>
  <c r="HY40" i="20"/>
  <c r="HZ40" i="20" s="1"/>
  <c r="IC40" i="20"/>
  <c r="ID40" i="20"/>
  <c r="IF40" i="20" s="1"/>
  <c r="IH40" i="20"/>
  <c r="II40" i="20"/>
  <c r="IJ40" i="20" s="1"/>
  <c r="IM40" i="20"/>
  <c r="IN40" i="20"/>
  <c r="IO40" i="20" s="1"/>
  <c r="IR40" i="20"/>
  <c r="IS40" i="20"/>
  <c r="HS21" i="20"/>
  <c r="HX21" i="20"/>
  <c r="HY21" i="20"/>
  <c r="HZ21" i="20" s="1"/>
  <c r="IC21" i="20"/>
  <c r="IH21" i="20"/>
  <c r="II21" i="20"/>
  <c r="IJ21" i="20" s="1"/>
  <c r="IM21" i="20"/>
  <c r="IN21" i="20"/>
  <c r="IP21" i="20" s="1"/>
  <c r="IR21" i="20"/>
  <c r="IS21" i="20"/>
  <c r="HS22" i="20"/>
  <c r="HT22" i="20"/>
  <c r="HU22" i="20" s="1"/>
  <c r="HX22" i="20"/>
  <c r="HY22" i="20"/>
  <c r="IC22" i="20"/>
  <c r="IH22" i="20"/>
  <c r="II22" i="20"/>
  <c r="IJ22" i="20" s="1"/>
  <c r="IM22" i="20"/>
  <c r="IN22" i="20"/>
  <c r="IO22" i="20" s="1"/>
  <c r="IR22" i="20"/>
  <c r="IS22" i="20"/>
  <c r="HS67" i="20"/>
  <c r="HT67" i="20"/>
  <c r="HV67" i="20" s="1"/>
  <c r="HX67" i="20"/>
  <c r="HY67" i="20"/>
  <c r="HZ67" i="20" s="1"/>
  <c r="IC67" i="20"/>
  <c r="ID67" i="20"/>
  <c r="IH67" i="20"/>
  <c r="II67" i="20"/>
  <c r="IJ67" i="20" s="1"/>
  <c r="IM67" i="20"/>
  <c r="IN67" i="20"/>
  <c r="IO67" i="20" s="1"/>
  <c r="IR67" i="20"/>
  <c r="IS67" i="20"/>
  <c r="HS20" i="20"/>
  <c r="HT20" i="20"/>
  <c r="HU20" i="20" s="1"/>
  <c r="HX20" i="20"/>
  <c r="HY20" i="20"/>
  <c r="HZ20" i="20" s="1"/>
  <c r="IC20" i="20"/>
  <c r="IH20" i="20"/>
  <c r="II20" i="20"/>
  <c r="IJ20" i="20" s="1"/>
  <c r="IM20" i="20"/>
  <c r="IN20" i="20"/>
  <c r="IO20" i="20" s="1"/>
  <c r="IR20" i="20"/>
  <c r="IS20" i="20"/>
  <c r="HS51" i="20"/>
  <c r="HT51" i="20"/>
  <c r="HV51" i="20" s="1"/>
  <c r="HX51" i="20"/>
  <c r="HY51" i="20"/>
  <c r="HZ51" i="20" s="1"/>
  <c r="IC51" i="20"/>
  <c r="ID51" i="20"/>
  <c r="IH51" i="20"/>
  <c r="II51" i="20"/>
  <c r="IJ51" i="20" s="1"/>
  <c r="IM51" i="20"/>
  <c r="IN51" i="20"/>
  <c r="IO51" i="20" s="1"/>
  <c r="IR51" i="20"/>
  <c r="IS51" i="20"/>
  <c r="HS13" i="20"/>
  <c r="HT13" i="20"/>
  <c r="HU13" i="20" s="1"/>
  <c r="HX13" i="20"/>
  <c r="HY13" i="20"/>
  <c r="HZ13" i="20" s="1"/>
  <c r="IC13" i="20"/>
  <c r="ID13" i="20"/>
  <c r="IH13" i="20"/>
  <c r="II13" i="20"/>
  <c r="IJ13" i="20" s="1"/>
  <c r="IM13" i="20"/>
  <c r="IR13" i="20"/>
  <c r="IS13" i="20"/>
  <c r="HS50" i="20"/>
  <c r="HT50" i="20"/>
  <c r="HU50" i="20" s="1"/>
  <c r="HX50" i="20"/>
  <c r="HY50" i="20"/>
  <c r="HZ50" i="20" s="1"/>
  <c r="IC50" i="20"/>
  <c r="ID50" i="20"/>
  <c r="IH50" i="20"/>
  <c r="II50" i="20"/>
  <c r="IJ50" i="20" s="1"/>
  <c r="IM50" i="20"/>
  <c r="IR50" i="20"/>
  <c r="IS50" i="20"/>
  <c r="HS10" i="20"/>
  <c r="HT10" i="20"/>
  <c r="HU10" i="20" s="1"/>
  <c r="HX10" i="20"/>
  <c r="HY10" i="20"/>
  <c r="HZ10" i="20" s="1"/>
  <c r="IC10" i="20"/>
  <c r="IH10" i="20"/>
  <c r="II10" i="20"/>
  <c r="IJ10" i="20" s="1"/>
  <c r="IM10" i="20"/>
  <c r="IN10" i="20"/>
  <c r="IO10" i="20" s="1"/>
  <c r="IR10" i="20"/>
  <c r="IS10" i="20"/>
  <c r="HS68" i="20"/>
  <c r="HT68" i="20"/>
  <c r="HU68" i="20" s="1"/>
  <c r="HX68" i="20"/>
  <c r="HY68" i="20"/>
  <c r="IC68" i="20"/>
  <c r="ID68" i="20"/>
  <c r="IH68" i="20"/>
  <c r="II68" i="20"/>
  <c r="IJ68" i="20" s="1"/>
  <c r="IM68" i="20"/>
  <c r="IN68" i="20"/>
  <c r="IO68" i="20" s="1"/>
  <c r="IR68" i="20"/>
  <c r="IS68" i="20"/>
  <c r="HS69" i="20"/>
  <c r="HT69" i="20"/>
  <c r="HU69" i="20" s="1"/>
  <c r="HX69" i="20"/>
  <c r="HY69" i="20"/>
  <c r="HZ69" i="20" s="1"/>
  <c r="IC69" i="20"/>
  <c r="ID69" i="20"/>
  <c r="IF69" i="20" s="1"/>
  <c r="IH69" i="20"/>
  <c r="II69" i="20"/>
  <c r="IK69" i="20" s="1"/>
  <c r="IM69" i="20"/>
  <c r="IN69" i="20"/>
  <c r="IR69" i="20"/>
  <c r="IS69" i="20"/>
  <c r="HS63" i="20"/>
  <c r="HT63" i="20"/>
  <c r="HU63" i="20" s="1"/>
  <c r="HX63" i="20"/>
  <c r="HY63" i="20"/>
  <c r="IA63" i="20" s="1"/>
  <c r="IC63" i="20"/>
  <c r="ID63" i="20"/>
  <c r="IF63" i="20" s="1"/>
  <c r="IH63" i="20"/>
  <c r="II63" i="20"/>
  <c r="IJ63" i="20" s="1"/>
  <c r="IM63" i="20"/>
  <c r="IN63" i="20"/>
  <c r="IP63" i="20" s="1"/>
  <c r="IR63" i="20"/>
  <c r="IS63" i="20"/>
  <c r="HS7" i="20"/>
  <c r="HX7" i="20"/>
  <c r="HY7" i="20"/>
  <c r="HZ7" i="20" s="1"/>
  <c r="IC7" i="20"/>
  <c r="IH7" i="20"/>
  <c r="II7" i="20"/>
  <c r="IK7" i="20" s="1"/>
  <c r="IM7" i="20"/>
  <c r="IN7" i="20"/>
  <c r="IR7" i="20"/>
  <c r="IS7" i="20"/>
  <c r="HS28" i="20"/>
  <c r="HT28" i="20"/>
  <c r="HU28" i="20" s="1"/>
  <c r="HX28" i="20"/>
  <c r="HY28" i="20"/>
  <c r="IC28" i="20"/>
  <c r="IH28" i="20"/>
  <c r="II28" i="20"/>
  <c r="IJ28" i="20" s="1"/>
  <c r="IM28" i="20"/>
  <c r="IN28" i="20"/>
  <c r="IP28" i="20" s="1"/>
  <c r="IR28" i="20"/>
  <c r="IS28" i="20"/>
  <c r="HS66" i="20"/>
  <c r="HT66" i="20"/>
  <c r="HX66" i="20"/>
  <c r="HY66" i="20"/>
  <c r="HZ66" i="20" s="1"/>
  <c r="IC66" i="20"/>
  <c r="ID66" i="20"/>
  <c r="IH66" i="20"/>
  <c r="II66" i="20"/>
  <c r="IJ66" i="20" s="1"/>
  <c r="IM66" i="20"/>
  <c r="IN66" i="20"/>
  <c r="IP66" i="20" s="1"/>
  <c r="IR66" i="20"/>
  <c r="IS66" i="20"/>
  <c r="HS70" i="20"/>
  <c r="HT70" i="20"/>
  <c r="HU70" i="20" s="1"/>
  <c r="HX70" i="20"/>
  <c r="HY70" i="20"/>
  <c r="HZ70" i="20" s="1"/>
  <c r="IC70" i="20"/>
  <c r="ID70" i="20"/>
  <c r="IF70" i="20" s="1"/>
  <c r="IH70" i="20"/>
  <c r="II70" i="20"/>
  <c r="IK70" i="20" s="1"/>
  <c r="IM70" i="20"/>
  <c r="IN70" i="20"/>
  <c r="IO70" i="20" s="1"/>
  <c r="IR70" i="20"/>
  <c r="IS70" i="20"/>
  <c r="HS71" i="20"/>
  <c r="HT71" i="20"/>
  <c r="HV71" i="20" s="1"/>
  <c r="HX71" i="20"/>
  <c r="HY71" i="20"/>
  <c r="IA71" i="20" s="1"/>
  <c r="IC71" i="20"/>
  <c r="ID71" i="20"/>
  <c r="IH71" i="20"/>
  <c r="II71" i="20"/>
  <c r="IK71" i="20" s="1"/>
  <c r="IM71" i="20"/>
  <c r="IN71" i="20"/>
  <c r="IP71" i="20" s="1"/>
  <c r="IR71" i="20"/>
  <c r="IS71" i="20"/>
  <c r="HS24" i="20"/>
  <c r="IC24" i="20"/>
  <c r="IH24" i="20"/>
  <c r="II24" i="20"/>
  <c r="IK24" i="20" s="1"/>
  <c r="IM24" i="20"/>
  <c r="IN24" i="20"/>
  <c r="IO24" i="20" s="1"/>
  <c r="IR24" i="20"/>
  <c r="IS24" i="20"/>
  <c r="HS27" i="20"/>
  <c r="HT27" i="20"/>
  <c r="HV27" i="20" s="1"/>
  <c r="IC27" i="20"/>
  <c r="ID27" i="20"/>
  <c r="IH27" i="20"/>
  <c r="II27" i="20"/>
  <c r="IJ27" i="20" s="1"/>
  <c r="IM27" i="20"/>
  <c r="IN27" i="20"/>
  <c r="IO27" i="20" s="1"/>
  <c r="IR27" i="20"/>
  <c r="IS27" i="20"/>
  <c r="HS53" i="20"/>
  <c r="HT53" i="20"/>
  <c r="HU53" i="20" s="1"/>
  <c r="HX53" i="20"/>
  <c r="IC53" i="20"/>
  <c r="IH53" i="20"/>
  <c r="II53" i="20"/>
  <c r="IK53" i="20" s="1"/>
  <c r="IM53" i="20"/>
  <c r="IN53" i="20"/>
  <c r="IO53" i="20" s="1"/>
  <c r="IR53" i="20"/>
  <c r="IS53" i="20"/>
  <c r="HS73" i="20"/>
  <c r="HT73" i="20"/>
  <c r="HV73" i="20" s="1"/>
  <c r="HX73" i="20"/>
  <c r="HY73" i="20"/>
  <c r="IA73" i="20" s="1"/>
  <c r="IC73" i="20"/>
  <c r="ID73" i="20"/>
  <c r="IH73" i="20"/>
  <c r="II73" i="20"/>
  <c r="IK73" i="20" s="1"/>
  <c r="IM73" i="20"/>
  <c r="IN73" i="20"/>
  <c r="IP73" i="20" s="1"/>
  <c r="IR73" i="20"/>
  <c r="IS73" i="20"/>
  <c r="HS74" i="20"/>
  <c r="HT74" i="20"/>
  <c r="HU74" i="20" s="1"/>
  <c r="HX74" i="20"/>
  <c r="HY74" i="20"/>
  <c r="IA74" i="20" s="1"/>
  <c r="IC74" i="20"/>
  <c r="ID74" i="20"/>
  <c r="IF74" i="20" s="1"/>
  <c r="IH74" i="20"/>
  <c r="II74" i="20"/>
  <c r="IK74" i="20" s="1"/>
  <c r="IM74" i="20"/>
  <c r="IN74" i="20"/>
  <c r="IO74" i="20" s="1"/>
  <c r="IR74" i="20"/>
  <c r="IS74" i="20"/>
  <c r="HS75" i="20"/>
  <c r="HT75" i="20"/>
  <c r="HV75" i="20" s="1"/>
  <c r="HX75" i="20"/>
  <c r="HY75" i="20"/>
  <c r="IA75" i="20" s="1"/>
  <c r="IC75" i="20"/>
  <c r="ID75" i="20"/>
  <c r="IH75" i="20"/>
  <c r="II75" i="20"/>
  <c r="IJ75" i="20" s="1"/>
  <c r="IM75" i="20"/>
  <c r="IN75" i="20"/>
  <c r="IO75" i="20" s="1"/>
  <c r="IR75" i="20"/>
  <c r="IS75" i="20"/>
  <c r="HS76" i="20"/>
  <c r="HT76" i="20"/>
  <c r="HU76" i="20" s="1"/>
  <c r="HX76" i="20"/>
  <c r="HY76" i="20"/>
  <c r="HZ76" i="20" s="1"/>
  <c r="IC76" i="20"/>
  <c r="ID76" i="20"/>
  <c r="IF76" i="20" s="1"/>
  <c r="IH76" i="20"/>
  <c r="II76" i="20"/>
  <c r="IK76" i="20" s="1"/>
  <c r="IM76" i="20"/>
  <c r="IN76" i="20"/>
  <c r="IO76" i="20" s="1"/>
  <c r="IR76" i="20"/>
  <c r="IS76" i="20"/>
  <c r="HS25" i="20"/>
  <c r="HT25" i="20"/>
  <c r="HV25" i="20" s="1"/>
  <c r="HX25" i="20"/>
  <c r="HY25" i="20"/>
  <c r="IA25" i="20" s="1"/>
  <c r="IC25" i="20"/>
  <c r="IH25" i="20"/>
  <c r="II25" i="20"/>
  <c r="IK25" i="20" s="1"/>
  <c r="IM25" i="20"/>
  <c r="IN25" i="20"/>
  <c r="IP25" i="20" s="1"/>
  <c r="IR25" i="20"/>
  <c r="IS25" i="20"/>
  <c r="HS32" i="20"/>
  <c r="HT32" i="20"/>
  <c r="HU32" i="20" s="1"/>
  <c r="HX32" i="20"/>
  <c r="HY32" i="20"/>
  <c r="IA32" i="20" s="1"/>
  <c r="IC32" i="20"/>
  <c r="IH32" i="20"/>
  <c r="II32" i="20"/>
  <c r="IK32" i="20" s="1"/>
  <c r="IM32" i="20"/>
  <c r="IN32" i="20"/>
  <c r="IO32" i="20" s="1"/>
  <c r="IR32" i="20"/>
  <c r="IS32" i="20"/>
  <c r="HS45" i="20"/>
  <c r="HT45" i="20"/>
  <c r="HU45" i="20" s="1"/>
  <c r="HX45" i="20"/>
  <c r="IC45" i="20"/>
  <c r="IH45" i="20"/>
  <c r="II45" i="20"/>
  <c r="IK45" i="20" s="1"/>
  <c r="IM45" i="20"/>
  <c r="IN45" i="20"/>
  <c r="IO45" i="20" s="1"/>
  <c r="IR45" i="20"/>
  <c r="IS45" i="20"/>
  <c r="HS77" i="20"/>
  <c r="HT77" i="20"/>
  <c r="HV77" i="20" s="1"/>
  <c r="HX77" i="20"/>
  <c r="HY77" i="20"/>
  <c r="IA77" i="20" s="1"/>
  <c r="IC77" i="20"/>
  <c r="ID77" i="20"/>
  <c r="IF77" i="20" s="1"/>
  <c r="IH77" i="20"/>
  <c r="II77" i="20"/>
  <c r="IJ77" i="20" s="1"/>
  <c r="IM77" i="20"/>
  <c r="IN77" i="20"/>
  <c r="IP77" i="20" s="1"/>
  <c r="IR77" i="20"/>
  <c r="IS77" i="20"/>
  <c r="HS29" i="20"/>
  <c r="HT29" i="20"/>
  <c r="HV29" i="20" s="1"/>
  <c r="HX29" i="20"/>
  <c r="HY29" i="20"/>
  <c r="HZ29" i="20" s="1"/>
  <c r="IC29" i="20"/>
  <c r="IH29" i="20"/>
  <c r="II29" i="20"/>
  <c r="IK29" i="20" s="1"/>
  <c r="IM29" i="20"/>
  <c r="IN29" i="20"/>
  <c r="IP29" i="20" s="1"/>
  <c r="IR29" i="20"/>
  <c r="IS29" i="20"/>
  <c r="HS55" i="20"/>
  <c r="HT55" i="20"/>
  <c r="HV55" i="20" s="1"/>
  <c r="HX55" i="20"/>
  <c r="HY55" i="20"/>
  <c r="IA55" i="20" s="1"/>
  <c r="IC55" i="20"/>
  <c r="IH55" i="20"/>
  <c r="II55" i="20"/>
  <c r="IJ55" i="20" s="1"/>
  <c r="IM55" i="20"/>
  <c r="IN55" i="20"/>
  <c r="IP55" i="20" s="1"/>
  <c r="IR55" i="20"/>
  <c r="IS55" i="20"/>
  <c r="HS35" i="20"/>
  <c r="HT35" i="20"/>
  <c r="HU35" i="20" s="1"/>
  <c r="HX35" i="20"/>
  <c r="HY35" i="20"/>
  <c r="HZ35" i="20" s="1"/>
  <c r="IC35" i="20"/>
  <c r="ID35" i="20"/>
  <c r="IF35" i="20" s="1"/>
  <c r="IH35" i="20"/>
  <c r="IM35" i="20"/>
  <c r="IR35" i="20"/>
  <c r="IS35" i="20"/>
  <c r="HS15" i="20"/>
  <c r="HT15" i="20"/>
  <c r="HV15" i="20" s="1"/>
  <c r="HX15" i="20"/>
  <c r="HY15" i="20"/>
  <c r="IC15" i="20"/>
  <c r="IH15" i="20"/>
  <c r="II15" i="20"/>
  <c r="IJ15" i="20" s="1"/>
  <c r="IM15" i="20"/>
  <c r="IN15" i="20"/>
  <c r="IP15" i="20" s="1"/>
  <c r="IR15" i="20"/>
  <c r="IS15" i="20"/>
  <c r="HS46" i="20"/>
  <c r="HT46" i="20"/>
  <c r="HV46" i="20" s="1"/>
  <c r="HX46" i="20"/>
  <c r="HY46" i="20"/>
  <c r="HZ46" i="20" s="1"/>
  <c r="IC46" i="20"/>
  <c r="IH46" i="20"/>
  <c r="II46" i="20"/>
  <c r="IM46" i="20"/>
  <c r="IN46" i="20"/>
  <c r="IP46" i="20" s="1"/>
  <c r="IR46" i="20"/>
  <c r="IS46" i="20"/>
  <c r="HS18" i="20"/>
  <c r="HT18" i="20"/>
  <c r="HV18" i="20" s="1"/>
  <c r="HX18" i="20"/>
  <c r="IC18" i="20"/>
  <c r="IH18" i="20"/>
  <c r="II18" i="20"/>
  <c r="IJ18" i="20" s="1"/>
  <c r="IM18" i="20"/>
  <c r="IN18" i="20"/>
  <c r="IP18" i="20" s="1"/>
  <c r="IR18" i="20"/>
  <c r="IS18" i="20"/>
  <c r="HS49" i="20"/>
  <c r="HT49" i="20"/>
  <c r="HU49" i="20" s="1"/>
  <c r="HX49" i="20"/>
  <c r="IC49" i="20"/>
  <c r="IH49" i="20"/>
  <c r="II49" i="20"/>
  <c r="IM49" i="20"/>
  <c r="IN49" i="20"/>
  <c r="IO49" i="20" s="1"/>
  <c r="IR49" i="20"/>
  <c r="HS14" i="20"/>
  <c r="HT14" i="20"/>
  <c r="HV14" i="20" s="1"/>
  <c r="HX14" i="20"/>
  <c r="HY14" i="20"/>
  <c r="HZ14" i="20" s="1"/>
  <c r="IC14" i="20"/>
  <c r="IH14" i="20"/>
  <c r="II14" i="20"/>
  <c r="IK14" i="20" s="1"/>
  <c r="IM14" i="20"/>
  <c r="IN14" i="20"/>
  <c r="IP14" i="20" s="1"/>
  <c r="IR14" i="20"/>
  <c r="IS14" i="20"/>
  <c r="HS57" i="20"/>
  <c r="HT57" i="20"/>
  <c r="HU57" i="20" s="1"/>
  <c r="HX57" i="20"/>
  <c r="HY57" i="20"/>
  <c r="IA57" i="20" s="1"/>
  <c r="IC57" i="20"/>
  <c r="ID57" i="20"/>
  <c r="IF57" i="20" s="1"/>
  <c r="IH57" i="20"/>
  <c r="II57" i="20"/>
  <c r="IJ57" i="20" s="1"/>
  <c r="IM57" i="20"/>
  <c r="IR57" i="20"/>
  <c r="IS57" i="20"/>
  <c r="HS78" i="20"/>
  <c r="HT78" i="20"/>
  <c r="HX78" i="20"/>
  <c r="HY78" i="20"/>
  <c r="HZ78" i="20" s="1"/>
  <c r="IC78" i="20"/>
  <c r="ID78" i="20"/>
  <c r="IH78" i="20"/>
  <c r="II78" i="20"/>
  <c r="IK78" i="20" s="1"/>
  <c r="IM78" i="20"/>
  <c r="IN78" i="20"/>
  <c r="IP78" i="20" s="1"/>
  <c r="IR78" i="20"/>
  <c r="IS78" i="20"/>
  <c r="HS17" i="20"/>
  <c r="HT17" i="20"/>
  <c r="HV17" i="20" s="1"/>
  <c r="HX17" i="20"/>
  <c r="HY17" i="20"/>
  <c r="IA17" i="20" s="1"/>
  <c r="IC17" i="20"/>
  <c r="IH17" i="20"/>
  <c r="II17" i="20"/>
  <c r="IM17" i="20"/>
  <c r="IN17" i="20"/>
  <c r="IP17" i="20" s="1"/>
  <c r="IR17" i="20"/>
  <c r="IS17" i="20"/>
  <c r="HS79" i="20"/>
  <c r="HT79" i="20"/>
  <c r="HV79" i="20" s="1"/>
  <c r="HX79" i="20"/>
  <c r="HY79" i="20"/>
  <c r="HZ79" i="20" s="1"/>
  <c r="IC79" i="20"/>
  <c r="ID79" i="20"/>
  <c r="IH79" i="20"/>
  <c r="II79" i="20"/>
  <c r="IJ79" i="20" s="1"/>
  <c r="IM79" i="20"/>
  <c r="IN79" i="20"/>
  <c r="IR79" i="20"/>
  <c r="IS79" i="20"/>
  <c r="HS34" i="20"/>
  <c r="HT34" i="20"/>
  <c r="HV34" i="20" s="1"/>
  <c r="HX34" i="20"/>
  <c r="IC34" i="20"/>
  <c r="ID34" i="20"/>
  <c r="IH34" i="20"/>
  <c r="II34" i="20"/>
  <c r="IJ34" i="20" s="1"/>
  <c r="IM34" i="20"/>
  <c r="IR34" i="20"/>
  <c r="IS34" i="20"/>
  <c r="HS54" i="20"/>
  <c r="HT54" i="20"/>
  <c r="HV54" i="20" s="1"/>
  <c r="HX54" i="20"/>
  <c r="HY54" i="20"/>
  <c r="IC54" i="20"/>
  <c r="IH54" i="20"/>
  <c r="II54" i="20"/>
  <c r="IJ54" i="20" s="1"/>
  <c r="IM54" i="20"/>
  <c r="IN54" i="20"/>
  <c r="IP54" i="20" s="1"/>
  <c r="IR54" i="20"/>
  <c r="IS54" i="20"/>
  <c r="HS60" i="20"/>
  <c r="HT60" i="20"/>
  <c r="HV60" i="20" s="1"/>
  <c r="HX60" i="20"/>
  <c r="HY60" i="20"/>
  <c r="IA60" i="20" s="1"/>
  <c r="IC60" i="20"/>
  <c r="ID60" i="20"/>
  <c r="IF60" i="20" s="1"/>
  <c r="IH60" i="20"/>
  <c r="II60" i="20"/>
  <c r="IJ60" i="20" s="1"/>
  <c r="IM60" i="20"/>
  <c r="IN60" i="20"/>
  <c r="IP60" i="20" s="1"/>
  <c r="IR60" i="20"/>
  <c r="IS60" i="20"/>
  <c r="HS48" i="20"/>
  <c r="HT48" i="20"/>
  <c r="HV48" i="20" s="1"/>
  <c r="HX48" i="20"/>
  <c r="IC48" i="20"/>
  <c r="ID48" i="20"/>
  <c r="IH48" i="20"/>
  <c r="IM48" i="20"/>
  <c r="IN48" i="20"/>
  <c r="IP48" i="20" s="1"/>
  <c r="IR48" i="20"/>
  <c r="IS48" i="20"/>
  <c r="HS56" i="20"/>
  <c r="HT56" i="20"/>
  <c r="HV56" i="20" s="1"/>
  <c r="HX56" i="20"/>
  <c r="HY56" i="20"/>
  <c r="IA56" i="20" s="1"/>
  <c r="IC56" i="20"/>
  <c r="ID56" i="20"/>
  <c r="IF56" i="20" s="1"/>
  <c r="IH56" i="20"/>
  <c r="IM56" i="20"/>
  <c r="IR56" i="20"/>
  <c r="IS56" i="20"/>
  <c r="HS39" i="20"/>
  <c r="HT39" i="20"/>
  <c r="HV39" i="20" s="1"/>
  <c r="HX39" i="20"/>
  <c r="HY39" i="20"/>
  <c r="IC39" i="20"/>
  <c r="ID39" i="20"/>
  <c r="IH39" i="20"/>
  <c r="IM39" i="20"/>
  <c r="IR39" i="20"/>
  <c r="IS39" i="20"/>
  <c r="HS16" i="20"/>
  <c r="HT16" i="20"/>
  <c r="HV16" i="20" s="1"/>
  <c r="HX16" i="20"/>
  <c r="HY16" i="20"/>
  <c r="IA16" i="20" s="1"/>
  <c r="IC16" i="20"/>
  <c r="ID16" i="20"/>
  <c r="IF16" i="20" s="1"/>
  <c r="IH16" i="20"/>
  <c r="IM16" i="20"/>
  <c r="IN16" i="20"/>
  <c r="IO16" i="20" s="1"/>
  <c r="IR16" i="20"/>
  <c r="IS16" i="20"/>
  <c r="HS44" i="20"/>
  <c r="HT44" i="20"/>
  <c r="HU44" i="20" s="1"/>
  <c r="HX44" i="20"/>
  <c r="HY44" i="20"/>
  <c r="IA44" i="20" s="1"/>
  <c r="IC44" i="20"/>
  <c r="ID44" i="20"/>
  <c r="IF44" i="20" s="1"/>
  <c r="IH44" i="20"/>
  <c r="IM44" i="20"/>
  <c r="IR44" i="20"/>
  <c r="IS44" i="20"/>
  <c r="HS42" i="20"/>
  <c r="HT42" i="20"/>
  <c r="HV42" i="20" s="1"/>
  <c r="HX42" i="20"/>
  <c r="IC42" i="20"/>
  <c r="ID42" i="20"/>
  <c r="IH42" i="20"/>
  <c r="II42" i="20"/>
  <c r="IK42" i="20" s="1"/>
  <c r="IM42" i="20"/>
  <c r="IN42" i="20"/>
  <c r="IP42" i="20" s="1"/>
  <c r="IR42" i="20"/>
  <c r="IS42" i="20"/>
  <c r="HS61" i="20"/>
  <c r="HT61" i="20"/>
  <c r="HU61" i="20" s="1"/>
  <c r="HX61" i="20"/>
  <c r="HY61" i="20"/>
  <c r="IA61" i="20" s="1"/>
  <c r="IC61" i="20"/>
  <c r="ID61" i="20"/>
  <c r="IF61" i="20" s="1"/>
  <c r="IH61" i="20"/>
  <c r="II61" i="20"/>
  <c r="IK61" i="20" s="1"/>
  <c r="IM61" i="20"/>
  <c r="IN61" i="20"/>
  <c r="IO61" i="20" s="1"/>
  <c r="IR61" i="20"/>
  <c r="IS61" i="20"/>
  <c r="HS62" i="20"/>
  <c r="HT62" i="20"/>
  <c r="HX62" i="20"/>
  <c r="HY62" i="20"/>
  <c r="HZ62" i="20" s="1"/>
  <c r="IC62" i="20"/>
  <c r="ID62" i="20"/>
  <c r="IH62" i="20"/>
  <c r="IM62" i="20"/>
  <c r="IN62" i="20"/>
  <c r="IR62" i="20"/>
  <c r="IS62" i="20"/>
  <c r="HS47" i="20"/>
  <c r="HT47" i="20"/>
  <c r="HU47" i="20" s="1"/>
  <c r="HX47" i="20"/>
  <c r="HY47" i="20"/>
  <c r="IA47" i="20" s="1"/>
  <c r="IC47" i="20"/>
  <c r="ID47" i="20"/>
  <c r="IF47" i="20" s="1"/>
  <c r="IH47" i="20"/>
  <c r="IM47" i="20"/>
  <c r="IR47" i="20"/>
  <c r="IS47" i="20"/>
  <c r="HS37" i="20"/>
  <c r="HT37" i="20"/>
  <c r="HX37" i="20"/>
  <c r="HY37" i="20"/>
  <c r="HZ37" i="20" s="1"/>
  <c r="IC37" i="20"/>
  <c r="ID37" i="20"/>
  <c r="IH37" i="20"/>
  <c r="IM37" i="20"/>
  <c r="IR37" i="20"/>
  <c r="IS37" i="20"/>
  <c r="HS80" i="20"/>
  <c r="HT80" i="20"/>
  <c r="HU80" i="20" s="1"/>
  <c r="HX80" i="20"/>
  <c r="HY80" i="20"/>
  <c r="IA80" i="20" s="1"/>
  <c r="IC80" i="20"/>
  <c r="ID80" i="20"/>
  <c r="IF80" i="20" s="1"/>
  <c r="IH80" i="20"/>
  <c r="II80" i="20"/>
  <c r="IJ80" i="20" s="1"/>
  <c r="IM80" i="20"/>
  <c r="IN80" i="20"/>
  <c r="IO80" i="20" s="1"/>
  <c r="IR80" i="20"/>
  <c r="IS80" i="20"/>
  <c r="HS81" i="20"/>
  <c r="HT81" i="20"/>
  <c r="HX81" i="20"/>
  <c r="HY81" i="20"/>
  <c r="HZ81" i="20" s="1"/>
  <c r="IC81" i="20"/>
  <c r="ID81" i="20"/>
  <c r="IH81" i="20"/>
  <c r="II81" i="20"/>
  <c r="IK81" i="20" s="1"/>
  <c r="IM81" i="20"/>
  <c r="IN81" i="20"/>
  <c r="IR81" i="20"/>
  <c r="IS81" i="20"/>
  <c r="HS36" i="20"/>
  <c r="HT36" i="20"/>
  <c r="HU36" i="20" s="1"/>
  <c r="HX36" i="20"/>
  <c r="HY36" i="20"/>
  <c r="IA36" i="20" s="1"/>
  <c r="IC36" i="20"/>
  <c r="ID36" i="20"/>
  <c r="IF36" i="20" s="1"/>
  <c r="IH36" i="20"/>
  <c r="IM36" i="20"/>
  <c r="IR36" i="20"/>
  <c r="IS36" i="20"/>
  <c r="HS82" i="20"/>
  <c r="HT82" i="20"/>
  <c r="HU82" i="20" s="1"/>
  <c r="HX82" i="20"/>
  <c r="HY82" i="20"/>
  <c r="HZ82" i="20" s="1"/>
  <c r="IC82" i="20"/>
  <c r="ID82" i="20"/>
  <c r="IH82" i="20"/>
  <c r="II82" i="20"/>
  <c r="IK82" i="20" s="1"/>
  <c r="IM82" i="20"/>
  <c r="IN82" i="20"/>
  <c r="IO82" i="20" s="1"/>
  <c r="IR82" i="20"/>
  <c r="IS82" i="20"/>
  <c r="HS83" i="20"/>
  <c r="HT83" i="20"/>
  <c r="HU83" i="20" s="1"/>
  <c r="HX83" i="20"/>
  <c r="HY83" i="20"/>
  <c r="IA83" i="20" s="1"/>
  <c r="IC83" i="20"/>
  <c r="ID83" i="20"/>
  <c r="IH83" i="20"/>
  <c r="II83" i="20"/>
  <c r="IJ83" i="20" s="1"/>
  <c r="IM83" i="20"/>
  <c r="IN83" i="20"/>
  <c r="IO83" i="20" s="1"/>
  <c r="IR83" i="20"/>
  <c r="IS83" i="20"/>
  <c r="HS59" i="20"/>
  <c r="HT59" i="20"/>
  <c r="HU59" i="20" s="1"/>
  <c r="HX59" i="20"/>
  <c r="HY59" i="20"/>
  <c r="HZ59" i="20" s="1"/>
  <c r="IC59" i="20"/>
  <c r="ID59" i="20"/>
  <c r="IH59" i="20"/>
  <c r="II59" i="20"/>
  <c r="IK59" i="20" s="1"/>
  <c r="IM59" i="20"/>
  <c r="IN59" i="20"/>
  <c r="IO59" i="20" s="1"/>
  <c r="IR59" i="20"/>
  <c r="IS59" i="20"/>
  <c r="HS43" i="20"/>
  <c r="HT43" i="20"/>
  <c r="HU43" i="20" s="1"/>
  <c r="HX43" i="20"/>
  <c r="IC43" i="20"/>
  <c r="ID43" i="20"/>
  <c r="IH43" i="20"/>
  <c r="II43" i="20"/>
  <c r="IJ43" i="20" s="1"/>
  <c r="IM43" i="20"/>
  <c r="IR43" i="20"/>
  <c r="IS43" i="20"/>
  <c r="HS30" i="20"/>
  <c r="HT30" i="20"/>
  <c r="HU30" i="20" s="1"/>
  <c r="HX30" i="20"/>
  <c r="IC30" i="20"/>
  <c r="ID30" i="20"/>
  <c r="IH30" i="20"/>
  <c r="II30" i="20"/>
  <c r="IK30" i="20" s="1"/>
  <c r="IM30" i="20"/>
  <c r="IR30" i="20"/>
  <c r="IS30" i="20"/>
  <c r="HS41" i="20"/>
  <c r="HT41" i="20"/>
  <c r="HU41" i="20" s="1"/>
  <c r="HX41" i="20"/>
  <c r="IC41" i="20"/>
  <c r="ID41" i="20"/>
  <c r="IH41" i="20"/>
  <c r="II41" i="20"/>
  <c r="IJ41" i="20" s="1"/>
  <c r="IM41" i="20"/>
  <c r="IR41" i="20"/>
  <c r="IS41" i="20"/>
  <c r="HS84" i="20"/>
  <c r="HT84" i="20"/>
  <c r="HU84" i="20" s="1"/>
  <c r="HX84" i="20"/>
  <c r="HY84" i="20"/>
  <c r="HZ84" i="20" s="1"/>
  <c r="IC84" i="20"/>
  <c r="ID84" i="20"/>
  <c r="IH84" i="20"/>
  <c r="II84" i="20"/>
  <c r="IK84" i="20" s="1"/>
  <c r="IM84" i="20"/>
  <c r="IN84" i="20"/>
  <c r="IO84" i="20" s="1"/>
  <c r="IR84" i="20"/>
  <c r="IS84" i="20"/>
  <c r="HS11" i="20"/>
  <c r="HT11" i="20"/>
  <c r="HU11" i="20" s="1"/>
  <c r="HX11" i="20"/>
  <c r="HY11" i="20"/>
  <c r="IA11" i="20" s="1"/>
  <c r="IC11" i="20"/>
  <c r="IH11" i="20"/>
  <c r="II11" i="20"/>
  <c r="IK11" i="20" s="1"/>
  <c r="IM11" i="20"/>
  <c r="IR11" i="20"/>
  <c r="IS11" i="20"/>
  <c r="HS85" i="20"/>
  <c r="HT85" i="20"/>
  <c r="HU85" i="20" s="1"/>
  <c r="HX85" i="20"/>
  <c r="HY85" i="20"/>
  <c r="HZ85" i="20" s="1"/>
  <c r="IC85" i="20"/>
  <c r="ID85" i="20"/>
  <c r="IH85" i="20"/>
  <c r="II85" i="20"/>
  <c r="IK85" i="20" s="1"/>
  <c r="IM85" i="20"/>
  <c r="IN85" i="20"/>
  <c r="IO85" i="20" s="1"/>
  <c r="IR85" i="20"/>
  <c r="IS85" i="20"/>
  <c r="HS86" i="20"/>
  <c r="HT86" i="20"/>
  <c r="HU86" i="20" s="1"/>
  <c r="HX86" i="20"/>
  <c r="HY86" i="20"/>
  <c r="IA86" i="20" s="1"/>
  <c r="IC86" i="20"/>
  <c r="ID86" i="20"/>
  <c r="IH86" i="20"/>
  <c r="II86" i="20"/>
  <c r="IJ86" i="20" s="1"/>
  <c r="IM86" i="20"/>
  <c r="IN86" i="20"/>
  <c r="IP86" i="20" s="1"/>
  <c r="IR86" i="20"/>
  <c r="IS86" i="20"/>
  <c r="HS87" i="20"/>
  <c r="HT87" i="20"/>
  <c r="HU87" i="20" s="1"/>
  <c r="HX87" i="20"/>
  <c r="HY87" i="20"/>
  <c r="IA87" i="20" s="1"/>
  <c r="IC87" i="20"/>
  <c r="ID87" i="20"/>
  <c r="IH87" i="20"/>
  <c r="II87" i="20"/>
  <c r="IK87" i="20" s="1"/>
  <c r="IM87" i="20"/>
  <c r="IN87" i="20"/>
  <c r="IO87" i="20" s="1"/>
  <c r="IR87" i="20"/>
  <c r="IS87" i="20"/>
  <c r="HS64" i="20"/>
  <c r="HT64" i="20"/>
  <c r="HU64" i="20" s="1"/>
  <c r="HX64" i="20"/>
  <c r="HY64" i="20"/>
  <c r="IA64" i="20" s="1"/>
  <c r="IC64" i="20"/>
  <c r="ID64" i="20"/>
  <c r="IH64" i="20"/>
  <c r="II64" i="20"/>
  <c r="IK64" i="20" s="1"/>
  <c r="IM64" i="20"/>
  <c r="IN64" i="20"/>
  <c r="IP64" i="20" s="1"/>
  <c r="IR64" i="20"/>
  <c r="HS65" i="20"/>
  <c r="HT65" i="20"/>
  <c r="HU65" i="20" s="1"/>
  <c r="HX65" i="20"/>
  <c r="HY65" i="20"/>
  <c r="HZ65" i="20" s="1"/>
  <c r="IC65" i="20"/>
  <c r="ID65" i="20"/>
  <c r="IH65" i="20"/>
  <c r="II65" i="20"/>
  <c r="IK65" i="20" s="1"/>
  <c r="IM65" i="20"/>
  <c r="IN65" i="20"/>
  <c r="IO65" i="20" s="1"/>
  <c r="IR65" i="20"/>
  <c r="IS65" i="20"/>
  <c r="HS88" i="20"/>
  <c r="HT88" i="20"/>
  <c r="HU88" i="20" s="1"/>
  <c r="HX88" i="20"/>
  <c r="HY88" i="20"/>
  <c r="IA88" i="20" s="1"/>
  <c r="IC88" i="20"/>
  <c r="ID88" i="20"/>
  <c r="IH88" i="20"/>
  <c r="II88" i="20"/>
  <c r="IJ88" i="20" s="1"/>
  <c r="IM88" i="20"/>
  <c r="IN88" i="20"/>
  <c r="IO88" i="20" s="1"/>
  <c r="IR88" i="20"/>
  <c r="IS88" i="20"/>
  <c r="HS72" i="20"/>
  <c r="HT72" i="20"/>
  <c r="HU72" i="20" s="1"/>
  <c r="HX72" i="20"/>
  <c r="HY72" i="20"/>
  <c r="HZ72" i="20" s="1"/>
  <c r="IC72" i="20"/>
  <c r="ID72" i="20"/>
  <c r="IH72" i="20"/>
  <c r="II72" i="20"/>
  <c r="IK72" i="20" s="1"/>
  <c r="IM72" i="20"/>
  <c r="IN72" i="20"/>
  <c r="IO72" i="20" s="1"/>
  <c r="IR72" i="20"/>
  <c r="IS72" i="20"/>
  <c r="HS89" i="20"/>
  <c r="HT89" i="20"/>
  <c r="HU89" i="20" s="1"/>
  <c r="HX89" i="20"/>
  <c r="HY89" i="20"/>
  <c r="IA89" i="20" s="1"/>
  <c r="IC89" i="20"/>
  <c r="ID89" i="20"/>
  <c r="IH89" i="20"/>
  <c r="II89" i="20"/>
  <c r="IK89" i="20" s="1"/>
  <c r="IM89" i="20"/>
  <c r="IN89" i="20"/>
  <c r="IO89" i="20" s="1"/>
  <c r="IR89" i="20"/>
  <c r="IS89" i="20"/>
  <c r="HS23" i="20"/>
  <c r="HX23" i="20"/>
  <c r="HY23" i="20"/>
  <c r="IC23" i="20"/>
  <c r="IH23" i="20"/>
  <c r="II23" i="20"/>
  <c r="IJ23" i="20" s="1"/>
  <c r="IM23" i="20"/>
  <c r="IN23" i="20"/>
  <c r="IO23" i="20" s="1"/>
  <c r="IR23" i="20"/>
  <c r="IS23" i="20"/>
  <c r="HS31" i="20"/>
  <c r="HT31" i="20"/>
  <c r="HU31" i="20" s="1"/>
  <c r="HX31" i="20"/>
  <c r="HY52" i="20" s="1"/>
  <c r="IC31" i="20"/>
  <c r="IH31" i="20"/>
  <c r="II31" i="20"/>
  <c r="IK31" i="20" s="1"/>
  <c r="IM31" i="20"/>
  <c r="IN31" i="20"/>
  <c r="IO31" i="20" s="1"/>
  <c r="IR31" i="20"/>
  <c r="IS31" i="20"/>
  <c r="HS26" i="20"/>
  <c r="HT26" i="20"/>
  <c r="HU26" i="20" s="1"/>
  <c r="IH26" i="20"/>
  <c r="II26" i="20"/>
  <c r="IJ26" i="20" s="1"/>
  <c r="IM26" i="20"/>
  <c r="IN26" i="20"/>
  <c r="IO26" i="20" s="1"/>
  <c r="IR26" i="20"/>
  <c r="IS26" i="20"/>
  <c r="HS58" i="20"/>
  <c r="HX58" i="20"/>
  <c r="HY58" i="20"/>
  <c r="IA58" i="20" s="1"/>
  <c r="IC58" i="20"/>
  <c r="ID58" i="20"/>
  <c r="IH58" i="20"/>
  <c r="II58" i="20"/>
  <c r="IK58" i="20" s="1"/>
  <c r="IM58" i="20"/>
  <c r="IN58" i="20"/>
  <c r="IO58" i="20" s="1"/>
  <c r="IR58" i="20"/>
  <c r="IS58" i="20"/>
  <c r="HS33" i="20"/>
  <c r="HX33" i="20"/>
  <c r="HY33" i="20"/>
  <c r="IA33" i="20" s="1"/>
  <c r="IC33" i="20"/>
  <c r="ID33" i="20"/>
  <c r="IH33" i="20"/>
  <c r="II33" i="20"/>
  <c r="IK33" i="20" s="1"/>
  <c r="IM33" i="20"/>
  <c r="IN33" i="20"/>
  <c r="IO33" i="20" s="1"/>
  <c r="IR33" i="20"/>
  <c r="IS33" i="20"/>
  <c r="IS19" i="20"/>
  <c r="IR19" i="20"/>
  <c r="IM19" i="20"/>
  <c r="IH19" i="20"/>
  <c r="IC19" i="20"/>
  <c r="HX19" i="20"/>
  <c r="HS19" i="20"/>
  <c r="GI40" i="20"/>
  <c r="GN40" i="20"/>
  <c r="GS40" i="20"/>
  <c r="GT40" i="20"/>
  <c r="GV40" i="20" s="1"/>
  <c r="GX40" i="20"/>
  <c r="GY40" i="20"/>
  <c r="HA40" i="20" s="1"/>
  <c r="HC40" i="20"/>
  <c r="HD40" i="20"/>
  <c r="HE40" i="20" s="1"/>
  <c r="HH40" i="20"/>
  <c r="HI40" i="20"/>
  <c r="GI21" i="20"/>
  <c r="GN21" i="20"/>
  <c r="GO21" i="20"/>
  <c r="GP21" i="20" s="1"/>
  <c r="GS21" i="20"/>
  <c r="GX21" i="20"/>
  <c r="GY21" i="20"/>
  <c r="GZ21" i="20" s="1"/>
  <c r="HC21" i="20"/>
  <c r="HD21" i="20"/>
  <c r="HF21" i="20" s="1"/>
  <c r="HH21" i="20"/>
  <c r="HI21" i="20"/>
  <c r="GI22" i="20"/>
  <c r="GN22" i="20"/>
  <c r="GO22" i="20"/>
  <c r="GP22" i="20" s="1"/>
  <c r="GS22" i="20"/>
  <c r="GX22" i="20"/>
  <c r="GY22" i="20"/>
  <c r="HA22" i="20" s="1"/>
  <c r="HC22" i="20"/>
  <c r="HD22" i="20"/>
  <c r="HE22" i="20" s="1"/>
  <c r="HH22" i="20"/>
  <c r="HI22" i="20"/>
  <c r="GI67" i="20"/>
  <c r="GJ67" i="20"/>
  <c r="GL67" i="20" s="1"/>
  <c r="GN67" i="20"/>
  <c r="GO67" i="20"/>
  <c r="GQ67" i="20" s="1"/>
  <c r="GS67" i="20"/>
  <c r="GT67" i="20"/>
  <c r="GX67" i="20"/>
  <c r="GY67" i="20"/>
  <c r="HA67" i="20" s="1"/>
  <c r="HC67" i="20"/>
  <c r="HD67" i="20"/>
  <c r="HF67" i="20" s="1"/>
  <c r="HH67" i="20"/>
  <c r="HI67" i="20"/>
  <c r="GI20" i="20"/>
  <c r="GJ20" i="20"/>
  <c r="GK20" i="20" s="1"/>
  <c r="GN20" i="20"/>
  <c r="GO20" i="20"/>
  <c r="GQ20" i="20" s="1"/>
  <c r="GS20" i="20"/>
  <c r="GX20" i="20"/>
  <c r="GY20" i="20"/>
  <c r="HA20" i="20" s="1"/>
  <c r="HC20" i="20"/>
  <c r="HD20" i="20"/>
  <c r="HH20" i="20"/>
  <c r="HI20" i="20"/>
  <c r="GI51" i="20"/>
  <c r="GJ51" i="20"/>
  <c r="GL51" i="20" s="1"/>
  <c r="GN51" i="20"/>
  <c r="GO51" i="20"/>
  <c r="GQ51" i="20" s="1"/>
  <c r="GS51" i="20"/>
  <c r="GT51" i="20"/>
  <c r="GX51" i="20"/>
  <c r="GY51" i="20"/>
  <c r="GZ51" i="20" s="1"/>
  <c r="HC51" i="20"/>
  <c r="HD51" i="20"/>
  <c r="HF51" i="20" s="1"/>
  <c r="HH51" i="20"/>
  <c r="HI51" i="20"/>
  <c r="GI13" i="20"/>
  <c r="GJ13" i="20"/>
  <c r="GK13" i="20" s="1"/>
  <c r="GN13" i="20"/>
  <c r="GO13" i="20"/>
  <c r="GQ13" i="20" s="1"/>
  <c r="GS13" i="20"/>
  <c r="GT13" i="20"/>
  <c r="GV13" i="20" s="1"/>
  <c r="GX13" i="20"/>
  <c r="GY13" i="20"/>
  <c r="HA13" i="20" s="1"/>
  <c r="HC13" i="20"/>
  <c r="HH13" i="20"/>
  <c r="HI13" i="20"/>
  <c r="GI50" i="20"/>
  <c r="GJ50" i="20"/>
  <c r="GL50" i="20" s="1"/>
  <c r="GN50" i="20"/>
  <c r="GO50" i="20"/>
  <c r="GQ50" i="20" s="1"/>
  <c r="GS50" i="20"/>
  <c r="GT50" i="20"/>
  <c r="GX50" i="20"/>
  <c r="GY50" i="20"/>
  <c r="HA50" i="20" s="1"/>
  <c r="HC50" i="20"/>
  <c r="HH50" i="20"/>
  <c r="HI50" i="20"/>
  <c r="GI10" i="20"/>
  <c r="GJ10" i="20"/>
  <c r="GN10" i="20"/>
  <c r="GO10" i="20"/>
  <c r="GQ10" i="20" s="1"/>
  <c r="GS10" i="20"/>
  <c r="GX10" i="20"/>
  <c r="GY10" i="20"/>
  <c r="HA10" i="20" s="1"/>
  <c r="HC10" i="20"/>
  <c r="HD10" i="20"/>
  <c r="HH10" i="20"/>
  <c r="HI10" i="20"/>
  <c r="GI68" i="20"/>
  <c r="GJ68" i="20"/>
  <c r="GK68" i="20" s="1"/>
  <c r="GN68" i="20"/>
  <c r="GO68" i="20"/>
  <c r="GQ68" i="20" s="1"/>
  <c r="GS68" i="20"/>
  <c r="GT68" i="20"/>
  <c r="GV68" i="20" s="1"/>
  <c r="GX68" i="20"/>
  <c r="GY68" i="20"/>
  <c r="GZ68" i="20" s="1"/>
  <c r="HC68" i="20"/>
  <c r="HD68" i="20"/>
  <c r="HF68" i="20" s="1"/>
  <c r="HH68" i="20"/>
  <c r="HI68" i="20"/>
  <c r="GI69" i="20"/>
  <c r="GJ69" i="20"/>
  <c r="GN69" i="20"/>
  <c r="GO69" i="20"/>
  <c r="GQ69" i="20" s="1"/>
  <c r="GS69" i="20"/>
  <c r="GT69" i="20"/>
  <c r="GV69" i="20" s="1"/>
  <c r="GX69" i="20"/>
  <c r="GY69" i="20"/>
  <c r="HA69" i="20" s="1"/>
  <c r="HC69" i="20"/>
  <c r="HD69" i="20"/>
  <c r="HH69" i="20"/>
  <c r="HI69" i="20"/>
  <c r="GI63" i="20"/>
  <c r="GJ63" i="20"/>
  <c r="GL63" i="20" s="1"/>
  <c r="GN63" i="20"/>
  <c r="GO63" i="20"/>
  <c r="GQ63" i="20" s="1"/>
  <c r="GS63" i="20"/>
  <c r="GT63" i="20"/>
  <c r="GV63" i="20" s="1"/>
  <c r="GX63" i="20"/>
  <c r="GY63" i="20"/>
  <c r="HA63" i="20" s="1"/>
  <c r="HC63" i="20"/>
  <c r="HD63" i="20"/>
  <c r="HE63" i="20" s="1"/>
  <c r="HH63" i="20"/>
  <c r="HI63" i="20"/>
  <c r="GI7" i="20"/>
  <c r="GN7" i="20"/>
  <c r="GO7" i="20"/>
  <c r="GQ7" i="20" s="1"/>
  <c r="GS7" i="20"/>
  <c r="GX7" i="20"/>
  <c r="GY7" i="20"/>
  <c r="HA7" i="20" s="1"/>
  <c r="HC7" i="20"/>
  <c r="HD7" i="20"/>
  <c r="HE7" i="20" s="1"/>
  <c r="HH7" i="20"/>
  <c r="HI7" i="20"/>
  <c r="GI28" i="20"/>
  <c r="GJ28" i="20"/>
  <c r="GK28" i="20" s="1"/>
  <c r="GN28" i="20"/>
  <c r="GO28" i="20"/>
  <c r="GQ28" i="20" s="1"/>
  <c r="GS28" i="20"/>
  <c r="GX28" i="20"/>
  <c r="GY28" i="20"/>
  <c r="GZ28" i="20" s="1"/>
  <c r="HC28" i="20"/>
  <c r="HD28" i="20"/>
  <c r="HE28" i="20" s="1"/>
  <c r="HH28" i="20"/>
  <c r="HI28" i="20"/>
  <c r="GI66" i="20"/>
  <c r="GJ66" i="20"/>
  <c r="GK66" i="20" s="1"/>
  <c r="GN66" i="20"/>
  <c r="GO66" i="20"/>
  <c r="GP66" i="20" s="1"/>
  <c r="GS66" i="20"/>
  <c r="GT66" i="20"/>
  <c r="GX66" i="20"/>
  <c r="GY66" i="20"/>
  <c r="GZ66" i="20" s="1"/>
  <c r="HC66" i="20"/>
  <c r="HD66" i="20"/>
  <c r="HE66" i="20" s="1"/>
  <c r="HH66" i="20"/>
  <c r="HI66" i="20"/>
  <c r="GI70" i="20"/>
  <c r="GJ70" i="20"/>
  <c r="GK70" i="20" s="1"/>
  <c r="GN70" i="20"/>
  <c r="GO70" i="20"/>
  <c r="GP70" i="20" s="1"/>
  <c r="GS70" i="20"/>
  <c r="GT70" i="20"/>
  <c r="GX70" i="20"/>
  <c r="GY70" i="20"/>
  <c r="GZ70" i="20" s="1"/>
  <c r="HC70" i="20"/>
  <c r="HD70" i="20"/>
  <c r="HE70" i="20" s="1"/>
  <c r="HH70" i="20"/>
  <c r="HI70" i="20"/>
  <c r="GI71" i="20"/>
  <c r="GJ71" i="20"/>
  <c r="GK71" i="20" s="1"/>
  <c r="GN71" i="20"/>
  <c r="GO71" i="20"/>
  <c r="GS71" i="20"/>
  <c r="GT71" i="20"/>
  <c r="GV71" i="20" s="1"/>
  <c r="GX71" i="20"/>
  <c r="GY71" i="20"/>
  <c r="GZ71" i="20" s="1"/>
  <c r="HC71" i="20"/>
  <c r="HD71" i="20"/>
  <c r="HE71" i="20" s="1"/>
  <c r="HH71" i="20"/>
  <c r="HI71" i="20"/>
  <c r="GI24" i="20"/>
  <c r="GN24" i="20"/>
  <c r="GS24" i="20"/>
  <c r="GX24" i="20"/>
  <c r="GY24" i="20"/>
  <c r="HC24" i="20"/>
  <c r="HD24" i="20"/>
  <c r="HF24" i="20" s="1"/>
  <c r="HH24" i="20"/>
  <c r="HI24" i="20"/>
  <c r="GI27" i="20"/>
  <c r="GJ27" i="20"/>
  <c r="GK27" i="20" s="1"/>
  <c r="GN27" i="20"/>
  <c r="GS27" i="20"/>
  <c r="GX27" i="20"/>
  <c r="GY27" i="20"/>
  <c r="GZ27" i="20" s="1"/>
  <c r="HC27" i="20"/>
  <c r="HD27" i="20"/>
  <c r="HE27" i="20" s="1"/>
  <c r="HH27" i="20"/>
  <c r="HI27" i="20"/>
  <c r="GI53" i="20"/>
  <c r="GJ53" i="20"/>
  <c r="GK53" i="20" s="1"/>
  <c r="GN53" i="20"/>
  <c r="GO53" i="20"/>
  <c r="GS53" i="20"/>
  <c r="GT53" i="20"/>
  <c r="GX53" i="20"/>
  <c r="GY53" i="20"/>
  <c r="GZ53" i="20" s="1"/>
  <c r="HC53" i="20"/>
  <c r="HD53" i="20"/>
  <c r="HE53" i="20" s="1"/>
  <c r="HH53" i="20"/>
  <c r="HI53" i="20"/>
  <c r="GI73" i="20"/>
  <c r="GJ73" i="20"/>
  <c r="GK73" i="20" s="1"/>
  <c r="GN73" i="20"/>
  <c r="GO73" i="20"/>
  <c r="GS73" i="20"/>
  <c r="GT73" i="20"/>
  <c r="GV73" i="20" s="1"/>
  <c r="GX73" i="20"/>
  <c r="GY73" i="20"/>
  <c r="HC73" i="20"/>
  <c r="HD73" i="20"/>
  <c r="HH73" i="20"/>
  <c r="HI73" i="20"/>
  <c r="GI74" i="20"/>
  <c r="GJ74" i="20"/>
  <c r="GK74" i="20" s="1"/>
  <c r="GN74" i="20"/>
  <c r="GO74" i="20"/>
  <c r="GQ74" i="20" s="1"/>
  <c r="GS74" i="20"/>
  <c r="GT74" i="20"/>
  <c r="GV74" i="20" s="1"/>
  <c r="GX74" i="20"/>
  <c r="GY74" i="20"/>
  <c r="HC74" i="20"/>
  <c r="HD74" i="20"/>
  <c r="HF74" i="20" s="1"/>
  <c r="HH74" i="20"/>
  <c r="HI74" i="20"/>
  <c r="GI75" i="20"/>
  <c r="GJ75" i="20"/>
  <c r="GN75" i="20"/>
  <c r="GO75" i="20"/>
  <c r="GP75" i="20" s="1"/>
  <c r="GS75" i="20"/>
  <c r="GT75" i="20"/>
  <c r="GV75" i="20" s="1"/>
  <c r="GX75" i="20"/>
  <c r="GY75" i="20"/>
  <c r="HA75" i="20" s="1"/>
  <c r="HC75" i="20"/>
  <c r="HD75" i="20"/>
  <c r="HH75" i="20"/>
  <c r="HI75" i="20"/>
  <c r="GI76" i="20"/>
  <c r="GJ76" i="20"/>
  <c r="GL76" i="20" s="1"/>
  <c r="GN76" i="20"/>
  <c r="GO76" i="20"/>
  <c r="GQ76" i="20" s="1"/>
  <c r="GS76" i="20"/>
  <c r="GT76" i="20"/>
  <c r="GV76" i="20" s="1"/>
  <c r="GX76" i="20"/>
  <c r="GY76" i="20"/>
  <c r="GZ76" i="20" s="1"/>
  <c r="HC76" i="20"/>
  <c r="HD76" i="20"/>
  <c r="HE76" i="20" s="1"/>
  <c r="HH76" i="20"/>
  <c r="HI76" i="20"/>
  <c r="GI25" i="20"/>
  <c r="GJ25" i="20"/>
  <c r="GN25" i="20"/>
  <c r="GO25" i="20"/>
  <c r="GS25" i="20"/>
  <c r="GX25" i="20"/>
  <c r="GY25" i="20"/>
  <c r="HA25" i="20" s="1"/>
  <c r="HC25" i="20"/>
  <c r="HD25" i="20"/>
  <c r="HF25" i="20" s="1"/>
  <c r="HH25" i="20"/>
  <c r="HI25" i="20"/>
  <c r="GI32" i="20"/>
  <c r="GJ32" i="20"/>
  <c r="GK32" i="20" s="1"/>
  <c r="GN32" i="20"/>
  <c r="GO32" i="20"/>
  <c r="GP32" i="20" s="1"/>
  <c r="GS32" i="20"/>
  <c r="GX32" i="20"/>
  <c r="GY32" i="20"/>
  <c r="GZ32" i="20" s="1"/>
  <c r="HC32" i="20"/>
  <c r="HD32" i="20"/>
  <c r="HE32" i="20" s="1"/>
  <c r="HH32" i="20"/>
  <c r="HI32" i="20"/>
  <c r="GI45" i="20"/>
  <c r="GJ45" i="20"/>
  <c r="GL45" i="20" s="1"/>
  <c r="GN45" i="20"/>
  <c r="GS45" i="20"/>
  <c r="GX45" i="20"/>
  <c r="GY45" i="20"/>
  <c r="GZ45" i="20" s="1"/>
  <c r="HC45" i="20"/>
  <c r="HD45" i="20"/>
  <c r="HF45" i="20" s="1"/>
  <c r="HH45" i="20"/>
  <c r="HI45" i="20"/>
  <c r="GI77" i="20"/>
  <c r="GJ77" i="20"/>
  <c r="GK77" i="20" s="1"/>
  <c r="GN77" i="20"/>
  <c r="GO77" i="20"/>
  <c r="GP77" i="20" s="1"/>
  <c r="GS77" i="20"/>
  <c r="GT77" i="20"/>
  <c r="GV77" i="20" s="1"/>
  <c r="GX77" i="20"/>
  <c r="GY77" i="20"/>
  <c r="GZ77" i="20" s="1"/>
  <c r="HC77" i="20"/>
  <c r="HD77" i="20"/>
  <c r="HE77" i="20" s="1"/>
  <c r="HH77" i="20"/>
  <c r="HI77" i="20"/>
  <c r="GI29" i="20"/>
  <c r="GJ29" i="20"/>
  <c r="GN29" i="20"/>
  <c r="GO29" i="20"/>
  <c r="GQ29" i="20" s="1"/>
  <c r="GS29" i="20"/>
  <c r="GX29" i="20"/>
  <c r="GY29" i="20"/>
  <c r="GZ29" i="20" s="1"/>
  <c r="HC29" i="20"/>
  <c r="HD29" i="20"/>
  <c r="HE29" i="20" s="1"/>
  <c r="HH29" i="20"/>
  <c r="HI29" i="20"/>
  <c r="GI55" i="20"/>
  <c r="GJ55" i="20"/>
  <c r="GK55" i="20" s="1"/>
  <c r="GN55" i="20"/>
  <c r="GO55" i="20"/>
  <c r="GP55" i="20" s="1"/>
  <c r="GS55" i="20"/>
  <c r="GX55" i="20"/>
  <c r="GY55" i="20"/>
  <c r="GZ55" i="20" s="1"/>
  <c r="HC55" i="20"/>
  <c r="HD55" i="20"/>
  <c r="HE55" i="20" s="1"/>
  <c r="HH55" i="20"/>
  <c r="HI55" i="20"/>
  <c r="GI35" i="20"/>
  <c r="GJ35" i="20"/>
  <c r="GN35" i="20"/>
  <c r="GO35" i="20"/>
  <c r="GQ35" i="20" s="1"/>
  <c r="GS35" i="20"/>
  <c r="GT35" i="20"/>
  <c r="GX35" i="20"/>
  <c r="HC35" i="20"/>
  <c r="HH35" i="20"/>
  <c r="HI35" i="20"/>
  <c r="GI15" i="20"/>
  <c r="GJ15" i="20"/>
  <c r="GK15" i="20" s="1"/>
  <c r="GN15" i="20"/>
  <c r="GO15" i="20"/>
  <c r="GP15" i="20" s="1"/>
  <c r="GS15" i="20"/>
  <c r="GX15" i="20"/>
  <c r="GY15" i="20"/>
  <c r="GZ15" i="20" s="1"/>
  <c r="HC15" i="20"/>
  <c r="HD15" i="20"/>
  <c r="HE15" i="20" s="1"/>
  <c r="HH15" i="20"/>
  <c r="HI15" i="20"/>
  <c r="GI46" i="20"/>
  <c r="GJ46" i="20"/>
  <c r="GN46" i="20"/>
  <c r="GO46" i="20"/>
  <c r="GQ46" i="20" s="1"/>
  <c r="GS46" i="20"/>
  <c r="GX46" i="20"/>
  <c r="GY46" i="20"/>
  <c r="GZ46" i="20" s="1"/>
  <c r="HC46" i="20"/>
  <c r="HD46" i="20"/>
  <c r="HE46" i="20" s="1"/>
  <c r="HH46" i="20"/>
  <c r="HI46" i="20"/>
  <c r="GI18" i="20"/>
  <c r="GJ18" i="20"/>
  <c r="GK18" i="20" s="1"/>
  <c r="GN18" i="20"/>
  <c r="GO18" i="20"/>
  <c r="GP18" i="20" s="1"/>
  <c r="GS18" i="20"/>
  <c r="GX18" i="20"/>
  <c r="GY18" i="20"/>
  <c r="GZ18" i="20" s="1"/>
  <c r="HC18" i="20"/>
  <c r="HD18" i="20"/>
  <c r="HE18" i="20" s="1"/>
  <c r="HH18" i="20"/>
  <c r="HI18" i="20"/>
  <c r="GI49" i="20"/>
  <c r="GJ49" i="20"/>
  <c r="GN49" i="20"/>
  <c r="GS49" i="20"/>
  <c r="GT49" i="20"/>
  <c r="GX49" i="20"/>
  <c r="GY49" i="20"/>
  <c r="GZ49" i="20" s="1"/>
  <c r="HC49" i="20"/>
  <c r="HD49" i="20"/>
  <c r="HE49" i="20" s="1"/>
  <c r="HH49" i="20"/>
  <c r="GI14" i="20"/>
  <c r="GN14" i="20"/>
  <c r="GO14" i="20"/>
  <c r="GP14" i="20" s="1"/>
  <c r="GS14" i="20"/>
  <c r="GX14" i="20"/>
  <c r="GY14" i="20"/>
  <c r="GZ14" i="20" s="1"/>
  <c r="HC14" i="20"/>
  <c r="HD14" i="20"/>
  <c r="HH14" i="20"/>
  <c r="HI14" i="20"/>
  <c r="GI57" i="20"/>
  <c r="GJ57" i="20"/>
  <c r="GK57" i="20" s="1"/>
  <c r="GN57" i="20"/>
  <c r="GO57" i="20"/>
  <c r="GP57" i="20" s="1"/>
  <c r="GS57" i="20"/>
  <c r="GX57" i="20"/>
  <c r="GY57" i="20"/>
  <c r="GZ57" i="20" s="1"/>
  <c r="HC57" i="20"/>
  <c r="HH57" i="20"/>
  <c r="HI57" i="20"/>
  <c r="GI78" i="20"/>
  <c r="GJ78" i="20"/>
  <c r="GN78" i="20"/>
  <c r="GO78" i="20"/>
  <c r="GP78" i="20" s="1"/>
  <c r="GS78" i="20"/>
  <c r="GT78" i="20"/>
  <c r="GX78" i="20"/>
  <c r="GY78" i="20"/>
  <c r="HA78" i="20" s="1"/>
  <c r="HC78" i="20"/>
  <c r="HD78" i="20"/>
  <c r="HH78" i="20"/>
  <c r="HI78" i="20"/>
  <c r="GI17" i="20"/>
  <c r="GJ17" i="20"/>
  <c r="GK17" i="20" s="1"/>
  <c r="GN17" i="20"/>
  <c r="GO17" i="20"/>
  <c r="GP17" i="20" s="1"/>
  <c r="GS17" i="20"/>
  <c r="GX17" i="20"/>
  <c r="GY17" i="20"/>
  <c r="GZ17" i="20" s="1"/>
  <c r="HC17" i="20"/>
  <c r="HD17" i="20"/>
  <c r="HE17" i="20" s="1"/>
  <c r="HH17" i="20"/>
  <c r="HI17" i="20"/>
  <c r="GI79" i="20"/>
  <c r="GJ79" i="20"/>
  <c r="GN79" i="20"/>
  <c r="GO79" i="20"/>
  <c r="GP79" i="20" s="1"/>
  <c r="GS79" i="20"/>
  <c r="GT79" i="20"/>
  <c r="GX79" i="20"/>
  <c r="GY79" i="20"/>
  <c r="GZ79" i="20" s="1"/>
  <c r="HC79" i="20"/>
  <c r="HD79" i="20"/>
  <c r="HF79" i="20" s="1"/>
  <c r="HH79" i="20"/>
  <c r="HI79" i="20"/>
  <c r="GI34" i="20"/>
  <c r="GJ34" i="20"/>
  <c r="GK34" i="20" s="1"/>
  <c r="GN34" i="20"/>
  <c r="GS34" i="20"/>
  <c r="GT34" i="20"/>
  <c r="GX34" i="20"/>
  <c r="GY34" i="20"/>
  <c r="HC34" i="20"/>
  <c r="HH34" i="20"/>
  <c r="HI34" i="20"/>
  <c r="GI54" i="20"/>
  <c r="GJ54" i="20"/>
  <c r="GL54" i="20" s="1"/>
  <c r="GN54" i="20"/>
  <c r="GO54" i="20"/>
  <c r="GS54" i="20"/>
  <c r="GX54" i="20"/>
  <c r="GY54" i="20"/>
  <c r="HA54" i="20" s="1"/>
  <c r="HC54" i="20"/>
  <c r="HD54" i="20"/>
  <c r="HF54" i="20" s="1"/>
  <c r="HH54" i="20"/>
  <c r="HI54" i="20"/>
  <c r="GI60" i="20"/>
  <c r="GJ60" i="20"/>
  <c r="GK60" i="20" s="1"/>
  <c r="GN60" i="20"/>
  <c r="GO60" i="20"/>
  <c r="GQ60" i="20" s="1"/>
  <c r="GS60" i="20"/>
  <c r="GT60" i="20"/>
  <c r="GV60" i="20" s="1"/>
  <c r="GX60" i="20"/>
  <c r="GY60" i="20"/>
  <c r="HC60" i="20"/>
  <c r="HD60" i="20"/>
  <c r="HE60" i="20" s="1"/>
  <c r="HH60" i="20"/>
  <c r="HI60" i="20"/>
  <c r="GI48" i="20"/>
  <c r="GJ48" i="20"/>
  <c r="GL48" i="20" s="1"/>
  <c r="GN48" i="20"/>
  <c r="GS48" i="20"/>
  <c r="GT48" i="20"/>
  <c r="GX48" i="20"/>
  <c r="HC48" i="20"/>
  <c r="HD48" i="20"/>
  <c r="HF48" i="20" s="1"/>
  <c r="HH48" i="20"/>
  <c r="HI48" i="20"/>
  <c r="GI56" i="20"/>
  <c r="GJ56" i="20"/>
  <c r="GK56" i="20" s="1"/>
  <c r="GN56" i="20"/>
  <c r="GO56" i="20"/>
  <c r="GP56" i="20" s="1"/>
  <c r="GS56" i="20"/>
  <c r="GT56" i="20"/>
  <c r="GV56" i="20" s="1"/>
  <c r="GX56" i="20"/>
  <c r="HC56" i="20"/>
  <c r="HH56" i="20"/>
  <c r="HI56" i="20"/>
  <c r="GI39" i="20"/>
  <c r="GJ39" i="20"/>
  <c r="GL39" i="20" s="1"/>
  <c r="GN39" i="20"/>
  <c r="GO39" i="20"/>
  <c r="GQ39" i="20" s="1"/>
  <c r="GS39" i="20"/>
  <c r="GT39" i="20"/>
  <c r="GX39" i="20"/>
  <c r="HC39" i="20"/>
  <c r="HH39" i="20"/>
  <c r="HI39" i="20"/>
  <c r="GI16" i="20"/>
  <c r="GJ16" i="20"/>
  <c r="GK16" i="20" s="1"/>
  <c r="GN16" i="20"/>
  <c r="GO16" i="20"/>
  <c r="GP16" i="20" s="1"/>
  <c r="GS16" i="20"/>
  <c r="GT16" i="20"/>
  <c r="GX16" i="20"/>
  <c r="HC16" i="20"/>
  <c r="HH16" i="20"/>
  <c r="HI16" i="20"/>
  <c r="GI44" i="20"/>
  <c r="GJ44" i="20"/>
  <c r="GK44" i="20" s="1"/>
  <c r="GN44" i="20"/>
  <c r="GO44" i="20"/>
  <c r="GQ44" i="20" s="1"/>
  <c r="GS44" i="20"/>
  <c r="GT44" i="20"/>
  <c r="GX44" i="20"/>
  <c r="HC44" i="20"/>
  <c r="HH44" i="20"/>
  <c r="HI44" i="20"/>
  <c r="GI42" i="20"/>
  <c r="GJ42" i="20"/>
  <c r="GK42" i="20" s="1"/>
  <c r="GN42" i="20"/>
  <c r="GS42" i="20"/>
  <c r="GT42" i="20"/>
  <c r="GX42" i="20"/>
  <c r="GY42" i="20"/>
  <c r="HA42" i="20" s="1"/>
  <c r="HC42" i="20"/>
  <c r="HD42" i="20"/>
  <c r="HE42" i="20" s="1"/>
  <c r="HH42" i="20"/>
  <c r="HI42" i="20"/>
  <c r="GI61" i="20"/>
  <c r="GJ61" i="20"/>
  <c r="GL61" i="20" s="1"/>
  <c r="GN61" i="20"/>
  <c r="GO61" i="20"/>
  <c r="GQ61" i="20" s="1"/>
  <c r="GS61" i="20"/>
  <c r="GT61" i="20"/>
  <c r="GX61" i="20"/>
  <c r="HC61" i="20"/>
  <c r="HD61" i="20"/>
  <c r="HF61" i="20" s="1"/>
  <c r="HH61" i="20"/>
  <c r="HI61" i="20"/>
  <c r="GI62" i="20"/>
  <c r="GJ62" i="20"/>
  <c r="GK62" i="20" s="1"/>
  <c r="GN62" i="20"/>
  <c r="GO62" i="20"/>
  <c r="GQ62" i="20" s="1"/>
  <c r="GS62" i="20"/>
  <c r="GT62" i="20"/>
  <c r="GX62" i="20"/>
  <c r="HC62" i="20"/>
  <c r="HD62" i="20"/>
  <c r="HE62" i="20" s="1"/>
  <c r="HH62" i="20"/>
  <c r="HI62" i="20"/>
  <c r="GI47" i="20"/>
  <c r="GJ47" i="20"/>
  <c r="GL47" i="20" s="1"/>
  <c r="GN47" i="20"/>
  <c r="GO47" i="20"/>
  <c r="GP47" i="20" s="1"/>
  <c r="GS47" i="20"/>
  <c r="GT47" i="20"/>
  <c r="GX47" i="20"/>
  <c r="HC47" i="20"/>
  <c r="HH47" i="20"/>
  <c r="HI47" i="20"/>
  <c r="GI37" i="20"/>
  <c r="GJ37" i="20"/>
  <c r="GK37" i="20" s="1"/>
  <c r="GN37" i="20"/>
  <c r="GO37" i="20"/>
  <c r="GQ37" i="20" s="1"/>
  <c r="GS37" i="20"/>
  <c r="GT37" i="20"/>
  <c r="GV37" i="20" s="1"/>
  <c r="GX37" i="20"/>
  <c r="HC37" i="20"/>
  <c r="HH37" i="20"/>
  <c r="HI37" i="20"/>
  <c r="GI80" i="20"/>
  <c r="GJ80" i="20"/>
  <c r="GL80" i="20" s="1"/>
  <c r="GN80" i="20"/>
  <c r="GO80" i="20"/>
  <c r="GP80" i="20" s="1"/>
  <c r="GS80" i="20"/>
  <c r="GT80" i="20"/>
  <c r="GX80" i="20"/>
  <c r="GY80" i="20"/>
  <c r="GZ80" i="20" s="1"/>
  <c r="HC80" i="20"/>
  <c r="HD80" i="20"/>
  <c r="HF80" i="20" s="1"/>
  <c r="HH80" i="20"/>
  <c r="HI80" i="20"/>
  <c r="GI81" i="20"/>
  <c r="GJ81" i="20"/>
  <c r="GK81" i="20" s="1"/>
  <c r="GN81" i="20"/>
  <c r="GO81" i="20"/>
  <c r="GP81" i="20" s="1"/>
  <c r="GS81" i="20"/>
  <c r="GT81" i="20"/>
  <c r="GV81" i="20" s="1"/>
  <c r="GX81" i="20"/>
  <c r="GY81" i="20"/>
  <c r="GZ81" i="20" s="1"/>
  <c r="HC81" i="20"/>
  <c r="HD81" i="20"/>
  <c r="HE81" i="20" s="1"/>
  <c r="HH81" i="20"/>
  <c r="HI81" i="20"/>
  <c r="GI36" i="20"/>
  <c r="GJ36" i="20"/>
  <c r="GL36" i="20" s="1"/>
  <c r="GN36" i="20"/>
  <c r="GO36" i="20"/>
  <c r="GP36" i="20" s="1"/>
  <c r="GS36" i="20"/>
  <c r="GT36" i="20"/>
  <c r="GX36" i="20"/>
  <c r="HC36" i="20"/>
  <c r="HH36" i="20"/>
  <c r="HI36" i="20"/>
  <c r="GI82" i="20"/>
  <c r="GJ82" i="20"/>
  <c r="GK82" i="20" s="1"/>
  <c r="GN82" i="20"/>
  <c r="GO82" i="20"/>
  <c r="GQ82" i="20" s="1"/>
  <c r="GS82" i="20"/>
  <c r="GT82" i="20"/>
  <c r="GV82" i="20" s="1"/>
  <c r="GX82" i="20"/>
  <c r="GY82" i="20"/>
  <c r="GZ82" i="20" s="1"/>
  <c r="HC82" i="20"/>
  <c r="HD82" i="20"/>
  <c r="HE82" i="20" s="1"/>
  <c r="HH82" i="20"/>
  <c r="HI82" i="20"/>
  <c r="GI83" i="20"/>
  <c r="GJ83" i="20"/>
  <c r="GL83" i="20" s="1"/>
  <c r="GN83" i="20"/>
  <c r="GO83" i="20"/>
  <c r="GP83" i="20" s="1"/>
  <c r="GS83" i="20"/>
  <c r="GT83" i="20"/>
  <c r="GX83" i="20"/>
  <c r="GY83" i="20"/>
  <c r="GZ83" i="20" s="1"/>
  <c r="HC83" i="20"/>
  <c r="HD83" i="20"/>
  <c r="HF83" i="20" s="1"/>
  <c r="HH83" i="20"/>
  <c r="HI83" i="20"/>
  <c r="GI59" i="20"/>
  <c r="GJ59" i="20"/>
  <c r="GK59" i="20" s="1"/>
  <c r="GN59" i="20"/>
  <c r="GO59" i="20"/>
  <c r="GP59" i="20" s="1"/>
  <c r="GS59" i="20"/>
  <c r="GT59" i="20"/>
  <c r="GV59" i="20" s="1"/>
  <c r="GX59" i="20"/>
  <c r="GY59" i="20"/>
  <c r="GZ59" i="20" s="1"/>
  <c r="HC59" i="20"/>
  <c r="HD59" i="20"/>
  <c r="HE59" i="20" s="1"/>
  <c r="HH59" i="20"/>
  <c r="HI59" i="20"/>
  <c r="GI43" i="20"/>
  <c r="GJ43" i="20"/>
  <c r="GL43" i="20" s="1"/>
  <c r="GN43" i="20"/>
  <c r="GS43" i="20"/>
  <c r="GT43" i="20"/>
  <c r="GX43" i="20"/>
  <c r="GY43" i="20"/>
  <c r="HA43" i="20" s="1"/>
  <c r="HC43" i="20"/>
  <c r="HH43" i="20"/>
  <c r="HI43" i="20"/>
  <c r="GI30" i="20"/>
  <c r="GJ30" i="20"/>
  <c r="GK30" i="20" s="1"/>
  <c r="GN30" i="20"/>
  <c r="GS30" i="20"/>
  <c r="GT30" i="20"/>
  <c r="GV30" i="20" s="1"/>
  <c r="GX30" i="20"/>
  <c r="GY30" i="20"/>
  <c r="HC30" i="20"/>
  <c r="HH30" i="20"/>
  <c r="HI30" i="20"/>
  <c r="GI41" i="20"/>
  <c r="GJ41" i="20"/>
  <c r="GN41" i="20"/>
  <c r="GS41" i="20"/>
  <c r="GT41" i="20"/>
  <c r="GX41" i="20"/>
  <c r="GY41" i="20"/>
  <c r="HC41" i="20"/>
  <c r="HH41" i="20"/>
  <c r="HI41" i="20"/>
  <c r="GI84" i="20"/>
  <c r="GJ84" i="20"/>
  <c r="GK84" i="20" s="1"/>
  <c r="GN84" i="20"/>
  <c r="GO84" i="20"/>
  <c r="GQ84" i="20" s="1"/>
  <c r="GS84" i="20"/>
  <c r="GT84" i="20"/>
  <c r="GV84" i="20" s="1"/>
  <c r="GX84" i="20"/>
  <c r="GY84" i="20"/>
  <c r="HC84" i="20"/>
  <c r="HD84" i="20"/>
  <c r="HE84" i="20" s="1"/>
  <c r="HH84" i="20"/>
  <c r="HI84" i="20"/>
  <c r="GI11" i="20"/>
  <c r="GJ11" i="20"/>
  <c r="GN11" i="20"/>
  <c r="GO11" i="20"/>
  <c r="GS11" i="20"/>
  <c r="GX11" i="20"/>
  <c r="GY11" i="20"/>
  <c r="HC11" i="20"/>
  <c r="HH11" i="20"/>
  <c r="HI11" i="20"/>
  <c r="GI85" i="20"/>
  <c r="GJ85" i="20"/>
  <c r="GK85" i="20" s="1"/>
  <c r="GN85" i="20"/>
  <c r="GO85" i="20"/>
  <c r="GS85" i="20"/>
  <c r="GT85" i="20"/>
  <c r="GV85" i="20" s="1"/>
  <c r="GX85" i="20"/>
  <c r="GY85" i="20"/>
  <c r="HC85" i="20"/>
  <c r="HD85" i="20"/>
  <c r="HE85" i="20" s="1"/>
  <c r="HH85" i="20"/>
  <c r="HI85" i="20"/>
  <c r="GI86" i="20"/>
  <c r="GJ86" i="20"/>
  <c r="GL86" i="20" s="1"/>
  <c r="GN86" i="20"/>
  <c r="GO86" i="20"/>
  <c r="GS86" i="20"/>
  <c r="GT86" i="20"/>
  <c r="GV86" i="20" s="1"/>
  <c r="GX86" i="20"/>
  <c r="GY86" i="20"/>
  <c r="GZ86" i="20" s="1"/>
  <c r="HC86" i="20"/>
  <c r="HD86" i="20"/>
  <c r="HF86" i="20" s="1"/>
  <c r="HH86" i="20"/>
  <c r="HI86" i="20"/>
  <c r="GI87" i="20"/>
  <c r="GJ87" i="20"/>
  <c r="GN87" i="20"/>
  <c r="GO87" i="20"/>
  <c r="GP87" i="20" s="1"/>
  <c r="GS87" i="20"/>
  <c r="GT87" i="20"/>
  <c r="GV87" i="20" s="1"/>
  <c r="GX87" i="20"/>
  <c r="GY87" i="20"/>
  <c r="HC87" i="20"/>
  <c r="HD87" i="20"/>
  <c r="HH87" i="20"/>
  <c r="HI87" i="20"/>
  <c r="GI64" i="20"/>
  <c r="GJ64" i="20"/>
  <c r="GN64" i="20"/>
  <c r="GO64" i="20"/>
  <c r="GS64" i="20"/>
  <c r="GT64" i="20"/>
  <c r="GX64" i="20"/>
  <c r="GY64" i="20"/>
  <c r="GZ64" i="20" s="1"/>
  <c r="HC64" i="20"/>
  <c r="HD64" i="20"/>
  <c r="HH64" i="20"/>
  <c r="GI65" i="20"/>
  <c r="GJ65" i="20"/>
  <c r="GK65" i="20" s="1"/>
  <c r="GN65" i="20"/>
  <c r="GO65" i="20"/>
  <c r="GP65" i="20" s="1"/>
  <c r="GS65" i="20"/>
  <c r="GT65" i="20"/>
  <c r="GV65" i="20" s="1"/>
  <c r="GX65" i="20"/>
  <c r="GY65" i="20"/>
  <c r="HC65" i="20"/>
  <c r="HD65" i="20"/>
  <c r="HE65" i="20" s="1"/>
  <c r="HH65" i="20"/>
  <c r="HI65" i="20"/>
  <c r="GI88" i="20"/>
  <c r="GJ88" i="20"/>
  <c r="GL88" i="20" s="1"/>
  <c r="GN88" i="20"/>
  <c r="GO88" i="20"/>
  <c r="GS88" i="20"/>
  <c r="GT88" i="20"/>
  <c r="GX88" i="20"/>
  <c r="GY88" i="20"/>
  <c r="GZ88" i="20" s="1"/>
  <c r="HC88" i="20"/>
  <c r="HD88" i="20"/>
  <c r="HF88" i="20" s="1"/>
  <c r="HH88" i="20"/>
  <c r="HI88" i="20"/>
  <c r="GI72" i="20"/>
  <c r="GJ72" i="20"/>
  <c r="GK72" i="20" s="1"/>
  <c r="GN72" i="20"/>
  <c r="GO72" i="20"/>
  <c r="GP72" i="20" s="1"/>
  <c r="GS72" i="20"/>
  <c r="GT72" i="20"/>
  <c r="GV72" i="20" s="1"/>
  <c r="GX72" i="20"/>
  <c r="GY72" i="20"/>
  <c r="HC72" i="20"/>
  <c r="HD72" i="20"/>
  <c r="HH72" i="20"/>
  <c r="HI72" i="20"/>
  <c r="GI89" i="20"/>
  <c r="GJ89" i="20"/>
  <c r="GL89" i="20" s="1"/>
  <c r="GN89" i="20"/>
  <c r="GO89" i="20"/>
  <c r="GS89" i="20"/>
  <c r="GT89" i="20"/>
  <c r="GV89" i="20" s="1"/>
  <c r="GX89" i="20"/>
  <c r="GY89" i="20"/>
  <c r="HA89" i="20" s="1"/>
  <c r="HC89" i="20"/>
  <c r="HD89" i="20"/>
  <c r="HF89" i="20" s="1"/>
  <c r="HH89" i="20"/>
  <c r="HI89" i="20"/>
  <c r="GI23" i="20"/>
  <c r="GN23" i="20"/>
  <c r="GO23" i="20"/>
  <c r="GS23" i="20"/>
  <c r="GX23" i="20"/>
  <c r="GY23" i="20"/>
  <c r="HA23" i="20" s="1"/>
  <c r="HC23" i="20"/>
  <c r="HD23" i="20"/>
  <c r="HF23" i="20" s="1"/>
  <c r="HH23" i="20"/>
  <c r="HI23" i="20"/>
  <c r="GI31" i="20"/>
  <c r="GJ31" i="20"/>
  <c r="GK31" i="20" s="1"/>
  <c r="GN31" i="20"/>
  <c r="GO31" i="20"/>
  <c r="GQ31" i="20" s="1"/>
  <c r="GS31" i="20"/>
  <c r="GX31" i="20"/>
  <c r="GY31" i="20"/>
  <c r="HC31" i="20"/>
  <c r="HD31" i="20"/>
  <c r="HE31" i="20" s="1"/>
  <c r="HH31" i="20"/>
  <c r="HI31" i="20"/>
  <c r="GI26" i="20"/>
  <c r="GN26" i="20"/>
  <c r="GO26" i="20"/>
  <c r="GQ26" i="20" s="1"/>
  <c r="GS26" i="20"/>
  <c r="GX26" i="20"/>
  <c r="GY26" i="20"/>
  <c r="GZ26" i="20" s="1"/>
  <c r="HC26" i="20"/>
  <c r="HD26" i="20"/>
  <c r="HE26" i="20" s="1"/>
  <c r="HH26" i="20"/>
  <c r="HI26" i="20"/>
  <c r="GI58" i="20"/>
  <c r="GJ58" i="20"/>
  <c r="GK58" i="20" s="1"/>
  <c r="GN58" i="20"/>
  <c r="GO58" i="20"/>
  <c r="GQ58" i="20" s="1"/>
  <c r="GS58" i="20"/>
  <c r="GT58" i="20"/>
  <c r="GX58" i="20"/>
  <c r="GY58" i="20"/>
  <c r="HA58" i="20" s="1"/>
  <c r="HC58" i="20"/>
  <c r="HH58" i="20"/>
  <c r="HI58" i="20"/>
  <c r="GI33" i="20"/>
  <c r="GJ33" i="20"/>
  <c r="GK33" i="20" s="1"/>
  <c r="GN33" i="20"/>
  <c r="GO33" i="20"/>
  <c r="GQ33" i="20" s="1"/>
  <c r="GS33" i="20"/>
  <c r="GX33" i="20"/>
  <c r="GY33" i="20"/>
  <c r="GZ33" i="20" s="1"/>
  <c r="HC33" i="20"/>
  <c r="HD33" i="20"/>
  <c r="HE33" i="20" s="1"/>
  <c r="HH33" i="20"/>
  <c r="HI33" i="20"/>
  <c r="GI38" i="20"/>
  <c r="GN38" i="20"/>
  <c r="GO38" i="20"/>
  <c r="GP38" i="20" s="1"/>
  <c r="GS38" i="20"/>
  <c r="GX38" i="20"/>
  <c r="GY38" i="20"/>
  <c r="HA38" i="20" s="1"/>
  <c r="HC38" i="20"/>
  <c r="HD38" i="20"/>
  <c r="HE38" i="20" s="1"/>
  <c r="HH38" i="20"/>
  <c r="HI38" i="20"/>
  <c r="HI19" i="20"/>
  <c r="HH19" i="20"/>
  <c r="HD19" i="20"/>
  <c r="HF19" i="20" s="1"/>
  <c r="HC19" i="20"/>
  <c r="GY19" i="20"/>
  <c r="HA19" i="20" s="1"/>
  <c r="GX19" i="20"/>
  <c r="GS19" i="20"/>
  <c r="GN19" i="20"/>
  <c r="GI19" i="20"/>
  <c r="EY40" i="20"/>
  <c r="FD40" i="20"/>
  <c r="FI40" i="20"/>
  <c r="FJ40" i="20"/>
  <c r="FN40" i="20"/>
  <c r="FO40" i="20"/>
  <c r="FP40" i="20" s="1"/>
  <c r="FS40" i="20"/>
  <c r="FT40" i="20"/>
  <c r="FU40" i="20" s="1"/>
  <c r="FX40" i="20"/>
  <c r="FY40" i="20"/>
  <c r="EY21" i="20"/>
  <c r="FD21" i="20"/>
  <c r="FE21" i="20"/>
  <c r="FF21" i="20" s="1"/>
  <c r="FI21" i="20"/>
  <c r="FN21" i="20"/>
  <c r="FO21" i="20"/>
  <c r="FP21" i="20" s="1"/>
  <c r="FS21" i="20"/>
  <c r="FT21" i="20"/>
  <c r="FV21" i="20" s="1"/>
  <c r="FX21" i="20"/>
  <c r="FY21" i="20"/>
  <c r="EY22" i="20"/>
  <c r="FA22" i="20"/>
  <c r="FD22" i="20"/>
  <c r="FE22" i="20"/>
  <c r="FF22" i="20" s="1"/>
  <c r="FI22" i="20"/>
  <c r="FN22" i="20"/>
  <c r="FO22" i="20"/>
  <c r="FP22" i="20" s="1"/>
  <c r="FS22" i="20"/>
  <c r="FT22" i="20"/>
  <c r="FU22" i="20" s="1"/>
  <c r="FX22" i="20"/>
  <c r="FY22" i="20"/>
  <c r="EY67" i="20"/>
  <c r="FA67" i="20"/>
  <c r="FD67" i="20"/>
  <c r="FE67" i="20"/>
  <c r="FF67" i="20" s="1"/>
  <c r="FI67" i="20"/>
  <c r="FJ67" i="20"/>
  <c r="FN67" i="20"/>
  <c r="FO67" i="20"/>
  <c r="FP67" i="20" s="1"/>
  <c r="FS67" i="20"/>
  <c r="FT67" i="20"/>
  <c r="FV67" i="20" s="1"/>
  <c r="FX67" i="20"/>
  <c r="FY67" i="20"/>
  <c r="EY20" i="20"/>
  <c r="FA20" i="20"/>
  <c r="FD20" i="20"/>
  <c r="FE20" i="20"/>
  <c r="FF20" i="20" s="1"/>
  <c r="FI20" i="20"/>
  <c r="FN20" i="20"/>
  <c r="FO20" i="20"/>
  <c r="FP20" i="20" s="1"/>
  <c r="FS20" i="20"/>
  <c r="FT20" i="20"/>
  <c r="FU20" i="20" s="1"/>
  <c r="FX20" i="20"/>
  <c r="FY20" i="20"/>
  <c r="EY51" i="20"/>
  <c r="FB51" i="20"/>
  <c r="FD51" i="20"/>
  <c r="FE51" i="20"/>
  <c r="FF51" i="20" s="1"/>
  <c r="FI51" i="20"/>
  <c r="FJ51" i="20"/>
  <c r="FN51" i="20"/>
  <c r="FO51" i="20"/>
  <c r="FP51" i="20" s="1"/>
  <c r="FS51" i="20"/>
  <c r="FT51" i="20"/>
  <c r="FV51" i="20" s="1"/>
  <c r="FX51" i="20"/>
  <c r="FY51" i="20"/>
  <c r="EY13" i="20"/>
  <c r="FA13" i="20"/>
  <c r="FD13" i="20"/>
  <c r="FE13" i="20"/>
  <c r="FF13" i="20" s="1"/>
  <c r="FI13" i="20"/>
  <c r="FJ13" i="20"/>
  <c r="FN13" i="20"/>
  <c r="FO13" i="20"/>
  <c r="FQ13" i="20" s="1"/>
  <c r="FS13" i="20"/>
  <c r="FX13" i="20"/>
  <c r="FY13" i="20"/>
  <c r="EY50" i="20"/>
  <c r="FB50" i="20"/>
  <c r="FD50" i="20"/>
  <c r="FE50" i="20"/>
  <c r="FG50" i="20" s="1"/>
  <c r="FI50" i="20"/>
  <c r="FJ50" i="20"/>
  <c r="FN50" i="20"/>
  <c r="FO50" i="20"/>
  <c r="FP50" i="20" s="1"/>
  <c r="FS50" i="20"/>
  <c r="FX50" i="20"/>
  <c r="FY50" i="20"/>
  <c r="EY10" i="20"/>
  <c r="FA10" i="20"/>
  <c r="FD10" i="20"/>
  <c r="FE10" i="20"/>
  <c r="FF10" i="20" s="1"/>
  <c r="FI10" i="20"/>
  <c r="FN10" i="20"/>
  <c r="FO10" i="20"/>
  <c r="FQ10" i="20" s="1"/>
  <c r="FS10" i="20"/>
  <c r="FX10" i="20"/>
  <c r="FY10" i="20"/>
  <c r="EY68" i="20"/>
  <c r="FB68" i="20"/>
  <c r="FD68" i="20"/>
  <c r="FE68" i="20"/>
  <c r="FG68" i="20" s="1"/>
  <c r="FI68" i="20"/>
  <c r="FJ68" i="20"/>
  <c r="FN68" i="20"/>
  <c r="FO68" i="20"/>
  <c r="FP68" i="20" s="1"/>
  <c r="FS68" i="20"/>
  <c r="FT68" i="20"/>
  <c r="FV68" i="20" s="1"/>
  <c r="FX68" i="20"/>
  <c r="FY68" i="20"/>
  <c r="EY69" i="20"/>
  <c r="FA69" i="20"/>
  <c r="FD69" i="20"/>
  <c r="FE69" i="20"/>
  <c r="FF69" i="20" s="1"/>
  <c r="FI69" i="20"/>
  <c r="FJ69" i="20"/>
  <c r="FN69" i="20"/>
  <c r="FO69" i="20"/>
  <c r="FQ69" i="20" s="1"/>
  <c r="FS69" i="20"/>
  <c r="FT69" i="20"/>
  <c r="FX69" i="20"/>
  <c r="FY69" i="20"/>
  <c r="EY63" i="20"/>
  <c r="FA63" i="20"/>
  <c r="FD63" i="20"/>
  <c r="FE63" i="20"/>
  <c r="FG63" i="20" s="1"/>
  <c r="FI63" i="20"/>
  <c r="FJ63" i="20"/>
  <c r="FL63" i="20" s="1"/>
  <c r="FN63" i="20"/>
  <c r="FO63" i="20"/>
  <c r="FQ63" i="20" s="1"/>
  <c r="FS63" i="20"/>
  <c r="FT63" i="20"/>
  <c r="FV63" i="20" s="1"/>
  <c r="FX63" i="20"/>
  <c r="FY63" i="20"/>
  <c r="EY7" i="20"/>
  <c r="FD7" i="20"/>
  <c r="FE7" i="20"/>
  <c r="FF7" i="20" s="1"/>
  <c r="FI7" i="20"/>
  <c r="FN7" i="20"/>
  <c r="FO7" i="20"/>
  <c r="FQ7" i="20" s="1"/>
  <c r="FS7" i="20"/>
  <c r="FT7" i="20"/>
  <c r="FX7" i="20"/>
  <c r="FY7" i="20"/>
  <c r="EY28" i="20"/>
  <c r="FB28" i="20"/>
  <c r="FD28" i="20"/>
  <c r="FE28" i="20"/>
  <c r="FG28" i="20" s="1"/>
  <c r="FI28" i="20"/>
  <c r="FN28" i="20"/>
  <c r="FO28" i="20"/>
  <c r="FQ28" i="20" s="1"/>
  <c r="FS28" i="20"/>
  <c r="FT28" i="20"/>
  <c r="FV28" i="20" s="1"/>
  <c r="FX28" i="20"/>
  <c r="FY28" i="20"/>
  <c r="EY66" i="20"/>
  <c r="FA66" i="20"/>
  <c r="FD66" i="20"/>
  <c r="FE66" i="20"/>
  <c r="FG66" i="20" s="1"/>
  <c r="FI66" i="20"/>
  <c r="FJ66" i="20"/>
  <c r="FN66" i="20"/>
  <c r="FO66" i="20"/>
  <c r="FQ66" i="20" s="1"/>
  <c r="FS66" i="20"/>
  <c r="FT66" i="20"/>
  <c r="FU66" i="20" s="1"/>
  <c r="FX66" i="20"/>
  <c r="EY70" i="20"/>
  <c r="FA70" i="20"/>
  <c r="FD70" i="20"/>
  <c r="FE70" i="20"/>
  <c r="FG70" i="20" s="1"/>
  <c r="FI70" i="20"/>
  <c r="FJ70" i="20"/>
  <c r="FN70" i="20"/>
  <c r="FO70" i="20"/>
  <c r="FQ70" i="20" s="1"/>
  <c r="FS70" i="20"/>
  <c r="FT70" i="20"/>
  <c r="FU70" i="20" s="1"/>
  <c r="FX70" i="20"/>
  <c r="EY71" i="20"/>
  <c r="FA71" i="20"/>
  <c r="FD71" i="20"/>
  <c r="FE71" i="20"/>
  <c r="FG71" i="20" s="1"/>
  <c r="FI71" i="20"/>
  <c r="FJ71" i="20"/>
  <c r="FN71" i="20"/>
  <c r="FO71" i="20"/>
  <c r="FQ71" i="20" s="1"/>
  <c r="FS71" i="20"/>
  <c r="FT71" i="20"/>
  <c r="FU71" i="20" s="1"/>
  <c r="FX71" i="20"/>
  <c r="EY24" i="20"/>
  <c r="FA24" i="20"/>
  <c r="FD24" i="20"/>
  <c r="FE24" i="20"/>
  <c r="FG24" i="20" s="1"/>
  <c r="FI24" i="20"/>
  <c r="FN24" i="20"/>
  <c r="FO24" i="20"/>
  <c r="FP24" i="20" s="1"/>
  <c r="FS24" i="20"/>
  <c r="FT24" i="20"/>
  <c r="FV24" i="20" s="1"/>
  <c r="FX24" i="20"/>
  <c r="FY24" i="20"/>
  <c r="EY27" i="20"/>
  <c r="FA27" i="20"/>
  <c r="FD27" i="20"/>
  <c r="FE27" i="20"/>
  <c r="FF27" i="20" s="1"/>
  <c r="FI27" i="20"/>
  <c r="FN27" i="20"/>
  <c r="FO27" i="20"/>
  <c r="FQ27" i="20" s="1"/>
  <c r="FS27" i="20"/>
  <c r="FT27" i="20"/>
  <c r="FX27" i="20"/>
  <c r="FY27" i="20"/>
  <c r="EY53" i="20"/>
  <c r="FB53" i="20"/>
  <c r="FD53" i="20"/>
  <c r="FE53" i="20"/>
  <c r="FG53" i="20" s="1"/>
  <c r="FI53" i="20"/>
  <c r="FN53" i="20"/>
  <c r="FO53" i="20"/>
  <c r="FQ53" i="20" s="1"/>
  <c r="FS53" i="20"/>
  <c r="FT53" i="20"/>
  <c r="FV53" i="20" s="1"/>
  <c r="FX53" i="20"/>
  <c r="FY53" i="20"/>
  <c r="EY73" i="20"/>
  <c r="FA73" i="20"/>
  <c r="FD73" i="20"/>
  <c r="FE73" i="20"/>
  <c r="FG73" i="20" s="1"/>
  <c r="FI73" i="20"/>
  <c r="FJ73" i="20"/>
  <c r="FL73" i="20" s="1"/>
  <c r="FN73" i="20"/>
  <c r="FO73" i="20"/>
  <c r="FS73" i="20"/>
  <c r="FT73" i="20"/>
  <c r="FU73" i="20" s="1"/>
  <c r="FX73" i="20"/>
  <c r="FY73" i="20"/>
  <c r="EY74" i="20"/>
  <c r="FB74" i="20"/>
  <c r="FD74" i="20"/>
  <c r="FE74" i="20"/>
  <c r="FI74" i="20"/>
  <c r="FJ74" i="20"/>
  <c r="FN74" i="20"/>
  <c r="FO74" i="20"/>
  <c r="FP74" i="20" s="1"/>
  <c r="FS74" i="20"/>
  <c r="FT74" i="20"/>
  <c r="FV74" i="20" s="1"/>
  <c r="FX74" i="20"/>
  <c r="FY74" i="20"/>
  <c r="EY75" i="20"/>
  <c r="FD75" i="20"/>
  <c r="FE75" i="20"/>
  <c r="FF75" i="20" s="1"/>
  <c r="FI75" i="20"/>
  <c r="FJ75" i="20"/>
  <c r="FL75" i="20" s="1"/>
  <c r="FN75" i="20"/>
  <c r="FO75" i="20"/>
  <c r="FQ75" i="20" s="1"/>
  <c r="FS75" i="20"/>
  <c r="FT75" i="20"/>
  <c r="FX75" i="20"/>
  <c r="FY75" i="20"/>
  <c r="EY76" i="20"/>
  <c r="FD76" i="20"/>
  <c r="FE76" i="20"/>
  <c r="FG76" i="20" s="1"/>
  <c r="FI76" i="20"/>
  <c r="FJ76" i="20"/>
  <c r="FL76" i="20" s="1"/>
  <c r="FN76" i="20"/>
  <c r="FO76" i="20"/>
  <c r="FQ76" i="20" s="1"/>
  <c r="FS76" i="20"/>
  <c r="FT76" i="20"/>
  <c r="FV76" i="20" s="1"/>
  <c r="FX76" i="20"/>
  <c r="FY76" i="20"/>
  <c r="EY25" i="20"/>
  <c r="FA25" i="20"/>
  <c r="FD25" i="20"/>
  <c r="FE25" i="20"/>
  <c r="FG25" i="20" s="1"/>
  <c r="FI25" i="20"/>
  <c r="FN25" i="20"/>
  <c r="FO25" i="20"/>
  <c r="FS25" i="20"/>
  <c r="FT25" i="20"/>
  <c r="FU25" i="20" s="1"/>
  <c r="FX25" i="20"/>
  <c r="FY25" i="20"/>
  <c r="EY32" i="20"/>
  <c r="FB32" i="20"/>
  <c r="FD32" i="20"/>
  <c r="FE32" i="20"/>
  <c r="FI32" i="20"/>
  <c r="FN32" i="20"/>
  <c r="FO32" i="20"/>
  <c r="FP32" i="20" s="1"/>
  <c r="FS32" i="20"/>
  <c r="FT32" i="20"/>
  <c r="FX32" i="20"/>
  <c r="FY32" i="20"/>
  <c r="EY45" i="20"/>
  <c r="FD45" i="20"/>
  <c r="FI45" i="20"/>
  <c r="FN45" i="20"/>
  <c r="FO45" i="20"/>
  <c r="FQ45" i="20" s="1"/>
  <c r="FS45" i="20"/>
  <c r="FT45" i="20"/>
  <c r="FX45" i="20"/>
  <c r="FY45" i="20"/>
  <c r="EY77" i="20"/>
  <c r="FD77" i="20"/>
  <c r="FE77" i="20"/>
  <c r="FF77" i="20" s="1"/>
  <c r="FI77" i="20"/>
  <c r="FJ77" i="20"/>
  <c r="FN77" i="20"/>
  <c r="FO77" i="20"/>
  <c r="FS77" i="20"/>
  <c r="FT77" i="20"/>
  <c r="FX77" i="20"/>
  <c r="FY77" i="20"/>
  <c r="EY29" i="20"/>
  <c r="FA29" i="20"/>
  <c r="FD29" i="20"/>
  <c r="FE29" i="20"/>
  <c r="FG29" i="20" s="1"/>
  <c r="FI29" i="20"/>
  <c r="FN29" i="20"/>
  <c r="FO29" i="20"/>
  <c r="FP29" i="20" s="1"/>
  <c r="FS29" i="20"/>
  <c r="FT29" i="20"/>
  <c r="FU29" i="20" s="1"/>
  <c r="FX29" i="20"/>
  <c r="FY29" i="20"/>
  <c r="EY55" i="20"/>
  <c r="FD55" i="20"/>
  <c r="FE55" i="20"/>
  <c r="FG55" i="20" s="1"/>
  <c r="FI55" i="20"/>
  <c r="FN55" i="20"/>
  <c r="FO55" i="20"/>
  <c r="FS55" i="20"/>
  <c r="FT55" i="20"/>
  <c r="FX55" i="20"/>
  <c r="FY55" i="20"/>
  <c r="EY35" i="20"/>
  <c r="FB35" i="20"/>
  <c r="FD35" i="20"/>
  <c r="FE35" i="20"/>
  <c r="FG35" i="20" s="1"/>
  <c r="FI35" i="20"/>
  <c r="FJ35" i="20"/>
  <c r="FL35" i="20" s="1"/>
  <c r="FN35" i="20"/>
  <c r="FS35" i="20"/>
  <c r="FX35" i="20"/>
  <c r="FY35" i="20"/>
  <c r="EY15" i="20"/>
  <c r="FA15" i="20"/>
  <c r="FD15" i="20"/>
  <c r="FE15" i="20"/>
  <c r="FG15" i="20" s="1"/>
  <c r="FI15" i="20"/>
  <c r="FN15" i="20"/>
  <c r="FO15" i="20"/>
  <c r="FS15" i="20"/>
  <c r="FT15" i="20"/>
  <c r="FU15" i="20" s="1"/>
  <c r="FX15" i="20"/>
  <c r="FY15" i="20"/>
  <c r="EY46" i="20"/>
  <c r="FB46" i="20"/>
  <c r="FD46" i="20"/>
  <c r="FE46" i="20"/>
  <c r="FI46" i="20"/>
  <c r="FN46" i="20"/>
  <c r="FO46" i="20"/>
  <c r="FP46" i="20" s="1"/>
  <c r="FS46" i="20"/>
  <c r="FT46" i="20"/>
  <c r="FV46" i="20" s="1"/>
  <c r="FX46" i="20"/>
  <c r="FY46" i="20"/>
  <c r="EY18" i="20"/>
  <c r="FD18" i="20"/>
  <c r="FE18" i="20"/>
  <c r="FF18" i="20" s="1"/>
  <c r="FI18" i="20"/>
  <c r="FN18" i="20"/>
  <c r="FO18" i="20"/>
  <c r="FQ18" i="20" s="1"/>
  <c r="FS18" i="20"/>
  <c r="FT18" i="20"/>
  <c r="FX18" i="20"/>
  <c r="FY18" i="20"/>
  <c r="EY49" i="20"/>
  <c r="FB49" i="20"/>
  <c r="FD49" i="20"/>
  <c r="FE49" i="20"/>
  <c r="FG49" i="20" s="1"/>
  <c r="FI49" i="20"/>
  <c r="FJ49" i="20"/>
  <c r="FL49" i="20" s="1"/>
  <c r="FN49" i="20"/>
  <c r="FO49" i="20"/>
  <c r="FQ49" i="20" s="1"/>
  <c r="FS49" i="20"/>
  <c r="FT49" i="20"/>
  <c r="FV49" i="20" s="1"/>
  <c r="FX49" i="20"/>
  <c r="EY14" i="20"/>
  <c r="FA14" i="20"/>
  <c r="FD14" i="20"/>
  <c r="FE14" i="20"/>
  <c r="FG14" i="20" s="1"/>
  <c r="FI14" i="20"/>
  <c r="FN14" i="20"/>
  <c r="FO14" i="20"/>
  <c r="FS14" i="20"/>
  <c r="FT14" i="20"/>
  <c r="FU14" i="20" s="1"/>
  <c r="FX14" i="20"/>
  <c r="FY14" i="20"/>
  <c r="EY57" i="20"/>
  <c r="FB57" i="20"/>
  <c r="FD57" i="20"/>
  <c r="FE57" i="20"/>
  <c r="FI57" i="20"/>
  <c r="FJ57" i="20"/>
  <c r="FN57" i="20"/>
  <c r="FO57" i="20"/>
  <c r="FP57" i="20" s="1"/>
  <c r="FS57" i="20"/>
  <c r="FX57" i="20"/>
  <c r="FY57" i="20"/>
  <c r="EY78" i="20"/>
  <c r="FD78" i="20"/>
  <c r="FE78" i="20"/>
  <c r="FF78" i="20" s="1"/>
  <c r="FI78" i="20"/>
  <c r="FJ78" i="20"/>
  <c r="FL78" i="20" s="1"/>
  <c r="FN78" i="20"/>
  <c r="FO78" i="20"/>
  <c r="FQ78" i="20" s="1"/>
  <c r="FS78" i="20"/>
  <c r="FT78" i="20"/>
  <c r="FU78" i="20" s="1"/>
  <c r="FX78" i="20"/>
  <c r="FY78" i="20"/>
  <c r="EY17" i="20"/>
  <c r="FB17" i="20"/>
  <c r="FD17" i="20"/>
  <c r="FE17" i="20"/>
  <c r="FG17" i="20" s="1"/>
  <c r="FI17" i="20"/>
  <c r="FN17" i="20"/>
  <c r="FO17" i="20"/>
  <c r="FP17" i="20" s="1"/>
  <c r="FS17" i="20"/>
  <c r="FT17" i="20"/>
  <c r="FV17" i="20" s="1"/>
  <c r="FX17" i="20"/>
  <c r="FY17" i="20"/>
  <c r="EY79" i="20"/>
  <c r="FA79" i="20"/>
  <c r="FD79" i="20"/>
  <c r="FE79" i="20"/>
  <c r="FF79" i="20" s="1"/>
  <c r="FI79" i="20"/>
  <c r="FJ79" i="20"/>
  <c r="FL79" i="20" s="1"/>
  <c r="FN79" i="20"/>
  <c r="FO79" i="20"/>
  <c r="FQ79" i="20" s="1"/>
  <c r="FS79" i="20"/>
  <c r="FT79" i="20"/>
  <c r="FU79" i="20" s="1"/>
  <c r="FX79" i="20"/>
  <c r="FY79" i="20"/>
  <c r="EY34" i="20"/>
  <c r="FB34" i="20"/>
  <c r="FD34" i="20"/>
  <c r="FI34" i="20"/>
  <c r="FJ34" i="20"/>
  <c r="FN34" i="20"/>
  <c r="FO34" i="20"/>
  <c r="FP34" i="20" s="1"/>
  <c r="FS34" i="20"/>
  <c r="FX34" i="20"/>
  <c r="FY34" i="20"/>
  <c r="EY54" i="20"/>
  <c r="FA54" i="20"/>
  <c r="FD54" i="20"/>
  <c r="FE54" i="20"/>
  <c r="FG54" i="20" s="1"/>
  <c r="FI54" i="20"/>
  <c r="FN54" i="20"/>
  <c r="FO54" i="20"/>
  <c r="FQ54" i="20" s="1"/>
  <c r="FS54" i="20"/>
  <c r="FT54" i="20"/>
  <c r="FU54" i="20" s="1"/>
  <c r="FX54" i="20"/>
  <c r="FY54" i="20"/>
  <c r="EY60" i="20"/>
  <c r="FB60" i="20"/>
  <c r="FD60" i="20"/>
  <c r="FE60" i="20"/>
  <c r="FG60" i="20" s="1"/>
  <c r="FI60" i="20"/>
  <c r="FJ60" i="20"/>
  <c r="FN60" i="20"/>
  <c r="FO60" i="20"/>
  <c r="FP60" i="20" s="1"/>
  <c r="FS60" i="20"/>
  <c r="FT60" i="20"/>
  <c r="FV60" i="20" s="1"/>
  <c r="FX60" i="20"/>
  <c r="FY60" i="20"/>
  <c r="EY48" i="20"/>
  <c r="FA48" i="20"/>
  <c r="FD48" i="20"/>
  <c r="FI48" i="20"/>
  <c r="FJ48" i="20"/>
  <c r="FL48" i="20" s="1"/>
  <c r="FN48" i="20"/>
  <c r="FS48" i="20"/>
  <c r="FT48" i="20"/>
  <c r="FU48" i="20" s="1"/>
  <c r="FX48" i="20"/>
  <c r="FY48" i="20"/>
  <c r="EY56" i="20"/>
  <c r="FB56" i="20"/>
  <c r="FD56" i="20"/>
  <c r="FE56" i="20"/>
  <c r="FG56" i="20" s="1"/>
  <c r="FI56" i="20"/>
  <c r="FJ56" i="20"/>
  <c r="FN56" i="20"/>
  <c r="FS56" i="20"/>
  <c r="FX56" i="20"/>
  <c r="FY56" i="20"/>
  <c r="EY39" i="20"/>
  <c r="FA39" i="20"/>
  <c r="FD39" i="20"/>
  <c r="FE39" i="20"/>
  <c r="FG39" i="20" s="1"/>
  <c r="FI39" i="20"/>
  <c r="FJ39" i="20"/>
  <c r="FL39" i="20" s="1"/>
  <c r="FN39" i="20"/>
  <c r="FS39" i="20"/>
  <c r="FX39" i="20"/>
  <c r="FY39" i="20"/>
  <c r="EY16" i="20"/>
  <c r="FD16" i="20"/>
  <c r="FE16" i="20"/>
  <c r="FG16" i="20" s="1"/>
  <c r="FI16" i="20"/>
  <c r="FJ16" i="20"/>
  <c r="FN16" i="20"/>
  <c r="FS16" i="20"/>
  <c r="FT16" i="20"/>
  <c r="FX16" i="20"/>
  <c r="FY16" i="20"/>
  <c r="EY44" i="20"/>
  <c r="FA44" i="20"/>
  <c r="FD44" i="20"/>
  <c r="FE44" i="20"/>
  <c r="FG44" i="20" s="1"/>
  <c r="FI44" i="20"/>
  <c r="FJ44" i="20"/>
  <c r="FL44" i="20" s="1"/>
  <c r="FN44" i="20"/>
  <c r="FO44" i="20"/>
  <c r="FP44" i="20" s="1"/>
  <c r="FS44" i="20"/>
  <c r="FX44" i="20"/>
  <c r="FY44" i="20"/>
  <c r="EY42" i="20"/>
  <c r="FD42" i="20"/>
  <c r="FI42" i="20"/>
  <c r="FJ42" i="20"/>
  <c r="FN42" i="20"/>
  <c r="FO42" i="20"/>
  <c r="FQ42" i="20" s="1"/>
  <c r="FS42" i="20"/>
  <c r="FT42" i="20"/>
  <c r="FX42" i="20"/>
  <c r="FY42" i="20"/>
  <c r="EY61" i="20"/>
  <c r="FB61" i="20"/>
  <c r="FD61" i="20"/>
  <c r="FE61" i="20"/>
  <c r="FG61" i="20" s="1"/>
  <c r="FI61" i="20"/>
  <c r="FJ61" i="20"/>
  <c r="FL61" i="20" s="1"/>
  <c r="FN61" i="20"/>
  <c r="FO61" i="20"/>
  <c r="FP61" i="20" s="1"/>
  <c r="FS61" i="20"/>
  <c r="FT61" i="20"/>
  <c r="FU61" i="20" s="1"/>
  <c r="FX61" i="20"/>
  <c r="FY61" i="20"/>
  <c r="EY62" i="20"/>
  <c r="FD62" i="20"/>
  <c r="FE62" i="20"/>
  <c r="FG62" i="20" s="1"/>
  <c r="FI62" i="20"/>
  <c r="FJ62" i="20"/>
  <c r="FN62" i="20"/>
  <c r="FS62" i="20"/>
  <c r="FT62" i="20"/>
  <c r="FX62" i="20"/>
  <c r="FY62" i="20"/>
  <c r="EY47" i="20"/>
  <c r="FA47" i="20"/>
  <c r="FD47" i="20"/>
  <c r="FE47" i="20"/>
  <c r="FG47" i="20" s="1"/>
  <c r="FI47" i="20"/>
  <c r="FJ47" i="20"/>
  <c r="FL47" i="20" s="1"/>
  <c r="FN47" i="20"/>
  <c r="FS47" i="20"/>
  <c r="FX47" i="20"/>
  <c r="FY47" i="20"/>
  <c r="EY37" i="20"/>
  <c r="FA37" i="20"/>
  <c r="FD37" i="20"/>
  <c r="FE37" i="20"/>
  <c r="FF37" i="20" s="1"/>
  <c r="FI37" i="20"/>
  <c r="FJ37" i="20"/>
  <c r="FN37" i="20"/>
  <c r="FS37" i="20"/>
  <c r="FX37" i="20"/>
  <c r="FY37" i="20"/>
  <c r="EY80" i="20"/>
  <c r="FA80" i="20"/>
  <c r="FD80" i="20"/>
  <c r="FE80" i="20"/>
  <c r="FG80" i="20" s="1"/>
  <c r="FI80" i="20"/>
  <c r="FJ80" i="20"/>
  <c r="FN80" i="20"/>
  <c r="FO80" i="20"/>
  <c r="FP80" i="20" s="1"/>
  <c r="FS80" i="20"/>
  <c r="FT80" i="20"/>
  <c r="FU80" i="20" s="1"/>
  <c r="FX80" i="20"/>
  <c r="FY80" i="20"/>
  <c r="EY81" i="20"/>
  <c r="FA81" i="20"/>
  <c r="FD81" i="20"/>
  <c r="FE81" i="20"/>
  <c r="FF81" i="20" s="1"/>
  <c r="FI81" i="20"/>
  <c r="FJ81" i="20"/>
  <c r="FN81" i="20"/>
  <c r="FO81" i="20"/>
  <c r="FQ81" i="20" s="1"/>
  <c r="FS81" i="20"/>
  <c r="FT81" i="20"/>
  <c r="FU81" i="20" s="1"/>
  <c r="FX81" i="20"/>
  <c r="FY81" i="20"/>
  <c r="EY36" i="20"/>
  <c r="FB36" i="20"/>
  <c r="FD36" i="20"/>
  <c r="FE36" i="20"/>
  <c r="FG36" i="20" s="1"/>
  <c r="FI36" i="20"/>
  <c r="FJ36" i="20"/>
  <c r="FN36" i="20"/>
  <c r="FS36" i="20"/>
  <c r="FX36" i="20"/>
  <c r="FY36" i="20"/>
  <c r="EY82" i="20"/>
  <c r="FA82" i="20"/>
  <c r="FD82" i="20"/>
  <c r="FE82" i="20"/>
  <c r="FF82" i="20" s="1"/>
  <c r="FI82" i="20"/>
  <c r="FJ82" i="20"/>
  <c r="FN82" i="20"/>
  <c r="FO82" i="20"/>
  <c r="FQ82" i="20" s="1"/>
  <c r="FS82" i="20"/>
  <c r="FT82" i="20"/>
  <c r="FX82" i="20"/>
  <c r="FY82" i="20"/>
  <c r="EY83" i="20"/>
  <c r="FA83" i="20"/>
  <c r="FD83" i="20"/>
  <c r="FE83" i="20"/>
  <c r="FG83" i="20" s="1"/>
  <c r="FI83" i="20"/>
  <c r="FJ83" i="20"/>
  <c r="FN83" i="20"/>
  <c r="FO83" i="20"/>
  <c r="FS83" i="20"/>
  <c r="FT83" i="20"/>
  <c r="FU83" i="20" s="1"/>
  <c r="FX83" i="20"/>
  <c r="FY83" i="20"/>
  <c r="EY59" i="20"/>
  <c r="FA59" i="20"/>
  <c r="FD59" i="20"/>
  <c r="FE59" i="20"/>
  <c r="FI59" i="20"/>
  <c r="FJ59" i="20"/>
  <c r="FL59" i="20" s="1"/>
  <c r="FN59" i="20"/>
  <c r="FO59" i="20"/>
  <c r="FS59" i="20"/>
  <c r="FT59" i="20"/>
  <c r="FU59" i="20" s="1"/>
  <c r="FX59" i="20"/>
  <c r="FY59" i="20"/>
  <c r="EY43" i="20"/>
  <c r="FA43" i="20"/>
  <c r="FD43" i="20"/>
  <c r="FI43" i="20"/>
  <c r="FJ43" i="20"/>
  <c r="FL43" i="20" s="1"/>
  <c r="FN43" i="20"/>
  <c r="FO43" i="20"/>
  <c r="FQ43" i="20" s="1"/>
  <c r="FS43" i="20"/>
  <c r="FX43" i="20"/>
  <c r="FY43" i="20"/>
  <c r="EY30" i="20"/>
  <c r="FA30" i="20"/>
  <c r="FD30" i="20"/>
  <c r="FI30" i="20"/>
  <c r="FJ30" i="20"/>
  <c r="FL30" i="20" s="1"/>
  <c r="FN30" i="20"/>
  <c r="FO30" i="20"/>
  <c r="FQ30" i="20" s="1"/>
  <c r="FS30" i="20"/>
  <c r="FX30" i="20"/>
  <c r="FY30" i="20"/>
  <c r="EY41" i="20"/>
  <c r="FB41" i="20"/>
  <c r="FD41" i="20"/>
  <c r="FI41" i="20"/>
  <c r="FJ41" i="20"/>
  <c r="FN41" i="20"/>
  <c r="FO41" i="20"/>
  <c r="FP41" i="20" s="1"/>
  <c r="FS41" i="20"/>
  <c r="FX41" i="20"/>
  <c r="FY41" i="20"/>
  <c r="EY84" i="20"/>
  <c r="FA84" i="20"/>
  <c r="FD84" i="20"/>
  <c r="FE84" i="20"/>
  <c r="FF84" i="20" s="1"/>
  <c r="FI84" i="20"/>
  <c r="FJ84" i="20"/>
  <c r="FN84" i="20"/>
  <c r="FO84" i="20"/>
  <c r="FQ84" i="20" s="1"/>
  <c r="FS84" i="20"/>
  <c r="FT84" i="20"/>
  <c r="FX84" i="20"/>
  <c r="FY84" i="20"/>
  <c r="EY11" i="20"/>
  <c r="FD11" i="20"/>
  <c r="FE11" i="20"/>
  <c r="FI11" i="20"/>
  <c r="FN11" i="20"/>
  <c r="FO11" i="20"/>
  <c r="FP11" i="20" s="1"/>
  <c r="FS11" i="20"/>
  <c r="FX11" i="20"/>
  <c r="FY11" i="20"/>
  <c r="EY85" i="20"/>
  <c r="FD85" i="20"/>
  <c r="FE85" i="20"/>
  <c r="FG85" i="20" s="1"/>
  <c r="FI85" i="20"/>
  <c r="FJ85" i="20"/>
  <c r="FL85" i="20" s="1"/>
  <c r="FN85" i="20"/>
  <c r="FO85" i="20"/>
  <c r="FQ85" i="20" s="1"/>
  <c r="FS85" i="20"/>
  <c r="FT85" i="20" s="1"/>
  <c r="FX85" i="20"/>
  <c r="FY85" i="20"/>
  <c r="EY86" i="20"/>
  <c r="FA86" i="20"/>
  <c r="FD86" i="20"/>
  <c r="FE86" i="20"/>
  <c r="FG86" i="20" s="1"/>
  <c r="FI86" i="20"/>
  <c r="FJ86" i="20"/>
  <c r="FL86" i="20" s="1"/>
  <c r="FN86" i="20"/>
  <c r="FO86" i="20"/>
  <c r="FQ86" i="20" s="1"/>
  <c r="FS86" i="20"/>
  <c r="FT86" i="20"/>
  <c r="FU86" i="20" s="1"/>
  <c r="FX86" i="20"/>
  <c r="FY86" i="20"/>
  <c r="EY87" i="20"/>
  <c r="FD87" i="20"/>
  <c r="FE87" i="20"/>
  <c r="FI87" i="20"/>
  <c r="FJ87" i="20"/>
  <c r="FL87" i="20" s="1"/>
  <c r="FN87" i="20"/>
  <c r="FO87" i="20"/>
  <c r="FS87" i="20"/>
  <c r="FT87" i="20"/>
  <c r="FU87" i="20" s="1"/>
  <c r="FX87" i="20"/>
  <c r="FY87" i="20"/>
  <c r="EY64" i="20"/>
  <c r="FA64" i="20"/>
  <c r="FD64" i="20"/>
  <c r="FE64" i="20"/>
  <c r="FG64" i="20" s="1"/>
  <c r="FI64" i="20"/>
  <c r="FJ64" i="20"/>
  <c r="FL64" i="20" s="1"/>
  <c r="FN64" i="20"/>
  <c r="FO64" i="20"/>
  <c r="FQ64" i="20" s="1"/>
  <c r="FS64" i="20"/>
  <c r="FT64" i="20"/>
  <c r="FU64" i="20" s="1"/>
  <c r="FX64" i="20"/>
  <c r="FY64" i="20"/>
  <c r="EY65" i="20"/>
  <c r="FD65" i="20"/>
  <c r="FE65" i="20"/>
  <c r="FG65" i="20" s="1"/>
  <c r="FI65" i="20"/>
  <c r="FJ65" i="20"/>
  <c r="FL65" i="20" s="1"/>
  <c r="FN65" i="20"/>
  <c r="FO65" i="20"/>
  <c r="FQ65" i="20" s="1"/>
  <c r="FS65" i="20"/>
  <c r="FT65" i="20"/>
  <c r="FU65" i="20" s="1"/>
  <c r="FX65" i="20"/>
  <c r="FY65" i="20"/>
  <c r="EY88" i="20"/>
  <c r="FD88" i="20"/>
  <c r="FE88" i="20"/>
  <c r="FG88" i="20" s="1"/>
  <c r="FI88" i="20"/>
  <c r="FJ88" i="20"/>
  <c r="FN88" i="20"/>
  <c r="FO88" i="20"/>
  <c r="FQ88" i="20" s="1"/>
  <c r="FS88" i="20"/>
  <c r="FT88" i="20"/>
  <c r="FV88" i="20" s="1"/>
  <c r="FX88" i="20"/>
  <c r="FY88" i="20"/>
  <c r="EY72" i="20"/>
  <c r="FA72" i="20"/>
  <c r="FD72" i="20"/>
  <c r="FE72" i="20"/>
  <c r="FF72" i="20" s="1"/>
  <c r="FI72" i="20"/>
  <c r="FJ72" i="20"/>
  <c r="FN72" i="20"/>
  <c r="FO72" i="20"/>
  <c r="FQ72" i="20" s="1"/>
  <c r="FS72" i="20"/>
  <c r="FT72" i="20"/>
  <c r="FU72" i="20" s="1"/>
  <c r="FX72" i="20"/>
  <c r="FY72" i="20"/>
  <c r="EY89" i="20"/>
  <c r="FA89" i="20"/>
  <c r="FD89" i="20"/>
  <c r="FE89" i="20"/>
  <c r="FG89" i="20" s="1"/>
  <c r="FI89" i="20"/>
  <c r="FJ89" i="20"/>
  <c r="FN89" i="20"/>
  <c r="FO89" i="20"/>
  <c r="FP89" i="20" s="1"/>
  <c r="FS89" i="20"/>
  <c r="FT89" i="20"/>
  <c r="FU89" i="20" s="1"/>
  <c r="FX89" i="20"/>
  <c r="FY89" i="20"/>
  <c r="EY23" i="20"/>
  <c r="FD23" i="20"/>
  <c r="FE23" i="20"/>
  <c r="FG23" i="20" s="1"/>
  <c r="FI23" i="20"/>
  <c r="FN23" i="20"/>
  <c r="FO23" i="20"/>
  <c r="FP23" i="20" s="1"/>
  <c r="FS23" i="20"/>
  <c r="FT23" i="20"/>
  <c r="FU23" i="20" s="1"/>
  <c r="FX23" i="20"/>
  <c r="FY23" i="20"/>
  <c r="EY31" i="20"/>
  <c r="FA31" i="20"/>
  <c r="FD31" i="20"/>
  <c r="FE31" i="20"/>
  <c r="FF31" i="20" s="1"/>
  <c r="FI31" i="20"/>
  <c r="FN31" i="20"/>
  <c r="FO31" i="20"/>
  <c r="FS31" i="20"/>
  <c r="FT31" i="20"/>
  <c r="FU31" i="20" s="1"/>
  <c r="FX31" i="20"/>
  <c r="FY31" i="20"/>
  <c r="EY26" i="20"/>
  <c r="FA26" i="20"/>
  <c r="FD26" i="20"/>
  <c r="FI26" i="20"/>
  <c r="FN26" i="20"/>
  <c r="FO26" i="20"/>
  <c r="FP26" i="20" s="1"/>
  <c r="FS26" i="20"/>
  <c r="FT26" i="20"/>
  <c r="FU26" i="20" s="1"/>
  <c r="FX26" i="20"/>
  <c r="FY26" i="20"/>
  <c r="EY58" i="20"/>
  <c r="FD58" i="20"/>
  <c r="FE58" i="20"/>
  <c r="FG58" i="20" s="1"/>
  <c r="FI58" i="20"/>
  <c r="FJ58" i="20"/>
  <c r="FN58" i="20"/>
  <c r="FO58" i="20"/>
  <c r="FQ58" i="20" s="1"/>
  <c r="FS58" i="20"/>
  <c r="FT58" i="20"/>
  <c r="FX58" i="20"/>
  <c r="FY58" i="20"/>
  <c r="EY33" i="20"/>
  <c r="FA33" i="20"/>
  <c r="FD33" i="20"/>
  <c r="FE33" i="20"/>
  <c r="FG33" i="20" s="1"/>
  <c r="FI33" i="20"/>
  <c r="FN33" i="20"/>
  <c r="FO33" i="20"/>
  <c r="FQ33" i="20" s="1"/>
  <c r="FS33" i="20"/>
  <c r="FT33" i="20"/>
  <c r="FU33" i="20" s="1"/>
  <c r="FX33" i="20"/>
  <c r="FY33" i="20"/>
  <c r="EY38" i="20"/>
  <c r="FA38" i="20"/>
  <c r="FD38" i="20"/>
  <c r="FE38" i="20"/>
  <c r="FF38" i="20" s="1"/>
  <c r="FI38" i="20"/>
  <c r="FN38" i="20"/>
  <c r="FO38" i="20"/>
  <c r="FQ38" i="20" s="1"/>
  <c r="FS38" i="20"/>
  <c r="FT38" i="20"/>
  <c r="FU38" i="20" s="1"/>
  <c r="FX38" i="20"/>
  <c r="FY38" i="20"/>
  <c r="FY19" i="20"/>
  <c r="FX19" i="20"/>
  <c r="FT19" i="20"/>
  <c r="FV19" i="20" s="1"/>
  <c r="FS19" i="20"/>
  <c r="FO19" i="20"/>
  <c r="FQ19" i="20" s="1"/>
  <c r="FN19" i="20"/>
  <c r="FI19" i="20"/>
  <c r="FE19" i="20"/>
  <c r="FG19" i="20" s="1"/>
  <c r="FD19" i="20"/>
  <c r="EY19" i="20"/>
  <c r="DO40" i="20"/>
  <c r="DT40" i="20"/>
  <c r="DY40" i="20"/>
  <c r="DZ40" i="20"/>
  <c r="ED40" i="20"/>
  <c r="EE40" i="20"/>
  <c r="EF40" i="20" s="1"/>
  <c r="EI40" i="20"/>
  <c r="EJ40" i="20"/>
  <c r="EL40" i="20" s="1"/>
  <c r="EN40" i="20"/>
  <c r="EO40" i="20"/>
  <c r="DO21" i="20"/>
  <c r="DT21" i="20"/>
  <c r="DY21" i="20"/>
  <c r="ED21" i="20"/>
  <c r="EE21" i="20"/>
  <c r="EF21" i="20" s="1"/>
  <c r="EI21" i="20"/>
  <c r="EJ21" i="20"/>
  <c r="EL21" i="20" s="1"/>
  <c r="EN21" i="20"/>
  <c r="EO21" i="20"/>
  <c r="DO22" i="20"/>
  <c r="DT22" i="20"/>
  <c r="DY22" i="20"/>
  <c r="ED22" i="20"/>
  <c r="EE22" i="20"/>
  <c r="EF22" i="20" s="1"/>
  <c r="EI22" i="20"/>
  <c r="EJ22" i="20"/>
  <c r="EL22" i="20" s="1"/>
  <c r="EN22" i="20"/>
  <c r="EO22" i="20"/>
  <c r="DO67" i="20"/>
  <c r="DP67" i="20"/>
  <c r="DQ67" i="20" s="1"/>
  <c r="DT67" i="20"/>
  <c r="DU67" i="20"/>
  <c r="DV67" i="20" s="1"/>
  <c r="DY67" i="20"/>
  <c r="DZ67" i="20"/>
  <c r="EB67" i="20" s="1"/>
  <c r="ED67" i="20"/>
  <c r="EE67" i="20"/>
  <c r="EF67" i="20" s="1"/>
  <c r="EI67" i="20"/>
  <c r="EJ67" i="20"/>
  <c r="EK67" i="20" s="1"/>
  <c r="EN67" i="20"/>
  <c r="EO67" i="20"/>
  <c r="DO20" i="20"/>
  <c r="DP20" i="20"/>
  <c r="DR20" i="20" s="1"/>
  <c r="DT20" i="20"/>
  <c r="DU20" i="20"/>
  <c r="DV20" i="20" s="1"/>
  <c r="DY20" i="20"/>
  <c r="ED20" i="20"/>
  <c r="EE20" i="20"/>
  <c r="EF20" i="20" s="1"/>
  <c r="EI20" i="20"/>
  <c r="EJ20" i="20"/>
  <c r="EL20" i="20" s="1"/>
  <c r="EN20" i="20"/>
  <c r="EO20" i="20"/>
  <c r="DO51" i="20"/>
  <c r="DP51" i="20"/>
  <c r="DQ51" i="20" s="1"/>
  <c r="DT51" i="20"/>
  <c r="DU51" i="20"/>
  <c r="DV51" i="20" s="1"/>
  <c r="DY51" i="20"/>
  <c r="DZ51" i="20"/>
  <c r="ED51" i="20"/>
  <c r="EE51" i="20"/>
  <c r="EF51" i="20" s="1"/>
  <c r="EI51" i="20"/>
  <c r="EJ51" i="20"/>
  <c r="EL51" i="20" s="1"/>
  <c r="EN51" i="20"/>
  <c r="DO13" i="20"/>
  <c r="DT13" i="20"/>
  <c r="DU13" i="20"/>
  <c r="DV13" i="20" s="1"/>
  <c r="DY13" i="20"/>
  <c r="DZ13" i="20"/>
  <c r="ED13" i="20"/>
  <c r="EI13" i="20"/>
  <c r="EN13" i="20"/>
  <c r="EO13" i="20"/>
  <c r="DO50" i="20"/>
  <c r="DP50" i="20"/>
  <c r="DQ50" i="20" s="1"/>
  <c r="DT50" i="20"/>
  <c r="DU50" i="20"/>
  <c r="DV50" i="20" s="1"/>
  <c r="DY50" i="20"/>
  <c r="DZ50" i="20"/>
  <c r="ED50" i="20"/>
  <c r="EI50" i="20"/>
  <c r="EN50" i="20"/>
  <c r="EO50" i="20"/>
  <c r="DO10" i="20"/>
  <c r="DT10" i="20"/>
  <c r="DU10" i="20"/>
  <c r="DW10" i="20" s="1"/>
  <c r="DY10" i="20"/>
  <c r="ED10" i="20"/>
  <c r="EE10" i="20"/>
  <c r="EF10" i="20" s="1"/>
  <c r="EI10" i="20"/>
  <c r="EN10" i="20"/>
  <c r="EO10" i="20"/>
  <c r="DO68" i="20"/>
  <c r="DP68" i="20"/>
  <c r="DQ68" i="20" s="1"/>
  <c r="DT68" i="20"/>
  <c r="DU68" i="20"/>
  <c r="DV68" i="20" s="1"/>
  <c r="DY68" i="20"/>
  <c r="DZ68" i="20"/>
  <c r="ED68" i="20"/>
  <c r="EE68" i="20"/>
  <c r="EF68" i="20" s="1"/>
  <c r="EI68" i="20"/>
  <c r="EJ68" i="20"/>
  <c r="EK68" i="20" s="1"/>
  <c r="EN68" i="20"/>
  <c r="EO68" i="20"/>
  <c r="DO69" i="20"/>
  <c r="DP69" i="20"/>
  <c r="DQ69" i="20" s="1"/>
  <c r="DT69" i="20"/>
  <c r="DU69" i="20"/>
  <c r="DW69" i="20" s="1"/>
  <c r="DY69" i="20"/>
  <c r="DZ69" i="20"/>
  <c r="EB69" i="20" s="1"/>
  <c r="ED69" i="20"/>
  <c r="EE69" i="20"/>
  <c r="EI69" i="20"/>
  <c r="EJ69" i="20"/>
  <c r="EK69" i="20" s="1"/>
  <c r="EN69" i="20"/>
  <c r="EO69" i="20"/>
  <c r="DO63" i="20"/>
  <c r="DP63" i="20"/>
  <c r="DR63" i="20" s="1"/>
  <c r="DT63" i="20"/>
  <c r="DU63" i="20"/>
  <c r="DY63" i="20"/>
  <c r="DZ63" i="20"/>
  <c r="ED63" i="20"/>
  <c r="EI63" i="20"/>
  <c r="EJ63" i="20"/>
  <c r="EL63" i="20" s="1"/>
  <c r="EN63" i="20"/>
  <c r="EO63" i="20"/>
  <c r="DO7" i="20"/>
  <c r="DT7" i="20"/>
  <c r="DU7" i="20"/>
  <c r="DV7" i="20" s="1"/>
  <c r="DY7" i="20"/>
  <c r="ED7" i="20"/>
  <c r="EE7" i="20"/>
  <c r="EG7" i="20" s="1"/>
  <c r="EI7" i="20"/>
  <c r="EJ7" i="20"/>
  <c r="EN7" i="20"/>
  <c r="EO7" i="20"/>
  <c r="DO28" i="20"/>
  <c r="DP28" i="20"/>
  <c r="DT28" i="20"/>
  <c r="DU28" i="20"/>
  <c r="DW28" i="20" s="1"/>
  <c r="DY28" i="20"/>
  <c r="ED28" i="20"/>
  <c r="EE28" i="20"/>
  <c r="EI28" i="20"/>
  <c r="EJ28" i="20"/>
  <c r="EN28" i="20"/>
  <c r="EO28" i="20"/>
  <c r="DO66" i="20"/>
  <c r="DP66" i="20"/>
  <c r="DQ66" i="20" s="1"/>
  <c r="DT66" i="20"/>
  <c r="DU66" i="20"/>
  <c r="DW66" i="20" s="1"/>
  <c r="DY66" i="20"/>
  <c r="DZ66" i="20"/>
  <c r="EB66" i="20" s="1"/>
  <c r="ED66" i="20"/>
  <c r="EE66" i="20"/>
  <c r="EG66" i="20" s="1"/>
  <c r="EI66" i="20"/>
  <c r="EJ66" i="20"/>
  <c r="EK66" i="20" s="1"/>
  <c r="EN66" i="20"/>
  <c r="EO66" i="20"/>
  <c r="DO70" i="20"/>
  <c r="DP70" i="20"/>
  <c r="DR70" i="20" s="1"/>
  <c r="DT70" i="20"/>
  <c r="DU70" i="20"/>
  <c r="DW70" i="20" s="1"/>
  <c r="DY70" i="20"/>
  <c r="DZ70" i="20"/>
  <c r="EB70" i="20" s="1"/>
  <c r="ED70" i="20"/>
  <c r="EE70" i="20"/>
  <c r="EG70" i="20" s="1"/>
  <c r="EI70" i="20"/>
  <c r="EJ70" i="20"/>
  <c r="EN70" i="20"/>
  <c r="EO70" i="20"/>
  <c r="DO71" i="20"/>
  <c r="DP71" i="20"/>
  <c r="DR71" i="20" s="1"/>
  <c r="DT71" i="20"/>
  <c r="DU71" i="20"/>
  <c r="DY71" i="20"/>
  <c r="DZ71" i="20"/>
  <c r="ED71" i="20"/>
  <c r="EE71" i="20"/>
  <c r="EF71" i="20" s="1"/>
  <c r="EI71" i="20"/>
  <c r="EJ71" i="20"/>
  <c r="EN71" i="20"/>
  <c r="EO71" i="20"/>
  <c r="DO24" i="20"/>
  <c r="DP24" i="20"/>
  <c r="DQ24" i="20" s="1"/>
  <c r="DT24" i="20"/>
  <c r="DY24" i="20"/>
  <c r="ED24" i="20"/>
  <c r="EE24" i="20"/>
  <c r="EF24" i="20" s="1"/>
  <c r="EI24" i="20"/>
  <c r="EJ24" i="20"/>
  <c r="EK24" i="20" s="1"/>
  <c r="EN24" i="20"/>
  <c r="EO24" i="20"/>
  <c r="DO27" i="20"/>
  <c r="DP27" i="20"/>
  <c r="DR27" i="20" s="1"/>
  <c r="DT27" i="20"/>
  <c r="DU27" i="20"/>
  <c r="DV27" i="20" s="1"/>
  <c r="DY27" i="20"/>
  <c r="ED27" i="20"/>
  <c r="EE27" i="20"/>
  <c r="EG27" i="20" s="1"/>
  <c r="EI27" i="20"/>
  <c r="EJ27" i="20"/>
  <c r="EL27" i="20" s="1"/>
  <c r="EN27" i="20"/>
  <c r="EO27" i="20"/>
  <c r="DO53" i="20"/>
  <c r="DP53" i="20"/>
  <c r="DR53" i="20" s="1"/>
  <c r="DT53" i="20"/>
  <c r="DU53" i="20"/>
  <c r="DW53" i="20" s="1"/>
  <c r="DY53" i="20"/>
  <c r="ED53" i="20"/>
  <c r="EE53" i="20"/>
  <c r="EI53" i="20"/>
  <c r="EJ53" i="20"/>
  <c r="EL53" i="20" s="1"/>
  <c r="EN53" i="20"/>
  <c r="EO53" i="20"/>
  <c r="DO73" i="20"/>
  <c r="DP73" i="20"/>
  <c r="DR73" i="20" s="1"/>
  <c r="DT73" i="20"/>
  <c r="DU73" i="20"/>
  <c r="DV73" i="20" s="1"/>
  <c r="DY73" i="20"/>
  <c r="DZ73" i="20"/>
  <c r="ED73" i="20"/>
  <c r="EE73" i="20"/>
  <c r="EF73" i="20" s="1"/>
  <c r="EI73" i="20"/>
  <c r="EJ73" i="20"/>
  <c r="EN73" i="20"/>
  <c r="EO73" i="20"/>
  <c r="DO74" i="20"/>
  <c r="DP74" i="20"/>
  <c r="DQ74" i="20" s="1"/>
  <c r="DT74" i="20"/>
  <c r="DU74" i="20"/>
  <c r="DV74" i="20" s="1"/>
  <c r="DY74" i="20"/>
  <c r="DZ74" i="20"/>
  <c r="EB74" i="20" s="1"/>
  <c r="ED74" i="20"/>
  <c r="EE74" i="20"/>
  <c r="EF74" i="20" s="1"/>
  <c r="EI74" i="20"/>
  <c r="EJ74" i="20"/>
  <c r="EK74" i="20" s="1"/>
  <c r="EN74" i="20"/>
  <c r="EO74" i="20"/>
  <c r="DO75" i="20"/>
  <c r="DP75" i="20"/>
  <c r="DR75" i="20" s="1"/>
  <c r="DT75" i="20"/>
  <c r="DU75" i="20"/>
  <c r="DV75" i="20" s="1"/>
  <c r="DY75" i="20"/>
  <c r="DZ75" i="20"/>
  <c r="ED75" i="20"/>
  <c r="EE75" i="20"/>
  <c r="EF75" i="20" s="1"/>
  <c r="EI75" i="20"/>
  <c r="EJ75" i="20"/>
  <c r="EL75" i="20" s="1"/>
  <c r="EN75" i="20"/>
  <c r="EO75" i="20"/>
  <c r="DO76" i="20"/>
  <c r="DP76" i="20"/>
  <c r="DR76" i="20" s="1"/>
  <c r="DT76" i="20"/>
  <c r="DU76" i="20"/>
  <c r="DW76" i="20" s="1"/>
  <c r="DY76" i="20"/>
  <c r="DZ76" i="20"/>
  <c r="EB76" i="20" s="1"/>
  <c r="ED76" i="20"/>
  <c r="EE76" i="20"/>
  <c r="EI76" i="20"/>
  <c r="EJ76" i="20"/>
  <c r="EL76" i="20" s="1"/>
  <c r="EN76" i="20"/>
  <c r="EO76" i="20"/>
  <c r="DO25" i="20"/>
  <c r="DP25" i="20"/>
  <c r="DR25" i="20" s="1"/>
  <c r="DT25" i="20"/>
  <c r="DU25" i="20"/>
  <c r="DV25" i="20" s="1"/>
  <c r="DY25" i="20"/>
  <c r="ED25" i="20"/>
  <c r="EE25" i="20"/>
  <c r="EF25" i="20" s="1"/>
  <c r="EI25" i="20"/>
  <c r="EJ25" i="20"/>
  <c r="EN25" i="20"/>
  <c r="EO25" i="20"/>
  <c r="DO32" i="20"/>
  <c r="DP32" i="20"/>
  <c r="DQ32" i="20" s="1"/>
  <c r="DT32" i="20"/>
  <c r="DU32" i="20"/>
  <c r="DV32" i="20" s="1"/>
  <c r="DY32" i="20"/>
  <c r="ED32" i="20"/>
  <c r="EE32" i="20"/>
  <c r="EF32" i="20" s="1"/>
  <c r="EI32" i="20"/>
  <c r="EJ32" i="20"/>
  <c r="EK32" i="20" s="1"/>
  <c r="EN32" i="20"/>
  <c r="DO45" i="20"/>
  <c r="DP45" i="20"/>
  <c r="DR45" i="20" s="1"/>
  <c r="DT45" i="20"/>
  <c r="DY45" i="20"/>
  <c r="ED45" i="20"/>
  <c r="EE45" i="20"/>
  <c r="EI45" i="20"/>
  <c r="EJ45" i="20"/>
  <c r="EL45" i="20" s="1"/>
  <c r="EN45" i="20"/>
  <c r="EO45" i="20"/>
  <c r="DO77" i="20"/>
  <c r="DP77" i="20"/>
  <c r="DT77" i="20"/>
  <c r="DU77" i="20"/>
  <c r="DV77" i="20" s="1"/>
  <c r="DY77" i="20"/>
  <c r="DZ77" i="20"/>
  <c r="ED77" i="20"/>
  <c r="EE77" i="20"/>
  <c r="EF77" i="20" s="1"/>
  <c r="EI77" i="20"/>
  <c r="EJ77" i="20"/>
  <c r="EN77" i="20"/>
  <c r="EO77" i="20"/>
  <c r="DO29" i="20"/>
  <c r="DP29" i="20"/>
  <c r="DR29" i="20" s="1"/>
  <c r="DT29" i="20"/>
  <c r="DU29" i="20"/>
  <c r="DV29" i="20" s="1"/>
  <c r="DY29" i="20"/>
  <c r="ED29" i="20"/>
  <c r="EE29" i="20"/>
  <c r="EI29" i="20"/>
  <c r="EJ29" i="20"/>
  <c r="EL29" i="20" s="1"/>
  <c r="EN29" i="20"/>
  <c r="EO29" i="20"/>
  <c r="DO55" i="20"/>
  <c r="DP55" i="20"/>
  <c r="DT55" i="20"/>
  <c r="DU55" i="20"/>
  <c r="DV55" i="20" s="1"/>
  <c r="DY55" i="20"/>
  <c r="ED55" i="20"/>
  <c r="EE55" i="20"/>
  <c r="EF55" i="20" s="1"/>
  <c r="EI55" i="20"/>
  <c r="EJ55" i="20"/>
  <c r="EN55" i="20"/>
  <c r="EO55" i="20"/>
  <c r="DO35" i="20"/>
  <c r="DP35" i="20"/>
  <c r="DR35" i="20" s="1"/>
  <c r="DT35" i="20"/>
  <c r="DU35" i="20"/>
  <c r="DV35" i="20" s="1"/>
  <c r="DY35" i="20"/>
  <c r="DZ35" i="20"/>
  <c r="EB35" i="20" s="1"/>
  <c r="ED35" i="20"/>
  <c r="EI35" i="20"/>
  <c r="EN35" i="20"/>
  <c r="DO15" i="20"/>
  <c r="DP15" i="20"/>
  <c r="DR15" i="20" s="1"/>
  <c r="DT15" i="20"/>
  <c r="DU15" i="20"/>
  <c r="DV15" i="20" s="1"/>
  <c r="DY15" i="20"/>
  <c r="ED15" i="20"/>
  <c r="EE15" i="20"/>
  <c r="EF15" i="20" s="1"/>
  <c r="EI15" i="20"/>
  <c r="EJ15" i="20"/>
  <c r="EL15" i="20" s="1"/>
  <c r="EN15" i="20"/>
  <c r="EO15" i="20"/>
  <c r="DO46" i="20"/>
  <c r="DP46" i="20"/>
  <c r="DQ46" i="20" s="1"/>
  <c r="DT46" i="20"/>
  <c r="DU46" i="20"/>
  <c r="DY46" i="20"/>
  <c r="ED46" i="20"/>
  <c r="EE46" i="20"/>
  <c r="EF46" i="20" s="1"/>
  <c r="EI46" i="20"/>
  <c r="EJ46" i="20"/>
  <c r="EK46" i="20" s="1"/>
  <c r="EN46" i="20"/>
  <c r="EO46" i="20"/>
  <c r="DO18" i="20"/>
  <c r="DP18" i="20"/>
  <c r="DQ18" i="20" s="1"/>
  <c r="DT18" i="20"/>
  <c r="DU18" i="20"/>
  <c r="DV18" i="20" s="1"/>
  <c r="DY18" i="20"/>
  <c r="ED18" i="20"/>
  <c r="EE18" i="20"/>
  <c r="EI18" i="20"/>
  <c r="EJ18" i="20"/>
  <c r="EK18" i="20" s="1"/>
  <c r="EN18" i="20"/>
  <c r="EO18" i="20"/>
  <c r="DO49" i="20"/>
  <c r="DP49" i="20"/>
  <c r="DQ49" i="20" s="1"/>
  <c r="DT49" i="20"/>
  <c r="DU49" i="20"/>
  <c r="DY49" i="20"/>
  <c r="DZ49" i="20"/>
  <c r="ED49" i="20"/>
  <c r="EE49" i="20"/>
  <c r="EF49" i="20" s="1"/>
  <c r="EI49" i="20"/>
  <c r="EJ49" i="20"/>
  <c r="EK49" i="20" s="1"/>
  <c r="EN49" i="20"/>
  <c r="DO14" i="20"/>
  <c r="DP14" i="20"/>
  <c r="DQ14" i="20" s="1"/>
  <c r="DT14" i="20"/>
  <c r="DU14" i="20"/>
  <c r="DV14" i="20" s="1"/>
  <c r="DY14" i="20"/>
  <c r="ED14" i="20"/>
  <c r="EE14" i="20"/>
  <c r="EI14" i="20"/>
  <c r="EJ14" i="20"/>
  <c r="EK14" i="20" s="1"/>
  <c r="EN14" i="20"/>
  <c r="EO14" i="20"/>
  <c r="DO57" i="20"/>
  <c r="DP57" i="20"/>
  <c r="DQ57" i="20" s="1"/>
  <c r="DT57" i="20"/>
  <c r="DU57" i="20"/>
  <c r="DY57" i="20"/>
  <c r="ED57" i="20"/>
  <c r="EE57" i="20"/>
  <c r="EF57" i="20" s="1"/>
  <c r="EI57" i="20"/>
  <c r="EN57" i="20"/>
  <c r="EO57" i="20"/>
  <c r="DO78" i="20"/>
  <c r="DP78" i="20"/>
  <c r="DQ78" i="20" s="1"/>
  <c r="DT78" i="20"/>
  <c r="DU78" i="20"/>
  <c r="DV78" i="20" s="1"/>
  <c r="DY78" i="20"/>
  <c r="DZ78" i="20"/>
  <c r="ED78" i="20"/>
  <c r="EE78" i="20"/>
  <c r="EI78" i="20"/>
  <c r="EJ78" i="20"/>
  <c r="EK78" i="20" s="1"/>
  <c r="EN78" i="20"/>
  <c r="EO78" i="20"/>
  <c r="DO17" i="20"/>
  <c r="DP17" i="20"/>
  <c r="DT17" i="20"/>
  <c r="DU17" i="20"/>
  <c r="DW17" i="20" s="1"/>
  <c r="DY17" i="20"/>
  <c r="ED17" i="20"/>
  <c r="EE17" i="20"/>
  <c r="EF17" i="20" s="1"/>
  <c r="EI17" i="20"/>
  <c r="EJ17" i="20"/>
  <c r="EK17" i="20" s="1"/>
  <c r="EN17" i="20"/>
  <c r="EO17" i="20"/>
  <c r="DO79" i="20"/>
  <c r="DP79" i="20"/>
  <c r="DT79" i="20"/>
  <c r="DU79" i="20"/>
  <c r="DV79" i="20" s="1"/>
  <c r="DY79" i="20"/>
  <c r="DZ79" i="20"/>
  <c r="ED79" i="20"/>
  <c r="EE79" i="20"/>
  <c r="EG79" i="20" s="1"/>
  <c r="EI79" i="20"/>
  <c r="EJ79" i="20"/>
  <c r="EN79" i="20"/>
  <c r="EO79" i="20"/>
  <c r="DO34" i="20"/>
  <c r="DP34" i="20"/>
  <c r="DQ34" i="20" s="1"/>
  <c r="DT34" i="20"/>
  <c r="DY34" i="20"/>
  <c r="DZ34" i="20"/>
  <c r="ED34" i="20"/>
  <c r="EE34" i="20"/>
  <c r="EF34" i="20" s="1"/>
  <c r="EI34" i="20"/>
  <c r="EN34" i="20"/>
  <c r="DO54" i="20"/>
  <c r="DP54" i="20"/>
  <c r="DT54" i="20"/>
  <c r="DU54" i="20"/>
  <c r="DV54" i="20" s="1"/>
  <c r="DY54" i="20"/>
  <c r="ED54" i="20"/>
  <c r="EE54" i="20"/>
  <c r="EG54" i="20" s="1"/>
  <c r="EI54" i="20"/>
  <c r="EJ54" i="20"/>
  <c r="EN54" i="20"/>
  <c r="EO54" i="20"/>
  <c r="DO60" i="20"/>
  <c r="DP60" i="20"/>
  <c r="DQ60" i="20" s="1"/>
  <c r="DT60" i="20"/>
  <c r="DU60" i="20"/>
  <c r="DW60" i="20" s="1"/>
  <c r="DY60" i="20"/>
  <c r="DZ60" i="20"/>
  <c r="EB60" i="20" s="1"/>
  <c r="ED60" i="20"/>
  <c r="EE60" i="20"/>
  <c r="EF60" i="20" s="1"/>
  <c r="EI60" i="20"/>
  <c r="EJ60" i="20"/>
  <c r="EK60" i="20" s="1"/>
  <c r="EN60" i="20"/>
  <c r="EO60" i="20"/>
  <c r="DO48" i="20"/>
  <c r="DP48" i="20"/>
  <c r="DR48" i="20" s="1"/>
  <c r="DT48" i="20"/>
  <c r="DY48" i="20"/>
  <c r="DZ48" i="20"/>
  <c r="EB48" i="20" s="1"/>
  <c r="ED48" i="20"/>
  <c r="EI48" i="20"/>
  <c r="EJ48" i="20"/>
  <c r="EN48" i="20"/>
  <c r="EO48" i="20"/>
  <c r="DO56" i="20"/>
  <c r="DP56" i="20"/>
  <c r="DQ56" i="20" s="1"/>
  <c r="DT56" i="20"/>
  <c r="DU56" i="20"/>
  <c r="DW56" i="20" s="1"/>
  <c r="DY56" i="20"/>
  <c r="DZ56" i="20"/>
  <c r="EB56" i="20" s="1"/>
  <c r="ED56" i="20"/>
  <c r="EI56" i="20"/>
  <c r="EN56" i="20"/>
  <c r="EO56" i="20"/>
  <c r="DO39" i="20"/>
  <c r="DP39" i="20"/>
  <c r="DR39" i="20" s="1"/>
  <c r="DT39" i="20"/>
  <c r="DU39" i="20"/>
  <c r="DW39" i="20" s="1"/>
  <c r="DY39" i="20"/>
  <c r="DZ39" i="20"/>
  <c r="EB39" i="20" s="1"/>
  <c r="ED39" i="20"/>
  <c r="EI39" i="20"/>
  <c r="EN39" i="20"/>
  <c r="EO39" i="20"/>
  <c r="DO16" i="20"/>
  <c r="DT16" i="20"/>
  <c r="DU16" i="20"/>
  <c r="DY16" i="20"/>
  <c r="DZ16" i="20"/>
  <c r="EB16" i="20" s="1"/>
  <c r="ED16" i="20"/>
  <c r="EI16" i="20"/>
  <c r="EN16" i="20"/>
  <c r="EO16" i="20"/>
  <c r="DO44" i="20"/>
  <c r="DP44" i="20"/>
  <c r="DR44" i="20" s="1"/>
  <c r="DT44" i="20"/>
  <c r="DU44" i="20"/>
  <c r="DW44" i="20" s="1"/>
  <c r="DY44" i="20"/>
  <c r="DZ44" i="20"/>
  <c r="EB44" i="20" s="1"/>
  <c r="ED44" i="20"/>
  <c r="EI44" i="20"/>
  <c r="EN44" i="20"/>
  <c r="EO44" i="20"/>
  <c r="DO42" i="20"/>
  <c r="DP42" i="20"/>
  <c r="DQ42" i="20" s="1"/>
  <c r="DT42" i="20"/>
  <c r="DY42" i="20"/>
  <c r="DZ42" i="20"/>
  <c r="EB42" i="20" s="1"/>
  <c r="ED42" i="20"/>
  <c r="EE42" i="20"/>
  <c r="EG42" i="20" s="1"/>
  <c r="EI42" i="20"/>
  <c r="EJ42" i="20"/>
  <c r="EN42" i="20"/>
  <c r="EO42" i="20"/>
  <c r="DO61" i="20"/>
  <c r="DP61" i="20"/>
  <c r="DR61" i="20" s="1"/>
  <c r="DT61" i="20"/>
  <c r="DU61" i="20"/>
  <c r="DW61" i="20" s="1"/>
  <c r="DY61" i="20"/>
  <c r="DZ61" i="20"/>
  <c r="ED61" i="20"/>
  <c r="EI61" i="20"/>
  <c r="EJ61" i="20"/>
  <c r="EL61" i="20" s="1"/>
  <c r="EN61" i="20"/>
  <c r="EO61" i="20"/>
  <c r="DO62" i="20"/>
  <c r="DP62" i="20"/>
  <c r="DQ62" i="20" s="1"/>
  <c r="DT62" i="20"/>
  <c r="DU62" i="20"/>
  <c r="DW62" i="20" s="1"/>
  <c r="DY62" i="20"/>
  <c r="DZ62" i="20"/>
  <c r="EB62" i="20" s="1"/>
  <c r="ED62" i="20"/>
  <c r="EI62" i="20"/>
  <c r="EJ62" i="20"/>
  <c r="EL62" i="20" s="1"/>
  <c r="EN62" i="20"/>
  <c r="EO62" i="20"/>
  <c r="DO47" i="20"/>
  <c r="DP47" i="20"/>
  <c r="DT47" i="20"/>
  <c r="DU47" i="20"/>
  <c r="DW47" i="20" s="1"/>
  <c r="DY47" i="20"/>
  <c r="DZ47" i="20"/>
  <c r="ED47" i="20"/>
  <c r="EI47" i="20"/>
  <c r="EJ47" i="20"/>
  <c r="EL47" i="20" s="1"/>
  <c r="EN47" i="20"/>
  <c r="EO47" i="20"/>
  <c r="DO37" i="20"/>
  <c r="DP37" i="20"/>
  <c r="DT37" i="20"/>
  <c r="DU37" i="20"/>
  <c r="DV37" i="20" s="1"/>
  <c r="DY37" i="20"/>
  <c r="DZ37" i="20"/>
  <c r="EB37" i="20" s="1"/>
  <c r="ED37" i="20"/>
  <c r="EI37" i="20"/>
  <c r="EN37" i="20"/>
  <c r="DO80" i="20"/>
  <c r="DP80" i="20"/>
  <c r="DR80" i="20" s="1"/>
  <c r="DT80" i="20"/>
  <c r="DU80" i="20"/>
  <c r="DY80" i="20"/>
  <c r="DZ80" i="20"/>
  <c r="EB80" i="20" s="1"/>
  <c r="ED80" i="20"/>
  <c r="EE80" i="20"/>
  <c r="EF80" i="20" s="1"/>
  <c r="EI80" i="20"/>
  <c r="EJ80" i="20"/>
  <c r="EL80" i="20" s="1"/>
  <c r="EN80" i="20"/>
  <c r="EO80" i="20"/>
  <c r="DO81" i="20"/>
  <c r="DP81" i="20"/>
  <c r="DR81" i="20" s="1"/>
  <c r="DT81" i="20"/>
  <c r="DU81" i="20"/>
  <c r="DY81" i="20"/>
  <c r="DZ81" i="20"/>
  <c r="EB81" i="20" s="1"/>
  <c r="ED81" i="20"/>
  <c r="EE81" i="20"/>
  <c r="EI81" i="20"/>
  <c r="EJ81" i="20"/>
  <c r="EK81" i="20" s="1"/>
  <c r="EN81" i="20"/>
  <c r="EO81" i="20"/>
  <c r="DO36" i="20"/>
  <c r="DP36" i="20"/>
  <c r="DR36" i="20" s="1"/>
  <c r="DT36" i="20"/>
  <c r="DU36" i="20"/>
  <c r="DY36" i="20"/>
  <c r="DZ36" i="20"/>
  <c r="ED36" i="20"/>
  <c r="EI36" i="20"/>
  <c r="EN36" i="20"/>
  <c r="DO82" i="20"/>
  <c r="DP82" i="20"/>
  <c r="DT82" i="20"/>
  <c r="DU82" i="20"/>
  <c r="DV82" i="20" s="1"/>
  <c r="DY82" i="20"/>
  <c r="DZ82" i="20"/>
  <c r="EB82" i="20" s="1"/>
  <c r="ED82" i="20"/>
  <c r="EE82" i="20"/>
  <c r="EI82" i="20"/>
  <c r="EJ82" i="20"/>
  <c r="EK82" i="20" s="1"/>
  <c r="EN82" i="20"/>
  <c r="EO82" i="20"/>
  <c r="DO83" i="20"/>
  <c r="DP83" i="20"/>
  <c r="DR83" i="20" s="1"/>
  <c r="DT83" i="20"/>
  <c r="DU83" i="20"/>
  <c r="DY83" i="20"/>
  <c r="DZ83" i="20"/>
  <c r="EB83" i="20" s="1"/>
  <c r="ED83" i="20"/>
  <c r="EE83" i="20"/>
  <c r="EI83" i="20"/>
  <c r="EJ83" i="20"/>
  <c r="EN83" i="20"/>
  <c r="EO83" i="20"/>
  <c r="DO59" i="20"/>
  <c r="DP59" i="20"/>
  <c r="DQ59" i="20" s="1"/>
  <c r="DT59" i="20"/>
  <c r="DU59" i="20"/>
  <c r="DV59" i="20" s="1"/>
  <c r="DY59" i="20"/>
  <c r="DZ59" i="20"/>
  <c r="EB59" i="20" s="1"/>
  <c r="ED59" i="20"/>
  <c r="EE59" i="20"/>
  <c r="EI59" i="20"/>
  <c r="EN59" i="20"/>
  <c r="EO59" i="20"/>
  <c r="DO43" i="20"/>
  <c r="DP43" i="20"/>
  <c r="DR43" i="20" s="1"/>
  <c r="DT43" i="20"/>
  <c r="DY43" i="20"/>
  <c r="DZ43" i="20"/>
  <c r="ED43" i="20"/>
  <c r="EE43" i="20"/>
  <c r="EF43" i="20" s="1"/>
  <c r="EI43" i="20"/>
  <c r="EN43" i="20"/>
  <c r="EO43" i="20"/>
  <c r="DO30" i="20"/>
  <c r="DP30" i="20"/>
  <c r="DQ30" i="20" s="1"/>
  <c r="DT30" i="20"/>
  <c r="DY30" i="20"/>
  <c r="DZ30" i="20"/>
  <c r="EB30" i="20" s="1"/>
  <c r="ED30" i="20"/>
  <c r="EE30" i="20"/>
  <c r="EF30" i="20" s="1"/>
  <c r="EI30" i="20"/>
  <c r="EN30" i="20"/>
  <c r="EO30" i="20"/>
  <c r="DO41" i="20"/>
  <c r="DP41" i="20"/>
  <c r="DR41" i="20" s="1"/>
  <c r="DT41" i="20"/>
  <c r="DY41" i="20"/>
  <c r="DZ41" i="20"/>
  <c r="EB41" i="20" s="1"/>
  <c r="ED41" i="20"/>
  <c r="EE41" i="20"/>
  <c r="EI41" i="20"/>
  <c r="EN41" i="20"/>
  <c r="EO41" i="20"/>
  <c r="DO84" i="20"/>
  <c r="DP84" i="20"/>
  <c r="DQ84" i="20" s="1"/>
  <c r="DT84" i="20"/>
  <c r="DU84" i="20"/>
  <c r="DV84" i="20" s="1"/>
  <c r="DY84" i="20"/>
  <c r="DZ84" i="20"/>
  <c r="EB84" i="20" s="1"/>
  <c r="ED84" i="20"/>
  <c r="EE84" i="20"/>
  <c r="EF84" i="20" s="1"/>
  <c r="EI84" i="20"/>
  <c r="EJ84" i="20"/>
  <c r="EK84" i="20" s="1"/>
  <c r="EN84" i="20"/>
  <c r="EO84" i="20"/>
  <c r="DO11" i="20"/>
  <c r="DT11" i="20"/>
  <c r="DU11" i="20"/>
  <c r="DV11" i="20" s="1"/>
  <c r="DY11" i="20"/>
  <c r="ED11" i="20"/>
  <c r="EE11" i="20"/>
  <c r="EF11" i="20" s="1"/>
  <c r="EI11" i="20"/>
  <c r="EN11" i="20"/>
  <c r="EO11" i="20"/>
  <c r="DO85" i="20"/>
  <c r="DP85" i="20"/>
  <c r="DQ85" i="20" s="1"/>
  <c r="DT85" i="20"/>
  <c r="DU85" i="20"/>
  <c r="DV85" i="20" s="1"/>
  <c r="DY85" i="20"/>
  <c r="DZ85" i="20"/>
  <c r="EB85" i="20" s="1"/>
  <c r="ED85" i="20"/>
  <c r="EE85" i="20"/>
  <c r="EF85" i="20" s="1"/>
  <c r="EI85" i="20"/>
  <c r="EJ85" i="20"/>
  <c r="EK85" i="20" s="1"/>
  <c r="EN85" i="20"/>
  <c r="EO85" i="20"/>
  <c r="DO86" i="20"/>
  <c r="DP86" i="20"/>
  <c r="DR86" i="20" s="1"/>
  <c r="DT86" i="20"/>
  <c r="DU86" i="20"/>
  <c r="DV86" i="20" s="1"/>
  <c r="DY86" i="20"/>
  <c r="DZ86" i="20"/>
  <c r="EB86" i="20" s="1"/>
  <c r="ED86" i="20"/>
  <c r="EE86" i="20"/>
  <c r="EF86" i="20" s="1"/>
  <c r="EI86" i="20"/>
  <c r="EJ86" i="20"/>
  <c r="EL86" i="20" s="1"/>
  <c r="EN86" i="20"/>
  <c r="EO86" i="20"/>
  <c r="DO87" i="20"/>
  <c r="DP87" i="20"/>
  <c r="DQ87" i="20" s="1"/>
  <c r="DT87" i="20"/>
  <c r="DU87" i="20"/>
  <c r="DV87" i="20" s="1"/>
  <c r="DY87" i="20"/>
  <c r="DZ87" i="20"/>
  <c r="EB87" i="20" s="1"/>
  <c r="ED87" i="20"/>
  <c r="EE87" i="20"/>
  <c r="EF87" i="20" s="1"/>
  <c r="EI87" i="20"/>
  <c r="EJ87" i="20"/>
  <c r="EK87" i="20" s="1"/>
  <c r="EN87" i="20"/>
  <c r="EO87" i="20"/>
  <c r="DO64" i="20"/>
  <c r="DP64" i="20"/>
  <c r="DR64" i="20" s="1"/>
  <c r="DT64" i="20"/>
  <c r="DU64" i="20"/>
  <c r="DV64" i="20" s="1"/>
  <c r="DY64" i="20"/>
  <c r="DZ64" i="20"/>
  <c r="EB64" i="20" s="1"/>
  <c r="ED64" i="20"/>
  <c r="EE64" i="20"/>
  <c r="EF64" i="20" s="1"/>
  <c r="EI64" i="20"/>
  <c r="EJ64" i="20"/>
  <c r="EL64" i="20" s="1"/>
  <c r="EN64" i="20"/>
  <c r="DO65" i="20"/>
  <c r="DP65" i="20"/>
  <c r="DQ65" i="20" s="1"/>
  <c r="DT65" i="20"/>
  <c r="DU65" i="20"/>
  <c r="DV65" i="20" s="1"/>
  <c r="DY65" i="20"/>
  <c r="DZ65" i="20"/>
  <c r="EB65" i="20" s="1"/>
  <c r="ED65" i="20"/>
  <c r="EE65" i="20"/>
  <c r="EF65" i="20" s="1"/>
  <c r="EI65" i="20"/>
  <c r="EJ65" i="20"/>
  <c r="EL65" i="20" s="1"/>
  <c r="EN65" i="20"/>
  <c r="EO65" i="20"/>
  <c r="DO88" i="20"/>
  <c r="DP88" i="20"/>
  <c r="DR88" i="20" s="1"/>
  <c r="DT88" i="20"/>
  <c r="DU88" i="20"/>
  <c r="DV88" i="20" s="1"/>
  <c r="DY88" i="20"/>
  <c r="DZ88" i="20"/>
  <c r="ED88" i="20"/>
  <c r="EE88" i="20"/>
  <c r="EF88" i="20" s="1"/>
  <c r="EI88" i="20"/>
  <c r="EJ88" i="20"/>
  <c r="EL88" i="20" s="1"/>
  <c r="EN88" i="20"/>
  <c r="EO88" i="20"/>
  <c r="DO72" i="20"/>
  <c r="DP72" i="20"/>
  <c r="DQ72" i="20" s="1"/>
  <c r="DT72" i="20"/>
  <c r="DU72" i="20"/>
  <c r="DV72" i="20" s="1"/>
  <c r="DY72" i="20"/>
  <c r="DZ72" i="20"/>
  <c r="EB72" i="20" s="1"/>
  <c r="ED72" i="20"/>
  <c r="EE72" i="20"/>
  <c r="EF72" i="20" s="1"/>
  <c r="EI72" i="20"/>
  <c r="EJ72" i="20"/>
  <c r="EK72" i="20" s="1"/>
  <c r="EN72" i="20"/>
  <c r="EO72" i="20"/>
  <c r="DO89" i="20"/>
  <c r="DP89" i="20"/>
  <c r="DR89" i="20" s="1"/>
  <c r="DT89" i="20"/>
  <c r="DU89" i="20"/>
  <c r="DV89" i="20" s="1"/>
  <c r="DY89" i="20"/>
  <c r="DZ89" i="20"/>
  <c r="ED89" i="20"/>
  <c r="EE89" i="20"/>
  <c r="EI89" i="20"/>
  <c r="EJ89" i="20"/>
  <c r="EN89" i="20"/>
  <c r="EO89" i="20"/>
  <c r="DO23" i="20"/>
  <c r="DT23" i="20"/>
  <c r="DU23" i="20"/>
  <c r="DV23" i="20" s="1"/>
  <c r="DY23" i="20"/>
  <c r="ED23" i="20"/>
  <c r="EE23" i="20"/>
  <c r="EG23" i="20" s="1"/>
  <c r="EI23" i="20"/>
  <c r="EJ23" i="20"/>
  <c r="EL23" i="20" s="1"/>
  <c r="EN23" i="20"/>
  <c r="EO23" i="20"/>
  <c r="DO31" i="20"/>
  <c r="DP31" i="20"/>
  <c r="DQ31" i="20" s="1"/>
  <c r="DT31" i="20"/>
  <c r="DU31" i="20"/>
  <c r="DW31" i="20" s="1"/>
  <c r="DY31" i="20"/>
  <c r="ED31" i="20"/>
  <c r="EE31" i="20"/>
  <c r="EF31" i="20" s="1"/>
  <c r="EI31" i="20"/>
  <c r="EJ31" i="20"/>
  <c r="EK31" i="20" s="1"/>
  <c r="EN31" i="20"/>
  <c r="EO31" i="20"/>
  <c r="DO26" i="20"/>
  <c r="DP26" i="20"/>
  <c r="DR26" i="20" s="1"/>
  <c r="DT26" i="20"/>
  <c r="DU26" i="20"/>
  <c r="DV26" i="20" s="1"/>
  <c r="DY26" i="20"/>
  <c r="ED26" i="20"/>
  <c r="EE26" i="20"/>
  <c r="EI26" i="20"/>
  <c r="EJ26" i="20"/>
  <c r="EL26" i="20" s="1"/>
  <c r="EN26" i="20"/>
  <c r="EO26" i="20"/>
  <c r="DO58" i="20"/>
  <c r="DP58" i="20"/>
  <c r="DT58" i="20"/>
  <c r="DU58" i="20"/>
  <c r="DV58" i="20" s="1"/>
  <c r="DY58" i="20"/>
  <c r="DZ58" i="20"/>
  <c r="EB58" i="20" s="1"/>
  <c r="ED58" i="20"/>
  <c r="EE58" i="20"/>
  <c r="EF58" i="20" s="1"/>
  <c r="EI58" i="20"/>
  <c r="EN58" i="20"/>
  <c r="EO58" i="20"/>
  <c r="DO33" i="20"/>
  <c r="DP33" i="20"/>
  <c r="DR33" i="20" s="1"/>
  <c r="DT33" i="20"/>
  <c r="DU33" i="20"/>
  <c r="DV33" i="20" s="1"/>
  <c r="DY33" i="20"/>
  <c r="ED33" i="20"/>
  <c r="EE33" i="20"/>
  <c r="EF33" i="20" s="1"/>
  <c r="EI33" i="20"/>
  <c r="EJ33" i="20"/>
  <c r="EL33" i="20" s="1"/>
  <c r="EN33" i="20"/>
  <c r="DO38" i="20"/>
  <c r="DP38" i="20"/>
  <c r="DQ38" i="20" s="1"/>
  <c r="DT38" i="20"/>
  <c r="DU38" i="20"/>
  <c r="DW38" i="20" s="1"/>
  <c r="DY38" i="20"/>
  <c r="ED38" i="20"/>
  <c r="EE38" i="20"/>
  <c r="EF38" i="20" s="1"/>
  <c r="EI38" i="20"/>
  <c r="EJ38" i="20"/>
  <c r="EK38" i="20" s="1"/>
  <c r="EN38" i="20"/>
  <c r="EO38" i="20"/>
  <c r="EO19" i="20"/>
  <c r="EN19" i="20"/>
  <c r="EI19" i="20"/>
  <c r="EJ19" i="20" s="1"/>
  <c r="ED19" i="20"/>
  <c r="EE19" i="20" s="1"/>
  <c r="DY19" i="20"/>
  <c r="DT19" i="20"/>
  <c r="DO19" i="20"/>
  <c r="CE40" i="20"/>
  <c r="CJ40" i="20"/>
  <c r="CO40" i="20"/>
  <c r="CP40" i="20"/>
  <c r="CR40" i="20" s="1"/>
  <c r="CT40" i="20"/>
  <c r="CU40" i="20"/>
  <c r="CV40" i="20" s="1"/>
  <c r="CY40" i="20"/>
  <c r="CZ40" i="20"/>
  <c r="DA40" i="20" s="1"/>
  <c r="DD40" i="20"/>
  <c r="DE40" i="20"/>
  <c r="CE21" i="20"/>
  <c r="CJ21" i="20"/>
  <c r="CO21" i="20"/>
  <c r="CT21" i="20"/>
  <c r="CU21" i="20"/>
  <c r="CV21" i="20" s="1"/>
  <c r="CY21" i="20"/>
  <c r="CZ21" i="20"/>
  <c r="DB21" i="20" s="1"/>
  <c r="DD21" i="20"/>
  <c r="DE21" i="20"/>
  <c r="CE22" i="20"/>
  <c r="CJ22" i="20"/>
  <c r="CK22" i="20"/>
  <c r="CL22" i="20" s="1"/>
  <c r="CO22" i="20"/>
  <c r="CT22" i="20"/>
  <c r="CU22" i="20"/>
  <c r="CV22" i="20" s="1"/>
  <c r="CY22" i="20"/>
  <c r="CZ22" i="20"/>
  <c r="DA22" i="20" s="1"/>
  <c r="DD22" i="20"/>
  <c r="DE22" i="20"/>
  <c r="CE67" i="20"/>
  <c r="CF67" i="20"/>
  <c r="CG67" i="20" s="1"/>
  <c r="CJ67" i="20"/>
  <c r="CK67" i="20"/>
  <c r="CL67" i="20" s="1"/>
  <c r="CO67" i="20"/>
  <c r="CP67" i="20"/>
  <c r="CT67" i="20"/>
  <c r="CU67" i="20"/>
  <c r="CV67" i="20" s="1"/>
  <c r="CY67" i="20"/>
  <c r="CZ67" i="20"/>
  <c r="DB67" i="20" s="1"/>
  <c r="DD67" i="20"/>
  <c r="DE67" i="20"/>
  <c r="CE20" i="20"/>
  <c r="CF20" i="20"/>
  <c r="CG20" i="20" s="1"/>
  <c r="CJ20" i="20"/>
  <c r="CK20" i="20"/>
  <c r="CL20" i="20" s="1"/>
  <c r="CO20" i="20"/>
  <c r="CT20" i="20"/>
  <c r="CU20" i="20"/>
  <c r="CV20" i="20" s="1"/>
  <c r="CY20" i="20"/>
  <c r="CZ20" i="20"/>
  <c r="DA20" i="20" s="1"/>
  <c r="DD20" i="20"/>
  <c r="DE20" i="20"/>
  <c r="CE51" i="20"/>
  <c r="CF51" i="20"/>
  <c r="CH51" i="20" s="1"/>
  <c r="CJ51" i="20"/>
  <c r="CK51" i="20"/>
  <c r="CL51" i="20" s="1"/>
  <c r="CO51" i="20"/>
  <c r="CP51" i="20"/>
  <c r="CT51" i="20"/>
  <c r="CY51" i="20"/>
  <c r="CZ51" i="20"/>
  <c r="DB51" i="20" s="1"/>
  <c r="DD51" i="20"/>
  <c r="DE51" i="20"/>
  <c r="CE13" i="20"/>
  <c r="CF13" i="20"/>
  <c r="CG13" i="20" s="1"/>
  <c r="CJ13" i="20"/>
  <c r="CK13" i="20"/>
  <c r="CL13" i="20" s="1"/>
  <c r="CO13" i="20"/>
  <c r="CP13" i="20"/>
  <c r="CT13" i="20"/>
  <c r="CY13" i="20"/>
  <c r="DD13" i="20"/>
  <c r="DE13" i="20"/>
  <c r="CE50" i="20"/>
  <c r="CF50" i="20"/>
  <c r="CH50" i="20" s="1"/>
  <c r="CJ50" i="20"/>
  <c r="CK50" i="20"/>
  <c r="CL50" i="20" s="1"/>
  <c r="CO50" i="20"/>
  <c r="CP50" i="20"/>
  <c r="CT50" i="20"/>
  <c r="CY50" i="20"/>
  <c r="DD50" i="20"/>
  <c r="CE10" i="20"/>
  <c r="CJ10" i="20"/>
  <c r="CK10" i="20"/>
  <c r="CL10" i="20" s="1"/>
  <c r="CO10" i="20"/>
  <c r="CT10" i="20"/>
  <c r="CU10" i="20"/>
  <c r="CV10" i="20" s="1"/>
  <c r="CY10" i="20"/>
  <c r="DD10" i="20"/>
  <c r="DE10" i="20"/>
  <c r="CE68" i="20"/>
  <c r="CF68" i="20"/>
  <c r="CG68" i="20" s="1"/>
  <c r="CJ68" i="20"/>
  <c r="CK68" i="20"/>
  <c r="CO68" i="20"/>
  <c r="CP68" i="20"/>
  <c r="CT68" i="20"/>
  <c r="CU68" i="20"/>
  <c r="CV68" i="20" s="1"/>
  <c r="CY68" i="20"/>
  <c r="CZ68" i="20"/>
  <c r="DA68" i="20" s="1"/>
  <c r="DD68" i="20"/>
  <c r="CE69" i="20"/>
  <c r="CF69" i="20"/>
  <c r="CJ69" i="20"/>
  <c r="CK69" i="20"/>
  <c r="CL69" i="20" s="1"/>
  <c r="CO69" i="20"/>
  <c r="CP69" i="20"/>
  <c r="CT69" i="20"/>
  <c r="CU69" i="20"/>
  <c r="CW69" i="20" s="1"/>
  <c r="CY69" i="20"/>
  <c r="CZ69" i="20"/>
  <c r="DD69" i="20"/>
  <c r="CE63" i="20"/>
  <c r="CF63" i="20"/>
  <c r="CH63" i="20" s="1"/>
  <c r="CJ63" i="20"/>
  <c r="CK63" i="20"/>
  <c r="CM63" i="20" s="1"/>
  <c r="CO63" i="20"/>
  <c r="CP63" i="20"/>
  <c r="CR63" i="20" s="1"/>
  <c r="CT63" i="20"/>
  <c r="CU63" i="20"/>
  <c r="CW63" i="20" s="1"/>
  <c r="CY63" i="20"/>
  <c r="CZ63" i="20"/>
  <c r="DB63" i="20" s="1"/>
  <c r="DD63" i="20"/>
  <c r="DE63" i="20"/>
  <c r="CE7" i="20"/>
  <c r="CJ7" i="20"/>
  <c r="CK7" i="20"/>
  <c r="CL7" i="20" s="1"/>
  <c r="CO7" i="20"/>
  <c r="CT7" i="20"/>
  <c r="CU7" i="20"/>
  <c r="CW7" i="20" s="1"/>
  <c r="CY7" i="20"/>
  <c r="CZ7" i="20"/>
  <c r="DD7" i="20"/>
  <c r="DE7" i="20"/>
  <c r="CE28" i="20"/>
  <c r="CF28" i="20"/>
  <c r="CG28" i="20" s="1"/>
  <c r="CJ28" i="20"/>
  <c r="CO28" i="20"/>
  <c r="CT28" i="20"/>
  <c r="CU28" i="20"/>
  <c r="CW28" i="20" s="1"/>
  <c r="CY28" i="20"/>
  <c r="CZ28" i="20"/>
  <c r="DB28" i="20" s="1"/>
  <c r="DD28" i="20"/>
  <c r="DE28" i="20"/>
  <c r="CE66" i="20"/>
  <c r="CF66" i="20"/>
  <c r="CG66" i="20" s="1"/>
  <c r="CJ66" i="20"/>
  <c r="CK66" i="20"/>
  <c r="CL66" i="20" s="1"/>
  <c r="CO66" i="20"/>
  <c r="CP66" i="20"/>
  <c r="CR66" i="20" s="1"/>
  <c r="CT66" i="20"/>
  <c r="CU66" i="20"/>
  <c r="CW66" i="20" s="1"/>
  <c r="CY66" i="20"/>
  <c r="CZ66" i="20"/>
  <c r="DA66" i="20" s="1"/>
  <c r="DD66" i="20"/>
  <c r="DE66" i="20"/>
  <c r="CE70" i="20"/>
  <c r="CF70" i="20"/>
  <c r="CJ70" i="20"/>
  <c r="CK70" i="20"/>
  <c r="CM70" i="20" s="1"/>
  <c r="CO70" i="20"/>
  <c r="CP70" i="20"/>
  <c r="CT70" i="20"/>
  <c r="CU70" i="20"/>
  <c r="CV70" i="20" s="1"/>
  <c r="CY70" i="20"/>
  <c r="CZ70" i="20"/>
  <c r="DA70" i="20" s="1"/>
  <c r="DD70" i="20"/>
  <c r="DE70" i="20"/>
  <c r="CE71" i="20"/>
  <c r="CF71" i="20"/>
  <c r="CG71" i="20" s="1"/>
  <c r="CJ71" i="20"/>
  <c r="CK71" i="20"/>
  <c r="CL71" i="20" s="1"/>
  <c r="CO71" i="20"/>
  <c r="CP71" i="20"/>
  <c r="CT71" i="20"/>
  <c r="CU71" i="20"/>
  <c r="CW71" i="20" s="1"/>
  <c r="CY71" i="20"/>
  <c r="CZ71" i="20"/>
  <c r="DA71" i="20" s="1"/>
  <c r="DD71" i="20"/>
  <c r="DE71" i="20"/>
  <c r="CE24" i="20"/>
  <c r="CF24" i="20"/>
  <c r="CG24" i="20" s="1"/>
  <c r="CJ24" i="20"/>
  <c r="CK24" i="20"/>
  <c r="CM24" i="20" s="1"/>
  <c r="CO24" i="20"/>
  <c r="CT24" i="20"/>
  <c r="CU24" i="20"/>
  <c r="CV24" i="20" s="1"/>
  <c r="CY24" i="20"/>
  <c r="CZ24" i="20"/>
  <c r="DA24" i="20" s="1"/>
  <c r="DD24" i="20"/>
  <c r="DE24" i="20"/>
  <c r="CE27" i="20"/>
  <c r="CF27" i="20"/>
  <c r="CG27" i="20" s="1"/>
  <c r="CJ27" i="20"/>
  <c r="CK27" i="20"/>
  <c r="CL27" i="20" s="1"/>
  <c r="CO27" i="20"/>
  <c r="CT27" i="20"/>
  <c r="CU27" i="20"/>
  <c r="CW27" i="20" s="1"/>
  <c r="CY27" i="20"/>
  <c r="CZ27" i="20"/>
  <c r="DA27" i="20" s="1"/>
  <c r="DD27" i="20"/>
  <c r="DE27" i="20"/>
  <c r="CE53" i="20"/>
  <c r="CF53" i="20"/>
  <c r="CG53" i="20" s="1"/>
  <c r="CJ53" i="20"/>
  <c r="CK53" i="20"/>
  <c r="CM53" i="20" s="1"/>
  <c r="CO53" i="20"/>
  <c r="CT53" i="20"/>
  <c r="CU53" i="20"/>
  <c r="CV53" i="20" s="1"/>
  <c r="CY53" i="20"/>
  <c r="CZ53" i="20"/>
  <c r="DA53" i="20" s="1"/>
  <c r="DD53" i="20"/>
  <c r="DE53" i="20"/>
  <c r="CE73" i="20"/>
  <c r="CF73" i="20"/>
  <c r="CG73" i="20" s="1"/>
  <c r="CJ73" i="20"/>
  <c r="CK73" i="20"/>
  <c r="CM73" i="20" s="1"/>
  <c r="CO73" i="20"/>
  <c r="CP73" i="20"/>
  <c r="CT73" i="20"/>
  <c r="CU73" i="20"/>
  <c r="CW73" i="20" s="1"/>
  <c r="CY73" i="20"/>
  <c r="CZ73" i="20"/>
  <c r="DA73" i="20" s="1"/>
  <c r="DD73" i="20"/>
  <c r="DE73" i="20"/>
  <c r="CE74" i="20"/>
  <c r="CF74" i="20"/>
  <c r="CG74" i="20" s="1"/>
  <c r="CJ74" i="20"/>
  <c r="CK74" i="20"/>
  <c r="CM74" i="20" s="1"/>
  <c r="CO74" i="20"/>
  <c r="CP74" i="20"/>
  <c r="CT74" i="20"/>
  <c r="CU74" i="20"/>
  <c r="CV74" i="20" s="1"/>
  <c r="CY74" i="20"/>
  <c r="CZ74" i="20"/>
  <c r="DA74" i="20" s="1"/>
  <c r="DD74" i="20"/>
  <c r="DE74" i="20"/>
  <c r="CE75" i="20"/>
  <c r="CF75" i="20"/>
  <c r="CG75" i="20" s="1"/>
  <c r="CJ75" i="20"/>
  <c r="CK75" i="20"/>
  <c r="CL75" i="20" s="1"/>
  <c r="CO75" i="20"/>
  <c r="CP75" i="20"/>
  <c r="CT75" i="20"/>
  <c r="CU75" i="20"/>
  <c r="CW75" i="20" s="1"/>
  <c r="CY75" i="20"/>
  <c r="CZ75" i="20"/>
  <c r="DA75" i="20" s="1"/>
  <c r="DD75" i="20"/>
  <c r="DE75" i="20"/>
  <c r="CE76" i="20"/>
  <c r="CF76" i="20"/>
  <c r="CG76" i="20" s="1"/>
  <c r="CJ76" i="20"/>
  <c r="CK76" i="20"/>
  <c r="CM76" i="20" s="1"/>
  <c r="CO76" i="20"/>
  <c r="CP76" i="20"/>
  <c r="CT76" i="20"/>
  <c r="CU76" i="20"/>
  <c r="CV76" i="20" s="1"/>
  <c r="CY76" i="20"/>
  <c r="CZ76" i="20"/>
  <c r="DA76" i="20" s="1"/>
  <c r="DD76" i="20"/>
  <c r="DE76" i="20"/>
  <c r="CE25" i="20"/>
  <c r="CF25" i="20"/>
  <c r="CG25" i="20" s="1"/>
  <c r="CJ25" i="20"/>
  <c r="CK25" i="20"/>
  <c r="CM25" i="20" s="1"/>
  <c r="CO25" i="20"/>
  <c r="CT25" i="20"/>
  <c r="CU25" i="20"/>
  <c r="CW25" i="20" s="1"/>
  <c r="CY25" i="20"/>
  <c r="CZ25" i="20"/>
  <c r="DA25" i="20" s="1"/>
  <c r="DD25" i="20"/>
  <c r="DE25" i="20"/>
  <c r="CE32" i="20"/>
  <c r="CJ32" i="20"/>
  <c r="CK32" i="20"/>
  <c r="CM32" i="20" s="1"/>
  <c r="CO32" i="20"/>
  <c r="CT32" i="20"/>
  <c r="CU32" i="20"/>
  <c r="CV32" i="20" s="1"/>
  <c r="CY32" i="20"/>
  <c r="CZ32" i="20"/>
  <c r="DA32" i="20" s="1"/>
  <c r="DD32" i="20"/>
  <c r="CE45" i="20"/>
  <c r="CF45" i="20"/>
  <c r="CH45" i="20" s="1"/>
  <c r="CJ45" i="20"/>
  <c r="CK45" i="20"/>
  <c r="CL45" i="20" s="1"/>
  <c r="CO45" i="20"/>
  <c r="CT45" i="20"/>
  <c r="CU45" i="20"/>
  <c r="CV45" i="20" s="1"/>
  <c r="CY45" i="20"/>
  <c r="CZ45" i="20"/>
  <c r="DA45" i="20" s="1"/>
  <c r="DD45" i="20"/>
  <c r="DE45" i="20"/>
  <c r="CE77" i="20"/>
  <c r="CF77" i="20"/>
  <c r="CG77" i="20" s="1"/>
  <c r="CJ77" i="20"/>
  <c r="CK77" i="20"/>
  <c r="CL77" i="20" s="1"/>
  <c r="CO77" i="20"/>
  <c r="CP77" i="20"/>
  <c r="CR77" i="20" s="1"/>
  <c r="CT77" i="20"/>
  <c r="CU77" i="20"/>
  <c r="CV77" i="20" s="1"/>
  <c r="CY77" i="20"/>
  <c r="CZ77" i="20"/>
  <c r="DA77" i="20" s="1"/>
  <c r="DD77" i="20"/>
  <c r="DE77" i="20"/>
  <c r="CE29" i="20"/>
  <c r="CF29" i="20"/>
  <c r="CH29" i="20" s="1"/>
  <c r="CJ29" i="20"/>
  <c r="CK29" i="20"/>
  <c r="CL29" i="20" s="1"/>
  <c r="CO29" i="20"/>
  <c r="CT29" i="20"/>
  <c r="CU29" i="20"/>
  <c r="CV29" i="20" s="1"/>
  <c r="CY29" i="20"/>
  <c r="CZ29" i="20"/>
  <c r="DA29" i="20" s="1"/>
  <c r="DD29" i="20"/>
  <c r="DE29" i="20"/>
  <c r="CE55" i="20"/>
  <c r="CF55" i="20"/>
  <c r="CG55" i="20" s="1"/>
  <c r="CJ55" i="20"/>
  <c r="CK55" i="20"/>
  <c r="CO55" i="20"/>
  <c r="CT55" i="20"/>
  <c r="CU55" i="20"/>
  <c r="CY55" i="20"/>
  <c r="CZ55" i="20"/>
  <c r="DA55" i="20" s="1"/>
  <c r="DD55" i="20"/>
  <c r="DE55" i="20"/>
  <c r="CE35" i="20"/>
  <c r="CF35" i="20"/>
  <c r="CG35" i="20" s="1"/>
  <c r="CJ35" i="20"/>
  <c r="CK35" i="20"/>
  <c r="CO35" i="20"/>
  <c r="CP35" i="20"/>
  <c r="CT35" i="20"/>
  <c r="CY35" i="20"/>
  <c r="DD35" i="20"/>
  <c r="CE15" i="20"/>
  <c r="CJ15" i="20"/>
  <c r="CO15" i="20"/>
  <c r="CT15" i="20"/>
  <c r="CU15" i="20"/>
  <c r="CY15" i="20"/>
  <c r="CZ15" i="20"/>
  <c r="DA15" i="20" s="1"/>
  <c r="DD15" i="20"/>
  <c r="DE15" i="20"/>
  <c r="CE46" i="20"/>
  <c r="CF46" i="20"/>
  <c r="CG46" i="20" s="1"/>
  <c r="CJ46" i="20"/>
  <c r="CK46" i="20"/>
  <c r="CO46" i="20"/>
  <c r="CT46" i="20"/>
  <c r="CU46" i="20"/>
  <c r="CV46" i="20" s="1"/>
  <c r="CY46" i="20"/>
  <c r="CZ46" i="20"/>
  <c r="DD46" i="20"/>
  <c r="DE46" i="20"/>
  <c r="CE18" i="20"/>
  <c r="CF18" i="20"/>
  <c r="CG18" i="20" s="1"/>
  <c r="CJ18" i="20"/>
  <c r="CK18" i="20"/>
  <c r="CL18" i="20" s="1"/>
  <c r="CO18" i="20"/>
  <c r="CT18" i="20"/>
  <c r="CU18" i="20"/>
  <c r="CY18" i="20"/>
  <c r="CZ18" i="20"/>
  <c r="DD18" i="20"/>
  <c r="DE18" i="20"/>
  <c r="CE49" i="20"/>
  <c r="CF49" i="20"/>
  <c r="CG49" i="20" s="1"/>
  <c r="CJ49" i="20"/>
  <c r="CK49" i="20"/>
  <c r="CM49" i="20" s="1"/>
  <c r="CO49" i="20"/>
  <c r="CP49" i="20"/>
  <c r="CR49" i="20" s="1"/>
  <c r="CT49" i="20"/>
  <c r="CU49" i="20"/>
  <c r="CV49" i="20" s="1"/>
  <c r="CY49" i="20"/>
  <c r="CZ49" i="20"/>
  <c r="DA49" i="20" s="1"/>
  <c r="DD49" i="20"/>
  <c r="CE14" i="20"/>
  <c r="CJ14" i="20"/>
  <c r="CK14" i="20"/>
  <c r="CL14" i="20" s="1"/>
  <c r="CO14" i="20"/>
  <c r="CT14" i="20"/>
  <c r="CU14" i="20"/>
  <c r="CW14" i="20" s="1"/>
  <c r="CY14" i="20"/>
  <c r="CZ14" i="20"/>
  <c r="DD14" i="20"/>
  <c r="DE14" i="20"/>
  <c r="CE57" i="20"/>
  <c r="CF57" i="20"/>
  <c r="CG57" i="20" s="1"/>
  <c r="CJ57" i="20"/>
  <c r="CK57" i="20"/>
  <c r="CM57" i="20" s="1"/>
  <c r="CO57" i="20"/>
  <c r="CP57" i="20"/>
  <c r="CR57" i="20" s="1"/>
  <c r="CT57" i="20"/>
  <c r="CU57" i="20"/>
  <c r="CV57" i="20" s="1"/>
  <c r="CY57" i="20"/>
  <c r="DD57" i="20"/>
  <c r="DE57" i="20"/>
  <c r="CE78" i="20"/>
  <c r="CF78" i="20"/>
  <c r="CJ78" i="20"/>
  <c r="CK78" i="20"/>
  <c r="CL78" i="20" s="1"/>
  <c r="CO78" i="20"/>
  <c r="CP78" i="20"/>
  <c r="CR78" i="20" s="1"/>
  <c r="CT78" i="20"/>
  <c r="CU78" i="20"/>
  <c r="CW78" i="20" s="1"/>
  <c r="CY78" i="20"/>
  <c r="CZ78" i="20"/>
  <c r="DD78" i="20"/>
  <c r="DE78" i="20"/>
  <c r="CE17" i="20"/>
  <c r="CJ17" i="20"/>
  <c r="CK17" i="20"/>
  <c r="CO17" i="20"/>
  <c r="CT17" i="20"/>
  <c r="CU17" i="20"/>
  <c r="CV17" i="20" s="1"/>
  <c r="CY17" i="20"/>
  <c r="CZ17" i="20"/>
  <c r="DA17" i="20" s="1"/>
  <c r="DD17" i="20"/>
  <c r="DE17" i="20"/>
  <c r="CE79" i="20"/>
  <c r="CF79" i="20"/>
  <c r="CJ79" i="20"/>
  <c r="CK79" i="20"/>
  <c r="CL79" i="20" s="1"/>
  <c r="CO79" i="20"/>
  <c r="CP79" i="20"/>
  <c r="CT79" i="20"/>
  <c r="CU79" i="20"/>
  <c r="CW79" i="20" s="1"/>
  <c r="CY79" i="20"/>
  <c r="CZ79" i="20"/>
  <c r="DD79" i="20"/>
  <c r="DE79" i="20"/>
  <c r="CE34" i="20"/>
  <c r="CF34" i="20"/>
  <c r="CG34" i="20" s="1"/>
  <c r="CJ34" i="20"/>
  <c r="CO34" i="20"/>
  <c r="CP34" i="20"/>
  <c r="CR34" i="20" s="1"/>
  <c r="CT34" i="20"/>
  <c r="CU34" i="20"/>
  <c r="CV34" i="20" s="1"/>
  <c r="CY34" i="20"/>
  <c r="DD34" i="20"/>
  <c r="CE54" i="20"/>
  <c r="CF54" i="20"/>
  <c r="CJ54" i="20"/>
  <c r="CK54" i="20"/>
  <c r="CL54" i="20" s="1"/>
  <c r="CO54" i="20"/>
  <c r="CT54" i="20"/>
  <c r="CU54" i="20"/>
  <c r="CW54" i="20" s="1"/>
  <c r="CY54" i="20"/>
  <c r="CZ54" i="20"/>
  <c r="DD54" i="20"/>
  <c r="DE54" i="20"/>
  <c r="CE60" i="20"/>
  <c r="CF60" i="20"/>
  <c r="CG60" i="20" s="1"/>
  <c r="CJ60" i="20"/>
  <c r="CK60" i="20"/>
  <c r="CM60" i="20" s="1"/>
  <c r="CO60" i="20"/>
  <c r="CP60" i="20"/>
  <c r="CR60" i="20" s="1"/>
  <c r="CT60" i="20"/>
  <c r="CY60" i="20"/>
  <c r="CZ60" i="20"/>
  <c r="DA60" i="20" s="1"/>
  <c r="DD60" i="20"/>
  <c r="DE60" i="20"/>
  <c r="CE48" i="20"/>
  <c r="CF48" i="20"/>
  <c r="CJ48" i="20"/>
  <c r="CO48" i="20"/>
  <c r="CP48" i="20"/>
  <c r="CT48" i="20"/>
  <c r="CU48" i="20"/>
  <c r="CW48" i="20" s="1"/>
  <c r="CY48" i="20"/>
  <c r="CZ48" i="20"/>
  <c r="DB48" i="20" s="1"/>
  <c r="DD48" i="20"/>
  <c r="DE48" i="20"/>
  <c r="CE56" i="20"/>
  <c r="CF56" i="20"/>
  <c r="CG56" i="20" s="1"/>
  <c r="CJ56" i="20"/>
  <c r="CK56" i="20"/>
  <c r="CL56" i="20" s="1"/>
  <c r="CO56" i="20"/>
  <c r="CP56" i="20"/>
  <c r="CR56" i="20" s="1"/>
  <c r="CT56" i="20"/>
  <c r="CY56" i="20"/>
  <c r="DD56" i="20"/>
  <c r="DE56" i="20"/>
  <c r="CE39" i="20"/>
  <c r="CF39" i="20"/>
  <c r="CH39" i="20" s="1"/>
  <c r="CJ39" i="20"/>
  <c r="CK39" i="20"/>
  <c r="CL39" i="20" s="1"/>
  <c r="CO39" i="20"/>
  <c r="CP39" i="20"/>
  <c r="CT39" i="20"/>
  <c r="CY39" i="20"/>
  <c r="DD39" i="20"/>
  <c r="CE16" i="20"/>
  <c r="CF16" i="20"/>
  <c r="CG16" i="20" s="1"/>
  <c r="CJ16" i="20"/>
  <c r="CK16" i="20"/>
  <c r="CM16" i="20" s="1"/>
  <c r="CO16" i="20"/>
  <c r="CP16" i="20"/>
  <c r="CR16" i="20" s="1"/>
  <c r="CT16" i="20"/>
  <c r="CY16" i="20"/>
  <c r="CZ16" i="20"/>
  <c r="DB16" i="20" s="1"/>
  <c r="DD16" i="20"/>
  <c r="DE16" i="20"/>
  <c r="CE44" i="20"/>
  <c r="CF44" i="20"/>
  <c r="CG44" i="20" s="1"/>
  <c r="CJ44" i="20"/>
  <c r="CK44" i="20"/>
  <c r="CL44" i="20" s="1"/>
  <c r="CO44" i="20"/>
  <c r="CP44" i="20"/>
  <c r="CR44" i="20" s="1"/>
  <c r="CT44" i="20"/>
  <c r="CU44" i="20"/>
  <c r="CV44" i="20" s="1"/>
  <c r="CY44" i="20"/>
  <c r="DD44" i="20"/>
  <c r="CE42" i="20"/>
  <c r="CF42" i="20"/>
  <c r="CH42" i="20" s="1"/>
  <c r="CJ42" i="20"/>
  <c r="CO42" i="20"/>
  <c r="CP42" i="20"/>
  <c r="CT42" i="20"/>
  <c r="CU42" i="20"/>
  <c r="CV42" i="20" s="1"/>
  <c r="CY42" i="20"/>
  <c r="CZ42" i="20"/>
  <c r="DB42" i="20" s="1"/>
  <c r="DD42" i="20"/>
  <c r="DE42" i="20"/>
  <c r="CE61" i="20"/>
  <c r="CF61" i="20"/>
  <c r="CH61" i="20" s="1"/>
  <c r="CJ61" i="20"/>
  <c r="CK61" i="20"/>
  <c r="CL61" i="20" s="1"/>
  <c r="CO61" i="20"/>
  <c r="CP61" i="20"/>
  <c r="CR61" i="20" s="1"/>
  <c r="CT61" i="20"/>
  <c r="CY61" i="20"/>
  <c r="CZ61" i="20"/>
  <c r="DB61" i="20" s="1"/>
  <c r="DD61" i="20"/>
  <c r="DE61" i="20"/>
  <c r="CE62" i="20"/>
  <c r="CF62" i="20"/>
  <c r="CH62" i="20" s="1"/>
  <c r="CJ62" i="20"/>
  <c r="CK62" i="20"/>
  <c r="CL62" i="20" s="1"/>
  <c r="CO62" i="20"/>
  <c r="CP62" i="20"/>
  <c r="CT62" i="20"/>
  <c r="CU62" i="20"/>
  <c r="CV62" i="20" s="1"/>
  <c r="CY62" i="20"/>
  <c r="CZ62" i="20"/>
  <c r="DB62" i="20" s="1"/>
  <c r="DD62" i="20"/>
  <c r="DE62" i="20"/>
  <c r="CE47" i="20"/>
  <c r="CF47" i="20"/>
  <c r="CG47" i="20" s="1"/>
  <c r="CJ47" i="20"/>
  <c r="CK47" i="20"/>
  <c r="CL47" i="20" s="1"/>
  <c r="CO47" i="20"/>
  <c r="CP47" i="20"/>
  <c r="CR47" i="20" s="1"/>
  <c r="CT47" i="20"/>
  <c r="CY47" i="20"/>
  <c r="CZ47" i="20"/>
  <c r="DA47" i="20" s="1"/>
  <c r="DD47" i="20"/>
  <c r="CE37" i="20"/>
  <c r="CF37" i="20"/>
  <c r="CH37" i="20" s="1"/>
  <c r="CJ37" i="20"/>
  <c r="CK37" i="20"/>
  <c r="CL37" i="20" s="1"/>
  <c r="CO37" i="20"/>
  <c r="CP37" i="20"/>
  <c r="CT37" i="20"/>
  <c r="CY37" i="20"/>
  <c r="DD37" i="20"/>
  <c r="CE80" i="20"/>
  <c r="CF80" i="20"/>
  <c r="CG80" i="20" s="1"/>
  <c r="CJ80" i="20"/>
  <c r="CK80" i="20"/>
  <c r="CM80" i="20" s="1"/>
  <c r="CO80" i="20"/>
  <c r="CP80" i="20"/>
  <c r="CR80" i="20" s="1"/>
  <c r="CT80" i="20"/>
  <c r="CU80" i="20"/>
  <c r="CV80" i="20" s="1"/>
  <c r="CY80" i="20"/>
  <c r="CZ80" i="20"/>
  <c r="DA80" i="20" s="1"/>
  <c r="DD80" i="20"/>
  <c r="DE80" i="20"/>
  <c r="CE81" i="20"/>
  <c r="CF81" i="20"/>
  <c r="CJ81" i="20"/>
  <c r="CK81" i="20"/>
  <c r="CL81" i="20" s="1"/>
  <c r="CO81" i="20"/>
  <c r="CP81" i="20"/>
  <c r="CT81" i="20"/>
  <c r="CU81" i="20"/>
  <c r="CW81" i="20" s="1"/>
  <c r="CY81" i="20"/>
  <c r="CZ81" i="20"/>
  <c r="DD81" i="20"/>
  <c r="DE81" i="20"/>
  <c r="CE36" i="20"/>
  <c r="CF36" i="20"/>
  <c r="CG36" i="20" s="1"/>
  <c r="CJ36" i="20"/>
  <c r="CK36" i="20"/>
  <c r="CM36" i="20" s="1"/>
  <c r="CO36" i="20"/>
  <c r="CP36" i="20"/>
  <c r="CR36" i="20" s="1"/>
  <c r="CT36" i="20"/>
  <c r="CY36" i="20"/>
  <c r="DD36" i="20"/>
  <c r="CE82" i="20"/>
  <c r="CF82" i="20"/>
  <c r="CJ82" i="20"/>
  <c r="CK82" i="20"/>
  <c r="CL82" i="20" s="1"/>
  <c r="CO82" i="20"/>
  <c r="CP82" i="20"/>
  <c r="CR82" i="20" s="1"/>
  <c r="CT82" i="20"/>
  <c r="CU82" i="20"/>
  <c r="CW82" i="20" s="1"/>
  <c r="CY82" i="20"/>
  <c r="CZ82" i="20"/>
  <c r="DA82" i="20" s="1"/>
  <c r="DD82" i="20"/>
  <c r="DE82" i="20"/>
  <c r="CE83" i="20"/>
  <c r="CF83" i="20"/>
  <c r="CG83" i="20" s="1"/>
  <c r="CJ83" i="20"/>
  <c r="CK83" i="20"/>
  <c r="CM83" i="20" s="1"/>
  <c r="CO83" i="20"/>
  <c r="CP83" i="20"/>
  <c r="CT83" i="20"/>
  <c r="CU83" i="20"/>
  <c r="CV83" i="20" s="1"/>
  <c r="CY83" i="20"/>
  <c r="CZ83" i="20"/>
  <c r="DB83" i="20" s="1"/>
  <c r="DD83" i="20"/>
  <c r="DE83" i="20"/>
  <c r="CE59" i="20"/>
  <c r="CF59" i="20"/>
  <c r="CG59" i="20" s="1"/>
  <c r="CJ59" i="20"/>
  <c r="CK59" i="20"/>
  <c r="CL59" i="20" s="1"/>
  <c r="CO59" i="20"/>
  <c r="CP59" i="20"/>
  <c r="CT59" i="20"/>
  <c r="CU59" i="20"/>
  <c r="CW59" i="20" s="1"/>
  <c r="CY59" i="20"/>
  <c r="DD59" i="20"/>
  <c r="DE59" i="20"/>
  <c r="CE43" i="20"/>
  <c r="CF43" i="20"/>
  <c r="CG43" i="20" s="1"/>
  <c r="CJ43" i="20"/>
  <c r="CO43" i="20"/>
  <c r="CP43" i="20"/>
  <c r="CT43" i="20"/>
  <c r="CU43" i="20"/>
  <c r="CV43" i="20" s="1"/>
  <c r="CY43" i="20"/>
  <c r="DD43" i="20"/>
  <c r="DE43" i="20"/>
  <c r="CE30" i="20"/>
  <c r="CF30" i="20"/>
  <c r="CJ30" i="20"/>
  <c r="CO30" i="20"/>
  <c r="CP30" i="20"/>
  <c r="CT30" i="20"/>
  <c r="CU30" i="20"/>
  <c r="CW30" i="20" s="1"/>
  <c r="CY30" i="20"/>
  <c r="DD30" i="20"/>
  <c r="DE30" i="20"/>
  <c r="CE41" i="20"/>
  <c r="CF41" i="20"/>
  <c r="CG41" i="20" s="1"/>
  <c r="CJ41" i="20"/>
  <c r="CO41" i="20"/>
  <c r="CP41" i="20"/>
  <c r="CT41" i="20"/>
  <c r="CU41" i="20"/>
  <c r="CW41" i="20" s="1"/>
  <c r="CY41" i="20"/>
  <c r="DD41" i="20"/>
  <c r="DE41" i="20"/>
  <c r="CE84" i="20"/>
  <c r="CF84" i="20"/>
  <c r="CG84" i="20" s="1"/>
  <c r="CJ84" i="20"/>
  <c r="CK84" i="20"/>
  <c r="CL84" i="20" s="1"/>
  <c r="CO84" i="20"/>
  <c r="CP84" i="20"/>
  <c r="CT84" i="20"/>
  <c r="CU84" i="20"/>
  <c r="CW84" i="20" s="1"/>
  <c r="CY84" i="20"/>
  <c r="CZ84" i="20"/>
  <c r="DD84" i="20"/>
  <c r="DE84" i="20"/>
  <c r="CE11" i="20"/>
  <c r="CJ11" i="20"/>
  <c r="CO11" i="20"/>
  <c r="CT11" i="20"/>
  <c r="CU11" i="20"/>
  <c r="CV11" i="20" s="1"/>
  <c r="CY11" i="20"/>
  <c r="DD11" i="20"/>
  <c r="DE11" i="20"/>
  <c r="CE85" i="20"/>
  <c r="CF85" i="20"/>
  <c r="CG85" i="20" s="1"/>
  <c r="CJ85" i="20"/>
  <c r="CK85" i="20"/>
  <c r="CL85" i="20" s="1"/>
  <c r="CO85" i="20"/>
  <c r="CP85" i="20"/>
  <c r="CR85" i="20" s="1"/>
  <c r="CT85" i="20"/>
  <c r="CU85" i="20"/>
  <c r="CW85" i="20" s="1"/>
  <c r="CY85" i="20"/>
  <c r="CZ85" i="20"/>
  <c r="DD85" i="20"/>
  <c r="DE85" i="20"/>
  <c r="CE86" i="20"/>
  <c r="CF86" i="20"/>
  <c r="CH86" i="20" s="1"/>
  <c r="CJ86" i="20"/>
  <c r="CK86" i="20"/>
  <c r="CM86" i="20" s="1"/>
  <c r="CO86" i="20"/>
  <c r="CP86" i="20"/>
  <c r="CT86" i="20"/>
  <c r="CU86" i="20"/>
  <c r="CV86" i="20" s="1"/>
  <c r="CY86" i="20"/>
  <c r="CZ86" i="20"/>
  <c r="DB86" i="20" s="1"/>
  <c r="DD86" i="20"/>
  <c r="DE86" i="20"/>
  <c r="CE87" i="20"/>
  <c r="CF87" i="20"/>
  <c r="CG87" i="20" s="1"/>
  <c r="CJ87" i="20"/>
  <c r="CK87" i="20"/>
  <c r="CL87" i="20" s="1"/>
  <c r="CO87" i="20"/>
  <c r="CP87" i="20"/>
  <c r="CT87" i="20"/>
  <c r="CU87" i="20"/>
  <c r="CW87" i="20" s="1"/>
  <c r="CY87" i="20"/>
  <c r="CZ87" i="20"/>
  <c r="DA87" i="20" s="1"/>
  <c r="DD87" i="20"/>
  <c r="DE87" i="20"/>
  <c r="CE64" i="20"/>
  <c r="CF64" i="20"/>
  <c r="CH64" i="20" s="1"/>
  <c r="CJ64" i="20"/>
  <c r="CK64" i="20"/>
  <c r="CL64" i="20" s="1"/>
  <c r="CO64" i="20"/>
  <c r="CP64" i="20"/>
  <c r="CT64" i="20"/>
  <c r="CU64" i="20"/>
  <c r="CV64" i="20" s="1"/>
  <c r="CY64" i="20"/>
  <c r="CZ64" i="20"/>
  <c r="DA64" i="20" s="1"/>
  <c r="DD64" i="20"/>
  <c r="CE65" i="20"/>
  <c r="CF65" i="20"/>
  <c r="CG65" i="20" s="1"/>
  <c r="CJ65" i="20"/>
  <c r="CK65" i="20"/>
  <c r="CL65" i="20" s="1"/>
  <c r="CO65" i="20"/>
  <c r="CP65" i="20"/>
  <c r="CT65" i="20"/>
  <c r="CU65" i="20"/>
  <c r="CV65" i="20" s="1"/>
  <c r="CY65" i="20"/>
  <c r="CZ65" i="20"/>
  <c r="DA65" i="20" s="1"/>
  <c r="DD65" i="20"/>
  <c r="CE88" i="20"/>
  <c r="CF88" i="20"/>
  <c r="CH88" i="20" s="1"/>
  <c r="CJ88" i="20"/>
  <c r="CK88" i="20"/>
  <c r="CL88" i="20" s="1"/>
  <c r="CO88" i="20"/>
  <c r="CP88" i="20"/>
  <c r="CT88" i="20"/>
  <c r="CU88" i="20"/>
  <c r="CV88" i="20" s="1"/>
  <c r="CY88" i="20"/>
  <c r="CZ88" i="20"/>
  <c r="DA88" i="20" s="1"/>
  <c r="DD88" i="20"/>
  <c r="DE88" i="20"/>
  <c r="CE72" i="20"/>
  <c r="CF72" i="20"/>
  <c r="CG72" i="20" s="1"/>
  <c r="CJ72" i="20"/>
  <c r="CK72" i="20"/>
  <c r="CL72" i="20" s="1"/>
  <c r="CO72" i="20"/>
  <c r="CP72" i="20"/>
  <c r="CT72" i="20"/>
  <c r="CU72" i="20"/>
  <c r="CV72" i="20" s="1"/>
  <c r="CY72" i="20"/>
  <c r="CZ72" i="20"/>
  <c r="DA72" i="20" s="1"/>
  <c r="DD72" i="20"/>
  <c r="DE72" i="20"/>
  <c r="CE89" i="20"/>
  <c r="CF89" i="20"/>
  <c r="CH89" i="20" s="1"/>
  <c r="CJ89" i="20"/>
  <c r="CK89" i="20"/>
  <c r="CL89" i="20" s="1"/>
  <c r="CO89" i="20"/>
  <c r="CP89" i="20"/>
  <c r="CT89" i="20"/>
  <c r="CU89" i="20"/>
  <c r="CV89" i="20" s="1"/>
  <c r="CY89" i="20"/>
  <c r="CZ89" i="20"/>
  <c r="DA89" i="20" s="1"/>
  <c r="DD89" i="20"/>
  <c r="DE89" i="20"/>
  <c r="CE23" i="20"/>
  <c r="CJ23" i="20"/>
  <c r="CK23" i="20"/>
  <c r="CL23" i="20" s="1"/>
  <c r="CO23" i="20"/>
  <c r="CT23" i="20"/>
  <c r="CU23" i="20"/>
  <c r="CV23" i="20" s="1"/>
  <c r="CY23" i="20"/>
  <c r="CZ23" i="20"/>
  <c r="DA23" i="20" s="1"/>
  <c r="DD23" i="20"/>
  <c r="DE23" i="20"/>
  <c r="CE31" i="20"/>
  <c r="CF31" i="20"/>
  <c r="CG31" i="20" s="1"/>
  <c r="CJ31" i="20"/>
  <c r="CK31" i="20"/>
  <c r="CL31" i="20" s="1"/>
  <c r="CO31" i="20"/>
  <c r="CT31" i="20"/>
  <c r="CU31" i="20"/>
  <c r="CV31" i="20" s="1"/>
  <c r="CY31" i="20"/>
  <c r="CZ31" i="20"/>
  <c r="DA31" i="20" s="1"/>
  <c r="DD31" i="20"/>
  <c r="DE31" i="20"/>
  <c r="CE26" i="20"/>
  <c r="CJ26" i="20"/>
  <c r="CO26" i="20"/>
  <c r="CT26" i="20"/>
  <c r="CU26" i="20"/>
  <c r="CV26" i="20" s="1"/>
  <c r="CY26" i="20"/>
  <c r="CZ26" i="20"/>
  <c r="DA26" i="20" s="1"/>
  <c r="DD26" i="20"/>
  <c r="DE26" i="20"/>
  <c r="CE58" i="20"/>
  <c r="CF58" i="20"/>
  <c r="CG58" i="20" s="1"/>
  <c r="CJ58" i="20"/>
  <c r="CK58" i="20"/>
  <c r="CL58" i="20" s="1"/>
  <c r="CO58" i="20"/>
  <c r="CP58" i="20"/>
  <c r="CT58" i="20"/>
  <c r="CU58" i="20"/>
  <c r="CV58" i="20" s="1"/>
  <c r="CY58" i="20"/>
  <c r="CZ58" i="20"/>
  <c r="DA58" i="20" s="1"/>
  <c r="DD58" i="20"/>
  <c r="DE58" i="20"/>
  <c r="CE33" i="20"/>
  <c r="CF33" i="20"/>
  <c r="CH33" i="20" s="1"/>
  <c r="CJ33" i="20"/>
  <c r="CK33" i="20"/>
  <c r="CL33" i="20" s="1"/>
  <c r="CO33" i="20"/>
  <c r="CT33" i="20"/>
  <c r="CU33" i="20"/>
  <c r="CV33" i="20" s="1"/>
  <c r="CY33" i="20"/>
  <c r="CZ33" i="20"/>
  <c r="DA33" i="20" s="1"/>
  <c r="DD33" i="20"/>
  <c r="CE38" i="20"/>
  <c r="CF38" i="20"/>
  <c r="CG38" i="20" s="1"/>
  <c r="CJ38" i="20"/>
  <c r="CK38" i="20"/>
  <c r="CL38" i="20" s="1"/>
  <c r="CO38" i="20"/>
  <c r="CT38" i="20"/>
  <c r="CU38" i="20"/>
  <c r="CV38" i="20" s="1"/>
  <c r="CY38" i="20"/>
  <c r="CZ38" i="20"/>
  <c r="DA38" i="20" s="1"/>
  <c r="DD38" i="20"/>
  <c r="DE38" i="20"/>
  <c r="DE19" i="20"/>
  <c r="DD19" i="20"/>
  <c r="CZ19" i="20"/>
  <c r="DB19" i="20" s="1"/>
  <c r="CY19" i="20"/>
  <c r="CU19" i="20"/>
  <c r="CW19" i="20" s="1"/>
  <c r="CT19" i="20"/>
  <c r="CO19" i="20"/>
  <c r="CJ19" i="20"/>
  <c r="CK19" i="20" s="1"/>
  <c r="CE19" i="20"/>
  <c r="AU40" i="20"/>
  <c r="AZ40" i="20"/>
  <c r="BE40" i="20"/>
  <c r="BF40" i="20"/>
  <c r="BH40" i="20" s="1"/>
  <c r="BJ40" i="20"/>
  <c r="BK40" i="20"/>
  <c r="BL40" i="20" s="1"/>
  <c r="BO40" i="20"/>
  <c r="BP40" i="20"/>
  <c r="BQ40" i="20" s="1"/>
  <c r="BT40" i="20"/>
  <c r="AU21" i="20"/>
  <c r="AZ21" i="20"/>
  <c r="BE21" i="20"/>
  <c r="BJ21" i="20"/>
  <c r="BK21" i="20"/>
  <c r="BM21" i="20" s="1"/>
  <c r="BO21" i="20"/>
  <c r="BP21" i="20"/>
  <c r="BQ21" i="20" s="1"/>
  <c r="BT21" i="20"/>
  <c r="BU21" i="20"/>
  <c r="AU22" i="20"/>
  <c r="AZ22" i="20"/>
  <c r="BA22" i="20"/>
  <c r="BB22" i="20" s="1"/>
  <c r="BE22" i="20"/>
  <c r="BJ22" i="20"/>
  <c r="BK22" i="20"/>
  <c r="BL22" i="20" s="1"/>
  <c r="BO22" i="20"/>
  <c r="BP22" i="20"/>
  <c r="BR22" i="20" s="1"/>
  <c r="BT22" i="20"/>
  <c r="BU22" i="20"/>
  <c r="AU67" i="20"/>
  <c r="AV67" i="20"/>
  <c r="AW67" i="20" s="1"/>
  <c r="AZ67" i="20"/>
  <c r="BA67" i="20"/>
  <c r="BC67" i="20" s="1"/>
  <c r="BE67" i="20"/>
  <c r="BF67" i="20"/>
  <c r="BJ67" i="20"/>
  <c r="BK67" i="20"/>
  <c r="BL67" i="20" s="1"/>
  <c r="BO67" i="20"/>
  <c r="BP67" i="20"/>
  <c r="BQ67" i="20" s="1"/>
  <c r="BT67" i="20"/>
  <c r="AU20" i="20"/>
  <c r="AV20" i="20"/>
  <c r="AW20" i="20" s="1"/>
  <c r="AZ20" i="20"/>
  <c r="BA20" i="20"/>
  <c r="BB20" i="20" s="1"/>
  <c r="BE20" i="20"/>
  <c r="BJ20" i="20"/>
  <c r="BK20" i="20"/>
  <c r="BL20" i="20" s="1"/>
  <c r="BO20" i="20"/>
  <c r="BP20" i="20"/>
  <c r="BQ20" i="20" s="1"/>
  <c r="BT20" i="20"/>
  <c r="BU20" i="20"/>
  <c r="AU51" i="20"/>
  <c r="AV51" i="20"/>
  <c r="AW51" i="20" s="1"/>
  <c r="AZ51" i="20"/>
  <c r="BA51" i="20"/>
  <c r="BB51" i="20" s="1"/>
  <c r="BE51" i="20"/>
  <c r="BF51" i="20"/>
  <c r="BJ51" i="20"/>
  <c r="BK51" i="20"/>
  <c r="BM51" i="20" s="1"/>
  <c r="BO51" i="20"/>
  <c r="BT51" i="20"/>
  <c r="BU51" i="20"/>
  <c r="AU13" i="20"/>
  <c r="AV13" i="20"/>
  <c r="AX13" i="20" s="1"/>
  <c r="AZ13" i="20"/>
  <c r="BA13" i="20"/>
  <c r="BE13" i="20"/>
  <c r="BF13" i="20"/>
  <c r="BJ13" i="20"/>
  <c r="BK13" i="20"/>
  <c r="BL13" i="20" s="1"/>
  <c r="BO13" i="20"/>
  <c r="BT13" i="20"/>
  <c r="BU13" i="20"/>
  <c r="AU50" i="20"/>
  <c r="AV50" i="20"/>
  <c r="AW50" i="20" s="1"/>
  <c r="AZ50" i="20"/>
  <c r="BA50" i="20"/>
  <c r="BB50" i="20" s="1"/>
  <c r="BE50" i="20"/>
  <c r="BF50" i="20"/>
  <c r="BH50" i="20" s="1"/>
  <c r="BJ50" i="20"/>
  <c r="BK50" i="20"/>
  <c r="BO50" i="20"/>
  <c r="BT50" i="20"/>
  <c r="BU50" i="20"/>
  <c r="AU10" i="20"/>
  <c r="AV10" i="20"/>
  <c r="AZ10" i="20"/>
  <c r="BE10" i="20"/>
  <c r="BJ10" i="20"/>
  <c r="BK10" i="20"/>
  <c r="BL10" i="20" s="1"/>
  <c r="BO10" i="20"/>
  <c r="BP10" i="20"/>
  <c r="BR10" i="20" s="1"/>
  <c r="BT10" i="20"/>
  <c r="BU10" i="20"/>
  <c r="AU68" i="20"/>
  <c r="AV68" i="20"/>
  <c r="AX68" i="20" s="1"/>
  <c r="AZ68" i="20"/>
  <c r="BA68" i="20"/>
  <c r="BC68" i="20" s="1"/>
  <c r="BE68" i="20"/>
  <c r="BF68" i="20"/>
  <c r="BJ68" i="20"/>
  <c r="BK68" i="20"/>
  <c r="BM68" i="20" s="1"/>
  <c r="BO68" i="20"/>
  <c r="BP68" i="20"/>
  <c r="BQ68" i="20" s="1"/>
  <c r="BT68" i="20"/>
  <c r="BU68" i="20"/>
  <c r="AU69" i="20"/>
  <c r="AV69" i="20"/>
  <c r="AX69" i="20" s="1"/>
  <c r="AZ69" i="20"/>
  <c r="BA69" i="20"/>
  <c r="BB69" i="20" s="1"/>
  <c r="BE69" i="20"/>
  <c r="BF69" i="20"/>
  <c r="BH69" i="20" s="1"/>
  <c r="BJ69" i="20"/>
  <c r="BK69" i="20"/>
  <c r="BL69" i="20" s="1"/>
  <c r="BO69" i="20"/>
  <c r="BP69" i="20"/>
  <c r="BQ69" i="20" s="1"/>
  <c r="BT69" i="20"/>
  <c r="BU69" i="20"/>
  <c r="AU63" i="20"/>
  <c r="AV63" i="20"/>
  <c r="AW63" i="20" s="1"/>
  <c r="AZ63" i="20"/>
  <c r="BA63" i="20"/>
  <c r="BB63" i="20" s="1"/>
  <c r="BE63" i="20"/>
  <c r="BF63" i="20"/>
  <c r="BJ63" i="20"/>
  <c r="BK63" i="20"/>
  <c r="BM63" i="20" s="1"/>
  <c r="BO63" i="20"/>
  <c r="BP63" i="20"/>
  <c r="BQ63" i="20" s="1"/>
  <c r="BT63" i="20"/>
  <c r="AU7" i="20"/>
  <c r="AZ7" i="20"/>
  <c r="BA7" i="20"/>
  <c r="BB7" i="20" s="1"/>
  <c r="BE7" i="20"/>
  <c r="BJ7" i="20"/>
  <c r="BK7" i="20"/>
  <c r="BL7" i="20" s="1"/>
  <c r="BO7" i="20"/>
  <c r="BP7" i="20"/>
  <c r="BR7" i="20" s="1"/>
  <c r="BT7" i="20"/>
  <c r="BU7" i="20"/>
  <c r="AU28" i="20"/>
  <c r="AV28" i="20"/>
  <c r="AW28" i="20" s="1"/>
  <c r="AZ28" i="20"/>
  <c r="BA28" i="20"/>
  <c r="BC28" i="20" s="1"/>
  <c r="BE28" i="20"/>
  <c r="BJ28" i="20"/>
  <c r="BK28" i="20"/>
  <c r="BM28" i="20" s="1"/>
  <c r="BO28" i="20"/>
  <c r="BP28" i="20"/>
  <c r="BR28" i="20" s="1"/>
  <c r="BT28" i="20"/>
  <c r="BU28" i="20"/>
  <c r="AU66" i="20"/>
  <c r="AV66" i="20"/>
  <c r="AW66" i="20" s="1"/>
  <c r="AZ66" i="20"/>
  <c r="BA66" i="20"/>
  <c r="BB66" i="20" s="1"/>
  <c r="BE66" i="20"/>
  <c r="BF66" i="20"/>
  <c r="BH66" i="20" s="1"/>
  <c r="BJ66" i="20"/>
  <c r="BK66" i="20"/>
  <c r="BL66" i="20" s="1"/>
  <c r="BO66" i="20"/>
  <c r="BP66" i="20"/>
  <c r="BR66" i="20" s="1"/>
  <c r="BT66" i="20"/>
  <c r="BU66" i="20"/>
  <c r="AU70" i="20"/>
  <c r="AV70" i="20"/>
  <c r="AW70" i="20" s="1"/>
  <c r="AZ70" i="20"/>
  <c r="BA70" i="20"/>
  <c r="BB70" i="20" s="1"/>
  <c r="BE70" i="20"/>
  <c r="BF70" i="20"/>
  <c r="BJ70" i="20"/>
  <c r="BK70" i="20"/>
  <c r="BM70" i="20" s="1"/>
  <c r="BO70" i="20"/>
  <c r="BP70" i="20"/>
  <c r="BQ70" i="20" s="1"/>
  <c r="BT70" i="20"/>
  <c r="BU70" i="20"/>
  <c r="AU71" i="20"/>
  <c r="AV71" i="20"/>
  <c r="AX71" i="20" s="1"/>
  <c r="AZ71" i="20"/>
  <c r="BA71" i="20"/>
  <c r="BB71" i="20" s="1"/>
  <c r="BE71" i="20"/>
  <c r="BF71" i="20"/>
  <c r="BJ71" i="20"/>
  <c r="BK71" i="20"/>
  <c r="BL71" i="20" s="1"/>
  <c r="BO71" i="20"/>
  <c r="BP71" i="20"/>
  <c r="BQ71" i="20" s="1"/>
  <c r="BT71" i="20"/>
  <c r="BU71" i="20"/>
  <c r="AU24" i="20"/>
  <c r="AV24" i="20"/>
  <c r="AW24" i="20" s="1"/>
  <c r="AZ24" i="20"/>
  <c r="BA24" i="20"/>
  <c r="BB24" i="20" s="1"/>
  <c r="BE24" i="20"/>
  <c r="BJ24" i="20"/>
  <c r="BK24" i="20"/>
  <c r="BL24" i="20" s="1"/>
  <c r="BO24" i="20"/>
  <c r="BP24" i="20"/>
  <c r="BQ24" i="20" s="1"/>
  <c r="BT24" i="20"/>
  <c r="BU24" i="20"/>
  <c r="AU27" i="20"/>
  <c r="AV27" i="20"/>
  <c r="AW27" i="20" s="1"/>
  <c r="AZ27" i="20"/>
  <c r="BA27" i="20"/>
  <c r="BB27" i="20" s="1"/>
  <c r="BE27" i="20"/>
  <c r="BJ27" i="20"/>
  <c r="BK27" i="20"/>
  <c r="BL27" i="20" s="1"/>
  <c r="BO27" i="20"/>
  <c r="BP27" i="20"/>
  <c r="BQ27" i="20" s="1"/>
  <c r="BT27" i="20"/>
  <c r="BU27" i="20"/>
  <c r="AU53" i="20"/>
  <c r="AV53" i="20"/>
  <c r="AX53" i="20" s="1"/>
  <c r="AZ53" i="20"/>
  <c r="BA53" i="20"/>
  <c r="BB53" i="20" s="1"/>
  <c r="BE53" i="20"/>
  <c r="BJ53" i="20"/>
  <c r="BK53" i="20"/>
  <c r="BL53" i="20" s="1"/>
  <c r="BO53" i="20"/>
  <c r="BP53" i="20"/>
  <c r="BR53" i="20" s="1"/>
  <c r="BT53" i="20"/>
  <c r="BU53" i="20"/>
  <c r="AU73" i="20"/>
  <c r="AV73" i="20"/>
  <c r="AW73" i="20" s="1"/>
  <c r="AZ73" i="20"/>
  <c r="BA73" i="20"/>
  <c r="BC73" i="20" s="1"/>
  <c r="BE73" i="20"/>
  <c r="BF73" i="20"/>
  <c r="BJ73" i="20"/>
  <c r="BK73" i="20"/>
  <c r="BL73" i="20" s="1"/>
  <c r="BO73" i="20"/>
  <c r="BP73" i="20"/>
  <c r="BQ73" i="20" s="1"/>
  <c r="BT73" i="20"/>
  <c r="BU73" i="20"/>
  <c r="AU74" i="20"/>
  <c r="AV74" i="20"/>
  <c r="AW74" i="20" s="1"/>
  <c r="AZ74" i="20"/>
  <c r="BA74" i="20"/>
  <c r="BB74" i="20" s="1"/>
  <c r="BE74" i="20"/>
  <c r="BF74" i="20"/>
  <c r="BH74" i="20" s="1"/>
  <c r="BJ74" i="20"/>
  <c r="BK74" i="20"/>
  <c r="BL74" i="20" s="1"/>
  <c r="BO74" i="20"/>
  <c r="BP74" i="20"/>
  <c r="BQ74" i="20" s="1"/>
  <c r="BT74" i="20"/>
  <c r="BU74" i="20"/>
  <c r="AU75" i="20"/>
  <c r="AV75" i="20"/>
  <c r="AZ75" i="20"/>
  <c r="BA75" i="20"/>
  <c r="BB75" i="20" s="1"/>
  <c r="BE75" i="20"/>
  <c r="BF75" i="20"/>
  <c r="BJ75" i="20"/>
  <c r="BK75" i="20"/>
  <c r="BM75" i="20" s="1"/>
  <c r="BO75" i="20"/>
  <c r="BP75" i="20"/>
  <c r="BT75" i="20"/>
  <c r="BU75" i="20"/>
  <c r="AU76" i="20"/>
  <c r="AV76" i="20"/>
  <c r="AW76" i="20" s="1"/>
  <c r="AZ76" i="20"/>
  <c r="BA76" i="20"/>
  <c r="BE76" i="20"/>
  <c r="BF76" i="20"/>
  <c r="BJ76" i="20"/>
  <c r="BK76" i="20"/>
  <c r="BL76" i="20" s="1"/>
  <c r="BO76" i="20"/>
  <c r="BP76" i="20"/>
  <c r="BR76" i="20" s="1"/>
  <c r="BT76" i="20"/>
  <c r="BU76" i="20"/>
  <c r="AU25" i="20"/>
  <c r="AV25" i="20"/>
  <c r="AW25" i="20" s="1"/>
  <c r="AZ25" i="20"/>
  <c r="BA25" i="20"/>
  <c r="BC25" i="20" s="1"/>
  <c r="BE25" i="20"/>
  <c r="BJ25" i="20"/>
  <c r="BK25" i="20"/>
  <c r="BO25" i="20"/>
  <c r="BP25" i="20"/>
  <c r="BQ25" i="20" s="1"/>
  <c r="BT25" i="20"/>
  <c r="BU25" i="20"/>
  <c r="AU32" i="20"/>
  <c r="AV32" i="20"/>
  <c r="AZ32" i="20"/>
  <c r="BA32" i="20"/>
  <c r="BB32" i="20" s="1"/>
  <c r="BE32" i="20"/>
  <c r="BJ32" i="20"/>
  <c r="BK32" i="20"/>
  <c r="BM32" i="20" s="1"/>
  <c r="BO32" i="20"/>
  <c r="BP32" i="20"/>
  <c r="BT32" i="20"/>
  <c r="AU45" i="20"/>
  <c r="AV45" i="20"/>
  <c r="AX45" i="20" s="1"/>
  <c r="AZ45" i="20"/>
  <c r="BA45" i="20"/>
  <c r="BE45" i="20"/>
  <c r="BJ45" i="20"/>
  <c r="BK45" i="20"/>
  <c r="BL45" i="20" s="1"/>
  <c r="BO45" i="20"/>
  <c r="BP45" i="20"/>
  <c r="BR45" i="20" s="1"/>
  <c r="BT45" i="20"/>
  <c r="BU45" i="20"/>
  <c r="AU77" i="20"/>
  <c r="AV77" i="20"/>
  <c r="AX77" i="20" s="1"/>
  <c r="AZ77" i="20"/>
  <c r="BA77" i="20"/>
  <c r="BC77" i="20" s="1"/>
  <c r="BE77" i="20"/>
  <c r="BF77" i="20"/>
  <c r="BH77" i="20" s="1"/>
  <c r="BJ77" i="20"/>
  <c r="BK77" i="20"/>
  <c r="BL77" i="20" s="1"/>
  <c r="BO77" i="20"/>
  <c r="BP77" i="20"/>
  <c r="BR77" i="20" s="1"/>
  <c r="BT77" i="20"/>
  <c r="BU77" i="20"/>
  <c r="AU29" i="20"/>
  <c r="AV29" i="20"/>
  <c r="AW29" i="20" s="1"/>
  <c r="AZ29" i="20"/>
  <c r="BA29" i="20"/>
  <c r="BE29" i="20"/>
  <c r="BJ29" i="20"/>
  <c r="BK29" i="20"/>
  <c r="BO29" i="20"/>
  <c r="BP29" i="20"/>
  <c r="BQ29" i="20" s="1"/>
  <c r="BT29" i="20"/>
  <c r="BU29" i="20"/>
  <c r="AU55" i="20"/>
  <c r="AV55" i="20"/>
  <c r="AX55" i="20" s="1"/>
  <c r="AZ55" i="20"/>
  <c r="BA55" i="20"/>
  <c r="BB55" i="20" s="1"/>
  <c r="BE55" i="20"/>
  <c r="BJ55" i="20"/>
  <c r="BK55" i="20"/>
  <c r="BO55" i="20"/>
  <c r="BP55" i="20"/>
  <c r="BR55" i="20" s="1"/>
  <c r="BT55" i="20"/>
  <c r="BU55" i="20"/>
  <c r="AU35" i="20"/>
  <c r="AV35" i="20"/>
  <c r="AW35" i="20" s="1"/>
  <c r="AZ35" i="20"/>
  <c r="BA35" i="20"/>
  <c r="BC35" i="20" s="1"/>
  <c r="BE35" i="20"/>
  <c r="BF35" i="20"/>
  <c r="BJ35" i="20"/>
  <c r="BO35" i="20"/>
  <c r="BT35" i="20"/>
  <c r="BU35" i="20"/>
  <c r="AU15" i="20"/>
  <c r="AV15" i="20"/>
  <c r="AX15" i="20" s="1"/>
  <c r="AZ15" i="20"/>
  <c r="BA15" i="20"/>
  <c r="BE15" i="20"/>
  <c r="BJ15" i="20"/>
  <c r="BK15" i="20"/>
  <c r="BL15" i="20" s="1"/>
  <c r="BO15" i="20"/>
  <c r="BP15" i="20"/>
  <c r="BR15" i="20" s="1"/>
  <c r="BT15" i="20"/>
  <c r="BU15" i="20"/>
  <c r="AU46" i="20"/>
  <c r="AV46" i="20"/>
  <c r="AW46" i="20" s="1"/>
  <c r="AZ46" i="20"/>
  <c r="BE46" i="20"/>
  <c r="BJ46" i="20"/>
  <c r="BK46" i="20"/>
  <c r="BM46" i="20" s="1"/>
  <c r="BO46" i="20"/>
  <c r="BP46" i="20"/>
  <c r="BQ46" i="20" s="1"/>
  <c r="BT46" i="20"/>
  <c r="AU18" i="20"/>
  <c r="AV18" i="20"/>
  <c r="AZ18" i="20"/>
  <c r="BA18" i="20"/>
  <c r="BB18" i="20" s="1"/>
  <c r="BE18" i="20"/>
  <c r="BJ18" i="20"/>
  <c r="BK18" i="20"/>
  <c r="BL18" i="20" s="1"/>
  <c r="BO18" i="20"/>
  <c r="BP18" i="20"/>
  <c r="BR18" i="20" s="1"/>
  <c r="BT18" i="20"/>
  <c r="BU18" i="20"/>
  <c r="AU49" i="20"/>
  <c r="AV49" i="20"/>
  <c r="AZ49" i="20"/>
  <c r="BA49" i="20"/>
  <c r="BC49" i="20" s="1"/>
  <c r="BE49" i="20"/>
  <c r="BF49" i="20"/>
  <c r="BJ49" i="20"/>
  <c r="BK49" i="20"/>
  <c r="BM49" i="20" s="1"/>
  <c r="BO49" i="20"/>
  <c r="BP49" i="20"/>
  <c r="BR49" i="20" s="1"/>
  <c r="BT49" i="20"/>
  <c r="AU14" i="20"/>
  <c r="AV14" i="20"/>
  <c r="AX14" i="20" s="1"/>
  <c r="AZ14" i="20"/>
  <c r="BA14" i="20"/>
  <c r="BC14" i="20" s="1"/>
  <c r="BE14" i="20"/>
  <c r="BJ14" i="20"/>
  <c r="BK14" i="20"/>
  <c r="BL14" i="20" s="1"/>
  <c r="BO14" i="20"/>
  <c r="BP14" i="20"/>
  <c r="BR14" i="20" s="1"/>
  <c r="BT14" i="20"/>
  <c r="BU14" i="20"/>
  <c r="AU57" i="20"/>
  <c r="AV57" i="20"/>
  <c r="AW57" i="20" s="1"/>
  <c r="AZ57" i="20"/>
  <c r="BA57" i="20"/>
  <c r="BB57" i="20" s="1"/>
  <c r="BE57" i="20"/>
  <c r="BJ57" i="20"/>
  <c r="BK57" i="20"/>
  <c r="BO57" i="20"/>
  <c r="BT57" i="20"/>
  <c r="BU57" i="20"/>
  <c r="AU78" i="20"/>
  <c r="AV78" i="20"/>
  <c r="AX78" i="20" s="1"/>
  <c r="AZ78" i="20"/>
  <c r="BA78" i="20"/>
  <c r="BB78" i="20" s="1"/>
  <c r="BE78" i="20"/>
  <c r="BF78" i="20"/>
  <c r="BJ78" i="20"/>
  <c r="BK78" i="20"/>
  <c r="BL78" i="20" s="1"/>
  <c r="BO78" i="20"/>
  <c r="BP78" i="20"/>
  <c r="BT78" i="20"/>
  <c r="BU78" i="20"/>
  <c r="AU17" i="20"/>
  <c r="AV17" i="20"/>
  <c r="AW17" i="20" s="1"/>
  <c r="AZ17" i="20"/>
  <c r="BE17" i="20"/>
  <c r="BJ17" i="20"/>
  <c r="BK17" i="20"/>
  <c r="BM17" i="20" s="1"/>
  <c r="BO17" i="20"/>
  <c r="BP17" i="20"/>
  <c r="BR17" i="20" s="1"/>
  <c r="BT17" i="20"/>
  <c r="BU17" i="20"/>
  <c r="AU79" i="20"/>
  <c r="AV79" i="20"/>
  <c r="AX79" i="20" s="1"/>
  <c r="AZ79" i="20"/>
  <c r="BA79" i="20"/>
  <c r="BB79" i="20" s="1"/>
  <c r="BE79" i="20"/>
  <c r="BF79" i="20"/>
  <c r="BH79" i="20" s="1"/>
  <c r="BJ79" i="20"/>
  <c r="BK79" i="20"/>
  <c r="BM79" i="20" s="1"/>
  <c r="BO79" i="20"/>
  <c r="BP79" i="20"/>
  <c r="BR79" i="20" s="1"/>
  <c r="BT79" i="20"/>
  <c r="BU79" i="20"/>
  <c r="AU34" i="20"/>
  <c r="AV34" i="20"/>
  <c r="AX34" i="20" s="1"/>
  <c r="AZ34" i="20"/>
  <c r="BE34" i="20"/>
  <c r="BF34" i="20"/>
  <c r="BJ34" i="20"/>
  <c r="BK34" i="20"/>
  <c r="BO34" i="20"/>
  <c r="BT34" i="20"/>
  <c r="AU54" i="20"/>
  <c r="AV54" i="20"/>
  <c r="AX54" i="20" s="1"/>
  <c r="AZ54" i="20"/>
  <c r="BA54" i="20"/>
  <c r="BE54" i="20"/>
  <c r="BJ54" i="20"/>
  <c r="BK54" i="20"/>
  <c r="BL54" i="20" s="1"/>
  <c r="BO54" i="20"/>
  <c r="BP54" i="20"/>
  <c r="BR54" i="20" s="1"/>
  <c r="BT54" i="20"/>
  <c r="BU54" i="20"/>
  <c r="AU60" i="20"/>
  <c r="AV60" i="20"/>
  <c r="AZ60" i="20"/>
  <c r="BA60" i="20"/>
  <c r="BC60" i="20" s="1"/>
  <c r="BE60" i="20"/>
  <c r="BF60" i="20"/>
  <c r="BH60" i="20" s="1"/>
  <c r="BJ60" i="20"/>
  <c r="BK60" i="20"/>
  <c r="BL60" i="20" s="1"/>
  <c r="BO60" i="20"/>
  <c r="BP60" i="20"/>
  <c r="BQ60" i="20" s="1"/>
  <c r="BT60" i="20"/>
  <c r="AU48" i="20"/>
  <c r="AV48" i="20"/>
  <c r="AW48" i="20" s="1"/>
  <c r="AZ48" i="20"/>
  <c r="BE48" i="20"/>
  <c r="BF48" i="20"/>
  <c r="BH48" i="20" s="1"/>
  <c r="BJ48" i="20"/>
  <c r="BK48" i="20"/>
  <c r="BO48" i="20"/>
  <c r="BP48" i="20"/>
  <c r="BQ48" i="20" s="1"/>
  <c r="BT48" i="20"/>
  <c r="BU48" i="20"/>
  <c r="AU56" i="20"/>
  <c r="AV56" i="20"/>
  <c r="AZ56" i="20"/>
  <c r="BA56" i="20"/>
  <c r="BC56" i="20" s="1"/>
  <c r="BE56" i="20"/>
  <c r="BF56" i="20"/>
  <c r="BJ56" i="20"/>
  <c r="BO56" i="20"/>
  <c r="BT56" i="20"/>
  <c r="BU56" i="20"/>
  <c r="AU39" i="20"/>
  <c r="AV39" i="20"/>
  <c r="AX39" i="20" s="1"/>
  <c r="AZ39" i="20"/>
  <c r="BA39" i="20"/>
  <c r="BB39" i="20" s="1"/>
  <c r="BE39" i="20"/>
  <c r="BF39" i="20"/>
  <c r="BJ39" i="20"/>
  <c r="BO39" i="20"/>
  <c r="BT39" i="20"/>
  <c r="BU39" i="20"/>
  <c r="AU16" i="20"/>
  <c r="AV16" i="20"/>
  <c r="AW16" i="20" s="1"/>
  <c r="AZ16" i="20"/>
  <c r="BA16" i="20"/>
  <c r="BC16" i="20" s="1"/>
  <c r="BE16" i="20"/>
  <c r="BF16" i="20"/>
  <c r="BJ16" i="20"/>
  <c r="BO16" i="20"/>
  <c r="BT16" i="20"/>
  <c r="BU16" i="20"/>
  <c r="AU44" i="20"/>
  <c r="AV44" i="20"/>
  <c r="AW44" i="20" s="1"/>
  <c r="AZ44" i="20"/>
  <c r="BA44" i="20"/>
  <c r="BB44" i="20" s="1"/>
  <c r="BE44" i="20"/>
  <c r="BF44" i="20"/>
  <c r="BH44" i="20" s="1"/>
  <c r="BJ44" i="20"/>
  <c r="BK44" i="20"/>
  <c r="BL44" i="20" s="1"/>
  <c r="BO44" i="20"/>
  <c r="BT44" i="20"/>
  <c r="BU44" i="20"/>
  <c r="AU42" i="20"/>
  <c r="AV42" i="20"/>
  <c r="AW42" i="20" s="1"/>
  <c r="AZ42" i="20"/>
  <c r="BA42" i="20"/>
  <c r="BB42" i="20" s="1"/>
  <c r="BE42" i="20"/>
  <c r="BF42" i="20"/>
  <c r="BJ42" i="20"/>
  <c r="BK42" i="20"/>
  <c r="BM42" i="20" s="1"/>
  <c r="BO42" i="20"/>
  <c r="BP42" i="20"/>
  <c r="BQ42" i="20" s="1"/>
  <c r="BT42" i="20"/>
  <c r="AU61" i="20"/>
  <c r="AV61" i="20"/>
  <c r="AX61" i="20" s="1"/>
  <c r="AZ61" i="20"/>
  <c r="BA61" i="20"/>
  <c r="BB61" i="20" s="1"/>
  <c r="BE61" i="20"/>
  <c r="BF61" i="20"/>
  <c r="BJ61" i="20"/>
  <c r="BO61" i="20"/>
  <c r="BP61" i="20"/>
  <c r="BR61" i="20" s="1"/>
  <c r="BT61" i="20"/>
  <c r="BU61" i="20"/>
  <c r="AU62" i="20"/>
  <c r="AV62" i="20"/>
  <c r="AX62" i="20" s="1"/>
  <c r="AZ62" i="20"/>
  <c r="BA62" i="20"/>
  <c r="BC62" i="20" s="1"/>
  <c r="BE62" i="20"/>
  <c r="BF62" i="20"/>
  <c r="BJ62" i="20"/>
  <c r="BO62" i="20"/>
  <c r="BP62" i="20"/>
  <c r="BQ62" i="20" s="1"/>
  <c r="BT62" i="20"/>
  <c r="BU62" i="20"/>
  <c r="AU47" i="20"/>
  <c r="AV47" i="20"/>
  <c r="AW47" i="20" s="1"/>
  <c r="AZ47" i="20"/>
  <c r="BA47" i="20"/>
  <c r="BB47" i="20" s="1"/>
  <c r="BE47" i="20"/>
  <c r="BF47" i="20"/>
  <c r="BH47" i="20" s="1"/>
  <c r="BJ47" i="20"/>
  <c r="BO47" i="20"/>
  <c r="BT47" i="20"/>
  <c r="BU47" i="20"/>
  <c r="AU37" i="20"/>
  <c r="AV37" i="20"/>
  <c r="AW37" i="20" s="1"/>
  <c r="AZ37" i="20"/>
  <c r="BA37" i="20"/>
  <c r="BB37" i="20" s="1"/>
  <c r="BE37" i="20"/>
  <c r="BF37" i="20"/>
  <c r="BJ37" i="20"/>
  <c r="BO37" i="20"/>
  <c r="BT37" i="20"/>
  <c r="BU37" i="20"/>
  <c r="AU80" i="20"/>
  <c r="AV80" i="20"/>
  <c r="AX80" i="20" s="1"/>
  <c r="AZ80" i="20"/>
  <c r="BA80" i="20"/>
  <c r="BB80" i="20" s="1"/>
  <c r="BE80" i="20"/>
  <c r="BF80" i="20"/>
  <c r="BJ80" i="20"/>
  <c r="BK80" i="20"/>
  <c r="BL80" i="20" s="1"/>
  <c r="BO80" i="20"/>
  <c r="BP80" i="20"/>
  <c r="BR80" i="20" s="1"/>
  <c r="BT80" i="20"/>
  <c r="BU80" i="20"/>
  <c r="AU81" i="20"/>
  <c r="AV81" i="20"/>
  <c r="AW81" i="20" s="1"/>
  <c r="AZ81" i="20"/>
  <c r="BA81" i="20"/>
  <c r="BC81" i="20" s="1"/>
  <c r="BE81" i="20"/>
  <c r="BF81" i="20"/>
  <c r="BJ81" i="20"/>
  <c r="BK81" i="20"/>
  <c r="BL81" i="20" s="1"/>
  <c r="BO81" i="20"/>
  <c r="BP81" i="20"/>
  <c r="BQ81" i="20" s="1"/>
  <c r="BT81" i="20"/>
  <c r="BU81" i="20"/>
  <c r="AU36" i="20"/>
  <c r="AV36" i="20"/>
  <c r="AX36" i="20" s="1"/>
  <c r="AZ36" i="20"/>
  <c r="BA36" i="20"/>
  <c r="BB36" i="20" s="1"/>
  <c r="BE36" i="20"/>
  <c r="BF36" i="20"/>
  <c r="BH36" i="20" s="1"/>
  <c r="BJ36" i="20"/>
  <c r="BO36" i="20"/>
  <c r="BT36" i="20"/>
  <c r="BU36" i="20"/>
  <c r="AU82" i="20"/>
  <c r="AV82" i="20"/>
  <c r="AW82" i="20" s="1"/>
  <c r="AZ82" i="20"/>
  <c r="BA82" i="20"/>
  <c r="BB82" i="20" s="1"/>
  <c r="BE82" i="20"/>
  <c r="BF82" i="20"/>
  <c r="BJ82" i="20"/>
  <c r="BK82" i="20"/>
  <c r="BM82" i="20" s="1"/>
  <c r="BO82" i="20"/>
  <c r="BP82" i="20"/>
  <c r="BQ82" i="20" s="1"/>
  <c r="BT82" i="20"/>
  <c r="BU82" i="20"/>
  <c r="AU83" i="20"/>
  <c r="AV83" i="20"/>
  <c r="AX83" i="20" s="1"/>
  <c r="AZ83" i="20"/>
  <c r="BA83" i="20"/>
  <c r="BB83" i="20" s="1"/>
  <c r="BE83" i="20"/>
  <c r="BF83" i="20"/>
  <c r="BJ83" i="20"/>
  <c r="BK83" i="20"/>
  <c r="BL83" i="20" s="1"/>
  <c r="BO83" i="20"/>
  <c r="BP83" i="20"/>
  <c r="BR83" i="20" s="1"/>
  <c r="BT83" i="20"/>
  <c r="BU83" i="20"/>
  <c r="AU59" i="20"/>
  <c r="AV59" i="20"/>
  <c r="AW59" i="20" s="1"/>
  <c r="AZ59" i="20"/>
  <c r="BA59" i="20"/>
  <c r="BC59" i="20" s="1"/>
  <c r="BE59" i="20"/>
  <c r="BF59" i="20"/>
  <c r="BJ59" i="20"/>
  <c r="BK59" i="20"/>
  <c r="BL59" i="20" s="1"/>
  <c r="BO59" i="20"/>
  <c r="BT59" i="20"/>
  <c r="BU59" i="20"/>
  <c r="AU43" i="20"/>
  <c r="AV43" i="20"/>
  <c r="AW43" i="20" s="1"/>
  <c r="AZ43" i="20"/>
  <c r="BE43" i="20"/>
  <c r="BF43" i="20"/>
  <c r="BH43" i="20" s="1"/>
  <c r="BJ43" i="20"/>
  <c r="BK43" i="20"/>
  <c r="BL43" i="20" s="1"/>
  <c r="BO43" i="20"/>
  <c r="BT43" i="20"/>
  <c r="BU43" i="20"/>
  <c r="AU30" i="20"/>
  <c r="AV30" i="20"/>
  <c r="AZ30" i="20"/>
  <c r="BE30" i="20"/>
  <c r="BJ30" i="20"/>
  <c r="BK30" i="20"/>
  <c r="BM30" i="20" s="1"/>
  <c r="BO30" i="20"/>
  <c r="BT30" i="20"/>
  <c r="BU30" i="20"/>
  <c r="AU41" i="20"/>
  <c r="AV41" i="20"/>
  <c r="AX41" i="20" s="1"/>
  <c r="AZ41" i="20"/>
  <c r="BE41" i="20"/>
  <c r="BF41" i="20"/>
  <c r="BJ41" i="20"/>
  <c r="BK41" i="20"/>
  <c r="BL41" i="20" s="1"/>
  <c r="BO41" i="20"/>
  <c r="BT41" i="20"/>
  <c r="BU41" i="20"/>
  <c r="AU84" i="20"/>
  <c r="AV84" i="20"/>
  <c r="AW84" i="20" s="1"/>
  <c r="AZ84" i="20"/>
  <c r="BA84" i="20"/>
  <c r="BC84" i="20" s="1"/>
  <c r="BE84" i="20"/>
  <c r="BF84" i="20"/>
  <c r="BJ84" i="20"/>
  <c r="BK84" i="20"/>
  <c r="BL84" i="20" s="1"/>
  <c r="BO84" i="20"/>
  <c r="BP84" i="20"/>
  <c r="BQ84" i="20" s="1"/>
  <c r="BT84" i="20"/>
  <c r="BU84" i="20"/>
  <c r="AU11" i="20"/>
  <c r="AV11" i="20"/>
  <c r="AW11" i="20" s="1"/>
  <c r="AZ11" i="20"/>
  <c r="BE11" i="20"/>
  <c r="BJ11" i="20"/>
  <c r="BK11" i="20"/>
  <c r="BO11" i="20"/>
  <c r="BT11" i="20"/>
  <c r="BU11" i="20"/>
  <c r="AU85" i="20"/>
  <c r="AV85" i="20"/>
  <c r="AZ85" i="20"/>
  <c r="BA85" i="20"/>
  <c r="BB85" i="20" s="1"/>
  <c r="BE85" i="20"/>
  <c r="BF85" i="20"/>
  <c r="BJ85" i="20"/>
  <c r="BK85" i="20"/>
  <c r="BM85" i="20" s="1"/>
  <c r="BO85" i="20"/>
  <c r="BP85" i="20"/>
  <c r="BR85" i="20" s="1"/>
  <c r="BT85" i="20"/>
  <c r="BU85" i="20"/>
  <c r="AU86" i="20"/>
  <c r="AV86" i="20"/>
  <c r="AW86" i="20" s="1"/>
  <c r="AZ86" i="20"/>
  <c r="BA86" i="20"/>
  <c r="BC86" i="20" s="1"/>
  <c r="BE86" i="20"/>
  <c r="BF86" i="20"/>
  <c r="BJ86" i="20"/>
  <c r="BK86" i="20"/>
  <c r="BL86" i="20" s="1"/>
  <c r="BO86" i="20"/>
  <c r="BP86" i="20"/>
  <c r="BQ86" i="20" s="1"/>
  <c r="BT86" i="20"/>
  <c r="BU86" i="20"/>
  <c r="AU87" i="20"/>
  <c r="AV87" i="20"/>
  <c r="AW87" i="20" s="1"/>
  <c r="AZ87" i="20"/>
  <c r="BA87" i="20"/>
  <c r="BC87" i="20" s="1"/>
  <c r="BE87" i="20"/>
  <c r="BF87" i="20"/>
  <c r="BH87" i="20" s="1"/>
  <c r="BJ87" i="20"/>
  <c r="BK87" i="20"/>
  <c r="BL87" i="20" s="1"/>
  <c r="BO87" i="20"/>
  <c r="BP87" i="20"/>
  <c r="BQ87" i="20" s="1"/>
  <c r="BT87" i="20"/>
  <c r="BU87" i="20"/>
  <c r="AU64" i="20"/>
  <c r="AV64" i="20"/>
  <c r="AW64" i="20" s="1"/>
  <c r="AZ64" i="20"/>
  <c r="BA64" i="20"/>
  <c r="BB64" i="20" s="1"/>
  <c r="BE64" i="20"/>
  <c r="BF64" i="20"/>
  <c r="BJ64" i="20"/>
  <c r="BK64" i="20"/>
  <c r="BM64" i="20" s="1"/>
  <c r="BO64" i="20"/>
  <c r="BP64" i="20"/>
  <c r="BQ64" i="20" s="1"/>
  <c r="BT64" i="20"/>
  <c r="AU65" i="20"/>
  <c r="AV65" i="20"/>
  <c r="AX65" i="20" s="1"/>
  <c r="AZ65" i="20"/>
  <c r="BA65" i="20"/>
  <c r="BB65" i="20" s="1"/>
  <c r="BE65" i="20"/>
  <c r="BF65" i="20"/>
  <c r="BJ65" i="20"/>
  <c r="BK65" i="20"/>
  <c r="BM65" i="20" s="1"/>
  <c r="BO65" i="20"/>
  <c r="BP65" i="20"/>
  <c r="BR65" i="20" s="1"/>
  <c r="BT65" i="20"/>
  <c r="BU65" i="20"/>
  <c r="AU88" i="20"/>
  <c r="AV88" i="20"/>
  <c r="AW88" i="20" s="1"/>
  <c r="AZ88" i="20"/>
  <c r="BA88" i="20"/>
  <c r="BC88" i="20" s="1"/>
  <c r="BE88" i="20"/>
  <c r="BF88" i="20"/>
  <c r="BJ88" i="20"/>
  <c r="BK88" i="20"/>
  <c r="BL88" i="20" s="1"/>
  <c r="BO88" i="20"/>
  <c r="BP88" i="20"/>
  <c r="BQ88" i="20" s="1"/>
  <c r="BT88" i="20"/>
  <c r="BU88" i="20"/>
  <c r="AU72" i="20"/>
  <c r="AV72" i="20"/>
  <c r="AW72" i="20" s="1"/>
  <c r="AZ72" i="20"/>
  <c r="BA72" i="20"/>
  <c r="BB72" i="20" s="1"/>
  <c r="BE72" i="20"/>
  <c r="BF72" i="20"/>
  <c r="BH72" i="20" s="1"/>
  <c r="BJ72" i="20"/>
  <c r="BK72" i="20"/>
  <c r="BL72" i="20" s="1"/>
  <c r="BO72" i="20"/>
  <c r="BP72" i="20"/>
  <c r="BQ72" i="20" s="1"/>
  <c r="BT72" i="20"/>
  <c r="BU72" i="20"/>
  <c r="AU89" i="20"/>
  <c r="AV89" i="20"/>
  <c r="AW89" i="20" s="1"/>
  <c r="AZ89" i="20"/>
  <c r="BA89" i="20"/>
  <c r="BB89" i="20" s="1"/>
  <c r="BE89" i="20"/>
  <c r="BF89" i="20"/>
  <c r="BH89" i="20" s="1"/>
  <c r="BJ89" i="20"/>
  <c r="BK89" i="20"/>
  <c r="BM89" i="20" s="1"/>
  <c r="BO89" i="20"/>
  <c r="BP89" i="20"/>
  <c r="BQ89" i="20" s="1"/>
  <c r="BT89" i="20"/>
  <c r="BU89" i="20"/>
  <c r="AU23" i="20"/>
  <c r="AZ23" i="20"/>
  <c r="BA23" i="20"/>
  <c r="BC23" i="20" s="1"/>
  <c r="BE23" i="20"/>
  <c r="BJ23" i="20"/>
  <c r="BK23" i="20"/>
  <c r="BL23" i="20" s="1"/>
  <c r="BO23" i="20"/>
  <c r="BP23" i="20"/>
  <c r="BQ23" i="20" s="1"/>
  <c r="BT23" i="20"/>
  <c r="BU23" i="20"/>
  <c r="AU31" i="20"/>
  <c r="AV31" i="20"/>
  <c r="AZ31" i="20"/>
  <c r="BA31" i="20"/>
  <c r="BC31" i="20" s="1"/>
  <c r="BE31" i="20"/>
  <c r="BJ31" i="20"/>
  <c r="BK31" i="20"/>
  <c r="BL31" i="20" s="1"/>
  <c r="BO31" i="20"/>
  <c r="BP31" i="20"/>
  <c r="BT31" i="20"/>
  <c r="BU31" i="20"/>
  <c r="AU26" i="20"/>
  <c r="AV26" i="20"/>
  <c r="AW26" i="20" s="1"/>
  <c r="AZ26" i="20"/>
  <c r="BA26" i="20"/>
  <c r="BB26" i="20" s="1"/>
  <c r="BE26" i="20"/>
  <c r="BJ26" i="20"/>
  <c r="BK26" i="20"/>
  <c r="BM26" i="20" s="1"/>
  <c r="BO26" i="20"/>
  <c r="BP26" i="20"/>
  <c r="BQ26" i="20" s="1"/>
  <c r="BT26" i="20"/>
  <c r="BU26" i="20"/>
  <c r="AU58" i="20"/>
  <c r="AV58" i="20"/>
  <c r="AX58" i="20" s="1"/>
  <c r="AZ58" i="20"/>
  <c r="BA58" i="20"/>
  <c r="BB58" i="20" s="1"/>
  <c r="BE58" i="20"/>
  <c r="BF58" i="20"/>
  <c r="BJ58" i="20"/>
  <c r="BK58" i="20"/>
  <c r="BL58" i="20" s="1"/>
  <c r="BO58" i="20"/>
  <c r="BP58" i="20"/>
  <c r="BR58" i="20" s="1"/>
  <c r="BT58" i="20"/>
  <c r="BU58" i="20"/>
  <c r="AU33" i="20"/>
  <c r="AV33" i="20"/>
  <c r="AW33" i="20" s="1"/>
  <c r="AZ33" i="20"/>
  <c r="BA33" i="20"/>
  <c r="BC33" i="20" s="1"/>
  <c r="BE33" i="20"/>
  <c r="BJ33" i="20"/>
  <c r="BK33" i="20"/>
  <c r="BL33" i="20" s="1"/>
  <c r="BO33" i="20"/>
  <c r="BP33" i="20"/>
  <c r="BR33" i="20" s="1"/>
  <c r="BT33" i="20"/>
  <c r="AU38" i="20"/>
  <c r="AV38" i="20"/>
  <c r="AX38" i="20" s="1"/>
  <c r="AZ38" i="20"/>
  <c r="BA38" i="20"/>
  <c r="BE38" i="20"/>
  <c r="BJ38" i="20"/>
  <c r="BK38" i="20"/>
  <c r="BO38" i="20"/>
  <c r="BP38" i="20"/>
  <c r="BR38" i="20" s="1"/>
  <c r="BT38" i="20"/>
  <c r="BU19" i="20"/>
  <c r="BT19" i="20"/>
  <c r="BP19" i="20"/>
  <c r="BO19" i="20"/>
  <c r="BK19" i="20"/>
  <c r="BJ19" i="20"/>
  <c r="BE19" i="20"/>
  <c r="AZ19" i="20"/>
  <c r="AU19" i="20"/>
  <c r="P40" i="20"/>
  <c r="Z40" i="20"/>
  <c r="AA40" i="20"/>
  <c r="AE40" i="20"/>
  <c r="AF40" i="20"/>
  <c r="AJ40" i="20"/>
  <c r="AK40" i="20"/>
  <c r="P21" i="20"/>
  <c r="U21" i="20"/>
  <c r="Z21" i="20"/>
  <c r="AA21" i="20"/>
  <c r="AE21" i="20"/>
  <c r="AF21" i="20"/>
  <c r="AJ21" i="20"/>
  <c r="AK21" i="20"/>
  <c r="P22" i="20"/>
  <c r="U22" i="20"/>
  <c r="Z22" i="20"/>
  <c r="AA22" i="20"/>
  <c r="AE22" i="20"/>
  <c r="AF22" i="20"/>
  <c r="AJ22" i="20"/>
  <c r="AK22" i="20"/>
  <c r="P67" i="20"/>
  <c r="U67" i="20"/>
  <c r="V67" i="20"/>
  <c r="X67" i="20" s="1"/>
  <c r="Z67" i="20"/>
  <c r="AA67" i="20"/>
  <c r="AE67" i="20"/>
  <c r="AF67" i="20"/>
  <c r="AJ67" i="20"/>
  <c r="AK67" i="20"/>
  <c r="P20" i="20"/>
  <c r="Q20" i="20"/>
  <c r="U20" i="20"/>
  <c r="Z20" i="20"/>
  <c r="AA20" i="20"/>
  <c r="AE20" i="20"/>
  <c r="AF20" i="20"/>
  <c r="AJ20" i="20"/>
  <c r="AK20" i="20"/>
  <c r="P51" i="20"/>
  <c r="Q51" i="20"/>
  <c r="S51" i="20" s="1"/>
  <c r="U51" i="20"/>
  <c r="V51" i="20"/>
  <c r="X51" i="20" s="1"/>
  <c r="Z51" i="20"/>
  <c r="AA51" i="20"/>
  <c r="AE51" i="20"/>
  <c r="AF51" i="20"/>
  <c r="AJ51" i="20"/>
  <c r="AK51" i="20"/>
  <c r="P13" i="20"/>
  <c r="Q13" i="20"/>
  <c r="U13" i="20"/>
  <c r="V13" i="20"/>
  <c r="X13" i="20" s="1"/>
  <c r="Z13" i="20"/>
  <c r="AA13" i="20"/>
  <c r="AE13" i="20"/>
  <c r="AF13" i="20"/>
  <c r="AJ13" i="20"/>
  <c r="AK13" i="20"/>
  <c r="P50" i="20"/>
  <c r="Q50" i="20"/>
  <c r="S50" i="20" s="1"/>
  <c r="U50" i="20"/>
  <c r="V50" i="20"/>
  <c r="X50" i="20" s="1"/>
  <c r="Z50" i="20"/>
  <c r="AA50" i="20"/>
  <c r="AE50" i="20"/>
  <c r="AF50" i="20"/>
  <c r="AJ50" i="20"/>
  <c r="AK50" i="20"/>
  <c r="P10" i="20"/>
  <c r="Q10" i="20"/>
  <c r="U10" i="20"/>
  <c r="V10" i="20"/>
  <c r="X10" i="20" s="1"/>
  <c r="Z10" i="20"/>
  <c r="AA10" i="20"/>
  <c r="AE10" i="20"/>
  <c r="AF10" i="20"/>
  <c r="AJ10" i="20"/>
  <c r="AK10" i="20"/>
  <c r="P68" i="20"/>
  <c r="Q68" i="20"/>
  <c r="S68" i="20" s="1"/>
  <c r="U68" i="20"/>
  <c r="V68" i="20"/>
  <c r="X68" i="20" s="1"/>
  <c r="Z68" i="20"/>
  <c r="AA68" i="20"/>
  <c r="AE68" i="20"/>
  <c r="AF68" i="20"/>
  <c r="AJ68" i="20"/>
  <c r="AK68" i="20"/>
  <c r="P69" i="20"/>
  <c r="Q69" i="20"/>
  <c r="U69" i="20"/>
  <c r="V69" i="20"/>
  <c r="X69" i="20" s="1"/>
  <c r="Z69" i="20"/>
  <c r="AA69" i="20"/>
  <c r="AE69" i="20"/>
  <c r="AF69" i="20"/>
  <c r="AJ69" i="20"/>
  <c r="AK69" i="20"/>
  <c r="P63" i="20"/>
  <c r="Q63" i="20"/>
  <c r="U63" i="20"/>
  <c r="V63" i="20"/>
  <c r="X63" i="20" s="1"/>
  <c r="Z63" i="20"/>
  <c r="AA63" i="20"/>
  <c r="AE63" i="20"/>
  <c r="AF63" i="20"/>
  <c r="AJ63" i="20"/>
  <c r="AK63" i="20"/>
  <c r="P7" i="20"/>
  <c r="Q7" i="20"/>
  <c r="S7" i="20" s="1"/>
  <c r="U7" i="20"/>
  <c r="Z7" i="20"/>
  <c r="AA7" i="20"/>
  <c r="AE7" i="20"/>
  <c r="AF7" i="20"/>
  <c r="AJ7" i="20"/>
  <c r="AK7" i="20"/>
  <c r="P28" i="20"/>
  <c r="Q28" i="20"/>
  <c r="U28" i="20"/>
  <c r="Z28" i="20"/>
  <c r="AA28" i="20"/>
  <c r="AE28" i="20"/>
  <c r="AF28" i="20"/>
  <c r="AJ28" i="20"/>
  <c r="AK28" i="20"/>
  <c r="P66" i="20"/>
  <c r="Q66" i="20"/>
  <c r="S66" i="20" s="1"/>
  <c r="U66" i="20"/>
  <c r="V66" i="20"/>
  <c r="X66" i="20" s="1"/>
  <c r="Z66" i="20"/>
  <c r="AA66" i="20"/>
  <c r="AE66" i="20"/>
  <c r="AF66" i="20"/>
  <c r="AJ66" i="20"/>
  <c r="AK66" i="20"/>
  <c r="P70" i="20"/>
  <c r="Q70" i="20"/>
  <c r="U70" i="20"/>
  <c r="V70" i="20"/>
  <c r="X70" i="20" s="1"/>
  <c r="Z70" i="20"/>
  <c r="AA70" i="20"/>
  <c r="AE70" i="20"/>
  <c r="AF70" i="20"/>
  <c r="AJ70" i="20"/>
  <c r="AK70" i="20"/>
  <c r="P71" i="20"/>
  <c r="Q71" i="20"/>
  <c r="S71" i="20" s="1"/>
  <c r="U71" i="20"/>
  <c r="V71" i="20"/>
  <c r="X71" i="20" s="1"/>
  <c r="Z71" i="20"/>
  <c r="AA71" i="20"/>
  <c r="AE71" i="20"/>
  <c r="AF71" i="20"/>
  <c r="AJ71" i="20"/>
  <c r="AK71" i="20"/>
  <c r="P24" i="20"/>
  <c r="Q24" i="20"/>
  <c r="U24" i="20"/>
  <c r="Z24" i="20"/>
  <c r="AA24" i="20"/>
  <c r="AE24" i="20"/>
  <c r="AF24" i="20"/>
  <c r="AJ24" i="20"/>
  <c r="AK24" i="20"/>
  <c r="P27" i="20"/>
  <c r="Q27" i="20"/>
  <c r="S27" i="20" s="1"/>
  <c r="U27" i="20"/>
  <c r="Z27" i="20"/>
  <c r="AA27" i="20"/>
  <c r="AE27" i="20"/>
  <c r="AF27" i="20"/>
  <c r="AJ27" i="20"/>
  <c r="AK27" i="20"/>
  <c r="P53" i="20"/>
  <c r="Q53" i="20"/>
  <c r="U53" i="20"/>
  <c r="Z53" i="20"/>
  <c r="AA53" i="20"/>
  <c r="AE53" i="20"/>
  <c r="AF53" i="20"/>
  <c r="AJ53" i="20"/>
  <c r="AK53" i="20"/>
  <c r="P73" i="20"/>
  <c r="Q73" i="20"/>
  <c r="S73" i="20" s="1"/>
  <c r="U73" i="20"/>
  <c r="V73" i="20"/>
  <c r="X73" i="20" s="1"/>
  <c r="Z73" i="20"/>
  <c r="AA73" i="20"/>
  <c r="AE73" i="20"/>
  <c r="AF73" i="20"/>
  <c r="AJ73" i="20"/>
  <c r="AK73" i="20"/>
  <c r="P74" i="20"/>
  <c r="Q74" i="20"/>
  <c r="U74" i="20"/>
  <c r="V74" i="20"/>
  <c r="X74" i="20" s="1"/>
  <c r="Z74" i="20"/>
  <c r="AA74" i="20"/>
  <c r="AE74" i="20"/>
  <c r="AF74" i="20"/>
  <c r="AJ74" i="20"/>
  <c r="AK74" i="20"/>
  <c r="P75" i="20"/>
  <c r="Q75" i="20"/>
  <c r="U75" i="20"/>
  <c r="V75" i="20"/>
  <c r="X75" i="20" s="1"/>
  <c r="Z75" i="20"/>
  <c r="AA75" i="20"/>
  <c r="AE75" i="20"/>
  <c r="AF75" i="20"/>
  <c r="AJ75" i="20"/>
  <c r="AK75" i="20"/>
  <c r="P76" i="20"/>
  <c r="Q76" i="20"/>
  <c r="S76" i="20" s="1"/>
  <c r="U76" i="20"/>
  <c r="V76" i="20"/>
  <c r="X76" i="20" s="1"/>
  <c r="Z76" i="20"/>
  <c r="AA76" i="20"/>
  <c r="AE76" i="20"/>
  <c r="AF76" i="20"/>
  <c r="AJ76" i="20"/>
  <c r="AK76" i="20"/>
  <c r="P25" i="20"/>
  <c r="Q25" i="20"/>
  <c r="S25" i="20" s="1"/>
  <c r="U25" i="20"/>
  <c r="Z25" i="20"/>
  <c r="AA25" i="20"/>
  <c r="AE25" i="20"/>
  <c r="AF25" i="20"/>
  <c r="AJ25" i="20"/>
  <c r="AK25" i="20"/>
  <c r="P32" i="20"/>
  <c r="Q32" i="20"/>
  <c r="U32" i="20"/>
  <c r="Z32" i="20"/>
  <c r="AA32" i="20"/>
  <c r="AE32" i="20"/>
  <c r="AF32" i="20"/>
  <c r="AJ32" i="20"/>
  <c r="P45" i="20"/>
  <c r="Q45" i="20"/>
  <c r="U45" i="20"/>
  <c r="Z45" i="20"/>
  <c r="AA45" i="20"/>
  <c r="AE45" i="20"/>
  <c r="AF45" i="20"/>
  <c r="AJ45" i="20"/>
  <c r="P77" i="20"/>
  <c r="Q77" i="20"/>
  <c r="S77" i="20" s="1"/>
  <c r="U77" i="20"/>
  <c r="V77" i="20"/>
  <c r="X77" i="20" s="1"/>
  <c r="Z77" i="20"/>
  <c r="AA77" i="20"/>
  <c r="AE77" i="20"/>
  <c r="AF77" i="20"/>
  <c r="AJ77" i="20"/>
  <c r="AK77" i="20"/>
  <c r="P29" i="20"/>
  <c r="Q29" i="20"/>
  <c r="S29" i="20" s="1"/>
  <c r="U29" i="20"/>
  <c r="Z29" i="20"/>
  <c r="AA29" i="20"/>
  <c r="AE29" i="20"/>
  <c r="AF29" i="20"/>
  <c r="AJ29" i="20"/>
  <c r="AK29" i="20"/>
  <c r="P55" i="20"/>
  <c r="Q55" i="20"/>
  <c r="U55" i="20"/>
  <c r="Z55" i="20"/>
  <c r="AA55" i="20"/>
  <c r="AE55" i="20"/>
  <c r="AF55" i="20"/>
  <c r="AJ55" i="20"/>
  <c r="AK55" i="20"/>
  <c r="P35" i="20"/>
  <c r="Q35" i="20"/>
  <c r="U35" i="20"/>
  <c r="V35" i="20"/>
  <c r="X35" i="20" s="1"/>
  <c r="Z35" i="20"/>
  <c r="AE35" i="20"/>
  <c r="AJ35" i="20"/>
  <c r="AK35" i="20"/>
  <c r="P15" i="20"/>
  <c r="Q15" i="20"/>
  <c r="U15" i="20"/>
  <c r="Z15" i="20"/>
  <c r="AA15" i="20"/>
  <c r="AE15" i="20"/>
  <c r="AF15" i="20"/>
  <c r="AJ15" i="20"/>
  <c r="AK15" i="20"/>
  <c r="P46" i="20"/>
  <c r="Q46" i="20"/>
  <c r="S46" i="20" s="1"/>
  <c r="U46" i="20"/>
  <c r="Z46" i="20"/>
  <c r="AA46" i="20"/>
  <c r="AE46" i="20"/>
  <c r="AF46" i="20"/>
  <c r="AJ46" i="20"/>
  <c r="AK46" i="20"/>
  <c r="P18" i="20"/>
  <c r="U18" i="20"/>
  <c r="Z18" i="20"/>
  <c r="AA18" i="20"/>
  <c r="AE18" i="20"/>
  <c r="AF18" i="20"/>
  <c r="AJ18" i="20"/>
  <c r="AK18" i="20"/>
  <c r="P49" i="20"/>
  <c r="Q49" i="20"/>
  <c r="U49" i="20"/>
  <c r="V49" i="20"/>
  <c r="Z49" i="20"/>
  <c r="AA49" i="20"/>
  <c r="AE49" i="20"/>
  <c r="AF49" i="20"/>
  <c r="AJ49" i="20"/>
  <c r="P14" i="20"/>
  <c r="Q14" i="20"/>
  <c r="S14" i="20" s="1"/>
  <c r="U14" i="20"/>
  <c r="Z14" i="20"/>
  <c r="AA14" i="20"/>
  <c r="AE14" i="20"/>
  <c r="AF14" i="20"/>
  <c r="AJ14" i="20"/>
  <c r="AK14" i="20"/>
  <c r="P57" i="20"/>
  <c r="Q57" i="20"/>
  <c r="S57" i="20" s="1"/>
  <c r="U57" i="20"/>
  <c r="Z57" i="20"/>
  <c r="AA57" i="20"/>
  <c r="AE57" i="20"/>
  <c r="AJ57" i="20"/>
  <c r="AK57" i="20"/>
  <c r="P78" i="20"/>
  <c r="Q78" i="20"/>
  <c r="U78" i="20"/>
  <c r="V78" i="20"/>
  <c r="X78" i="20" s="1"/>
  <c r="Z78" i="20"/>
  <c r="AA78" i="20"/>
  <c r="AE78" i="20"/>
  <c r="AF78" i="20"/>
  <c r="AJ78" i="20"/>
  <c r="AK78" i="20"/>
  <c r="P17" i="20"/>
  <c r="U17" i="20"/>
  <c r="Z17" i="20"/>
  <c r="AA17" i="20"/>
  <c r="AE17" i="20"/>
  <c r="AF17" i="20"/>
  <c r="AJ17" i="20"/>
  <c r="AK17" i="20"/>
  <c r="P79" i="20"/>
  <c r="Q79" i="20"/>
  <c r="S79" i="20" s="1"/>
  <c r="U79" i="20"/>
  <c r="V79" i="20"/>
  <c r="X79" i="20" s="1"/>
  <c r="Z79" i="20"/>
  <c r="AA79" i="20"/>
  <c r="AE79" i="20"/>
  <c r="AF79" i="20"/>
  <c r="AJ79" i="20"/>
  <c r="AK79" i="20"/>
  <c r="P34" i="20"/>
  <c r="U34" i="20"/>
  <c r="V34" i="20"/>
  <c r="Z34" i="20"/>
  <c r="AA34" i="20"/>
  <c r="AE34" i="20"/>
  <c r="AJ34" i="20"/>
  <c r="P54" i="20"/>
  <c r="Q54" i="20"/>
  <c r="U54" i="20"/>
  <c r="Z54" i="20"/>
  <c r="AA54" i="20"/>
  <c r="AE54" i="20"/>
  <c r="AF54" i="20"/>
  <c r="AJ54" i="20"/>
  <c r="AK54" i="20"/>
  <c r="P60" i="20"/>
  <c r="Q60" i="20"/>
  <c r="S60" i="20" s="1"/>
  <c r="U60" i="20"/>
  <c r="V60" i="20"/>
  <c r="X60" i="20" s="1"/>
  <c r="Z60" i="20"/>
  <c r="AE60" i="20"/>
  <c r="AF60" i="20"/>
  <c r="AJ60" i="20"/>
  <c r="P48" i="20"/>
  <c r="U48" i="20"/>
  <c r="V48" i="20"/>
  <c r="X48" i="20" s="1"/>
  <c r="Z48" i="20"/>
  <c r="AE48" i="20"/>
  <c r="AF48" i="20"/>
  <c r="AJ48" i="20"/>
  <c r="P56" i="20"/>
  <c r="Q56" i="20"/>
  <c r="S56" i="20" s="1"/>
  <c r="U56" i="20"/>
  <c r="V56" i="20"/>
  <c r="X56" i="20" s="1"/>
  <c r="Z56" i="20"/>
  <c r="AE56" i="20"/>
  <c r="AJ56" i="20"/>
  <c r="AK56" i="20"/>
  <c r="P39" i="20"/>
  <c r="Q39" i="20"/>
  <c r="U39" i="20"/>
  <c r="V39" i="20"/>
  <c r="X39" i="20" s="1"/>
  <c r="Z39" i="20"/>
  <c r="AE39" i="20"/>
  <c r="AJ39" i="20"/>
  <c r="AK39" i="20"/>
  <c r="P16" i="20"/>
  <c r="Q16" i="20"/>
  <c r="U16" i="20"/>
  <c r="V16" i="20"/>
  <c r="X16" i="20" s="1"/>
  <c r="Z16" i="20"/>
  <c r="AE16" i="20"/>
  <c r="AJ16" i="20"/>
  <c r="AK16" i="20"/>
  <c r="P44" i="20"/>
  <c r="Q44" i="20"/>
  <c r="U44" i="20"/>
  <c r="V44" i="20"/>
  <c r="X44" i="20" s="1"/>
  <c r="Z44" i="20"/>
  <c r="AE44" i="20"/>
  <c r="AJ44" i="20"/>
  <c r="AK44" i="20"/>
  <c r="P42" i="20"/>
  <c r="U42" i="20"/>
  <c r="V42" i="20"/>
  <c r="X42" i="20" s="1"/>
  <c r="Z42" i="20"/>
  <c r="AE42" i="20"/>
  <c r="AF42" i="20"/>
  <c r="AJ42" i="20"/>
  <c r="AK42" i="20" s="1"/>
  <c r="P61" i="20"/>
  <c r="Q61" i="20"/>
  <c r="U61" i="20"/>
  <c r="V61" i="20"/>
  <c r="X61" i="20" s="1"/>
  <c r="Z61" i="20"/>
  <c r="AE61" i="20"/>
  <c r="AF61" i="20"/>
  <c r="AJ61" i="20"/>
  <c r="P62" i="20"/>
  <c r="Q62" i="20"/>
  <c r="S62" i="20" s="1"/>
  <c r="U62" i="20"/>
  <c r="V62" i="20"/>
  <c r="X62" i="20" s="1"/>
  <c r="Z62" i="20"/>
  <c r="AE62" i="20"/>
  <c r="AF62" i="20"/>
  <c r="AJ62" i="20"/>
  <c r="P47" i="20"/>
  <c r="Q47" i="20"/>
  <c r="S47" i="20" s="1"/>
  <c r="U47" i="20"/>
  <c r="V47" i="20"/>
  <c r="X47" i="20" s="1"/>
  <c r="Z47" i="20"/>
  <c r="AE47" i="20"/>
  <c r="AJ47" i="20"/>
  <c r="AK47" i="20"/>
  <c r="P37" i="20"/>
  <c r="Q37" i="20"/>
  <c r="U37" i="20"/>
  <c r="V37" i="20"/>
  <c r="X37" i="20" s="1"/>
  <c r="Z37" i="20"/>
  <c r="AE37" i="20"/>
  <c r="AJ37" i="20"/>
  <c r="AK37" i="20"/>
  <c r="P80" i="20"/>
  <c r="Q80" i="20"/>
  <c r="U80" i="20"/>
  <c r="V80" i="20"/>
  <c r="X80" i="20" s="1"/>
  <c r="Z80" i="20"/>
  <c r="AA80" i="20"/>
  <c r="AE80" i="20"/>
  <c r="AF80" i="20"/>
  <c r="AJ80" i="20"/>
  <c r="AK80" i="20"/>
  <c r="P81" i="20"/>
  <c r="Q81" i="20"/>
  <c r="S81" i="20" s="1"/>
  <c r="U81" i="20"/>
  <c r="V81" i="20"/>
  <c r="X81" i="20" s="1"/>
  <c r="Z81" i="20"/>
  <c r="AA81" i="20"/>
  <c r="AE81" i="20"/>
  <c r="AF81" i="20"/>
  <c r="AJ81" i="20"/>
  <c r="AK81" i="20"/>
  <c r="P36" i="20"/>
  <c r="Q36" i="20"/>
  <c r="U36" i="20"/>
  <c r="V36" i="20"/>
  <c r="X36" i="20" s="1"/>
  <c r="Z36" i="20"/>
  <c r="AE36" i="20"/>
  <c r="AJ36" i="20"/>
  <c r="AK36" i="20"/>
  <c r="P82" i="20"/>
  <c r="Q82" i="20"/>
  <c r="S82" i="20" s="1"/>
  <c r="U82" i="20"/>
  <c r="V82" i="20"/>
  <c r="X82" i="20" s="1"/>
  <c r="Z82" i="20"/>
  <c r="AA82" i="20"/>
  <c r="AE82" i="20"/>
  <c r="AF82" i="20"/>
  <c r="AJ82" i="20"/>
  <c r="AK82" i="20"/>
  <c r="P83" i="20"/>
  <c r="Q83" i="20"/>
  <c r="U83" i="20"/>
  <c r="V83" i="20"/>
  <c r="X83" i="20" s="1"/>
  <c r="Z83" i="20"/>
  <c r="AA83" i="20"/>
  <c r="AE83" i="20"/>
  <c r="AF83" i="20"/>
  <c r="AJ83" i="20"/>
  <c r="AK83" i="20"/>
  <c r="P59" i="20"/>
  <c r="Q59" i="20"/>
  <c r="S59" i="20" s="1"/>
  <c r="U59" i="20"/>
  <c r="V59" i="20"/>
  <c r="X59" i="20" s="1"/>
  <c r="Z59" i="20"/>
  <c r="AA59" i="20"/>
  <c r="AE59" i="20"/>
  <c r="AJ59" i="20"/>
  <c r="AK59" i="20"/>
  <c r="P43" i="20"/>
  <c r="U43" i="20"/>
  <c r="V43" i="20"/>
  <c r="X43" i="20" s="1"/>
  <c r="Z43" i="20"/>
  <c r="AA43" i="20"/>
  <c r="AE43" i="20"/>
  <c r="AJ43" i="20"/>
  <c r="P30" i="20"/>
  <c r="U30" i="20"/>
  <c r="V30" i="20"/>
  <c r="Z30" i="20"/>
  <c r="AA30" i="20"/>
  <c r="AE30" i="20"/>
  <c r="AJ30" i="20"/>
  <c r="AK30" i="20"/>
  <c r="P41" i="20"/>
  <c r="U41" i="20"/>
  <c r="V41" i="20"/>
  <c r="X41" i="20" s="1"/>
  <c r="Z41" i="20"/>
  <c r="AA41" i="20"/>
  <c r="AE41" i="20"/>
  <c r="AJ41" i="20"/>
  <c r="P84" i="20"/>
  <c r="Q84" i="20"/>
  <c r="S84" i="20" s="1"/>
  <c r="U84" i="20"/>
  <c r="V84" i="20"/>
  <c r="X84" i="20" s="1"/>
  <c r="Z84" i="20"/>
  <c r="AA84" i="20"/>
  <c r="AE84" i="20"/>
  <c r="AF84" i="20"/>
  <c r="AJ84" i="20"/>
  <c r="AK84" i="20"/>
  <c r="P11" i="20"/>
  <c r="U11" i="20"/>
  <c r="Z11" i="20"/>
  <c r="AA11" i="20"/>
  <c r="AE11" i="20"/>
  <c r="AJ11" i="20"/>
  <c r="AK11" i="20"/>
  <c r="P85" i="20"/>
  <c r="Q85" i="20"/>
  <c r="S85" i="20" s="1"/>
  <c r="U85" i="20"/>
  <c r="V85" i="20"/>
  <c r="X85" i="20" s="1"/>
  <c r="Z85" i="20"/>
  <c r="AA85" i="20"/>
  <c r="AE85" i="20"/>
  <c r="AF85" i="20"/>
  <c r="AJ85" i="20"/>
  <c r="AK85" i="20"/>
  <c r="P86" i="20"/>
  <c r="Q86" i="20"/>
  <c r="U86" i="20"/>
  <c r="V86" i="20"/>
  <c r="X86" i="20" s="1"/>
  <c r="Z86" i="20"/>
  <c r="AA86" i="20"/>
  <c r="AE86" i="20"/>
  <c r="AF86" i="20"/>
  <c r="AJ86" i="20"/>
  <c r="AK86" i="20"/>
  <c r="P87" i="20"/>
  <c r="Q87" i="20"/>
  <c r="S87" i="20" s="1"/>
  <c r="U87" i="20"/>
  <c r="V87" i="20"/>
  <c r="X87" i="20" s="1"/>
  <c r="Z87" i="20"/>
  <c r="AA87" i="20"/>
  <c r="AE87" i="20"/>
  <c r="AF87" i="20"/>
  <c r="AJ87" i="20"/>
  <c r="AK87" i="20"/>
  <c r="P64" i="20"/>
  <c r="Q64" i="20"/>
  <c r="U64" i="20"/>
  <c r="V64" i="20"/>
  <c r="X64" i="20" s="1"/>
  <c r="Z64" i="20"/>
  <c r="AA64" i="20"/>
  <c r="AE64" i="20"/>
  <c r="AF64" i="20"/>
  <c r="AJ64" i="20"/>
  <c r="P65" i="20"/>
  <c r="Q65" i="20"/>
  <c r="U65" i="20"/>
  <c r="V65" i="20"/>
  <c r="X65" i="20" s="1"/>
  <c r="Z65" i="20"/>
  <c r="AA65" i="20"/>
  <c r="AE65" i="20"/>
  <c r="AF65" i="20"/>
  <c r="AJ65" i="20"/>
  <c r="P88" i="20"/>
  <c r="Q88" i="20"/>
  <c r="U88" i="20"/>
  <c r="V88" i="20"/>
  <c r="X88" i="20" s="1"/>
  <c r="Z88" i="20"/>
  <c r="AA88" i="20"/>
  <c r="AE88" i="20"/>
  <c r="AF88" i="20"/>
  <c r="AJ88" i="20"/>
  <c r="AK88" i="20"/>
  <c r="P72" i="20"/>
  <c r="Q72" i="20"/>
  <c r="U72" i="20"/>
  <c r="V72" i="20"/>
  <c r="X72" i="20" s="1"/>
  <c r="Z72" i="20"/>
  <c r="AA72" i="20"/>
  <c r="AE72" i="20"/>
  <c r="AF72" i="20"/>
  <c r="AJ72" i="20"/>
  <c r="P89" i="20"/>
  <c r="Q89" i="20"/>
  <c r="S89" i="20" s="1"/>
  <c r="U89" i="20"/>
  <c r="V89" i="20"/>
  <c r="X89" i="20" s="1"/>
  <c r="Z89" i="20"/>
  <c r="AA89" i="20"/>
  <c r="AE89" i="20"/>
  <c r="AF89" i="20"/>
  <c r="AJ89" i="20"/>
  <c r="AK89" i="20"/>
  <c r="P23" i="20"/>
  <c r="U23" i="20"/>
  <c r="Z23" i="20"/>
  <c r="AA23" i="20"/>
  <c r="AE23" i="20"/>
  <c r="AF23" i="20"/>
  <c r="AJ23" i="20"/>
  <c r="AK23" i="20"/>
  <c r="P31" i="20"/>
  <c r="Q31" i="20"/>
  <c r="S31" i="20" s="1"/>
  <c r="U31" i="20"/>
  <c r="Z31" i="20"/>
  <c r="AA31" i="20"/>
  <c r="AE31" i="20"/>
  <c r="AF31" i="20"/>
  <c r="AJ31" i="20"/>
  <c r="AK31" i="20"/>
  <c r="P26" i="20"/>
  <c r="Q26" i="20"/>
  <c r="S26" i="20" s="1"/>
  <c r="U26" i="20"/>
  <c r="Z26" i="20"/>
  <c r="AA26" i="20"/>
  <c r="AE26" i="20"/>
  <c r="AF26" i="20"/>
  <c r="AJ26" i="20"/>
  <c r="AK26" i="20"/>
  <c r="P58" i="20"/>
  <c r="Q58" i="20"/>
  <c r="S58" i="20" s="1"/>
  <c r="U58" i="20"/>
  <c r="V58" i="20"/>
  <c r="X58" i="20" s="1"/>
  <c r="Z58" i="20"/>
  <c r="AA58" i="20"/>
  <c r="AE58" i="20"/>
  <c r="AF58" i="20"/>
  <c r="AJ58" i="20"/>
  <c r="AK58" i="20"/>
  <c r="P33" i="20"/>
  <c r="Q33" i="20"/>
  <c r="S33" i="20" s="1"/>
  <c r="U33" i="20"/>
  <c r="Z33" i="20"/>
  <c r="AA33" i="20"/>
  <c r="AE33" i="20"/>
  <c r="AF33" i="20"/>
  <c r="AJ33" i="20"/>
  <c r="P38" i="20"/>
  <c r="Q38" i="20"/>
  <c r="S38" i="20" s="1"/>
  <c r="U38" i="20"/>
  <c r="Z38" i="20"/>
  <c r="AA38" i="20"/>
  <c r="AE38" i="20"/>
  <c r="AF38" i="20"/>
  <c r="AJ38" i="20"/>
  <c r="AK19" i="20"/>
  <c r="AF19" i="20"/>
  <c r="AA19" i="20"/>
  <c r="AJ19" i="20"/>
  <c r="AE19" i="20"/>
  <c r="Z19" i="20"/>
  <c r="P19" i="20"/>
  <c r="K22" i="20"/>
  <c r="K67" i="20"/>
  <c r="K20" i="20"/>
  <c r="L20" i="20"/>
  <c r="K51" i="20"/>
  <c r="L51" i="20"/>
  <c r="K13" i="20"/>
  <c r="L13" i="20"/>
  <c r="K50" i="20"/>
  <c r="L50" i="20"/>
  <c r="K10" i="20"/>
  <c r="L10" i="20"/>
  <c r="K68" i="20"/>
  <c r="L68" i="20"/>
  <c r="K69" i="20"/>
  <c r="L69" i="20"/>
  <c r="K63" i="20"/>
  <c r="L63" i="20"/>
  <c r="K7" i="20"/>
  <c r="K28" i="20"/>
  <c r="L28" i="20"/>
  <c r="K66" i="20"/>
  <c r="L66" i="20"/>
  <c r="K70" i="20"/>
  <c r="L70" i="20"/>
  <c r="N70" i="20" s="1"/>
  <c r="K71" i="20"/>
  <c r="L71" i="20"/>
  <c r="N71" i="20" s="1"/>
  <c r="K24" i="20"/>
  <c r="L24" i="20"/>
  <c r="K27" i="20"/>
  <c r="L27" i="20"/>
  <c r="N27" i="20" s="1"/>
  <c r="K53" i="20"/>
  <c r="L53" i="20"/>
  <c r="N53" i="20" s="1"/>
  <c r="K73" i="20"/>
  <c r="L73" i="20"/>
  <c r="K74" i="20"/>
  <c r="L74" i="20"/>
  <c r="K75" i="20"/>
  <c r="L75" i="20"/>
  <c r="N75" i="20" s="1"/>
  <c r="K76" i="20"/>
  <c r="L76" i="20"/>
  <c r="N76" i="20" s="1"/>
  <c r="K25" i="20"/>
  <c r="L25" i="20"/>
  <c r="K32" i="20"/>
  <c r="L32" i="20"/>
  <c r="K45" i="20"/>
  <c r="L45" i="20"/>
  <c r="N45" i="20" s="1"/>
  <c r="K77" i="20"/>
  <c r="L77" i="20"/>
  <c r="N77" i="20" s="1"/>
  <c r="K29" i="20"/>
  <c r="L29" i="20"/>
  <c r="K55" i="20"/>
  <c r="L55" i="20"/>
  <c r="K35" i="20"/>
  <c r="L35" i="20"/>
  <c r="N35" i="20" s="1"/>
  <c r="K15" i="20"/>
  <c r="L15" i="20"/>
  <c r="N15" i="20" s="1"/>
  <c r="K46" i="20"/>
  <c r="L46" i="20"/>
  <c r="K18" i="20"/>
  <c r="L18" i="20"/>
  <c r="K49" i="20"/>
  <c r="L49" i="20"/>
  <c r="K14" i="20"/>
  <c r="K57" i="20"/>
  <c r="L57" i="20"/>
  <c r="K78" i="20"/>
  <c r="L78" i="20"/>
  <c r="K17" i="20"/>
  <c r="L17" i="20"/>
  <c r="N17" i="20" s="1"/>
  <c r="K79" i="20"/>
  <c r="L79" i="20"/>
  <c r="N79" i="20" s="1"/>
  <c r="K34" i="20"/>
  <c r="L34" i="20"/>
  <c r="K54" i="20"/>
  <c r="L54" i="20"/>
  <c r="K60" i="20"/>
  <c r="L60" i="20"/>
  <c r="N60" i="20" s="1"/>
  <c r="K48" i="20"/>
  <c r="L48" i="20"/>
  <c r="N48" i="20" s="1"/>
  <c r="K56" i="20"/>
  <c r="L56" i="20"/>
  <c r="K39" i="20"/>
  <c r="L39" i="20"/>
  <c r="K16" i="20"/>
  <c r="L16" i="20"/>
  <c r="N16" i="20" s="1"/>
  <c r="K44" i="20"/>
  <c r="L44" i="20"/>
  <c r="N44" i="20" s="1"/>
  <c r="K42" i="20"/>
  <c r="L42" i="20"/>
  <c r="K61" i="20"/>
  <c r="L61" i="20"/>
  <c r="K62" i="20"/>
  <c r="L62" i="20"/>
  <c r="N62" i="20" s="1"/>
  <c r="K47" i="20"/>
  <c r="L47" i="20"/>
  <c r="N47" i="20" s="1"/>
  <c r="K37" i="20"/>
  <c r="L37" i="20"/>
  <c r="K80" i="20"/>
  <c r="L80" i="20"/>
  <c r="K81" i="20"/>
  <c r="L81" i="20"/>
  <c r="N81" i="20" s="1"/>
  <c r="K36" i="20"/>
  <c r="L36" i="20"/>
  <c r="N36" i="20" s="1"/>
  <c r="K82" i="20"/>
  <c r="L82" i="20"/>
  <c r="K83" i="20"/>
  <c r="L83" i="20"/>
  <c r="K59" i="20"/>
  <c r="L59" i="20"/>
  <c r="N59" i="20" s="1"/>
  <c r="K43" i="20"/>
  <c r="L43" i="20"/>
  <c r="N43" i="20" s="1"/>
  <c r="K30" i="20"/>
  <c r="L30" i="20"/>
  <c r="K41" i="20"/>
  <c r="L41" i="20"/>
  <c r="K84" i="20"/>
  <c r="L84" i="20"/>
  <c r="N84" i="20" s="1"/>
  <c r="K11" i="20"/>
  <c r="L11" i="20"/>
  <c r="N11" i="20" s="1"/>
  <c r="K85" i="20"/>
  <c r="L85" i="20"/>
  <c r="K86" i="20"/>
  <c r="L86" i="20"/>
  <c r="K87" i="20"/>
  <c r="L87" i="20"/>
  <c r="N87" i="20" s="1"/>
  <c r="K64" i="20"/>
  <c r="L64" i="20"/>
  <c r="K65" i="20"/>
  <c r="L65" i="20"/>
  <c r="K88" i="20"/>
  <c r="L88" i="20"/>
  <c r="K72" i="20"/>
  <c r="L72" i="20"/>
  <c r="K89" i="20"/>
  <c r="L89" i="20"/>
  <c r="N89" i="20" s="1"/>
  <c r="K23" i="20"/>
  <c r="K31" i="20"/>
  <c r="K26" i="20"/>
  <c r="K58" i="20"/>
  <c r="K33" i="20"/>
  <c r="L33" i="20"/>
  <c r="K38" i="20"/>
  <c r="L38" i="20"/>
  <c r="N38" i="20" s="1"/>
  <c r="K40" i="20"/>
  <c r="K21" i="20"/>
  <c r="K19" i="20"/>
  <c r="DE34" i="20" l="1"/>
  <c r="EO51" i="20"/>
  <c r="EO37" i="20"/>
  <c r="BU38" i="20"/>
  <c r="EO36" i="20"/>
  <c r="EO34" i="20"/>
  <c r="EO33" i="20"/>
  <c r="EO32" i="20"/>
  <c r="EO35" i="20"/>
  <c r="DP13" i="20"/>
  <c r="DP16" i="20"/>
  <c r="DP11" i="20"/>
  <c r="DP10" i="20"/>
  <c r="DE50" i="20"/>
  <c r="DE47" i="20"/>
  <c r="DE36" i="20"/>
  <c r="DE33" i="20"/>
  <c r="DE35" i="20"/>
  <c r="DE44" i="20"/>
  <c r="DE37" i="20"/>
  <c r="DE32" i="20"/>
  <c r="DE39" i="20"/>
  <c r="CF15" i="20"/>
  <c r="CF11" i="20"/>
  <c r="BU46" i="20"/>
  <c r="CF10" i="20"/>
  <c r="CF7" i="20"/>
  <c r="BU42" i="20"/>
  <c r="BU40" i="20"/>
  <c r="BU32" i="20"/>
  <c r="BU34" i="20"/>
  <c r="BF30" i="20"/>
  <c r="BU33" i="20"/>
  <c r="BA17" i="20"/>
  <c r="AV7" i="20"/>
  <c r="AK48" i="20"/>
  <c r="AK41" i="20"/>
  <c r="AK43" i="20"/>
  <c r="AK45" i="20"/>
  <c r="AK34" i="20"/>
  <c r="AK33" i="20"/>
  <c r="AK38" i="20"/>
  <c r="AK32" i="20"/>
  <c r="Q17" i="20"/>
  <c r="Q18" i="20"/>
  <c r="L14" i="20"/>
  <c r="L7" i="20"/>
  <c r="ID31" i="20"/>
  <c r="ID11" i="20"/>
  <c r="ID52" i="20"/>
  <c r="IX52" i="20" s="1"/>
  <c r="ID26" i="20"/>
  <c r="ID22" i="20"/>
  <c r="IX22" i="20" s="1"/>
  <c r="ID53" i="20"/>
  <c r="ID21" i="20"/>
  <c r="ID24" i="20"/>
  <c r="ID23" i="20"/>
  <c r="HY18" i="20"/>
  <c r="HY49" i="20"/>
  <c r="HY45" i="20"/>
  <c r="HT33" i="20"/>
  <c r="IX33" i="20" s="1"/>
  <c r="HT12" i="20"/>
  <c r="IX12" i="20" s="1"/>
  <c r="GT31" i="20"/>
  <c r="HN31" i="20" s="1"/>
  <c r="HT9" i="20"/>
  <c r="HT6" i="20"/>
  <c r="HT8" i="20"/>
  <c r="IX8" i="20" s="1"/>
  <c r="FJ27" i="20"/>
  <c r="GD27" i="20" s="1"/>
  <c r="GT27" i="20"/>
  <c r="GT11" i="20"/>
  <c r="GT24" i="20"/>
  <c r="GT22" i="20"/>
  <c r="GT21" i="20"/>
  <c r="GT23" i="20"/>
  <c r="GT26" i="20"/>
  <c r="GO45" i="20"/>
  <c r="GT19" i="20"/>
  <c r="GJ38" i="20"/>
  <c r="GO49" i="20"/>
  <c r="GJ14" i="20"/>
  <c r="DZ31" i="20"/>
  <c r="ET31" i="20" s="1"/>
  <c r="GJ12" i="20"/>
  <c r="HN12" i="20" s="1"/>
  <c r="GJ9" i="20"/>
  <c r="GJ6" i="20"/>
  <c r="HN6" i="20" s="1"/>
  <c r="GJ8" i="20"/>
  <c r="HN8" i="20" s="1"/>
  <c r="DZ52" i="20"/>
  <c r="ET52" i="20" s="1"/>
  <c r="DZ53" i="20"/>
  <c r="ET53" i="20" s="1"/>
  <c r="FJ52" i="20"/>
  <c r="GD52" i="20" s="1"/>
  <c r="FJ23" i="20"/>
  <c r="FJ53" i="20"/>
  <c r="GD53" i="20" s="1"/>
  <c r="FJ22" i="20"/>
  <c r="GD22" i="20" s="1"/>
  <c r="FJ11" i="20"/>
  <c r="FJ26" i="20"/>
  <c r="FJ21" i="20"/>
  <c r="FJ24" i="20"/>
  <c r="GD24" i="20" s="1"/>
  <c r="FJ19" i="20"/>
  <c r="FJ31" i="20"/>
  <c r="GD31" i="20" s="1"/>
  <c r="EZ6" i="20"/>
  <c r="GD6" i="20" s="1"/>
  <c r="FE45" i="20"/>
  <c r="EZ9" i="20"/>
  <c r="EZ8" i="20"/>
  <c r="GD8" i="20" s="1"/>
  <c r="DZ24" i="20"/>
  <c r="DZ27" i="20"/>
  <c r="ET27" i="20" s="1"/>
  <c r="DZ26" i="20"/>
  <c r="ET26" i="20" s="1"/>
  <c r="DZ22" i="20"/>
  <c r="DZ21" i="20"/>
  <c r="DZ23" i="20"/>
  <c r="DP7" i="20"/>
  <c r="DZ11" i="20"/>
  <c r="DZ19" i="20"/>
  <c r="DU45" i="20"/>
  <c r="DP8" i="20"/>
  <c r="ET8" i="20" s="1"/>
  <c r="DP9" i="20"/>
  <c r="DP6" i="20"/>
  <c r="ET6" i="20" s="1"/>
  <c r="DR17" i="20"/>
  <c r="CP53" i="20"/>
  <c r="DJ53" i="20" s="1"/>
  <c r="CF14" i="20"/>
  <c r="CP27" i="20"/>
  <c r="DJ27" i="20" s="1"/>
  <c r="CP52" i="20"/>
  <c r="DJ52" i="20" s="1"/>
  <c r="CF17" i="20"/>
  <c r="CP31" i="20"/>
  <c r="DJ31" i="20" s="1"/>
  <c r="CP24" i="20"/>
  <c r="DJ24" i="20" s="1"/>
  <c r="CP22" i="20"/>
  <c r="CP11" i="20"/>
  <c r="CP21" i="20"/>
  <c r="CP23" i="20"/>
  <c r="CP19" i="20"/>
  <c r="CP26" i="20"/>
  <c r="CF32" i="20"/>
  <c r="CK15" i="20"/>
  <c r="CK28" i="20"/>
  <c r="CF9" i="20"/>
  <c r="CF6" i="20"/>
  <c r="DJ6" i="20" s="1"/>
  <c r="CF12" i="20"/>
  <c r="DJ12" i="20" s="1"/>
  <c r="CF8" i="20"/>
  <c r="DJ8" i="20" s="1"/>
  <c r="CG30" i="20"/>
  <c r="BF53" i="20"/>
  <c r="BZ53" i="20" s="1"/>
  <c r="BF26" i="20"/>
  <c r="BZ26" i="20" s="1"/>
  <c r="BF22" i="20"/>
  <c r="BF27" i="20"/>
  <c r="BZ27" i="20" s="1"/>
  <c r="BF52" i="20"/>
  <c r="BZ52" i="20" s="1"/>
  <c r="BF19" i="20"/>
  <c r="BF31" i="20"/>
  <c r="BZ31" i="20" s="1"/>
  <c r="BF23" i="20"/>
  <c r="BF11" i="20"/>
  <c r="BF21" i="20"/>
  <c r="BF24" i="20"/>
  <c r="BZ24" i="20" s="1"/>
  <c r="BA10" i="20"/>
  <c r="BA46" i="20"/>
  <c r="AV9" i="20"/>
  <c r="AV6" i="20"/>
  <c r="BZ6" i="20" s="1"/>
  <c r="AV12" i="20"/>
  <c r="BZ12" i="20" s="1"/>
  <c r="AV8" i="20"/>
  <c r="BZ8" i="20" s="1"/>
  <c r="AW30" i="20"/>
  <c r="V31" i="20"/>
  <c r="V52" i="20"/>
  <c r="AP52" i="20" s="1"/>
  <c r="V23" i="20"/>
  <c r="V11" i="20"/>
  <c r="L9" i="20"/>
  <c r="L8" i="20"/>
  <c r="AP8" i="20" s="1"/>
  <c r="L12" i="20"/>
  <c r="AP12" i="20" s="1"/>
  <c r="L6" i="20"/>
  <c r="AP6" i="20" s="1"/>
  <c r="V22" i="20"/>
  <c r="V53" i="20"/>
  <c r="AP53" i="20" s="1"/>
  <c r="X30" i="20"/>
  <c r="V19" i="20"/>
  <c r="V26" i="20"/>
  <c r="V27" i="20"/>
  <c r="AP27" i="20" s="1"/>
  <c r="V24" i="20"/>
  <c r="AP24" i="20" s="1"/>
  <c r="Q42" i="20"/>
  <c r="ID9" i="20"/>
  <c r="BF9" i="20"/>
  <c r="V9" i="20"/>
  <c r="CP9" i="20"/>
  <c r="FJ9" i="20"/>
  <c r="GT9" i="20"/>
  <c r="JN9" i="20"/>
  <c r="KH9" i="20" s="1"/>
  <c r="DZ9" i="20"/>
  <c r="JI11" i="20"/>
  <c r="JI12" i="20"/>
  <c r="KH12" i="20" s="1"/>
  <c r="JI6" i="20"/>
  <c r="KH6" i="20" s="1"/>
  <c r="JI8" i="20"/>
  <c r="KH8" i="20" s="1"/>
  <c r="GV34" i="20"/>
  <c r="IF34" i="20"/>
  <c r="X34" i="20"/>
  <c r="EB34" i="20"/>
  <c r="JX51" i="20"/>
  <c r="KH51" i="20" s="1"/>
  <c r="JN10" i="20"/>
  <c r="KH10" i="20" s="1"/>
  <c r="ID7" i="20"/>
  <c r="IN36" i="20"/>
  <c r="JI22" i="20"/>
  <c r="KH22" i="20" s="1"/>
  <c r="JI21" i="20"/>
  <c r="JI26" i="20"/>
  <c r="KH26" i="20" s="1"/>
  <c r="JI23" i="20"/>
  <c r="KH23" i="20" s="1"/>
  <c r="KJ23" i="20" s="1"/>
  <c r="JX37" i="20"/>
  <c r="KC62" i="20"/>
  <c r="KH62" i="20" s="1"/>
  <c r="JI42" i="20"/>
  <c r="KH42" i="20" s="1"/>
  <c r="KC60" i="20"/>
  <c r="KH60" i="20" s="1"/>
  <c r="JN49" i="20"/>
  <c r="JI24" i="20"/>
  <c r="KH24" i="20" s="1"/>
  <c r="JI34" i="20"/>
  <c r="JI43" i="20"/>
  <c r="JX39" i="20"/>
  <c r="JX56" i="20"/>
  <c r="JX57" i="20"/>
  <c r="KH57" i="20" s="1"/>
  <c r="JN14" i="20"/>
  <c r="KH14" i="20" s="1"/>
  <c r="JX36" i="20"/>
  <c r="JX47" i="20"/>
  <c r="JX35" i="20"/>
  <c r="JI19" i="20"/>
  <c r="JI31" i="20"/>
  <c r="KH31" i="20" s="1"/>
  <c r="JI30" i="20"/>
  <c r="JX59" i="20"/>
  <c r="JY59" i="20" s="1"/>
  <c r="JN18" i="20"/>
  <c r="KH18" i="20" s="1"/>
  <c r="JN46" i="20"/>
  <c r="KH46" i="20" s="1"/>
  <c r="JN33" i="20"/>
  <c r="KH33" i="20" s="1"/>
  <c r="JX58" i="20"/>
  <c r="KH58" i="20" s="1"/>
  <c r="JX44" i="20"/>
  <c r="JX16" i="20"/>
  <c r="JN17" i="20"/>
  <c r="JI53" i="20"/>
  <c r="JN28" i="20"/>
  <c r="JN7" i="20"/>
  <c r="KH7" i="20" s="1"/>
  <c r="JX50" i="20"/>
  <c r="JX13" i="20"/>
  <c r="KH13" i="20" s="1"/>
  <c r="JI40" i="20"/>
  <c r="JI48" i="20"/>
  <c r="JI41" i="20"/>
  <c r="ID49" i="20"/>
  <c r="IN39" i="20"/>
  <c r="IN44" i="20"/>
  <c r="IN50" i="20"/>
  <c r="IX50" i="20" s="1"/>
  <c r="IN37" i="20"/>
  <c r="IN57" i="20"/>
  <c r="IX57" i="20" s="1"/>
  <c r="IN13" i="20"/>
  <c r="IX13" i="20" s="1"/>
  <c r="IN35" i="20"/>
  <c r="IN47" i="20"/>
  <c r="IN56" i="20"/>
  <c r="ID14" i="20"/>
  <c r="IX14" i="20" s="1"/>
  <c r="IZ14" i="20" s="1"/>
  <c r="HY31" i="20"/>
  <c r="ID28" i="20"/>
  <c r="IX28" i="20" s="1"/>
  <c r="IZ28" i="20" s="1"/>
  <c r="ID10" i="20"/>
  <c r="IX10" i="20" s="1"/>
  <c r="HY24" i="20"/>
  <c r="HY27" i="20"/>
  <c r="IX27" i="20" s="1"/>
  <c r="HY26" i="20"/>
  <c r="IA23" i="20"/>
  <c r="IA28" i="20"/>
  <c r="HZ22" i="20"/>
  <c r="HY53" i="20"/>
  <c r="HD16" i="20"/>
  <c r="HY34" i="20"/>
  <c r="HY30" i="20"/>
  <c r="HY41" i="20"/>
  <c r="HY19" i="20"/>
  <c r="HY42" i="20"/>
  <c r="IX42" i="20" s="1"/>
  <c r="HY48" i="20"/>
  <c r="HY43" i="20"/>
  <c r="HD13" i="20"/>
  <c r="HN13" i="20" s="1"/>
  <c r="HD36" i="20"/>
  <c r="HD44" i="20"/>
  <c r="HD56" i="20"/>
  <c r="HD50" i="20"/>
  <c r="HN50" i="20" s="1"/>
  <c r="HD58" i="20"/>
  <c r="HN58" i="20" s="1"/>
  <c r="HD39" i="20"/>
  <c r="HD35" i="20"/>
  <c r="HD57" i="20"/>
  <c r="HD47" i="20"/>
  <c r="HD37" i="20"/>
  <c r="GT10" i="20"/>
  <c r="HN10" i="20" s="1"/>
  <c r="GT7" i="20"/>
  <c r="GT17" i="20"/>
  <c r="HN17" i="20" s="1"/>
  <c r="GO24" i="20"/>
  <c r="GO27" i="20"/>
  <c r="GO40" i="20"/>
  <c r="GO19" i="20"/>
  <c r="GO42" i="20"/>
  <c r="HN42" i="20" s="1"/>
  <c r="GO43" i="20"/>
  <c r="GO41" i="20"/>
  <c r="GO48" i="20"/>
  <c r="GO34" i="20"/>
  <c r="GO30" i="20"/>
  <c r="FT13" i="20"/>
  <c r="GD13" i="20" s="1"/>
  <c r="FT35" i="20"/>
  <c r="FT36" i="20"/>
  <c r="FT47" i="20"/>
  <c r="FT37" i="20"/>
  <c r="FJ17" i="20"/>
  <c r="GD17" i="20" s="1"/>
  <c r="FT44" i="20"/>
  <c r="GD44" i="20" s="1"/>
  <c r="GF44" i="20" s="1"/>
  <c r="FT57" i="20"/>
  <c r="GD57" i="20" s="1"/>
  <c r="GF57" i="20" s="1"/>
  <c r="FT39" i="20"/>
  <c r="FT50" i="20"/>
  <c r="GD50" i="20" s="1"/>
  <c r="GF50" i="20" s="1"/>
  <c r="FT56" i="20"/>
  <c r="FJ10" i="20"/>
  <c r="FE26" i="20"/>
  <c r="FE41" i="20"/>
  <c r="FJ7" i="20"/>
  <c r="EJ58" i="20"/>
  <c r="ET58" i="20" s="1"/>
  <c r="FE40" i="20"/>
  <c r="FE30" i="20"/>
  <c r="FE43" i="20"/>
  <c r="FE42" i="20"/>
  <c r="GD42" i="20" s="1"/>
  <c r="GF42" i="20" s="1"/>
  <c r="FE48" i="20"/>
  <c r="FE34" i="20"/>
  <c r="CK26" i="20"/>
  <c r="EJ13" i="20"/>
  <c r="EJ35" i="20"/>
  <c r="EJ50" i="20"/>
  <c r="EJ37" i="20"/>
  <c r="EJ57" i="20"/>
  <c r="EJ39" i="20"/>
  <c r="EJ56" i="20"/>
  <c r="EJ16" i="20"/>
  <c r="EJ44" i="20"/>
  <c r="EJ36" i="20"/>
  <c r="DZ17" i="20"/>
  <c r="ET17" i="20" s="1"/>
  <c r="DZ28" i="20"/>
  <c r="ET28" i="20" s="1"/>
  <c r="DZ7" i="20"/>
  <c r="DU21" i="20"/>
  <c r="DZ10" i="20"/>
  <c r="DU22" i="20"/>
  <c r="DU19" i="20"/>
  <c r="DU42" i="20"/>
  <c r="ET42" i="20" s="1"/>
  <c r="DU24" i="20"/>
  <c r="DU43" i="20"/>
  <c r="DU48" i="20"/>
  <c r="DU40" i="20"/>
  <c r="DU41" i="20"/>
  <c r="DU34" i="20"/>
  <c r="DU30" i="20"/>
  <c r="CZ50" i="20"/>
  <c r="CZ13" i="20"/>
  <c r="CZ35" i="20"/>
  <c r="CZ57" i="20"/>
  <c r="DJ57" i="20" s="1"/>
  <c r="CZ37" i="20"/>
  <c r="CZ44" i="20"/>
  <c r="CZ36" i="20"/>
  <c r="CZ56" i="20"/>
  <c r="CZ39" i="20"/>
  <c r="CP7" i="20"/>
  <c r="CP10" i="20"/>
  <c r="CP28" i="20"/>
  <c r="CK41" i="20"/>
  <c r="CK42" i="20"/>
  <c r="DJ42" i="20" s="1"/>
  <c r="CK48" i="20"/>
  <c r="DJ48" i="20" s="1"/>
  <c r="CK11" i="20"/>
  <c r="CK40" i="20"/>
  <c r="CK30" i="20"/>
  <c r="CK21" i="20"/>
  <c r="CK43" i="20"/>
  <c r="CK34" i="20"/>
  <c r="BU60" i="20"/>
  <c r="BZ60" i="20" s="1"/>
  <c r="CB60" i="20" s="1"/>
  <c r="BU63" i="20"/>
  <c r="BZ63" i="20" s="1"/>
  <c r="CB63" i="20" s="1"/>
  <c r="BP16" i="20"/>
  <c r="BP47" i="20"/>
  <c r="BP50" i="20"/>
  <c r="BZ50" i="20" s="1"/>
  <c r="CB50" i="20" s="1"/>
  <c r="BP39" i="20"/>
  <c r="BP51" i="20"/>
  <c r="BZ51" i="20" s="1"/>
  <c r="CB51" i="20" s="1"/>
  <c r="BP35" i="20"/>
  <c r="BP36" i="20"/>
  <c r="BP37" i="20"/>
  <c r="BP56" i="20"/>
  <c r="BP13" i="20"/>
  <c r="BZ13" i="20" s="1"/>
  <c r="CB13" i="20" s="1"/>
  <c r="BP44" i="20"/>
  <c r="BZ44" i="20" s="1"/>
  <c r="CB44" i="20" s="1"/>
  <c r="BP57" i="20"/>
  <c r="BF20" i="20"/>
  <c r="BZ20" i="20" s="1"/>
  <c r="BA41" i="20"/>
  <c r="BF28" i="20"/>
  <c r="BZ28" i="20" s="1"/>
  <c r="BF7" i="20"/>
  <c r="BA11" i="20"/>
  <c r="BF10" i="20"/>
  <c r="BA21" i="20"/>
  <c r="BA48" i="20"/>
  <c r="BZ48" i="20" s="1"/>
  <c r="CB48" i="20" s="1"/>
  <c r="BA34" i="20"/>
  <c r="BA40" i="20"/>
  <c r="BA43" i="20"/>
  <c r="BA30" i="20"/>
  <c r="AP10" i="20"/>
  <c r="AR10" i="20" s="1"/>
  <c r="R65" i="20"/>
  <c r="AK61" i="20"/>
  <c r="AB72" i="20"/>
  <c r="R64" i="20"/>
  <c r="AK60" i="20"/>
  <c r="AK62" i="20"/>
  <c r="V7" i="20"/>
  <c r="V20" i="20"/>
  <c r="AP20" i="20" s="1"/>
  <c r="V28" i="20"/>
  <c r="AP28" i="20" s="1"/>
  <c r="AR28" i="20" s="1"/>
  <c r="Q41" i="20"/>
  <c r="Q30" i="20"/>
  <c r="Q23" i="20"/>
  <c r="Q48" i="20"/>
  <c r="Q34" i="20"/>
  <c r="Q43" i="20"/>
  <c r="Q11" i="20"/>
  <c r="AF35" i="20"/>
  <c r="AG35" i="20" s="1"/>
  <c r="AF47" i="20"/>
  <c r="AF36" i="20"/>
  <c r="AF44" i="20"/>
  <c r="AF16" i="20"/>
  <c r="AG16" i="20" s="1"/>
  <c r="AF37" i="20"/>
  <c r="AF56" i="20"/>
  <c r="AF39" i="20"/>
  <c r="AF57" i="20"/>
  <c r="M65" i="20"/>
  <c r="AB65" i="20"/>
  <c r="AG72" i="20"/>
  <c r="AB49" i="20"/>
  <c r="AG49" i="20"/>
  <c r="KC81" i="20"/>
  <c r="KH81" i="20" s="1"/>
  <c r="KC82" i="20"/>
  <c r="KH82" i="20" s="1"/>
  <c r="KC77" i="20"/>
  <c r="KH77" i="20" s="1"/>
  <c r="KC80" i="20"/>
  <c r="KH80" i="20" s="1"/>
  <c r="KC78" i="20"/>
  <c r="KH78" i="20" s="1"/>
  <c r="KC79" i="20"/>
  <c r="KH79" i="20" s="1"/>
  <c r="KC76" i="20"/>
  <c r="KH76" i="20" s="1"/>
  <c r="KC73" i="20"/>
  <c r="KC75" i="20"/>
  <c r="KH75" i="20" s="1"/>
  <c r="KC74" i="20"/>
  <c r="KC49" i="20"/>
  <c r="JS37" i="20"/>
  <c r="JS36" i="20"/>
  <c r="JS47" i="20"/>
  <c r="JS48" i="20"/>
  <c r="JS56" i="20"/>
  <c r="JS35" i="20"/>
  <c r="JN38" i="20"/>
  <c r="KH38" i="20" s="1"/>
  <c r="JS16" i="20"/>
  <c r="JN25" i="20"/>
  <c r="KH25" i="20" s="1"/>
  <c r="JN15" i="20"/>
  <c r="KH15" i="20" s="1"/>
  <c r="JN54" i="20"/>
  <c r="KH54" i="20" s="1"/>
  <c r="JD40" i="20"/>
  <c r="JN45" i="20"/>
  <c r="KH45" i="20" s="1"/>
  <c r="JN55" i="20"/>
  <c r="KH55" i="20" s="1"/>
  <c r="JN29" i="20"/>
  <c r="KH29" i="20" s="1"/>
  <c r="JN32" i="20"/>
  <c r="JN20" i="20"/>
  <c r="KH20" i="20" s="1"/>
  <c r="JD21" i="20"/>
  <c r="M25" i="29"/>
  <c r="M27" i="29"/>
  <c r="JD53" i="20"/>
  <c r="JX27" i="20"/>
  <c r="KH27" i="20" s="1"/>
  <c r="JX11" i="20"/>
  <c r="JX41" i="20"/>
  <c r="JX30" i="20"/>
  <c r="JX43" i="20"/>
  <c r="JX34" i="20"/>
  <c r="M24" i="29"/>
  <c r="KG20" i="31" s="1"/>
  <c r="M26" i="29"/>
  <c r="M28" i="29"/>
  <c r="M23" i="29"/>
  <c r="HT21" i="20"/>
  <c r="II36" i="20"/>
  <c r="IS64" i="20"/>
  <c r="IX64" i="20" s="1"/>
  <c r="HT58" i="20"/>
  <c r="IX58" i="20" s="1"/>
  <c r="HT23" i="20"/>
  <c r="IN43" i="20"/>
  <c r="IN34" i="20"/>
  <c r="IS49" i="20"/>
  <c r="IN11" i="20"/>
  <c r="IN41" i="20"/>
  <c r="IN30" i="20"/>
  <c r="ID25" i="20"/>
  <c r="IX25" i="20" s="1"/>
  <c r="ID46" i="20"/>
  <c r="ID17" i="20"/>
  <c r="IX17" i="20" s="1"/>
  <c r="ID38" i="20"/>
  <c r="IX38" i="20" s="1"/>
  <c r="ID32" i="20"/>
  <c r="IX32" i="20" s="1"/>
  <c r="ID54" i="20"/>
  <c r="IX54" i="20" s="1"/>
  <c r="ID18" i="20"/>
  <c r="ID15" i="20"/>
  <c r="IX15" i="20" s="1"/>
  <c r="HT24" i="20"/>
  <c r="ID29" i="20"/>
  <c r="ID20" i="20"/>
  <c r="IX20" i="20" s="1"/>
  <c r="ID55" i="20"/>
  <c r="IX55" i="20" s="1"/>
  <c r="ID45" i="20"/>
  <c r="HT7" i="20"/>
  <c r="HT40" i="20"/>
  <c r="IX40" i="20" s="1"/>
  <c r="IZ40" i="20" s="1"/>
  <c r="II44" i="20"/>
  <c r="II48" i="20"/>
  <c r="II37" i="20"/>
  <c r="II47" i="20"/>
  <c r="II62" i="20"/>
  <c r="IX62" i="20" s="1"/>
  <c r="II16" i="20"/>
  <c r="IX16" i="20" s="1"/>
  <c r="II39" i="20"/>
  <c r="II56" i="20"/>
  <c r="II35" i="20"/>
  <c r="GD75" i="20"/>
  <c r="GD67" i="20"/>
  <c r="GT28" i="20"/>
  <c r="HN28" i="20" s="1"/>
  <c r="HD34" i="20"/>
  <c r="GJ24" i="20"/>
  <c r="GY35" i="20"/>
  <c r="HI49" i="20"/>
  <c r="GT38" i="20"/>
  <c r="GT33" i="20"/>
  <c r="HN33" i="20" s="1"/>
  <c r="GJ26" i="20"/>
  <c r="GJ23" i="20"/>
  <c r="GJ7" i="20"/>
  <c r="GU67" i="20"/>
  <c r="GV67" i="20"/>
  <c r="JO58" i="20"/>
  <c r="JP58" i="20"/>
  <c r="JO26" i="20"/>
  <c r="JP26" i="20"/>
  <c r="JO89" i="20"/>
  <c r="JP89" i="20"/>
  <c r="JO72" i="20"/>
  <c r="JP72" i="20"/>
  <c r="JO65" i="20"/>
  <c r="JP65" i="20"/>
  <c r="JO64" i="20"/>
  <c r="JP64" i="20"/>
  <c r="JO85" i="20"/>
  <c r="JP85" i="20"/>
  <c r="JO11" i="20"/>
  <c r="JP11" i="20"/>
  <c r="JO84" i="20"/>
  <c r="JP84" i="20"/>
  <c r="JO30" i="20"/>
  <c r="JP30" i="20"/>
  <c r="JO43" i="20"/>
  <c r="JP43" i="20"/>
  <c r="JO82" i="20"/>
  <c r="JP82" i="20"/>
  <c r="JO36" i="20"/>
  <c r="JP36" i="20"/>
  <c r="JO81" i="20"/>
  <c r="JP81" i="20"/>
  <c r="JO37" i="20"/>
  <c r="JP37" i="20"/>
  <c r="JO47" i="20"/>
  <c r="JP47" i="20"/>
  <c r="JO42" i="20"/>
  <c r="JP42" i="20"/>
  <c r="JO44" i="20"/>
  <c r="JP44" i="20"/>
  <c r="JO39" i="20"/>
  <c r="JP39" i="20"/>
  <c r="JO56" i="20"/>
  <c r="JP56" i="20"/>
  <c r="JO48" i="20"/>
  <c r="JP48" i="20"/>
  <c r="JO34" i="20"/>
  <c r="JP34" i="20"/>
  <c r="JO79" i="20"/>
  <c r="JP79" i="20"/>
  <c r="JO57" i="20"/>
  <c r="JP57" i="20"/>
  <c r="JO35" i="20"/>
  <c r="JP35" i="20"/>
  <c r="JO77" i="20"/>
  <c r="JP77" i="20"/>
  <c r="JO74" i="20"/>
  <c r="JP74" i="20"/>
  <c r="JO53" i="20"/>
  <c r="JP53" i="20"/>
  <c r="JO27" i="20"/>
  <c r="JP27" i="20"/>
  <c r="JO24" i="20"/>
  <c r="JP24" i="20"/>
  <c r="JO71" i="20"/>
  <c r="JP71" i="20"/>
  <c r="JO70" i="20"/>
  <c r="JP70" i="20"/>
  <c r="JO63" i="20"/>
  <c r="JP63" i="20"/>
  <c r="JO50" i="20"/>
  <c r="JP50" i="20"/>
  <c r="JO51" i="20"/>
  <c r="JP51" i="20"/>
  <c r="JO67" i="20"/>
  <c r="JP67" i="20"/>
  <c r="JO21" i="20"/>
  <c r="JP21" i="20"/>
  <c r="JO40" i="20"/>
  <c r="JP40" i="20"/>
  <c r="GU58" i="20"/>
  <c r="GV58" i="20"/>
  <c r="GU88" i="20"/>
  <c r="GV88" i="20"/>
  <c r="GU64" i="20"/>
  <c r="GV64" i="20"/>
  <c r="HD11" i="20"/>
  <c r="HD41" i="20"/>
  <c r="GU41" i="20"/>
  <c r="GV41" i="20"/>
  <c r="HD30" i="20"/>
  <c r="HD43" i="20"/>
  <c r="GU43" i="20"/>
  <c r="GV43" i="20"/>
  <c r="GU83" i="20"/>
  <c r="GV83" i="20"/>
  <c r="GU36" i="20"/>
  <c r="GV36" i="20"/>
  <c r="GU80" i="20"/>
  <c r="GV80" i="20"/>
  <c r="GU47" i="20"/>
  <c r="GV47" i="20"/>
  <c r="GU62" i="20"/>
  <c r="GV62" i="20"/>
  <c r="GU61" i="20"/>
  <c r="GV61" i="20"/>
  <c r="GU42" i="20"/>
  <c r="GV42" i="20"/>
  <c r="GU44" i="20"/>
  <c r="GV44" i="20"/>
  <c r="GU16" i="20"/>
  <c r="GV16" i="20"/>
  <c r="GU39" i="20"/>
  <c r="GV39" i="20"/>
  <c r="GU48" i="20"/>
  <c r="GV48" i="20"/>
  <c r="GT54" i="20"/>
  <c r="HN54" i="20" s="1"/>
  <c r="GU79" i="20"/>
  <c r="GV79" i="20"/>
  <c r="GU78" i="20"/>
  <c r="GV78" i="20"/>
  <c r="GT57" i="20"/>
  <c r="GT14" i="20"/>
  <c r="GU49" i="20"/>
  <c r="GV49" i="20"/>
  <c r="GT18" i="20"/>
  <c r="HN18" i="20" s="1"/>
  <c r="GT46" i="20"/>
  <c r="HN46" i="20" s="1"/>
  <c r="GT15" i="20"/>
  <c r="HN15" i="20" s="1"/>
  <c r="GU35" i="20"/>
  <c r="GV35" i="20"/>
  <c r="GT55" i="20"/>
  <c r="HN55" i="20" s="1"/>
  <c r="GT29" i="20"/>
  <c r="HN29" i="20" s="1"/>
  <c r="GT45" i="20"/>
  <c r="GT32" i="20"/>
  <c r="HN32" i="20" s="1"/>
  <c r="GT25" i="20"/>
  <c r="HN25" i="20" s="1"/>
  <c r="GU53" i="20"/>
  <c r="GV53" i="20"/>
  <c r="GU70" i="20"/>
  <c r="GV70" i="20"/>
  <c r="GU66" i="20"/>
  <c r="GV66" i="20"/>
  <c r="GU50" i="20"/>
  <c r="GV50" i="20"/>
  <c r="GU51" i="20"/>
  <c r="GV51" i="20"/>
  <c r="IE33" i="20"/>
  <c r="IF33" i="20"/>
  <c r="IE58" i="20"/>
  <c r="IF58" i="20"/>
  <c r="IE89" i="20"/>
  <c r="IF89" i="20"/>
  <c r="IE72" i="20"/>
  <c r="IF72" i="20"/>
  <c r="IE88" i="20"/>
  <c r="IF88" i="20"/>
  <c r="IE65" i="20"/>
  <c r="IF65" i="20"/>
  <c r="IE64" i="20"/>
  <c r="IF64" i="20"/>
  <c r="IE87" i="20"/>
  <c r="IF87" i="20"/>
  <c r="IE86" i="20"/>
  <c r="IF86" i="20"/>
  <c r="IE85" i="20"/>
  <c r="IF85" i="20"/>
  <c r="IE84" i="20"/>
  <c r="IF84" i="20"/>
  <c r="IE41" i="20"/>
  <c r="IF41" i="20"/>
  <c r="IE30" i="20"/>
  <c r="IF30" i="20"/>
  <c r="IE43" i="20"/>
  <c r="IF43" i="20"/>
  <c r="IE59" i="20"/>
  <c r="IF59" i="20"/>
  <c r="IE83" i="20"/>
  <c r="IF83" i="20"/>
  <c r="IE82" i="20"/>
  <c r="IF82" i="20"/>
  <c r="IE81" i="20"/>
  <c r="IF81" i="20"/>
  <c r="IE37" i="20"/>
  <c r="IF37" i="20"/>
  <c r="IE62" i="20"/>
  <c r="IF62" i="20"/>
  <c r="IE42" i="20"/>
  <c r="IF42" i="20"/>
  <c r="IE39" i="20"/>
  <c r="IF39" i="20"/>
  <c r="IE48" i="20"/>
  <c r="IF48" i="20"/>
  <c r="IE79" i="20"/>
  <c r="IF79" i="20"/>
  <c r="IE78" i="20"/>
  <c r="IF78" i="20"/>
  <c r="IE75" i="20"/>
  <c r="IF75" i="20"/>
  <c r="IE73" i="20"/>
  <c r="IF73" i="20"/>
  <c r="IE27" i="20"/>
  <c r="IF27" i="20"/>
  <c r="IE71" i="20"/>
  <c r="IF71" i="20"/>
  <c r="IE66" i="20"/>
  <c r="IF66" i="20"/>
  <c r="IE68" i="20"/>
  <c r="IF68" i="20"/>
  <c r="IE50" i="20"/>
  <c r="IF50" i="20"/>
  <c r="IE13" i="20"/>
  <c r="IF13" i="20"/>
  <c r="IE51" i="20"/>
  <c r="IF51" i="20"/>
  <c r="IE67" i="20"/>
  <c r="IF67" i="20"/>
  <c r="HI64" i="20"/>
  <c r="HN64" i="20" s="1"/>
  <c r="GY36" i="20"/>
  <c r="GY37" i="20"/>
  <c r="GY47" i="20"/>
  <c r="GY62" i="20"/>
  <c r="HN62" i="20" s="1"/>
  <c r="GY61" i="20"/>
  <c r="HN61" i="20" s="1"/>
  <c r="GY44" i="20"/>
  <c r="GY16" i="20"/>
  <c r="GY39" i="20"/>
  <c r="GY56" i="20"/>
  <c r="GY48" i="20"/>
  <c r="GT20" i="20"/>
  <c r="HN20" i="20" s="1"/>
  <c r="GJ22" i="20"/>
  <c r="GJ40" i="20"/>
  <c r="GJ21" i="20"/>
  <c r="GD86" i="20"/>
  <c r="GF86" i="20" s="1"/>
  <c r="GD85" i="20"/>
  <c r="GD84" i="20"/>
  <c r="GF84" i="20" s="1"/>
  <c r="GD81" i="20"/>
  <c r="GD80" i="20"/>
  <c r="GF80" i="20" s="1"/>
  <c r="GD61" i="20"/>
  <c r="GD79" i="20"/>
  <c r="GD78" i="20"/>
  <c r="GF78" i="20" s="1"/>
  <c r="GD76" i="20"/>
  <c r="GD51" i="20"/>
  <c r="GD72" i="20"/>
  <c r="GF72" i="20" s="1"/>
  <c r="GD88" i="20"/>
  <c r="EZ21" i="20"/>
  <c r="EZ23" i="20"/>
  <c r="EZ7" i="20"/>
  <c r="EZ40" i="20"/>
  <c r="EZ19" i="20"/>
  <c r="GD64" i="20"/>
  <c r="GF64" i="20" s="1"/>
  <c r="GD87" i="20"/>
  <c r="GF87" i="20" s="1"/>
  <c r="GD59" i="20"/>
  <c r="GF59" i="20" s="1"/>
  <c r="GD83" i="20"/>
  <c r="GF83" i="20" s="1"/>
  <c r="GD82" i="20"/>
  <c r="GF82" i="20" s="1"/>
  <c r="GD77" i="20"/>
  <c r="GF77" i="20" s="1"/>
  <c r="GD63" i="20"/>
  <c r="GF63" i="20" s="1"/>
  <c r="GD69" i="20"/>
  <c r="GF69" i="20" s="1"/>
  <c r="GD68" i="20"/>
  <c r="GF68" i="20" s="1"/>
  <c r="GD58" i="20"/>
  <c r="GF58" i="20" s="1"/>
  <c r="FY70" i="20"/>
  <c r="GD70" i="20" s="1"/>
  <c r="GD65" i="20"/>
  <c r="GF65" i="20" s="1"/>
  <c r="GD60" i="20"/>
  <c r="GF60" i="20" s="1"/>
  <c r="GD74" i="20"/>
  <c r="GF74" i="20" s="1"/>
  <c r="GD73" i="20"/>
  <c r="GF73" i="20" s="1"/>
  <c r="FY71" i="20"/>
  <c r="GD71" i="20" s="1"/>
  <c r="FT34" i="20"/>
  <c r="FY66" i="20"/>
  <c r="GD66" i="20" s="1"/>
  <c r="FY49" i="20"/>
  <c r="GD49" i="20" s="1"/>
  <c r="FT30" i="20"/>
  <c r="FT11" i="20"/>
  <c r="FT41" i="20"/>
  <c r="FT43" i="20"/>
  <c r="FT10" i="20"/>
  <c r="FO36" i="20"/>
  <c r="FO47" i="20"/>
  <c r="FO39" i="20"/>
  <c r="FO16" i="20"/>
  <c r="GD16" i="20" s="1"/>
  <c r="FO37" i="20"/>
  <c r="FO48" i="20"/>
  <c r="FJ38" i="20"/>
  <c r="GD38" i="20" s="1"/>
  <c r="FO56" i="20"/>
  <c r="FJ14" i="20"/>
  <c r="GD14" i="20" s="1"/>
  <c r="FO35" i="20"/>
  <c r="FO62" i="20"/>
  <c r="GD62" i="20" s="1"/>
  <c r="FJ33" i="20"/>
  <c r="GD33" i="20" s="1"/>
  <c r="FJ55" i="20"/>
  <c r="GD55" i="20" s="1"/>
  <c r="FJ46" i="20"/>
  <c r="GD46" i="20" s="1"/>
  <c r="FJ25" i="20"/>
  <c r="GD25" i="20" s="1"/>
  <c r="FJ54" i="20"/>
  <c r="GD54" i="20" s="1"/>
  <c r="FJ18" i="20"/>
  <c r="GD18" i="20" s="1"/>
  <c r="FJ15" i="20"/>
  <c r="GD15" i="20" s="1"/>
  <c r="FJ29" i="20"/>
  <c r="GD29" i="20" s="1"/>
  <c r="FJ45" i="20"/>
  <c r="FJ32" i="20"/>
  <c r="GD32" i="20" s="1"/>
  <c r="FJ20" i="20"/>
  <c r="GD20" i="20" s="1"/>
  <c r="FJ28" i="20"/>
  <c r="GD28" i="20" s="1"/>
  <c r="BG64" i="20"/>
  <c r="BH64" i="20"/>
  <c r="BG85" i="20"/>
  <c r="BH85" i="20"/>
  <c r="BG39" i="20"/>
  <c r="BH39" i="20"/>
  <c r="BG75" i="20"/>
  <c r="BH75" i="20"/>
  <c r="BG73" i="20"/>
  <c r="BH73" i="20"/>
  <c r="BG71" i="20"/>
  <c r="BH71" i="20"/>
  <c r="BG68" i="20"/>
  <c r="BH68" i="20"/>
  <c r="BG13" i="20"/>
  <c r="BH13" i="20"/>
  <c r="BG51" i="20"/>
  <c r="BH51" i="20"/>
  <c r="CQ58" i="20"/>
  <c r="CR58" i="20"/>
  <c r="CQ39" i="20"/>
  <c r="CR39" i="20"/>
  <c r="CQ79" i="20"/>
  <c r="CR79" i="20"/>
  <c r="CQ76" i="20"/>
  <c r="CR76" i="20"/>
  <c r="CQ74" i="20"/>
  <c r="CR74" i="20"/>
  <c r="CQ73" i="20"/>
  <c r="CR73" i="20"/>
  <c r="CQ71" i="20"/>
  <c r="CR71" i="20"/>
  <c r="CQ70" i="20"/>
  <c r="CR70" i="20"/>
  <c r="CQ50" i="20"/>
  <c r="CR50" i="20"/>
  <c r="EA36" i="20"/>
  <c r="EB36" i="20"/>
  <c r="EA61" i="20"/>
  <c r="EB61" i="20"/>
  <c r="EA77" i="20"/>
  <c r="EB77" i="20"/>
  <c r="EA63" i="20"/>
  <c r="EB63" i="20"/>
  <c r="EA68" i="20"/>
  <c r="EB68" i="20"/>
  <c r="BG86" i="20"/>
  <c r="BH86" i="20"/>
  <c r="BG78" i="20"/>
  <c r="BH78" i="20"/>
  <c r="BG76" i="20"/>
  <c r="BH76" i="20"/>
  <c r="BG70" i="20"/>
  <c r="BH70" i="20"/>
  <c r="BG63" i="20"/>
  <c r="BH63" i="20"/>
  <c r="CQ65" i="20"/>
  <c r="CR65" i="20"/>
  <c r="CQ30" i="20"/>
  <c r="CR30" i="20"/>
  <c r="CQ37" i="20"/>
  <c r="CR37" i="20"/>
  <c r="CQ75" i="20"/>
  <c r="CR75" i="20"/>
  <c r="BG88" i="20"/>
  <c r="BH88" i="20"/>
  <c r="BG65" i="20"/>
  <c r="BH65" i="20"/>
  <c r="BG37" i="20"/>
  <c r="BH37" i="20"/>
  <c r="BG16" i="20"/>
  <c r="BH16" i="20"/>
  <c r="BG34" i="20"/>
  <c r="BH34" i="20"/>
  <c r="BG49" i="20"/>
  <c r="BH49" i="20"/>
  <c r="BG35" i="20"/>
  <c r="BH35" i="20"/>
  <c r="CQ89" i="20"/>
  <c r="CR89" i="20"/>
  <c r="CQ72" i="20"/>
  <c r="CR72" i="20"/>
  <c r="CQ88" i="20"/>
  <c r="CR88" i="20"/>
  <c r="CQ41" i="20"/>
  <c r="CR41" i="20"/>
  <c r="CQ81" i="20"/>
  <c r="CR81" i="20"/>
  <c r="CQ35" i="20"/>
  <c r="CR35" i="20"/>
  <c r="CQ67" i="20"/>
  <c r="CR67" i="20"/>
  <c r="EA79" i="20"/>
  <c r="EB79" i="20"/>
  <c r="EA78" i="20"/>
  <c r="EB78" i="20"/>
  <c r="EA75" i="20"/>
  <c r="EB75" i="20"/>
  <c r="EA73" i="20"/>
  <c r="EB73" i="20"/>
  <c r="EA71" i="20"/>
  <c r="EB71" i="20"/>
  <c r="EA13" i="20"/>
  <c r="EB13" i="20"/>
  <c r="EA51" i="20"/>
  <c r="EB51" i="20"/>
  <c r="BG41" i="20"/>
  <c r="BH41" i="20"/>
  <c r="BG80" i="20"/>
  <c r="BH80" i="20"/>
  <c r="BG42" i="20"/>
  <c r="BH42" i="20"/>
  <c r="CQ59" i="20"/>
  <c r="CR59" i="20"/>
  <c r="CQ51" i="20"/>
  <c r="CR51" i="20"/>
  <c r="EA43" i="20"/>
  <c r="EB43" i="20"/>
  <c r="EA47" i="20"/>
  <c r="EB47" i="20"/>
  <c r="EA49" i="20"/>
  <c r="EB49" i="20"/>
  <c r="EA50" i="20"/>
  <c r="EB50" i="20"/>
  <c r="EA40" i="20"/>
  <c r="EB40" i="20"/>
  <c r="BG81" i="20"/>
  <c r="BH81" i="20"/>
  <c r="BG61" i="20"/>
  <c r="BH61" i="20"/>
  <c r="CQ84" i="20"/>
  <c r="CR84" i="20"/>
  <c r="CQ83" i="20"/>
  <c r="CR83" i="20"/>
  <c r="CQ42" i="20"/>
  <c r="CR42" i="20"/>
  <c r="CQ68" i="20"/>
  <c r="CR68" i="20"/>
  <c r="BG58" i="20"/>
  <c r="BH58" i="20"/>
  <c r="BG84" i="20"/>
  <c r="BH84" i="20"/>
  <c r="BG59" i="20"/>
  <c r="BH59" i="20"/>
  <c r="BG83" i="20"/>
  <c r="BH83" i="20"/>
  <c r="BG82" i="20"/>
  <c r="BH82" i="20"/>
  <c r="BG62" i="20"/>
  <c r="BH62" i="20"/>
  <c r="BG56" i="20"/>
  <c r="BH56" i="20"/>
  <c r="BG67" i="20"/>
  <c r="BH67" i="20"/>
  <c r="CQ64" i="20"/>
  <c r="CR64" i="20"/>
  <c r="CQ87" i="20"/>
  <c r="CR87" i="20"/>
  <c r="CQ86" i="20"/>
  <c r="CR86" i="20"/>
  <c r="CQ43" i="20"/>
  <c r="CR43" i="20"/>
  <c r="CQ62" i="20"/>
  <c r="CR62" i="20"/>
  <c r="CQ48" i="20"/>
  <c r="CR48" i="20"/>
  <c r="CQ69" i="20"/>
  <c r="CR69" i="20"/>
  <c r="CQ13" i="20"/>
  <c r="CR13" i="20"/>
  <c r="EA89" i="20"/>
  <c r="EB89" i="20"/>
  <c r="EA88" i="20"/>
  <c r="EB88" i="20"/>
  <c r="FK84" i="20"/>
  <c r="FL84" i="20"/>
  <c r="FK41" i="20"/>
  <c r="FL41" i="20"/>
  <c r="FK83" i="20"/>
  <c r="FL83" i="20"/>
  <c r="FK82" i="20"/>
  <c r="FL82" i="20"/>
  <c r="FK36" i="20"/>
  <c r="FL36" i="20"/>
  <c r="FK81" i="20"/>
  <c r="FL81" i="20"/>
  <c r="FK80" i="20"/>
  <c r="FL80" i="20"/>
  <c r="FK37" i="20"/>
  <c r="FL37" i="20"/>
  <c r="FK62" i="20"/>
  <c r="FL62" i="20"/>
  <c r="FK42" i="20"/>
  <c r="FL42" i="20"/>
  <c r="FK16" i="20"/>
  <c r="FL16" i="20"/>
  <c r="FK56" i="20"/>
  <c r="FL56" i="20"/>
  <c r="FK60" i="20"/>
  <c r="FL60" i="20"/>
  <c r="FK34" i="20"/>
  <c r="FL34" i="20"/>
  <c r="FK57" i="20"/>
  <c r="FL57" i="20"/>
  <c r="FK77" i="20"/>
  <c r="FL77" i="20"/>
  <c r="FK74" i="20"/>
  <c r="FL74" i="20"/>
  <c r="FK71" i="20"/>
  <c r="FL71" i="20"/>
  <c r="FK70" i="20"/>
  <c r="FL70" i="20"/>
  <c r="FK66" i="20"/>
  <c r="FL66" i="20"/>
  <c r="FK69" i="20"/>
  <c r="FL69" i="20"/>
  <c r="FK68" i="20"/>
  <c r="FL68" i="20"/>
  <c r="FK50" i="20"/>
  <c r="FL50" i="20"/>
  <c r="FK13" i="20"/>
  <c r="FL13" i="20"/>
  <c r="FK51" i="20"/>
  <c r="FL51" i="20"/>
  <c r="FK67" i="20"/>
  <c r="FL67" i="20"/>
  <c r="FK40" i="20"/>
  <c r="FL40" i="20"/>
  <c r="FK58" i="20"/>
  <c r="FL58" i="20"/>
  <c r="FK89" i="20"/>
  <c r="FL89" i="20"/>
  <c r="FK72" i="20"/>
  <c r="FL72" i="20"/>
  <c r="FK88" i="20"/>
  <c r="FL88" i="20"/>
  <c r="DZ38" i="20"/>
  <c r="ET38" i="20" s="1"/>
  <c r="EO64" i="20"/>
  <c r="ET64" i="20" s="1"/>
  <c r="EJ41" i="20"/>
  <c r="DZ33" i="20"/>
  <c r="EO49" i="20"/>
  <c r="ET49" i="20" s="1"/>
  <c r="EV49" i="20" s="1"/>
  <c r="DP23" i="20"/>
  <c r="EJ11" i="20"/>
  <c r="EJ59" i="20"/>
  <c r="ET59" i="20" s="1"/>
  <c r="EJ43" i="20"/>
  <c r="EJ10" i="20"/>
  <c r="EE44" i="20"/>
  <c r="EJ30" i="20"/>
  <c r="EE61" i="20"/>
  <c r="ET61" i="20" s="1"/>
  <c r="EE13" i="20"/>
  <c r="EJ34" i="20"/>
  <c r="EE16" i="20"/>
  <c r="EE39" i="20"/>
  <c r="EE50" i="20"/>
  <c r="EE47" i="20"/>
  <c r="ET47" i="20" s="1"/>
  <c r="EE62" i="20"/>
  <c r="ET62" i="20" s="1"/>
  <c r="EV62" i="20" s="1"/>
  <c r="EE63" i="20"/>
  <c r="ET63" i="20" s="1"/>
  <c r="EE36" i="20"/>
  <c r="EE48" i="20"/>
  <c r="DZ54" i="20"/>
  <c r="ET54" i="20" s="1"/>
  <c r="EE37" i="20"/>
  <c r="EE56" i="20"/>
  <c r="DZ32" i="20"/>
  <c r="EE35" i="20"/>
  <c r="DP19" i="20"/>
  <c r="DZ25" i="20"/>
  <c r="ET25" i="20" s="1"/>
  <c r="DZ57" i="20"/>
  <c r="DZ14" i="20"/>
  <c r="ET14" i="20" s="1"/>
  <c r="DZ18" i="20"/>
  <c r="ET18" i="20" s="1"/>
  <c r="DZ46" i="20"/>
  <c r="ET46" i="20" s="1"/>
  <c r="DZ15" i="20"/>
  <c r="ET15" i="20" s="1"/>
  <c r="DZ55" i="20"/>
  <c r="ET55" i="20" s="1"/>
  <c r="DZ29" i="20"/>
  <c r="ET29" i="20" s="1"/>
  <c r="DZ45" i="20"/>
  <c r="DP40" i="20"/>
  <c r="DP22" i="20"/>
  <c r="DZ20" i="20"/>
  <c r="ET20" i="20" s="1"/>
  <c r="DP21" i="20"/>
  <c r="DE69" i="20"/>
  <c r="DJ69" i="20" s="1"/>
  <c r="DE65" i="20"/>
  <c r="DJ65" i="20" s="1"/>
  <c r="DE64" i="20"/>
  <c r="DJ64" i="20" s="1"/>
  <c r="DE68" i="20"/>
  <c r="DJ68" i="20" s="1"/>
  <c r="CZ30" i="20"/>
  <c r="DE49" i="20"/>
  <c r="DJ49" i="20" s="1"/>
  <c r="CZ10" i="20"/>
  <c r="CZ59" i="20"/>
  <c r="DJ59" i="20" s="1"/>
  <c r="CZ34" i="20"/>
  <c r="CZ41" i="20"/>
  <c r="CZ43" i="20"/>
  <c r="CZ11" i="20"/>
  <c r="CU36" i="20"/>
  <c r="CU61" i="20"/>
  <c r="DJ61" i="20" s="1"/>
  <c r="CU47" i="20"/>
  <c r="DJ47" i="20" s="1"/>
  <c r="CU60" i="20"/>
  <c r="DJ60" i="20" s="1"/>
  <c r="CU50" i="20"/>
  <c r="CU39" i="20"/>
  <c r="CU37" i="20"/>
  <c r="CP55" i="20"/>
  <c r="DJ55" i="20" s="1"/>
  <c r="CU13" i="20"/>
  <c r="CU56" i="20"/>
  <c r="CU16" i="20"/>
  <c r="DJ16" i="20" s="1"/>
  <c r="CU51" i="20"/>
  <c r="DJ51" i="20" s="1"/>
  <c r="CU35" i="20"/>
  <c r="CP17" i="20"/>
  <c r="CP46" i="20"/>
  <c r="DJ46" i="20" s="1"/>
  <c r="CP25" i="20"/>
  <c r="DJ25" i="20" s="1"/>
  <c r="CP29" i="20"/>
  <c r="DJ29" i="20" s="1"/>
  <c r="CP38" i="20"/>
  <c r="DJ38" i="20" s="1"/>
  <c r="CP33" i="20"/>
  <c r="DJ33" i="20" s="1"/>
  <c r="CP18" i="20"/>
  <c r="DJ18" i="20" s="1"/>
  <c r="CP20" i="20"/>
  <c r="CP54" i="20"/>
  <c r="DJ54" i="20" s="1"/>
  <c r="CP14" i="20"/>
  <c r="CP15" i="20"/>
  <c r="CP45" i="20"/>
  <c r="CP32" i="20"/>
  <c r="CF22" i="20"/>
  <c r="DJ58" i="20"/>
  <c r="CF26" i="20"/>
  <c r="CF21" i="20"/>
  <c r="CF19" i="20"/>
  <c r="CF23" i="20"/>
  <c r="CF40" i="20"/>
  <c r="KH86" i="20"/>
  <c r="GA48" i="20"/>
  <c r="FZ54" i="20"/>
  <c r="FZ79" i="20"/>
  <c r="FZ78" i="20"/>
  <c r="FZ14" i="20"/>
  <c r="GA18" i="20"/>
  <c r="FZ15" i="20"/>
  <c r="GA55" i="20"/>
  <c r="GA77" i="20"/>
  <c r="GA76" i="20"/>
  <c r="GA74" i="20"/>
  <c r="GA53" i="20"/>
  <c r="GA24" i="20"/>
  <c r="GA28" i="20"/>
  <c r="GA63" i="20"/>
  <c r="GA68" i="20"/>
  <c r="GA50" i="20"/>
  <c r="GA51" i="20"/>
  <c r="FZ67" i="20"/>
  <c r="FZ21" i="20"/>
  <c r="KE19" i="20"/>
  <c r="GA83" i="20"/>
  <c r="GA36" i="20"/>
  <c r="GA80" i="20"/>
  <c r="GA47" i="20"/>
  <c r="GA61" i="20"/>
  <c r="GA44" i="20"/>
  <c r="GA39" i="20"/>
  <c r="GA33" i="20"/>
  <c r="GA26" i="20"/>
  <c r="GA23" i="20"/>
  <c r="GA89" i="20"/>
  <c r="GD89" i="20"/>
  <c r="GA88" i="20"/>
  <c r="GA64" i="20"/>
  <c r="KE38" i="20"/>
  <c r="KE58" i="20"/>
  <c r="KD31" i="20"/>
  <c r="KD72" i="20"/>
  <c r="KH72" i="20"/>
  <c r="KE65" i="20"/>
  <c r="KH65" i="20"/>
  <c r="KD87" i="20"/>
  <c r="KH87" i="20"/>
  <c r="KE85" i="20"/>
  <c r="KH85" i="20"/>
  <c r="KD84" i="20"/>
  <c r="KH84" i="20"/>
  <c r="KE30" i="20"/>
  <c r="KE59" i="20"/>
  <c r="KE37" i="20"/>
  <c r="KE42" i="20"/>
  <c r="KD16" i="20"/>
  <c r="KD56" i="20"/>
  <c r="KD34" i="20"/>
  <c r="KD17" i="20"/>
  <c r="KE57" i="20"/>
  <c r="KE46" i="20"/>
  <c r="KD35" i="20"/>
  <c r="KE45" i="20"/>
  <c r="KE27" i="20"/>
  <c r="KD71" i="20"/>
  <c r="KH71" i="20"/>
  <c r="KD66" i="20"/>
  <c r="KH66" i="20"/>
  <c r="KD7" i="20"/>
  <c r="KD69" i="20"/>
  <c r="KH69" i="20"/>
  <c r="KD13" i="20"/>
  <c r="KD20" i="20"/>
  <c r="KD22" i="20"/>
  <c r="KD40" i="20"/>
  <c r="HK19" i="20"/>
  <c r="IU58" i="20"/>
  <c r="IT31" i="20"/>
  <c r="IT72" i="20"/>
  <c r="IX72" i="20"/>
  <c r="IT65" i="20"/>
  <c r="IX65" i="20"/>
  <c r="IU87" i="20"/>
  <c r="IX87" i="20"/>
  <c r="IU85" i="20"/>
  <c r="IX85" i="20"/>
  <c r="IU84" i="20"/>
  <c r="IX84" i="20"/>
  <c r="IT30" i="20"/>
  <c r="IT59" i="20"/>
  <c r="IX59" i="20"/>
  <c r="IT82" i="20"/>
  <c r="IX82" i="20"/>
  <c r="IT81" i="20"/>
  <c r="IX81" i="20"/>
  <c r="IT37" i="20"/>
  <c r="IT62" i="20"/>
  <c r="IT42" i="20"/>
  <c r="IT16" i="20"/>
  <c r="IU56" i="20"/>
  <c r="IU60" i="20"/>
  <c r="IX60" i="20"/>
  <c r="IU17" i="20"/>
  <c r="IT57" i="20"/>
  <c r="IT46" i="20"/>
  <c r="IT35" i="20"/>
  <c r="IT29" i="20"/>
  <c r="IT45" i="20"/>
  <c r="IU25" i="20"/>
  <c r="IU75" i="20"/>
  <c r="IX75" i="20"/>
  <c r="IU73" i="20"/>
  <c r="IX73" i="20"/>
  <c r="IU27" i="20"/>
  <c r="IU71" i="20"/>
  <c r="IX71" i="20"/>
  <c r="IX66" i="20"/>
  <c r="IT7" i="20"/>
  <c r="IT69" i="20"/>
  <c r="IX69" i="20"/>
  <c r="IT10" i="20"/>
  <c r="IT13" i="20"/>
  <c r="IT20" i="20"/>
  <c r="IT22" i="20"/>
  <c r="HJ38" i="20"/>
  <c r="HJ58" i="20"/>
  <c r="HJ31" i="20"/>
  <c r="HJ72" i="20"/>
  <c r="HN72" i="20"/>
  <c r="HJ65" i="20"/>
  <c r="HN65" i="20"/>
  <c r="HK87" i="20"/>
  <c r="HN87" i="20"/>
  <c r="HN85" i="20"/>
  <c r="HK84" i="20"/>
  <c r="HN84" i="20"/>
  <c r="HJ30" i="20"/>
  <c r="HJ59" i="20"/>
  <c r="HN59" i="20"/>
  <c r="HK82" i="20"/>
  <c r="HN82" i="20"/>
  <c r="HJ81" i="20"/>
  <c r="HN81" i="20"/>
  <c r="HK37" i="20"/>
  <c r="HJ62" i="20"/>
  <c r="HJ42" i="20"/>
  <c r="HJ16" i="20"/>
  <c r="HK56" i="20"/>
  <c r="HK60" i="20"/>
  <c r="HN60" i="20"/>
  <c r="HK34" i="20"/>
  <c r="HK17" i="20"/>
  <c r="HK57" i="20"/>
  <c r="HJ46" i="20"/>
  <c r="HJ35" i="20"/>
  <c r="HJ29" i="20"/>
  <c r="HJ45" i="20"/>
  <c r="HJ25" i="20"/>
  <c r="HJ75" i="20"/>
  <c r="HN75" i="20"/>
  <c r="HJ73" i="20"/>
  <c r="HN73" i="20"/>
  <c r="HJ27" i="20"/>
  <c r="HJ71" i="20"/>
  <c r="HN71" i="20"/>
  <c r="HJ66" i="20"/>
  <c r="HN66" i="20"/>
  <c r="HJ7" i="20"/>
  <c r="HK69" i="20"/>
  <c r="HN69" i="20"/>
  <c r="HK10" i="20"/>
  <c r="HK13" i="20"/>
  <c r="HK20" i="20"/>
  <c r="HK22" i="20"/>
  <c r="HJ40" i="20"/>
  <c r="GA19" i="20"/>
  <c r="GA84" i="20"/>
  <c r="FZ30" i="20"/>
  <c r="FZ59" i="20"/>
  <c r="GA82" i="20"/>
  <c r="FZ81" i="20"/>
  <c r="GA37" i="20"/>
  <c r="FZ62" i="20"/>
  <c r="FZ42" i="20"/>
  <c r="FZ16" i="20"/>
  <c r="FZ56" i="20"/>
  <c r="GA60" i="20"/>
  <c r="GA34" i="20"/>
  <c r="GA17" i="20"/>
  <c r="GA57" i="20"/>
  <c r="GA46" i="20"/>
  <c r="GA35" i="20"/>
  <c r="GA45" i="20"/>
  <c r="FZ25" i="20"/>
  <c r="FZ75" i="20"/>
  <c r="FZ73" i="20"/>
  <c r="GA27" i="20"/>
  <c r="GA7" i="20"/>
  <c r="FZ69" i="20"/>
  <c r="FZ10" i="20"/>
  <c r="FZ13" i="20"/>
  <c r="FZ20" i="20"/>
  <c r="FZ22" i="20"/>
  <c r="FZ40" i="20"/>
  <c r="FZ38" i="20"/>
  <c r="GA58" i="20"/>
  <c r="FZ31" i="20"/>
  <c r="FZ72" i="20"/>
  <c r="FZ65" i="20"/>
  <c r="FZ87" i="20"/>
  <c r="FZ85" i="20"/>
  <c r="IU19" i="20"/>
  <c r="KE33" i="20"/>
  <c r="KD26" i="20"/>
  <c r="KD89" i="20"/>
  <c r="KH89" i="20"/>
  <c r="KD88" i="20"/>
  <c r="KH88" i="20"/>
  <c r="KD64" i="20"/>
  <c r="KH64" i="20"/>
  <c r="KD11" i="20"/>
  <c r="KE41" i="20"/>
  <c r="KD43" i="20"/>
  <c r="KD83" i="20"/>
  <c r="KH83" i="20"/>
  <c r="KD36" i="20"/>
  <c r="KD47" i="20"/>
  <c r="KD61" i="20"/>
  <c r="KH61" i="20"/>
  <c r="KD44" i="20"/>
  <c r="KE39" i="20"/>
  <c r="KD48" i="20"/>
  <c r="KE54" i="20"/>
  <c r="KD14" i="20"/>
  <c r="KD18" i="20"/>
  <c r="KD15" i="20"/>
  <c r="KE55" i="20"/>
  <c r="KE32" i="20"/>
  <c r="KD53" i="20"/>
  <c r="KD24" i="20"/>
  <c r="KD70" i="20"/>
  <c r="KH70" i="20"/>
  <c r="KE28" i="20"/>
  <c r="KH63" i="20"/>
  <c r="KE68" i="20"/>
  <c r="KH68" i="20"/>
  <c r="KD50" i="20"/>
  <c r="KE51" i="20"/>
  <c r="KD67" i="20"/>
  <c r="KH67" i="20"/>
  <c r="KE21" i="20"/>
  <c r="ET75" i="20"/>
  <c r="EV75" i="20" s="1"/>
  <c r="ET71" i="20"/>
  <c r="EV71" i="20" s="1"/>
  <c r="ET66" i="20"/>
  <c r="EV66" i="20" s="1"/>
  <c r="IU33" i="20"/>
  <c r="IU26" i="20"/>
  <c r="IU23" i="20"/>
  <c r="IU89" i="20"/>
  <c r="IX89" i="20"/>
  <c r="IU88" i="20"/>
  <c r="IX88" i="20"/>
  <c r="IU86" i="20"/>
  <c r="IX86" i="20"/>
  <c r="IU11" i="20"/>
  <c r="IU41" i="20"/>
  <c r="IU43" i="20"/>
  <c r="IU83" i="20"/>
  <c r="IX83" i="20"/>
  <c r="IU36" i="20"/>
  <c r="IU80" i="20"/>
  <c r="IX80" i="20"/>
  <c r="IU47" i="20"/>
  <c r="IU61" i="20"/>
  <c r="IX61" i="20"/>
  <c r="IU44" i="20"/>
  <c r="IT39" i="20"/>
  <c r="IT54" i="20"/>
  <c r="IT79" i="20"/>
  <c r="IX79" i="20"/>
  <c r="IT78" i="20"/>
  <c r="IX78" i="20"/>
  <c r="IT14" i="20"/>
  <c r="IU55" i="20"/>
  <c r="IU77" i="20"/>
  <c r="IX77" i="20"/>
  <c r="IU32" i="20"/>
  <c r="IT76" i="20"/>
  <c r="IX76" i="20"/>
  <c r="IU74" i="20"/>
  <c r="IX74" i="20"/>
  <c r="IT53" i="20"/>
  <c r="IU24" i="20"/>
  <c r="IT70" i="20"/>
  <c r="IX70" i="20"/>
  <c r="IU63" i="20"/>
  <c r="IX63" i="20"/>
  <c r="IX68" i="20"/>
  <c r="IT50" i="20"/>
  <c r="IT51" i="20"/>
  <c r="IX51" i="20"/>
  <c r="IT67" i="20"/>
  <c r="IX67" i="20"/>
  <c r="IT21" i="20"/>
  <c r="HK33" i="20"/>
  <c r="HN89" i="20"/>
  <c r="HN88" i="20"/>
  <c r="HN86" i="20"/>
  <c r="HJ83" i="20"/>
  <c r="HN83" i="20"/>
  <c r="HJ36" i="20"/>
  <c r="HJ80" i="20"/>
  <c r="HN80" i="20"/>
  <c r="HJ47" i="20"/>
  <c r="HK61" i="20"/>
  <c r="HK44" i="20"/>
  <c r="HK39" i="20"/>
  <c r="HN79" i="20"/>
  <c r="HJ78" i="20"/>
  <c r="HN78" i="20"/>
  <c r="HJ14" i="20"/>
  <c r="HJ18" i="20"/>
  <c r="HJ15" i="20"/>
  <c r="HJ55" i="20"/>
  <c r="HJ77" i="20"/>
  <c r="HN77" i="20"/>
  <c r="HJ32" i="20"/>
  <c r="HK76" i="20"/>
  <c r="HN76" i="20"/>
  <c r="HK74" i="20"/>
  <c r="HN74" i="20"/>
  <c r="HN53" i="20"/>
  <c r="HJ24" i="20"/>
  <c r="HJ70" i="20"/>
  <c r="HN70" i="20"/>
  <c r="HK28" i="20"/>
  <c r="HK63" i="20"/>
  <c r="HN63" i="20"/>
  <c r="HK68" i="20"/>
  <c r="HN68" i="20"/>
  <c r="HK50" i="20"/>
  <c r="HK51" i="20"/>
  <c r="HN51" i="20"/>
  <c r="HK67" i="20"/>
  <c r="HN67" i="20"/>
  <c r="HJ21" i="20"/>
  <c r="EP26" i="20"/>
  <c r="EP23" i="20"/>
  <c r="EP89" i="20"/>
  <c r="ET89" i="20"/>
  <c r="EP88" i="20"/>
  <c r="ET88" i="20"/>
  <c r="EP86" i="20"/>
  <c r="ET86" i="20"/>
  <c r="EP11" i="20"/>
  <c r="EP41" i="20"/>
  <c r="EP43" i="20"/>
  <c r="ET83" i="20"/>
  <c r="ET80" i="20"/>
  <c r="EQ61" i="20"/>
  <c r="EQ44" i="20"/>
  <c r="EQ39" i="20"/>
  <c r="EP54" i="20"/>
  <c r="EP79" i="20"/>
  <c r="ET79" i="20"/>
  <c r="EP78" i="20"/>
  <c r="ET78" i="20"/>
  <c r="EP14" i="20"/>
  <c r="EP18" i="20"/>
  <c r="EP15" i="20"/>
  <c r="EP55" i="20"/>
  <c r="EP77" i="20"/>
  <c r="ET77" i="20"/>
  <c r="EP76" i="20"/>
  <c r="ET76" i="20"/>
  <c r="EP74" i="20"/>
  <c r="ET74" i="20"/>
  <c r="EP53" i="20"/>
  <c r="EP24" i="20"/>
  <c r="ET70" i="20"/>
  <c r="EQ63" i="20"/>
  <c r="ET68" i="20"/>
  <c r="EP50" i="20"/>
  <c r="ET51" i="20"/>
  <c r="EP67" i="20"/>
  <c r="ET67" i="20"/>
  <c r="EP21" i="20"/>
  <c r="EQ19" i="20"/>
  <c r="EP38" i="20"/>
  <c r="EP58" i="20"/>
  <c r="EQ31" i="20"/>
  <c r="EP72" i="20"/>
  <c r="ET72" i="20"/>
  <c r="EP65" i="20"/>
  <c r="ET65" i="20"/>
  <c r="EQ87" i="20"/>
  <c r="ET87" i="20"/>
  <c r="EP85" i="20"/>
  <c r="ET85" i="20"/>
  <c r="EP84" i="20"/>
  <c r="ET84" i="20"/>
  <c r="EQ30" i="20"/>
  <c r="EP59" i="20"/>
  <c r="EP82" i="20"/>
  <c r="ET82" i="20"/>
  <c r="EQ81" i="20"/>
  <c r="ET81" i="20"/>
  <c r="EP42" i="20"/>
  <c r="EP16" i="20"/>
  <c r="EQ56" i="20"/>
  <c r="EQ60" i="20"/>
  <c r="ET60" i="20"/>
  <c r="EQ17" i="20"/>
  <c r="EP29" i="20"/>
  <c r="EP45" i="20"/>
  <c r="EP25" i="20"/>
  <c r="EP73" i="20"/>
  <c r="ET73" i="20"/>
  <c r="EQ7" i="20"/>
  <c r="EQ69" i="20"/>
  <c r="ET69" i="20"/>
  <c r="EQ10" i="20"/>
  <c r="EP13" i="20"/>
  <c r="EP20" i="20"/>
  <c r="EP22" i="20"/>
  <c r="EP40" i="20"/>
  <c r="DF26" i="20"/>
  <c r="DF23" i="20"/>
  <c r="DF89" i="20"/>
  <c r="DJ89" i="20"/>
  <c r="DL89" i="20" s="1"/>
  <c r="DF88" i="20"/>
  <c r="DJ88" i="20"/>
  <c r="DL88" i="20" s="1"/>
  <c r="DF86" i="20"/>
  <c r="DJ86" i="20"/>
  <c r="DL86" i="20" s="1"/>
  <c r="DG11" i="20"/>
  <c r="DG41" i="20"/>
  <c r="DG43" i="20"/>
  <c r="DG83" i="20"/>
  <c r="DJ83" i="20"/>
  <c r="DL83" i="20" s="1"/>
  <c r="DG80" i="20"/>
  <c r="DJ80" i="20"/>
  <c r="DL80" i="20" s="1"/>
  <c r="DF61" i="20"/>
  <c r="DF44" i="20"/>
  <c r="DF48" i="20"/>
  <c r="DF54" i="20"/>
  <c r="DF79" i="20"/>
  <c r="DJ79" i="20"/>
  <c r="DL79" i="20" s="1"/>
  <c r="DF78" i="20"/>
  <c r="DJ78" i="20"/>
  <c r="DL78" i="20" s="1"/>
  <c r="DF18" i="20"/>
  <c r="DF15" i="20"/>
  <c r="DF55" i="20"/>
  <c r="DF77" i="20"/>
  <c r="DJ77" i="20"/>
  <c r="DL77" i="20" s="1"/>
  <c r="DG76" i="20"/>
  <c r="DJ76" i="20"/>
  <c r="DL76" i="20" s="1"/>
  <c r="DG74" i="20"/>
  <c r="DJ74" i="20"/>
  <c r="DG53" i="20"/>
  <c r="DG24" i="20"/>
  <c r="DG70" i="20"/>
  <c r="DJ70" i="20"/>
  <c r="DG28" i="20"/>
  <c r="DG63" i="20"/>
  <c r="DJ63" i="20"/>
  <c r="DF51" i="20"/>
  <c r="DF67" i="20"/>
  <c r="DJ67" i="20"/>
  <c r="DF21" i="20"/>
  <c r="DG19" i="20"/>
  <c r="DF38" i="20"/>
  <c r="DF58" i="20"/>
  <c r="DF31" i="20"/>
  <c r="DF72" i="20"/>
  <c r="DJ72" i="20"/>
  <c r="DF87" i="20"/>
  <c r="DJ87" i="20"/>
  <c r="DL87" i="20" s="1"/>
  <c r="DF85" i="20"/>
  <c r="DJ85" i="20"/>
  <c r="DL85" i="20" s="1"/>
  <c r="DF84" i="20"/>
  <c r="DJ84" i="20"/>
  <c r="DL84" i="20" s="1"/>
  <c r="DF30" i="20"/>
  <c r="DF59" i="20"/>
  <c r="DF82" i="20"/>
  <c r="DJ82" i="20"/>
  <c r="DL82" i="20" s="1"/>
  <c r="DF81" i="20"/>
  <c r="DJ81" i="20"/>
  <c r="DL81" i="20" s="1"/>
  <c r="DF62" i="20"/>
  <c r="DJ62" i="20"/>
  <c r="DF42" i="20"/>
  <c r="DG16" i="20"/>
  <c r="DF56" i="20"/>
  <c r="DG60" i="20"/>
  <c r="DG17" i="20"/>
  <c r="DG57" i="20"/>
  <c r="DF29" i="20"/>
  <c r="DF45" i="20"/>
  <c r="DF25" i="20"/>
  <c r="DF75" i="20"/>
  <c r="DJ75" i="20"/>
  <c r="DG73" i="20"/>
  <c r="DJ73" i="20"/>
  <c r="DF27" i="20"/>
  <c r="DF71" i="20"/>
  <c r="DJ71" i="20"/>
  <c r="DF66" i="20"/>
  <c r="DJ66" i="20"/>
  <c r="DG7" i="20"/>
  <c r="DF10" i="20"/>
  <c r="DF13" i="20"/>
  <c r="DF20" i="20"/>
  <c r="DF22" i="20"/>
  <c r="DF40" i="20"/>
  <c r="BV87" i="20"/>
  <c r="BZ87" i="20"/>
  <c r="CB87" i="20" s="1"/>
  <c r="BV85" i="20"/>
  <c r="BZ85" i="20"/>
  <c r="CB85" i="20" s="1"/>
  <c r="BW62" i="20"/>
  <c r="BW57" i="20"/>
  <c r="BV29" i="20"/>
  <c r="BZ76" i="20"/>
  <c r="CB76" i="20" s="1"/>
  <c r="BV74" i="20"/>
  <c r="BZ74" i="20"/>
  <c r="CB74" i="20" s="1"/>
  <c r="BV53" i="20"/>
  <c r="BV24" i="20"/>
  <c r="BW70" i="20"/>
  <c r="BZ70" i="20"/>
  <c r="CB70" i="20" s="1"/>
  <c r="BW28" i="20"/>
  <c r="BW68" i="20"/>
  <c r="BZ68" i="20"/>
  <c r="CB68" i="20" s="1"/>
  <c r="BW50" i="20"/>
  <c r="BV51" i="20"/>
  <c r="BW72" i="20"/>
  <c r="BZ72" i="20"/>
  <c r="CB72" i="20" s="1"/>
  <c r="BV39" i="20"/>
  <c r="BZ58" i="20"/>
  <c r="CB58" i="20" s="1"/>
  <c r="BV31" i="20"/>
  <c r="BV41" i="20"/>
  <c r="BW82" i="20"/>
  <c r="BZ82" i="20"/>
  <c r="CB82" i="20" s="1"/>
  <c r="BV61" i="20"/>
  <c r="BV14" i="20"/>
  <c r="BV77" i="20"/>
  <c r="BZ77" i="20"/>
  <c r="CB77" i="20" s="1"/>
  <c r="BV22" i="20"/>
  <c r="BW19" i="20"/>
  <c r="BV7" i="20"/>
  <c r="BV10" i="20"/>
  <c r="BW86" i="20"/>
  <c r="BZ86" i="20"/>
  <c r="CB86" i="20" s="1"/>
  <c r="BW59" i="20"/>
  <c r="BV78" i="20"/>
  <c r="BZ78" i="20"/>
  <c r="CB78" i="20" s="1"/>
  <c r="BV75" i="20"/>
  <c r="BZ75" i="20"/>
  <c r="CB75" i="20" s="1"/>
  <c r="BV27" i="20"/>
  <c r="BW71" i="20"/>
  <c r="BZ71" i="20"/>
  <c r="CB71" i="20" s="1"/>
  <c r="BW89" i="20"/>
  <c r="BZ89" i="20"/>
  <c r="CB89" i="20" s="1"/>
  <c r="BW88" i="20"/>
  <c r="BZ88" i="20"/>
  <c r="CB88" i="20" s="1"/>
  <c r="BV47" i="20"/>
  <c r="BZ79" i="20"/>
  <c r="CB79" i="20" s="1"/>
  <c r="BV55" i="20"/>
  <c r="BW25" i="20"/>
  <c r="BV65" i="20"/>
  <c r="BZ65" i="20"/>
  <c r="CB65" i="20" s="1"/>
  <c r="BV18" i="20"/>
  <c r="BW35" i="20"/>
  <c r="BV11" i="20"/>
  <c r="BW56" i="20"/>
  <c r="BV73" i="20"/>
  <c r="BZ73" i="20"/>
  <c r="CB73" i="20" s="1"/>
  <c r="BW30" i="20"/>
  <c r="BV80" i="20"/>
  <c r="BZ80" i="20"/>
  <c r="CB80" i="20" s="1"/>
  <c r="BZ42" i="20"/>
  <c r="BW16" i="20"/>
  <c r="BV21" i="20"/>
  <c r="BV43" i="20"/>
  <c r="BW17" i="20"/>
  <c r="BW81" i="20"/>
  <c r="BZ81" i="20"/>
  <c r="CB81" i="20" s="1"/>
  <c r="BV37" i="20"/>
  <c r="BV44" i="20"/>
  <c r="BV66" i="20"/>
  <c r="BZ66" i="20"/>
  <c r="CB66" i="20" s="1"/>
  <c r="BV69" i="20"/>
  <c r="BZ69" i="20"/>
  <c r="CB69" i="20" s="1"/>
  <c r="BW13" i="20"/>
  <c r="BV20" i="20"/>
  <c r="BW23" i="20"/>
  <c r="BW84" i="20"/>
  <c r="BZ84" i="20"/>
  <c r="CB84" i="20" s="1"/>
  <c r="BV83" i="20"/>
  <c r="BZ83" i="20"/>
  <c r="CB83" i="20" s="1"/>
  <c r="BV36" i="20"/>
  <c r="BV48" i="20"/>
  <c r="BW15" i="20"/>
  <c r="AB86" i="20"/>
  <c r="AB88" i="20"/>
  <c r="AB85" i="20"/>
  <c r="AV23" i="20"/>
  <c r="AB87" i="20"/>
  <c r="AG81" i="20"/>
  <c r="AB34" i="20"/>
  <c r="AG79" i="20"/>
  <c r="AB77" i="20"/>
  <c r="AG45" i="20"/>
  <c r="AG33" i="20"/>
  <c r="AB15" i="20"/>
  <c r="BK35" i="20"/>
  <c r="BF25" i="20"/>
  <c r="BZ25" i="20" s="1"/>
  <c r="BP43" i="20"/>
  <c r="BK62" i="20"/>
  <c r="BZ62" i="20" s="1"/>
  <c r="CB62" i="20" s="1"/>
  <c r="BU49" i="20"/>
  <c r="BZ49" i="20" s="1"/>
  <c r="CB49" i="20" s="1"/>
  <c r="BF32" i="20"/>
  <c r="BZ32" i="20" s="1"/>
  <c r="BF33" i="20"/>
  <c r="BZ33" i="20" s="1"/>
  <c r="BF38" i="20"/>
  <c r="BZ38" i="20" s="1"/>
  <c r="BU64" i="20"/>
  <c r="BZ64" i="20" s="1"/>
  <c r="CB64" i="20" s="1"/>
  <c r="BP30" i="20"/>
  <c r="BP59" i="20"/>
  <c r="BZ59" i="20" s="1"/>
  <c r="CB59" i="20" s="1"/>
  <c r="BK36" i="20"/>
  <c r="BK47" i="20"/>
  <c r="BK61" i="20"/>
  <c r="BZ61" i="20" s="1"/>
  <c r="CB61" i="20" s="1"/>
  <c r="BK39" i="20"/>
  <c r="BP34" i="20"/>
  <c r="BF17" i="20"/>
  <c r="BZ17" i="20" s="1"/>
  <c r="BF57" i="20"/>
  <c r="BF46" i="20"/>
  <c r="BF29" i="20"/>
  <c r="BZ29" i="20" s="1"/>
  <c r="BF45" i="20"/>
  <c r="BZ45" i="20" s="1"/>
  <c r="CB45" i="20" s="1"/>
  <c r="BP11" i="20"/>
  <c r="BP41" i="20"/>
  <c r="BK37" i="20"/>
  <c r="BK16" i="20"/>
  <c r="BK56" i="20"/>
  <c r="BF54" i="20"/>
  <c r="BZ54" i="20" s="1"/>
  <c r="CB54" i="20" s="1"/>
  <c r="BF14" i="20"/>
  <c r="BZ14" i="20" s="1"/>
  <c r="CB14" i="20" s="1"/>
  <c r="BF18" i="20"/>
  <c r="BZ18" i="20" s="1"/>
  <c r="CB18" i="20" s="1"/>
  <c r="BF15" i="20"/>
  <c r="BZ15" i="20" s="1"/>
  <c r="CB15" i="20" s="1"/>
  <c r="BF55" i="20"/>
  <c r="BZ55" i="20" s="1"/>
  <c r="CB55" i="20" s="1"/>
  <c r="BU67" i="20"/>
  <c r="BZ67" i="20" s="1"/>
  <c r="CB67" i="20" s="1"/>
  <c r="AV22" i="20"/>
  <c r="AV19" i="20"/>
  <c r="AV21" i="20"/>
  <c r="M87" i="20"/>
  <c r="O87" i="20" s="1"/>
  <c r="M85" i="20"/>
  <c r="M84" i="20"/>
  <c r="O84" i="20" s="1"/>
  <c r="M30" i="20"/>
  <c r="M59" i="20"/>
  <c r="O59" i="20" s="1"/>
  <c r="M82" i="20"/>
  <c r="M81" i="20"/>
  <c r="O81" i="20" s="1"/>
  <c r="M37" i="20"/>
  <c r="M62" i="20"/>
  <c r="O62" i="20" s="1"/>
  <c r="M42" i="20"/>
  <c r="M16" i="20"/>
  <c r="O16" i="20" s="1"/>
  <c r="M56" i="20"/>
  <c r="M60" i="20"/>
  <c r="O60" i="20" s="1"/>
  <c r="M34" i="20"/>
  <c r="M17" i="20"/>
  <c r="O17" i="20" s="1"/>
  <c r="M57" i="20"/>
  <c r="M46" i="20"/>
  <c r="M35" i="20"/>
  <c r="O35" i="20" s="1"/>
  <c r="M29" i="20"/>
  <c r="M45" i="20"/>
  <c r="O45" i="20" s="1"/>
  <c r="M25" i="20"/>
  <c r="M75" i="20"/>
  <c r="O75" i="20" s="1"/>
  <c r="M73" i="20"/>
  <c r="M27" i="20"/>
  <c r="O27" i="20" s="1"/>
  <c r="M71" i="20"/>
  <c r="O71" i="20" s="1"/>
  <c r="M66" i="20"/>
  <c r="M69" i="20"/>
  <c r="M10" i="20"/>
  <c r="M13" i="20"/>
  <c r="M20" i="20"/>
  <c r="R33" i="20"/>
  <c r="T33" i="20" s="1"/>
  <c r="W58" i="20"/>
  <c r="R26" i="20"/>
  <c r="T26" i="20" s="1"/>
  <c r="R89" i="20"/>
  <c r="T89" i="20" s="1"/>
  <c r="W84" i="20"/>
  <c r="W59" i="20"/>
  <c r="R83" i="20"/>
  <c r="W82" i="20"/>
  <c r="R37" i="20"/>
  <c r="W62" i="20"/>
  <c r="Y62" i="20" s="1"/>
  <c r="R44" i="20"/>
  <c r="W39" i="20"/>
  <c r="R78" i="20"/>
  <c r="R55" i="20"/>
  <c r="R45" i="20"/>
  <c r="R76" i="20"/>
  <c r="T76" i="20" s="1"/>
  <c r="W75" i="20"/>
  <c r="Y75" i="20" s="1"/>
  <c r="R74" i="20"/>
  <c r="W73" i="20"/>
  <c r="Y73" i="20" s="1"/>
  <c r="R53" i="20"/>
  <c r="R24" i="20"/>
  <c r="W71" i="20"/>
  <c r="R70" i="20"/>
  <c r="W66" i="20"/>
  <c r="R28" i="20"/>
  <c r="R63" i="20"/>
  <c r="W69" i="20"/>
  <c r="Y69" i="20" s="1"/>
  <c r="R68" i="20"/>
  <c r="T68" i="20" s="1"/>
  <c r="W10" i="20"/>
  <c r="Y10" i="20" s="1"/>
  <c r="R50" i="20"/>
  <c r="T50" i="20" s="1"/>
  <c r="W13" i="20"/>
  <c r="Y13" i="20" s="1"/>
  <c r="R51" i="20"/>
  <c r="T51" i="20" s="1"/>
  <c r="AV40" i="20"/>
  <c r="AB76" i="20"/>
  <c r="AG73" i="20"/>
  <c r="AB53" i="20"/>
  <c r="AG27" i="20"/>
  <c r="AG7" i="20"/>
  <c r="AB63" i="20"/>
  <c r="AB68" i="20"/>
  <c r="AB50" i="20"/>
  <c r="AB51" i="20"/>
  <c r="AB67" i="20"/>
  <c r="AB81" i="20"/>
  <c r="AG80" i="20"/>
  <c r="AG54" i="20"/>
  <c r="AG17" i="20"/>
  <c r="AG14" i="20"/>
  <c r="AG15" i="20"/>
  <c r="AB45" i="20"/>
  <c r="AG25" i="20"/>
  <c r="AG89" i="20"/>
  <c r="AB84" i="20"/>
  <c r="AG83" i="20"/>
  <c r="AB82" i="20"/>
  <c r="AG78" i="20"/>
  <c r="AB75" i="20"/>
  <c r="AB27" i="20"/>
  <c r="AG24" i="20"/>
  <c r="AB71" i="20"/>
  <c r="AG70" i="20"/>
  <c r="AB66" i="20"/>
  <c r="AG28" i="20"/>
  <c r="AB7" i="20"/>
  <c r="AB69" i="20"/>
  <c r="AB21" i="20"/>
  <c r="M33" i="20"/>
  <c r="AG58" i="20"/>
  <c r="AG31" i="20"/>
  <c r="AB30" i="20"/>
  <c r="AG29" i="20"/>
  <c r="AG38" i="20"/>
  <c r="AG26" i="20"/>
  <c r="AG23" i="20"/>
  <c r="AB59" i="20"/>
  <c r="AG61" i="20"/>
  <c r="AB57" i="20"/>
  <c r="AB40" i="20"/>
  <c r="AC43" i="20"/>
  <c r="AB43" i="20"/>
  <c r="AC19" i="20"/>
  <c r="AB19" i="20"/>
  <c r="AC38" i="20"/>
  <c r="AB38" i="20"/>
  <c r="R38" i="20"/>
  <c r="T38" i="20" s="1"/>
  <c r="AM26" i="20"/>
  <c r="AL26" i="20"/>
  <c r="AC26" i="20"/>
  <c r="AB26" i="20"/>
  <c r="AM23" i="20"/>
  <c r="AL23" i="20"/>
  <c r="AC23" i="20"/>
  <c r="AB23" i="20"/>
  <c r="AM89" i="20"/>
  <c r="AL89" i="20"/>
  <c r="AP89" i="20"/>
  <c r="AR89" i="20" s="1"/>
  <c r="AC89" i="20"/>
  <c r="AB89" i="20"/>
  <c r="R88" i="20"/>
  <c r="R87" i="20"/>
  <c r="T87" i="20" s="1"/>
  <c r="W86" i="20"/>
  <c r="Y86" i="20" s="1"/>
  <c r="R85" i="20"/>
  <c r="T85" i="20" s="1"/>
  <c r="AC11" i="20"/>
  <c r="AB11" i="20"/>
  <c r="AH84" i="20"/>
  <c r="AG84" i="20"/>
  <c r="W43" i="20"/>
  <c r="Y43" i="20" s="1"/>
  <c r="AL83" i="20"/>
  <c r="AP83" i="20"/>
  <c r="AR83" i="20" s="1"/>
  <c r="AC83" i="20"/>
  <c r="AB83" i="20"/>
  <c r="AH82" i="20"/>
  <c r="AG82" i="20"/>
  <c r="AL36" i="20"/>
  <c r="R36" i="20"/>
  <c r="W81" i="20"/>
  <c r="R80" i="20"/>
  <c r="W47" i="20"/>
  <c r="Y47" i="20" s="1"/>
  <c r="R61" i="20"/>
  <c r="W16" i="20"/>
  <c r="AM56" i="20"/>
  <c r="AL56" i="20"/>
  <c r="R56" i="20"/>
  <c r="T56" i="20" s="1"/>
  <c r="AG48" i="20"/>
  <c r="AH60" i="20"/>
  <c r="AG60" i="20"/>
  <c r="W60" i="20"/>
  <c r="Y60" i="20" s="1"/>
  <c r="W79" i="20"/>
  <c r="Y79" i="20" s="1"/>
  <c r="AL78" i="20"/>
  <c r="AP78" i="20"/>
  <c r="AR78" i="20" s="1"/>
  <c r="AC78" i="20"/>
  <c r="AB78" i="20"/>
  <c r="AH46" i="20"/>
  <c r="AG46" i="20"/>
  <c r="AM35" i="20"/>
  <c r="AL35" i="20"/>
  <c r="R35" i="20"/>
  <c r="R77" i="20"/>
  <c r="T77" i="20" s="1"/>
  <c r="AH32" i="20"/>
  <c r="AG32" i="20"/>
  <c r="AL76" i="20"/>
  <c r="AP76" i="20"/>
  <c r="AR76" i="20" s="1"/>
  <c r="AH75" i="20"/>
  <c r="AG75" i="20"/>
  <c r="AM74" i="20"/>
  <c r="AL74" i="20"/>
  <c r="AP74" i="20"/>
  <c r="AR74" i="20" s="1"/>
  <c r="AC74" i="20"/>
  <c r="AB74" i="20"/>
  <c r="AL53" i="20"/>
  <c r="AL24" i="20"/>
  <c r="AC24" i="20"/>
  <c r="AB24" i="20"/>
  <c r="AH71" i="20"/>
  <c r="AG71" i="20"/>
  <c r="AL70" i="20"/>
  <c r="AP70" i="20"/>
  <c r="AR70" i="20" s="1"/>
  <c r="AC70" i="20"/>
  <c r="AB70" i="20"/>
  <c r="AH66" i="20"/>
  <c r="AG66" i="20"/>
  <c r="AL28" i="20"/>
  <c r="AC28" i="20"/>
  <c r="AB28" i="20"/>
  <c r="AL63" i="20"/>
  <c r="AP63" i="20"/>
  <c r="AR63" i="20" s="1"/>
  <c r="AH69" i="20"/>
  <c r="AG69" i="20"/>
  <c r="AL68" i="20"/>
  <c r="AP68" i="20"/>
  <c r="AR68" i="20" s="1"/>
  <c r="AH10" i="20"/>
  <c r="AG10" i="20"/>
  <c r="AM50" i="20"/>
  <c r="AL50" i="20"/>
  <c r="AP50" i="20"/>
  <c r="AR50" i="20" s="1"/>
  <c r="AH13" i="20"/>
  <c r="AG13" i="20"/>
  <c r="AM51" i="20"/>
  <c r="AL51" i="20"/>
  <c r="AP51" i="20"/>
  <c r="AR51" i="20" s="1"/>
  <c r="AH20" i="20"/>
  <c r="AG20" i="20"/>
  <c r="AM67" i="20"/>
  <c r="AL67" i="20"/>
  <c r="AH21" i="20"/>
  <c r="AG21" i="20"/>
  <c r="AH40" i="20"/>
  <c r="AG40" i="20"/>
  <c r="AH88" i="20"/>
  <c r="AG88" i="20"/>
  <c r="AL86" i="20"/>
  <c r="AP86" i="20"/>
  <c r="AR86" i="20" s="1"/>
  <c r="AM81" i="20"/>
  <c r="AL81" i="20"/>
  <c r="AP81" i="20"/>
  <c r="AR81" i="20" s="1"/>
  <c r="AM37" i="20"/>
  <c r="AL37" i="20"/>
  <c r="AH62" i="20"/>
  <c r="AG62" i="20"/>
  <c r="AL42" i="20"/>
  <c r="AL44" i="20"/>
  <c r="AL79" i="20"/>
  <c r="AP79" i="20"/>
  <c r="AR79" i="20" s="1"/>
  <c r="AC79" i="20"/>
  <c r="AB79" i="20"/>
  <c r="AL18" i="20"/>
  <c r="AC18" i="20"/>
  <c r="AB18" i="20"/>
  <c r="AM55" i="20"/>
  <c r="AL55" i="20"/>
  <c r="AC55" i="20"/>
  <c r="AB55" i="20"/>
  <c r="AH77" i="20"/>
  <c r="AG77" i="20"/>
  <c r="AL22" i="20"/>
  <c r="AC22" i="20"/>
  <c r="AB22" i="20"/>
  <c r="AC64" i="20"/>
  <c r="AB64" i="20"/>
  <c r="AH87" i="20"/>
  <c r="AG87" i="20"/>
  <c r="AH85" i="20"/>
  <c r="AG85" i="20"/>
  <c r="AL11" i="20"/>
  <c r="AH19" i="20"/>
  <c r="AG19" i="20"/>
  <c r="AM58" i="20"/>
  <c r="AL58" i="20"/>
  <c r="AC58" i="20"/>
  <c r="AB58" i="20"/>
  <c r="AM31" i="20"/>
  <c r="AL31" i="20"/>
  <c r="AC31" i="20"/>
  <c r="AB31" i="20"/>
  <c r="AH65" i="20"/>
  <c r="AG65" i="20"/>
  <c r="AM84" i="20"/>
  <c r="AL84" i="20"/>
  <c r="AP84" i="20"/>
  <c r="AR84" i="20" s="1"/>
  <c r="AM82" i="20"/>
  <c r="AL82" i="20"/>
  <c r="AP82" i="20"/>
  <c r="AR82" i="20" s="1"/>
  <c r="AL47" i="20"/>
  <c r="AH42" i="20"/>
  <c r="AG42" i="20"/>
  <c r="AM16" i="20"/>
  <c r="AL16" i="20"/>
  <c r="AM57" i="20"/>
  <c r="AL57" i="20"/>
  <c r="AM46" i="20"/>
  <c r="AL46" i="20"/>
  <c r="AC46" i="20"/>
  <c r="AB46" i="20"/>
  <c r="AL29" i="20"/>
  <c r="AC29" i="20"/>
  <c r="AB29" i="20"/>
  <c r="AC32" i="20"/>
  <c r="AB32" i="20"/>
  <c r="AH76" i="20"/>
  <c r="AG76" i="20"/>
  <c r="AM75" i="20"/>
  <c r="AL75" i="20"/>
  <c r="AP75" i="20"/>
  <c r="AR75" i="20" s="1"/>
  <c r="AH74" i="20"/>
  <c r="AG74" i="20"/>
  <c r="AL73" i="20"/>
  <c r="AP73" i="20"/>
  <c r="AR73" i="20" s="1"/>
  <c r="AC73" i="20"/>
  <c r="AB73" i="20"/>
  <c r="AH53" i="20"/>
  <c r="AG53" i="20"/>
  <c r="AM27" i="20"/>
  <c r="AL27" i="20"/>
  <c r="AM71" i="20"/>
  <c r="AL71" i="20"/>
  <c r="AP71" i="20"/>
  <c r="AR71" i="20" s="1"/>
  <c r="AM66" i="20"/>
  <c r="AL66" i="20"/>
  <c r="AP66" i="20"/>
  <c r="AR66" i="20" s="1"/>
  <c r="AM7" i="20"/>
  <c r="AL7" i="20"/>
  <c r="AH63" i="20"/>
  <c r="AG63" i="20"/>
  <c r="AL69" i="20"/>
  <c r="AP69" i="20"/>
  <c r="AR69" i="20" s="1"/>
  <c r="AH68" i="20"/>
  <c r="AG68" i="20"/>
  <c r="AL10" i="20"/>
  <c r="AC10" i="20"/>
  <c r="AB10" i="20"/>
  <c r="AH50" i="20"/>
  <c r="AG50" i="20"/>
  <c r="AL13" i="20"/>
  <c r="AP13" i="20"/>
  <c r="AR13" i="20" s="1"/>
  <c r="AC13" i="20"/>
  <c r="AB13" i="20"/>
  <c r="AH51" i="20"/>
  <c r="AG51" i="20"/>
  <c r="AL20" i="20"/>
  <c r="AC20" i="20"/>
  <c r="AB20" i="20"/>
  <c r="AH67" i="20"/>
  <c r="AG67" i="20"/>
  <c r="AM21" i="20"/>
  <c r="AL21" i="20"/>
  <c r="AL40" i="20"/>
  <c r="AC33" i="20"/>
  <c r="AB33" i="20"/>
  <c r="AM30" i="20"/>
  <c r="AL30" i="20"/>
  <c r="AM19" i="20"/>
  <c r="AL19" i="20"/>
  <c r="AL88" i="20"/>
  <c r="AP88" i="20"/>
  <c r="AR88" i="20" s="1"/>
  <c r="AH64" i="20"/>
  <c r="AG64" i="20"/>
  <c r="AP87" i="20"/>
  <c r="AR87" i="20" s="1"/>
  <c r="AL87" i="20"/>
  <c r="AH86" i="20"/>
  <c r="AG86" i="20"/>
  <c r="AM85" i="20"/>
  <c r="AL85" i="20"/>
  <c r="AP85" i="20"/>
  <c r="AR85" i="20" s="1"/>
  <c r="AC41" i="20"/>
  <c r="AB41" i="20"/>
  <c r="AM59" i="20"/>
  <c r="AL59" i="20"/>
  <c r="AM80" i="20"/>
  <c r="AL80" i="20"/>
  <c r="AP80" i="20"/>
  <c r="AR80" i="20" s="1"/>
  <c r="AC80" i="20"/>
  <c r="AB80" i="20"/>
  <c r="AL39" i="20"/>
  <c r="AL54" i="20"/>
  <c r="AC54" i="20"/>
  <c r="AB54" i="20"/>
  <c r="AM17" i="20"/>
  <c r="AL17" i="20"/>
  <c r="AC17" i="20"/>
  <c r="AB17" i="20"/>
  <c r="AL14" i="20"/>
  <c r="AC14" i="20"/>
  <c r="AB14" i="20"/>
  <c r="AH18" i="20"/>
  <c r="AG18" i="20"/>
  <c r="AL15" i="20"/>
  <c r="AH55" i="20"/>
  <c r="AG55" i="20"/>
  <c r="AL77" i="20"/>
  <c r="AP77" i="20"/>
  <c r="AR77" i="20" s="1"/>
  <c r="AL25" i="20"/>
  <c r="AC25" i="20"/>
  <c r="AB25" i="20"/>
  <c r="AH22" i="20"/>
  <c r="AG22" i="20"/>
  <c r="AH15" i="20"/>
  <c r="M38" i="20"/>
  <c r="O38" i="20" s="1"/>
  <c r="N64" i="20"/>
  <c r="M64" i="20"/>
  <c r="W88" i="20"/>
  <c r="Y88" i="20" s="1"/>
  <c r="W65" i="20"/>
  <c r="W41" i="20"/>
  <c r="Y41" i="20" s="1"/>
  <c r="W80" i="20"/>
  <c r="Y80" i="20" s="1"/>
  <c r="R47" i="20"/>
  <c r="T47" i="20" s="1"/>
  <c r="R16" i="20"/>
  <c r="S72" i="20"/>
  <c r="R72" i="20"/>
  <c r="W87" i="20"/>
  <c r="R86" i="20"/>
  <c r="W85" i="20"/>
  <c r="Y85" i="20" s="1"/>
  <c r="W36" i="20"/>
  <c r="Y36" i="20" s="1"/>
  <c r="R81" i="20"/>
  <c r="T81" i="20" s="1"/>
  <c r="W61" i="20"/>
  <c r="W42" i="20"/>
  <c r="W56" i="20"/>
  <c r="R60" i="20"/>
  <c r="T60" i="20" s="1"/>
  <c r="W34" i="20"/>
  <c r="R79" i="20"/>
  <c r="T79" i="20" s="1"/>
  <c r="R57" i="20"/>
  <c r="T57" i="20" s="1"/>
  <c r="R46" i="20"/>
  <c r="T46" i="20" s="1"/>
  <c r="W35" i="20"/>
  <c r="Y35" i="20" s="1"/>
  <c r="R29" i="20"/>
  <c r="T29" i="20" s="1"/>
  <c r="W77" i="20"/>
  <c r="N72" i="20"/>
  <c r="M72" i="20"/>
  <c r="N49" i="20"/>
  <c r="M49" i="20"/>
  <c r="Q22" i="20"/>
  <c r="R22" i="20" s="1"/>
  <c r="R32" i="20"/>
  <c r="M89" i="20"/>
  <c r="O89" i="20" s="1"/>
  <c r="M88" i="20"/>
  <c r="M86" i="20"/>
  <c r="M11" i="20"/>
  <c r="O11" i="20" s="1"/>
  <c r="M41" i="20"/>
  <c r="M43" i="20"/>
  <c r="O43" i="20" s="1"/>
  <c r="M83" i="20"/>
  <c r="M36" i="20"/>
  <c r="O36" i="20" s="1"/>
  <c r="M80" i="20"/>
  <c r="M47" i="20"/>
  <c r="O47" i="20" s="1"/>
  <c r="M61" i="20"/>
  <c r="M44" i="20"/>
  <c r="O44" i="20" s="1"/>
  <c r="M39" i="20"/>
  <c r="M48" i="20"/>
  <c r="O48" i="20" s="1"/>
  <c r="M54" i="20"/>
  <c r="M79" i="20"/>
  <c r="O79" i="20" s="1"/>
  <c r="M78" i="20"/>
  <c r="M18" i="20"/>
  <c r="M15" i="20"/>
  <c r="O15" i="20" s="1"/>
  <c r="M55" i="20"/>
  <c r="M77" i="20"/>
  <c r="O77" i="20" s="1"/>
  <c r="M32" i="20"/>
  <c r="M76" i="20"/>
  <c r="O76" i="20" s="1"/>
  <c r="M74" i="20"/>
  <c r="M53" i="20"/>
  <c r="O53" i="20" s="1"/>
  <c r="M24" i="20"/>
  <c r="M70" i="20"/>
  <c r="O70" i="20" s="1"/>
  <c r="M28" i="20"/>
  <c r="M63" i="20"/>
  <c r="M68" i="20"/>
  <c r="M50" i="20"/>
  <c r="M51" i="20"/>
  <c r="R58" i="20"/>
  <c r="T58" i="20" s="1"/>
  <c r="R31" i="20"/>
  <c r="T31" i="20" s="1"/>
  <c r="W89" i="20"/>
  <c r="W72" i="20"/>
  <c r="W64" i="20"/>
  <c r="R84" i="20"/>
  <c r="T84" i="20" s="1"/>
  <c r="W30" i="20"/>
  <c r="R59" i="20"/>
  <c r="T59" i="20" s="1"/>
  <c r="W83" i="20"/>
  <c r="Y83" i="20" s="1"/>
  <c r="R82" i="20"/>
  <c r="T82" i="20" s="1"/>
  <c r="W37" i="20"/>
  <c r="R62" i="20"/>
  <c r="T62" i="20" s="1"/>
  <c r="W44" i="20"/>
  <c r="R39" i="20"/>
  <c r="W48" i="20"/>
  <c r="Y48" i="20" s="1"/>
  <c r="R54" i="20"/>
  <c r="W78" i="20"/>
  <c r="R14" i="20"/>
  <c r="T14" i="20" s="1"/>
  <c r="S49" i="20"/>
  <c r="R49" i="20"/>
  <c r="AC15" i="20"/>
  <c r="R15" i="20"/>
  <c r="R25" i="20"/>
  <c r="T25" i="20" s="1"/>
  <c r="W76" i="20"/>
  <c r="R75" i="20"/>
  <c r="W74" i="20"/>
  <c r="Y74" i="20" s="1"/>
  <c r="R73" i="20"/>
  <c r="T73" i="20" s="1"/>
  <c r="R27" i="20"/>
  <c r="T27" i="20" s="1"/>
  <c r="R71" i="20"/>
  <c r="T71" i="20" s="1"/>
  <c r="W70" i="20"/>
  <c r="Y70" i="20" s="1"/>
  <c r="R66" i="20"/>
  <c r="T66" i="20" s="1"/>
  <c r="R7" i="20"/>
  <c r="T7" i="20" s="1"/>
  <c r="W63" i="20"/>
  <c r="Y63" i="20" s="1"/>
  <c r="R69" i="20"/>
  <c r="W68" i="20"/>
  <c r="Y68" i="20" s="1"/>
  <c r="R10" i="20"/>
  <c r="W50" i="20"/>
  <c r="Y50" i="20" s="1"/>
  <c r="R13" i="20"/>
  <c r="W51" i="20"/>
  <c r="Y51" i="20" s="1"/>
  <c r="R20" i="20"/>
  <c r="W67" i="20"/>
  <c r="Y67" i="20" s="1"/>
  <c r="AK72" i="20"/>
  <c r="AK65" i="20"/>
  <c r="AK49" i="20"/>
  <c r="AF11" i="20"/>
  <c r="AK64" i="20"/>
  <c r="AF59" i="20"/>
  <c r="AP59" i="20" s="1"/>
  <c r="AR59" i="20" s="1"/>
  <c r="AF30" i="20"/>
  <c r="AF34" i="20"/>
  <c r="AF41" i="20"/>
  <c r="AF43" i="20"/>
  <c r="AA47" i="20"/>
  <c r="AA36" i="20"/>
  <c r="AA42" i="20"/>
  <c r="AA61" i="20"/>
  <c r="AA62" i="20"/>
  <c r="AA16" i="20"/>
  <c r="AA48" i="20"/>
  <c r="AA56" i="20"/>
  <c r="AA39" i="20"/>
  <c r="AA37" i="20"/>
  <c r="V18" i="20"/>
  <c r="AA44" i="20"/>
  <c r="AA35" i="20"/>
  <c r="AA60" i="20"/>
  <c r="V15" i="20"/>
  <c r="V57" i="20"/>
  <c r="W57" i="20" s="1"/>
  <c r="V25" i="20"/>
  <c r="AP25" i="20" s="1"/>
  <c r="V46" i="20"/>
  <c r="V55" i="20"/>
  <c r="V38" i="20"/>
  <c r="AP38" i="20" s="1"/>
  <c r="V17" i="20"/>
  <c r="V32" i="20"/>
  <c r="V54" i="20"/>
  <c r="V45" i="20"/>
  <c r="AP45" i="20" s="1"/>
  <c r="V33" i="20"/>
  <c r="V14" i="20"/>
  <c r="L58" i="20"/>
  <c r="AP58" i="20" s="1"/>
  <c r="AR58" i="20" s="1"/>
  <c r="V29" i="20"/>
  <c r="L31" i="20"/>
  <c r="L26" i="20"/>
  <c r="L23" i="20"/>
  <c r="Q67" i="20"/>
  <c r="R67" i="20" s="1"/>
  <c r="L22" i="20"/>
  <c r="M22" i="20" s="1"/>
  <c r="L67" i="20"/>
  <c r="M67" i="20" s="1"/>
  <c r="N63" i="20"/>
  <c r="N50" i="20"/>
  <c r="N66" i="20"/>
  <c r="N69" i="20"/>
  <c r="N13" i="20"/>
  <c r="N33" i="20"/>
  <c r="N88" i="20"/>
  <c r="N86" i="20"/>
  <c r="N41" i="20"/>
  <c r="N83" i="20"/>
  <c r="N80" i="20"/>
  <c r="N61" i="20"/>
  <c r="N39" i="20"/>
  <c r="N54" i="20"/>
  <c r="N78" i="20"/>
  <c r="N18" i="20"/>
  <c r="N55" i="20"/>
  <c r="N32" i="20"/>
  <c r="N74" i="20"/>
  <c r="N24" i="20"/>
  <c r="N28" i="20"/>
  <c r="N68" i="20"/>
  <c r="N51" i="20"/>
  <c r="N65" i="20"/>
  <c r="N85" i="20"/>
  <c r="N30" i="20"/>
  <c r="N82" i="20"/>
  <c r="N37" i="20"/>
  <c r="N42" i="20"/>
  <c r="N56" i="20"/>
  <c r="N34" i="20"/>
  <c r="N57" i="20"/>
  <c r="N46" i="20"/>
  <c r="N29" i="20"/>
  <c r="N25" i="20"/>
  <c r="N73" i="20"/>
  <c r="N10" i="20"/>
  <c r="N20" i="20"/>
  <c r="V21" i="20"/>
  <c r="V40" i="20"/>
  <c r="W49" i="20" s="1"/>
  <c r="Q21" i="20"/>
  <c r="Q40" i="20"/>
  <c r="Q19" i="20"/>
  <c r="JK62" i="20"/>
  <c r="JL62" i="20" s="1"/>
  <c r="KD33" i="20"/>
  <c r="JU86" i="20"/>
  <c r="JV86" i="20" s="1"/>
  <c r="JT82" i="20"/>
  <c r="JV82" i="20" s="1"/>
  <c r="JU18" i="20"/>
  <c r="JV18" i="20" s="1"/>
  <c r="KD27" i="20"/>
  <c r="KE26" i="20"/>
  <c r="JE89" i="20"/>
  <c r="JG89" i="20" s="1"/>
  <c r="JF74" i="20"/>
  <c r="JG74" i="20" s="1"/>
  <c r="JK66" i="20"/>
  <c r="JL66" i="20" s="1"/>
  <c r="JE10" i="20"/>
  <c r="JG10" i="20" s="1"/>
  <c r="JE55" i="20"/>
  <c r="JG55" i="20" s="1"/>
  <c r="JT71" i="20"/>
  <c r="JV71" i="20" s="1"/>
  <c r="JJ63" i="20"/>
  <c r="JL63" i="20" s="1"/>
  <c r="JT67" i="20"/>
  <c r="JV67" i="20" s="1"/>
  <c r="JU30" i="20"/>
  <c r="JV30" i="20" s="1"/>
  <c r="JF82" i="20"/>
  <c r="JG82" i="20" s="1"/>
  <c r="JZ62" i="20"/>
  <c r="KA62" i="20" s="1"/>
  <c r="JY61" i="20"/>
  <c r="KA61" i="20" s="1"/>
  <c r="JJ46" i="20"/>
  <c r="JL46" i="20" s="1"/>
  <c r="JZ74" i="20"/>
  <c r="KA74" i="20" s="1"/>
  <c r="JE66" i="20"/>
  <c r="JG66" i="20" s="1"/>
  <c r="JJ68" i="20"/>
  <c r="JL68" i="20" s="1"/>
  <c r="JO22" i="20"/>
  <c r="JQ22" i="20" s="1"/>
  <c r="JY33" i="20"/>
  <c r="KA33" i="20" s="1"/>
  <c r="JJ16" i="20"/>
  <c r="JL16" i="20" s="1"/>
  <c r="KE14" i="20"/>
  <c r="JT49" i="20"/>
  <c r="JV49" i="20" s="1"/>
  <c r="JK45" i="20"/>
  <c r="JL45" i="20" s="1"/>
  <c r="KE70" i="20"/>
  <c r="JF58" i="20"/>
  <c r="JG58" i="20" s="1"/>
  <c r="KE31" i="20"/>
  <c r="JZ87" i="20"/>
  <c r="KA87" i="20" s="1"/>
  <c r="JF84" i="20"/>
  <c r="JG84" i="20" s="1"/>
  <c r="KE43" i="20"/>
  <c r="KD59" i="20"/>
  <c r="KE16" i="20"/>
  <c r="JZ60" i="20"/>
  <c r="KA60" i="20" s="1"/>
  <c r="JF17" i="20"/>
  <c r="JG17" i="20" s="1"/>
  <c r="JT57" i="20"/>
  <c r="JV57" i="20" s="1"/>
  <c r="KE35" i="20"/>
  <c r="JJ27" i="20"/>
  <c r="KE66" i="20"/>
  <c r="JZ63" i="20"/>
  <c r="KA63" i="20" s="1"/>
  <c r="JO69" i="20"/>
  <c r="JQ69" i="20" s="1"/>
  <c r="KD51" i="20"/>
  <c r="JU54" i="20"/>
  <c r="JV54" i="20" s="1"/>
  <c r="JF18" i="20"/>
  <c r="JG18" i="20" s="1"/>
  <c r="JK15" i="20"/>
  <c r="JL15" i="20" s="1"/>
  <c r="JF29" i="20"/>
  <c r="JG29" i="20" s="1"/>
  <c r="JU32" i="20"/>
  <c r="JV32" i="20" s="1"/>
  <c r="JO76" i="20"/>
  <c r="JQ76" i="20" s="1"/>
  <c r="JY20" i="20"/>
  <c r="KA20" i="20" s="1"/>
  <c r="JO31" i="20"/>
  <c r="JQ31" i="20" s="1"/>
  <c r="KE64" i="20"/>
  <c r="JE41" i="20"/>
  <c r="JG41" i="20" s="1"/>
  <c r="JU83" i="20"/>
  <c r="JV83" i="20" s="1"/>
  <c r="JK36" i="20"/>
  <c r="JL36" i="20" s="1"/>
  <c r="JJ81" i="20"/>
  <c r="JL81" i="20" s="1"/>
  <c r="JU42" i="20"/>
  <c r="JV42" i="20" s="1"/>
  <c r="JT44" i="20"/>
  <c r="JV44" i="20" s="1"/>
  <c r="JO16" i="20"/>
  <c r="JQ16" i="20" s="1"/>
  <c r="JK79" i="20"/>
  <c r="JL79" i="20" s="1"/>
  <c r="JZ78" i="20"/>
  <c r="KA78" i="20" s="1"/>
  <c r="JU26" i="20"/>
  <c r="JV26" i="20" s="1"/>
  <c r="JZ72" i="20"/>
  <c r="KA72" i="20" s="1"/>
  <c r="JF87" i="20"/>
  <c r="JG87" i="20" s="1"/>
  <c r="KE11" i="20"/>
  <c r="KD41" i="20"/>
  <c r="JT59" i="20"/>
  <c r="JV59" i="20" s="1"/>
  <c r="JO59" i="20"/>
  <c r="JQ59" i="20" s="1"/>
  <c r="JJ59" i="20"/>
  <c r="JL59" i="20" s="1"/>
  <c r="JJ83" i="20"/>
  <c r="JL83" i="20" s="1"/>
  <c r="JE83" i="20"/>
  <c r="JG83" i="20" s="1"/>
  <c r="JY80" i="20"/>
  <c r="KA80" i="20" s="1"/>
  <c r="JO61" i="20"/>
  <c r="JQ61" i="20" s="1"/>
  <c r="JJ61" i="20"/>
  <c r="JL61" i="20" s="1"/>
  <c r="JE61" i="20"/>
  <c r="JG61" i="20" s="1"/>
  <c r="KD39" i="20"/>
  <c r="JZ17" i="20"/>
  <c r="KA17" i="20" s="1"/>
  <c r="JK78" i="20"/>
  <c r="JL78" i="20" s="1"/>
  <c r="JE78" i="20"/>
  <c r="JG78" i="20" s="1"/>
  <c r="JZ46" i="20"/>
  <c r="KA46" i="20" s="1"/>
  <c r="JT46" i="20"/>
  <c r="JV46" i="20" s="1"/>
  <c r="JJ35" i="20"/>
  <c r="JL35" i="20" s="1"/>
  <c r="JF45" i="20"/>
  <c r="JG45" i="20" s="1"/>
  <c r="JY32" i="20"/>
  <c r="KA32" i="20" s="1"/>
  <c r="JK76" i="20"/>
  <c r="JL76" i="20" s="1"/>
  <c r="JZ66" i="20"/>
  <c r="KA66" i="20" s="1"/>
  <c r="JJ28" i="20"/>
  <c r="JL28" i="20" s="1"/>
  <c r="KD68" i="20"/>
  <c r="JT50" i="20"/>
  <c r="JV50" i="20" s="1"/>
  <c r="JJ51" i="20"/>
  <c r="JL51" i="20" s="1"/>
  <c r="JY40" i="20"/>
  <c r="KA40" i="20" s="1"/>
  <c r="KD58" i="20"/>
  <c r="JZ31" i="20"/>
  <c r="KA31" i="20" s="1"/>
  <c r="JU23" i="20"/>
  <c r="JV23" i="20" s="1"/>
  <c r="JF23" i="20"/>
  <c r="JG23" i="20" s="1"/>
  <c r="KE89" i="20"/>
  <c r="JU88" i="20"/>
  <c r="JV88" i="20" s="1"/>
  <c r="JK64" i="20"/>
  <c r="JL64" i="20" s="1"/>
  <c r="JZ84" i="20"/>
  <c r="KA84" i="20" s="1"/>
  <c r="KD30" i="20"/>
  <c r="JT43" i="20"/>
  <c r="JV43" i="20" s="1"/>
  <c r="JJ82" i="20"/>
  <c r="JL82" i="20" s="1"/>
  <c r="JO62" i="20"/>
  <c r="JQ62" i="20" s="1"/>
  <c r="KE48" i="20"/>
  <c r="JF60" i="20"/>
  <c r="JG60" i="20" s="1"/>
  <c r="JJ57" i="20"/>
  <c r="JL57" i="20" s="1"/>
  <c r="JU14" i="20"/>
  <c r="JV14" i="20" s="1"/>
  <c r="JK49" i="20"/>
  <c r="JL49" i="20" s="1"/>
  <c r="JK18" i="20"/>
  <c r="JL18" i="20" s="1"/>
  <c r="JZ55" i="20"/>
  <c r="KA55" i="20" s="1"/>
  <c r="JZ29" i="20"/>
  <c r="KA29" i="20" s="1"/>
  <c r="JK77" i="20"/>
  <c r="JL77" i="20" s="1"/>
  <c r="JU74" i="20"/>
  <c r="JV74" i="20" s="1"/>
  <c r="JF24" i="20"/>
  <c r="JG24" i="20" s="1"/>
  <c r="JJ70" i="20"/>
  <c r="JL70" i="20" s="1"/>
  <c r="JY69" i="20"/>
  <c r="KA69" i="20" s="1"/>
  <c r="JY10" i="20"/>
  <c r="KA10" i="20" s="1"/>
  <c r="JO13" i="20"/>
  <c r="JQ13" i="20" s="1"/>
  <c r="JE20" i="20"/>
  <c r="JG20" i="20" s="1"/>
  <c r="KD21" i="20"/>
  <c r="HU15" i="20"/>
  <c r="HW15" i="20" s="1"/>
  <c r="JJ38" i="20"/>
  <c r="JL38" i="20" s="1"/>
  <c r="J23" i="29"/>
  <c r="ID19" i="20"/>
  <c r="IT40" i="20"/>
  <c r="IU40" i="20"/>
  <c r="JU58" i="20"/>
  <c r="JV58" i="20" s="1"/>
  <c r="JZ26" i="20"/>
  <c r="JY26" i="20"/>
  <c r="JU31" i="20"/>
  <c r="JT31" i="20"/>
  <c r="L23" i="29"/>
  <c r="II19" i="20"/>
  <c r="KD38" i="20"/>
  <c r="JE33" i="20"/>
  <c r="JG33" i="20" s="1"/>
  <c r="KD23" i="20"/>
  <c r="KE23" i="20"/>
  <c r="L24" i="29"/>
  <c r="IW20" i="31" s="1"/>
  <c r="IN19" i="20"/>
  <c r="JE38" i="20"/>
  <c r="JF38" i="20"/>
  <c r="KE29" i="20"/>
  <c r="KD29" i="20"/>
  <c r="JY45" i="20"/>
  <c r="JZ45" i="20"/>
  <c r="JT25" i="20"/>
  <c r="JU25" i="20"/>
  <c r="JY75" i="20"/>
  <c r="JZ75" i="20"/>
  <c r="JE27" i="20"/>
  <c r="JF27" i="20"/>
  <c r="JO23" i="20"/>
  <c r="JQ23" i="20" s="1"/>
  <c r="JY89" i="20"/>
  <c r="KA89" i="20" s="1"/>
  <c r="JT72" i="20"/>
  <c r="JV72" i="20" s="1"/>
  <c r="JO88" i="20"/>
  <c r="JQ88" i="20" s="1"/>
  <c r="KD65" i="20"/>
  <c r="JJ65" i="20"/>
  <c r="JL65" i="20" s="1"/>
  <c r="JY64" i="20"/>
  <c r="KA64" i="20" s="1"/>
  <c r="JE64" i="20"/>
  <c r="JG64" i="20" s="1"/>
  <c r="JT87" i="20"/>
  <c r="JV87" i="20" s="1"/>
  <c r="JO86" i="20"/>
  <c r="JQ86" i="20" s="1"/>
  <c r="KD85" i="20"/>
  <c r="JJ85" i="20"/>
  <c r="JL85" i="20" s="1"/>
  <c r="JE11" i="20"/>
  <c r="JG11" i="20" s="1"/>
  <c r="JT84" i="20"/>
  <c r="JV84" i="20" s="1"/>
  <c r="JO83" i="20"/>
  <c r="JQ83" i="20" s="1"/>
  <c r="JE36" i="20"/>
  <c r="JG36" i="20" s="1"/>
  <c r="JF81" i="20"/>
  <c r="JG81" i="20" s="1"/>
  <c r="KD37" i="20"/>
  <c r="KE47" i="20"/>
  <c r="JT62" i="20"/>
  <c r="JV62" i="20" s="1"/>
  <c r="JU61" i="20"/>
  <c r="JV61" i="20" s="1"/>
  <c r="JE42" i="20"/>
  <c r="JG42" i="20" s="1"/>
  <c r="JY14" i="20"/>
  <c r="KA14" i="20" s="1"/>
  <c r="JE46" i="20"/>
  <c r="JG46" i="20" s="1"/>
  <c r="JE15" i="20"/>
  <c r="JG15" i="20" s="1"/>
  <c r="KD55" i="20"/>
  <c r="JU29" i="20"/>
  <c r="JV29" i="20" s="1"/>
  <c r="KD45" i="20"/>
  <c r="JZ23" i="20"/>
  <c r="KA23" i="20" s="1"/>
  <c r="KE72" i="20"/>
  <c r="JK72" i="20"/>
  <c r="JL72" i="20" s="1"/>
  <c r="JZ88" i="20"/>
  <c r="KA88" i="20" s="1"/>
  <c r="JF88" i="20"/>
  <c r="JG88" i="20" s="1"/>
  <c r="JU65" i="20"/>
  <c r="JV65" i="20" s="1"/>
  <c r="KE87" i="20"/>
  <c r="JK87" i="20"/>
  <c r="JL87" i="20" s="1"/>
  <c r="JZ86" i="20"/>
  <c r="KA86" i="20" s="1"/>
  <c r="JF86" i="20"/>
  <c r="JG86" i="20" s="1"/>
  <c r="JU85" i="20"/>
  <c r="JV85" i="20" s="1"/>
  <c r="KE84" i="20"/>
  <c r="JK84" i="20"/>
  <c r="JL84" i="20" s="1"/>
  <c r="JZ83" i="20"/>
  <c r="KA83" i="20" s="1"/>
  <c r="JF80" i="20"/>
  <c r="JG80" i="20" s="1"/>
  <c r="JF39" i="20"/>
  <c r="JG39" i="20" s="1"/>
  <c r="JK60" i="20"/>
  <c r="JL60" i="20" s="1"/>
  <c r="JZ54" i="20"/>
  <c r="KA54" i="20" s="1"/>
  <c r="JF54" i="20"/>
  <c r="JG54" i="20" s="1"/>
  <c r="JU34" i="20"/>
  <c r="JV34" i="20" s="1"/>
  <c r="KE17" i="20"/>
  <c r="JK17" i="20"/>
  <c r="JL17" i="20" s="1"/>
  <c r="JZ18" i="20"/>
  <c r="KA18" i="20" s="1"/>
  <c r="JJ75" i="20"/>
  <c r="JK75" i="20"/>
  <c r="JO73" i="20"/>
  <c r="KE88" i="20"/>
  <c r="JF30" i="20"/>
  <c r="JG30" i="20" s="1"/>
  <c r="KE83" i="20"/>
  <c r="JK80" i="20"/>
  <c r="JL80" i="20" s="1"/>
  <c r="JZ42" i="20"/>
  <c r="KA42" i="20" s="1"/>
  <c r="JK44" i="20"/>
  <c r="JL44" i="20" s="1"/>
  <c r="JF16" i="20"/>
  <c r="JG16" i="20" s="1"/>
  <c r="JU39" i="20"/>
  <c r="JV39" i="20" s="1"/>
  <c r="JO60" i="20"/>
  <c r="JQ60" i="20" s="1"/>
  <c r="KD54" i="20"/>
  <c r="JJ54" i="20"/>
  <c r="JL54" i="20" s="1"/>
  <c r="JE34" i="20"/>
  <c r="JG34" i="20" s="1"/>
  <c r="JT79" i="20"/>
  <c r="JV79" i="20" s="1"/>
  <c r="JE57" i="20"/>
  <c r="JG57" i="20" s="1"/>
  <c r="JZ49" i="20"/>
  <c r="KA49" i="20" s="1"/>
  <c r="JF35" i="20"/>
  <c r="JG35" i="20" s="1"/>
  <c r="JE32" i="20"/>
  <c r="JG32" i="20" s="1"/>
  <c r="JT73" i="20"/>
  <c r="JV73" i="20" s="1"/>
  <c r="JF75" i="20"/>
  <c r="JG75" i="20" s="1"/>
  <c r="KE53" i="20"/>
  <c r="JZ24" i="20"/>
  <c r="KA24" i="20" s="1"/>
  <c r="JU24" i="20"/>
  <c r="JV24" i="20" s="1"/>
  <c r="JU28" i="20"/>
  <c r="JV28" i="20" s="1"/>
  <c r="JE7" i="20"/>
  <c r="JG7" i="20" s="1"/>
  <c r="JF69" i="20"/>
  <c r="JG69" i="20" s="1"/>
  <c r="JU68" i="20"/>
  <c r="JV68" i="20" s="1"/>
  <c r="KE50" i="20"/>
  <c r="JK50" i="20"/>
  <c r="JL50" i="20" s="1"/>
  <c r="JF13" i="20"/>
  <c r="JG13" i="20" s="1"/>
  <c r="JU51" i="20"/>
  <c r="JV51" i="20" s="1"/>
  <c r="KE20" i="20"/>
  <c r="JK20" i="20"/>
  <c r="JL20" i="20" s="1"/>
  <c r="KE67" i="20"/>
  <c r="JZ67" i="20"/>
  <c r="KA67" i="20" s="1"/>
  <c r="JK67" i="20"/>
  <c r="JL67" i="20" s="1"/>
  <c r="JF67" i="20"/>
  <c r="JG67" i="20" s="1"/>
  <c r="JZ22" i="20"/>
  <c r="KA22" i="20" s="1"/>
  <c r="JU22" i="20"/>
  <c r="JV22" i="20" s="1"/>
  <c r="JF22" i="20"/>
  <c r="JG22" i="20" s="1"/>
  <c r="JU21" i="20"/>
  <c r="JV21" i="20" s="1"/>
  <c r="KE40" i="20"/>
  <c r="JF70" i="20"/>
  <c r="JG70" i="20" s="1"/>
  <c r="JY7" i="20"/>
  <c r="KA7" i="20" s="1"/>
  <c r="JT63" i="20"/>
  <c r="JV63" i="20" s="1"/>
  <c r="JZ68" i="20"/>
  <c r="KA68" i="20" s="1"/>
  <c r="JF68" i="20"/>
  <c r="JG68" i="20" s="1"/>
  <c r="JU10" i="20"/>
  <c r="JV10" i="20" s="1"/>
  <c r="KE13" i="20"/>
  <c r="JK13" i="20"/>
  <c r="JL13" i="20" s="1"/>
  <c r="JU33" i="20"/>
  <c r="JV33" i="20" s="1"/>
  <c r="JJ33" i="20"/>
  <c r="JL33" i="20" s="1"/>
  <c r="JE26" i="20"/>
  <c r="JG26" i="20" s="1"/>
  <c r="JF72" i="20"/>
  <c r="JG72" i="20" s="1"/>
  <c r="JE65" i="20"/>
  <c r="JF65" i="20"/>
  <c r="KD86" i="20"/>
  <c r="KE86" i="20"/>
  <c r="JT64" i="20"/>
  <c r="JU64" i="20"/>
  <c r="JD19" i="20"/>
  <c r="JJ86" i="20"/>
  <c r="JK86" i="20"/>
  <c r="JZ38" i="20"/>
  <c r="KA38" i="20" s="1"/>
  <c r="JT38" i="20"/>
  <c r="JV38" i="20" s="1"/>
  <c r="JJ58" i="20"/>
  <c r="JL58" i="20" s="1"/>
  <c r="JF31" i="20"/>
  <c r="JG31" i="20" s="1"/>
  <c r="JU89" i="20"/>
  <c r="JV89" i="20" s="1"/>
  <c r="JK89" i="20"/>
  <c r="JL89" i="20" s="1"/>
  <c r="JJ88" i="20"/>
  <c r="JK88" i="20"/>
  <c r="JY85" i="20"/>
  <c r="JZ85" i="20"/>
  <c r="JY65" i="20"/>
  <c r="JZ65" i="20"/>
  <c r="JO87" i="20"/>
  <c r="JF59" i="20"/>
  <c r="JG59" i="20" s="1"/>
  <c r="KE36" i="20"/>
  <c r="JU80" i="20"/>
  <c r="JV80" i="20" s="1"/>
  <c r="JO80" i="20"/>
  <c r="JQ80" i="20" s="1"/>
  <c r="JK47" i="20"/>
  <c r="JL47" i="20" s="1"/>
  <c r="JE47" i="20"/>
  <c r="JG47" i="20" s="1"/>
  <c r="KD42" i="20"/>
  <c r="JF85" i="20"/>
  <c r="JG85" i="20" s="1"/>
  <c r="JU11" i="20"/>
  <c r="JV11" i="20" s="1"/>
  <c r="JZ82" i="20"/>
  <c r="KA82" i="20" s="1"/>
  <c r="JF37" i="20"/>
  <c r="JG37" i="20" s="1"/>
  <c r="JE44" i="20"/>
  <c r="JF44" i="20"/>
  <c r="JJ39" i="20"/>
  <c r="JK39" i="20"/>
  <c r="JE56" i="20"/>
  <c r="JF56" i="20"/>
  <c r="JU41" i="20"/>
  <c r="JV41" i="20" s="1"/>
  <c r="JO41" i="20"/>
  <c r="JQ41" i="20" s="1"/>
  <c r="JE43" i="20"/>
  <c r="JG43" i="20" s="1"/>
  <c r="JZ81" i="20"/>
  <c r="KA81" i="20" s="1"/>
  <c r="JT81" i="20"/>
  <c r="JV81" i="20" s="1"/>
  <c r="JJ37" i="20"/>
  <c r="JL37" i="20" s="1"/>
  <c r="JF62" i="20"/>
  <c r="JG62" i="20" s="1"/>
  <c r="KE44" i="20"/>
  <c r="KE56" i="20"/>
  <c r="JK56" i="20"/>
  <c r="JL56" i="20" s="1"/>
  <c r="JZ48" i="20"/>
  <c r="KA48" i="20" s="1"/>
  <c r="JF48" i="20"/>
  <c r="JG48" i="20" s="1"/>
  <c r="JU60" i="20"/>
  <c r="JV60" i="20" s="1"/>
  <c r="KE34" i="20"/>
  <c r="JZ79" i="20"/>
  <c r="KA79" i="20" s="1"/>
  <c r="JF79" i="20"/>
  <c r="JG79" i="20" s="1"/>
  <c r="JU17" i="20"/>
  <c r="JV17" i="20" s="1"/>
  <c r="JU78" i="20"/>
  <c r="JV78" i="20" s="1"/>
  <c r="JO78" i="20"/>
  <c r="JQ78" i="20" s="1"/>
  <c r="JK14" i="20"/>
  <c r="JL14" i="20" s="1"/>
  <c r="JE14" i="20"/>
  <c r="JG14" i="20" s="1"/>
  <c r="KD46" i="20"/>
  <c r="JJ29" i="20"/>
  <c r="JL29" i="20" s="1"/>
  <c r="JY77" i="20"/>
  <c r="JZ77" i="20"/>
  <c r="JT45" i="20"/>
  <c r="JU45" i="20"/>
  <c r="KD32" i="20"/>
  <c r="JY25" i="20"/>
  <c r="KA25" i="20" s="1"/>
  <c r="JJ25" i="20"/>
  <c r="JK25" i="20"/>
  <c r="JT76" i="20"/>
  <c r="JV76" i="20" s="1"/>
  <c r="KD57" i="20"/>
  <c r="KE18" i="20"/>
  <c r="JU15" i="20"/>
  <c r="JV15" i="20" s="1"/>
  <c r="JK55" i="20"/>
  <c r="JL55" i="20" s="1"/>
  <c r="JF49" i="20"/>
  <c r="JG49" i="20" s="1"/>
  <c r="KE15" i="20"/>
  <c r="JY15" i="20"/>
  <c r="KA15" i="20" s="1"/>
  <c r="JU55" i="20"/>
  <c r="JV55" i="20" s="1"/>
  <c r="JT77" i="20"/>
  <c r="JV77" i="20" s="1"/>
  <c r="JE77" i="20"/>
  <c r="JF77" i="20"/>
  <c r="JJ32" i="20"/>
  <c r="JL32" i="20" s="1"/>
  <c r="KD25" i="20"/>
  <c r="KE25" i="20"/>
  <c r="JE25" i="20"/>
  <c r="JG25" i="20" s="1"/>
  <c r="JY76" i="20"/>
  <c r="JZ76" i="20"/>
  <c r="JO75" i="20"/>
  <c r="JF76" i="20"/>
  <c r="JG76" i="20" s="1"/>
  <c r="JU75" i="20"/>
  <c r="JV75" i="20" s="1"/>
  <c r="JK73" i="20"/>
  <c r="JL73" i="20" s="1"/>
  <c r="JZ53" i="20"/>
  <c r="KA53" i="20" s="1"/>
  <c r="JU27" i="20"/>
  <c r="JV27" i="20" s="1"/>
  <c r="KE71" i="20"/>
  <c r="JK71" i="20"/>
  <c r="JL71" i="20" s="1"/>
  <c r="JU66" i="20"/>
  <c r="JV66" i="20" s="1"/>
  <c r="JO66" i="20"/>
  <c r="JQ66" i="20" s="1"/>
  <c r="JZ28" i="20"/>
  <c r="KA28" i="20" s="1"/>
  <c r="JU7" i="20"/>
  <c r="JV7" i="20" s="1"/>
  <c r="JK7" i="20"/>
  <c r="JL7" i="20" s="1"/>
  <c r="JK69" i="20"/>
  <c r="JL69" i="20" s="1"/>
  <c r="KE10" i="20"/>
  <c r="KD10" i="20"/>
  <c r="JK74" i="20"/>
  <c r="JL74" i="20" s="1"/>
  <c r="JZ73" i="20"/>
  <c r="KA73" i="20" s="1"/>
  <c r="JF73" i="20"/>
  <c r="JG73" i="20" s="1"/>
  <c r="JU53" i="20"/>
  <c r="JV53" i="20" s="1"/>
  <c r="KE24" i="20"/>
  <c r="JZ71" i="20"/>
  <c r="KA71" i="20" s="1"/>
  <c r="JE71" i="20"/>
  <c r="JG71" i="20" s="1"/>
  <c r="KD28" i="20"/>
  <c r="JF28" i="20"/>
  <c r="JG28" i="20" s="1"/>
  <c r="KE7" i="20"/>
  <c r="KE69" i="20"/>
  <c r="JU69" i="20"/>
  <c r="JV69" i="20" s="1"/>
  <c r="JZ70" i="20"/>
  <c r="KA70" i="20" s="1"/>
  <c r="JT70" i="20"/>
  <c r="JV70" i="20" s="1"/>
  <c r="JF63" i="20"/>
  <c r="JG63" i="20" s="1"/>
  <c r="JO68" i="20"/>
  <c r="JJ10" i="20"/>
  <c r="JL10" i="20" s="1"/>
  <c r="JE50" i="20"/>
  <c r="JG50" i="20" s="1"/>
  <c r="JT13" i="20"/>
  <c r="JV13" i="20" s="1"/>
  <c r="JF51" i="20"/>
  <c r="JG51" i="20" s="1"/>
  <c r="JU20" i="20"/>
  <c r="JV20" i="20" s="1"/>
  <c r="KE22" i="20"/>
  <c r="JZ21" i="20"/>
  <c r="KA21" i="20" s="1"/>
  <c r="JU40" i="20"/>
  <c r="JV40" i="20" s="1"/>
  <c r="IT71" i="20"/>
  <c r="IJ25" i="20"/>
  <c r="IL25" i="20" s="1"/>
  <c r="IT63" i="20"/>
  <c r="IA84" i="20"/>
  <c r="IB84" i="20" s="1"/>
  <c r="HU18" i="20"/>
  <c r="HW18" i="20" s="1"/>
  <c r="HV49" i="20"/>
  <c r="HW49" i="20" s="1"/>
  <c r="HV35" i="20"/>
  <c r="HW35" i="20" s="1"/>
  <c r="HV53" i="20"/>
  <c r="HW53" i="20" s="1"/>
  <c r="IP68" i="20"/>
  <c r="IQ68" i="20" s="1"/>
  <c r="IJ58" i="20"/>
  <c r="IL58" i="20" s="1"/>
  <c r="HZ89" i="20"/>
  <c r="IB89" i="20" s="1"/>
  <c r="HZ87" i="20"/>
  <c r="IB87" i="20" s="1"/>
  <c r="IK83" i="20"/>
  <c r="IL83" i="20" s="1"/>
  <c r="HU46" i="20"/>
  <c r="HW46" i="20" s="1"/>
  <c r="IO25" i="20"/>
  <c r="IQ25" i="20" s="1"/>
  <c r="IO73" i="20"/>
  <c r="IQ73" i="20" s="1"/>
  <c r="IO28" i="20"/>
  <c r="IQ28" i="20" s="1"/>
  <c r="HZ33" i="20"/>
  <c r="IB33" i="20" s="1"/>
  <c r="IK41" i="20"/>
  <c r="IL41" i="20" s="1"/>
  <c r="IJ82" i="20"/>
  <c r="IL82" i="20" s="1"/>
  <c r="IE16" i="20"/>
  <c r="IG16" i="20" s="1"/>
  <c r="IO46" i="20"/>
  <c r="IQ46" i="20" s="1"/>
  <c r="IO15" i="20"/>
  <c r="IQ15" i="20" s="1"/>
  <c r="IJ71" i="20"/>
  <c r="IL71" i="20" s="1"/>
  <c r="IJ69" i="20"/>
  <c r="IL69" i="20" s="1"/>
  <c r="IP31" i="20"/>
  <c r="IQ31" i="20" s="1"/>
  <c r="HV72" i="20"/>
  <c r="HW72" i="20" s="1"/>
  <c r="IT11" i="20"/>
  <c r="IU62" i="20"/>
  <c r="IJ33" i="20"/>
  <c r="IL33" i="20" s="1"/>
  <c r="IT58" i="20"/>
  <c r="IA59" i="20"/>
  <c r="IB59" i="20" s="1"/>
  <c r="HZ47" i="20"/>
  <c r="IB47" i="20" s="1"/>
  <c r="IU42" i="20"/>
  <c r="HU39" i="20"/>
  <c r="HW39" i="20" s="1"/>
  <c r="IO60" i="20"/>
  <c r="IQ60" i="20" s="1"/>
  <c r="IA78" i="20"/>
  <c r="IB78" i="20" s="1"/>
  <c r="IT25" i="20"/>
  <c r="IT73" i="20"/>
  <c r="IK67" i="20"/>
  <c r="IL67" i="20" s="1"/>
  <c r="IP59" i="20"/>
  <c r="IQ59" i="20" s="1"/>
  <c r="IA62" i="20"/>
  <c r="IB62" i="20" s="1"/>
  <c r="IP16" i="20"/>
  <c r="IQ16" i="20" s="1"/>
  <c r="HU16" i="20"/>
  <c r="HW16" i="20" s="1"/>
  <c r="IO48" i="20"/>
  <c r="IQ48" i="20" s="1"/>
  <c r="IK54" i="20"/>
  <c r="IL54" i="20" s="1"/>
  <c r="HU54" i="20"/>
  <c r="HW54" i="20" s="1"/>
  <c r="IU79" i="20"/>
  <c r="IP49" i="20"/>
  <c r="IQ49" i="20" s="1"/>
  <c r="IE77" i="20"/>
  <c r="IG77" i="20" s="1"/>
  <c r="IU76" i="20"/>
  <c r="IK75" i="20"/>
  <c r="IL75" i="20" s="1"/>
  <c r="IT74" i="20"/>
  <c r="HV63" i="20"/>
  <c r="HW63" i="20" s="1"/>
  <c r="IK51" i="20"/>
  <c r="IL51" i="20" s="1"/>
  <c r="IA20" i="20"/>
  <c r="IB20" i="20" s="1"/>
  <c r="IO21" i="20"/>
  <c r="IQ21" i="20" s="1"/>
  <c r="HV31" i="20"/>
  <c r="HW31" i="20" s="1"/>
  <c r="IJ89" i="20"/>
  <c r="IL89" i="20" s="1"/>
  <c r="IU72" i="20"/>
  <c r="IT86" i="20"/>
  <c r="HZ36" i="20"/>
  <c r="IB36" i="20" s="1"/>
  <c r="HV61" i="20"/>
  <c r="HW61" i="20" s="1"/>
  <c r="HV44" i="20"/>
  <c r="HW44" i="20" s="1"/>
  <c r="HZ16" i="20"/>
  <c r="IB16" i="20" s="1"/>
  <c r="HU17" i="20"/>
  <c r="HW17" i="20" s="1"/>
  <c r="IJ14" i="20"/>
  <c r="IL14" i="20" s="1"/>
  <c r="IJ73" i="20"/>
  <c r="IL73" i="20" s="1"/>
  <c r="IU70" i="20"/>
  <c r="IT33" i="20"/>
  <c r="HZ58" i="20"/>
  <c r="IB58" i="20" s="1"/>
  <c r="IK26" i="20"/>
  <c r="IL26" i="20" s="1"/>
  <c r="IA72" i="20"/>
  <c r="IB72" i="20" s="1"/>
  <c r="HV65" i="20"/>
  <c r="HW65" i="20" s="1"/>
  <c r="IO64" i="20"/>
  <c r="IQ64" i="20" s="1"/>
  <c r="IJ64" i="20"/>
  <c r="IL64" i="20" s="1"/>
  <c r="IT87" i="20"/>
  <c r="IT85" i="20"/>
  <c r="IT84" i="20"/>
  <c r="HV30" i="20"/>
  <c r="HW30" i="20" s="1"/>
  <c r="IU59" i="20"/>
  <c r="IT47" i="20"/>
  <c r="IP61" i="20"/>
  <c r="IQ61" i="20" s="1"/>
  <c r="IJ61" i="20"/>
  <c r="IL61" i="20" s="1"/>
  <c r="IT44" i="20"/>
  <c r="IT56" i="20"/>
  <c r="HZ60" i="20"/>
  <c r="IB60" i="20" s="1"/>
  <c r="HU60" i="20"/>
  <c r="HW60" i="20" s="1"/>
  <c r="HU34" i="20"/>
  <c r="HW34" i="20" s="1"/>
  <c r="IT17" i="20"/>
  <c r="IO17" i="20"/>
  <c r="IQ17" i="20" s="1"/>
  <c r="HZ17" i="20"/>
  <c r="IB17" i="20" s="1"/>
  <c r="IU14" i="20"/>
  <c r="IU46" i="20"/>
  <c r="IE35" i="20"/>
  <c r="IG35" i="20" s="1"/>
  <c r="IK55" i="20"/>
  <c r="IL55" i="20" s="1"/>
  <c r="HV45" i="20"/>
  <c r="HW45" i="20" s="1"/>
  <c r="HZ32" i="20"/>
  <c r="IB32" i="20" s="1"/>
  <c r="HV76" i="20"/>
  <c r="HW76" i="20" s="1"/>
  <c r="IP75" i="20"/>
  <c r="IQ75" i="20" s="1"/>
  <c r="IT24" i="20"/>
  <c r="IO71" i="20"/>
  <c r="IQ71" i="20" s="1"/>
  <c r="IA7" i="20"/>
  <c r="IB7" i="20" s="1"/>
  <c r="IE69" i="20"/>
  <c r="IG69" i="20" s="1"/>
  <c r="HU51" i="20"/>
  <c r="HW51" i="20" s="1"/>
  <c r="IP67" i="20"/>
  <c r="IQ67" i="20" s="1"/>
  <c r="IU22" i="20"/>
  <c r="FQ44" i="20"/>
  <c r="FR44" i="20" s="1"/>
  <c r="IT89" i="20"/>
  <c r="IP72" i="20"/>
  <c r="IQ72" i="20" s="1"/>
  <c r="IK88" i="20"/>
  <c r="IL88" i="20" s="1"/>
  <c r="IU65" i="20"/>
  <c r="HV87" i="20"/>
  <c r="HW87" i="20" s="1"/>
  <c r="IJ11" i="20"/>
  <c r="IL11" i="20" s="1"/>
  <c r="IT41" i="20"/>
  <c r="HV83" i="20"/>
  <c r="HW83" i="20" s="1"/>
  <c r="IT36" i="20"/>
  <c r="IJ81" i="20"/>
  <c r="IL81" i="20" s="1"/>
  <c r="IE40" i="20"/>
  <c r="IG40" i="20" s="1"/>
  <c r="HV57" i="20"/>
  <c r="HW57" i="20" s="1"/>
  <c r="IO18" i="20"/>
  <c r="IQ18" i="20" s="1"/>
  <c r="IA46" i="20"/>
  <c r="IB46" i="20" s="1"/>
  <c r="IK77" i="20"/>
  <c r="IL77" i="20" s="1"/>
  <c r="IP45" i="20"/>
  <c r="IQ45" i="20" s="1"/>
  <c r="HZ74" i="20"/>
  <c r="IB74" i="20" s="1"/>
  <c r="HV70" i="20"/>
  <c r="HW70" i="20" s="1"/>
  <c r="IO63" i="20"/>
  <c r="IQ63" i="20" s="1"/>
  <c r="IU10" i="20"/>
  <c r="HV50" i="20"/>
  <c r="HW50" i="20" s="1"/>
  <c r="IA13" i="20"/>
  <c r="IB13" i="20" s="1"/>
  <c r="HU67" i="20"/>
  <c r="HW67" i="20" s="1"/>
  <c r="F23" i="29"/>
  <c r="K25" i="29"/>
  <c r="K27" i="29"/>
  <c r="L28" i="29"/>
  <c r="IU31" i="20"/>
  <c r="IK23" i="20"/>
  <c r="IL23" i="20" s="1"/>
  <c r="IA65" i="20"/>
  <c r="IB65" i="20" s="1"/>
  <c r="HZ39" i="20"/>
  <c r="IA39" i="20"/>
  <c r="IT48" i="20"/>
  <c r="HV78" i="20"/>
  <c r="HU78" i="20"/>
  <c r="HT19" i="20"/>
  <c r="L27" i="29"/>
  <c r="IT26" i="20"/>
  <c r="IJ72" i="20"/>
  <c r="IL72" i="20" s="1"/>
  <c r="IT88" i="20"/>
  <c r="HZ88" i="20"/>
  <c r="IB88" i="20" s="1"/>
  <c r="IK43" i="20"/>
  <c r="IL43" i="20" s="1"/>
  <c r="HV43" i="20"/>
  <c r="HW43" i="20" s="1"/>
  <c r="HZ83" i="20"/>
  <c r="IB83" i="20" s="1"/>
  <c r="IK80" i="20"/>
  <c r="IL80" i="20" s="1"/>
  <c r="IU37" i="20"/>
  <c r="IA37" i="20"/>
  <c r="IB37" i="20" s="1"/>
  <c r="HV47" i="20"/>
  <c r="HW47" i="20" s="1"/>
  <c r="IT61" i="20"/>
  <c r="HZ61" i="20"/>
  <c r="IB61" i="20" s="1"/>
  <c r="IJ42" i="20"/>
  <c r="IL42" i="20" s="1"/>
  <c r="HZ44" i="20"/>
  <c r="IB44" i="20" s="1"/>
  <c r="HZ54" i="20"/>
  <c r="IA54" i="20"/>
  <c r="IU34" i="20"/>
  <c r="IT34" i="20"/>
  <c r="IK79" i="20"/>
  <c r="IL79" i="20" s="1"/>
  <c r="FV25" i="20"/>
  <c r="FW25" i="20" s="1"/>
  <c r="K24" i="29"/>
  <c r="HM20" i="31" s="1"/>
  <c r="K26" i="29"/>
  <c r="K28" i="29"/>
  <c r="IK86" i="20"/>
  <c r="IL86" i="20" s="1"/>
  <c r="IA85" i="20"/>
  <c r="IB85" i="20" s="1"/>
  <c r="HV85" i="20"/>
  <c r="HW85" i="20" s="1"/>
  <c r="IU30" i="20"/>
  <c r="IT83" i="20"/>
  <c r="IU82" i="20"/>
  <c r="IA82" i="20"/>
  <c r="IB82" i="20" s="1"/>
  <c r="HV82" i="20"/>
  <c r="HW82" i="20" s="1"/>
  <c r="IU81" i="20"/>
  <c r="IA81" i="20"/>
  <c r="IB81" i="20" s="1"/>
  <c r="IP80" i="20"/>
  <c r="IQ80" i="20" s="1"/>
  <c r="HV80" i="20"/>
  <c r="HW80" i="20" s="1"/>
  <c r="IE60" i="20"/>
  <c r="L26" i="29"/>
  <c r="IP58" i="20"/>
  <c r="IQ58" i="20" s="1"/>
  <c r="IJ31" i="20"/>
  <c r="IL31" i="20" s="1"/>
  <c r="IT23" i="20"/>
  <c r="HZ23" i="20"/>
  <c r="IO86" i="20"/>
  <c r="IQ86" i="20" s="1"/>
  <c r="HV84" i="20"/>
  <c r="HW84" i="20" s="1"/>
  <c r="IT43" i="20"/>
  <c r="IJ59" i="20"/>
  <c r="IL59" i="20" s="1"/>
  <c r="HV36" i="20"/>
  <c r="HW36" i="20" s="1"/>
  <c r="IT80" i="20"/>
  <c r="HZ80" i="20"/>
  <c r="IB80" i="20" s="1"/>
  <c r="IU16" i="20"/>
  <c r="HU56" i="20"/>
  <c r="HW56" i="20" s="1"/>
  <c r="IU48" i="20"/>
  <c r="IK60" i="20"/>
  <c r="IL60" i="20" s="1"/>
  <c r="IP79" i="20"/>
  <c r="IO79" i="20"/>
  <c r="IJ17" i="20"/>
  <c r="IK17" i="20"/>
  <c r="IO14" i="20"/>
  <c r="IQ14" i="20" s="1"/>
  <c r="HU14" i="20"/>
  <c r="HW14" i="20" s="1"/>
  <c r="IK18" i="20"/>
  <c r="IL18" i="20" s="1"/>
  <c r="IO55" i="20"/>
  <c r="IQ55" i="20" s="1"/>
  <c r="HU55" i="20"/>
  <c r="HW55" i="20" s="1"/>
  <c r="IU29" i="20"/>
  <c r="IO29" i="20"/>
  <c r="IQ29" i="20" s="1"/>
  <c r="IA29" i="20"/>
  <c r="IB29" i="20" s="1"/>
  <c r="HU29" i="20"/>
  <c r="HW29" i="20" s="1"/>
  <c r="IT75" i="20"/>
  <c r="HV74" i="20"/>
  <c r="HW74" i="20" s="1"/>
  <c r="IK63" i="20"/>
  <c r="IL63" i="20" s="1"/>
  <c r="IU69" i="20"/>
  <c r="IA69" i="20"/>
  <c r="IB69" i="20" s="1"/>
  <c r="IK50" i="20"/>
  <c r="IL50" i="20" s="1"/>
  <c r="IU13" i="20"/>
  <c r="IK21" i="20"/>
  <c r="IL21" i="20" s="1"/>
  <c r="IA40" i="20"/>
  <c r="IB40" i="20" s="1"/>
  <c r="IU57" i="20"/>
  <c r="IA76" i="20"/>
  <c r="IB76" i="20" s="1"/>
  <c r="IU53" i="20"/>
  <c r="IP27" i="20"/>
  <c r="IQ27" i="20" s="1"/>
  <c r="IK27" i="20"/>
  <c r="IL27" i="20" s="1"/>
  <c r="IA70" i="20"/>
  <c r="IB70" i="20" s="1"/>
  <c r="IK66" i="20"/>
  <c r="IL66" i="20" s="1"/>
  <c r="HV28" i="20"/>
  <c r="HW28" i="20" s="1"/>
  <c r="HV68" i="20"/>
  <c r="HW68" i="20" s="1"/>
  <c r="IP51" i="20"/>
  <c r="IQ51" i="20" s="1"/>
  <c r="IK15" i="20"/>
  <c r="IL15" i="20" s="1"/>
  <c r="IU35" i="20"/>
  <c r="IA35" i="20"/>
  <c r="IB35" i="20" s="1"/>
  <c r="IO77" i="20"/>
  <c r="IQ77" i="20" s="1"/>
  <c r="HU77" i="20"/>
  <c r="HW77" i="20" s="1"/>
  <c r="IU45" i="20"/>
  <c r="HV32" i="20"/>
  <c r="HW32" i="20" s="1"/>
  <c r="IT27" i="20"/>
  <c r="IO66" i="20"/>
  <c r="IQ66" i="20" s="1"/>
  <c r="IK28" i="20"/>
  <c r="IL28" i="20" s="1"/>
  <c r="IU7" i="20"/>
  <c r="IK68" i="20"/>
  <c r="IL68" i="20" s="1"/>
  <c r="IA10" i="20"/>
  <c r="IB10" i="20" s="1"/>
  <c r="IU20" i="20"/>
  <c r="IA22" i="20"/>
  <c r="HV59" i="20"/>
  <c r="HW59" i="20" s="1"/>
  <c r="IP83" i="20"/>
  <c r="IQ83" i="20" s="1"/>
  <c r="IP82" i="20"/>
  <c r="IQ82" i="20" s="1"/>
  <c r="HV62" i="20"/>
  <c r="HU62" i="20"/>
  <c r="IE61" i="20"/>
  <c r="IP33" i="20"/>
  <c r="IQ33" i="20" s="1"/>
  <c r="IP26" i="20"/>
  <c r="IQ26" i="20" s="1"/>
  <c r="HV26" i="20"/>
  <c r="HW26" i="20" s="1"/>
  <c r="IP23" i="20"/>
  <c r="IQ23" i="20" s="1"/>
  <c r="IP89" i="20"/>
  <c r="IQ89" i="20" s="1"/>
  <c r="HV89" i="20"/>
  <c r="HW89" i="20" s="1"/>
  <c r="IP88" i="20"/>
  <c r="IQ88" i="20" s="1"/>
  <c r="HV88" i="20"/>
  <c r="HW88" i="20" s="1"/>
  <c r="HV64" i="20"/>
  <c r="HW64" i="20" s="1"/>
  <c r="HV86" i="20"/>
  <c r="HW86" i="20" s="1"/>
  <c r="HV11" i="20"/>
  <c r="HW11" i="20" s="1"/>
  <c r="HV41" i="20"/>
  <c r="HW41" i="20" s="1"/>
  <c r="IP81" i="20"/>
  <c r="IO81" i="20"/>
  <c r="HV37" i="20"/>
  <c r="HU37" i="20"/>
  <c r="IE47" i="20"/>
  <c r="IP65" i="20"/>
  <c r="IQ65" i="20" s="1"/>
  <c r="IJ65" i="20"/>
  <c r="IL65" i="20" s="1"/>
  <c r="HZ64" i="20"/>
  <c r="IB64" i="20" s="1"/>
  <c r="IP87" i="20"/>
  <c r="IQ87" i="20" s="1"/>
  <c r="IJ87" i="20"/>
  <c r="IL87" i="20" s="1"/>
  <c r="HZ86" i="20"/>
  <c r="IB86" i="20" s="1"/>
  <c r="IP85" i="20"/>
  <c r="IQ85" i="20" s="1"/>
  <c r="IJ85" i="20"/>
  <c r="IL85" i="20" s="1"/>
  <c r="HZ11" i="20"/>
  <c r="IB11" i="20" s="1"/>
  <c r="IP84" i="20"/>
  <c r="IQ84" i="20" s="1"/>
  <c r="IJ84" i="20"/>
  <c r="IL84" i="20" s="1"/>
  <c r="IJ30" i="20"/>
  <c r="IL30" i="20" s="1"/>
  <c r="HV81" i="20"/>
  <c r="HU81" i="20"/>
  <c r="IE80" i="20"/>
  <c r="IE36" i="20"/>
  <c r="IP62" i="20"/>
  <c r="IO62" i="20"/>
  <c r="IO42" i="20"/>
  <c r="IQ42" i="20" s="1"/>
  <c r="HU42" i="20"/>
  <c r="HW42" i="20" s="1"/>
  <c r="IE44" i="20"/>
  <c r="IG44" i="20" s="1"/>
  <c r="IU39" i="20"/>
  <c r="IE56" i="20"/>
  <c r="IG56" i="20" s="1"/>
  <c r="HZ56" i="20"/>
  <c r="IB56" i="20" s="1"/>
  <c r="IT60" i="20"/>
  <c r="IA79" i="20"/>
  <c r="IB79" i="20" s="1"/>
  <c r="HU79" i="20"/>
  <c r="HW79" i="20" s="1"/>
  <c r="IU78" i="20"/>
  <c r="IO78" i="20"/>
  <c r="IQ78" i="20" s="1"/>
  <c r="IJ78" i="20"/>
  <c r="IL78" i="20" s="1"/>
  <c r="IK57" i="20"/>
  <c r="IL57" i="20" s="1"/>
  <c r="IE57" i="20"/>
  <c r="IG57" i="20" s="1"/>
  <c r="HZ57" i="20"/>
  <c r="IB57" i="20" s="1"/>
  <c r="IU18" i="20"/>
  <c r="IT18" i="20"/>
  <c r="IK49" i="20"/>
  <c r="IJ49" i="20"/>
  <c r="HU48" i="20"/>
  <c r="HW48" i="20" s="1"/>
  <c r="IU54" i="20"/>
  <c r="IO54" i="20"/>
  <c r="IQ54" i="20" s="1"/>
  <c r="IK34" i="20"/>
  <c r="IL34" i="20" s="1"/>
  <c r="IE34" i="20"/>
  <c r="IA14" i="20"/>
  <c r="IB14" i="20" s="1"/>
  <c r="IU15" i="20"/>
  <c r="IT15" i="20"/>
  <c r="IK46" i="20"/>
  <c r="IJ46" i="20"/>
  <c r="IA15" i="20"/>
  <c r="HZ15" i="20"/>
  <c r="IT55" i="20"/>
  <c r="HZ55" i="20"/>
  <c r="IB55" i="20" s="1"/>
  <c r="IJ29" i="20"/>
  <c r="IL29" i="20" s="1"/>
  <c r="IT77" i="20"/>
  <c r="HZ77" i="20"/>
  <c r="IB77" i="20" s="1"/>
  <c r="IJ45" i="20"/>
  <c r="IL45" i="20" s="1"/>
  <c r="IT32" i="20"/>
  <c r="IP32" i="20"/>
  <c r="IQ32" i="20" s="1"/>
  <c r="IJ32" i="20"/>
  <c r="IL32" i="20" s="1"/>
  <c r="HZ25" i="20"/>
  <c r="IB25" i="20" s="1"/>
  <c r="HU25" i="20"/>
  <c r="HW25" i="20" s="1"/>
  <c r="IP76" i="20"/>
  <c r="IQ76" i="20" s="1"/>
  <c r="IJ76" i="20"/>
  <c r="IL76" i="20" s="1"/>
  <c r="IE76" i="20"/>
  <c r="IG76" i="20" s="1"/>
  <c r="HZ75" i="20"/>
  <c r="IB75" i="20" s="1"/>
  <c r="HU75" i="20"/>
  <c r="HW75" i="20" s="1"/>
  <c r="IP74" i="20"/>
  <c r="IQ74" i="20" s="1"/>
  <c r="IJ74" i="20"/>
  <c r="IL74" i="20" s="1"/>
  <c r="IE74" i="20"/>
  <c r="IG74" i="20" s="1"/>
  <c r="HZ73" i="20"/>
  <c r="IB73" i="20" s="1"/>
  <c r="HU73" i="20"/>
  <c r="HW73" i="20" s="1"/>
  <c r="IP53" i="20"/>
  <c r="IQ53" i="20" s="1"/>
  <c r="IJ53" i="20"/>
  <c r="IL53" i="20" s="1"/>
  <c r="HU27" i="20"/>
  <c r="HW27" i="20" s="1"/>
  <c r="IP24" i="20"/>
  <c r="IQ24" i="20" s="1"/>
  <c r="IJ24" i="20"/>
  <c r="IL24" i="20" s="1"/>
  <c r="HZ71" i="20"/>
  <c r="IB71" i="20" s="1"/>
  <c r="HU71" i="20"/>
  <c r="HW71" i="20" s="1"/>
  <c r="IP70" i="20"/>
  <c r="IQ70" i="20" s="1"/>
  <c r="IJ70" i="20"/>
  <c r="IL70" i="20" s="1"/>
  <c r="IE70" i="20"/>
  <c r="IG70" i="20" s="1"/>
  <c r="IT66" i="20"/>
  <c r="IU66" i="20"/>
  <c r="IU28" i="20"/>
  <c r="IT28" i="20"/>
  <c r="IA66" i="20"/>
  <c r="IB66" i="20" s="1"/>
  <c r="HU66" i="20"/>
  <c r="HV66" i="20"/>
  <c r="HZ28" i="20"/>
  <c r="IO69" i="20"/>
  <c r="IP69" i="20"/>
  <c r="IT68" i="20"/>
  <c r="IU68" i="20"/>
  <c r="HZ68" i="20"/>
  <c r="IA68" i="20"/>
  <c r="IJ7" i="20"/>
  <c r="IL7" i="20" s="1"/>
  <c r="HZ63" i="20"/>
  <c r="IB63" i="20" s="1"/>
  <c r="IO7" i="20"/>
  <c r="IP7" i="20"/>
  <c r="IE63" i="20"/>
  <c r="HV69" i="20"/>
  <c r="HW69" i="20" s="1"/>
  <c r="IP10" i="20"/>
  <c r="IQ10" i="20" s="1"/>
  <c r="HV10" i="20"/>
  <c r="HW10" i="20" s="1"/>
  <c r="HV13" i="20"/>
  <c r="HW13" i="20" s="1"/>
  <c r="IP20" i="20"/>
  <c r="IQ20" i="20" s="1"/>
  <c r="HV20" i="20"/>
  <c r="HW20" i="20" s="1"/>
  <c r="IP22" i="20"/>
  <c r="IQ22" i="20" s="1"/>
  <c r="HV22" i="20"/>
  <c r="HW22" i="20" s="1"/>
  <c r="IP40" i="20"/>
  <c r="IQ40" i="20" s="1"/>
  <c r="IK10" i="20"/>
  <c r="IL10" i="20" s="1"/>
  <c r="IU50" i="20"/>
  <c r="IA50" i="20"/>
  <c r="IB50" i="20" s="1"/>
  <c r="IK13" i="20"/>
  <c r="IL13" i="20" s="1"/>
  <c r="IU51" i="20"/>
  <c r="IA51" i="20"/>
  <c r="IB51" i="20" s="1"/>
  <c r="IK20" i="20"/>
  <c r="IL20" i="20" s="1"/>
  <c r="IU67" i="20"/>
  <c r="IA67" i="20"/>
  <c r="IB67" i="20" s="1"/>
  <c r="IK22" i="20"/>
  <c r="IL22" i="20" s="1"/>
  <c r="IU21" i="20"/>
  <c r="IA21" i="20"/>
  <c r="IB21" i="20" s="1"/>
  <c r="IK40" i="20"/>
  <c r="IL40" i="20" s="1"/>
  <c r="GA85" i="20"/>
  <c r="FA36" i="20"/>
  <c r="FC36" i="20" s="1"/>
  <c r="FB73" i="20"/>
  <c r="FC73" i="20" s="1"/>
  <c r="FP10" i="20"/>
  <c r="FR10" i="20" s="1"/>
  <c r="FZ18" i="20"/>
  <c r="FP63" i="20"/>
  <c r="FR63" i="20" s="1"/>
  <c r="HF76" i="20"/>
  <c r="HG76" i="20" s="1"/>
  <c r="K23" i="29"/>
  <c r="HJ82" i="20"/>
  <c r="HF26" i="20"/>
  <c r="HG26" i="20" s="1"/>
  <c r="HJ56" i="20"/>
  <c r="GL32" i="20"/>
  <c r="GM32" i="20" s="1"/>
  <c r="HA76" i="20"/>
  <c r="HB76" i="20" s="1"/>
  <c r="HJ13" i="20"/>
  <c r="GP51" i="20"/>
  <c r="GR51" i="20" s="1"/>
  <c r="HF65" i="20"/>
  <c r="HG65" i="20" s="1"/>
  <c r="HJ17" i="20"/>
  <c r="HK32" i="20"/>
  <c r="HE67" i="20"/>
  <c r="HG67" i="20" s="1"/>
  <c r="GP20" i="20"/>
  <c r="GR20" i="20" s="1"/>
  <c r="HJ67" i="20"/>
  <c r="HE21" i="20"/>
  <c r="HG21" i="20" s="1"/>
  <c r="HA33" i="20"/>
  <c r="HB33" i="20" s="1"/>
  <c r="HK58" i="20"/>
  <c r="GK89" i="20"/>
  <c r="GM89" i="20" s="1"/>
  <c r="HF84" i="20"/>
  <c r="HG84" i="20" s="1"/>
  <c r="GL17" i="20"/>
  <c r="GM17" i="20" s="1"/>
  <c r="HK35" i="20"/>
  <c r="HK29" i="20"/>
  <c r="HF70" i="20"/>
  <c r="HG70" i="20" s="1"/>
  <c r="GK36" i="20"/>
  <c r="GM36" i="20" s="1"/>
  <c r="HF81" i="20"/>
  <c r="HG81" i="20" s="1"/>
  <c r="GZ67" i="20"/>
  <c r="HB67" i="20" s="1"/>
  <c r="GL31" i="20"/>
  <c r="GM31" i="20" s="1"/>
  <c r="GZ89" i="20"/>
  <c r="HB89" i="20" s="1"/>
  <c r="GQ87" i="20"/>
  <c r="GR87" i="20" s="1"/>
  <c r="GL59" i="20"/>
  <c r="GM59" i="20" s="1"/>
  <c r="GP82" i="20"/>
  <c r="GR82" i="20" s="1"/>
  <c r="GK47" i="20"/>
  <c r="GM47" i="20" s="1"/>
  <c r="HJ44" i="20"/>
  <c r="GQ16" i="20"/>
  <c r="GR16" i="20" s="1"/>
  <c r="GP60" i="20"/>
  <c r="GR60" i="20" s="1"/>
  <c r="HJ34" i="20"/>
  <c r="GQ17" i="20"/>
  <c r="GR17" i="20" s="1"/>
  <c r="GQ77" i="20"/>
  <c r="GR77" i="20" s="1"/>
  <c r="GL77" i="20"/>
  <c r="GM77" i="20" s="1"/>
  <c r="GQ32" i="20"/>
  <c r="GR32" i="20" s="1"/>
  <c r="GL70" i="20"/>
  <c r="GM70" i="20" s="1"/>
  <c r="GZ7" i="20"/>
  <c r="HB7" i="20" s="1"/>
  <c r="GP7" i="20"/>
  <c r="GR7" i="20" s="1"/>
  <c r="HJ69" i="20"/>
  <c r="GK51" i="20"/>
  <c r="GM51" i="20" s="1"/>
  <c r="GP58" i="20"/>
  <c r="GR58" i="20" s="1"/>
  <c r="HK31" i="20"/>
  <c r="GL85" i="20"/>
  <c r="GM85" i="20" s="1"/>
  <c r="GP84" i="20"/>
  <c r="GR84" i="20" s="1"/>
  <c r="GZ43" i="20"/>
  <c r="HB43" i="20" s="1"/>
  <c r="GQ59" i="20"/>
  <c r="GR59" i="20" s="1"/>
  <c r="HK42" i="20"/>
  <c r="HF42" i="20"/>
  <c r="HG42" i="20" s="1"/>
  <c r="GK39" i="20"/>
  <c r="GM39" i="20" s="1"/>
  <c r="GK48" i="20"/>
  <c r="GM48" i="20" s="1"/>
  <c r="GQ57" i="20"/>
  <c r="GR57" i="20" s="1"/>
  <c r="HA14" i="20"/>
  <c r="HB14" i="20" s="1"/>
  <c r="GU77" i="20"/>
  <c r="GW77" i="20" s="1"/>
  <c r="GU73" i="20"/>
  <c r="GW73" i="20" s="1"/>
  <c r="HF53" i="20"/>
  <c r="HG53" i="20" s="1"/>
  <c r="HK71" i="20"/>
  <c r="HJ37" i="20"/>
  <c r="GP62" i="20"/>
  <c r="GR62" i="20" s="1"/>
  <c r="GK61" i="20"/>
  <c r="GM61" i="20" s="1"/>
  <c r="GP39" i="20"/>
  <c r="GR39" i="20" s="1"/>
  <c r="GQ56" i="20"/>
  <c r="GR56" i="20" s="1"/>
  <c r="GP46" i="20"/>
  <c r="GR46" i="20" s="1"/>
  <c r="HA15" i="20"/>
  <c r="HB15" i="20" s="1"/>
  <c r="GU75" i="20"/>
  <c r="GW75" i="20" s="1"/>
  <c r="HA21" i="20"/>
  <c r="HB21" i="20" s="1"/>
  <c r="HK38" i="20"/>
  <c r="HF33" i="20"/>
  <c r="HG33" i="20" s="1"/>
  <c r="HF31" i="20"/>
  <c r="HG31" i="20" s="1"/>
  <c r="GZ23" i="20"/>
  <c r="HB23" i="20" s="1"/>
  <c r="GQ72" i="20"/>
  <c r="GR72" i="20" s="1"/>
  <c r="HA88" i="20"/>
  <c r="HB88" i="20" s="1"/>
  <c r="GL65" i="20"/>
  <c r="GM65" i="20" s="1"/>
  <c r="HJ87" i="20"/>
  <c r="GU30" i="20"/>
  <c r="GW30" i="20" s="1"/>
  <c r="GK43" i="20"/>
  <c r="GM43" i="20" s="1"/>
  <c r="HF59" i="20"/>
  <c r="HG59" i="20" s="1"/>
  <c r="GU82" i="20"/>
  <c r="GW82" i="20" s="1"/>
  <c r="GL81" i="20"/>
  <c r="GM81" i="20" s="1"/>
  <c r="GU37" i="20"/>
  <c r="GW37" i="20" s="1"/>
  <c r="GP37" i="20"/>
  <c r="GR37" i="20" s="1"/>
  <c r="HK62" i="20"/>
  <c r="HE61" i="20"/>
  <c r="HG61" i="20" s="1"/>
  <c r="GP61" i="20"/>
  <c r="GR61" i="20" s="1"/>
  <c r="GL44" i="20"/>
  <c r="GM44" i="20" s="1"/>
  <c r="HJ60" i="20"/>
  <c r="GK54" i="20"/>
  <c r="GM54" i="20" s="1"/>
  <c r="GZ78" i="20"/>
  <c r="HB78" i="20" s="1"/>
  <c r="HJ57" i="20"/>
  <c r="GL57" i="20"/>
  <c r="GM57" i="20" s="1"/>
  <c r="HA18" i="20"/>
  <c r="HB18" i="20" s="1"/>
  <c r="GP29" i="20"/>
  <c r="GR29" i="20" s="1"/>
  <c r="HA77" i="20"/>
  <c r="HB77" i="20" s="1"/>
  <c r="GK76" i="20"/>
  <c r="GM76" i="20" s="1"/>
  <c r="HK75" i="20"/>
  <c r="HK27" i="20"/>
  <c r="HE24" i="20"/>
  <c r="HG24" i="20" s="1"/>
  <c r="GZ69" i="20"/>
  <c r="HB69" i="20" s="1"/>
  <c r="GU69" i="20"/>
  <c r="GW69" i="20" s="1"/>
  <c r="GP10" i="20"/>
  <c r="GR10" i="20" s="1"/>
  <c r="HJ50" i="20"/>
  <c r="GZ50" i="20"/>
  <c r="HB50" i="20" s="1"/>
  <c r="HK46" i="20"/>
  <c r="HE74" i="20"/>
  <c r="HG74" i="20" s="1"/>
  <c r="HK73" i="20"/>
  <c r="GQ66" i="20"/>
  <c r="GR66" i="20" s="1"/>
  <c r="HA28" i="20"/>
  <c r="HB28" i="20" s="1"/>
  <c r="GL68" i="20"/>
  <c r="GM68" i="20" s="1"/>
  <c r="GZ13" i="20"/>
  <c r="HB13" i="20" s="1"/>
  <c r="GU13" i="20"/>
  <c r="GW13" i="20" s="1"/>
  <c r="HK40" i="20"/>
  <c r="GL33" i="20"/>
  <c r="GM33" i="20" s="1"/>
  <c r="GP31" i="20"/>
  <c r="GR31" i="20" s="1"/>
  <c r="HE89" i="20"/>
  <c r="HG89" i="20" s="1"/>
  <c r="HK72" i="20"/>
  <c r="GL72" i="20"/>
  <c r="GM72" i="20" s="1"/>
  <c r="HF85" i="20"/>
  <c r="HG85" i="20" s="1"/>
  <c r="HJ84" i="20"/>
  <c r="HK59" i="20"/>
  <c r="HA83" i="20"/>
  <c r="HB83" i="20" s="1"/>
  <c r="GZ42" i="20"/>
  <c r="HB42" i="20" s="1"/>
  <c r="GU56" i="20"/>
  <c r="GW56" i="20" s="1"/>
  <c r="HF60" i="20"/>
  <c r="HG60" i="20" s="1"/>
  <c r="GZ54" i="20"/>
  <c r="HB54" i="20" s="1"/>
  <c r="HA79" i="20"/>
  <c r="HB79" i="20" s="1"/>
  <c r="GP35" i="20"/>
  <c r="GR35" i="20" s="1"/>
  <c r="HA55" i="20"/>
  <c r="HB55" i="20" s="1"/>
  <c r="HA45" i="20"/>
  <c r="HB45" i="20" s="1"/>
  <c r="GQ75" i="20"/>
  <c r="GR75" i="20" s="1"/>
  <c r="HJ74" i="20"/>
  <c r="GL74" i="20"/>
  <c r="GM74" i="20" s="1"/>
  <c r="GL53" i="20"/>
  <c r="GM53" i="20" s="1"/>
  <c r="GU71" i="20"/>
  <c r="GW71" i="20" s="1"/>
  <c r="HK66" i="20"/>
  <c r="GP68" i="20"/>
  <c r="GR68" i="20" s="1"/>
  <c r="GL34" i="20"/>
  <c r="GM34" i="20" s="1"/>
  <c r="HE79" i="20"/>
  <c r="HG79" i="20" s="1"/>
  <c r="GQ38" i="20"/>
  <c r="GR38" i="20" s="1"/>
  <c r="GL58" i="20"/>
  <c r="GM58" i="20" s="1"/>
  <c r="HA26" i="20"/>
  <c r="HB26" i="20" s="1"/>
  <c r="HK65" i="20"/>
  <c r="GU65" i="20"/>
  <c r="HA64" i="20"/>
  <c r="HB64" i="20" s="1"/>
  <c r="GL64" i="20"/>
  <c r="GK64" i="20"/>
  <c r="HA86" i="20"/>
  <c r="HB86" i="20" s="1"/>
  <c r="GU86" i="20"/>
  <c r="GU85" i="20"/>
  <c r="GU89" i="20"/>
  <c r="HE87" i="20"/>
  <c r="HF87" i="20"/>
  <c r="HJ85" i="20"/>
  <c r="HK85" i="20"/>
  <c r="GL41" i="20"/>
  <c r="GK41" i="20"/>
  <c r="HJ33" i="20"/>
  <c r="GQ65" i="20"/>
  <c r="GR65" i="20" s="1"/>
  <c r="HF64" i="20"/>
  <c r="HE64" i="20"/>
  <c r="GP85" i="20"/>
  <c r="GQ85" i="20"/>
  <c r="GL11" i="20"/>
  <c r="GK11" i="20"/>
  <c r="GZ41" i="20"/>
  <c r="HA41" i="20"/>
  <c r="HK26" i="20"/>
  <c r="HJ26" i="20"/>
  <c r="HE72" i="20"/>
  <c r="HF72" i="20"/>
  <c r="GK87" i="20"/>
  <c r="GL87" i="20"/>
  <c r="GZ11" i="20"/>
  <c r="HA11" i="20"/>
  <c r="GL84" i="20"/>
  <c r="GM84" i="20" s="1"/>
  <c r="GU59" i="20"/>
  <c r="GW59" i="20" s="1"/>
  <c r="HE83" i="20"/>
  <c r="HG83" i="20" s="1"/>
  <c r="GK83" i="20"/>
  <c r="GM83" i="20" s="1"/>
  <c r="HF82" i="20"/>
  <c r="HG82" i="20" s="1"/>
  <c r="GL82" i="20"/>
  <c r="GM82" i="20" s="1"/>
  <c r="HF62" i="20"/>
  <c r="HG62" i="20" s="1"/>
  <c r="GP44" i="20"/>
  <c r="GR44" i="20" s="1"/>
  <c r="HJ39" i="20"/>
  <c r="GL60" i="20"/>
  <c r="GM60" i="20" s="1"/>
  <c r="HF17" i="20"/>
  <c r="HG17" i="20" s="1"/>
  <c r="GK49" i="20"/>
  <c r="GL49" i="20"/>
  <c r="GK46" i="20"/>
  <c r="GL46" i="20"/>
  <c r="GK35" i="20"/>
  <c r="GL35" i="20"/>
  <c r="GK29" i="20"/>
  <c r="GL29" i="20"/>
  <c r="HF32" i="20"/>
  <c r="HG32" i="20" s="1"/>
  <c r="HK30" i="20"/>
  <c r="HK81" i="20"/>
  <c r="GQ81" i="20"/>
  <c r="GR81" i="20" s="1"/>
  <c r="HA80" i="20"/>
  <c r="HB80" i="20" s="1"/>
  <c r="HK16" i="20"/>
  <c r="GP25" i="20"/>
  <c r="GQ25" i="20"/>
  <c r="GP71" i="20"/>
  <c r="GQ71" i="20"/>
  <c r="GL30" i="20"/>
  <c r="GM30" i="20" s="1"/>
  <c r="GU81" i="20"/>
  <c r="GW81" i="20" s="1"/>
  <c r="HE80" i="20"/>
  <c r="HG80" i="20" s="1"/>
  <c r="GK80" i="20"/>
  <c r="GM80" i="20" s="1"/>
  <c r="GL37" i="20"/>
  <c r="GM37" i="20" s="1"/>
  <c r="HJ61" i="20"/>
  <c r="GU34" i="20"/>
  <c r="HF49" i="20"/>
  <c r="HG49" i="20" s="1"/>
  <c r="HF46" i="20"/>
  <c r="HG46" i="20" s="1"/>
  <c r="HF29" i="20"/>
  <c r="HG29" i="20" s="1"/>
  <c r="GP73" i="20"/>
  <c r="GQ73" i="20"/>
  <c r="GZ74" i="20"/>
  <c r="HA74" i="20"/>
  <c r="GZ24" i="20"/>
  <c r="HA24" i="20"/>
  <c r="GL28" i="20"/>
  <c r="GM28" i="20" s="1"/>
  <c r="HK7" i="20"/>
  <c r="HF7" i="20"/>
  <c r="HG7" i="20" s="1"/>
  <c r="GZ63" i="20"/>
  <c r="HB63" i="20" s="1"/>
  <c r="GK63" i="20"/>
  <c r="GM63" i="20" s="1"/>
  <c r="GP69" i="20"/>
  <c r="GR69" i="20" s="1"/>
  <c r="HJ68" i="20"/>
  <c r="HE68" i="20"/>
  <c r="HG68" i="20" s="1"/>
  <c r="HA68" i="20"/>
  <c r="HB68" i="20" s="1"/>
  <c r="HJ10" i="20"/>
  <c r="GP50" i="20"/>
  <c r="GR50" i="20" s="1"/>
  <c r="GK50" i="20"/>
  <c r="GM50" i="20" s="1"/>
  <c r="GP13" i="20"/>
  <c r="GR13" i="20" s="1"/>
  <c r="HJ51" i="20"/>
  <c r="HE51" i="20"/>
  <c r="HG51" i="20" s="1"/>
  <c r="HA51" i="20"/>
  <c r="HB51" i="20" s="1"/>
  <c r="HJ20" i="20"/>
  <c r="GP67" i="20"/>
  <c r="GR67" i="20" s="1"/>
  <c r="GK67" i="20"/>
  <c r="GM67" i="20" s="1"/>
  <c r="HJ22" i="20"/>
  <c r="GQ22" i="20"/>
  <c r="GR22" i="20" s="1"/>
  <c r="GZ40" i="20"/>
  <c r="HB40" i="20" s="1"/>
  <c r="GU40" i="20"/>
  <c r="GW40" i="20" s="1"/>
  <c r="GP28" i="20"/>
  <c r="GR28" i="20" s="1"/>
  <c r="GZ10" i="20"/>
  <c r="HB10" i="20" s="1"/>
  <c r="GZ20" i="20"/>
  <c r="HB20" i="20" s="1"/>
  <c r="GZ22" i="20"/>
  <c r="HB22" i="20" s="1"/>
  <c r="HA53" i="20"/>
  <c r="HB53" i="20" s="1"/>
  <c r="HA70" i="20"/>
  <c r="HB70" i="20" s="1"/>
  <c r="HJ89" i="20"/>
  <c r="HK89" i="20"/>
  <c r="GP64" i="20"/>
  <c r="GQ64" i="20"/>
  <c r="GZ85" i="20"/>
  <c r="HA85" i="20"/>
  <c r="HJ11" i="20"/>
  <c r="HK11" i="20"/>
  <c r="GZ30" i="20"/>
  <c r="HA30" i="20"/>
  <c r="GJ19" i="20"/>
  <c r="HF38" i="20"/>
  <c r="HG38" i="20" s="1"/>
  <c r="GZ38" i="20"/>
  <c r="HB38" i="20" s="1"/>
  <c r="GP33" i="20"/>
  <c r="GR33" i="20" s="1"/>
  <c r="GZ58" i="20"/>
  <c r="HB58" i="20" s="1"/>
  <c r="GP26" i="20"/>
  <c r="GR26" i="20" s="1"/>
  <c r="HE23" i="20"/>
  <c r="HG23" i="20" s="1"/>
  <c r="GP23" i="20"/>
  <c r="GQ23" i="20"/>
  <c r="GZ72" i="20"/>
  <c r="HA72" i="20"/>
  <c r="HJ88" i="20"/>
  <c r="HK88" i="20"/>
  <c r="GK88" i="20"/>
  <c r="GM88" i="20" s="1"/>
  <c r="GU87" i="20"/>
  <c r="GW87" i="20" s="1"/>
  <c r="HE86" i="20"/>
  <c r="HG86" i="20" s="1"/>
  <c r="GP86" i="20"/>
  <c r="GQ86" i="20"/>
  <c r="GZ84" i="20"/>
  <c r="HA84" i="20"/>
  <c r="HJ41" i="20"/>
  <c r="HK41" i="20"/>
  <c r="GP89" i="20"/>
  <c r="GQ89" i="20"/>
  <c r="GZ65" i="20"/>
  <c r="HA65" i="20"/>
  <c r="GP11" i="20"/>
  <c r="GQ11" i="20"/>
  <c r="HJ43" i="20"/>
  <c r="HK43" i="20"/>
  <c r="GZ31" i="20"/>
  <c r="HA31" i="20"/>
  <c r="HJ23" i="20"/>
  <c r="HK23" i="20"/>
  <c r="GU72" i="20"/>
  <c r="GW72" i="20" s="1"/>
  <c r="HE88" i="20"/>
  <c r="HG88" i="20" s="1"/>
  <c r="GP88" i="20"/>
  <c r="GQ88" i="20"/>
  <c r="GZ87" i="20"/>
  <c r="HA87" i="20"/>
  <c r="HJ86" i="20"/>
  <c r="HK86" i="20"/>
  <c r="GK86" i="20"/>
  <c r="GM86" i="20" s="1"/>
  <c r="GU84" i="20"/>
  <c r="GW84" i="20" s="1"/>
  <c r="HA59" i="20"/>
  <c r="HB59" i="20" s="1"/>
  <c r="HK83" i="20"/>
  <c r="GQ83" i="20"/>
  <c r="GR83" i="20" s="1"/>
  <c r="HA82" i="20"/>
  <c r="HB82" i="20" s="1"/>
  <c r="HK36" i="20"/>
  <c r="GQ36" i="20"/>
  <c r="GR36" i="20" s="1"/>
  <c r="HA81" i="20"/>
  <c r="HB81" i="20" s="1"/>
  <c r="HK80" i="20"/>
  <c r="GQ80" i="20"/>
  <c r="GR80" i="20" s="1"/>
  <c r="HK47" i="20"/>
  <c r="GQ47" i="20"/>
  <c r="GR47" i="20" s="1"/>
  <c r="GL62" i="20"/>
  <c r="GM62" i="20" s="1"/>
  <c r="GL42" i="20"/>
  <c r="GM42" i="20" s="1"/>
  <c r="GL16" i="20"/>
  <c r="GM16" i="20" s="1"/>
  <c r="GL56" i="20"/>
  <c r="GM56" i="20" s="1"/>
  <c r="HE48" i="20"/>
  <c r="HG48" i="20" s="1"/>
  <c r="GZ34" i="20"/>
  <c r="HA34" i="20"/>
  <c r="HJ79" i="20"/>
  <c r="HK79" i="20"/>
  <c r="GK79" i="20"/>
  <c r="GL79" i="20"/>
  <c r="HE78" i="20"/>
  <c r="HF78" i="20"/>
  <c r="GK78" i="20"/>
  <c r="GL78" i="20"/>
  <c r="HE14" i="20"/>
  <c r="HF14" i="20"/>
  <c r="GU60" i="20"/>
  <c r="GW60" i="20" s="1"/>
  <c r="HE54" i="20"/>
  <c r="HG54" i="20" s="1"/>
  <c r="GP54" i="20"/>
  <c r="GQ54" i="20"/>
  <c r="HJ48" i="20"/>
  <c r="HK48" i="20"/>
  <c r="GZ60" i="20"/>
  <c r="HA60" i="20"/>
  <c r="HJ54" i="20"/>
  <c r="HK54" i="20"/>
  <c r="GQ79" i="20"/>
  <c r="GR79" i="20" s="1"/>
  <c r="HA17" i="20"/>
  <c r="HB17" i="20" s="1"/>
  <c r="HK78" i="20"/>
  <c r="GQ78" i="20"/>
  <c r="GR78" i="20" s="1"/>
  <c r="HA57" i="20"/>
  <c r="HB57" i="20" s="1"/>
  <c r="HK14" i="20"/>
  <c r="GQ14" i="20"/>
  <c r="GR14" i="20" s="1"/>
  <c r="HA49" i="20"/>
  <c r="HB49" i="20" s="1"/>
  <c r="HK18" i="20"/>
  <c r="GQ18" i="20"/>
  <c r="GR18" i="20" s="1"/>
  <c r="HA46" i="20"/>
  <c r="HB46" i="20" s="1"/>
  <c r="HK15" i="20"/>
  <c r="GQ15" i="20"/>
  <c r="GR15" i="20" s="1"/>
  <c r="HK55" i="20"/>
  <c r="GQ55" i="20"/>
  <c r="GR55" i="20" s="1"/>
  <c r="HA29" i="20"/>
  <c r="HB29" i="20" s="1"/>
  <c r="HK77" i="20"/>
  <c r="HK45" i="20"/>
  <c r="HE45" i="20"/>
  <c r="HG45" i="20" s="1"/>
  <c r="HA32" i="20"/>
  <c r="HB32" i="20" s="1"/>
  <c r="GZ25" i="20"/>
  <c r="HB25" i="20" s="1"/>
  <c r="GK25" i="20"/>
  <c r="GL25" i="20"/>
  <c r="GP76" i="20"/>
  <c r="GR76" i="20" s="1"/>
  <c r="HE73" i="20"/>
  <c r="HF73" i="20"/>
  <c r="HF18" i="20"/>
  <c r="HG18" i="20" s="1"/>
  <c r="GL18" i="20"/>
  <c r="GM18" i="20" s="1"/>
  <c r="HF15" i="20"/>
  <c r="HG15" i="20" s="1"/>
  <c r="GL15" i="20"/>
  <c r="GM15" i="20" s="1"/>
  <c r="HF55" i="20"/>
  <c r="HG55" i="20" s="1"/>
  <c r="GL55" i="20"/>
  <c r="GM55" i="20" s="1"/>
  <c r="HF77" i="20"/>
  <c r="HG77" i="20" s="1"/>
  <c r="GK45" i="20"/>
  <c r="GM45" i="20" s="1"/>
  <c r="HK25" i="20"/>
  <c r="HE25" i="20"/>
  <c r="HG25" i="20" s="1"/>
  <c r="GZ75" i="20"/>
  <c r="HB75" i="20" s="1"/>
  <c r="GK75" i="20"/>
  <c r="GL75" i="20"/>
  <c r="GP74" i="20"/>
  <c r="GR74" i="20" s="1"/>
  <c r="HJ76" i="20"/>
  <c r="GU76" i="20"/>
  <c r="GZ73" i="20"/>
  <c r="HA73" i="20"/>
  <c r="HJ53" i="20"/>
  <c r="HK53" i="20"/>
  <c r="GP53" i="20"/>
  <c r="GQ53" i="20"/>
  <c r="HE75" i="20"/>
  <c r="HF75" i="20"/>
  <c r="GU74" i="20"/>
  <c r="GL73" i="20"/>
  <c r="GM73" i="20" s="1"/>
  <c r="HF27" i="20"/>
  <c r="HG27" i="20" s="1"/>
  <c r="GL27" i="20"/>
  <c r="GM27" i="20" s="1"/>
  <c r="HF71" i="20"/>
  <c r="HG71" i="20" s="1"/>
  <c r="GL71" i="20"/>
  <c r="GM71" i="20" s="1"/>
  <c r="HF66" i="20"/>
  <c r="HG66" i="20" s="1"/>
  <c r="GL66" i="20"/>
  <c r="GM66" i="20" s="1"/>
  <c r="HE69" i="20"/>
  <c r="HF69" i="20"/>
  <c r="HA27" i="20"/>
  <c r="HB27" i="20" s="1"/>
  <c r="HK24" i="20"/>
  <c r="HA71" i="20"/>
  <c r="HB71" i="20" s="1"/>
  <c r="HK70" i="20"/>
  <c r="GQ70" i="20"/>
  <c r="GR70" i="20" s="1"/>
  <c r="HA66" i="20"/>
  <c r="HB66" i="20" s="1"/>
  <c r="HF28" i="20"/>
  <c r="HG28" i="20" s="1"/>
  <c r="HF63" i="20"/>
  <c r="HG63" i="20" s="1"/>
  <c r="GP63" i="20"/>
  <c r="GR63" i="20" s="1"/>
  <c r="GK10" i="20"/>
  <c r="GL10" i="20"/>
  <c r="HJ28" i="20"/>
  <c r="HJ63" i="20"/>
  <c r="GK69" i="20"/>
  <c r="GL69" i="20"/>
  <c r="GU63" i="20"/>
  <c r="GU68" i="20"/>
  <c r="HE10" i="20"/>
  <c r="HF10" i="20"/>
  <c r="GL13" i="20"/>
  <c r="GM13" i="20" s="1"/>
  <c r="HF20" i="20"/>
  <c r="GL20" i="20"/>
  <c r="GM20" i="20" s="1"/>
  <c r="HF22" i="20"/>
  <c r="HG22" i="20" s="1"/>
  <c r="HF40" i="20"/>
  <c r="HG40" i="20" s="1"/>
  <c r="HE20" i="20"/>
  <c r="HK21" i="20"/>
  <c r="GQ21" i="20"/>
  <c r="GR21" i="20" s="1"/>
  <c r="FQ24" i="20"/>
  <c r="FR24" i="20" s="1"/>
  <c r="FK65" i="20"/>
  <c r="FM65" i="20" s="1"/>
  <c r="FV59" i="20"/>
  <c r="FW59" i="20" s="1"/>
  <c r="FF62" i="20"/>
  <c r="FH62" i="20" s="1"/>
  <c r="FQ74" i="20"/>
  <c r="FR74" i="20" s="1"/>
  <c r="FG82" i="20"/>
  <c r="FH82" i="20" s="1"/>
  <c r="FF54" i="20"/>
  <c r="FH54" i="20" s="1"/>
  <c r="FQ32" i="20"/>
  <c r="FR32" i="20" s="1"/>
  <c r="FA74" i="20"/>
  <c r="FC74" i="20" s="1"/>
  <c r="FB70" i="20"/>
  <c r="FC70" i="20" s="1"/>
  <c r="GA75" i="20"/>
  <c r="FU21" i="20"/>
  <c r="FW21" i="20" s="1"/>
  <c r="FU88" i="20"/>
  <c r="FW88" i="20" s="1"/>
  <c r="FV87" i="20"/>
  <c r="FW87" i="20" s="1"/>
  <c r="FZ84" i="20"/>
  <c r="FF14" i="20"/>
  <c r="FH14" i="20" s="1"/>
  <c r="FZ55" i="20"/>
  <c r="FF76" i="20"/>
  <c r="FH76" i="20" s="1"/>
  <c r="FP27" i="20"/>
  <c r="FR27" i="20" s="1"/>
  <c r="FP69" i="20"/>
  <c r="FR69" i="20" s="1"/>
  <c r="FF50" i="20"/>
  <c r="FH50" i="20" s="1"/>
  <c r="EQ15" i="20"/>
  <c r="FV38" i="20"/>
  <c r="FW38" i="20" s="1"/>
  <c r="BC89" i="20"/>
  <c r="BD89" i="20" s="1"/>
  <c r="FG31" i="20"/>
  <c r="FH31" i="20" s="1"/>
  <c r="FB72" i="20"/>
  <c r="FC72" i="20" s="1"/>
  <c r="FB86" i="20"/>
  <c r="FC86" i="20" s="1"/>
  <c r="FG84" i="20"/>
  <c r="FH84" i="20" s="1"/>
  <c r="FB43" i="20"/>
  <c r="FC43" i="20" s="1"/>
  <c r="FF61" i="20"/>
  <c r="FH61" i="20" s="1"/>
  <c r="GA16" i="20"/>
  <c r="GA56" i="20"/>
  <c r="FQ34" i="20"/>
  <c r="FR34" i="20" s="1"/>
  <c r="GA78" i="20"/>
  <c r="FB14" i="20"/>
  <c r="FC14" i="20" s="1"/>
  <c r="FV29" i="20"/>
  <c r="FW29" i="20" s="1"/>
  <c r="FP45" i="20"/>
  <c r="FR45" i="20" s="1"/>
  <c r="FF25" i="20"/>
  <c r="FH25" i="20" s="1"/>
  <c r="FP75" i="20"/>
  <c r="FR75" i="20" s="1"/>
  <c r="FG27" i="20"/>
  <c r="FH27" i="20" s="1"/>
  <c r="FZ50" i="20"/>
  <c r="FB38" i="20"/>
  <c r="FC38" i="20" s="1"/>
  <c r="FP58" i="20"/>
  <c r="FR58" i="20" s="1"/>
  <c r="FV31" i="20"/>
  <c r="FW31" i="20" s="1"/>
  <c r="FQ23" i="20"/>
  <c r="FR23" i="20" s="1"/>
  <c r="FV89" i="20"/>
  <c r="FW89" i="20" s="1"/>
  <c r="FQ89" i="20"/>
  <c r="FR89" i="20" s="1"/>
  <c r="GA72" i="20"/>
  <c r="FK30" i="20"/>
  <c r="FM30" i="20" s="1"/>
  <c r="FB47" i="20"/>
  <c r="FC47" i="20" s="1"/>
  <c r="FV79" i="20"/>
  <c r="FW79" i="20" s="1"/>
  <c r="GA15" i="20"/>
  <c r="FB15" i="20"/>
  <c r="FC15" i="20" s="1"/>
  <c r="FG7" i="20"/>
  <c r="FH7" i="20" s="1"/>
  <c r="FF68" i="20"/>
  <c r="FH68" i="20" s="1"/>
  <c r="FG20" i="20"/>
  <c r="FH20" i="20" s="1"/>
  <c r="BC32" i="20"/>
  <c r="BD32" i="20" s="1"/>
  <c r="FP33" i="20"/>
  <c r="FR33" i="20" s="1"/>
  <c r="FV23" i="20"/>
  <c r="FW23" i="20" s="1"/>
  <c r="FZ89" i="20"/>
  <c r="FV65" i="20"/>
  <c r="FW65" i="20" s="1"/>
  <c r="FB64" i="20"/>
  <c r="FC64" i="20" s="1"/>
  <c r="FP85" i="20"/>
  <c r="FR85" i="20" s="1"/>
  <c r="GA30" i="20"/>
  <c r="FZ82" i="20"/>
  <c r="FZ47" i="20"/>
  <c r="FB44" i="20"/>
  <c r="FC44" i="20" s="1"/>
  <c r="FB39" i="20"/>
  <c r="FC39" i="20" s="1"/>
  <c r="FB48" i="20"/>
  <c r="FC48" i="20" s="1"/>
  <c r="GA14" i="20"/>
  <c r="FA35" i="20"/>
  <c r="FC35" i="20" s="1"/>
  <c r="FA32" i="20"/>
  <c r="FC32" i="20" s="1"/>
  <c r="FV73" i="20"/>
  <c r="FW73" i="20" s="1"/>
  <c r="FZ28" i="20"/>
  <c r="FU68" i="20"/>
  <c r="FW68" i="20" s="1"/>
  <c r="FA50" i="20"/>
  <c r="FC50" i="20" s="1"/>
  <c r="FZ51" i="20"/>
  <c r="DV76" i="20"/>
  <c r="DX76" i="20" s="1"/>
  <c r="FG38" i="20"/>
  <c r="FH38" i="20" s="1"/>
  <c r="FZ58" i="20"/>
  <c r="GA31" i="20"/>
  <c r="FP65" i="20"/>
  <c r="FR65" i="20" s="1"/>
  <c r="FP43" i="20"/>
  <c r="FR43" i="20" s="1"/>
  <c r="FG37" i="20"/>
  <c r="FH37" i="20" s="1"/>
  <c r="FV61" i="20"/>
  <c r="FW61" i="20" s="1"/>
  <c r="FZ44" i="20"/>
  <c r="FF16" i="20"/>
  <c r="FH16" i="20" s="1"/>
  <c r="FF39" i="20"/>
  <c r="FH39" i="20" s="1"/>
  <c r="FF56" i="20"/>
  <c r="FH56" i="20" s="1"/>
  <c r="FA60" i="20"/>
  <c r="FC60" i="20" s="1"/>
  <c r="GA79" i="20"/>
  <c r="FF49" i="20"/>
  <c r="FH49" i="20" s="1"/>
  <c r="FP18" i="20"/>
  <c r="FR18" i="20" s="1"/>
  <c r="FF35" i="20"/>
  <c r="FH35" i="20" s="1"/>
  <c r="GA25" i="20"/>
  <c r="FP76" i="20"/>
  <c r="FR76" i="20" s="1"/>
  <c r="FG75" i="20"/>
  <c r="FH75" i="20" s="1"/>
  <c r="GA73" i="20"/>
  <c r="FK73" i="20"/>
  <c r="FM73" i="20" s="1"/>
  <c r="FF73" i="20"/>
  <c r="FH73" i="20" s="1"/>
  <c r="FP53" i="20"/>
  <c r="FR53" i="20" s="1"/>
  <c r="FP71" i="20"/>
  <c r="FR71" i="20" s="1"/>
  <c r="FZ68" i="20"/>
  <c r="FU67" i="20"/>
  <c r="FW67" i="20" s="1"/>
  <c r="FG72" i="20"/>
  <c r="FH72" i="20" s="1"/>
  <c r="GA87" i="20"/>
  <c r="FQ11" i="20"/>
  <c r="FR11" i="20" s="1"/>
  <c r="GA59" i="20"/>
  <c r="FB83" i="20"/>
  <c r="FC83" i="20" s="1"/>
  <c r="FG81" i="20"/>
  <c r="FH81" i="20" s="1"/>
  <c r="FQ80" i="20"/>
  <c r="FR80" i="20" s="1"/>
  <c r="GA42" i="20"/>
  <c r="FF60" i="20"/>
  <c r="FH60" i="20" s="1"/>
  <c r="FP54" i="20"/>
  <c r="FR54" i="20" s="1"/>
  <c r="FQ17" i="20"/>
  <c r="FR17" i="20" s="1"/>
  <c r="FG78" i="20"/>
  <c r="FH78" i="20" s="1"/>
  <c r="FF53" i="20"/>
  <c r="FH53" i="20" s="1"/>
  <c r="FZ27" i="20"/>
  <c r="FF71" i="20"/>
  <c r="FH71" i="20" s="1"/>
  <c r="FB66" i="20"/>
  <c r="FC66" i="20" s="1"/>
  <c r="FZ7" i="20"/>
  <c r="FB63" i="20"/>
  <c r="FC63" i="20" s="1"/>
  <c r="FA68" i="20"/>
  <c r="FC68" i="20" s="1"/>
  <c r="FP13" i="20"/>
  <c r="FR13" i="20" s="1"/>
  <c r="FU51" i="20"/>
  <c r="FW51" i="20" s="1"/>
  <c r="FB67" i="20"/>
  <c r="FC67" i="20" s="1"/>
  <c r="FG22" i="20"/>
  <c r="FH22" i="20" s="1"/>
  <c r="FZ23" i="20"/>
  <c r="FZ88" i="20"/>
  <c r="GA65" i="20"/>
  <c r="FF65" i="20"/>
  <c r="FH65" i="20" s="1"/>
  <c r="FP86" i="20"/>
  <c r="FR86" i="20" s="1"/>
  <c r="FF85" i="20"/>
  <c r="FH85" i="20" s="1"/>
  <c r="FQ41" i="20"/>
  <c r="FR41" i="20" s="1"/>
  <c r="FA41" i="20"/>
  <c r="FC41" i="20" s="1"/>
  <c r="FF83" i="20"/>
  <c r="FH83" i="20" s="1"/>
  <c r="FF36" i="20"/>
  <c r="FH36" i="20" s="1"/>
  <c r="FP81" i="20"/>
  <c r="FR81" i="20" s="1"/>
  <c r="FZ37" i="20"/>
  <c r="GA62" i="20"/>
  <c r="FA61" i="20"/>
  <c r="FC61" i="20" s="1"/>
  <c r="FB54" i="20"/>
  <c r="FC54" i="20" s="1"/>
  <c r="FP79" i="20"/>
  <c r="FR79" i="20" s="1"/>
  <c r="FV78" i="20"/>
  <c r="FW78" i="20" s="1"/>
  <c r="FA57" i="20"/>
  <c r="FC57" i="20" s="1"/>
  <c r="FV14" i="20"/>
  <c r="FW14" i="20" s="1"/>
  <c r="FA46" i="20"/>
  <c r="FC46" i="20" s="1"/>
  <c r="FV15" i="20"/>
  <c r="FW15" i="20" s="1"/>
  <c r="FF15" i="20"/>
  <c r="FH15" i="20" s="1"/>
  <c r="FF55" i="20"/>
  <c r="FH55" i="20" s="1"/>
  <c r="FZ77" i="20"/>
  <c r="FZ45" i="20"/>
  <c r="FB25" i="20"/>
  <c r="FC25" i="20" s="1"/>
  <c r="FU85" i="20"/>
  <c r="GA38" i="20"/>
  <c r="FZ33" i="20"/>
  <c r="FF33" i="20"/>
  <c r="FH33" i="20" s="1"/>
  <c r="FA58" i="20"/>
  <c r="FB58" i="20"/>
  <c r="FB89" i="20"/>
  <c r="FC89" i="20" s="1"/>
  <c r="FA88" i="20"/>
  <c r="FB88" i="20"/>
  <c r="FP64" i="20"/>
  <c r="FR64" i="20" s="1"/>
  <c r="FQ87" i="20"/>
  <c r="FP87" i="20"/>
  <c r="FF87" i="20"/>
  <c r="FG87" i="20"/>
  <c r="FU84" i="20"/>
  <c r="FV84" i="20"/>
  <c r="FF58" i="20"/>
  <c r="FH58" i="20" s="1"/>
  <c r="FZ26" i="20"/>
  <c r="FP88" i="20"/>
  <c r="FR88" i="20" s="1"/>
  <c r="FA11" i="20"/>
  <c r="FB11" i="20"/>
  <c r="FK59" i="20"/>
  <c r="FM59" i="20" s="1"/>
  <c r="FP83" i="20"/>
  <c r="FQ83" i="20"/>
  <c r="FP38" i="20"/>
  <c r="FR38" i="20" s="1"/>
  <c r="FU58" i="20"/>
  <c r="FV58" i="20"/>
  <c r="FQ26" i="20"/>
  <c r="FR26" i="20" s="1"/>
  <c r="FQ31" i="20"/>
  <c r="FP31" i="20"/>
  <c r="FB31" i="20"/>
  <c r="FC31" i="20" s="1"/>
  <c r="FK87" i="20"/>
  <c r="FM87" i="20" s="1"/>
  <c r="FK86" i="20"/>
  <c r="FM86" i="20" s="1"/>
  <c r="FK85" i="20"/>
  <c r="FM85" i="20" s="1"/>
  <c r="FP30" i="20"/>
  <c r="FR30" i="20" s="1"/>
  <c r="FK43" i="20"/>
  <c r="FM43" i="20" s="1"/>
  <c r="FU82" i="20"/>
  <c r="FV82" i="20"/>
  <c r="FK64" i="20"/>
  <c r="FM64" i="20" s="1"/>
  <c r="FG11" i="20"/>
  <c r="FF11" i="20"/>
  <c r="FQ59" i="20"/>
  <c r="FP59" i="20"/>
  <c r="FF59" i="20"/>
  <c r="FG59" i="20"/>
  <c r="FF64" i="20"/>
  <c r="FH64" i="20" s="1"/>
  <c r="FF86" i="20"/>
  <c r="FH86" i="20" s="1"/>
  <c r="FP84" i="20"/>
  <c r="FR84" i="20" s="1"/>
  <c r="FP82" i="20"/>
  <c r="FR82" i="20" s="1"/>
  <c r="GA81" i="20"/>
  <c r="FV81" i="20"/>
  <c r="FW81" i="20" s="1"/>
  <c r="FB80" i="20"/>
  <c r="FC80" i="20" s="1"/>
  <c r="FQ61" i="20"/>
  <c r="FR61" i="20" s="1"/>
  <c r="FV48" i="20"/>
  <c r="FW48" i="20" s="1"/>
  <c r="FQ60" i="20"/>
  <c r="FR60" i="20" s="1"/>
  <c r="GA54" i="20"/>
  <c r="FV54" i="20"/>
  <c r="FW54" i="20" s="1"/>
  <c r="FG79" i="20"/>
  <c r="FH79" i="20" s="1"/>
  <c r="FA17" i="20"/>
  <c r="FC17" i="20" s="1"/>
  <c r="FK78" i="20"/>
  <c r="FM78" i="20" s="1"/>
  <c r="FA78" i="20"/>
  <c r="FB78" i="20"/>
  <c r="FQ57" i="20"/>
  <c r="FR57" i="20" s="1"/>
  <c r="FK49" i="20"/>
  <c r="FM49" i="20" s="1"/>
  <c r="FQ15" i="20"/>
  <c r="FP15" i="20"/>
  <c r="GA29" i="20"/>
  <c r="FZ29" i="20"/>
  <c r="FB29" i="20"/>
  <c r="FC29" i="20" s="1"/>
  <c r="FQ77" i="20"/>
  <c r="FP77" i="20"/>
  <c r="FG32" i="20"/>
  <c r="FF32" i="20"/>
  <c r="FU75" i="20"/>
  <c r="FV75" i="20"/>
  <c r="FU27" i="20"/>
  <c r="FV27" i="20"/>
  <c r="FF80" i="20"/>
  <c r="FH80" i="20" s="1"/>
  <c r="FZ39" i="20"/>
  <c r="FZ48" i="20"/>
  <c r="FA34" i="20"/>
  <c r="FC34" i="20" s="1"/>
  <c r="FK79" i="20"/>
  <c r="FM79" i="20" s="1"/>
  <c r="FB79" i="20"/>
  <c r="FC79" i="20" s="1"/>
  <c r="FF17" i="20"/>
  <c r="FH17" i="20" s="1"/>
  <c r="FP78" i="20"/>
  <c r="FR78" i="20" s="1"/>
  <c r="FP49" i="20"/>
  <c r="FR49" i="20" s="1"/>
  <c r="FA49" i="20"/>
  <c r="FC49" i="20" s="1"/>
  <c r="FG18" i="20"/>
  <c r="FH18" i="20" s="1"/>
  <c r="FA18" i="20"/>
  <c r="FB18" i="20"/>
  <c r="FQ46" i="20"/>
  <c r="FR46" i="20" s="1"/>
  <c r="FK35" i="20"/>
  <c r="FM35" i="20" s="1"/>
  <c r="FQ29" i="20"/>
  <c r="FR29" i="20" s="1"/>
  <c r="FG77" i="20"/>
  <c r="FH77" i="20" s="1"/>
  <c r="FQ25" i="20"/>
  <c r="FP25" i="20"/>
  <c r="FK75" i="20"/>
  <c r="FM75" i="20" s="1"/>
  <c r="FG74" i="20"/>
  <c r="FF74" i="20"/>
  <c r="FQ14" i="20"/>
  <c r="FP14" i="20"/>
  <c r="FU18" i="20"/>
  <c r="FV18" i="20"/>
  <c r="FA45" i="20"/>
  <c r="FB45" i="20"/>
  <c r="FK76" i="20"/>
  <c r="FM76" i="20" s="1"/>
  <c r="FQ73" i="20"/>
  <c r="FP73" i="20"/>
  <c r="FG57" i="20"/>
  <c r="FF57" i="20"/>
  <c r="FG46" i="20"/>
  <c r="FF46" i="20"/>
  <c r="FQ55" i="20"/>
  <c r="FP55" i="20"/>
  <c r="FU45" i="20"/>
  <c r="FV45" i="20"/>
  <c r="FB76" i="20"/>
  <c r="FA76" i="20"/>
  <c r="FA75" i="20"/>
  <c r="FB75" i="20"/>
  <c r="FF24" i="20"/>
  <c r="FH24" i="20" s="1"/>
  <c r="FV71" i="20"/>
  <c r="FW71" i="20" s="1"/>
  <c r="FP70" i="20"/>
  <c r="FR70" i="20" s="1"/>
  <c r="FP66" i="20"/>
  <c r="FR66" i="20" s="1"/>
  <c r="FF66" i="20"/>
  <c r="FH66" i="20" s="1"/>
  <c r="FU28" i="20"/>
  <c r="FW28" i="20" s="1"/>
  <c r="FP28" i="20"/>
  <c r="FR28" i="20" s="1"/>
  <c r="FA28" i="20"/>
  <c r="FC28" i="20" s="1"/>
  <c r="FU63" i="20"/>
  <c r="FW63" i="20" s="1"/>
  <c r="FQ68" i="20"/>
  <c r="FR68" i="20" s="1"/>
  <c r="GA10" i="20"/>
  <c r="FG10" i="20"/>
  <c r="FH10" i="20" s="1"/>
  <c r="FQ51" i="20"/>
  <c r="FR51" i="20" s="1"/>
  <c r="FA51" i="20"/>
  <c r="FC51" i="20" s="1"/>
  <c r="GA20" i="20"/>
  <c r="FQ67" i="20"/>
  <c r="FR67" i="20" s="1"/>
  <c r="GA22" i="20"/>
  <c r="FQ21" i="20"/>
  <c r="FR21" i="20" s="1"/>
  <c r="GA40" i="20"/>
  <c r="FA53" i="20"/>
  <c r="FC53" i="20" s="1"/>
  <c r="FF70" i="20"/>
  <c r="FH70" i="20" s="1"/>
  <c r="FP7" i="20"/>
  <c r="FR7" i="20" s="1"/>
  <c r="FF63" i="20"/>
  <c r="FH63" i="20" s="1"/>
  <c r="GA69" i="20"/>
  <c r="FG69" i="20"/>
  <c r="FH69" i="20" s="1"/>
  <c r="FQ50" i="20"/>
  <c r="FR50" i="20" s="1"/>
  <c r="GA13" i="20"/>
  <c r="FG13" i="20"/>
  <c r="FH13" i="20" s="1"/>
  <c r="FV33" i="20"/>
  <c r="FW33" i="20" s="1"/>
  <c r="FB33" i="20"/>
  <c r="FC33" i="20" s="1"/>
  <c r="FV26" i="20"/>
  <c r="FW26" i="20" s="1"/>
  <c r="FB26" i="20"/>
  <c r="FC26" i="20" s="1"/>
  <c r="FA87" i="20"/>
  <c r="FB87" i="20"/>
  <c r="GA86" i="20"/>
  <c r="FZ86" i="20"/>
  <c r="FA85" i="20"/>
  <c r="FB85" i="20"/>
  <c r="GA41" i="20"/>
  <c r="FZ41" i="20"/>
  <c r="GA43" i="20"/>
  <c r="FZ43" i="20"/>
  <c r="FV64" i="20"/>
  <c r="FW64" i="20" s="1"/>
  <c r="FV86" i="20"/>
  <c r="FW86" i="20" s="1"/>
  <c r="FF23" i="20"/>
  <c r="FH23" i="20" s="1"/>
  <c r="FF89" i="20"/>
  <c r="FH89" i="20" s="1"/>
  <c r="FV72" i="20"/>
  <c r="FW72" i="20" s="1"/>
  <c r="FP72" i="20"/>
  <c r="FR72" i="20" s="1"/>
  <c r="FF88" i="20"/>
  <c r="FH88" i="20" s="1"/>
  <c r="FA65" i="20"/>
  <c r="FB65" i="20"/>
  <c r="FZ64" i="20"/>
  <c r="GA11" i="20"/>
  <c r="FZ11" i="20"/>
  <c r="FB84" i="20"/>
  <c r="FC84" i="20" s="1"/>
  <c r="FB30" i="20"/>
  <c r="FC30" i="20" s="1"/>
  <c r="FB59" i="20"/>
  <c r="FC59" i="20" s="1"/>
  <c r="FB82" i="20"/>
  <c r="FC82" i="20" s="1"/>
  <c r="FB81" i="20"/>
  <c r="FC81" i="20" s="1"/>
  <c r="FB37" i="20"/>
  <c r="FC37" i="20" s="1"/>
  <c r="FK47" i="20"/>
  <c r="FM47" i="20" s="1"/>
  <c r="FB62" i="20"/>
  <c r="FA62" i="20"/>
  <c r="FV42" i="20"/>
  <c r="FU42" i="20"/>
  <c r="FF44" i="20"/>
  <c r="FH44" i="20" s="1"/>
  <c r="FB16" i="20"/>
  <c r="FA16" i="20"/>
  <c r="FV83" i="20"/>
  <c r="FW83" i="20" s="1"/>
  <c r="FV80" i="20"/>
  <c r="FW80" i="20" s="1"/>
  <c r="FV62" i="20"/>
  <c r="FU62" i="20"/>
  <c r="FZ83" i="20"/>
  <c r="FZ36" i="20"/>
  <c r="FZ80" i="20"/>
  <c r="FF47" i="20"/>
  <c r="FH47" i="20" s="1"/>
  <c r="FZ61" i="20"/>
  <c r="FP42" i="20"/>
  <c r="FR42" i="20" s="1"/>
  <c r="FK44" i="20"/>
  <c r="FM44" i="20" s="1"/>
  <c r="FV16" i="20"/>
  <c r="FU16" i="20"/>
  <c r="FK61" i="20"/>
  <c r="FM61" i="20" s="1"/>
  <c r="FB42" i="20"/>
  <c r="FA42" i="20"/>
  <c r="FK39" i="20"/>
  <c r="FM39" i="20" s="1"/>
  <c r="FA56" i="20"/>
  <c r="FC56" i="20" s="1"/>
  <c r="FK48" i="20"/>
  <c r="FM48" i="20" s="1"/>
  <c r="FZ60" i="20"/>
  <c r="FU60" i="20"/>
  <c r="FW60" i="20" s="1"/>
  <c r="FZ34" i="20"/>
  <c r="FZ17" i="20"/>
  <c r="FU17" i="20"/>
  <c r="FW17" i="20" s="1"/>
  <c r="FZ57" i="20"/>
  <c r="FU49" i="20"/>
  <c r="FW49" i="20" s="1"/>
  <c r="FZ46" i="20"/>
  <c r="FU46" i="20"/>
  <c r="FW46" i="20" s="1"/>
  <c r="FZ35" i="20"/>
  <c r="FV55" i="20"/>
  <c r="FU55" i="20"/>
  <c r="FF29" i="20"/>
  <c r="FH29" i="20" s="1"/>
  <c r="FV32" i="20"/>
  <c r="FU32" i="20"/>
  <c r="FB77" i="20"/>
  <c r="FA77" i="20"/>
  <c r="FB55" i="20"/>
  <c r="FA55" i="20"/>
  <c r="FV77" i="20"/>
  <c r="FU77" i="20"/>
  <c r="GA32" i="20"/>
  <c r="FZ32" i="20"/>
  <c r="FZ76" i="20"/>
  <c r="FU76" i="20"/>
  <c r="FW76" i="20" s="1"/>
  <c r="FZ74" i="20"/>
  <c r="FU74" i="20"/>
  <c r="FW74" i="20" s="1"/>
  <c r="FZ53" i="20"/>
  <c r="FU53" i="20"/>
  <c r="FW53" i="20" s="1"/>
  <c r="FZ24" i="20"/>
  <c r="FU24" i="20"/>
  <c r="FW24" i="20" s="1"/>
  <c r="FB24" i="20"/>
  <c r="FC24" i="20" s="1"/>
  <c r="FB71" i="20"/>
  <c r="FC71" i="20" s="1"/>
  <c r="FV70" i="20"/>
  <c r="FW70" i="20" s="1"/>
  <c r="FV66" i="20"/>
  <c r="FW66" i="20" s="1"/>
  <c r="FB27" i="20"/>
  <c r="FC27" i="20" s="1"/>
  <c r="FU7" i="20"/>
  <c r="FV7" i="20"/>
  <c r="FF28" i="20"/>
  <c r="FH28" i="20" s="1"/>
  <c r="FZ63" i="20"/>
  <c r="FK63" i="20"/>
  <c r="FM63" i="20" s="1"/>
  <c r="FV69" i="20"/>
  <c r="FB69" i="20"/>
  <c r="FC69" i="20" s="1"/>
  <c r="FB10" i="20"/>
  <c r="FC10" i="20" s="1"/>
  <c r="FB13" i="20"/>
  <c r="FC13" i="20" s="1"/>
  <c r="FV20" i="20"/>
  <c r="FW20" i="20" s="1"/>
  <c r="FB20" i="20"/>
  <c r="FC20" i="20" s="1"/>
  <c r="FV22" i="20"/>
  <c r="FW22" i="20" s="1"/>
  <c r="FB22" i="20"/>
  <c r="FC22" i="20" s="1"/>
  <c r="FV40" i="20"/>
  <c r="FW40" i="20" s="1"/>
  <c r="FU69" i="20"/>
  <c r="FG51" i="20"/>
  <c r="FH51" i="20" s="1"/>
  <c r="FQ20" i="20"/>
  <c r="FR20" i="20" s="1"/>
  <c r="GA67" i="20"/>
  <c r="FG67" i="20"/>
  <c r="FH67" i="20" s="1"/>
  <c r="FQ22" i="20"/>
  <c r="FR22" i="20" s="1"/>
  <c r="GA21" i="20"/>
  <c r="FG21" i="20"/>
  <c r="FH21" i="20" s="1"/>
  <c r="FQ40" i="20"/>
  <c r="FR40" i="20" s="1"/>
  <c r="EQ85" i="20"/>
  <c r="DQ44" i="20"/>
  <c r="DS44" i="20" s="1"/>
  <c r="BQ14" i="20"/>
  <c r="BS14" i="20" s="1"/>
  <c r="BQ85" i="20"/>
  <c r="BS85" i="20" s="1"/>
  <c r="AW36" i="20"/>
  <c r="AY36" i="20" s="1"/>
  <c r="BR73" i="20"/>
  <c r="BS73" i="20" s="1"/>
  <c r="EP31" i="20"/>
  <c r="DV17" i="20"/>
  <c r="DX17" i="20" s="1"/>
  <c r="EK45" i="20"/>
  <c r="EM45" i="20" s="1"/>
  <c r="AW31" i="20"/>
  <c r="BL68" i="20"/>
  <c r="BN68" i="20" s="1"/>
  <c r="DR51" i="20"/>
  <c r="DS51" i="20" s="1"/>
  <c r="EG88" i="20"/>
  <c r="EH88" i="20" s="1"/>
  <c r="EP30" i="20"/>
  <c r="AX87" i="20"/>
  <c r="AY87" i="20" s="1"/>
  <c r="DQ89" i="20"/>
  <c r="DS89" i="20" s="1"/>
  <c r="EG64" i="20"/>
  <c r="EH64" i="20" s="1"/>
  <c r="DR59" i="20"/>
  <c r="DS59" i="20" s="1"/>
  <c r="DW14" i="20"/>
  <c r="DX14" i="20" s="1"/>
  <c r="EK20" i="20"/>
  <c r="EM20" i="20" s="1"/>
  <c r="BM58" i="20"/>
  <c r="BN58" i="20" s="1"/>
  <c r="BW87" i="20"/>
  <c r="AX59" i="20"/>
  <c r="AY59" i="20" s="1"/>
  <c r="BV17" i="20"/>
  <c r="BC63" i="20"/>
  <c r="BD63" i="20" s="1"/>
  <c r="EK26" i="20"/>
  <c r="EM26" i="20" s="1"/>
  <c r="EG11" i="20"/>
  <c r="EH11" i="20" s="1"/>
  <c r="EG43" i="20"/>
  <c r="EH43" i="20" s="1"/>
  <c r="EQ16" i="20"/>
  <c r="DR56" i="20"/>
  <c r="DS56" i="20" s="1"/>
  <c r="EQ55" i="20"/>
  <c r="DW32" i="20"/>
  <c r="DX32" i="20" s="1"/>
  <c r="EK53" i="20"/>
  <c r="EM53" i="20" s="1"/>
  <c r="BB77" i="20"/>
  <c r="BD77" i="20" s="1"/>
  <c r="AW13" i="20"/>
  <c r="AY13" i="20" s="1"/>
  <c r="AC81" i="20"/>
  <c r="AW38" i="20"/>
  <c r="AY38" i="20" s="1"/>
  <c r="BM23" i="20"/>
  <c r="BN23" i="20" s="1"/>
  <c r="BR89" i="20"/>
  <c r="BS89" i="20" s="1"/>
  <c r="BM59" i="20"/>
  <c r="BN59" i="20" s="1"/>
  <c r="BG48" i="20"/>
  <c r="BI48" i="20" s="1"/>
  <c r="BQ79" i="20"/>
  <c r="BS79" i="20" s="1"/>
  <c r="BL49" i="20"/>
  <c r="BN49" i="20" s="1"/>
  <c r="BV25" i="20"/>
  <c r="BB73" i="20"/>
  <c r="BD73" i="20" s="1"/>
  <c r="BR69" i="20"/>
  <c r="BS69" i="20" s="1"/>
  <c r="BM13" i="20"/>
  <c r="BN13" i="20" s="1"/>
  <c r="DQ26" i="20"/>
  <c r="DS26" i="20" s="1"/>
  <c r="EQ59" i="20"/>
  <c r="EQ82" i="20"/>
  <c r="DV62" i="20"/>
  <c r="DX62" i="20" s="1"/>
  <c r="EA76" i="20"/>
  <c r="EC76" i="20" s="1"/>
  <c r="EF27" i="20"/>
  <c r="EH27" i="20" s="1"/>
  <c r="DW7" i="20"/>
  <c r="DX7" i="20" s="1"/>
  <c r="DW72" i="20"/>
  <c r="DX72" i="20" s="1"/>
  <c r="EK51" i="20"/>
  <c r="EM51" i="20" s="1"/>
  <c r="EL67" i="20"/>
  <c r="EM67" i="20" s="1"/>
  <c r="BW11" i="20"/>
  <c r="BG43" i="20"/>
  <c r="BI43" i="20" s="1"/>
  <c r="BV82" i="20"/>
  <c r="AW15" i="20"/>
  <c r="AY15" i="20" s="1"/>
  <c r="BR29" i="20"/>
  <c r="BS29" i="20" s="1"/>
  <c r="BL75" i="20"/>
  <c r="BN75" i="20" s="1"/>
  <c r="BC70" i="20"/>
  <c r="BD70" i="20" s="1"/>
  <c r="BL21" i="20"/>
  <c r="BN21" i="20" s="1"/>
  <c r="EQ58" i="20"/>
  <c r="EA72" i="20"/>
  <c r="EC72" i="20" s="1"/>
  <c r="DR65" i="20"/>
  <c r="DS65" i="20" s="1"/>
  <c r="EA86" i="20"/>
  <c r="EC86" i="20" s="1"/>
  <c r="EL85" i="20"/>
  <c r="EM85" i="20" s="1"/>
  <c r="DW59" i="20"/>
  <c r="DX59" i="20" s="1"/>
  <c r="EP81" i="20"/>
  <c r="EP56" i="20"/>
  <c r="DQ17" i="20"/>
  <c r="EL32" i="20"/>
  <c r="EM32" i="20" s="1"/>
  <c r="EQ73" i="20"/>
  <c r="BR23" i="20"/>
  <c r="BS23" i="20" s="1"/>
  <c r="BC57" i="20"/>
  <c r="BD57" i="20" s="1"/>
  <c r="EQ38" i="20"/>
  <c r="DR85" i="20"/>
  <c r="DS85" i="20" s="1"/>
  <c r="DW82" i="20"/>
  <c r="DX82" i="20" s="1"/>
  <c r="EK47" i="20"/>
  <c r="EM47" i="20" s="1"/>
  <c r="EA56" i="20"/>
  <c r="EC56" i="20" s="1"/>
  <c r="DV56" i="20"/>
  <c r="DX56" i="20" s="1"/>
  <c r="EL60" i="20"/>
  <c r="EM60" i="20" s="1"/>
  <c r="DR49" i="20"/>
  <c r="DS49" i="20" s="1"/>
  <c r="EQ77" i="20"/>
  <c r="EG32" i="20"/>
  <c r="EH32" i="20" s="1"/>
  <c r="EQ25" i="20"/>
  <c r="DV53" i="20"/>
  <c r="DX53" i="20" s="1"/>
  <c r="DQ53" i="20"/>
  <c r="DS53" i="20" s="1"/>
  <c r="DV70" i="20"/>
  <c r="DX70" i="20" s="1"/>
  <c r="DV66" i="20"/>
  <c r="DX66" i="20" s="1"/>
  <c r="DV69" i="20"/>
  <c r="DX69" i="20" s="1"/>
  <c r="AM36" i="20"/>
  <c r="BQ38" i="20"/>
  <c r="BS38" i="20" s="1"/>
  <c r="BB31" i="20"/>
  <c r="BD31" i="20" s="1"/>
  <c r="BV23" i="20"/>
  <c r="AX86" i="20"/>
  <c r="AY86" i="20" s="1"/>
  <c r="BL85" i="20"/>
  <c r="BN85" i="20" s="1"/>
  <c r="AX16" i="20"/>
  <c r="AY16" i="20" s="1"/>
  <c r="BB56" i="20"/>
  <c r="BD56" i="20" s="1"/>
  <c r="BR60" i="20"/>
  <c r="BS60" i="20" s="1"/>
  <c r="BC79" i="20"/>
  <c r="BD79" i="20" s="1"/>
  <c r="BL17" i="20"/>
  <c r="BN17" i="20" s="1"/>
  <c r="BV15" i="20"/>
  <c r="BB25" i="20"/>
  <c r="BD25" i="20" s="1"/>
  <c r="BQ53" i="20"/>
  <c r="BS53" i="20" s="1"/>
  <c r="BV70" i="20"/>
  <c r="BC50" i="20"/>
  <c r="BD50" i="20" s="1"/>
  <c r="DB33" i="20"/>
  <c r="DC33" i="20" s="1"/>
  <c r="DW58" i="20"/>
  <c r="DX58" i="20" s="1"/>
  <c r="DV31" i="20"/>
  <c r="DX31" i="20" s="1"/>
  <c r="EQ72" i="20"/>
  <c r="EK65" i="20"/>
  <c r="EM65" i="20" s="1"/>
  <c r="DW85" i="20"/>
  <c r="DX85" i="20" s="1"/>
  <c r="DQ81" i="20"/>
  <c r="DS81" i="20" s="1"/>
  <c r="EP37" i="20"/>
  <c r="EA62" i="20"/>
  <c r="EC62" i="20" s="1"/>
  <c r="DR60" i="20"/>
  <c r="DS60" i="20" s="1"/>
  <c r="EK76" i="20"/>
  <c r="EM76" i="20" s="1"/>
  <c r="EL66" i="20"/>
  <c r="EM66" i="20" s="1"/>
  <c r="EG67" i="20"/>
  <c r="EH67" i="20" s="1"/>
  <c r="DR46" i="20"/>
  <c r="DS46" i="20" s="1"/>
  <c r="EK15" i="20"/>
  <c r="EM15" i="20" s="1"/>
  <c r="DW15" i="20"/>
  <c r="DX15" i="20" s="1"/>
  <c r="DW55" i="20"/>
  <c r="DX55" i="20" s="1"/>
  <c r="EG74" i="20"/>
  <c r="EH74" i="20" s="1"/>
  <c r="BM33" i="20"/>
  <c r="BN33" i="20" s="1"/>
  <c r="BW85" i="20"/>
  <c r="BV30" i="20"/>
  <c r="BM43" i="20"/>
  <c r="BN43" i="20" s="1"/>
  <c r="BV59" i="20"/>
  <c r="AX81" i="20"/>
  <c r="AY81" i="20" s="1"/>
  <c r="BC37" i="20"/>
  <c r="BD37" i="20" s="1"/>
  <c r="BW61" i="20"/>
  <c r="BM54" i="20"/>
  <c r="BN54" i="20" s="1"/>
  <c r="AW14" i="20"/>
  <c r="AY14" i="20" s="1"/>
  <c r="BM18" i="20"/>
  <c r="BN18" i="20" s="1"/>
  <c r="BQ55" i="20"/>
  <c r="BS55" i="20" s="1"/>
  <c r="BM77" i="20"/>
  <c r="BN77" i="20" s="1"/>
  <c r="BM45" i="20"/>
  <c r="BN45" i="20" s="1"/>
  <c r="AW71" i="20"/>
  <c r="AY71" i="20" s="1"/>
  <c r="BW69" i="20"/>
  <c r="BB67" i="20"/>
  <c r="BD67" i="20" s="1"/>
  <c r="BC26" i="20"/>
  <c r="BD26" i="20" s="1"/>
  <c r="AX72" i="20"/>
  <c r="AY72" i="20" s="1"/>
  <c r="BC64" i="20"/>
  <c r="BD64" i="20" s="1"/>
  <c r="BB86" i="20"/>
  <c r="BD86" i="20" s="1"/>
  <c r="BC85" i="20"/>
  <c r="BD85" i="20" s="1"/>
  <c r="BR48" i="20"/>
  <c r="BS48" i="20" s="1"/>
  <c r="AX48" i="20"/>
  <c r="AY48" i="20" s="1"/>
  <c r="AX76" i="20"/>
  <c r="AY76" i="20" s="1"/>
  <c r="BW73" i="20"/>
  <c r="BM27" i="20"/>
  <c r="BN27" i="20" s="1"/>
  <c r="BC71" i="20"/>
  <c r="BD71" i="20" s="1"/>
  <c r="AX66" i="20"/>
  <c r="AY66" i="20" s="1"/>
  <c r="BR63" i="20"/>
  <c r="BS63" i="20" s="1"/>
  <c r="BR67" i="20"/>
  <c r="BS67" i="20" s="1"/>
  <c r="CH16" i="20"/>
  <c r="CI16" i="20" s="1"/>
  <c r="DV38" i="20"/>
  <c r="DX38" i="20" s="1"/>
  <c r="EG33" i="20"/>
  <c r="EH33" i="20" s="1"/>
  <c r="DQ58" i="20"/>
  <c r="DR58" i="20"/>
  <c r="EL89" i="20"/>
  <c r="EK89" i="20"/>
  <c r="AM83" i="20"/>
  <c r="S61" i="20"/>
  <c r="BL89" i="20"/>
  <c r="BN89" i="20" s="1"/>
  <c r="BV16" i="20"/>
  <c r="BW39" i="20"/>
  <c r="AW39" i="20"/>
  <c r="AY39" i="20" s="1"/>
  <c r="BW48" i="20"/>
  <c r="BQ54" i="20"/>
  <c r="BS54" i="20" s="1"/>
  <c r="AW54" i="20"/>
  <c r="AY54" i="20" s="1"/>
  <c r="BG79" i="20"/>
  <c r="BI79" i="20" s="1"/>
  <c r="BW78" i="20"/>
  <c r="BV57" i="20"/>
  <c r="AX46" i="20"/>
  <c r="AY46" i="20" s="1"/>
  <c r="BQ15" i="20"/>
  <c r="BS15" i="20" s="1"/>
  <c r="AW77" i="20"/>
  <c r="AY77" i="20" s="1"/>
  <c r="BM76" i="20"/>
  <c r="BN76" i="20" s="1"/>
  <c r="BC74" i="20"/>
  <c r="BD74" i="20" s="1"/>
  <c r="BR71" i="20"/>
  <c r="BS71" i="20" s="1"/>
  <c r="AX28" i="20"/>
  <c r="AY28" i="20" s="1"/>
  <c r="AX50" i="20"/>
  <c r="AY50" i="20" s="1"/>
  <c r="BL51" i="20"/>
  <c r="BN51" i="20" s="1"/>
  <c r="BC20" i="20"/>
  <c r="BD20" i="20" s="1"/>
  <c r="CM66" i="20"/>
  <c r="CN66" i="20" s="1"/>
  <c r="EG26" i="20"/>
  <c r="EF26" i="20"/>
  <c r="CG29" i="20"/>
  <c r="CI29" i="20" s="1"/>
  <c r="EF89" i="20"/>
  <c r="EG89" i="20"/>
  <c r="BB81" i="20"/>
  <c r="BD81" i="20" s="1"/>
  <c r="BM60" i="20"/>
  <c r="BN60" i="20" s="1"/>
  <c r="AW79" i="20"/>
  <c r="AY79" i="20" s="1"/>
  <c r="BQ17" i="20"/>
  <c r="BS17" i="20" s="1"/>
  <c r="BB49" i="20"/>
  <c r="BD49" i="20" s="1"/>
  <c r="BC18" i="20"/>
  <c r="BD18" i="20" s="1"/>
  <c r="BV35" i="20"/>
  <c r="BW29" i="20"/>
  <c r="BW77" i="20"/>
  <c r="BG77" i="20"/>
  <c r="BI77" i="20" s="1"/>
  <c r="BR25" i="20"/>
  <c r="BS25" i="20" s="1"/>
  <c r="AX73" i="20"/>
  <c r="AY73" i="20" s="1"/>
  <c r="BW24" i="20"/>
  <c r="BL63" i="20"/>
  <c r="BN63" i="20" s="1"/>
  <c r="EQ65" i="20"/>
  <c r="DQ41" i="20"/>
  <c r="DS41" i="20" s="1"/>
  <c r="EL81" i="20"/>
  <c r="EM81" i="20" s="1"/>
  <c r="EG80" i="20"/>
  <c r="EH80" i="20" s="1"/>
  <c r="DR62" i="20"/>
  <c r="DS62" i="20" s="1"/>
  <c r="EA42" i="20"/>
  <c r="EC42" i="20" s="1"/>
  <c r="EP60" i="20"/>
  <c r="EG60" i="20"/>
  <c r="EH60" i="20" s="1"/>
  <c r="EF54" i="20"/>
  <c r="EH54" i="20" s="1"/>
  <c r="EQ79" i="20"/>
  <c r="DW79" i="20"/>
  <c r="DX79" i="20" s="1"/>
  <c r="DW18" i="20"/>
  <c r="DX18" i="20" s="1"/>
  <c r="EG46" i="20"/>
  <c r="EH46" i="20" s="1"/>
  <c r="DW77" i="20"/>
  <c r="DX77" i="20" s="1"/>
  <c r="DQ45" i="20"/>
  <c r="DS45" i="20" s="1"/>
  <c r="EG75" i="20"/>
  <c r="EH75" i="20" s="1"/>
  <c r="EL74" i="20"/>
  <c r="EM74" i="20" s="1"/>
  <c r="DW74" i="20"/>
  <c r="DX74" i="20" s="1"/>
  <c r="EK27" i="20"/>
  <c r="EM27" i="20" s="1"/>
  <c r="EG71" i="20"/>
  <c r="EH71" i="20" s="1"/>
  <c r="DQ71" i="20"/>
  <c r="DS71" i="20" s="1"/>
  <c r="EA66" i="20"/>
  <c r="EC66" i="20" s="1"/>
  <c r="EP7" i="20"/>
  <c r="EA69" i="20"/>
  <c r="EC69" i="20" s="1"/>
  <c r="EL68" i="20"/>
  <c r="EM68" i="20" s="1"/>
  <c r="EG68" i="20"/>
  <c r="EH68" i="20" s="1"/>
  <c r="DR68" i="20"/>
  <c r="DS68" i="20" s="1"/>
  <c r="DR50" i="20"/>
  <c r="DS50" i="20" s="1"/>
  <c r="EQ13" i="20"/>
  <c r="DW13" i="20"/>
  <c r="DX13" i="20" s="1"/>
  <c r="DQ20" i="20"/>
  <c r="DS20" i="20" s="1"/>
  <c r="EQ40" i="20"/>
  <c r="DR30" i="20"/>
  <c r="DS30" i="20" s="1"/>
  <c r="EQ42" i="20"/>
  <c r="DR42" i="20"/>
  <c r="DS42" i="20" s="1"/>
  <c r="EF79" i="20"/>
  <c r="EH79" i="20" s="1"/>
  <c r="EQ18" i="20"/>
  <c r="EL46" i="20"/>
  <c r="EM46" i="20" s="1"/>
  <c r="DQ15" i="20"/>
  <c r="DS15" i="20" s="1"/>
  <c r="EA35" i="20"/>
  <c r="EC35" i="20" s="1"/>
  <c r="DQ29" i="20"/>
  <c r="DS29" i="20" s="1"/>
  <c r="DQ76" i="20"/>
  <c r="DS76" i="20" s="1"/>
  <c r="EK75" i="20"/>
  <c r="EM75" i="20" s="1"/>
  <c r="EL24" i="20"/>
  <c r="EM24" i="20" s="1"/>
  <c r="EF70" i="20"/>
  <c r="EH70" i="20" s="1"/>
  <c r="EP69" i="20"/>
  <c r="DR67" i="20"/>
  <c r="DS67" i="20" s="1"/>
  <c r="EK22" i="20"/>
  <c r="EM22" i="20" s="1"/>
  <c r="DW11" i="20"/>
  <c r="DX11" i="20" s="1"/>
  <c r="EL82" i="20"/>
  <c r="EM82" i="20" s="1"/>
  <c r="DW37" i="20"/>
  <c r="DX37" i="20" s="1"/>
  <c r="EA44" i="20"/>
  <c r="EC44" i="20" s="1"/>
  <c r="EA48" i="20"/>
  <c r="EC48" i="20" s="1"/>
  <c r="EL31" i="20"/>
  <c r="EM31" i="20" s="1"/>
  <c r="DR31" i="20"/>
  <c r="DS31" i="20" s="1"/>
  <c r="EK23" i="20"/>
  <c r="EM23" i="20" s="1"/>
  <c r="EF23" i="20"/>
  <c r="EH23" i="20" s="1"/>
  <c r="EA64" i="20"/>
  <c r="EC64" i="20" s="1"/>
  <c r="EP87" i="20"/>
  <c r="EL87" i="20"/>
  <c r="EM87" i="20" s="1"/>
  <c r="DW87" i="20"/>
  <c r="DX87" i="20" s="1"/>
  <c r="DR87" i="20"/>
  <c r="DS87" i="20" s="1"/>
  <c r="DQ86" i="20"/>
  <c r="DS86" i="20" s="1"/>
  <c r="EQ84" i="20"/>
  <c r="EL84" i="20"/>
  <c r="EM84" i="20" s="1"/>
  <c r="DW84" i="20"/>
  <c r="DX84" i="20" s="1"/>
  <c r="DR84" i="20"/>
  <c r="DS84" i="20" s="1"/>
  <c r="EA41" i="20"/>
  <c r="EC41" i="20" s="1"/>
  <c r="DV81" i="20"/>
  <c r="DW81" i="20"/>
  <c r="EK62" i="20"/>
  <c r="EM62" i="20" s="1"/>
  <c r="EA16" i="20"/>
  <c r="EP48" i="20"/>
  <c r="EQ48" i="20"/>
  <c r="EG86" i="20"/>
  <c r="EH86" i="20" s="1"/>
  <c r="DW86" i="20"/>
  <c r="DX86" i="20" s="1"/>
  <c r="EF41" i="20"/>
  <c r="EG41" i="20"/>
  <c r="EL83" i="20"/>
  <c r="EK83" i="20"/>
  <c r="EA83" i="20"/>
  <c r="EA80" i="20"/>
  <c r="DQ80" i="20"/>
  <c r="DS80" i="20" s="1"/>
  <c r="EK61" i="20"/>
  <c r="EM61" i="20" s="1"/>
  <c r="EL38" i="20"/>
  <c r="EM38" i="20" s="1"/>
  <c r="DR38" i="20"/>
  <c r="DS38" i="20" s="1"/>
  <c r="EK33" i="20"/>
  <c r="EM33" i="20" s="1"/>
  <c r="DQ33" i="20"/>
  <c r="DS33" i="20" s="1"/>
  <c r="EA58" i="20"/>
  <c r="EC58" i="20" s="1"/>
  <c r="EL72" i="20"/>
  <c r="EM72" i="20" s="1"/>
  <c r="DR72" i="20"/>
  <c r="DS72" i="20" s="1"/>
  <c r="EK88" i="20"/>
  <c r="EM88" i="20" s="1"/>
  <c r="DQ88" i="20"/>
  <c r="DS88" i="20" s="1"/>
  <c r="DW65" i="20"/>
  <c r="DX65" i="20" s="1"/>
  <c r="EA81" i="20"/>
  <c r="DQ37" i="20"/>
  <c r="DR37" i="20"/>
  <c r="DR47" i="20"/>
  <c r="DQ47" i="20"/>
  <c r="EP62" i="20"/>
  <c r="EQ62" i="20"/>
  <c r="EK42" i="20"/>
  <c r="EL42" i="20"/>
  <c r="DV16" i="20"/>
  <c r="DW16" i="20"/>
  <c r="EA39" i="20"/>
  <c r="EL48" i="20"/>
  <c r="EK48" i="20"/>
  <c r="EF83" i="20"/>
  <c r="EG83" i="20"/>
  <c r="DQ82" i="20"/>
  <c r="DR82" i="20"/>
  <c r="DQ36" i="20"/>
  <c r="DS36" i="20" s="1"/>
  <c r="EK80" i="20"/>
  <c r="EM80" i="20" s="1"/>
  <c r="EA37" i="20"/>
  <c r="EC37" i="20" s="1"/>
  <c r="DQ61" i="20"/>
  <c r="DS61" i="20" s="1"/>
  <c r="DV60" i="20"/>
  <c r="DX60" i="20" s="1"/>
  <c r="EG34" i="20"/>
  <c r="EH34" i="20" s="1"/>
  <c r="DR34" i="20"/>
  <c r="DS34" i="20" s="1"/>
  <c r="EL17" i="20"/>
  <c r="EM17" i="20" s="1"/>
  <c r="DW78" i="20"/>
  <c r="DX78" i="20" s="1"/>
  <c r="DR57" i="20"/>
  <c r="DS57" i="20" s="1"/>
  <c r="EQ14" i="20"/>
  <c r="EL49" i="20"/>
  <c r="EM49" i="20" s="1"/>
  <c r="EG49" i="20"/>
  <c r="EH49" i="20" s="1"/>
  <c r="DQ35" i="20"/>
  <c r="DS35" i="20" s="1"/>
  <c r="EK29" i="20"/>
  <c r="EM29" i="20" s="1"/>
  <c r="EL77" i="20"/>
  <c r="EK77" i="20"/>
  <c r="EF45" i="20"/>
  <c r="EG45" i="20"/>
  <c r="EG25" i="20"/>
  <c r="EH25" i="20" s="1"/>
  <c r="EA74" i="20"/>
  <c r="EG73" i="20"/>
  <c r="EH73" i="20" s="1"/>
  <c r="EA70" i="20"/>
  <c r="EL28" i="20"/>
  <c r="EK28" i="20"/>
  <c r="DR28" i="20"/>
  <c r="DQ28" i="20"/>
  <c r="EQ54" i="20"/>
  <c r="DW54" i="20"/>
  <c r="DX54" i="20" s="1"/>
  <c r="EP17" i="20"/>
  <c r="EG17" i="20"/>
  <c r="EH17" i="20" s="1"/>
  <c r="EQ78" i="20"/>
  <c r="EG57" i="20"/>
  <c r="EH57" i="20" s="1"/>
  <c r="DR55" i="20"/>
  <c r="DQ55" i="20"/>
  <c r="DR32" i="20"/>
  <c r="DS32" i="20" s="1"/>
  <c r="EP75" i="20"/>
  <c r="EQ75" i="20"/>
  <c r="DR74" i="20"/>
  <c r="DS74" i="20" s="1"/>
  <c r="DR24" i="20"/>
  <c r="DS24" i="20" s="1"/>
  <c r="EQ66" i="20"/>
  <c r="EP66" i="20"/>
  <c r="EL55" i="20"/>
  <c r="EK55" i="20"/>
  <c r="DR77" i="20"/>
  <c r="DQ77" i="20"/>
  <c r="EL25" i="20"/>
  <c r="EK25" i="20"/>
  <c r="EL73" i="20"/>
  <c r="EK73" i="20"/>
  <c r="EF53" i="20"/>
  <c r="EG53" i="20"/>
  <c r="EL71" i="20"/>
  <c r="EK71" i="20"/>
  <c r="EQ28" i="20"/>
  <c r="EP28" i="20"/>
  <c r="EG28" i="20"/>
  <c r="EF28" i="20"/>
  <c r="EF29" i="20"/>
  <c r="EG29" i="20"/>
  <c r="EF76" i="20"/>
  <c r="EG76" i="20"/>
  <c r="EP27" i="20"/>
  <c r="EQ27" i="20"/>
  <c r="EK63" i="20"/>
  <c r="EM63" i="20" s="1"/>
  <c r="DQ63" i="20"/>
  <c r="DS63" i="20" s="1"/>
  <c r="EP10" i="20"/>
  <c r="DV10" i="20"/>
  <c r="DX10" i="20" s="1"/>
  <c r="EG51" i="20"/>
  <c r="EH51" i="20" s="1"/>
  <c r="EQ20" i="20"/>
  <c r="DW20" i="20"/>
  <c r="DX20" i="20" s="1"/>
  <c r="EQ22" i="20"/>
  <c r="EG21" i="20"/>
  <c r="EH21" i="20" s="1"/>
  <c r="EK21" i="20"/>
  <c r="EM21" i="20" s="1"/>
  <c r="EK40" i="20"/>
  <c r="EM40" i="20" s="1"/>
  <c r="DQ70" i="20"/>
  <c r="DS70" i="20" s="1"/>
  <c r="EF66" i="20"/>
  <c r="EH66" i="20" s="1"/>
  <c r="EF7" i="20"/>
  <c r="EH7" i="20" s="1"/>
  <c r="EA67" i="20"/>
  <c r="EC67" i="20" s="1"/>
  <c r="EG38" i="20"/>
  <c r="EH38" i="20" s="1"/>
  <c r="DW33" i="20"/>
  <c r="DX33" i="20" s="1"/>
  <c r="EG58" i="20"/>
  <c r="EH58" i="20" s="1"/>
  <c r="EQ26" i="20"/>
  <c r="DW26" i="20"/>
  <c r="DX26" i="20" s="1"/>
  <c r="EG31" i="20"/>
  <c r="EH31" i="20" s="1"/>
  <c r="EQ23" i="20"/>
  <c r="DW23" i="20"/>
  <c r="DX23" i="20" s="1"/>
  <c r="EQ89" i="20"/>
  <c r="DW89" i="20"/>
  <c r="DX89" i="20" s="1"/>
  <c r="EG72" i="20"/>
  <c r="EH72" i="20" s="1"/>
  <c r="EQ88" i="20"/>
  <c r="DW88" i="20"/>
  <c r="DX88" i="20" s="1"/>
  <c r="EG65" i="20"/>
  <c r="EH65" i="20" s="1"/>
  <c r="EA65" i="20"/>
  <c r="EC65" i="20" s="1"/>
  <c r="EK64" i="20"/>
  <c r="EM64" i="20" s="1"/>
  <c r="EG87" i="20"/>
  <c r="EH87" i="20" s="1"/>
  <c r="EA87" i="20"/>
  <c r="EC87" i="20" s="1"/>
  <c r="EQ86" i="20"/>
  <c r="EK86" i="20"/>
  <c r="EM86" i="20" s="1"/>
  <c r="EG85" i="20"/>
  <c r="EH85" i="20" s="1"/>
  <c r="EA85" i="20"/>
  <c r="EC85" i="20" s="1"/>
  <c r="EQ11" i="20"/>
  <c r="EG84" i="20"/>
  <c r="EH84" i="20" s="1"/>
  <c r="EA84" i="20"/>
  <c r="EC84" i="20" s="1"/>
  <c r="EQ41" i="20"/>
  <c r="EG30" i="20"/>
  <c r="EH30" i="20" s="1"/>
  <c r="EA30" i="20"/>
  <c r="EC30" i="20" s="1"/>
  <c r="EQ43" i="20"/>
  <c r="EG59" i="20"/>
  <c r="EF59" i="20"/>
  <c r="DW83" i="20"/>
  <c r="DV83" i="20"/>
  <c r="EG82" i="20"/>
  <c r="EF82" i="20"/>
  <c r="EQ80" i="20"/>
  <c r="EP80" i="20"/>
  <c r="DW64" i="20"/>
  <c r="DX64" i="20" s="1"/>
  <c r="DQ64" i="20"/>
  <c r="DS64" i="20" s="1"/>
  <c r="EQ83" i="20"/>
  <c r="EP83" i="20"/>
  <c r="EG81" i="20"/>
  <c r="EF81" i="20"/>
  <c r="DQ43" i="20"/>
  <c r="DS43" i="20" s="1"/>
  <c r="EA59" i="20"/>
  <c r="EC59" i="20" s="1"/>
  <c r="DQ83" i="20"/>
  <c r="DS83" i="20" s="1"/>
  <c r="EA82" i="20"/>
  <c r="EC82" i="20" s="1"/>
  <c r="DW80" i="20"/>
  <c r="DV80" i="20"/>
  <c r="DW36" i="20"/>
  <c r="DV36" i="20"/>
  <c r="EQ47" i="20"/>
  <c r="EP47" i="20"/>
  <c r="DV47" i="20"/>
  <c r="DX47" i="20" s="1"/>
  <c r="EP61" i="20"/>
  <c r="DV61" i="20"/>
  <c r="DX61" i="20" s="1"/>
  <c r="EF42" i="20"/>
  <c r="EH42" i="20" s="1"/>
  <c r="EP44" i="20"/>
  <c r="DV44" i="20"/>
  <c r="DX44" i="20" s="1"/>
  <c r="EP39" i="20"/>
  <c r="DV39" i="20"/>
  <c r="DX39" i="20" s="1"/>
  <c r="DQ39" i="20"/>
  <c r="DS39" i="20" s="1"/>
  <c r="DQ48" i="20"/>
  <c r="DS48" i="20" s="1"/>
  <c r="DQ54" i="20"/>
  <c r="DR54" i="20"/>
  <c r="DQ79" i="20"/>
  <c r="DR79" i="20"/>
  <c r="EP57" i="20"/>
  <c r="EQ57" i="20"/>
  <c r="DV57" i="20"/>
  <c r="DW57" i="20"/>
  <c r="DV49" i="20"/>
  <c r="DW49" i="20"/>
  <c r="EP46" i="20"/>
  <c r="EQ46" i="20"/>
  <c r="DV46" i="20"/>
  <c r="DW46" i="20"/>
  <c r="EA60" i="20"/>
  <c r="EK54" i="20"/>
  <c r="EL54" i="20"/>
  <c r="EA34" i="20"/>
  <c r="EK79" i="20"/>
  <c r="EL79" i="20"/>
  <c r="EF78" i="20"/>
  <c r="EG78" i="20"/>
  <c r="EF14" i="20"/>
  <c r="EG14" i="20"/>
  <c r="EF18" i="20"/>
  <c r="EG18" i="20"/>
  <c r="EL78" i="20"/>
  <c r="EM78" i="20" s="1"/>
  <c r="DR78" i="20"/>
  <c r="DS78" i="20" s="1"/>
  <c r="EL14" i="20"/>
  <c r="EM14" i="20" s="1"/>
  <c r="DR14" i="20"/>
  <c r="DS14" i="20" s="1"/>
  <c r="EL18" i="20"/>
  <c r="EM18" i="20" s="1"/>
  <c r="DR18" i="20"/>
  <c r="DS18" i="20" s="1"/>
  <c r="DW25" i="20"/>
  <c r="DX25" i="20" s="1"/>
  <c r="DQ25" i="20"/>
  <c r="DS25" i="20" s="1"/>
  <c r="DW75" i="20"/>
  <c r="DX75" i="20" s="1"/>
  <c r="DQ75" i="20"/>
  <c r="DS75" i="20" s="1"/>
  <c r="DW73" i="20"/>
  <c r="DX73" i="20" s="1"/>
  <c r="DQ73" i="20"/>
  <c r="DS73" i="20" s="1"/>
  <c r="DW27" i="20"/>
  <c r="DX27" i="20" s="1"/>
  <c r="DQ27" i="20"/>
  <c r="DS27" i="20" s="1"/>
  <c r="EG15" i="20"/>
  <c r="EH15" i="20" s="1"/>
  <c r="DW35" i="20"/>
  <c r="DX35" i="20" s="1"/>
  <c r="EG55" i="20"/>
  <c r="EH55" i="20" s="1"/>
  <c r="EQ29" i="20"/>
  <c r="DW29" i="20"/>
  <c r="DX29" i="20" s="1"/>
  <c r="EG77" i="20"/>
  <c r="EH77" i="20" s="1"/>
  <c r="EQ45" i="20"/>
  <c r="EQ76" i="20"/>
  <c r="EQ74" i="20"/>
  <c r="EQ53" i="20"/>
  <c r="EQ24" i="20"/>
  <c r="EL70" i="20"/>
  <c r="EK70" i="20"/>
  <c r="EG24" i="20"/>
  <c r="EH24" i="20" s="1"/>
  <c r="EQ71" i="20"/>
  <c r="EP71" i="20"/>
  <c r="DW71" i="20"/>
  <c r="DV71" i="20"/>
  <c r="EQ70" i="20"/>
  <c r="EP70" i="20"/>
  <c r="DV28" i="20"/>
  <c r="DX28" i="20" s="1"/>
  <c r="EP63" i="20"/>
  <c r="EF69" i="20"/>
  <c r="EG69" i="20"/>
  <c r="EP68" i="20"/>
  <c r="EQ68" i="20"/>
  <c r="DR66" i="20"/>
  <c r="DS66" i="20" s="1"/>
  <c r="DV63" i="20"/>
  <c r="DW63" i="20"/>
  <c r="EK7" i="20"/>
  <c r="EL7" i="20"/>
  <c r="EL69" i="20"/>
  <c r="EM69" i="20" s="1"/>
  <c r="DR69" i="20"/>
  <c r="DS69" i="20" s="1"/>
  <c r="DW68" i="20"/>
  <c r="DX68" i="20" s="1"/>
  <c r="EG10" i="20"/>
  <c r="EH10" i="20" s="1"/>
  <c r="EQ50" i="20"/>
  <c r="DW50" i="20"/>
  <c r="DX50" i="20" s="1"/>
  <c r="DW51" i="20"/>
  <c r="DX51" i="20" s="1"/>
  <c r="EG20" i="20"/>
  <c r="EH20" i="20" s="1"/>
  <c r="EQ67" i="20"/>
  <c r="DW67" i="20"/>
  <c r="DX67" i="20" s="1"/>
  <c r="EG22" i="20"/>
  <c r="EH22" i="20" s="1"/>
  <c r="EQ21" i="20"/>
  <c r="EG40" i="20"/>
  <c r="EH40" i="20" s="1"/>
  <c r="CV85" i="20"/>
  <c r="CX85" i="20" s="1"/>
  <c r="DG82" i="20"/>
  <c r="DA63" i="20"/>
  <c r="DC63" i="20" s="1"/>
  <c r="CH35" i="20"/>
  <c r="CI35" i="20" s="1"/>
  <c r="DB47" i="20"/>
  <c r="DC47" i="20" s="1"/>
  <c r="CW49" i="20"/>
  <c r="CX49" i="20" s="1"/>
  <c r="DB88" i="20"/>
  <c r="DC88" i="20" s="1"/>
  <c r="CV78" i="20"/>
  <c r="CX78" i="20" s="1"/>
  <c r="CQ77" i="20"/>
  <c r="CS77" i="20" s="1"/>
  <c r="CW24" i="20"/>
  <c r="CX24" i="20" s="1"/>
  <c r="DA86" i="20"/>
  <c r="DC86" i="20" s="1"/>
  <c r="CH41" i="20"/>
  <c r="CI41" i="20" s="1"/>
  <c r="CM82" i="20"/>
  <c r="CN82" i="20" s="1"/>
  <c r="CM14" i="20"/>
  <c r="CN14" i="20" s="1"/>
  <c r="DG55" i="20"/>
  <c r="DG77" i="20"/>
  <c r="CW45" i="20"/>
  <c r="CX45" i="20" s="1"/>
  <c r="CG45" i="20"/>
  <c r="CI45" i="20" s="1"/>
  <c r="DG25" i="20"/>
  <c r="CG63" i="20"/>
  <c r="CI63" i="20" s="1"/>
  <c r="DG10" i="20"/>
  <c r="CM10" i="20"/>
  <c r="CN10" i="20" s="1"/>
  <c r="DA67" i="20"/>
  <c r="DC67" i="20" s="1"/>
  <c r="DB23" i="20"/>
  <c r="DC23" i="20" s="1"/>
  <c r="CH43" i="20"/>
  <c r="CI43" i="20" s="1"/>
  <c r="CM71" i="20"/>
  <c r="CN71" i="20" s="1"/>
  <c r="DA21" i="20"/>
  <c r="DC21" i="20" s="1"/>
  <c r="CH75" i="20"/>
  <c r="CI75" i="20" s="1"/>
  <c r="DG66" i="20"/>
  <c r="CV69" i="20"/>
  <c r="CX69" i="20" s="1"/>
  <c r="DB26" i="20"/>
  <c r="DC26" i="20" s="1"/>
  <c r="DB64" i="20"/>
  <c r="DC64" i="20" s="1"/>
  <c r="CG86" i="20"/>
  <c r="CI86" i="20" s="1"/>
  <c r="DF11" i="20"/>
  <c r="CV84" i="20"/>
  <c r="CX84" i="20" s="1"/>
  <c r="CH36" i="20"/>
  <c r="CI36" i="20" s="1"/>
  <c r="CW80" i="20"/>
  <c r="CX80" i="20" s="1"/>
  <c r="CH47" i="20"/>
  <c r="CI47" i="20" s="1"/>
  <c r="CM54" i="20"/>
  <c r="CN54" i="20" s="1"/>
  <c r="CM79" i="20"/>
  <c r="CN79" i="20" s="1"/>
  <c r="CL25" i="20"/>
  <c r="CN25" i="20" s="1"/>
  <c r="CW53" i="20"/>
  <c r="CX53" i="20" s="1"/>
  <c r="DG71" i="20"/>
  <c r="CL70" i="20"/>
  <c r="CN70" i="20" s="1"/>
  <c r="CQ78" i="20"/>
  <c r="CS78" i="20" s="1"/>
  <c r="CH57" i="20"/>
  <c r="CI57" i="20" s="1"/>
  <c r="DB89" i="20"/>
  <c r="DC89" i="20" s="1"/>
  <c r="DF43" i="20"/>
  <c r="DB82" i="20"/>
  <c r="DC82" i="20" s="1"/>
  <c r="CW29" i="20"/>
  <c r="CX29" i="20" s="1"/>
  <c r="CW33" i="20"/>
  <c r="CX33" i="20" s="1"/>
  <c r="CG33" i="20"/>
  <c r="CI33" i="20" s="1"/>
  <c r="CW26" i="20"/>
  <c r="CX26" i="20" s="1"/>
  <c r="CW23" i="20"/>
  <c r="CX23" i="20" s="1"/>
  <c r="CW89" i="20"/>
  <c r="CX89" i="20" s="1"/>
  <c r="CG89" i="20"/>
  <c r="CI89" i="20" s="1"/>
  <c r="CW88" i="20"/>
  <c r="CX88" i="20" s="1"/>
  <c r="CG88" i="20"/>
  <c r="CI88" i="20" s="1"/>
  <c r="CW64" i="20"/>
  <c r="CX64" i="20" s="1"/>
  <c r="CG64" i="20"/>
  <c r="CI64" i="20" s="1"/>
  <c r="CM87" i="20"/>
  <c r="CN87" i="20" s="1"/>
  <c r="CL86" i="20"/>
  <c r="CN86" i="20" s="1"/>
  <c r="CQ85" i="20"/>
  <c r="CS85" i="20" s="1"/>
  <c r="CV41" i="20"/>
  <c r="CX41" i="20" s="1"/>
  <c r="DG30" i="20"/>
  <c r="CV82" i="20"/>
  <c r="CX82" i="20" s="1"/>
  <c r="CQ82" i="20"/>
  <c r="CS82" i="20" s="1"/>
  <c r="DB80" i="20"/>
  <c r="DC80" i="20" s="1"/>
  <c r="DA61" i="20"/>
  <c r="DC61" i="20" s="1"/>
  <c r="CG61" i="20"/>
  <c r="CI61" i="20" s="1"/>
  <c r="DF16" i="20"/>
  <c r="CQ16" i="20"/>
  <c r="CS16" i="20" s="1"/>
  <c r="CL16" i="20"/>
  <c r="CN16" i="20" s="1"/>
  <c r="CV54" i="20"/>
  <c r="CX54" i="20" s="1"/>
  <c r="CW17" i="20"/>
  <c r="CX17" i="20" s="1"/>
  <c r="CM78" i="20"/>
  <c r="CN78" i="20" s="1"/>
  <c r="CW57" i="20"/>
  <c r="CX57" i="20" s="1"/>
  <c r="CV14" i="20"/>
  <c r="CX14" i="20" s="1"/>
  <c r="CH49" i="20"/>
  <c r="CI49" i="20" s="1"/>
  <c r="DB29" i="20"/>
  <c r="DC29" i="20" s="1"/>
  <c r="DB45" i="20"/>
  <c r="DC45" i="20" s="1"/>
  <c r="CM75" i="20"/>
  <c r="CN75" i="20" s="1"/>
  <c r="CL73" i="20"/>
  <c r="CN73" i="20" s="1"/>
  <c r="DB71" i="20"/>
  <c r="DC71" i="20" s="1"/>
  <c r="CV66" i="20"/>
  <c r="CX66" i="20" s="1"/>
  <c r="DA28" i="20"/>
  <c r="DC28" i="20" s="1"/>
  <c r="CV28" i="20"/>
  <c r="CX28" i="20" s="1"/>
  <c r="DF7" i="20"/>
  <c r="DF63" i="20"/>
  <c r="CM13" i="20"/>
  <c r="CN13" i="20" s="1"/>
  <c r="CM20" i="20"/>
  <c r="CN20" i="20" s="1"/>
  <c r="DG38" i="20"/>
  <c r="DG58" i="20"/>
  <c r="DG31" i="20"/>
  <c r="DG72" i="20"/>
  <c r="DG87" i="20"/>
  <c r="CM84" i="20"/>
  <c r="CN84" i="20" s="1"/>
  <c r="CW43" i="20"/>
  <c r="CX43" i="20" s="1"/>
  <c r="CH80" i="20"/>
  <c r="CI80" i="20" s="1"/>
  <c r="DG42" i="20"/>
  <c r="CV79" i="20"/>
  <c r="CX79" i="20" s="1"/>
  <c r="DB49" i="20"/>
  <c r="DC49" i="20" s="1"/>
  <c r="DF73" i="20"/>
  <c r="DG27" i="20"/>
  <c r="DF70" i="20"/>
  <c r="CV63" i="20"/>
  <c r="CX63" i="20" s="1"/>
  <c r="CM69" i="20"/>
  <c r="CN69" i="20" s="1"/>
  <c r="CG50" i="20"/>
  <c r="CI50" i="20" s="1"/>
  <c r="CH67" i="20"/>
  <c r="CI67" i="20" s="1"/>
  <c r="CM22" i="20"/>
  <c r="CN22" i="20" s="1"/>
  <c r="CV87" i="20"/>
  <c r="CX87" i="20" s="1"/>
  <c r="CW86" i="20"/>
  <c r="CX86" i="20" s="1"/>
  <c r="DG85" i="20"/>
  <c r="CM85" i="20"/>
  <c r="CN85" i="20" s="1"/>
  <c r="DF41" i="20"/>
  <c r="CV30" i="20"/>
  <c r="CX30" i="20" s="1"/>
  <c r="DG59" i="20"/>
  <c r="CW83" i="20"/>
  <c r="CX83" i="20" s="1"/>
  <c r="CH83" i="20"/>
  <c r="CI83" i="20" s="1"/>
  <c r="DG81" i="20"/>
  <c r="DG62" i="20"/>
  <c r="CM62" i="20"/>
  <c r="CN62" i="20" s="1"/>
  <c r="DG56" i="20"/>
  <c r="CM56" i="20"/>
  <c r="CN56" i="20" s="1"/>
  <c r="CW34" i="20"/>
  <c r="CX34" i="20" s="1"/>
  <c r="CH34" i="20"/>
  <c r="CI34" i="20" s="1"/>
  <c r="DB17" i="20"/>
  <c r="DC17" i="20" s="1"/>
  <c r="CM17" i="20"/>
  <c r="CL17" i="20"/>
  <c r="CL55" i="20"/>
  <c r="CM55" i="20"/>
  <c r="CV59" i="20"/>
  <c r="CX59" i="20" s="1"/>
  <c r="CM59" i="20"/>
  <c r="CN59" i="20" s="1"/>
  <c r="DA83" i="20"/>
  <c r="DC83" i="20" s="1"/>
  <c r="CL83" i="20"/>
  <c r="CN83" i="20" s="1"/>
  <c r="CM81" i="20"/>
  <c r="CN81" i="20" s="1"/>
  <c r="CM37" i="20"/>
  <c r="CN37" i="20" s="1"/>
  <c r="CW44" i="20"/>
  <c r="CX44" i="20" s="1"/>
  <c r="CH44" i="20"/>
  <c r="CI44" i="20" s="1"/>
  <c r="CQ56" i="20"/>
  <c r="CS56" i="20" s="1"/>
  <c r="CH56" i="20"/>
  <c r="CI56" i="20" s="1"/>
  <c r="CV48" i="20"/>
  <c r="CX48" i="20" s="1"/>
  <c r="DB60" i="20"/>
  <c r="DC60" i="20" s="1"/>
  <c r="CH60" i="20"/>
  <c r="CI60" i="20" s="1"/>
  <c r="DF14" i="20"/>
  <c r="DG14" i="20"/>
  <c r="DA46" i="20"/>
  <c r="DB46" i="20"/>
  <c r="CM38" i="20"/>
  <c r="CN38" i="20" s="1"/>
  <c r="CM58" i="20"/>
  <c r="CN58" i="20" s="1"/>
  <c r="CM31" i="20"/>
  <c r="CN31" i="20" s="1"/>
  <c r="CM72" i="20"/>
  <c r="CN72" i="20" s="1"/>
  <c r="CM65" i="20"/>
  <c r="CN65" i="20" s="1"/>
  <c r="CW11" i="20"/>
  <c r="CX11" i="20" s="1"/>
  <c r="DG84" i="20"/>
  <c r="DF83" i="20"/>
  <c r="CV81" i="20"/>
  <c r="CX81" i="20" s="1"/>
  <c r="DG48" i="20"/>
  <c r="DA48" i="20"/>
  <c r="DC48" i="20" s="1"/>
  <c r="CL60" i="20"/>
  <c r="CN60" i="20" s="1"/>
  <c r="DG54" i="20"/>
  <c r="DG79" i="20"/>
  <c r="DG78" i="20"/>
  <c r="CL57" i="20"/>
  <c r="CN57" i="20" s="1"/>
  <c r="CL49" i="20"/>
  <c r="CN49" i="20" s="1"/>
  <c r="CM18" i="20"/>
  <c r="CN18" i="20" s="1"/>
  <c r="CH46" i="20"/>
  <c r="CI46" i="20" s="1"/>
  <c r="DG15" i="20"/>
  <c r="CH25" i="20"/>
  <c r="CI25" i="20" s="1"/>
  <c r="CW74" i="20"/>
  <c r="CX74" i="20" s="1"/>
  <c r="CW70" i="20"/>
  <c r="CX70" i="20" s="1"/>
  <c r="DF28" i="20"/>
  <c r="DA51" i="20"/>
  <c r="DC51" i="20" s="1"/>
  <c r="CG51" i="20"/>
  <c r="CI51" i="20" s="1"/>
  <c r="DG20" i="20"/>
  <c r="CW67" i="20"/>
  <c r="CX67" i="20" s="1"/>
  <c r="DG22" i="20"/>
  <c r="CW21" i="20"/>
  <c r="CX21" i="20" s="1"/>
  <c r="DG40" i="20"/>
  <c r="CQ40" i="20"/>
  <c r="CS40" i="20" s="1"/>
  <c r="DG18" i="20"/>
  <c r="CW46" i="20"/>
  <c r="CX46" i="20" s="1"/>
  <c r="CW76" i="20"/>
  <c r="CX76" i="20" s="1"/>
  <c r="DG75" i="20"/>
  <c r="CM27" i="20"/>
  <c r="CN27" i="20" s="1"/>
  <c r="CH27" i="20"/>
  <c r="CI27" i="20" s="1"/>
  <c r="CM7" i="20"/>
  <c r="CN7" i="20" s="1"/>
  <c r="DB68" i="20"/>
  <c r="DC68" i="20" s="1"/>
  <c r="CW68" i="20"/>
  <c r="CX68" i="20" s="1"/>
  <c r="CH68" i="20"/>
  <c r="CI68" i="20" s="1"/>
  <c r="DG13" i="20"/>
  <c r="CM77" i="20"/>
  <c r="CN77" i="20" s="1"/>
  <c r="CH73" i="20"/>
  <c r="CI73" i="20" s="1"/>
  <c r="CV71" i="20"/>
  <c r="CX71" i="20" s="1"/>
  <c r="DB66" i="20"/>
  <c r="DC66" i="20" s="1"/>
  <c r="CH66" i="20"/>
  <c r="CI66" i="20" s="1"/>
  <c r="DB38" i="20"/>
  <c r="DC38" i="20" s="1"/>
  <c r="CH38" i="20"/>
  <c r="CI38" i="20" s="1"/>
  <c r="DB58" i="20"/>
  <c r="DC58" i="20" s="1"/>
  <c r="CH58" i="20"/>
  <c r="CI58" i="20" s="1"/>
  <c r="DB31" i="20"/>
  <c r="DC31" i="20" s="1"/>
  <c r="CH31" i="20"/>
  <c r="CI31" i="20" s="1"/>
  <c r="DB72" i="20"/>
  <c r="DC72" i="20" s="1"/>
  <c r="CH72" i="20"/>
  <c r="CI72" i="20" s="1"/>
  <c r="DB65" i="20"/>
  <c r="DC65" i="20" s="1"/>
  <c r="CH65" i="20"/>
  <c r="CI65" i="20" s="1"/>
  <c r="DB87" i="20"/>
  <c r="DC87" i="20" s="1"/>
  <c r="CH87" i="20"/>
  <c r="CI87" i="20" s="1"/>
  <c r="DB85" i="20"/>
  <c r="CH85" i="20"/>
  <c r="CI85" i="20" s="1"/>
  <c r="DB84" i="20"/>
  <c r="CH84" i="20"/>
  <c r="CI84" i="20" s="1"/>
  <c r="CH30" i="20"/>
  <c r="CH59" i="20"/>
  <c r="CI59" i="20" s="1"/>
  <c r="CH82" i="20"/>
  <c r="CG82" i="20"/>
  <c r="DB81" i="20"/>
  <c r="DA81" i="20"/>
  <c r="CL80" i="20"/>
  <c r="CN80" i="20" s="1"/>
  <c r="CW38" i="20"/>
  <c r="CX38" i="20" s="1"/>
  <c r="CM33" i="20"/>
  <c r="CN33" i="20" s="1"/>
  <c r="CW58" i="20"/>
  <c r="CX58" i="20" s="1"/>
  <c r="DG26" i="20"/>
  <c r="CW31" i="20"/>
  <c r="CX31" i="20" s="1"/>
  <c r="DG23" i="20"/>
  <c r="CM23" i="20"/>
  <c r="CN23" i="20" s="1"/>
  <c r="DG89" i="20"/>
  <c r="CM89" i="20"/>
  <c r="CN89" i="20" s="1"/>
  <c r="CW72" i="20"/>
  <c r="CX72" i="20" s="1"/>
  <c r="DG88" i="20"/>
  <c r="CM88" i="20"/>
  <c r="CN88" i="20" s="1"/>
  <c r="CW65" i="20"/>
  <c r="CX65" i="20" s="1"/>
  <c r="CM64" i="20"/>
  <c r="CN64" i="20" s="1"/>
  <c r="DG86" i="20"/>
  <c r="DA85" i="20"/>
  <c r="DA84" i="20"/>
  <c r="CL36" i="20"/>
  <c r="CN36" i="20" s="1"/>
  <c r="DF80" i="20"/>
  <c r="CQ80" i="20"/>
  <c r="CQ36" i="20"/>
  <c r="CH81" i="20"/>
  <c r="CG81" i="20"/>
  <c r="CG37" i="20"/>
  <c r="CI37" i="20" s="1"/>
  <c r="CQ47" i="20"/>
  <c r="CS47" i="20" s="1"/>
  <c r="CM47" i="20"/>
  <c r="CN47" i="20" s="1"/>
  <c r="DA62" i="20"/>
  <c r="DC62" i="20" s="1"/>
  <c r="CW62" i="20"/>
  <c r="CX62" i="20" s="1"/>
  <c r="CG62" i="20"/>
  <c r="CI62" i="20" s="1"/>
  <c r="DG61" i="20"/>
  <c r="CQ61" i="20"/>
  <c r="CS61" i="20" s="1"/>
  <c r="CM61" i="20"/>
  <c r="CN61" i="20" s="1"/>
  <c r="DA42" i="20"/>
  <c r="DC42" i="20" s="1"/>
  <c r="CW42" i="20"/>
  <c r="CX42" i="20" s="1"/>
  <c r="CG42" i="20"/>
  <c r="CI42" i="20" s="1"/>
  <c r="CQ44" i="20"/>
  <c r="CS44" i="20" s="1"/>
  <c r="CM44" i="20"/>
  <c r="CN44" i="20" s="1"/>
  <c r="DA16" i="20"/>
  <c r="DC16" i="20" s="1"/>
  <c r="CM39" i="20"/>
  <c r="CN39" i="20" s="1"/>
  <c r="CG39" i="20"/>
  <c r="CI39" i="20" s="1"/>
  <c r="DF60" i="20"/>
  <c r="CQ60" i="20"/>
  <c r="DA54" i="20"/>
  <c r="DB54" i="20"/>
  <c r="CQ34" i="20"/>
  <c r="DA79" i="20"/>
  <c r="DB79" i="20"/>
  <c r="DF17" i="20"/>
  <c r="DA78" i="20"/>
  <c r="DB78" i="20"/>
  <c r="DF57" i="20"/>
  <c r="CQ57" i="20"/>
  <c r="DA14" i="20"/>
  <c r="DB14" i="20"/>
  <c r="CQ49" i="20"/>
  <c r="DA18" i="20"/>
  <c r="DB18" i="20"/>
  <c r="DF46" i="20"/>
  <c r="DG46" i="20"/>
  <c r="CL46" i="20"/>
  <c r="CM46" i="20"/>
  <c r="DF35" i="20"/>
  <c r="CL35" i="20"/>
  <c r="CM35" i="20"/>
  <c r="CG48" i="20"/>
  <c r="CH48" i="20"/>
  <c r="CG54" i="20"/>
  <c r="CH54" i="20"/>
  <c r="CG79" i="20"/>
  <c r="CH79" i="20"/>
  <c r="CG78" i="20"/>
  <c r="CH78" i="20"/>
  <c r="CV18" i="20"/>
  <c r="CW18" i="20"/>
  <c r="CV15" i="20"/>
  <c r="CW15" i="20"/>
  <c r="CV55" i="20"/>
  <c r="CW55" i="20"/>
  <c r="CH18" i="20"/>
  <c r="CI18" i="20" s="1"/>
  <c r="DB15" i="20"/>
  <c r="DC15" i="20" s="1"/>
  <c r="DB55" i="20"/>
  <c r="DC55" i="20" s="1"/>
  <c r="CH55" i="20"/>
  <c r="CI55" i="20" s="1"/>
  <c r="DB77" i="20"/>
  <c r="DC77" i="20" s="1"/>
  <c r="CH77" i="20"/>
  <c r="CI77" i="20" s="1"/>
  <c r="DB32" i="20"/>
  <c r="DC32" i="20" s="1"/>
  <c r="DB76" i="20"/>
  <c r="DC76" i="20" s="1"/>
  <c r="DB74" i="20"/>
  <c r="DC74" i="20" s="1"/>
  <c r="DB53" i="20"/>
  <c r="DC53" i="20" s="1"/>
  <c r="DB24" i="20"/>
  <c r="DC24" i="20" s="1"/>
  <c r="CG70" i="20"/>
  <c r="CH70" i="20"/>
  <c r="CQ66" i="20"/>
  <c r="DG29" i="20"/>
  <c r="CM29" i="20"/>
  <c r="CN29" i="20" s="1"/>
  <c r="CW77" i="20"/>
  <c r="CX77" i="20" s="1"/>
  <c r="DG45" i="20"/>
  <c r="CM45" i="20"/>
  <c r="CN45" i="20" s="1"/>
  <c r="CW32" i="20"/>
  <c r="CX32" i="20" s="1"/>
  <c r="DF76" i="20"/>
  <c r="CH76" i="20"/>
  <c r="CI76" i="20" s="1"/>
  <c r="DF74" i="20"/>
  <c r="CH74" i="20"/>
  <c r="CI74" i="20" s="1"/>
  <c r="DF53" i="20"/>
  <c r="CH53" i="20"/>
  <c r="CI53" i="20" s="1"/>
  <c r="DF24" i="20"/>
  <c r="CH24" i="20"/>
  <c r="CI24" i="20" s="1"/>
  <c r="CH71" i="20"/>
  <c r="CI71" i="20" s="1"/>
  <c r="DB70" i="20"/>
  <c r="DC70" i="20" s="1"/>
  <c r="CL32" i="20"/>
  <c r="CN32" i="20" s="1"/>
  <c r="DB25" i="20"/>
  <c r="DC25" i="20" s="1"/>
  <c r="CV25" i="20"/>
  <c r="CX25" i="20" s="1"/>
  <c r="CL76" i="20"/>
  <c r="CN76" i="20" s="1"/>
  <c r="DB75" i="20"/>
  <c r="DC75" i="20" s="1"/>
  <c r="CV75" i="20"/>
  <c r="CX75" i="20" s="1"/>
  <c r="CL74" i="20"/>
  <c r="CN74" i="20" s="1"/>
  <c r="DB73" i="20"/>
  <c r="DC73" i="20" s="1"/>
  <c r="CV73" i="20"/>
  <c r="CX73" i="20" s="1"/>
  <c r="CL53" i="20"/>
  <c r="CN53" i="20" s="1"/>
  <c r="DB27" i="20"/>
  <c r="DC27" i="20" s="1"/>
  <c r="CV27" i="20"/>
  <c r="CX27" i="20" s="1"/>
  <c r="CL24" i="20"/>
  <c r="CN24" i="20" s="1"/>
  <c r="CV7" i="20"/>
  <c r="CX7" i="20" s="1"/>
  <c r="CQ63" i="20"/>
  <c r="CG69" i="20"/>
  <c r="CH69" i="20"/>
  <c r="CH28" i="20"/>
  <c r="CI28" i="20" s="1"/>
  <c r="DA69" i="20"/>
  <c r="DB69" i="20"/>
  <c r="DA7" i="20"/>
  <c r="DB7" i="20"/>
  <c r="CL63" i="20"/>
  <c r="CN63" i="20" s="1"/>
  <c r="CL68" i="20"/>
  <c r="CM68" i="20"/>
  <c r="CH13" i="20"/>
  <c r="CI13" i="20" s="1"/>
  <c r="DB20" i="20"/>
  <c r="DC20" i="20" s="1"/>
  <c r="CH20" i="20"/>
  <c r="CI20" i="20" s="1"/>
  <c r="DB22" i="20"/>
  <c r="DC22" i="20" s="1"/>
  <c r="DB40" i="20"/>
  <c r="DC40" i="20" s="1"/>
  <c r="CW10" i="20"/>
  <c r="CX10" i="20" s="1"/>
  <c r="CM50" i="20"/>
  <c r="CN50" i="20" s="1"/>
  <c r="DG51" i="20"/>
  <c r="CM51" i="20"/>
  <c r="CN51" i="20" s="1"/>
  <c r="CW20" i="20"/>
  <c r="CX20" i="20" s="1"/>
  <c r="DG67" i="20"/>
  <c r="CM67" i="20"/>
  <c r="CN67" i="20" s="1"/>
  <c r="CW22" i="20"/>
  <c r="CX22" i="20" s="1"/>
  <c r="DG21" i="20"/>
  <c r="CW40" i="20"/>
  <c r="CX40" i="20" s="1"/>
  <c r="BV58" i="20"/>
  <c r="BW58" i="20"/>
  <c r="BV26" i="20"/>
  <c r="BW26" i="20"/>
  <c r="BV89" i="20"/>
  <c r="BL38" i="20"/>
  <c r="BM38" i="20"/>
  <c r="BB38" i="20"/>
  <c r="BC38" i="20"/>
  <c r="BG89" i="20"/>
  <c r="BI89" i="20" s="1"/>
  <c r="BQ31" i="20"/>
  <c r="BR31" i="20"/>
  <c r="BQ58" i="20"/>
  <c r="BS58" i="20" s="1"/>
  <c r="BC58" i="20"/>
  <c r="BD58" i="20" s="1"/>
  <c r="AW58" i="20"/>
  <c r="AY58" i="20" s="1"/>
  <c r="BM31" i="20"/>
  <c r="BN31" i="20" s="1"/>
  <c r="BR72" i="20"/>
  <c r="BS72" i="20" s="1"/>
  <c r="BR88" i="20"/>
  <c r="BS88" i="20" s="1"/>
  <c r="BM88" i="20"/>
  <c r="BN88" i="20" s="1"/>
  <c r="AX88" i="20"/>
  <c r="AY88" i="20" s="1"/>
  <c r="BL64" i="20"/>
  <c r="BN64" i="20" s="1"/>
  <c r="AX64" i="20"/>
  <c r="AY64" i="20" s="1"/>
  <c r="BR87" i="20"/>
  <c r="BS87" i="20" s="1"/>
  <c r="BM86" i="20"/>
  <c r="BN86" i="20" s="1"/>
  <c r="AX11" i="20"/>
  <c r="AY11" i="20" s="1"/>
  <c r="BR84" i="20"/>
  <c r="BS84" i="20" s="1"/>
  <c r="BM84" i="20"/>
  <c r="BN84" i="20" s="1"/>
  <c r="AX84" i="20"/>
  <c r="AY84" i="20" s="1"/>
  <c r="BM41" i="20"/>
  <c r="BN41" i="20" s="1"/>
  <c r="AX43" i="20"/>
  <c r="AY43" i="20" s="1"/>
  <c r="BC82" i="20"/>
  <c r="BD82" i="20" s="1"/>
  <c r="BW36" i="20"/>
  <c r="BM81" i="20"/>
  <c r="BN81" i="20" s="1"/>
  <c r="BW37" i="20"/>
  <c r="BW47" i="20"/>
  <c r="AW62" i="20"/>
  <c r="AY62" i="20" s="1"/>
  <c r="BG44" i="20"/>
  <c r="BI44" i="20" s="1"/>
  <c r="BB16" i="20"/>
  <c r="BD16" i="20" s="1"/>
  <c r="BC39" i="20"/>
  <c r="BD39" i="20" s="1"/>
  <c r="BV56" i="20"/>
  <c r="BB60" i="20"/>
  <c r="BD60" i="20" s="1"/>
  <c r="BM34" i="20"/>
  <c r="BL34" i="20"/>
  <c r="AX17" i="20"/>
  <c r="AY17" i="20" s="1"/>
  <c r="BM78" i="20"/>
  <c r="BN78" i="20" s="1"/>
  <c r="BW14" i="20"/>
  <c r="BM14" i="20"/>
  <c r="BN14" i="20" s="1"/>
  <c r="AX49" i="20"/>
  <c r="AW49" i="20"/>
  <c r="BM55" i="20"/>
  <c r="BL55" i="20"/>
  <c r="BM29" i="20"/>
  <c r="BL29" i="20"/>
  <c r="BC29" i="20"/>
  <c r="BB29" i="20"/>
  <c r="BV88" i="20"/>
  <c r="BB88" i="20"/>
  <c r="BD88" i="20" s="1"/>
  <c r="BR64" i="20"/>
  <c r="BS64" i="20" s="1"/>
  <c r="BV84" i="20"/>
  <c r="BB84" i="20"/>
  <c r="BD84" i="20" s="1"/>
  <c r="AW41" i="20"/>
  <c r="AY41" i="20" s="1"/>
  <c r="BL82" i="20"/>
  <c r="BN82" i="20" s="1"/>
  <c r="BC47" i="20"/>
  <c r="BD47" i="20" s="1"/>
  <c r="AX47" i="20"/>
  <c r="AY47" i="20" s="1"/>
  <c r="BB62" i="20"/>
  <c r="BD62" i="20" s="1"/>
  <c r="AW61" i="20"/>
  <c r="AY61" i="20" s="1"/>
  <c r="BC42" i="20"/>
  <c r="BD42" i="20" s="1"/>
  <c r="AX42" i="20"/>
  <c r="AY42" i="20" s="1"/>
  <c r="BM44" i="20"/>
  <c r="BN44" i="20" s="1"/>
  <c r="AX44" i="20"/>
  <c r="AY44" i="20" s="1"/>
  <c r="BR82" i="20"/>
  <c r="BS82" i="20" s="1"/>
  <c r="BM80" i="20"/>
  <c r="BN80" i="20" s="1"/>
  <c r="AX37" i="20"/>
  <c r="AY37" i="20" s="1"/>
  <c r="BQ61" i="20"/>
  <c r="BS61" i="20" s="1"/>
  <c r="BL42" i="20"/>
  <c r="BN42" i="20" s="1"/>
  <c r="BV79" i="20"/>
  <c r="BW79" i="20"/>
  <c r="BR78" i="20"/>
  <c r="BQ78" i="20"/>
  <c r="BB14" i="20"/>
  <c r="BD14" i="20" s="1"/>
  <c r="AX18" i="20"/>
  <c r="AW18" i="20"/>
  <c r="BB15" i="20"/>
  <c r="BC15" i="20"/>
  <c r="AW60" i="20"/>
  <c r="AX60" i="20"/>
  <c r="BM57" i="20"/>
  <c r="BL57" i="20"/>
  <c r="BQ77" i="20"/>
  <c r="BS77" i="20" s="1"/>
  <c r="AX25" i="20"/>
  <c r="AY25" i="20" s="1"/>
  <c r="BQ76" i="20"/>
  <c r="BS76" i="20" s="1"/>
  <c r="BW74" i="20"/>
  <c r="BG74" i="20"/>
  <c r="BI74" i="20" s="1"/>
  <c r="BM53" i="20"/>
  <c r="BN53" i="20" s="1"/>
  <c r="AW53" i="20"/>
  <c r="AY53" i="20" s="1"/>
  <c r="BC24" i="20"/>
  <c r="BD24" i="20" s="1"/>
  <c r="BV71" i="20"/>
  <c r="BQ66" i="20"/>
  <c r="BS66" i="20" s="1"/>
  <c r="BV28" i="20"/>
  <c r="BQ28" i="20"/>
  <c r="BS28" i="20" s="1"/>
  <c r="BL28" i="20"/>
  <c r="BN28" i="20" s="1"/>
  <c r="AW69" i="20"/>
  <c r="AY69" i="20" s="1"/>
  <c r="BB68" i="20"/>
  <c r="BD68" i="20" s="1"/>
  <c r="AW68" i="20"/>
  <c r="AY68" i="20" s="1"/>
  <c r="BV50" i="20"/>
  <c r="AX67" i="20"/>
  <c r="AY67" i="20" s="1"/>
  <c r="BQ22" i="20"/>
  <c r="BS22" i="20" s="1"/>
  <c r="BG40" i="20"/>
  <c r="BI40" i="20" s="1"/>
  <c r="AX35" i="20"/>
  <c r="AY35" i="20" s="1"/>
  <c r="BW55" i="20"/>
  <c r="BM10" i="20"/>
  <c r="BN10" i="20" s="1"/>
  <c r="BV13" i="20"/>
  <c r="BW20" i="20"/>
  <c r="BM22" i="20"/>
  <c r="BN22" i="20" s="1"/>
  <c r="BQ33" i="20"/>
  <c r="BS33" i="20" s="1"/>
  <c r="AX33" i="20"/>
  <c r="AY33" i="20" s="1"/>
  <c r="BR26" i="20"/>
  <c r="BS26" i="20" s="1"/>
  <c r="BL26" i="20"/>
  <c r="BN26" i="20" s="1"/>
  <c r="BW31" i="20"/>
  <c r="BB23" i="20"/>
  <c r="BD23" i="20" s="1"/>
  <c r="AX89" i="20"/>
  <c r="AY89" i="20" s="1"/>
  <c r="BV72" i="20"/>
  <c r="BC72" i="20"/>
  <c r="BD72" i="20" s="1"/>
  <c r="BW65" i="20"/>
  <c r="BQ65" i="20"/>
  <c r="BS65" i="20" s="1"/>
  <c r="BL65" i="20"/>
  <c r="BN65" i="20" s="1"/>
  <c r="BM87" i="20"/>
  <c r="BN87" i="20" s="1"/>
  <c r="BG87" i="20"/>
  <c r="BI87" i="20" s="1"/>
  <c r="BB87" i="20"/>
  <c r="BD87" i="20" s="1"/>
  <c r="BR86" i="20"/>
  <c r="BS86" i="20" s="1"/>
  <c r="AW85" i="20"/>
  <c r="AX85" i="20"/>
  <c r="BB33" i="20"/>
  <c r="BD33" i="20" s="1"/>
  <c r="AX26" i="20"/>
  <c r="AY26" i="20" s="1"/>
  <c r="BM72" i="20"/>
  <c r="BN72" i="20" s="1"/>
  <c r="BG72" i="20"/>
  <c r="BI72" i="20" s="1"/>
  <c r="BC65" i="20"/>
  <c r="BD65" i="20" s="1"/>
  <c r="AW65" i="20"/>
  <c r="AY65" i="20" s="1"/>
  <c r="BV86" i="20"/>
  <c r="BA19" i="20"/>
  <c r="BB17" i="20" s="1"/>
  <c r="BL11" i="20"/>
  <c r="BM11" i="20"/>
  <c r="BW41" i="20"/>
  <c r="BL30" i="20"/>
  <c r="BN30" i="20" s="1"/>
  <c r="BW43" i="20"/>
  <c r="BB59" i="20"/>
  <c r="BD59" i="20" s="1"/>
  <c r="BM83" i="20"/>
  <c r="BN83" i="20" s="1"/>
  <c r="AX82" i="20"/>
  <c r="AY82" i="20" s="1"/>
  <c r="BC36" i="20"/>
  <c r="BD36" i="20" s="1"/>
  <c r="BW80" i="20"/>
  <c r="BQ80" i="20"/>
  <c r="BS80" i="20" s="1"/>
  <c r="BG47" i="20"/>
  <c r="BI47" i="20" s="1"/>
  <c r="BR62" i="20"/>
  <c r="BS62" i="20" s="1"/>
  <c r="BR42" i="20"/>
  <c r="BS42" i="20" s="1"/>
  <c r="AX56" i="20"/>
  <c r="AW56" i="20"/>
  <c r="BW54" i="20"/>
  <c r="BV54" i="20"/>
  <c r="AX30" i="20"/>
  <c r="BW83" i="20"/>
  <c r="BQ83" i="20"/>
  <c r="BS83" i="20" s="1"/>
  <c r="BG36" i="20"/>
  <c r="BI36" i="20" s="1"/>
  <c r="BR81" i="20"/>
  <c r="BS81" i="20" s="1"/>
  <c r="BC80" i="20"/>
  <c r="BD80" i="20" s="1"/>
  <c r="AW80" i="20"/>
  <c r="AY80" i="20" s="1"/>
  <c r="BV62" i="20"/>
  <c r="BC61" i="20"/>
  <c r="BD61" i="20" s="1"/>
  <c r="BC44" i="20"/>
  <c r="BD44" i="20" s="1"/>
  <c r="BM48" i="20"/>
  <c r="BL48" i="20"/>
  <c r="BC54" i="20"/>
  <c r="BB54" i="20"/>
  <c r="BC83" i="20"/>
  <c r="BD83" i="20" s="1"/>
  <c r="AW83" i="20"/>
  <c r="AY83" i="20" s="1"/>
  <c r="BV81" i="20"/>
  <c r="BW44" i="20"/>
  <c r="BG60" i="20"/>
  <c r="AW34" i="20"/>
  <c r="AY34" i="20" s="1"/>
  <c r="BL79" i="20"/>
  <c r="BN79" i="20" s="1"/>
  <c r="BC78" i="20"/>
  <c r="BD78" i="20" s="1"/>
  <c r="AW78" i="20"/>
  <c r="AY78" i="20" s="1"/>
  <c r="BQ49" i="20"/>
  <c r="BS49" i="20" s="1"/>
  <c r="BR46" i="20"/>
  <c r="BS46" i="20" s="1"/>
  <c r="BL46" i="20"/>
  <c r="BN46" i="20" s="1"/>
  <c r="BB35" i="20"/>
  <c r="BD35" i="20" s="1"/>
  <c r="AX29" i="20"/>
  <c r="AY29" i="20" s="1"/>
  <c r="BQ45" i="20"/>
  <c r="BS45" i="20" s="1"/>
  <c r="BB45" i="20"/>
  <c r="BC45" i="20"/>
  <c r="BL32" i="20"/>
  <c r="BN32" i="20" s="1"/>
  <c r="AW32" i="20"/>
  <c r="AX32" i="20"/>
  <c r="BV76" i="20"/>
  <c r="BW76" i="20"/>
  <c r="BB76" i="20"/>
  <c r="BC76" i="20"/>
  <c r="BQ75" i="20"/>
  <c r="BR75" i="20"/>
  <c r="AW75" i="20"/>
  <c r="AX75" i="20"/>
  <c r="AX57" i="20"/>
  <c r="AY57" i="20" s="1"/>
  <c r="BW18" i="20"/>
  <c r="BQ18" i="20"/>
  <c r="BS18" i="20" s="1"/>
  <c r="BM15" i="20"/>
  <c r="BN15" i="20" s="1"/>
  <c r="BC55" i="20"/>
  <c r="BD55" i="20" s="1"/>
  <c r="AW55" i="20"/>
  <c r="AY55" i="20" s="1"/>
  <c r="BV45" i="20"/>
  <c r="BW45" i="20"/>
  <c r="AW45" i="20"/>
  <c r="AY45" i="20" s="1"/>
  <c r="BQ32" i="20"/>
  <c r="BR32" i="20"/>
  <c r="BL25" i="20"/>
  <c r="BM25" i="20"/>
  <c r="BW75" i="20"/>
  <c r="BC75" i="20"/>
  <c r="BD75" i="20" s="1"/>
  <c r="BR74" i="20"/>
  <c r="BS74" i="20" s="1"/>
  <c r="AX74" i="20"/>
  <c r="AY74" i="20" s="1"/>
  <c r="BM73" i="20"/>
  <c r="BN73" i="20" s="1"/>
  <c r="BW27" i="20"/>
  <c r="BC27" i="20"/>
  <c r="BD27" i="20" s="1"/>
  <c r="BR24" i="20"/>
  <c r="BS24" i="20" s="1"/>
  <c r="AX24" i="20"/>
  <c r="AY24" i="20" s="1"/>
  <c r="BM71" i="20"/>
  <c r="BN71" i="20" s="1"/>
  <c r="BR70" i="20"/>
  <c r="BS70" i="20" s="1"/>
  <c r="BL70" i="20"/>
  <c r="BN70" i="20" s="1"/>
  <c r="BW66" i="20"/>
  <c r="BB28" i="20"/>
  <c r="BD28" i="20" s="1"/>
  <c r="BM7" i="20"/>
  <c r="BN7" i="20" s="1"/>
  <c r="AX63" i="20"/>
  <c r="AY63" i="20" s="1"/>
  <c r="BC69" i="20"/>
  <c r="BD69" i="20" s="1"/>
  <c r="BW10" i="20"/>
  <c r="BQ10" i="20"/>
  <c r="BS10" i="20" s="1"/>
  <c r="BM74" i="20"/>
  <c r="BN74" i="20" s="1"/>
  <c r="BW53" i="20"/>
  <c r="BC53" i="20"/>
  <c r="BD53" i="20" s="1"/>
  <c r="BR27" i="20"/>
  <c r="BS27" i="20" s="1"/>
  <c r="AX27" i="20"/>
  <c r="AY27" i="20" s="1"/>
  <c r="BM24" i="20"/>
  <c r="BN24" i="20" s="1"/>
  <c r="AX70" i="20"/>
  <c r="AY70" i="20" s="1"/>
  <c r="BC66" i="20"/>
  <c r="BD66" i="20" s="1"/>
  <c r="BW7" i="20"/>
  <c r="BQ7" i="20"/>
  <c r="BS7" i="20" s="1"/>
  <c r="BM69" i="20"/>
  <c r="BN69" i="20" s="1"/>
  <c r="BG69" i="20"/>
  <c r="BI69" i="20" s="1"/>
  <c r="BR68" i="20"/>
  <c r="BS68" i="20" s="1"/>
  <c r="AW10" i="20"/>
  <c r="AX10" i="20"/>
  <c r="BG50" i="20"/>
  <c r="BI50" i="20" s="1"/>
  <c r="BB13" i="20"/>
  <c r="BC13" i="20"/>
  <c r="BM66" i="20"/>
  <c r="BN66" i="20" s="1"/>
  <c r="BG66" i="20"/>
  <c r="BI66" i="20" s="1"/>
  <c r="BC7" i="20"/>
  <c r="BD7" i="20" s="1"/>
  <c r="BV68" i="20"/>
  <c r="BL50" i="20"/>
  <c r="BM50" i="20"/>
  <c r="BW51" i="20"/>
  <c r="BC51" i="20"/>
  <c r="BD51" i="20" s="1"/>
  <c r="BR20" i="20"/>
  <c r="BS20" i="20" s="1"/>
  <c r="AX20" i="20"/>
  <c r="AY20" i="20" s="1"/>
  <c r="BM67" i="20"/>
  <c r="BN67" i="20" s="1"/>
  <c r="BW21" i="20"/>
  <c r="BR40" i="20"/>
  <c r="BS40" i="20" s="1"/>
  <c r="AX51" i="20"/>
  <c r="AY51" i="20" s="1"/>
  <c r="BM20" i="20"/>
  <c r="BN20" i="20" s="1"/>
  <c r="BW22" i="20"/>
  <c r="BC22" i="20"/>
  <c r="BD22" i="20" s="1"/>
  <c r="BR21" i="20"/>
  <c r="BS21" i="20" s="1"/>
  <c r="BM40" i="20"/>
  <c r="BN40" i="20" s="1"/>
  <c r="S78" i="20"/>
  <c r="AC45" i="20"/>
  <c r="AH45" i="20"/>
  <c r="AC27" i="20"/>
  <c r="S63" i="20"/>
  <c r="AH72" i="20"/>
  <c r="AC30" i="20"/>
  <c r="AM79" i="20"/>
  <c r="AH49" i="20"/>
  <c r="AH58" i="20"/>
  <c r="AM87" i="20"/>
  <c r="S36" i="20"/>
  <c r="AH80" i="20"/>
  <c r="AC82" i="20"/>
  <c r="AC34" i="20"/>
  <c r="AM78" i="20"/>
  <c r="AM14" i="20"/>
  <c r="AM28" i="20"/>
  <c r="AH31" i="20"/>
  <c r="AM11" i="20"/>
  <c r="AC59" i="20"/>
  <c r="AM47" i="20"/>
  <c r="AM54" i="20"/>
  <c r="S32" i="20"/>
  <c r="S70" i="20"/>
  <c r="AC66" i="20"/>
  <c r="S28" i="20"/>
  <c r="AC69" i="20"/>
  <c r="S80" i="20"/>
  <c r="S39" i="20"/>
  <c r="AH38" i="20"/>
  <c r="AC84" i="20"/>
  <c r="S83" i="20"/>
  <c r="AH81" i="20"/>
  <c r="AM44" i="20"/>
  <c r="S15" i="20"/>
  <c r="S55" i="20"/>
  <c r="AM77" i="20"/>
  <c r="AM76" i="20"/>
  <c r="S88" i="20"/>
  <c r="S44" i="20"/>
  <c r="AM39" i="20"/>
  <c r="AC72" i="20"/>
  <c r="AC88" i="20"/>
  <c r="AC87" i="20"/>
  <c r="S86" i="20"/>
  <c r="S16" i="20"/>
  <c r="AM15" i="20"/>
  <c r="AM29" i="20"/>
  <c r="S45" i="20"/>
  <c r="AH25" i="20"/>
  <c r="AC76" i="20"/>
  <c r="S54" i="20"/>
  <c r="AH17" i="20"/>
  <c r="AC57" i="20"/>
  <c r="AM18" i="20"/>
  <c r="S75" i="20"/>
  <c r="AH73" i="20"/>
  <c r="AC53" i="20"/>
  <c r="S53" i="20"/>
  <c r="AH48" i="20"/>
  <c r="AC49" i="20"/>
  <c r="S35" i="20"/>
  <c r="AH29" i="20"/>
  <c r="AC77" i="20"/>
  <c r="AM25" i="20"/>
  <c r="AM73" i="20"/>
  <c r="AC71" i="20"/>
  <c r="AM70" i="20"/>
  <c r="AM68" i="20"/>
  <c r="AC40" i="20"/>
  <c r="AC75" i="20"/>
  <c r="S74" i="20"/>
  <c r="AM53" i="20"/>
  <c r="AH27" i="20"/>
  <c r="AH7" i="20"/>
  <c r="AM24" i="20"/>
  <c r="S24" i="20"/>
  <c r="AC7" i="20"/>
  <c r="AM63" i="20"/>
  <c r="AM88" i="20"/>
  <c r="S64" i="20"/>
  <c r="AC85" i="20"/>
  <c r="AH33" i="20"/>
  <c r="AH26" i="20"/>
  <c r="AH23" i="20"/>
  <c r="AH89" i="20"/>
  <c r="S65" i="20"/>
  <c r="AC86" i="20"/>
  <c r="AH83" i="20"/>
  <c r="AC65" i="20"/>
  <c r="AM86" i="20"/>
  <c r="S37" i="20"/>
  <c r="AH61" i="20"/>
  <c r="AH54" i="20"/>
  <c r="AH79" i="20"/>
  <c r="AH14" i="20"/>
  <c r="AH78" i="20"/>
  <c r="AH70" i="20"/>
  <c r="AH24" i="20"/>
  <c r="AH28" i="20"/>
  <c r="AC63" i="20"/>
  <c r="AM69" i="20"/>
  <c r="S69" i="20"/>
  <c r="AC68" i="20"/>
  <c r="AM10" i="20"/>
  <c r="S10" i="20"/>
  <c r="AC50" i="20"/>
  <c r="AM13" i="20"/>
  <c r="S13" i="20"/>
  <c r="AC51" i="20"/>
  <c r="AM20" i="20"/>
  <c r="S20" i="20"/>
  <c r="AC67" i="20"/>
  <c r="AM22" i="20"/>
  <c r="AC21" i="20"/>
  <c r="AM40" i="20"/>
  <c r="L40" i="20"/>
  <c r="M40" i="20" s="1"/>
  <c r="L21" i="20"/>
  <c r="M21" i="20" s="1"/>
  <c r="L19" i="20"/>
  <c r="M19" i="20" s="1"/>
  <c r="G28" i="29"/>
  <c r="I23" i="29"/>
  <c r="H23" i="29"/>
  <c r="G24" i="29"/>
  <c r="BY20" i="31" s="1"/>
  <c r="BC20" i="31" s="1"/>
  <c r="BD20" i="31" s="1"/>
  <c r="CB20" i="31" s="1"/>
  <c r="CC20" i="31" s="1"/>
  <c r="I20" i="31" s="1"/>
  <c r="G27" i="29"/>
  <c r="BR19" i="20"/>
  <c r="G26" i="29"/>
  <c r="BM19" i="20"/>
  <c r="G25" i="29"/>
  <c r="G23" i="29"/>
  <c r="F28" i="29"/>
  <c r="F27" i="29"/>
  <c r="F26" i="29"/>
  <c r="F24" i="29"/>
  <c r="AO20" i="31" s="1"/>
  <c r="F25" i="29"/>
  <c r="H45" i="29"/>
  <c r="H43" i="29"/>
  <c r="CG11" i="20" l="1"/>
  <c r="AW7" i="20"/>
  <c r="DQ16" i="20"/>
  <c r="BV38" i="20"/>
  <c r="DF37" i="20"/>
  <c r="EP51" i="20"/>
  <c r="AO51" i="20"/>
  <c r="AO42" i="31"/>
  <c r="AO47" i="31"/>
  <c r="AO60" i="31"/>
  <c r="AO58" i="20"/>
  <c r="DF36" i="20"/>
  <c r="BV34" i="20"/>
  <c r="HM42" i="31"/>
  <c r="HM60" i="31"/>
  <c r="HM47" i="31"/>
  <c r="DF50" i="20"/>
  <c r="DF33" i="20"/>
  <c r="KG42" i="31"/>
  <c r="KG60" i="31"/>
  <c r="KG47" i="31"/>
  <c r="BY47" i="31"/>
  <c r="BY60" i="31"/>
  <c r="BY42" i="31"/>
  <c r="DF34" i="20"/>
  <c r="DQ11" i="20"/>
  <c r="DJ44" i="20"/>
  <c r="BV33" i="20"/>
  <c r="DF47" i="20"/>
  <c r="EP36" i="20"/>
  <c r="EP34" i="20"/>
  <c r="IW60" i="31"/>
  <c r="IW47" i="31"/>
  <c r="IW42" i="31"/>
  <c r="DI14" i="31"/>
  <c r="DI16" i="31"/>
  <c r="IW16" i="31"/>
  <c r="IW14" i="31"/>
  <c r="KG14" i="31"/>
  <c r="KG16" i="31"/>
  <c r="BY14" i="31"/>
  <c r="BY16" i="31"/>
  <c r="HM16" i="31"/>
  <c r="HM14" i="31"/>
  <c r="GC14" i="31"/>
  <c r="GC16" i="31"/>
  <c r="AO16" i="31"/>
  <c r="AO14" i="31"/>
  <c r="EP33" i="20"/>
  <c r="EP35" i="20"/>
  <c r="EP32" i="20"/>
  <c r="ES16" i="31"/>
  <c r="DR16" i="31" s="1"/>
  <c r="DS16" i="31" s="1"/>
  <c r="EV16" i="31" s="1"/>
  <c r="EW16" i="31" s="1"/>
  <c r="I16" i="31" s="1"/>
  <c r="ES14" i="31"/>
  <c r="DR14" i="31" s="1"/>
  <c r="DS14" i="31" s="1"/>
  <c r="EV14" i="31" s="1"/>
  <c r="EW14" i="31" s="1"/>
  <c r="I14" i="31" s="1"/>
  <c r="AO13" i="20"/>
  <c r="AO16" i="20"/>
  <c r="DQ13" i="20"/>
  <c r="AO50" i="20"/>
  <c r="AO59" i="31"/>
  <c r="AO55" i="31"/>
  <c r="AO41" i="31"/>
  <c r="AO43" i="31"/>
  <c r="AO58" i="31"/>
  <c r="AO52" i="31"/>
  <c r="AO45" i="31"/>
  <c r="AO40" i="31"/>
  <c r="IW59" i="31"/>
  <c r="IW55" i="31"/>
  <c r="IW41" i="31"/>
  <c r="IW43" i="31"/>
  <c r="IW58" i="31"/>
  <c r="IW52" i="31"/>
  <c r="IW45" i="31"/>
  <c r="IW40" i="31"/>
  <c r="BY59" i="31"/>
  <c r="BY55" i="31"/>
  <c r="BY41" i="31"/>
  <c r="BY43" i="31"/>
  <c r="BY58" i="31"/>
  <c r="BY52" i="31"/>
  <c r="BY45" i="31"/>
  <c r="BY40" i="31"/>
  <c r="HM58" i="31"/>
  <c r="HM52" i="31"/>
  <c r="HM45" i="31"/>
  <c r="HM40" i="31"/>
  <c r="HM59" i="31"/>
  <c r="HM55" i="31"/>
  <c r="HM41" i="31"/>
  <c r="HM43" i="31"/>
  <c r="KG55" i="31"/>
  <c r="KG41" i="31"/>
  <c r="KG43" i="31"/>
  <c r="KG58" i="31"/>
  <c r="KG52" i="31"/>
  <c r="KG45" i="31"/>
  <c r="KG40" i="31"/>
  <c r="KG59" i="31"/>
  <c r="DQ10" i="20"/>
  <c r="AO44" i="20"/>
  <c r="AO47" i="20"/>
  <c r="DF32" i="20"/>
  <c r="DF39" i="20"/>
  <c r="AO39" i="20"/>
  <c r="AO37" i="20"/>
  <c r="AO35" i="20"/>
  <c r="AO36" i="20"/>
  <c r="DJ7" i="20"/>
  <c r="AO36" i="31"/>
  <c r="AO32" i="31"/>
  <c r="BY32" i="31"/>
  <c r="BY36" i="31"/>
  <c r="HM36" i="31"/>
  <c r="HM32" i="31"/>
  <c r="KG32" i="31"/>
  <c r="KG36" i="31"/>
  <c r="BY17" i="31"/>
  <c r="BY10" i="31"/>
  <c r="BY12" i="31"/>
  <c r="BY9" i="31"/>
  <c r="ES17" i="31"/>
  <c r="ES12" i="31"/>
  <c r="ES9" i="31"/>
  <c r="DR9" i="31" s="1"/>
  <c r="DS9" i="31" s="1"/>
  <c r="EV9" i="31" s="1"/>
  <c r="EW9" i="31" s="1"/>
  <c r="ES10" i="31"/>
  <c r="DR10" i="31" s="1"/>
  <c r="DS10" i="31" s="1"/>
  <c r="EV10" i="31" s="1"/>
  <c r="EW10" i="31" s="1"/>
  <c r="I10" i="31" s="1"/>
  <c r="AO17" i="31"/>
  <c r="AO9" i="31"/>
  <c r="AO10" i="31"/>
  <c r="AO12" i="31"/>
  <c r="IW17" i="31"/>
  <c r="IW10" i="31"/>
  <c r="IW12" i="31"/>
  <c r="IW9" i="31"/>
  <c r="HM17" i="31"/>
  <c r="HM9" i="31"/>
  <c r="HM10" i="31"/>
  <c r="HM12" i="31"/>
  <c r="GC17" i="31"/>
  <c r="GC12" i="31"/>
  <c r="GC9" i="31"/>
  <c r="GC10" i="31"/>
  <c r="KG17" i="31"/>
  <c r="KG12" i="31"/>
  <c r="KG9" i="31"/>
  <c r="KG10" i="31"/>
  <c r="CG7" i="20"/>
  <c r="DI17" i="31"/>
  <c r="DI10" i="31"/>
  <c r="DI9" i="31"/>
  <c r="CH9" i="31" s="1"/>
  <c r="CI9" i="31" s="1"/>
  <c r="DL9" i="31" s="1"/>
  <c r="DM9" i="31" s="1"/>
  <c r="DI12" i="31"/>
  <c r="CH12" i="31" s="1"/>
  <c r="CI12" i="31" s="1"/>
  <c r="DL12" i="31" s="1"/>
  <c r="DM12" i="31" s="1"/>
  <c r="I12" i="31" s="1"/>
  <c r="CG15" i="20"/>
  <c r="CG10" i="20"/>
  <c r="HM46" i="31"/>
  <c r="HM54" i="31"/>
  <c r="HM49" i="31"/>
  <c r="HM51" i="31"/>
  <c r="AO54" i="31"/>
  <c r="AO49" i="31"/>
  <c r="AO51" i="31"/>
  <c r="AO46" i="31"/>
  <c r="KG51" i="31"/>
  <c r="KG46" i="31"/>
  <c r="KG54" i="31"/>
  <c r="KG49" i="31"/>
  <c r="IW54" i="31"/>
  <c r="IW49" i="31"/>
  <c r="IW51" i="31"/>
  <c r="IW46" i="31"/>
  <c r="BY49" i="31"/>
  <c r="BW49" i="31" s="1"/>
  <c r="BX49" i="31" s="1"/>
  <c r="CB49" i="31" s="1"/>
  <c r="CC49" i="31" s="1"/>
  <c r="I49" i="31" s="1"/>
  <c r="BY51" i="31"/>
  <c r="BW51" i="31" s="1"/>
  <c r="BX51" i="31" s="1"/>
  <c r="CB51" i="31" s="1"/>
  <c r="CC51" i="31" s="1"/>
  <c r="I51" i="31" s="1"/>
  <c r="BY54" i="31"/>
  <c r="BW54" i="31" s="1"/>
  <c r="BX54" i="31" s="1"/>
  <c r="CB54" i="31" s="1"/>
  <c r="CC54" i="31" s="1"/>
  <c r="I54" i="31" s="1"/>
  <c r="BY46" i="31"/>
  <c r="BW46" i="31" s="1"/>
  <c r="BX46" i="31" s="1"/>
  <c r="CB46" i="31" s="1"/>
  <c r="CC46" i="31" s="1"/>
  <c r="I46" i="31" s="1"/>
  <c r="BV46" i="20"/>
  <c r="BV42" i="20"/>
  <c r="BV40" i="20"/>
  <c r="HM34" i="31"/>
  <c r="HM29" i="31"/>
  <c r="HM31" i="31"/>
  <c r="KG31" i="31"/>
  <c r="KG29" i="31"/>
  <c r="KG34" i="31"/>
  <c r="AO31" i="31"/>
  <c r="AO29" i="31"/>
  <c r="AO34" i="31"/>
  <c r="BV32" i="20"/>
  <c r="BY29" i="31"/>
  <c r="BH29" i="31" s="1"/>
  <c r="BI29" i="31" s="1"/>
  <c r="CB29" i="31" s="1"/>
  <c r="CC29" i="31" s="1"/>
  <c r="BY34" i="31"/>
  <c r="BH34" i="31" s="1"/>
  <c r="BI34" i="31" s="1"/>
  <c r="CB34" i="31" s="1"/>
  <c r="CC34" i="31" s="1"/>
  <c r="I34" i="31" s="1"/>
  <c r="BY31" i="31"/>
  <c r="BG30" i="20"/>
  <c r="BZ7" i="20"/>
  <c r="AO57" i="31"/>
  <c r="AM57" i="31" s="1"/>
  <c r="AN57" i="31" s="1"/>
  <c r="AR57" i="31" s="1"/>
  <c r="AS57" i="31" s="1"/>
  <c r="I57" i="31" s="1"/>
  <c r="AO53" i="31"/>
  <c r="AM53" i="31" s="1"/>
  <c r="AN53" i="31" s="1"/>
  <c r="AR53" i="31" s="1"/>
  <c r="AS53" i="31" s="1"/>
  <c r="I53" i="31" s="1"/>
  <c r="AO44" i="31"/>
  <c r="AM44" i="31" s="1"/>
  <c r="AN44" i="31" s="1"/>
  <c r="AR44" i="31" s="1"/>
  <c r="AS44" i="31" s="1"/>
  <c r="I44" i="31" s="1"/>
  <c r="AO50" i="31"/>
  <c r="AM50" i="31" s="1"/>
  <c r="AN50" i="31" s="1"/>
  <c r="AR50" i="31" s="1"/>
  <c r="AS50" i="31" s="1"/>
  <c r="I50" i="31" s="1"/>
  <c r="AO38" i="31"/>
  <c r="AM38" i="31" s="1"/>
  <c r="AN38" i="31" s="1"/>
  <c r="AR38" i="31" s="1"/>
  <c r="AS38" i="31" s="1"/>
  <c r="AO37" i="31"/>
  <c r="AM37" i="31" s="1"/>
  <c r="AN37" i="31" s="1"/>
  <c r="AR37" i="31" s="1"/>
  <c r="AS37" i="31" s="1"/>
  <c r="AO39" i="31"/>
  <c r="AM39" i="31" s="1"/>
  <c r="AN39" i="31" s="1"/>
  <c r="AR39" i="31" s="1"/>
  <c r="AS39" i="31" s="1"/>
  <c r="AO48" i="31"/>
  <c r="AM48" i="31" s="1"/>
  <c r="AN48" i="31" s="1"/>
  <c r="AR48" i="31" s="1"/>
  <c r="AS48" i="31" s="1"/>
  <c r="I48" i="31" s="1"/>
  <c r="AO56" i="31"/>
  <c r="AM56" i="31" s="1"/>
  <c r="AN56" i="31" s="1"/>
  <c r="AR56" i="31" s="1"/>
  <c r="AS56" i="31" s="1"/>
  <c r="I56" i="31" s="1"/>
  <c r="ES11" i="31"/>
  <c r="ES15" i="31"/>
  <c r="ES8" i="31"/>
  <c r="DR8" i="31" s="1"/>
  <c r="DS8" i="31" s="1"/>
  <c r="EV8" i="31" s="1"/>
  <c r="EW8" i="31" s="1"/>
  <c r="ES13" i="31"/>
  <c r="ES7" i="31"/>
  <c r="DR7" i="31" s="1"/>
  <c r="DS7" i="31" s="1"/>
  <c r="EV7" i="31" s="1"/>
  <c r="EW7" i="31" s="1"/>
  <c r="ES6" i="31"/>
  <c r="DR6" i="31" s="1"/>
  <c r="DS6" i="31" s="1"/>
  <c r="EV6" i="31" s="1"/>
  <c r="EW6" i="31" s="1"/>
  <c r="BY28" i="31"/>
  <c r="BH28" i="31" s="1"/>
  <c r="BI28" i="31" s="1"/>
  <c r="CB28" i="31" s="1"/>
  <c r="CC28" i="31" s="1"/>
  <c r="BY27" i="31"/>
  <c r="BH27" i="31" s="1"/>
  <c r="BI27" i="31" s="1"/>
  <c r="CB27" i="31" s="1"/>
  <c r="CC27" i="31" s="1"/>
  <c r="BY30" i="31"/>
  <c r="BY33" i="31"/>
  <c r="BY22" i="31"/>
  <c r="BH22" i="31" s="1"/>
  <c r="BI22" i="31" s="1"/>
  <c r="CB22" i="31" s="1"/>
  <c r="CC22" i="31" s="1"/>
  <c r="BY24" i="31"/>
  <c r="BH24" i="31" s="1"/>
  <c r="BI24" i="31" s="1"/>
  <c r="CB24" i="31" s="1"/>
  <c r="CC24" i="31" s="1"/>
  <c r="BY25" i="31"/>
  <c r="BH25" i="31" s="1"/>
  <c r="BI25" i="31" s="1"/>
  <c r="CB25" i="31" s="1"/>
  <c r="CC25" i="31" s="1"/>
  <c r="BY21" i="31"/>
  <c r="BH21" i="31" s="1"/>
  <c r="BI21" i="31" s="1"/>
  <c r="CB21" i="31" s="1"/>
  <c r="CC21" i="31" s="1"/>
  <c r="BY35" i="31"/>
  <c r="BY26" i="31"/>
  <c r="BH26" i="31" s="1"/>
  <c r="BI26" i="31" s="1"/>
  <c r="CB26" i="31" s="1"/>
  <c r="CC26" i="31" s="1"/>
  <c r="BY23" i="31"/>
  <c r="BH23" i="31" s="1"/>
  <c r="BI23" i="31" s="1"/>
  <c r="CB23" i="31" s="1"/>
  <c r="CC23" i="31" s="1"/>
  <c r="IW19" i="31"/>
  <c r="IW18" i="31"/>
  <c r="HM19" i="31"/>
  <c r="HM18" i="31"/>
  <c r="IW73" i="20"/>
  <c r="IW53" i="31"/>
  <c r="IW50" i="31"/>
  <c r="IW57" i="31"/>
  <c r="IW37" i="31"/>
  <c r="IW38" i="31"/>
  <c r="IW48" i="31"/>
  <c r="IW56" i="31"/>
  <c r="IW39" i="31"/>
  <c r="IW44" i="31"/>
  <c r="AP33" i="20"/>
  <c r="KG15" i="31"/>
  <c r="KG13" i="31"/>
  <c r="KG7" i="31"/>
  <c r="KG6" i="31"/>
  <c r="KG11" i="31"/>
  <c r="KG8" i="31"/>
  <c r="DI15" i="31"/>
  <c r="DI6" i="31"/>
  <c r="CH6" i="31" s="1"/>
  <c r="CI6" i="31" s="1"/>
  <c r="DL6" i="31" s="1"/>
  <c r="DM6" i="31" s="1"/>
  <c r="DI13" i="31"/>
  <c r="DI11" i="31"/>
  <c r="DI7" i="31"/>
  <c r="CH7" i="31" s="1"/>
  <c r="CI7" i="31" s="1"/>
  <c r="DL7" i="31" s="1"/>
  <c r="DM7" i="31" s="1"/>
  <c r="DI8" i="31"/>
  <c r="CH8" i="31" s="1"/>
  <c r="CI8" i="31" s="1"/>
  <c r="DL8" i="31" s="1"/>
  <c r="DM8" i="31" s="1"/>
  <c r="HM56" i="31"/>
  <c r="HM39" i="31"/>
  <c r="HM44" i="31"/>
  <c r="HM53" i="31"/>
  <c r="HM37" i="31"/>
  <c r="HM48" i="31"/>
  <c r="HM50" i="31"/>
  <c r="HM57" i="31"/>
  <c r="HM38" i="31"/>
  <c r="GC7" i="31"/>
  <c r="GC8" i="31"/>
  <c r="GC15" i="31"/>
  <c r="GC6" i="31"/>
  <c r="GC11" i="31"/>
  <c r="GC13" i="31"/>
  <c r="KG57" i="31"/>
  <c r="KG48" i="31"/>
  <c r="KG56" i="31"/>
  <c r="KG39" i="31"/>
  <c r="KG53" i="31"/>
  <c r="KG37" i="31"/>
  <c r="KG50" i="31"/>
  <c r="KG44" i="31"/>
  <c r="KG38" i="31"/>
  <c r="BY18" i="31"/>
  <c r="BY19" i="31"/>
  <c r="IW15" i="31"/>
  <c r="IW8" i="31"/>
  <c r="IW11" i="31"/>
  <c r="IW6" i="31"/>
  <c r="IW13" i="31"/>
  <c r="IW7" i="31"/>
  <c r="BY13" i="31"/>
  <c r="BY8" i="31"/>
  <c r="AX8" i="31" s="1"/>
  <c r="AY8" i="31" s="1"/>
  <c r="CB8" i="31" s="1"/>
  <c r="CC8" i="31" s="1"/>
  <c r="BY7" i="31"/>
  <c r="AX7" i="31" s="1"/>
  <c r="AY7" i="31" s="1"/>
  <c r="CB7" i="31" s="1"/>
  <c r="CC7" i="31" s="1"/>
  <c r="BY6" i="31"/>
  <c r="BY15" i="31"/>
  <c r="BY11" i="31"/>
  <c r="AO30" i="31"/>
  <c r="X30" i="31" s="1"/>
  <c r="Y30" i="31" s="1"/>
  <c r="AR30" i="31" s="1"/>
  <c r="AS30" i="31" s="1"/>
  <c r="I30" i="31" s="1"/>
  <c r="AO27" i="31"/>
  <c r="X27" i="31" s="1"/>
  <c r="Y27" i="31" s="1"/>
  <c r="AR27" i="31" s="1"/>
  <c r="AS27" i="31" s="1"/>
  <c r="AO26" i="31"/>
  <c r="AO21" i="31"/>
  <c r="X21" i="31" s="1"/>
  <c r="Y21" i="31" s="1"/>
  <c r="AR21" i="31" s="1"/>
  <c r="AS21" i="31" s="1"/>
  <c r="AO28" i="31"/>
  <c r="AO33" i="31"/>
  <c r="X33" i="31" s="1"/>
  <c r="Y33" i="31" s="1"/>
  <c r="AR33" i="31" s="1"/>
  <c r="AS33" i="31" s="1"/>
  <c r="I33" i="31" s="1"/>
  <c r="AO35" i="31"/>
  <c r="X35" i="31" s="1"/>
  <c r="Y35" i="31" s="1"/>
  <c r="AR35" i="31" s="1"/>
  <c r="AS35" i="31" s="1"/>
  <c r="I35" i="31" s="1"/>
  <c r="AO25" i="31"/>
  <c r="X25" i="31" s="1"/>
  <c r="Y25" i="31" s="1"/>
  <c r="AR25" i="31" s="1"/>
  <c r="AS25" i="31" s="1"/>
  <c r="AO22" i="31"/>
  <c r="X22" i="31" s="1"/>
  <c r="Y22" i="31" s="1"/>
  <c r="AR22" i="31" s="1"/>
  <c r="AS22" i="31" s="1"/>
  <c r="AO23" i="31"/>
  <c r="X23" i="31" s="1"/>
  <c r="Y23" i="31" s="1"/>
  <c r="AR23" i="31" s="1"/>
  <c r="AS23" i="31" s="1"/>
  <c r="AO24" i="31"/>
  <c r="AO19" i="31"/>
  <c r="S19" i="31" s="1"/>
  <c r="T19" i="31" s="1"/>
  <c r="AR19" i="31" s="1"/>
  <c r="AS19" i="31" s="1"/>
  <c r="I19" i="31" s="1"/>
  <c r="AO18" i="31"/>
  <c r="S18" i="31" s="1"/>
  <c r="T18" i="31" s="1"/>
  <c r="AR18" i="31" s="1"/>
  <c r="AS18" i="31" s="1"/>
  <c r="I18" i="31" s="1"/>
  <c r="HM13" i="31"/>
  <c r="HM15" i="31"/>
  <c r="HM6" i="31"/>
  <c r="HM11" i="31"/>
  <c r="HM7" i="31"/>
  <c r="HM8" i="31"/>
  <c r="HM27" i="31"/>
  <c r="HM35" i="31"/>
  <c r="HM30" i="31"/>
  <c r="HM26" i="31"/>
  <c r="HM21" i="31"/>
  <c r="HM25" i="31"/>
  <c r="HM23" i="31"/>
  <c r="HM24" i="31"/>
  <c r="HM22" i="31"/>
  <c r="HM28" i="31"/>
  <c r="HM33" i="31"/>
  <c r="KG28" i="31"/>
  <c r="KG27" i="31"/>
  <c r="KG30" i="31"/>
  <c r="KG24" i="31"/>
  <c r="KG23" i="31"/>
  <c r="KG25" i="31"/>
  <c r="KG21" i="31"/>
  <c r="KG33" i="31"/>
  <c r="KG35" i="31"/>
  <c r="KG26" i="31"/>
  <c r="KG22" i="31"/>
  <c r="BY50" i="31"/>
  <c r="BY38" i="31"/>
  <c r="BW38" i="31" s="1"/>
  <c r="BX38" i="31" s="1"/>
  <c r="CB38" i="31" s="1"/>
  <c r="CC38" i="31" s="1"/>
  <c r="BY57" i="31"/>
  <c r="BY48" i="31"/>
  <c r="BY44" i="31"/>
  <c r="BY56" i="31"/>
  <c r="BY53" i="31"/>
  <c r="BY37" i="31"/>
  <c r="BW37" i="31" s="1"/>
  <c r="BX37" i="31" s="1"/>
  <c r="CB37" i="31" s="1"/>
  <c r="CC37" i="31" s="1"/>
  <c r="BY39" i="31"/>
  <c r="BW39" i="31" s="1"/>
  <c r="BX39" i="31" s="1"/>
  <c r="CB39" i="31" s="1"/>
  <c r="CC39" i="31" s="1"/>
  <c r="AO13" i="31"/>
  <c r="N13" i="31" s="1"/>
  <c r="O13" i="31" s="1"/>
  <c r="AR13" i="31" s="1"/>
  <c r="AS13" i="31" s="1"/>
  <c r="I13" i="31" s="1"/>
  <c r="AO11" i="31"/>
  <c r="N11" i="31" s="1"/>
  <c r="O11" i="31" s="1"/>
  <c r="AR11" i="31" s="1"/>
  <c r="AS11" i="31" s="1"/>
  <c r="I11" i="31" s="1"/>
  <c r="AO8" i="31"/>
  <c r="N8" i="31" s="1"/>
  <c r="O8" i="31" s="1"/>
  <c r="AR8" i="31" s="1"/>
  <c r="AS8" i="31" s="1"/>
  <c r="AO7" i="31"/>
  <c r="N7" i="31" s="1"/>
  <c r="O7" i="31" s="1"/>
  <c r="AR7" i="31" s="1"/>
  <c r="AS7" i="31" s="1"/>
  <c r="AO15" i="31"/>
  <c r="N15" i="31" s="1"/>
  <c r="O15" i="31" s="1"/>
  <c r="AR15" i="31" s="1"/>
  <c r="AS15" i="31" s="1"/>
  <c r="I15" i="31" s="1"/>
  <c r="AO6" i="31"/>
  <c r="N6" i="31" s="1"/>
  <c r="O6" i="31" s="1"/>
  <c r="AR6" i="31" s="1"/>
  <c r="AS6" i="31" s="1"/>
  <c r="KG18" i="31"/>
  <c r="KG19" i="31"/>
  <c r="AP17" i="20"/>
  <c r="AL48" i="20"/>
  <c r="AL45" i="20"/>
  <c r="AL43" i="20"/>
  <c r="AL41" i="20"/>
  <c r="AL34" i="20"/>
  <c r="AL33" i="20"/>
  <c r="AP7" i="20"/>
  <c r="AQ7" i="20" s="1"/>
  <c r="AP14" i="20"/>
  <c r="AQ14" i="20" s="1"/>
  <c r="AL38" i="20"/>
  <c r="AL32" i="20"/>
  <c r="HN11" i="20"/>
  <c r="HO11" i="20" s="1"/>
  <c r="KH48" i="20"/>
  <c r="KI48" i="20" s="1"/>
  <c r="R18" i="20"/>
  <c r="R17" i="20"/>
  <c r="M14" i="20"/>
  <c r="M7" i="20"/>
  <c r="IX11" i="20"/>
  <c r="IY11" i="20" s="1"/>
  <c r="HO70" i="20"/>
  <c r="HP70" i="20"/>
  <c r="KI22" i="20"/>
  <c r="KJ22" i="20"/>
  <c r="DK72" i="20"/>
  <c r="DL72" i="20"/>
  <c r="EU70" i="20"/>
  <c r="EV70" i="20"/>
  <c r="DK55" i="20"/>
  <c r="DL55" i="20"/>
  <c r="GE33" i="20"/>
  <c r="GF33" i="20"/>
  <c r="HO20" i="20"/>
  <c r="HP20" i="20"/>
  <c r="KI60" i="20"/>
  <c r="KJ60" i="20"/>
  <c r="O43" i="29"/>
  <c r="P43" i="29" s="1"/>
  <c r="AO18" i="20"/>
  <c r="DK62" i="20"/>
  <c r="DL62" i="20"/>
  <c r="DK89" i="20"/>
  <c r="DM89" i="20" s="1"/>
  <c r="EU67" i="20"/>
  <c r="EV67" i="20"/>
  <c r="IY51" i="20"/>
  <c r="IZ51" i="20"/>
  <c r="IY83" i="20"/>
  <c r="IZ83" i="20"/>
  <c r="KI63" i="20"/>
  <c r="KJ63" i="20"/>
  <c r="KI64" i="20"/>
  <c r="KJ64" i="20"/>
  <c r="IY71" i="20"/>
  <c r="IZ71" i="20"/>
  <c r="IY87" i="20"/>
  <c r="IZ87" i="20"/>
  <c r="KI66" i="20"/>
  <c r="KJ66" i="20"/>
  <c r="GE89" i="20"/>
  <c r="GF89" i="20"/>
  <c r="DK54" i="20"/>
  <c r="DL54" i="20"/>
  <c r="DK68" i="20"/>
  <c r="DL68" i="20"/>
  <c r="EU25" i="20"/>
  <c r="GE29" i="20"/>
  <c r="GF29" i="20"/>
  <c r="GE62" i="20"/>
  <c r="GF62" i="20"/>
  <c r="GE49" i="20"/>
  <c r="GF49" i="20"/>
  <c r="GE70" i="20"/>
  <c r="GF70" i="20"/>
  <c r="GE88" i="20"/>
  <c r="GF88" i="20"/>
  <c r="GE81" i="20"/>
  <c r="GF81" i="20"/>
  <c r="IY62" i="20"/>
  <c r="IZ62" i="20"/>
  <c r="IY55" i="20"/>
  <c r="IY38" i="20"/>
  <c r="IZ38" i="20"/>
  <c r="KI29" i="20"/>
  <c r="KJ29" i="20"/>
  <c r="KI38" i="20"/>
  <c r="KJ38" i="20"/>
  <c r="KI82" i="20"/>
  <c r="KJ82" i="20"/>
  <c r="DK57" i="20"/>
  <c r="DL57" i="20"/>
  <c r="HO10" i="20"/>
  <c r="HP10" i="20"/>
  <c r="KI57" i="20"/>
  <c r="KJ57" i="20"/>
  <c r="KI42" i="20"/>
  <c r="KJ42" i="20"/>
  <c r="KI6" i="20"/>
  <c r="KJ6" i="20"/>
  <c r="EU8" i="20"/>
  <c r="EU26" i="20"/>
  <c r="GE52" i="20"/>
  <c r="HO31" i="20"/>
  <c r="KI68" i="20"/>
  <c r="KJ68" i="20"/>
  <c r="EU14" i="20"/>
  <c r="EV14" i="20"/>
  <c r="GE61" i="20"/>
  <c r="GF61" i="20"/>
  <c r="IY42" i="20"/>
  <c r="IZ42" i="20"/>
  <c r="KI46" i="20"/>
  <c r="KJ46" i="20"/>
  <c r="EU77" i="20"/>
  <c r="EV77" i="20"/>
  <c r="IY66" i="20"/>
  <c r="IZ66" i="20"/>
  <c r="IY32" i="20"/>
  <c r="IZ32" i="20"/>
  <c r="CA6" i="20"/>
  <c r="DK84" i="20"/>
  <c r="DM84" i="20" s="1"/>
  <c r="DK74" i="20"/>
  <c r="DL74" i="20"/>
  <c r="EU84" i="20"/>
  <c r="EV84" i="20"/>
  <c r="EU72" i="20"/>
  <c r="EV72" i="20"/>
  <c r="HO68" i="20"/>
  <c r="HP68" i="20"/>
  <c r="HO53" i="20"/>
  <c r="HP53" i="20"/>
  <c r="HO86" i="20"/>
  <c r="HP86" i="20"/>
  <c r="IY89" i="20"/>
  <c r="IZ89" i="20"/>
  <c r="HO59" i="20"/>
  <c r="HP59" i="20"/>
  <c r="HO65" i="20"/>
  <c r="HP65" i="20"/>
  <c r="IY59" i="20"/>
  <c r="IZ59" i="20"/>
  <c r="KI84" i="20"/>
  <c r="KJ84" i="20"/>
  <c r="KI72" i="20"/>
  <c r="KJ72" i="20"/>
  <c r="KI86" i="20"/>
  <c r="KJ86" i="20"/>
  <c r="DK64" i="20"/>
  <c r="DL64" i="20"/>
  <c r="EU29" i="20"/>
  <c r="EV29" i="20"/>
  <c r="EU63" i="20"/>
  <c r="EV63" i="20"/>
  <c r="EU61" i="20"/>
  <c r="EV61" i="20"/>
  <c r="GE15" i="20"/>
  <c r="GF15" i="20"/>
  <c r="GE66" i="20"/>
  <c r="GF66" i="20"/>
  <c r="HO28" i="20"/>
  <c r="HP28" i="20"/>
  <c r="IY20" i="20"/>
  <c r="IZ20" i="20"/>
  <c r="IY17" i="20"/>
  <c r="IZ17" i="20"/>
  <c r="KI27" i="20"/>
  <c r="KJ27" i="20"/>
  <c r="KI55" i="20"/>
  <c r="KJ55" i="20"/>
  <c r="KI75" i="20"/>
  <c r="KJ75" i="20"/>
  <c r="KI81" i="20"/>
  <c r="KJ81" i="20"/>
  <c r="EU28" i="20"/>
  <c r="HO42" i="20"/>
  <c r="HP42" i="20"/>
  <c r="IY27" i="20"/>
  <c r="IZ27" i="20"/>
  <c r="KI62" i="20"/>
  <c r="KJ62" i="20"/>
  <c r="KI10" i="20"/>
  <c r="KJ10" i="20"/>
  <c r="KI12" i="20"/>
  <c r="KJ12" i="20"/>
  <c r="CA52" i="20"/>
  <c r="DK8" i="20"/>
  <c r="DK52" i="20"/>
  <c r="EU27" i="20"/>
  <c r="EU53" i="20"/>
  <c r="IY12" i="20"/>
  <c r="DK67" i="20"/>
  <c r="DL67" i="20"/>
  <c r="HO51" i="20"/>
  <c r="HP51" i="20"/>
  <c r="HO85" i="20"/>
  <c r="HP85" i="20"/>
  <c r="DK49" i="20"/>
  <c r="DL49" i="20"/>
  <c r="IY54" i="20"/>
  <c r="IZ54" i="20"/>
  <c r="KI25" i="20"/>
  <c r="KJ25" i="20"/>
  <c r="DK44" i="20"/>
  <c r="GE17" i="20"/>
  <c r="GF17" i="20"/>
  <c r="AQ8" i="20"/>
  <c r="EU6" i="20"/>
  <c r="HO77" i="20"/>
  <c r="HP77" i="20"/>
  <c r="KI61" i="20"/>
  <c r="KJ61" i="20"/>
  <c r="HO82" i="20"/>
  <c r="HP82" i="20"/>
  <c r="KI65" i="20"/>
  <c r="KJ65" i="20"/>
  <c r="GE16" i="20"/>
  <c r="GF16" i="20"/>
  <c r="IY16" i="20"/>
  <c r="IZ16" i="20"/>
  <c r="KI18" i="20"/>
  <c r="KJ18" i="20"/>
  <c r="DK73" i="20"/>
  <c r="DL73" i="20"/>
  <c r="DK63" i="20"/>
  <c r="DL63" i="20"/>
  <c r="EU69" i="20"/>
  <c r="EV69" i="20"/>
  <c r="EU51" i="20"/>
  <c r="EU74" i="20"/>
  <c r="EV74" i="20"/>
  <c r="EU86" i="20"/>
  <c r="EV86" i="20"/>
  <c r="HO74" i="20"/>
  <c r="HP74" i="20"/>
  <c r="HO88" i="20"/>
  <c r="HP88" i="20"/>
  <c r="IY74" i="20"/>
  <c r="IZ74" i="20"/>
  <c r="IY61" i="20"/>
  <c r="IZ61" i="20"/>
  <c r="KI67" i="20"/>
  <c r="KJ67" i="20"/>
  <c r="KI70" i="20"/>
  <c r="KJ70" i="20"/>
  <c r="KI88" i="20"/>
  <c r="KJ88" i="20"/>
  <c r="HO69" i="20"/>
  <c r="HP69" i="20"/>
  <c r="HO73" i="20"/>
  <c r="HP73" i="20"/>
  <c r="IY65" i="20"/>
  <c r="IZ65" i="20"/>
  <c r="KI71" i="20"/>
  <c r="KJ71" i="20"/>
  <c r="DK58" i="20"/>
  <c r="DL58" i="20"/>
  <c r="DK18" i="20"/>
  <c r="DL18" i="20"/>
  <c r="DK65" i="20"/>
  <c r="DL65" i="20"/>
  <c r="EU55" i="20"/>
  <c r="EV55" i="20"/>
  <c r="GE18" i="20"/>
  <c r="GF18" i="20"/>
  <c r="GE14" i="20"/>
  <c r="GF14" i="20"/>
  <c r="GE51" i="20"/>
  <c r="GF51" i="20"/>
  <c r="GE85" i="20"/>
  <c r="GF85" i="20"/>
  <c r="HO64" i="20"/>
  <c r="HP64" i="20"/>
  <c r="HO15" i="20"/>
  <c r="HP15" i="20"/>
  <c r="GE67" i="20"/>
  <c r="GF67" i="20"/>
  <c r="KI45" i="20"/>
  <c r="KJ45" i="20"/>
  <c r="DK7" i="20"/>
  <c r="EU17" i="20"/>
  <c r="EV17" i="20"/>
  <c r="IY13" i="20"/>
  <c r="IZ13" i="20"/>
  <c r="KI31" i="20"/>
  <c r="KJ31" i="20"/>
  <c r="KI51" i="20"/>
  <c r="KJ51" i="20"/>
  <c r="AQ52" i="20"/>
  <c r="DK12" i="20"/>
  <c r="DK27" i="20"/>
  <c r="EU52" i="20"/>
  <c r="IY33" i="20"/>
  <c r="DK77" i="20"/>
  <c r="DM77" i="20" s="1"/>
  <c r="EU83" i="20"/>
  <c r="EV83" i="20"/>
  <c r="IY85" i="20"/>
  <c r="IZ85" i="20"/>
  <c r="GE32" i="20"/>
  <c r="GF32" i="20"/>
  <c r="HO62" i="20"/>
  <c r="HP62" i="20"/>
  <c r="KI20" i="20"/>
  <c r="KJ20" i="20"/>
  <c r="DK42" i="20"/>
  <c r="DL42" i="20"/>
  <c r="HO58" i="20"/>
  <c r="HP58" i="20"/>
  <c r="KI7" i="20"/>
  <c r="KJ7" i="20"/>
  <c r="HO12" i="20"/>
  <c r="EU65" i="20"/>
  <c r="EV65" i="20"/>
  <c r="HO83" i="20"/>
  <c r="HP83" i="20"/>
  <c r="HO87" i="20"/>
  <c r="HP87" i="20"/>
  <c r="DK81" i="20"/>
  <c r="DM81" i="20" s="1"/>
  <c r="DK85" i="20"/>
  <c r="DM85" i="20" s="1"/>
  <c r="DK76" i="20"/>
  <c r="DM76" i="20" s="1"/>
  <c r="DK78" i="20"/>
  <c r="DM78" i="20" s="1"/>
  <c r="EU81" i="20"/>
  <c r="EV81" i="20"/>
  <c r="EU85" i="20"/>
  <c r="EV85" i="20"/>
  <c r="HO63" i="20"/>
  <c r="HP63" i="20"/>
  <c r="HO89" i="20"/>
  <c r="HP89" i="20"/>
  <c r="IY68" i="20"/>
  <c r="IZ68" i="20"/>
  <c r="IY78" i="20"/>
  <c r="IZ78" i="20"/>
  <c r="KI83" i="20"/>
  <c r="KJ83" i="20"/>
  <c r="HO72" i="20"/>
  <c r="HP72" i="20"/>
  <c r="IY73" i="20"/>
  <c r="IZ73" i="20"/>
  <c r="KI85" i="20"/>
  <c r="KJ85" i="20"/>
  <c r="DK33" i="20"/>
  <c r="DK51" i="20"/>
  <c r="DL51" i="20"/>
  <c r="DK60" i="20"/>
  <c r="DL60" i="20"/>
  <c r="DK69" i="20"/>
  <c r="DL69" i="20"/>
  <c r="EU15" i="20"/>
  <c r="EV15" i="20"/>
  <c r="EU47" i="20"/>
  <c r="EV47" i="20"/>
  <c r="GE54" i="20"/>
  <c r="GF54" i="20"/>
  <c r="GE71" i="20"/>
  <c r="GF71" i="20"/>
  <c r="GE76" i="20"/>
  <c r="GF76" i="20"/>
  <c r="HO25" i="20"/>
  <c r="HP25" i="20"/>
  <c r="HO46" i="20"/>
  <c r="HP46" i="20"/>
  <c r="HO33" i="20"/>
  <c r="HP33" i="20"/>
  <c r="GE75" i="20"/>
  <c r="GF75" i="20"/>
  <c r="IY25" i="20"/>
  <c r="IY58" i="20"/>
  <c r="IZ58" i="20"/>
  <c r="KI76" i="20"/>
  <c r="KJ76" i="20"/>
  <c r="EU42" i="20"/>
  <c r="EV42" i="20"/>
  <c r="GE13" i="20"/>
  <c r="GF13" i="20"/>
  <c r="HO13" i="20"/>
  <c r="HP13" i="20"/>
  <c r="IY10" i="20"/>
  <c r="IZ10" i="20"/>
  <c r="IY57" i="20"/>
  <c r="IZ57" i="20"/>
  <c r="DK6" i="20"/>
  <c r="GE8" i="20"/>
  <c r="HO8" i="20"/>
  <c r="DK88" i="20"/>
  <c r="DM88" i="20" s="1"/>
  <c r="IY67" i="20"/>
  <c r="IZ67" i="20"/>
  <c r="HO60" i="20"/>
  <c r="HP60" i="20"/>
  <c r="DK25" i="20"/>
  <c r="EU59" i="20"/>
  <c r="EV59" i="20"/>
  <c r="KI80" i="20"/>
  <c r="KJ80" i="20"/>
  <c r="HO17" i="20"/>
  <c r="HP17" i="20"/>
  <c r="DK24" i="20"/>
  <c r="EU79" i="20"/>
  <c r="EV79" i="20"/>
  <c r="HO79" i="20"/>
  <c r="HP79" i="20"/>
  <c r="IY88" i="20"/>
  <c r="IZ88" i="20"/>
  <c r="IY82" i="20"/>
  <c r="IZ82" i="20"/>
  <c r="DK46" i="20"/>
  <c r="DL46" i="20"/>
  <c r="HO55" i="20"/>
  <c r="HP55" i="20"/>
  <c r="KI77" i="20"/>
  <c r="KJ77" i="20"/>
  <c r="KI14" i="20"/>
  <c r="KJ14" i="20"/>
  <c r="EU31" i="20"/>
  <c r="O23" i="29"/>
  <c r="P23" i="29" s="1"/>
  <c r="DK75" i="20"/>
  <c r="DL75" i="20"/>
  <c r="DK80" i="20"/>
  <c r="DM80" i="20" s="1"/>
  <c r="DK86" i="20"/>
  <c r="DM86" i="20" s="1"/>
  <c r="EU76" i="20"/>
  <c r="EV76" i="20"/>
  <c r="EU88" i="20"/>
  <c r="EV88" i="20"/>
  <c r="HO67" i="20"/>
  <c r="HP67" i="20"/>
  <c r="HO76" i="20"/>
  <c r="HP76" i="20"/>
  <c r="HO80" i="20"/>
  <c r="HP80" i="20"/>
  <c r="IY63" i="20"/>
  <c r="IZ63" i="20"/>
  <c r="IY76" i="20"/>
  <c r="IZ76" i="20"/>
  <c r="KI89" i="20"/>
  <c r="KJ89" i="20"/>
  <c r="HO75" i="20"/>
  <c r="HP75" i="20"/>
  <c r="HO84" i="20"/>
  <c r="HP84" i="20"/>
  <c r="IY69" i="20"/>
  <c r="IZ69" i="20"/>
  <c r="IY84" i="20"/>
  <c r="IZ84" i="20"/>
  <c r="IY72" i="20"/>
  <c r="IZ72" i="20"/>
  <c r="DK38" i="20"/>
  <c r="DL38" i="20"/>
  <c r="DK16" i="20"/>
  <c r="DL16" i="20"/>
  <c r="DK47" i="20"/>
  <c r="DK59" i="20"/>
  <c r="DL59" i="20"/>
  <c r="EU46" i="20"/>
  <c r="EV46" i="20"/>
  <c r="EU64" i="20"/>
  <c r="EV64" i="20"/>
  <c r="GE28" i="20"/>
  <c r="GF28" i="20"/>
  <c r="GE25" i="20"/>
  <c r="GF25" i="20"/>
  <c r="GE38" i="20"/>
  <c r="GF38" i="20"/>
  <c r="HO32" i="20"/>
  <c r="HP32" i="20"/>
  <c r="HO18" i="20"/>
  <c r="HP18" i="20"/>
  <c r="IY15" i="20"/>
  <c r="IZ15" i="20"/>
  <c r="IY64" i="20"/>
  <c r="IZ64" i="20"/>
  <c r="KI54" i="20"/>
  <c r="KJ54" i="20"/>
  <c r="KI79" i="20"/>
  <c r="KJ79" i="20"/>
  <c r="EU58" i="20"/>
  <c r="EV58" i="20"/>
  <c r="KI13" i="20"/>
  <c r="KJ13" i="20"/>
  <c r="KI58" i="20"/>
  <c r="KJ58" i="20"/>
  <c r="KI26" i="20"/>
  <c r="KJ26" i="20"/>
  <c r="AQ6" i="20"/>
  <c r="DK53" i="20"/>
  <c r="HO6" i="20"/>
  <c r="IY52" i="20"/>
  <c r="EU89" i="20"/>
  <c r="EV89" i="20"/>
  <c r="IY70" i="20"/>
  <c r="IZ70" i="20"/>
  <c r="IY60" i="20"/>
  <c r="IZ60" i="20"/>
  <c r="EU54" i="20"/>
  <c r="GE55" i="20"/>
  <c r="GF55" i="20"/>
  <c r="HO29" i="20"/>
  <c r="HP29" i="20"/>
  <c r="CA12" i="20"/>
  <c r="GE6" i="20"/>
  <c r="AO55" i="20"/>
  <c r="DK71" i="20"/>
  <c r="DL71" i="20"/>
  <c r="DK83" i="20"/>
  <c r="DM83" i="20" s="1"/>
  <c r="IY77" i="20"/>
  <c r="IZ77" i="20"/>
  <c r="HO71" i="20"/>
  <c r="HP71" i="20"/>
  <c r="HO50" i="20"/>
  <c r="HP50" i="20"/>
  <c r="KI8" i="20"/>
  <c r="KJ8" i="20"/>
  <c r="DK31" i="20"/>
  <c r="DK66" i="20"/>
  <c r="DL66" i="20"/>
  <c r="DK82" i="20"/>
  <c r="DM82" i="20" s="1"/>
  <c r="DK87" i="20"/>
  <c r="DM87" i="20" s="1"/>
  <c r="DK70" i="20"/>
  <c r="DL70" i="20"/>
  <c r="DK79" i="20"/>
  <c r="DM79" i="20" s="1"/>
  <c r="EU73" i="20"/>
  <c r="EV73" i="20"/>
  <c r="EU60" i="20"/>
  <c r="EV60" i="20"/>
  <c r="EU82" i="20"/>
  <c r="EV82" i="20"/>
  <c r="EU87" i="20"/>
  <c r="EV87" i="20"/>
  <c r="EU68" i="20"/>
  <c r="EV68" i="20"/>
  <c r="EU78" i="20"/>
  <c r="EV78" i="20"/>
  <c r="EU80" i="20"/>
  <c r="EV80" i="20"/>
  <c r="HO78" i="20"/>
  <c r="HP78" i="20"/>
  <c r="IY79" i="20"/>
  <c r="IZ79" i="20"/>
  <c r="IY80" i="20"/>
  <c r="IZ80" i="20"/>
  <c r="IY86" i="20"/>
  <c r="IZ86" i="20"/>
  <c r="HO66" i="20"/>
  <c r="HP66" i="20"/>
  <c r="HO81" i="20"/>
  <c r="HP81" i="20"/>
  <c r="IY75" i="20"/>
  <c r="IZ75" i="20"/>
  <c r="IY81" i="20"/>
  <c r="IZ81" i="20"/>
  <c r="KI69" i="20"/>
  <c r="KJ69" i="20"/>
  <c r="KI87" i="20"/>
  <c r="KJ87" i="20"/>
  <c r="DK29" i="20"/>
  <c r="DK61" i="20"/>
  <c r="DL61" i="20"/>
  <c r="EU20" i="20"/>
  <c r="EU18" i="20"/>
  <c r="EV18" i="20"/>
  <c r="EU38" i="20"/>
  <c r="EV38" i="20"/>
  <c r="GE20" i="20"/>
  <c r="GE46" i="20"/>
  <c r="GF46" i="20"/>
  <c r="GE79" i="20"/>
  <c r="GF79" i="20"/>
  <c r="HO61" i="20"/>
  <c r="HP61" i="20"/>
  <c r="HO54" i="20"/>
  <c r="HP54" i="20"/>
  <c r="KI15" i="20"/>
  <c r="KJ15" i="20"/>
  <c r="KI78" i="20"/>
  <c r="KJ78" i="20"/>
  <c r="DK48" i="20"/>
  <c r="DL48" i="20"/>
  <c r="IX31" i="20"/>
  <c r="IY50" i="20"/>
  <c r="IZ50" i="20"/>
  <c r="KI33" i="20"/>
  <c r="KJ33" i="20"/>
  <c r="KI24" i="20"/>
  <c r="KJ24" i="20"/>
  <c r="KI9" i="20"/>
  <c r="KJ9" i="20"/>
  <c r="AQ12" i="20"/>
  <c r="CA8" i="20"/>
  <c r="GE22" i="20"/>
  <c r="IY8" i="20"/>
  <c r="HN27" i="20"/>
  <c r="IX53" i="20"/>
  <c r="IX26" i="20"/>
  <c r="IE52" i="20"/>
  <c r="HN45" i="20"/>
  <c r="IE11" i="20"/>
  <c r="IE53" i="20"/>
  <c r="IE31" i="20"/>
  <c r="IE22" i="20"/>
  <c r="IX21" i="20"/>
  <c r="IX23" i="20"/>
  <c r="AO25" i="20"/>
  <c r="AO29" i="20"/>
  <c r="IE26" i="20"/>
  <c r="IE24" i="20"/>
  <c r="IE23" i="20"/>
  <c r="IX9" i="20"/>
  <c r="IX18" i="20"/>
  <c r="IX45" i="20"/>
  <c r="IE21" i="20"/>
  <c r="HZ49" i="20"/>
  <c r="HZ41" i="20"/>
  <c r="HZ18" i="20"/>
  <c r="HZ45" i="20"/>
  <c r="IX6" i="20"/>
  <c r="HU12" i="20"/>
  <c r="HU6" i="20"/>
  <c r="HU33" i="20"/>
  <c r="AO38" i="20"/>
  <c r="AO33" i="20"/>
  <c r="HU9" i="20"/>
  <c r="HU8" i="20"/>
  <c r="GU31" i="20"/>
  <c r="HN22" i="20"/>
  <c r="GU27" i="20"/>
  <c r="GU22" i="20"/>
  <c r="HN23" i="20"/>
  <c r="HN26" i="20"/>
  <c r="HN21" i="20"/>
  <c r="HN14" i="20"/>
  <c r="HN38" i="20"/>
  <c r="GU26" i="20"/>
  <c r="HN49" i="20"/>
  <c r="GU24" i="20"/>
  <c r="GU11" i="20"/>
  <c r="GU23" i="20"/>
  <c r="GU21" i="20"/>
  <c r="GP49" i="20"/>
  <c r="AO45" i="20"/>
  <c r="AO49" i="20"/>
  <c r="GP45" i="20"/>
  <c r="GK38" i="20"/>
  <c r="HN9" i="20"/>
  <c r="GK14" i="20"/>
  <c r="GK12" i="20"/>
  <c r="GK9" i="20"/>
  <c r="GK6" i="20"/>
  <c r="GK8" i="20"/>
  <c r="EA31" i="20"/>
  <c r="FK27" i="20"/>
  <c r="GD11" i="20"/>
  <c r="FK22" i="20"/>
  <c r="GD26" i="20"/>
  <c r="FK52" i="20"/>
  <c r="FK26" i="20"/>
  <c r="FK11" i="20"/>
  <c r="FK53" i="20"/>
  <c r="FK23" i="20"/>
  <c r="GD9" i="20"/>
  <c r="GD45" i="20"/>
  <c r="FK31" i="20"/>
  <c r="FK21" i="20"/>
  <c r="FK24" i="20"/>
  <c r="FF45" i="20"/>
  <c r="FA9" i="20"/>
  <c r="FA8" i="20"/>
  <c r="FA6" i="20"/>
  <c r="ET23" i="20"/>
  <c r="EA53" i="20"/>
  <c r="EA52" i="20"/>
  <c r="ET24" i="20"/>
  <c r="ET45" i="20"/>
  <c r="AO20" i="20"/>
  <c r="AO54" i="20"/>
  <c r="DJ14" i="20"/>
  <c r="EA27" i="20"/>
  <c r="EA26" i="20"/>
  <c r="ET11" i="20"/>
  <c r="EA24" i="20"/>
  <c r="ET7" i="20"/>
  <c r="EA23" i="20"/>
  <c r="EA22" i="20"/>
  <c r="ET9" i="20"/>
  <c r="EA21" i="20"/>
  <c r="EA11" i="20"/>
  <c r="DJ22" i="20"/>
  <c r="DV45" i="20"/>
  <c r="DS17" i="20"/>
  <c r="DQ7" i="20"/>
  <c r="ES8" i="20"/>
  <c r="ES6" i="20"/>
  <c r="ES12" i="20"/>
  <c r="AO14" i="20"/>
  <c r="AO7" i="20"/>
  <c r="DQ9" i="20"/>
  <c r="DQ8" i="20"/>
  <c r="DQ6" i="20"/>
  <c r="BZ22" i="20"/>
  <c r="CQ53" i="20"/>
  <c r="CQ27" i="20"/>
  <c r="CQ22" i="20"/>
  <c r="CQ52" i="20"/>
  <c r="CQ31" i="20"/>
  <c r="CQ24" i="20"/>
  <c r="DJ19" i="20"/>
  <c r="CQ23" i="20"/>
  <c r="CQ26" i="20"/>
  <c r="CQ11" i="20"/>
  <c r="CQ21" i="20"/>
  <c r="DJ9" i="20"/>
  <c r="CG14" i="20"/>
  <c r="CG32" i="20"/>
  <c r="AO17" i="20"/>
  <c r="AO32" i="20"/>
  <c r="CG17" i="20"/>
  <c r="CI30" i="20"/>
  <c r="CG9" i="20"/>
  <c r="CG12" i="20"/>
  <c r="CG6" i="20"/>
  <c r="CG8" i="20"/>
  <c r="CL15" i="20"/>
  <c r="AO28" i="20"/>
  <c r="AO15" i="20"/>
  <c r="CL28" i="20"/>
  <c r="DJ50" i="20"/>
  <c r="BG53" i="20"/>
  <c r="BZ23" i="20"/>
  <c r="BG26" i="20"/>
  <c r="BG27" i="20"/>
  <c r="BG52" i="20"/>
  <c r="BG22" i="20"/>
  <c r="BZ46" i="20"/>
  <c r="BZ10" i="20"/>
  <c r="BG31" i="20"/>
  <c r="BG23" i="20"/>
  <c r="BG11" i="20"/>
  <c r="BG24" i="20"/>
  <c r="BZ9" i="20"/>
  <c r="BG21" i="20"/>
  <c r="BB10" i="20"/>
  <c r="AO46" i="20"/>
  <c r="AO10" i="20"/>
  <c r="AY30" i="20"/>
  <c r="BB46" i="20"/>
  <c r="AW6" i="20"/>
  <c r="AP31" i="20"/>
  <c r="HM12" i="20"/>
  <c r="AW9" i="20"/>
  <c r="AW12" i="20"/>
  <c r="AW8" i="20"/>
  <c r="G32" i="29"/>
  <c r="F32" i="29"/>
  <c r="L32" i="29"/>
  <c r="J32" i="29"/>
  <c r="I32" i="29"/>
  <c r="H32" i="29"/>
  <c r="M32" i="29"/>
  <c r="K32" i="29"/>
  <c r="AP9" i="20"/>
  <c r="KG9" i="20"/>
  <c r="HM9" i="20"/>
  <c r="KH16" i="20"/>
  <c r="KH11" i="20"/>
  <c r="M9" i="20"/>
  <c r="M12" i="20"/>
  <c r="M8" i="20"/>
  <c r="M6" i="20"/>
  <c r="AO12" i="20"/>
  <c r="AO9" i="20"/>
  <c r="BY9" i="20"/>
  <c r="AO6" i="20"/>
  <c r="AO8" i="20"/>
  <c r="AO21" i="20"/>
  <c r="AO52" i="20"/>
  <c r="AO53" i="20"/>
  <c r="AO19" i="20"/>
  <c r="AO31" i="20"/>
  <c r="AO26" i="20"/>
  <c r="AO22" i="20"/>
  <c r="AO24" i="20"/>
  <c r="AO27" i="20"/>
  <c r="AO23" i="20"/>
  <c r="W31" i="20"/>
  <c r="W52" i="20"/>
  <c r="AP26" i="20"/>
  <c r="W22" i="20"/>
  <c r="W53" i="20"/>
  <c r="W23" i="20"/>
  <c r="W26" i="20"/>
  <c r="W27" i="20"/>
  <c r="W19" i="20"/>
  <c r="W24" i="20"/>
  <c r="W11" i="20"/>
  <c r="IX7" i="20"/>
  <c r="R42" i="20"/>
  <c r="GD35" i="20"/>
  <c r="AP30" i="20"/>
  <c r="W7" i="20"/>
  <c r="JO33" i="20"/>
  <c r="ET50" i="20"/>
  <c r="IX44" i="20"/>
  <c r="IG34" i="20"/>
  <c r="GW34" i="20"/>
  <c r="IW8" i="20"/>
  <c r="IW12" i="20"/>
  <c r="BY8" i="20"/>
  <c r="BY12" i="20"/>
  <c r="IX36" i="20"/>
  <c r="JJ12" i="20"/>
  <c r="IX39" i="20"/>
  <c r="KG8" i="20"/>
  <c r="KG12" i="20"/>
  <c r="JJ8" i="20"/>
  <c r="HM6" i="20"/>
  <c r="HM8" i="20"/>
  <c r="JO9" i="20"/>
  <c r="KG52" i="20"/>
  <c r="KG6" i="20"/>
  <c r="BY52" i="20"/>
  <c r="BY6" i="20"/>
  <c r="IW6" i="20"/>
  <c r="DJ28" i="20"/>
  <c r="CQ9" i="20"/>
  <c r="BG9" i="20"/>
  <c r="W9" i="20"/>
  <c r="GU9" i="20"/>
  <c r="JJ11" i="20"/>
  <c r="JJ6" i="20"/>
  <c r="EA9" i="20"/>
  <c r="IE9" i="20"/>
  <c r="FK9" i="20"/>
  <c r="F33" i="29"/>
  <c r="HM48" i="20"/>
  <c r="HM52" i="20"/>
  <c r="IO36" i="20"/>
  <c r="HZ52" i="20"/>
  <c r="KH43" i="20"/>
  <c r="JJ42" i="20"/>
  <c r="JY36" i="20"/>
  <c r="JY51" i="20"/>
  <c r="JY56" i="20"/>
  <c r="JO49" i="20"/>
  <c r="KH21" i="20"/>
  <c r="KH36" i="20"/>
  <c r="JO46" i="20"/>
  <c r="KH40" i="20"/>
  <c r="KH49" i="20"/>
  <c r="KH30" i="20"/>
  <c r="KH53" i="20"/>
  <c r="KH56" i="20"/>
  <c r="KH19" i="20"/>
  <c r="KH47" i="20"/>
  <c r="JY39" i="20"/>
  <c r="JJ21" i="20"/>
  <c r="JO7" i="20"/>
  <c r="KD63" i="20"/>
  <c r="JO10" i="20"/>
  <c r="JO28" i="20"/>
  <c r="JO14" i="20"/>
  <c r="JJ40" i="20"/>
  <c r="JJ31" i="20"/>
  <c r="JJ22" i="20"/>
  <c r="JY50" i="20"/>
  <c r="JJ30" i="20"/>
  <c r="JO18" i="20"/>
  <c r="JY47" i="20"/>
  <c r="JY37" i="20"/>
  <c r="KH28" i="20"/>
  <c r="KH39" i="20"/>
  <c r="KD62" i="20"/>
  <c r="KH37" i="20"/>
  <c r="JJ43" i="20"/>
  <c r="JY13" i="20"/>
  <c r="JJ53" i="20"/>
  <c r="JJ23" i="20"/>
  <c r="JY35" i="20"/>
  <c r="JY57" i="20"/>
  <c r="JJ26" i="20"/>
  <c r="JY44" i="20"/>
  <c r="JO17" i="20"/>
  <c r="JY58" i="20"/>
  <c r="KH50" i="20"/>
  <c r="KH44" i="20"/>
  <c r="KH17" i="20"/>
  <c r="KD60" i="20"/>
  <c r="KH59" i="20"/>
  <c r="KH34" i="20"/>
  <c r="JJ48" i="20"/>
  <c r="JY16" i="20"/>
  <c r="JJ24" i="20"/>
  <c r="JJ34" i="20"/>
  <c r="JJ41" i="20"/>
  <c r="KH41" i="20"/>
  <c r="IX37" i="20"/>
  <c r="IO39" i="20"/>
  <c r="IO44" i="20"/>
  <c r="IO37" i="20"/>
  <c r="IO50" i="20"/>
  <c r="IX47" i="20"/>
  <c r="IX35" i="20"/>
  <c r="IX56" i="20"/>
  <c r="IO56" i="20"/>
  <c r="IO57" i="20"/>
  <c r="IO13" i="20"/>
  <c r="IO35" i="20"/>
  <c r="IO47" i="20"/>
  <c r="IE7" i="20"/>
  <c r="IE49" i="20"/>
  <c r="IE14" i="20"/>
  <c r="HN36" i="20"/>
  <c r="T65" i="20"/>
  <c r="HN16" i="20"/>
  <c r="AP39" i="20"/>
  <c r="ET13" i="20"/>
  <c r="IE28" i="20"/>
  <c r="IE10" i="20"/>
  <c r="IB54" i="20"/>
  <c r="IB22" i="20"/>
  <c r="IB23" i="20"/>
  <c r="IY22" i="20"/>
  <c r="IY28" i="20"/>
  <c r="JA28" i="20" s="1"/>
  <c r="IB15" i="20"/>
  <c r="HZ24" i="20"/>
  <c r="HZ26" i="20"/>
  <c r="HZ27" i="20"/>
  <c r="IB28" i="20"/>
  <c r="HZ42" i="20"/>
  <c r="HZ31" i="20"/>
  <c r="IX24" i="20"/>
  <c r="IX34" i="20"/>
  <c r="IX41" i="20"/>
  <c r="GD36" i="20"/>
  <c r="HN44" i="20"/>
  <c r="BZ16" i="20"/>
  <c r="IX30" i="20"/>
  <c r="HZ53" i="20"/>
  <c r="IX48" i="20"/>
  <c r="HZ30" i="20"/>
  <c r="BZ47" i="20"/>
  <c r="AD65" i="20"/>
  <c r="T64" i="20"/>
  <c r="GB65" i="20"/>
  <c r="HZ43" i="20"/>
  <c r="IX43" i="20"/>
  <c r="HZ48" i="20"/>
  <c r="HZ34" i="20"/>
  <c r="GB30" i="20"/>
  <c r="GB56" i="20"/>
  <c r="GD47" i="20"/>
  <c r="GB25" i="20"/>
  <c r="DJ13" i="20"/>
  <c r="GB20" i="20"/>
  <c r="AP48" i="20"/>
  <c r="HE13" i="20"/>
  <c r="HE16" i="20"/>
  <c r="HE44" i="20"/>
  <c r="HN56" i="20"/>
  <c r="HN39" i="20"/>
  <c r="HE56" i="20"/>
  <c r="HE50" i="20"/>
  <c r="HE39" i="20"/>
  <c r="HN35" i="20"/>
  <c r="HE58" i="20"/>
  <c r="HE36" i="20"/>
  <c r="HN47" i="20"/>
  <c r="HN57" i="20"/>
  <c r="HN37" i="20"/>
  <c r="HE47" i="20"/>
  <c r="HE57" i="20"/>
  <c r="HE37" i="20"/>
  <c r="HE35" i="20"/>
  <c r="HN7" i="20"/>
  <c r="GU10" i="20"/>
  <c r="GU7" i="20"/>
  <c r="HN24" i="20"/>
  <c r="GU17" i="20"/>
  <c r="HN40" i="20"/>
  <c r="GP27" i="20"/>
  <c r="GP24" i="20"/>
  <c r="HN41" i="20"/>
  <c r="GP40" i="20"/>
  <c r="HN43" i="20"/>
  <c r="IV7" i="20"/>
  <c r="CL34" i="20"/>
  <c r="FF41" i="20"/>
  <c r="KG27" i="20"/>
  <c r="FF48" i="20"/>
  <c r="AI49" i="20"/>
  <c r="CL11" i="20"/>
  <c r="FF43" i="20"/>
  <c r="FU13" i="20"/>
  <c r="GP34" i="20"/>
  <c r="HN48" i="20"/>
  <c r="GP43" i="20"/>
  <c r="GP48" i="20"/>
  <c r="GP41" i="20"/>
  <c r="GP42" i="20"/>
  <c r="GP30" i="20"/>
  <c r="HN30" i="20"/>
  <c r="FF34" i="20"/>
  <c r="BB30" i="20"/>
  <c r="GB79" i="20"/>
  <c r="DJ26" i="20"/>
  <c r="GB21" i="20"/>
  <c r="FU56" i="20"/>
  <c r="FF26" i="20"/>
  <c r="ET57" i="20"/>
  <c r="FU35" i="20"/>
  <c r="DJ37" i="20"/>
  <c r="GB14" i="20"/>
  <c r="DJ36" i="20"/>
  <c r="GD37" i="20"/>
  <c r="FU36" i="20"/>
  <c r="FU47" i="20"/>
  <c r="GB10" i="20"/>
  <c r="GD56" i="20"/>
  <c r="GD39" i="20"/>
  <c r="FU44" i="20"/>
  <c r="FU37" i="20"/>
  <c r="FU57" i="20"/>
  <c r="FU50" i="20"/>
  <c r="FU39" i="20"/>
  <c r="GB72" i="20"/>
  <c r="GD48" i="20"/>
  <c r="GB42" i="20"/>
  <c r="GB78" i="20"/>
  <c r="GD10" i="20"/>
  <c r="GD41" i="20"/>
  <c r="FW55" i="20"/>
  <c r="FC62" i="20"/>
  <c r="GB69" i="20"/>
  <c r="FH74" i="20"/>
  <c r="GB29" i="20"/>
  <c r="FR31" i="20"/>
  <c r="FW69" i="20"/>
  <c r="GB31" i="20"/>
  <c r="GB62" i="20"/>
  <c r="FK17" i="20"/>
  <c r="GB75" i="20"/>
  <c r="FC87" i="20"/>
  <c r="FW45" i="20"/>
  <c r="FW27" i="20"/>
  <c r="FC88" i="20"/>
  <c r="GB59" i="20"/>
  <c r="GB22" i="20"/>
  <c r="GB87" i="20"/>
  <c r="GD7" i="20"/>
  <c r="GB54" i="20"/>
  <c r="GB85" i="20"/>
  <c r="GB40" i="20"/>
  <c r="GB73" i="20"/>
  <c r="FC85" i="20"/>
  <c r="FC75" i="20"/>
  <c r="FW58" i="20"/>
  <c r="GD30" i="20"/>
  <c r="FK7" i="20"/>
  <c r="FC42" i="20"/>
  <c r="FR15" i="20"/>
  <c r="GB81" i="20"/>
  <c r="FM89" i="20"/>
  <c r="FM50" i="20"/>
  <c r="FM66" i="20"/>
  <c r="FM74" i="20"/>
  <c r="FM34" i="20"/>
  <c r="FM42" i="20"/>
  <c r="FM81" i="20"/>
  <c r="FM41" i="20"/>
  <c r="GB67" i="20"/>
  <c r="FR87" i="20"/>
  <c r="GB45" i="20"/>
  <c r="GB84" i="20"/>
  <c r="GB23" i="20"/>
  <c r="GB36" i="20"/>
  <c r="GB63" i="20"/>
  <c r="FW62" i="20"/>
  <c r="FW42" i="20"/>
  <c r="FR14" i="20"/>
  <c r="GB38" i="20"/>
  <c r="FC18" i="20"/>
  <c r="FW75" i="20"/>
  <c r="FH59" i="20"/>
  <c r="FC11" i="20"/>
  <c r="FM72" i="20"/>
  <c r="FM13" i="20"/>
  <c r="FM16" i="20"/>
  <c r="FM80" i="20"/>
  <c r="FM83" i="20"/>
  <c r="FW77" i="20"/>
  <c r="GB43" i="20"/>
  <c r="FR73" i="20"/>
  <c r="FW82" i="20"/>
  <c r="FW84" i="20"/>
  <c r="GB16" i="20"/>
  <c r="GB35" i="20"/>
  <c r="GB26" i="20"/>
  <c r="GB83" i="20"/>
  <c r="GB28" i="20"/>
  <c r="GB18" i="20"/>
  <c r="FM88" i="20"/>
  <c r="FM40" i="20"/>
  <c r="FM51" i="20"/>
  <c r="FM69" i="20"/>
  <c r="FM71" i="20"/>
  <c r="FM57" i="20"/>
  <c r="FM56" i="20"/>
  <c r="FM37" i="20"/>
  <c r="FM82" i="20"/>
  <c r="GB46" i="20"/>
  <c r="GB33" i="20"/>
  <c r="GB24" i="20"/>
  <c r="FF30" i="20"/>
  <c r="FC55" i="20"/>
  <c r="GB11" i="20"/>
  <c r="GB41" i="20"/>
  <c r="FR55" i="20"/>
  <c r="FC45" i="20"/>
  <c r="FH87" i="20"/>
  <c r="GB15" i="20"/>
  <c r="GB58" i="20"/>
  <c r="GB7" i="20"/>
  <c r="GB57" i="20"/>
  <c r="GB37" i="20"/>
  <c r="GB39" i="20"/>
  <c r="GB53" i="20"/>
  <c r="GB27" i="20"/>
  <c r="GB17" i="20"/>
  <c r="GB64" i="20"/>
  <c r="GB44" i="20"/>
  <c r="GB74" i="20"/>
  <c r="FC77" i="20"/>
  <c r="FC16" i="20"/>
  <c r="FC65" i="20"/>
  <c r="FH46" i="20"/>
  <c r="FW18" i="20"/>
  <c r="FR25" i="20"/>
  <c r="FH32" i="20"/>
  <c r="FR59" i="20"/>
  <c r="FC58" i="20"/>
  <c r="GB34" i="20"/>
  <c r="GB82" i="20"/>
  <c r="GB88" i="20"/>
  <c r="GB61" i="20"/>
  <c r="GB51" i="20"/>
  <c r="GB76" i="20"/>
  <c r="GB60" i="20"/>
  <c r="GB47" i="20"/>
  <c r="GB50" i="20"/>
  <c r="GB77" i="20"/>
  <c r="GB48" i="20"/>
  <c r="FW7" i="20"/>
  <c r="GB32" i="20"/>
  <c r="FW32" i="20"/>
  <c r="FW16" i="20"/>
  <c r="GB86" i="20"/>
  <c r="GB13" i="20"/>
  <c r="FC76" i="20"/>
  <c r="FH57" i="20"/>
  <c r="FR77" i="20"/>
  <c r="FC78" i="20"/>
  <c r="FH11" i="20"/>
  <c r="FR83" i="20"/>
  <c r="FK10" i="20"/>
  <c r="GB89" i="20"/>
  <c r="GB80" i="20"/>
  <c r="GB68" i="20"/>
  <c r="GB55" i="20"/>
  <c r="FM58" i="20"/>
  <c r="FM67" i="20"/>
  <c r="FM68" i="20"/>
  <c r="FM70" i="20"/>
  <c r="FM77" i="20"/>
  <c r="FM60" i="20"/>
  <c r="FM62" i="20"/>
  <c r="FM36" i="20"/>
  <c r="FM84" i="20"/>
  <c r="ET39" i="20"/>
  <c r="EK58" i="20"/>
  <c r="CL30" i="20"/>
  <c r="ET37" i="20"/>
  <c r="GD43" i="20"/>
  <c r="GD40" i="20"/>
  <c r="GF40" i="20" s="1"/>
  <c r="FF42" i="20"/>
  <c r="FF40" i="20"/>
  <c r="GD34" i="20"/>
  <c r="ET16" i="20"/>
  <c r="ET36" i="20"/>
  <c r="ET35" i="20"/>
  <c r="EK13" i="20"/>
  <c r="AP44" i="20"/>
  <c r="AI72" i="20"/>
  <c r="EK35" i="20"/>
  <c r="EK37" i="20"/>
  <c r="ET56" i="20"/>
  <c r="EK44" i="20"/>
  <c r="ET44" i="20"/>
  <c r="EK57" i="20"/>
  <c r="EK16" i="20"/>
  <c r="EK39" i="20"/>
  <c r="EK50" i="20"/>
  <c r="EK56" i="20"/>
  <c r="EK36" i="20"/>
  <c r="DV41" i="20"/>
  <c r="DV43" i="20"/>
  <c r="DV34" i="20"/>
  <c r="DV42" i="20"/>
  <c r="ET21" i="20"/>
  <c r="ET22" i="20"/>
  <c r="EA7" i="20"/>
  <c r="EA17" i="20"/>
  <c r="EA28" i="20"/>
  <c r="ET10" i="20"/>
  <c r="EA10" i="20"/>
  <c r="DV22" i="20"/>
  <c r="ET19" i="20"/>
  <c r="ET43" i="20"/>
  <c r="DV21" i="20"/>
  <c r="ET30" i="20"/>
  <c r="DV24" i="20"/>
  <c r="ET48" i="20"/>
  <c r="DV48" i="20"/>
  <c r="DV40" i="20"/>
  <c r="ET40" i="20"/>
  <c r="DV30" i="20"/>
  <c r="ET41" i="20"/>
  <c r="CL26" i="20"/>
  <c r="BZ57" i="20"/>
  <c r="HL7" i="20"/>
  <c r="AD51" i="20"/>
  <c r="DA13" i="20"/>
  <c r="DA57" i="20"/>
  <c r="DA50" i="20"/>
  <c r="AD72" i="20"/>
  <c r="DJ56" i="20"/>
  <c r="BZ56" i="20"/>
  <c r="GE80" i="20"/>
  <c r="GG80" i="20" s="1"/>
  <c r="DA37" i="20"/>
  <c r="DJ39" i="20"/>
  <c r="DA39" i="20"/>
  <c r="DA36" i="20"/>
  <c r="DA44" i="20"/>
  <c r="DA56" i="20"/>
  <c r="DA35" i="20"/>
  <c r="DJ10" i="20"/>
  <c r="L30" i="29"/>
  <c r="M30" i="29"/>
  <c r="GE84" i="20"/>
  <c r="GG84" i="20" s="1"/>
  <c r="T83" i="20"/>
  <c r="AP43" i="20"/>
  <c r="AD49" i="20"/>
  <c r="BQ51" i="20"/>
  <c r="BZ39" i="20"/>
  <c r="CL41" i="20"/>
  <c r="CL43" i="20"/>
  <c r="CQ17" i="20"/>
  <c r="DJ41" i="20"/>
  <c r="CQ28" i="20"/>
  <c r="CQ7" i="20"/>
  <c r="CQ10" i="20"/>
  <c r="BV63" i="20"/>
  <c r="BV60" i="20"/>
  <c r="AP61" i="20"/>
  <c r="K30" i="29"/>
  <c r="BQ39" i="20"/>
  <c r="CL48" i="20"/>
  <c r="DJ11" i="20"/>
  <c r="DJ40" i="20"/>
  <c r="CL40" i="20"/>
  <c r="DJ30" i="20"/>
  <c r="DJ43" i="20"/>
  <c r="CL42" i="20"/>
  <c r="CL21" i="20"/>
  <c r="DJ21" i="20"/>
  <c r="DJ34" i="20"/>
  <c r="G30" i="29"/>
  <c r="DH23" i="20"/>
  <c r="BZ37" i="20"/>
  <c r="BZ35" i="20"/>
  <c r="BQ47" i="20"/>
  <c r="BQ50" i="20"/>
  <c r="BQ16" i="20"/>
  <c r="BZ36" i="20"/>
  <c r="BQ35" i="20"/>
  <c r="BQ13" i="20"/>
  <c r="BQ44" i="20"/>
  <c r="BQ36" i="20"/>
  <c r="BZ41" i="20"/>
  <c r="BZ11" i="20"/>
  <c r="BQ56" i="20"/>
  <c r="BQ37" i="20"/>
  <c r="BQ57" i="20"/>
  <c r="F30" i="29"/>
  <c r="AN68" i="20"/>
  <c r="BG20" i="20"/>
  <c r="BG28" i="20"/>
  <c r="BZ21" i="20"/>
  <c r="BG7" i="20"/>
  <c r="BZ34" i="20"/>
  <c r="BG10" i="20"/>
  <c r="BX55" i="20"/>
  <c r="BZ30" i="20"/>
  <c r="BZ43" i="20"/>
  <c r="BB41" i="20"/>
  <c r="BZ40" i="20"/>
  <c r="BB48" i="20"/>
  <c r="BB21" i="20"/>
  <c r="BB40" i="20"/>
  <c r="BB43" i="20"/>
  <c r="BB11" i="20"/>
  <c r="BB34" i="20"/>
  <c r="G33" i="29"/>
  <c r="BI83" i="20"/>
  <c r="IV46" i="20"/>
  <c r="BX29" i="20"/>
  <c r="O65" i="20"/>
  <c r="AQ10" i="20"/>
  <c r="AS10" i="20" s="1"/>
  <c r="AP57" i="20"/>
  <c r="AR57" i="20" s="1"/>
  <c r="ER53" i="20"/>
  <c r="AI33" i="20"/>
  <c r="FZ49" i="20"/>
  <c r="HL27" i="20"/>
  <c r="AD85" i="20"/>
  <c r="DH38" i="20"/>
  <c r="ER76" i="20"/>
  <c r="ER54" i="20"/>
  <c r="ER59" i="20"/>
  <c r="ER58" i="20"/>
  <c r="GE42" i="20"/>
  <c r="GG42" i="20" s="1"/>
  <c r="T44" i="20"/>
  <c r="DH72" i="20"/>
  <c r="DH55" i="20"/>
  <c r="ER55" i="20"/>
  <c r="ER29" i="20"/>
  <c r="AL62" i="20"/>
  <c r="AL61" i="20"/>
  <c r="AL60" i="20"/>
  <c r="W46" i="20"/>
  <c r="W18" i="20"/>
  <c r="W20" i="20"/>
  <c r="W28" i="20"/>
  <c r="W15" i="20"/>
  <c r="R19" i="20"/>
  <c r="AP47" i="20"/>
  <c r="R48" i="20"/>
  <c r="R23" i="20"/>
  <c r="R41" i="20"/>
  <c r="R40" i="20"/>
  <c r="R30" i="20"/>
  <c r="R21" i="20"/>
  <c r="R34" i="20"/>
  <c r="R43" i="20"/>
  <c r="R11" i="20"/>
  <c r="AG37" i="20"/>
  <c r="AG47" i="20"/>
  <c r="AG44" i="20"/>
  <c r="AG36" i="20"/>
  <c r="AG39" i="20"/>
  <c r="AG56" i="20"/>
  <c r="AG57" i="20"/>
  <c r="KG53" i="20"/>
  <c r="DH88" i="20"/>
  <c r="HL62" i="20"/>
  <c r="BX78" i="20"/>
  <c r="HL30" i="20"/>
  <c r="O46" i="20"/>
  <c r="CS86" i="20"/>
  <c r="ER88" i="20"/>
  <c r="ER20" i="20"/>
  <c r="CS75" i="20"/>
  <c r="M58" i="20"/>
  <c r="O10" i="20"/>
  <c r="O69" i="20"/>
  <c r="CS62" i="20"/>
  <c r="CS42" i="20"/>
  <c r="EC49" i="20"/>
  <c r="AN28" i="20"/>
  <c r="DH86" i="20"/>
  <c r="FK14" i="20"/>
  <c r="T36" i="20"/>
  <c r="AI45" i="20"/>
  <c r="BX44" i="20"/>
  <c r="DH10" i="20"/>
  <c r="BX85" i="20"/>
  <c r="HL78" i="20"/>
  <c r="T70" i="20"/>
  <c r="BX80" i="20"/>
  <c r="ER21" i="20"/>
  <c r="ER41" i="20"/>
  <c r="ER23" i="20"/>
  <c r="FP16" i="20"/>
  <c r="IV81" i="20"/>
  <c r="BI42" i="20"/>
  <c r="BI41" i="20"/>
  <c r="CS35" i="20"/>
  <c r="CS41" i="20"/>
  <c r="BI34" i="20"/>
  <c r="BI70" i="20"/>
  <c r="EC63" i="20"/>
  <c r="CS71" i="20"/>
  <c r="CS39" i="20"/>
  <c r="BI71" i="20"/>
  <c r="BI85" i="20"/>
  <c r="IV70" i="20"/>
  <c r="IV51" i="20"/>
  <c r="AD34" i="20"/>
  <c r="ER74" i="20"/>
  <c r="ER42" i="20"/>
  <c r="BX73" i="20"/>
  <c r="AD45" i="20"/>
  <c r="FU34" i="20"/>
  <c r="ER18" i="20"/>
  <c r="ER31" i="20"/>
  <c r="IO34" i="20"/>
  <c r="CQ14" i="20"/>
  <c r="FK29" i="20"/>
  <c r="HJ49" i="20"/>
  <c r="AD86" i="20"/>
  <c r="AN44" i="20"/>
  <c r="T28" i="20"/>
  <c r="BX27" i="20"/>
  <c r="BZ19" i="20"/>
  <c r="DH51" i="20"/>
  <c r="DF49" i="20"/>
  <c r="DH26" i="20"/>
  <c r="DH84" i="20"/>
  <c r="CV61" i="20"/>
  <c r="ER13" i="20"/>
  <c r="BX69" i="20"/>
  <c r="HL70" i="20"/>
  <c r="IV35" i="20"/>
  <c r="T74" i="20"/>
  <c r="AD84" i="20"/>
  <c r="BX21" i="20"/>
  <c r="BX7" i="20"/>
  <c r="BX20" i="20"/>
  <c r="BX36" i="20"/>
  <c r="ER24" i="20"/>
  <c r="EP49" i="20"/>
  <c r="ER78" i="20"/>
  <c r="BX61" i="20"/>
  <c r="FZ70" i="20"/>
  <c r="FZ71" i="20"/>
  <c r="HL77" i="20"/>
  <c r="HL18" i="20"/>
  <c r="HL59" i="20"/>
  <c r="HL58" i="20"/>
  <c r="HE43" i="20"/>
  <c r="FP48" i="20"/>
  <c r="IV67" i="20"/>
  <c r="EC89" i="20"/>
  <c r="BI62" i="20"/>
  <c r="IV29" i="20"/>
  <c r="IV22" i="20"/>
  <c r="KD81" i="20"/>
  <c r="KD80" i="20"/>
  <c r="KH73" i="20"/>
  <c r="KD82" i="20"/>
  <c r="KD77" i="20"/>
  <c r="KD79" i="20"/>
  <c r="KD78" i="20"/>
  <c r="KH74" i="20"/>
  <c r="KD74" i="20"/>
  <c r="KD75" i="20"/>
  <c r="KD49" i="20"/>
  <c r="KD76" i="20"/>
  <c r="KD73" i="20"/>
  <c r="AI61" i="20"/>
  <c r="AN63" i="20"/>
  <c r="T63" i="20"/>
  <c r="BX53" i="20"/>
  <c r="BX18" i="20"/>
  <c r="BX31" i="20"/>
  <c r="FK25" i="20"/>
  <c r="GZ39" i="20"/>
  <c r="GZ36" i="20"/>
  <c r="GZ56" i="20"/>
  <c r="IV30" i="20"/>
  <c r="IV37" i="20"/>
  <c r="IJ44" i="20"/>
  <c r="ER84" i="20"/>
  <c r="ER79" i="20"/>
  <c r="BX77" i="20"/>
  <c r="ER72" i="20"/>
  <c r="IV53" i="20"/>
  <c r="AI22" i="20"/>
  <c r="HL55" i="20"/>
  <c r="IV45" i="20"/>
  <c r="IT64" i="20"/>
  <c r="ER14" i="20"/>
  <c r="ER73" i="20"/>
  <c r="IV79" i="20"/>
  <c r="EP64" i="20"/>
  <c r="IV82" i="20"/>
  <c r="ER38" i="20"/>
  <c r="IV50" i="20"/>
  <c r="AN69" i="20"/>
  <c r="IJ35" i="20"/>
  <c r="CS69" i="20"/>
  <c r="BI67" i="20"/>
  <c r="CS84" i="20"/>
  <c r="BI81" i="20"/>
  <c r="EC43" i="20"/>
  <c r="EC71" i="20"/>
  <c r="EC75" i="20"/>
  <c r="CS76" i="20"/>
  <c r="CS58" i="20"/>
  <c r="AN10" i="20"/>
  <c r="AD40" i="20"/>
  <c r="BX75" i="20"/>
  <c r="BG38" i="20"/>
  <c r="KG73" i="20"/>
  <c r="KG74" i="20"/>
  <c r="BX83" i="20"/>
  <c r="FK18" i="20"/>
  <c r="FP56" i="20"/>
  <c r="HL40" i="20"/>
  <c r="HL42" i="20"/>
  <c r="HL32" i="20"/>
  <c r="O64" i="20"/>
  <c r="AD20" i="20"/>
  <c r="AD31" i="20"/>
  <c r="AI66" i="20"/>
  <c r="AD24" i="20"/>
  <c r="AD78" i="20"/>
  <c r="AN89" i="20"/>
  <c r="IX49" i="20"/>
  <c r="CS67" i="20"/>
  <c r="T32" i="20"/>
  <c r="ER77" i="20"/>
  <c r="BX11" i="20"/>
  <c r="HL45" i="20"/>
  <c r="IJ39" i="20"/>
  <c r="ER15" i="20"/>
  <c r="IG50" i="20"/>
  <c r="HE41" i="20"/>
  <c r="IE29" i="20"/>
  <c r="IX29" i="20"/>
  <c r="IE46" i="20"/>
  <c r="IX46" i="20"/>
  <c r="GE44" i="20"/>
  <c r="GG44" i="20" s="1"/>
  <c r="BX47" i="20"/>
  <c r="BX24" i="20"/>
  <c r="IV54" i="20"/>
  <c r="IV42" i="20"/>
  <c r="AI84" i="20"/>
  <c r="FZ66" i="20"/>
  <c r="IG78" i="20"/>
  <c r="IG42" i="20"/>
  <c r="IG37" i="20"/>
  <c r="IG30" i="20"/>
  <c r="IG85" i="20"/>
  <c r="IG65" i="20"/>
  <c r="GW51" i="20"/>
  <c r="GW70" i="20"/>
  <c r="GW53" i="20"/>
  <c r="GW49" i="20"/>
  <c r="GW78" i="20"/>
  <c r="EK41" i="20"/>
  <c r="EC88" i="20"/>
  <c r="CS13" i="20"/>
  <c r="CS48" i="20"/>
  <c r="CS43" i="20"/>
  <c r="CS87" i="20"/>
  <c r="BI56" i="20"/>
  <c r="BI82" i="20"/>
  <c r="BI59" i="20"/>
  <c r="CS68" i="20"/>
  <c r="CS83" i="20"/>
  <c r="BI61" i="20"/>
  <c r="EC50" i="20"/>
  <c r="EC47" i="20"/>
  <c r="CS51" i="20"/>
  <c r="BI80" i="20"/>
  <c r="EC51" i="20"/>
  <c r="EC73" i="20"/>
  <c r="EC78" i="20"/>
  <c r="CS81" i="20"/>
  <c r="CS88" i="20"/>
  <c r="CS89" i="20"/>
  <c r="BI49" i="20"/>
  <c r="BI16" i="20"/>
  <c r="BI88" i="20"/>
  <c r="CS37" i="20"/>
  <c r="CS65" i="20"/>
  <c r="BI76" i="20"/>
  <c r="BI86" i="20"/>
  <c r="EC68" i="20"/>
  <c r="EC77" i="20"/>
  <c r="EC36" i="20"/>
  <c r="CS50" i="20"/>
  <c r="CS70" i="20"/>
  <c r="CS74" i="20"/>
  <c r="CS79" i="20"/>
  <c r="BI13" i="20"/>
  <c r="BI73" i="20"/>
  <c r="BI39" i="20"/>
  <c r="BI64" i="20"/>
  <c r="GW16" i="20"/>
  <c r="GW62" i="20"/>
  <c r="GW80" i="20"/>
  <c r="GW58" i="20"/>
  <c r="JT37" i="20"/>
  <c r="JT16" i="20"/>
  <c r="JT48" i="20"/>
  <c r="JT35" i="20"/>
  <c r="JT36" i="20"/>
  <c r="JT47" i="20"/>
  <c r="JO38" i="20"/>
  <c r="KH35" i="20"/>
  <c r="JT56" i="20"/>
  <c r="JO32" i="20"/>
  <c r="KH32" i="20"/>
  <c r="JO25" i="20"/>
  <c r="BX72" i="20"/>
  <c r="JO55" i="20"/>
  <c r="JO15" i="20"/>
  <c r="JO54" i="20"/>
  <c r="JO45" i="20"/>
  <c r="ER81" i="20"/>
  <c r="KF70" i="20"/>
  <c r="JY34" i="20"/>
  <c r="JO29" i="20"/>
  <c r="KF26" i="20"/>
  <c r="BX35" i="20"/>
  <c r="JO20" i="20"/>
  <c r="JQ53" i="20"/>
  <c r="JQ81" i="20"/>
  <c r="ER87" i="20"/>
  <c r="JQ57" i="20"/>
  <c r="JQ89" i="20"/>
  <c r="KF24" i="20"/>
  <c r="JE21" i="20"/>
  <c r="JE40" i="20"/>
  <c r="DH83" i="20"/>
  <c r="JY30" i="20"/>
  <c r="JY27" i="20"/>
  <c r="DH74" i="20"/>
  <c r="JY11" i="20"/>
  <c r="JY43" i="20"/>
  <c r="JY41" i="20"/>
  <c r="KF40" i="20"/>
  <c r="JE53" i="20"/>
  <c r="AD67" i="20"/>
  <c r="T10" i="20"/>
  <c r="BQ34" i="20"/>
  <c r="BX41" i="20"/>
  <c r="DH79" i="20"/>
  <c r="DH81" i="20"/>
  <c r="ER45" i="20"/>
  <c r="ER86" i="20"/>
  <c r="FU41" i="20"/>
  <c r="FK45" i="20"/>
  <c r="HL25" i="20"/>
  <c r="HL15" i="20"/>
  <c r="GU57" i="20"/>
  <c r="GZ16" i="20"/>
  <c r="HE11" i="20"/>
  <c r="HL46" i="20"/>
  <c r="HL29" i="20"/>
  <c r="IE17" i="20"/>
  <c r="IV76" i="20"/>
  <c r="IJ48" i="20"/>
  <c r="HN34" i="20"/>
  <c r="GW48" i="20"/>
  <c r="GW42" i="20"/>
  <c r="GW83" i="20"/>
  <c r="GW64" i="20"/>
  <c r="GW67" i="20"/>
  <c r="CS72" i="20"/>
  <c r="BI35" i="20"/>
  <c r="BI37" i="20"/>
  <c r="BI65" i="20"/>
  <c r="CS30" i="20"/>
  <c r="BI63" i="20"/>
  <c r="BI78" i="20"/>
  <c r="EC61" i="20"/>
  <c r="CS73" i="20"/>
  <c r="BI51" i="20"/>
  <c r="BI68" i="20"/>
  <c r="BI75" i="20"/>
  <c r="AD21" i="20"/>
  <c r="T24" i="20"/>
  <c r="T55" i="20"/>
  <c r="AW23" i="20"/>
  <c r="ER22" i="20"/>
  <c r="DQ22" i="20"/>
  <c r="BG57" i="20"/>
  <c r="HL14" i="20"/>
  <c r="HL47" i="20"/>
  <c r="HL65" i="20"/>
  <c r="HL73" i="20"/>
  <c r="HL71" i="20"/>
  <c r="IV13" i="20"/>
  <c r="IV72" i="20"/>
  <c r="GU32" i="20"/>
  <c r="GW35" i="20"/>
  <c r="GW39" i="20"/>
  <c r="GW44" i="20"/>
  <c r="GW61" i="20"/>
  <c r="GW47" i="20"/>
  <c r="GW36" i="20"/>
  <c r="GW43" i="20"/>
  <c r="GW41" i="20"/>
  <c r="GW88" i="20"/>
  <c r="DH11" i="20"/>
  <c r="IV17" i="20"/>
  <c r="DH73" i="20"/>
  <c r="ER69" i="20"/>
  <c r="JQ36" i="20"/>
  <c r="JQ85" i="20"/>
  <c r="AD50" i="20"/>
  <c r="T69" i="20"/>
  <c r="AI26" i="20"/>
  <c r="AN88" i="20"/>
  <c r="T39" i="20"/>
  <c r="AI80" i="20"/>
  <c r="T78" i="20"/>
  <c r="BX22" i="20"/>
  <c r="BX51" i="20"/>
  <c r="BX74" i="20"/>
  <c r="BG29" i="20"/>
  <c r="DH59" i="20"/>
  <c r="EK11" i="20"/>
  <c r="EF48" i="20"/>
  <c r="FU10" i="20"/>
  <c r="FP62" i="20"/>
  <c r="FP37" i="20"/>
  <c r="FK54" i="20"/>
  <c r="FK15" i="20"/>
  <c r="HJ64" i="20"/>
  <c r="GK40" i="20"/>
  <c r="GZ62" i="20"/>
  <c r="GZ61" i="20"/>
  <c r="FP35" i="20"/>
  <c r="IV20" i="20"/>
  <c r="IJ37" i="20"/>
  <c r="HU40" i="20"/>
  <c r="IT49" i="20"/>
  <c r="IG67" i="20"/>
  <c r="IG13" i="20"/>
  <c r="IG71" i="20"/>
  <c r="IG73" i="20"/>
  <c r="IG48" i="20"/>
  <c r="IG82" i="20"/>
  <c r="IG59" i="20"/>
  <c r="IG84" i="20"/>
  <c r="IG87" i="20"/>
  <c r="IG72" i="20"/>
  <c r="IG58" i="20"/>
  <c r="CS64" i="20"/>
  <c r="BI84" i="20"/>
  <c r="BI58" i="20"/>
  <c r="EC40" i="20"/>
  <c r="CS59" i="20"/>
  <c r="EC13" i="20"/>
  <c r="EC79" i="20"/>
  <c r="IO41" i="20"/>
  <c r="T20" i="20"/>
  <c r="AD7" i="20"/>
  <c r="AD87" i="20"/>
  <c r="AN39" i="20"/>
  <c r="AD27" i="20"/>
  <c r="BX43" i="20"/>
  <c r="BX65" i="20"/>
  <c r="DH89" i="20"/>
  <c r="DH15" i="20"/>
  <c r="EF16" i="20"/>
  <c r="BX39" i="20"/>
  <c r="CQ55" i="20"/>
  <c r="FU43" i="20"/>
  <c r="FK20" i="20"/>
  <c r="FP39" i="20"/>
  <c r="HL36" i="20"/>
  <c r="IE32" i="20"/>
  <c r="IE18" i="20"/>
  <c r="IV16" i="20"/>
  <c r="IO43" i="20"/>
  <c r="IJ56" i="20"/>
  <c r="AI32" i="20"/>
  <c r="IG51" i="20"/>
  <c r="IG68" i="20"/>
  <c r="IG66" i="20"/>
  <c r="IG27" i="20"/>
  <c r="IG75" i="20"/>
  <c r="IG79" i="20"/>
  <c r="IG39" i="20"/>
  <c r="IG62" i="20"/>
  <c r="IG81" i="20"/>
  <c r="IG83" i="20"/>
  <c r="IG43" i="20"/>
  <c r="IG41" i="20"/>
  <c r="IG86" i="20"/>
  <c r="IG64" i="20"/>
  <c r="IG88" i="20"/>
  <c r="IG89" i="20"/>
  <c r="IG33" i="20"/>
  <c r="GW50" i="20"/>
  <c r="GW66" i="20"/>
  <c r="GW79" i="20"/>
  <c r="ER39" i="20"/>
  <c r="ER10" i="20"/>
  <c r="HL50" i="20"/>
  <c r="BX28" i="20"/>
  <c r="JQ50" i="20"/>
  <c r="JQ63" i="20"/>
  <c r="JQ70" i="20"/>
  <c r="JQ11" i="20"/>
  <c r="JQ64" i="20"/>
  <c r="JQ72" i="20"/>
  <c r="HL20" i="20"/>
  <c r="HL10" i="20"/>
  <c r="KF36" i="20"/>
  <c r="KF67" i="20"/>
  <c r="JQ21" i="20"/>
  <c r="JQ24" i="20"/>
  <c r="JQ79" i="20"/>
  <c r="JQ56" i="20"/>
  <c r="KF69" i="20"/>
  <c r="ER61" i="20"/>
  <c r="HL39" i="20"/>
  <c r="HL57" i="20"/>
  <c r="KF56" i="20"/>
  <c r="KF14" i="20"/>
  <c r="JQ67" i="20"/>
  <c r="JQ34" i="20"/>
  <c r="JQ39" i="20"/>
  <c r="JQ26" i="20"/>
  <c r="KF43" i="20"/>
  <c r="HL22" i="20"/>
  <c r="KF18" i="20"/>
  <c r="KF64" i="20"/>
  <c r="JQ44" i="20"/>
  <c r="JQ47" i="20"/>
  <c r="JQ82" i="20"/>
  <c r="JQ30" i="20"/>
  <c r="JQ58" i="20"/>
  <c r="HL33" i="20"/>
  <c r="IV75" i="20"/>
  <c r="KF20" i="20"/>
  <c r="KF83" i="20"/>
  <c r="HL69" i="20"/>
  <c r="IV27" i="20"/>
  <c r="JQ40" i="20"/>
  <c r="JQ51" i="20"/>
  <c r="JQ71" i="20"/>
  <c r="JQ27" i="20"/>
  <c r="JQ74" i="20"/>
  <c r="JQ77" i="20"/>
  <c r="JQ35" i="20"/>
  <c r="JQ48" i="20"/>
  <c r="JQ42" i="20"/>
  <c r="JQ37" i="20"/>
  <c r="JQ43" i="20"/>
  <c r="JQ84" i="20"/>
  <c r="JQ65" i="20"/>
  <c r="HL28" i="20"/>
  <c r="HL37" i="20"/>
  <c r="HL82" i="20"/>
  <c r="BX16" i="20"/>
  <c r="HL34" i="20"/>
  <c r="KF58" i="20"/>
  <c r="HL60" i="20"/>
  <c r="KF50" i="20"/>
  <c r="KF53" i="20"/>
  <c r="KF88" i="20"/>
  <c r="KF87" i="20"/>
  <c r="KF47" i="20"/>
  <c r="KF48" i="20"/>
  <c r="KF31" i="20"/>
  <c r="KF71" i="20"/>
  <c r="HL84" i="20"/>
  <c r="HU7" i="20"/>
  <c r="IE55" i="20"/>
  <c r="IE45" i="20"/>
  <c r="IE54" i="20"/>
  <c r="GE78" i="20"/>
  <c r="GG78" i="20" s="1"/>
  <c r="GE72" i="20"/>
  <c r="GG72" i="20" s="1"/>
  <c r="HE30" i="20"/>
  <c r="GE57" i="20"/>
  <c r="GG57" i="20" s="1"/>
  <c r="HE34" i="20"/>
  <c r="IJ62" i="20"/>
  <c r="O68" i="20"/>
  <c r="O54" i="20"/>
  <c r="IO11" i="20"/>
  <c r="IY40" i="20"/>
  <c r="JA40" i="20" s="1"/>
  <c r="IO30" i="20"/>
  <c r="IY14" i="20"/>
  <c r="JA14" i="20" s="1"/>
  <c r="IE25" i="20"/>
  <c r="IE38" i="20"/>
  <c r="IE20" i="20"/>
  <c r="IE15" i="20"/>
  <c r="HU58" i="20"/>
  <c r="HU24" i="20"/>
  <c r="HU21" i="20"/>
  <c r="HU23" i="20"/>
  <c r="IJ36" i="20"/>
  <c r="IJ47" i="20"/>
  <c r="IJ16" i="20"/>
  <c r="GZ35" i="20"/>
  <c r="GZ48" i="20"/>
  <c r="GZ47" i="20"/>
  <c r="GZ44" i="20"/>
  <c r="GE86" i="20"/>
  <c r="GG86" i="20" s="1"/>
  <c r="GZ37" i="20"/>
  <c r="GE50" i="20"/>
  <c r="GG50" i="20" s="1"/>
  <c r="HM88" i="20"/>
  <c r="HM69" i="20"/>
  <c r="HM66" i="20"/>
  <c r="HM67" i="20"/>
  <c r="HM64" i="20"/>
  <c r="HM68" i="20"/>
  <c r="HM71" i="20"/>
  <c r="HM65" i="20"/>
  <c r="HM72" i="20"/>
  <c r="HM49" i="20"/>
  <c r="HM70" i="20"/>
  <c r="HM10" i="20"/>
  <c r="HM59" i="20"/>
  <c r="HM11" i="20"/>
  <c r="HM34" i="20"/>
  <c r="HM41" i="20"/>
  <c r="HM43" i="20"/>
  <c r="HM30" i="20"/>
  <c r="KG56" i="20"/>
  <c r="KG47" i="20"/>
  <c r="KG61" i="20"/>
  <c r="KG44" i="20"/>
  <c r="KG37" i="20"/>
  <c r="KG48" i="20"/>
  <c r="KG36" i="20"/>
  <c r="KG50" i="20"/>
  <c r="KG16" i="20"/>
  <c r="KG62" i="20"/>
  <c r="KG51" i="20"/>
  <c r="KG63" i="20"/>
  <c r="KG35" i="20"/>
  <c r="KG39" i="20"/>
  <c r="KG60" i="20"/>
  <c r="KG13" i="20"/>
  <c r="KG42" i="20"/>
  <c r="KG45" i="20"/>
  <c r="KG14" i="20"/>
  <c r="KG33" i="20"/>
  <c r="KG17" i="20"/>
  <c r="KG32" i="20"/>
  <c r="KG38" i="20"/>
  <c r="KG46" i="20"/>
  <c r="KG57" i="20"/>
  <c r="KG29" i="20"/>
  <c r="KG55" i="20"/>
  <c r="KG18" i="20"/>
  <c r="KG28" i="20"/>
  <c r="KG15" i="20"/>
  <c r="KG54" i="20"/>
  <c r="KG25" i="20"/>
  <c r="KG20" i="20"/>
  <c r="HM50" i="20"/>
  <c r="HM16" i="20"/>
  <c r="HM63" i="20"/>
  <c r="HM39" i="20"/>
  <c r="HM42" i="20"/>
  <c r="HM60" i="20"/>
  <c r="HM56" i="20"/>
  <c r="HM47" i="20"/>
  <c r="HM61" i="20"/>
  <c r="HM44" i="20"/>
  <c r="HM37" i="20"/>
  <c r="HM36" i="20"/>
  <c r="HM62" i="20"/>
  <c r="HM51" i="20"/>
  <c r="HM35" i="20"/>
  <c r="HM13" i="20"/>
  <c r="HM18" i="20"/>
  <c r="HM54" i="20"/>
  <c r="HM20" i="20"/>
  <c r="HM55" i="20"/>
  <c r="HM45" i="20"/>
  <c r="HM14" i="20"/>
  <c r="HM33" i="20"/>
  <c r="HM17" i="20"/>
  <c r="HM32" i="20"/>
  <c r="HM38" i="20"/>
  <c r="HM46" i="20"/>
  <c r="HM57" i="20"/>
  <c r="HM29" i="20"/>
  <c r="HM28" i="20"/>
  <c r="HM15" i="20"/>
  <c r="HM25" i="20"/>
  <c r="KI23" i="20"/>
  <c r="KK23" i="20" s="1"/>
  <c r="HM31" i="20"/>
  <c r="HM58" i="20"/>
  <c r="HM7" i="20"/>
  <c r="HM22" i="20"/>
  <c r="HM24" i="20"/>
  <c r="HM26" i="20"/>
  <c r="IW65" i="20"/>
  <c r="IW69" i="20"/>
  <c r="IW72" i="20"/>
  <c r="IW66" i="20"/>
  <c r="IW67" i="20"/>
  <c r="IW70" i="20"/>
  <c r="IW64" i="20"/>
  <c r="IW68" i="20"/>
  <c r="IW71" i="20"/>
  <c r="KG34" i="20"/>
  <c r="KG41" i="20"/>
  <c r="KG43" i="20"/>
  <c r="KG10" i="20"/>
  <c r="KG30" i="20"/>
  <c r="KG59" i="20"/>
  <c r="KG11" i="20"/>
  <c r="KG22" i="20"/>
  <c r="KG21" i="20"/>
  <c r="KG31" i="20"/>
  <c r="KG24" i="20"/>
  <c r="KG26" i="20"/>
  <c r="KG58" i="20"/>
  <c r="KG7" i="20"/>
  <c r="KG64" i="20"/>
  <c r="KG68" i="20"/>
  <c r="KG71" i="20"/>
  <c r="KG65" i="20"/>
  <c r="KG69" i="20"/>
  <c r="KG72" i="20"/>
  <c r="KG66" i="20"/>
  <c r="KG49" i="20"/>
  <c r="KG67" i="20"/>
  <c r="KG70" i="20"/>
  <c r="IW37" i="20"/>
  <c r="IW48" i="20"/>
  <c r="IW36" i="20"/>
  <c r="IW50" i="20"/>
  <c r="IW16" i="20"/>
  <c r="IW62" i="20"/>
  <c r="IW51" i="20"/>
  <c r="IW63" i="20"/>
  <c r="IW35" i="20"/>
  <c r="IW39" i="20"/>
  <c r="IW60" i="20"/>
  <c r="IW13" i="20"/>
  <c r="IW42" i="20"/>
  <c r="IW56" i="20"/>
  <c r="IW47" i="20"/>
  <c r="IW61" i="20"/>
  <c r="IW44" i="20"/>
  <c r="IW43" i="20"/>
  <c r="IW59" i="20"/>
  <c r="IW34" i="20"/>
  <c r="IW41" i="20"/>
  <c r="IW57" i="20"/>
  <c r="IW58" i="20"/>
  <c r="GU45" i="20"/>
  <c r="GU18" i="20"/>
  <c r="GU29" i="20"/>
  <c r="GU20" i="20"/>
  <c r="GU28" i="20"/>
  <c r="GU33" i="20"/>
  <c r="GU55" i="20"/>
  <c r="GU15" i="20"/>
  <c r="GU54" i="20"/>
  <c r="GU38" i="20"/>
  <c r="GU46" i="20"/>
  <c r="GU14" i="20"/>
  <c r="GU25" i="20"/>
  <c r="GK22" i="20"/>
  <c r="GK21" i="20"/>
  <c r="GK26" i="20"/>
  <c r="GK7" i="20"/>
  <c r="GK24" i="20"/>
  <c r="GK23" i="20"/>
  <c r="GE24" i="20"/>
  <c r="GE74" i="20"/>
  <c r="GG74" i="20" s="1"/>
  <c r="GE83" i="20"/>
  <c r="GG83" i="20" s="1"/>
  <c r="GE31" i="20"/>
  <c r="GE27" i="20"/>
  <c r="GE60" i="20"/>
  <c r="GG60" i="20" s="1"/>
  <c r="GE65" i="20"/>
  <c r="GG65" i="20" s="1"/>
  <c r="GE68" i="20"/>
  <c r="GG68" i="20" s="1"/>
  <c r="GE77" i="20"/>
  <c r="GG77" i="20" s="1"/>
  <c r="GE59" i="20"/>
  <c r="GG59" i="20" s="1"/>
  <c r="GE53" i="20"/>
  <c r="GE69" i="20"/>
  <c r="GG69" i="20" s="1"/>
  <c r="GE87" i="20"/>
  <c r="GG87" i="20" s="1"/>
  <c r="GE73" i="20"/>
  <c r="GG73" i="20" s="1"/>
  <c r="GE58" i="20"/>
  <c r="GG58" i="20" s="1"/>
  <c r="GE63" i="20"/>
  <c r="GG63" i="20" s="1"/>
  <c r="GE82" i="20"/>
  <c r="GG82" i="20" s="1"/>
  <c r="GE64" i="20"/>
  <c r="GG64" i="20" s="1"/>
  <c r="DF68" i="20"/>
  <c r="FU30" i="20"/>
  <c r="FU11" i="20"/>
  <c r="FK33" i="20"/>
  <c r="FP36" i="20"/>
  <c r="FP47" i="20"/>
  <c r="FK28" i="20"/>
  <c r="FK55" i="20"/>
  <c r="FK46" i="20"/>
  <c r="FK32" i="20"/>
  <c r="FK38" i="20"/>
  <c r="W21" i="20"/>
  <c r="AP46" i="20"/>
  <c r="EA38" i="20"/>
  <c r="EK43" i="20"/>
  <c r="ET33" i="20"/>
  <c r="DJ17" i="20"/>
  <c r="W40" i="20"/>
  <c r="X40" i="20"/>
  <c r="AP15" i="20"/>
  <c r="AP18" i="20"/>
  <c r="EA32" i="20"/>
  <c r="AD25" i="20"/>
  <c r="AI50" i="20"/>
  <c r="AN66" i="20"/>
  <c r="AI53" i="20"/>
  <c r="AD32" i="20"/>
  <c r="AN84" i="20"/>
  <c r="AI77" i="20"/>
  <c r="AN67" i="20"/>
  <c r="AI13" i="20"/>
  <c r="AI69" i="20"/>
  <c r="AN86" i="20"/>
  <c r="AI17" i="20"/>
  <c r="T15" i="20"/>
  <c r="BX10" i="20"/>
  <c r="BG25" i="20"/>
  <c r="BL37" i="20"/>
  <c r="BG55" i="20"/>
  <c r="BX14" i="20"/>
  <c r="DH17" i="20"/>
  <c r="DH18" i="20"/>
  <c r="CV51" i="20"/>
  <c r="DA43" i="20"/>
  <c r="CQ54" i="20"/>
  <c r="DH16" i="20"/>
  <c r="CG23" i="20"/>
  <c r="DA11" i="20"/>
  <c r="ER43" i="20"/>
  <c r="ER11" i="20"/>
  <c r="ER26" i="20"/>
  <c r="EF44" i="20"/>
  <c r="DQ23" i="20"/>
  <c r="ER40" i="20"/>
  <c r="ER65" i="20"/>
  <c r="AN36" i="20"/>
  <c r="EK30" i="20"/>
  <c r="HL21" i="20"/>
  <c r="HL51" i="20"/>
  <c r="HL31" i="20"/>
  <c r="KF13" i="20"/>
  <c r="DF69" i="20"/>
  <c r="ET34" i="20"/>
  <c r="AN40" i="20"/>
  <c r="Y16" i="20"/>
  <c r="AI81" i="20"/>
  <c r="DH29" i="20"/>
  <c r="CV37" i="20"/>
  <c r="CV50" i="20"/>
  <c r="ER67" i="20"/>
  <c r="ER44" i="20"/>
  <c r="EF62" i="20"/>
  <c r="EF37" i="20"/>
  <c r="DQ21" i="20"/>
  <c r="EF63" i="20"/>
  <c r="EF61" i="20"/>
  <c r="BX59" i="20"/>
  <c r="EA45" i="20"/>
  <c r="ER25" i="20"/>
  <c r="EA54" i="20"/>
  <c r="BX82" i="20"/>
  <c r="ER16" i="20"/>
  <c r="ER30" i="20"/>
  <c r="ER85" i="20"/>
  <c r="HL38" i="20"/>
  <c r="ET32" i="20"/>
  <c r="AN20" i="20"/>
  <c r="AN18" i="20"/>
  <c r="AI38" i="20"/>
  <c r="BX66" i="20"/>
  <c r="BG15" i="20"/>
  <c r="BG46" i="20"/>
  <c r="BV49" i="20"/>
  <c r="BL56" i="20"/>
  <c r="BQ41" i="20"/>
  <c r="BX37" i="20"/>
  <c r="DH28" i="20"/>
  <c r="DA41" i="20"/>
  <c r="CG26" i="20"/>
  <c r="ER50" i="20"/>
  <c r="ER89" i="20"/>
  <c r="DQ40" i="20"/>
  <c r="EF35" i="20"/>
  <c r="ER17" i="20"/>
  <c r="ER7" i="20"/>
  <c r="EA29" i="20"/>
  <c r="ER82" i="20"/>
  <c r="HL24" i="20"/>
  <c r="HL83" i="20"/>
  <c r="HL72" i="20"/>
  <c r="IV57" i="20"/>
  <c r="KF33" i="20"/>
  <c r="EK10" i="20"/>
  <c r="EK59" i="20"/>
  <c r="EF13" i="20"/>
  <c r="EK34" i="20"/>
  <c r="EF50" i="20"/>
  <c r="EF39" i="20"/>
  <c r="EF47" i="20"/>
  <c r="EF56" i="20"/>
  <c r="EF36" i="20"/>
  <c r="EU66" i="20"/>
  <c r="EW66" i="20" s="1"/>
  <c r="EU71" i="20"/>
  <c r="EW71" i="20" s="1"/>
  <c r="EU49" i="20"/>
  <c r="EW49" i="20" s="1"/>
  <c r="EA33" i="20"/>
  <c r="EU75" i="20"/>
  <c r="EW75" i="20" s="1"/>
  <c r="EU62" i="20"/>
  <c r="EW62" i="20" s="1"/>
  <c r="EA46" i="20"/>
  <c r="EA18" i="20"/>
  <c r="EA25" i="20"/>
  <c r="EA57" i="20"/>
  <c r="EA55" i="20"/>
  <c r="EA15" i="20"/>
  <c r="EA14" i="20"/>
  <c r="EA20" i="20"/>
  <c r="DF64" i="20"/>
  <c r="DF65" i="20"/>
  <c r="BX87" i="20"/>
  <c r="DA34" i="20"/>
  <c r="DA30" i="20"/>
  <c r="DA59" i="20"/>
  <c r="DA10" i="20"/>
  <c r="KF57" i="20"/>
  <c r="HL80" i="20"/>
  <c r="IV69" i="20"/>
  <c r="IV65" i="20"/>
  <c r="IV14" i="20"/>
  <c r="IV58" i="20"/>
  <c r="KF34" i="20"/>
  <c r="KF66" i="20"/>
  <c r="AN57" i="20"/>
  <c r="AD64" i="20"/>
  <c r="AD23" i="20"/>
  <c r="HL61" i="20"/>
  <c r="HL56" i="20"/>
  <c r="CV36" i="20"/>
  <c r="CV39" i="20"/>
  <c r="IV36" i="20"/>
  <c r="CV60" i="20"/>
  <c r="CV47" i="20"/>
  <c r="IV43" i="20"/>
  <c r="CV13" i="20"/>
  <c r="IV61" i="20"/>
  <c r="DJ35" i="20"/>
  <c r="CV16" i="20"/>
  <c r="CV56" i="20"/>
  <c r="CV35" i="20"/>
  <c r="AI60" i="20"/>
  <c r="CQ38" i="20"/>
  <c r="CQ46" i="20"/>
  <c r="CQ20" i="20"/>
  <c r="CQ25" i="20"/>
  <c r="DJ20" i="20"/>
  <c r="KF46" i="20"/>
  <c r="CQ33" i="20"/>
  <c r="HL68" i="20"/>
  <c r="CQ18" i="20"/>
  <c r="IV44" i="20"/>
  <c r="CQ29" i="20"/>
  <c r="AD54" i="20"/>
  <c r="AD29" i="20"/>
  <c r="AI42" i="20"/>
  <c r="AI62" i="20"/>
  <c r="AD38" i="20"/>
  <c r="CQ15" i="20"/>
  <c r="AN26" i="20"/>
  <c r="CQ45" i="20"/>
  <c r="DJ15" i="20"/>
  <c r="DJ45" i="20"/>
  <c r="CQ32" i="20"/>
  <c r="KF32" i="20"/>
  <c r="KF65" i="20"/>
  <c r="KF30" i="20"/>
  <c r="DJ32" i="20"/>
  <c r="BX56" i="20"/>
  <c r="DH20" i="20"/>
  <c r="DH7" i="20"/>
  <c r="KF39" i="20"/>
  <c r="CG22" i="20"/>
  <c r="BX71" i="20"/>
  <c r="HL87" i="20"/>
  <c r="IV32" i="20"/>
  <c r="IV89" i="20"/>
  <c r="IV85" i="20"/>
  <c r="IV11" i="20"/>
  <c r="IV63" i="20"/>
  <c r="KF54" i="20"/>
  <c r="KF68" i="20"/>
  <c r="KF27" i="20"/>
  <c r="BX13" i="20"/>
  <c r="KF37" i="20"/>
  <c r="DH76" i="20"/>
  <c r="KF85" i="20"/>
  <c r="DH70" i="20"/>
  <c r="IV71" i="20"/>
  <c r="BX68" i="20"/>
  <c r="BX89" i="20"/>
  <c r="DH53" i="20"/>
  <c r="BX62" i="20"/>
  <c r="DH63" i="20"/>
  <c r="DH77" i="20"/>
  <c r="HL76" i="20"/>
  <c r="DH80" i="20"/>
  <c r="DH41" i="20"/>
  <c r="DH78" i="20"/>
  <c r="DH27" i="20"/>
  <c r="DJ23" i="20"/>
  <c r="DH57" i="20"/>
  <c r="ER56" i="20"/>
  <c r="IV86" i="20"/>
  <c r="BX25" i="20"/>
  <c r="DH45" i="20"/>
  <c r="DH56" i="20"/>
  <c r="DH67" i="20"/>
  <c r="DH22" i="20"/>
  <c r="DH58" i="20"/>
  <c r="DH30" i="20"/>
  <c r="IV23" i="20"/>
  <c r="IV83" i="20"/>
  <c r="IV74" i="20"/>
  <c r="HL13" i="20"/>
  <c r="KF21" i="20"/>
  <c r="BX57" i="20"/>
  <c r="DH62" i="20"/>
  <c r="DH87" i="20"/>
  <c r="DH25" i="20"/>
  <c r="DH48" i="20"/>
  <c r="DH21" i="20"/>
  <c r="ER63" i="20"/>
  <c r="DH60" i="20"/>
  <c r="DH40" i="20"/>
  <c r="DH71" i="20"/>
  <c r="CG40" i="20"/>
  <c r="CG21" i="20"/>
  <c r="DH31" i="20"/>
  <c r="ER60" i="20"/>
  <c r="BX17" i="20"/>
  <c r="BX81" i="20"/>
  <c r="IV24" i="20"/>
  <c r="IV73" i="20"/>
  <c r="DH66" i="20"/>
  <c r="BX86" i="20"/>
  <c r="DH24" i="20"/>
  <c r="DH13" i="20"/>
  <c r="DH75" i="20"/>
  <c r="DH54" i="20"/>
  <c r="DH82" i="20"/>
  <c r="IV25" i="20"/>
  <c r="DH42" i="20"/>
  <c r="DH61" i="20"/>
  <c r="IV55" i="20"/>
  <c r="BX84" i="20"/>
  <c r="DH85" i="20"/>
  <c r="DH43" i="20"/>
  <c r="KF45" i="20"/>
  <c r="BX15" i="20"/>
  <c r="BX88" i="20"/>
  <c r="BX23" i="20"/>
  <c r="IV56" i="20"/>
  <c r="IV84" i="20"/>
  <c r="IV26" i="20"/>
  <c r="IV47" i="20"/>
  <c r="KF51" i="20"/>
  <c r="KF42" i="20"/>
  <c r="KF55" i="20"/>
  <c r="KF41" i="20"/>
  <c r="KF28" i="20"/>
  <c r="KF59" i="20"/>
  <c r="BG54" i="20"/>
  <c r="IV80" i="20"/>
  <c r="IV41" i="20"/>
  <c r="IV33" i="20"/>
  <c r="KF44" i="20"/>
  <c r="KF35" i="20"/>
  <c r="KF84" i="20"/>
  <c r="HL63" i="20"/>
  <c r="HL16" i="20"/>
  <c r="HL44" i="20"/>
  <c r="HL35" i="20"/>
  <c r="IX19" i="20"/>
  <c r="KF38" i="20"/>
  <c r="KF17" i="20"/>
  <c r="KF16" i="20"/>
  <c r="BX48" i="20"/>
  <c r="HL67" i="20"/>
  <c r="IV39" i="20"/>
  <c r="IV88" i="20"/>
  <c r="KF7" i="20"/>
  <c r="KF15" i="20"/>
  <c r="KF72" i="20"/>
  <c r="KF89" i="20"/>
  <c r="KF11" i="20"/>
  <c r="AD81" i="20"/>
  <c r="IV77" i="20"/>
  <c r="HL74" i="20"/>
  <c r="IV78" i="20"/>
  <c r="IV10" i="20"/>
  <c r="IV59" i="20"/>
  <c r="HN19" i="20"/>
  <c r="IV21" i="20"/>
  <c r="HL81" i="20"/>
  <c r="HL66" i="20"/>
  <c r="HL75" i="20"/>
  <c r="HL17" i="20"/>
  <c r="IV60" i="20"/>
  <c r="IV62" i="20"/>
  <c r="IV31" i="20"/>
  <c r="IV87" i="20"/>
  <c r="KF22" i="20"/>
  <c r="O33" i="20"/>
  <c r="BX30" i="20"/>
  <c r="BX50" i="20"/>
  <c r="BX70" i="20"/>
  <c r="AQ38" i="20"/>
  <c r="AQ59" i="20"/>
  <c r="AS59" i="20" s="1"/>
  <c r="AQ58" i="20"/>
  <c r="AS58" i="20" s="1"/>
  <c r="AQ33" i="20"/>
  <c r="AQ25" i="20"/>
  <c r="AI18" i="20"/>
  <c r="AQ45" i="20"/>
  <c r="AN71" i="20"/>
  <c r="AQ17" i="20"/>
  <c r="Y61" i="20"/>
  <c r="T49" i="20"/>
  <c r="O49" i="20"/>
  <c r="T54" i="20"/>
  <c r="O63" i="20"/>
  <c r="CA59" i="20"/>
  <c r="CC59" i="20" s="1"/>
  <c r="CA17" i="20"/>
  <c r="CA15" i="20"/>
  <c r="CC15" i="20" s="1"/>
  <c r="CA18" i="20"/>
  <c r="CC18" i="20" s="1"/>
  <c r="CA45" i="20"/>
  <c r="CC45" i="20" s="1"/>
  <c r="CA38" i="20"/>
  <c r="CA33" i="20"/>
  <c r="CA14" i="20"/>
  <c r="CC14" i="20" s="1"/>
  <c r="CA29" i="20"/>
  <c r="CA62" i="20"/>
  <c r="CC62" i="20" s="1"/>
  <c r="CA54" i="20"/>
  <c r="CC54" i="20" s="1"/>
  <c r="CA69" i="20"/>
  <c r="CC69" i="20" s="1"/>
  <c r="CA80" i="20"/>
  <c r="CC80" i="20" s="1"/>
  <c r="CA65" i="20"/>
  <c r="CC65" i="20" s="1"/>
  <c r="AD58" i="20"/>
  <c r="AD28" i="20"/>
  <c r="AD11" i="20"/>
  <c r="CA48" i="20"/>
  <c r="CC48" i="20" s="1"/>
  <c r="CA88" i="20"/>
  <c r="CC88" i="20" s="1"/>
  <c r="CA27" i="20"/>
  <c r="CA51" i="20"/>
  <c r="CC51" i="20" s="1"/>
  <c r="CA28" i="20"/>
  <c r="CA74" i="20"/>
  <c r="CC74" i="20" s="1"/>
  <c r="CA66" i="20"/>
  <c r="CC66" i="20" s="1"/>
  <c r="CA81" i="20"/>
  <c r="CC81" i="20" s="1"/>
  <c r="CA32" i="20"/>
  <c r="CA25" i="20"/>
  <c r="CA31" i="20"/>
  <c r="CA85" i="20"/>
  <c r="CC85" i="20" s="1"/>
  <c r="CA64" i="20"/>
  <c r="CC64" i="20" s="1"/>
  <c r="CA26" i="20"/>
  <c r="CA89" i="20"/>
  <c r="CC89" i="20" s="1"/>
  <c r="CA75" i="20"/>
  <c r="CC75" i="20" s="1"/>
  <c r="CA86" i="20"/>
  <c r="CC86" i="20" s="1"/>
  <c r="CA60" i="20"/>
  <c r="CC60" i="20" s="1"/>
  <c r="CA50" i="20"/>
  <c r="CC50" i="20" s="1"/>
  <c r="CA70" i="20"/>
  <c r="CC70" i="20" s="1"/>
  <c r="CA76" i="20"/>
  <c r="CC76" i="20" s="1"/>
  <c r="CA67" i="20"/>
  <c r="CC67" i="20" s="1"/>
  <c r="CA20" i="20"/>
  <c r="CA73" i="20"/>
  <c r="CC73" i="20" s="1"/>
  <c r="CA55" i="20"/>
  <c r="CC55" i="20" s="1"/>
  <c r="CA61" i="20"/>
  <c r="CC61" i="20" s="1"/>
  <c r="CA58" i="20"/>
  <c r="CC58" i="20" s="1"/>
  <c r="CA87" i="20"/>
  <c r="CC87" i="20" s="1"/>
  <c r="CA83" i="20"/>
  <c r="CC83" i="20" s="1"/>
  <c r="CA68" i="20"/>
  <c r="CC68" i="20" s="1"/>
  <c r="CA24" i="20"/>
  <c r="O25" i="20"/>
  <c r="AD14" i="20"/>
  <c r="AN80" i="20"/>
  <c r="AN21" i="20"/>
  <c r="AI51" i="20"/>
  <c r="AD10" i="20"/>
  <c r="AI63" i="20"/>
  <c r="AD73" i="20"/>
  <c r="AD79" i="20"/>
  <c r="AI88" i="20"/>
  <c r="AN74" i="20"/>
  <c r="AI82" i="20"/>
  <c r="AN23" i="20"/>
  <c r="CA13" i="20"/>
  <c r="CC13" i="20" s="1"/>
  <c r="CA44" i="20"/>
  <c r="CC44" i="20" s="1"/>
  <c r="CA42" i="20"/>
  <c r="CA79" i="20"/>
  <c r="CC79" i="20" s="1"/>
  <c r="CA82" i="20"/>
  <c r="CC82" i="20" s="1"/>
  <c r="O72" i="20"/>
  <c r="CA49" i="20"/>
  <c r="CC49" i="20" s="1"/>
  <c r="CA84" i="20"/>
  <c r="CC84" i="20" s="1"/>
  <c r="CA71" i="20"/>
  <c r="CC71" i="20" s="1"/>
  <c r="CA78" i="20"/>
  <c r="CC78" i="20" s="1"/>
  <c r="CA7" i="20"/>
  <c r="CA77" i="20"/>
  <c r="CC77" i="20" s="1"/>
  <c r="CA72" i="20"/>
  <c r="CC72" i="20" s="1"/>
  <c r="CA63" i="20"/>
  <c r="CC63" i="20" s="1"/>
  <c r="CA53" i="20"/>
  <c r="AN17" i="20"/>
  <c r="AD80" i="20"/>
  <c r="AN58" i="20"/>
  <c r="AD18" i="20"/>
  <c r="AN56" i="20"/>
  <c r="AD43" i="20"/>
  <c r="O30" i="20"/>
  <c r="AD69" i="20"/>
  <c r="AN31" i="20"/>
  <c r="AN50" i="20"/>
  <c r="AN35" i="20"/>
  <c r="AN47" i="20"/>
  <c r="AN14" i="20"/>
  <c r="O56" i="20"/>
  <c r="AI86" i="20"/>
  <c r="AI76" i="20"/>
  <c r="AI65" i="20"/>
  <c r="AD55" i="20"/>
  <c r="AN37" i="20"/>
  <c r="AI20" i="20"/>
  <c r="AD70" i="20"/>
  <c r="AD89" i="20"/>
  <c r="AI15" i="20"/>
  <c r="AN77" i="20"/>
  <c r="AN24" i="20"/>
  <c r="O18" i="20"/>
  <c r="O86" i="20"/>
  <c r="T72" i="20"/>
  <c r="AI68" i="20"/>
  <c r="AI21" i="20"/>
  <c r="O57" i="20"/>
  <c r="AN70" i="20"/>
  <c r="Y78" i="20"/>
  <c r="AN22" i="20"/>
  <c r="AD75" i="20"/>
  <c r="T80" i="20"/>
  <c r="AN11" i="20"/>
  <c r="AN54" i="20"/>
  <c r="Y44" i="20"/>
  <c r="AI54" i="20"/>
  <c r="AD57" i="20"/>
  <c r="AD66" i="20"/>
  <c r="T61" i="20"/>
  <c r="Y56" i="20"/>
  <c r="O78" i="20"/>
  <c r="Y72" i="20"/>
  <c r="AD41" i="20"/>
  <c r="AN27" i="20"/>
  <c r="AI87" i="20"/>
  <c r="AN81" i="20"/>
  <c r="AN51" i="20"/>
  <c r="AI46" i="20"/>
  <c r="AN53" i="20"/>
  <c r="Y39" i="20"/>
  <c r="AD59" i="20"/>
  <c r="O82" i="20"/>
  <c r="AN83" i="20"/>
  <c r="AI31" i="20"/>
  <c r="AN76" i="20"/>
  <c r="AI7" i="20"/>
  <c r="AI64" i="20"/>
  <c r="AD33" i="20"/>
  <c r="AN16" i="20"/>
  <c r="AI71" i="20"/>
  <c r="AD74" i="20"/>
  <c r="O34" i="20"/>
  <c r="Y42" i="20"/>
  <c r="AN13" i="20"/>
  <c r="AN85" i="20"/>
  <c r="AI23" i="20"/>
  <c r="AN15" i="20"/>
  <c r="AI89" i="20"/>
  <c r="AI27" i="20"/>
  <c r="O51" i="20"/>
  <c r="AD17" i="20"/>
  <c r="AI74" i="20"/>
  <c r="AN46" i="20"/>
  <c r="BL36" i="20"/>
  <c r="AD71" i="20"/>
  <c r="AI58" i="20"/>
  <c r="BG14" i="20"/>
  <c r="AN75" i="20"/>
  <c r="O32" i="20"/>
  <c r="O83" i="20"/>
  <c r="AQ73" i="20"/>
  <c r="AS73" i="20" s="1"/>
  <c r="AQ82" i="20"/>
  <c r="AS82" i="20" s="1"/>
  <c r="AQ79" i="20"/>
  <c r="AS79" i="20" s="1"/>
  <c r="AQ78" i="20"/>
  <c r="AS78" i="20" s="1"/>
  <c r="BQ59" i="20"/>
  <c r="T13" i="20"/>
  <c r="O85" i="20"/>
  <c r="Y64" i="20"/>
  <c r="O88" i="20"/>
  <c r="AN59" i="20"/>
  <c r="AI67" i="20"/>
  <c r="AD13" i="20"/>
  <c r="AQ27" i="20"/>
  <c r="AD46" i="20"/>
  <c r="AI85" i="20"/>
  <c r="AD22" i="20"/>
  <c r="AQ81" i="20"/>
  <c r="AS81" i="20" s="1"/>
  <c r="AI40" i="20"/>
  <c r="AQ51" i="20"/>
  <c r="AS51" i="20" s="1"/>
  <c r="AQ70" i="20"/>
  <c r="AS70" i="20" s="1"/>
  <c r="AQ53" i="20"/>
  <c r="AI75" i="20"/>
  <c r="AD83" i="20"/>
  <c r="AQ89" i="20"/>
  <c r="AS89" i="20" s="1"/>
  <c r="AD26" i="20"/>
  <c r="AQ87" i="20"/>
  <c r="AS87" i="20" s="1"/>
  <c r="AQ13" i="20"/>
  <c r="AS13" i="20" s="1"/>
  <c r="AQ76" i="20"/>
  <c r="AS76" i="20" s="1"/>
  <c r="AQ83" i="20"/>
  <c r="AS83" i="20" s="1"/>
  <c r="AQ66" i="20"/>
  <c r="AS66" i="20" s="1"/>
  <c r="AQ68" i="20"/>
  <c r="AS68" i="20" s="1"/>
  <c r="AQ28" i="20"/>
  <c r="AS28" i="20" s="1"/>
  <c r="AQ85" i="20"/>
  <c r="AS85" i="20" s="1"/>
  <c r="AQ20" i="20"/>
  <c r="AQ69" i="20"/>
  <c r="AS69" i="20" s="1"/>
  <c r="AQ75" i="20"/>
  <c r="AS75" i="20" s="1"/>
  <c r="AQ84" i="20"/>
  <c r="AS84" i="20" s="1"/>
  <c r="AQ86" i="20"/>
  <c r="AS86" i="20" s="1"/>
  <c r="BG33" i="20"/>
  <c r="O42" i="20"/>
  <c r="O13" i="20"/>
  <c r="AQ80" i="20"/>
  <c r="AS80" i="20" s="1"/>
  <c r="AQ88" i="20"/>
  <c r="AS88" i="20" s="1"/>
  <c r="AQ74" i="20"/>
  <c r="AS74" i="20" s="1"/>
  <c r="BG17" i="20"/>
  <c r="O37" i="20"/>
  <c r="AD15" i="20"/>
  <c r="AQ71" i="20"/>
  <c r="AS71" i="20" s="1"/>
  <c r="AQ50" i="20"/>
  <c r="AS50" i="20" s="1"/>
  <c r="BG18" i="20"/>
  <c r="BG32" i="20"/>
  <c r="BL47" i="20"/>
  <c r="O66" i="20"/>
  <c r="AQ77" i="20"/>
  <c r="AS77" i="20" s="1"/>
  <c r="AQ63" i="20"/>
  <c r="AS63" i="20" s="1"/>
  <c r="AQ24" i="20"/>
  <c r="Y65" i="20"/>
  <c r="AI55" i="20"/>
  <c r="AN30" i="20"/>
  <c r="AN7" i="20"/>
  <c r="AN82" i="20"/>
  <c r="AN55" i="20"/>
  <c r="AI10" i="20"/>
  <c r="BG45" i="20"/>
  <c r="AN78" i="20"/>
  <c r="O73" i="20"/>
  <c r="AD68" i="20"/>
  <c r="AI48" i="20"/>
  <c r="O29" i="20"/>
  <c r="O50" i="20"/>
  <c r="AD82" i="20"/>
  <c r="AN87" i="20"/>
  <c r="AN79" i="20"/>
  <c r="AD30" i="20"/>
  <c r="Y58" i="20"/>
  <c r="O20" i="20"/>
  <c r="BV67" i="20"/>
  <c r="BL62" i="20"/>
  <c r="BQ11" i="20"/>
  <c r="BL16" i="20"/>
  <c r="BQ30" i="20"/>
  <c r="BV64" i="20"/>
  <c r="BL39" i="20"/>
  <c r="BL61" i="20"/>
  <c r="BQ43" i="20"/>
  <c r="BL35" i="20"/>
  <c r="AW22" i="20"/>
  <c r="BY58" i="20"/>
  <c r="BY31" i="20"/>
  <c r="BY26" i="20"/>
  <c r="BY25" i="20"/>
  <c r="BY29" i="20"/>
  <c r="BY14" i="20"/>
  <c r="BY38" i="20"/>
  <c r="BY45" i="20"/>
  <c r="BY33" i="20"/>
  <c r="BY32" i="20"/>
  <c r="AW40" i="20"/>
  <c r="AW21" i="20"/>
  <c r="O24" i="20"/>
  <c r="O61" i="20"/>
  <c r="O28" i="20"/>
  <c r="O55" i="20"/>
  <c r="O39" i="20"/>
  <c r="O41" i="20"/>
  <c r="O74" i="20"/>
  <c r="O80" i="20"/>
  <c r="AB60" i="20"/>
  <c r="AG34" i="20"/>
  <c r="AP22" i="20"/>
  <c r="M23" i="20"/>
  <c r="W54" i="20"/>
  <c r="W55" i="20"/>
  <c r="AB42" i="20"/>
  <c r="AG41" i="20"/>
  <c r="AL64" i="20"/>
  <c r="AP64" i="20"/>
  <c r="AR64" i="20" s="1"/>
  <c r="AL72" i="20"/>
  <c r="AP72" i="20"/>
  <c r="AR72" i="20" s="1"/>
  <c r="AP21" i="20"/>
  <c r="W14" i="20"/>
  <c r="W32" i="20"/>
  <c r="AB37" i="20"/>
  <c r="AB16" i="20"/>
  <c r="AB36" i="20"/>
  <c r="AG11" i="20"/>
  <c r="AP60" i="20"/>
  <c r="AR60" i="20" s="1"/>
  <c r="AP11" i="20"/>
  <c r="AP41" i="20"/>
  <c r="M31" i="20"/>
  <c r="W17" i="20"/>
  <c r="W25" i="20"/>
  <c r="AB35" i="20"/>
  <c r="AB39" i="20"/>
  <c r="AB62" i="20"/>
  <c r="AB47" i="20"/>
  <c r="AG30" i="20"/>
  <c r="AL49" i="20"/>
  <c r="AP49" i="20"/>
  <c r="AP62" i="20"/>
  <c r="AR62" i="20" s="1"/>
  <c r="AP19" i="20"/>
  <c r="AP40" i="20"/>
  <c r="AP32" i="20"/>
  <c r="AB48" i="20"/>
  <c r="AP67" i="20"/>
  <c r="AR67" i="20" s="1"/>
  <c r="AP35" i="20"/>
  <c r="AR35" i="20" s="1"/>
  <c r="AP23" i="20"/>
  <c r="W29" i="20"/>
  <c r="W45" i="20"/>
  <c r="AB44" i="20"/>
  <c r="AB56" i="20"/>
  <c r="AB61" i="20"/>
  <c r="AG43" i="20"/>
  <c r="AG59" i="20"/>
  <c r="AL65" i="20"/>
  <c r="AP65" i="20"/>
  <c r="AR65" i="20" s="1"/>
  <c r="AP54" i="20"/>
  <c r="AR54" i="20" s="1"/>
  <c r="AP29" i="20"/>
  <c r="AP16" i="20"/>
  <c r="AR16" i="20" s="1"/>
  <c r="AP55" i="20"/>
  <c r="AR55" i="20" s="1"/>
  <c r="AP42" i="20"/>
  <c r="AP37" i="20"/>
  <c r="AR37" i="20" s="1"/>
  <c r="AP34" i="20"/>
  <c r="AP56" i="20"/>
  <c r="AR56" i="20" s="1"/>
  <c r="AP36" i="20"/>
  <c r="AR36" i="20" s="1"/>
  <c r="H42" i="29"/>
  <c r="H44" i="29"/>
  <c r="H46" i="29"/>
  <c r="F44" i="29"/>
  <c r="F46" i="29"/>
  <c r="F41" i="29"/>
  <c r="F45" i="29"/>
  <c r="W38" i="20"/>
  <c r="W33" i="20"/>
  <c r="M26" i="20"/>
  <c r="HM85" i="20"/>
  <c r="HM76" i="20"/>
  <c r="IV40" i="20"/>
  <c r="HM84" i="20"/>
  <c r="HM73" i="20"/>
  <c r="HM77" i="20"/>
  <c r="IW74" i="20"/>
  <c r="HM27" i="20"/>
  <c r="IW75" i="20"/>
  <c r="IW76" i="20"/>
  <c r="KF23" i="20"/>
  <c r="HM87" i="20"/>
  <c r="IV34" i="20"/>
  <c r="HM86" i="20"/>
  <c r="HM75" i="20"/>
  <c r="HM23" i="20"/>
  <c r="HM74" i="20"/>
  <c r="HM53" i="20"/>
  <c r="HM80" i="20"/>
  <c r="HM81" i="20"/>
  <c r="IW89" i="20"/>
  <c r="HM89" i="20"/>
  <c r="IW40" i="20"/>
  <c r="HM79" i="20"/>
  <c r="HM82" i="20"/>
  <c r="HM83" i="20"/>
  <c r="HM78" i="20"/>
  <c r="JV25" i="20"/>
  <c r="KA75" i="20"/>
  <c r="JG27" i="20"/>
  <c r="KF29" i="20"/>
  <c r="IB39" i="20"/>
  <c r="HW78" i="20"/>
  <c r="JL75" i="20"/>
  <c r="JQ73" i="20"/>
  <c r="KA45" i="20"/>
  <c r="JV31" i="20"/>
  <c r="HB41" i="20"/>
  <c r="DS58" i="20"/>
  <c r="JG38" i="20"/>
  <c r="KA26" i="20"/>
  <c r="JG56" i="20"/>
  <c r="JL39" i="20"/>
  <c r="JG44" i="20"/>
  <c r="JL88" i="20"/>
  <c r="JL86" i="20"/>
  <c r="JL25" i="20"/>
  <c r="JV45" i="20"/>
  <c r="KA77" i="20"/>
  <c r="KF86" i="20"/>
  <c r="JQ87" i="20"/>
  <c r="JQ68" i="20"/>
  <c r="JQ75" i="20"/>
  <c r="KA76" i="20"/>
  <c r="KF25" i="20"/>
  <c r="JG77" i="20"/>
  <c r="KA85" i="20"/>
  <c r="JV64" i="20"/>
  <c r="JG65" i="20"/>
  <c r="KF10" i="20"/>
  <c r="KA65" i="20"/>
  <c r="BD38" i="20"/>
  <c r="IG60" i="20"/>
  <c r="EH26" i="20"/>
  <c r="IV48" i="20"/>
  <c r="IQ79" i="20"/>
  <c r="IW84" i="20"/>
  <c r="IW85" i="20"/>
  <c r="IW87" i="20"/>
  <c r="IW88" i="20"/>
  <c r="IW86" i="20"/>
  <c r="IL17" i="20"/>
  <c r="IW77" i="20"/>
  <c r="IW79" i="20"/>
  <c r="IW78" i="20"/>
  <c r="IW82" i="20"/>
  <c r="IW81" i="20"/>
  <c r="IW83" i="20"/>
  <c r="IW80" i="20"/>
  <c r="IV18" i="20"/>
  <c r="IG63" i="20"/>
  <c r="IV66" i="20"/>
  <c r="IG80" i="20"/>
  <c r="IG61" i="20"/>
  <c r="IL46" i="20"/>
  <c r="HW81" i="20"/>
  <c r="IQ81" i="20"/>
  <c r="HW62" i="20"/>
  <c r="IQ7" i="20"/>
  <c r="IV68" i="20"/>
  <c r="IL49" i="20"/>
  <c r="IQ62" i="20"/>
  <c r="IG47" i="20"/>
  <c r="IB68" i="20"/>
  <c r="IQ69" i="20"/>
  <c r="HW66" i="20"/>
  <c r="IV28" i="20"/>
  <c r="IG36" i="20"/>
  <c r="HW37" i="20"/>
  <c r="IV15" i="20"/>
  <c r="HM40" i="20"/>
  <c r="HM19" i="20"/>
  <c r="HM21" i="20"/>
  <c r="GR71" i="20"/>
  <c r="HB11" i="20"/>
  <c r="GM87" i="20"/>
  <c r="HG64" i="20"/>
  <c r="GR53" i="20"/>
  <c r="HB73" i="20"/>
  <c r="HL43" i="20"/>
  <c r="GR11" i="20"/>
  <c r="HL26" i="20"/>
  <c r="GM10" i="20"/>
  <c r="HL53" i="20"/>
  <c r="GW76" i="20"/>
  <c r="GR73" i="20"/>
  <c r="HG20" i="20"/>
  <c r="GM35" i="20"/>
  <c r="GM49" i="20"/>
  <c r="GM11" i="20"/>
  <c r="GM41" i="20"/>
  <c r="GW85" i="20"/>
  <c r="GW65" i="20"/>
  <c r="HB87" i="20"/>
  <c r="GM29" i="20"/>
  <c r="GM46" i="20"/>
  <c r="HG10" i="20"/>
  <c r="HB60" i="20"/>
  <c r="HL48" i="20"/>
  <c r="GM78" i="20"/>
  <c r="GM79" i="20"/>
  <c r="HB34" i="20"/>
  <c r="HB31" i="20"/>
  <c r="GR89" i="20"/>
  <c r="HB30" i="20"/>
  <c r="HB85" i="20"/>
  <c r="HL89" i="20"/>
  <c r="HB74" i="20"/>
  <c r="HG72" i="20"/>
  <c r="HL85" i="20"/>
  <c r="GW89" i="20"/>
  <c r="GM64" i="20"/>
  <c r="HG73" i="20"/>
  <c r="GM25" i="20"/>
  <c r="HL54" i="20"/>
  <c r="HG14" i="20"/>
  <c r="HG78" i="20"/>
  <c r="HL79" i="20"/>
  <c r="GR88" i="20"/>
  <c r="HL23" i="20"/>
  <c r="HB65" i="20"/>
  <c r="HL41" i="20"/>
  <c r="HB72" i="20"/>
  <c r="GR23" i="20"/>
  <c r="HL11" i="20"/>
  <c r="GR64" i="20"/>
  <c r="HB24" i="20"/>
  <c r="GR25" i="20"/>
  <c r="GR85" i="20"/>
  <c r="HG87" i="20"/>
  <c r="GW86" i="20"/>
  <c r="GW63" i="20"/>
  <c r="HG75" i="20"/>
  <c r="GM75" i="20"/>
  <c r="GR54" i="20"/>
  <c r="HL86" i="20"/>
  <c r="HB84" i="20"/>
  <c r="GR86" i="20"/>
  <c r="HL88" i="20"/>
  <c r="GW68" i="20"/>
  <c r="GM69" i="20"/>
  <c r="HG69" i="20"/>
  <c r="GW74" i="20"/>
  <c r="EM77" i="20"/>
  <c r="AY49" i="20"/>
  <c r="EC70" i="20"/>
  <c r="AN73" i="20"/>
  <c r="EM71" i="20"/>
  <c r="DS28" i="20"/>
  <c r="AN25" i="20"/>
  <c r="AD53" i="20"/>
  <c r="T75" i="20"/>
  <c r="AD76" i="20"/>
  <c r="DX16" i="20"/>
  <c r="EM42" i="20"/>
  <c r="ER27" i="20"/>
  <c r="EH76" i="20"/>
  <c r="BN34" i="20"/>
  <c r="ER46" i="20"/>
  <c r="DX49" i="20"/>
  <c r="ER57" i="20"/>
  <c r="DX36" i="20"/>
  <c r="BN55" i="20"/>
  <c r="BX58" i="20"/>
  <c r="EM28" i="20"/>
  <c r="EM48" i="20"/>
  <c r="AN29" i="20"/>
  <c r="BS31" i="20"/>
  <c r="BN38" i="20"/>
  <c r="EM7" i="20"/>
  <c r="EM70" i="20"/>
  <c r="EH81" i="20"/>
  <c r="EH82" i="20"/>
  <c r="EH59" i="20"/>
  <c r="EM73" i="20"/>
  <c r="EM25" i="20"/>
  <c r="EM55" i="20"/>
  <c r="ER66" i="20"/>
  <c r="ER75" i="20"/>
  <c r="EC74" i="20"/>
  <c r="EC83" i="20"/>
  <c r="DX63" i="20"/>
  <c r="EM79" i="20"/>
  <c r="DS79" i="20"/>
  <c r="EM89" i="20"/>
  <c r="AD77" i="20"/>
  <c r="T45" i="20"/>
  <c r="BD29" i="20"/>
  <c r="ER48" i="20"/>
  <c r="EH89" i="20"/>
  <c r="EM54" i="20"/>
  <c r="ER83" i="20"/>
  <c r="DX83" i="20"/>
  <c r="EH29" i="20"/>
  <c r="EH28" i="20"/>
  <c r="EH53" i="20"/>
  <c r="EH83" i="20"/>
  <c r="DS47" i="20"/>
  <c r="EC81" i="20"/>
  <c r="EM83" i="20"/>
  <c r="EH41" i="20"/>
  <c r="EC16" i="20"/>
  <c r="DX81" i="20"/>
  <c r="ER28" i="20"/>
  <c r="EH45" i="20"/>
  <c r="DS82" i="20"/>
  <c r="DX46" i="20"/>
  <c r="DX57" i="20"/>
  <c r="DS77" i="20"/>
  <c r="DS55" i="20"/>
  <c r="EC39" i="20"/>
  <c r="ER62" i="20"/>
  <c r="DS37" i="20"/>
  <c r="EC80" i="20"/>
  <c r="EH69" i="20"/>
  <c r="ER70" i="20"/>
  <c r="EH18" i="20"/>
  <c r="EH78" i="20"/>
  <c r="EC34" i="20"/>
  <c r="ER47" i="20"/>
  <c r="DX80" i="20"/>
  <c r="ER80" i="20"/>
  <c r="ER71" i="20"/>
  <c r="ER68" i="20"/>
  <c r="DX71" i="20"/>
  <c r="EH14" i="20"/>
  <c r="EC60" i="20"/>
  <c r="DS54" i="20"/>
  <c r="CI78" i="20"/>
  <c r="CI48" i="20"/>
  <c r="CS36" i="20"/>
  <c r="CS49" i="20"/>
  <c r="DC14" i="20"/>
  <c r="CS60" i="20"/>
  <c r="CS63" i="20"/>
  <c r="CS66" i="20"/>
  <c r="DC84" i="20"/>
  <c r="CI82" i="20"/>
  <c r="DC46" i="20"/>
  <c r="CN55" i="20"/>
  <c r="CN68" i="20"/>
  <c r="DC7" i="20"/>
  <c r="CX55" i="20"/>
  <c r="CX18" i="20"/>
  <c r="CI79" i="20"/>
  <c r="CN35" i="20"/>
  <c r="CN46" i="20"/>
  <c r="DC18" i="20"/>
  <c r="CS34" i="20"/>
  <c r="DC54" i="20"/>
  <c r="CS80" i="20"/>
  <c r="DC85" i="20"/>
  <c r="DH14" i="20"/>
  <c r="CN17" i="20"/>
  <c r="DC69" i="20"/>
  <c r="CI69" i="20"/>
  <c r="CI70" i="20"/>
  <c r="CX15" i="20"/>
  <c r="DC79" i="20"/>
  <c r="CI81" i="20"/>
  <c r="CI54" i="20"/>
  <c r="DH46" i="20"/>
  <c r="CS57" i="20"/>
  <c r="DC78" i="20"/>
  <c r="DC81" i="20"/>
  <c r="AY60" i="20"/>
  <c r="BS78" i="20"/>
  <c r="BN57" i="20"/>
  <c r="AY85" i="20"/>
  <c r="AY18" i="20"/>
  <c r="BX79" i="20"/>
  <c r="AY32" i="20"/>
  <c r="BD45" i="20"/>
  <c r="BI60" i="20"/>
  <c r="BX54" i="20"/>
  <c r="AY56" i="20"/>
  <c r="BX26" i="20"/>
  <c r="BN25" i="20"/>
  <c r="BS32" i="20"/>
  <c r="BX45" i="20"/>
  <c r="BS75" i="20"/>
  <c r="BX76" i="20"/>
  <c r="BD54" i="20"/>
  <c r="BN11" i="20"/>
  <c r="BD15" i="20"/>
  <c r="BN29" i="20"/>
  <c r="BN48" i="20"/>
  <c r="BN50" i="20"/>
  <c r="BD13" i="20"/>
  <c r="AY10" i="20"/>
  <c r="AY75" i="20"/>
  <c r="BD76" i="20"/>
  <c r="T35" i="20"/>
  <c r="AI29" i="20"/>
  <c r="AI28" i="20"/>
  <c r="AI14" i="20"/>
  <c r="AI79" i="20"/>
  <c r="AI73" i="20"/>
  <c r="AD88" i="20"/>
  <c r="Y82" i="20"/>
  <c r="T86" i="20"/>
  <c r="Y76" i="20"/>
  <c r="Y66" i="20"/>
  <c r="T53" i="20"/>
  <c r="AI25" i="20"/>
  <c r="Y87" i="20"/>
  <c r="Y89" i="20"/>
  <c r="T88" i="20"/>
  <c r="Y77" i="20"/>
  <c r="T16" i="20"/>
  <c r="Y81" i="20"/>
  <c r="Y84" i="20"/>
  <c r="T37" i="20"/>
  <c r="AI24" i="20"/>
  <c r="AI70" i="20"/>
  <c r="Y34" i="20"/>
  <c r="Y59" i="20"/>
  <c r="Y71" i="20"/>
  <c r="AI78" i="20"/>
  <c r="AD63" i="20"/>
  <c r="AI83" i="20"/>
  <c r="Y30" i="20"/>
  <c r="Y37" i="20"/>
  <c r="I9" i="31" l="1"/>
  <c r="I6" i="31"/>
  <c r="I7" i="31"/>
  <c r="I8" i="31"/>
  <c r="X26" i="31"/>
  <c r="Y26" i="31" s="1"/>
  <c r="AR26" i="31" s="1"/>
  <c r="AS26" i="31" s="1"/>
  <c r="X24" i="31"/>
  <c r="Y24" i="31" s="1"/>
  <c r="AR24" i="31" s="1"/>
  <c r="AS24" i="31" s="1"/>
  <c r="KJ48" i="20"/>
  <c r="KK48" i="20" s="1"/>
  <c r="KK9" i="20"/>
  <c r="EW38" i="20"/>
  <c r="DM66" i="20"/>
  <c r="KK8" i="20"/>
  <c r="JA70" i="20"/>
  <c r="HQ17" i="20"/>
  <c r="HQ60" i="20"/>
  <c r="JA57" i="20"/>
  <c r="EW42" i="20"/>
  <c r="HQ25" i="20"/>
  <c r="EW47" i="20"/>
  <c r="DM51" i="20"/>
  <c r="HQ72" i="20"/>
  <c r="HQ89" i="20"/>
  <c r="KK20" i="20"/>
  <c r="EW83" i="20"/>
  <c r="KK51" i="20"/>
  <c r="HQ64" i="20"/>
  <c r="GG18" i="20"/>
  <c r="DM58" i="20"/>
  <c r="HQ69" i="20"/>
  <c r="JA61" i="20"/>
  <c r="EW86" i="20"/>
  <c r="DM63" i="20"/>
  <c r="GG16" i="20"/>
  <c r="HQ77" i="20"/>
  <c r="HQ85" i="20"/>
  <c r="KK10" i="20"/>
  <c r="KK27" i="20"/>
  <c r="GG66" i="20"/>
  <c r="EW29" i="20"/>
  <c r="KK84" i="20"/>
  <c r="JA89" i="20"/>
  <c r="EW72" i="20"/>
  <c r="EW77" i="20"/>
  <c r="EW14" i="20"/>
  <c r="KK6" i="20"/>
  <c r="DM57" i="20"/>
  <c r="JA38" i="20"/>
  <c r="KK60" i="20"/>
  <c r="EW70" i="20"/>
  <c r="KK24" i="20"/>
  <c r="EW18" i="20"/>
  <c r="HQ50" i="20"/>
  <c r="EW89" i="20"/>
  <c r="KK80" i="20"/>
  <c r="JA67" i="20"/>
  <c r="JA10" i="20"/>
  <c r="KK76" i="20"/>
  <c r="GG76" i="20"/>
  <c r="EW15" i="20"/>
  <c r="KK83" i="20"/>
  <c r="HQ63" i="20"/>
  <c r="KK7" i="20"/>
  <c r="HQ62" i="20"/>
  <c r="KK31" i="20"/>
  <c r="KK45" i="20"/>
  <c r="GG85" i="20"/>
  <c r="EW55" i="20"/>
  <c r="KK71" i="20"/>
  <c r="KK88" i="20"/>
  <c r="JA74" i="20"/>
  <c r="EW74" i="20"/>
  <c r="DM73" i="20"/>
  <c r="KK65" i="20"/>
  <c r="KK25" i="20"/>
  <c r="HQ51" i="20"/>
  <c r="KK62" i="20"/>
  <c r="KK81" i="20"/>
  <c r="JA17" i="20"/>
  <c r="GG15" i="20"/>
  <c r="DM64" i="20"/>
  <c r="JA59" i="20"/>
  <c r="HQ86" i="20"/>
  <c r="EW84" i="20"/>
  <c r="KK46" i="20"/>
  <c r="KK68" i="20"/>
  <c r="KK42" i="20"/>
  <c r="KK82" i="20"/>
  <c r="DM62" i="20"/>
  <c r="HQ20" i="20"/>
  <c r="DM72" i="20"/>
  <c r="GG46" i="20"/>
  <c r="JA81" i="20"/>
  <c r="JA64" i="20"/>
  <c r="EW46" i="20"/>
  <c r="GG81" i="20"/>
  <c r="GG62" i="20"/>
  <c r="HQ46" i="20"/>
  <c r="JA68" i="20"/>
  <c r="JA85" i="20"/>
  <c r="EW17" i="20"/>
  <c r="HQ73" i="20"/>
  <c r="HQ74" i="20"/>
  <c r="EW69" i="20"/>
  <c r="GG17" i="20"/>
  <c r="DM49" i="20"/>
  <c r="KK12" i="20"/>
  <c r="HQ42" i="20"/>
  <c r="KK55" i="20"/>
  <c r="HQ28" i="20"/>
  <c r="EW63" i="20"/>
  <c r="KK72" i="20"/>
  <c r="HQ59" i="20"/>
  <c r="HQ68" i="20"/>
  <c r="JA66" i="20"/>
  <c r="GG61" i="20"/>
  <c r="HQ10" i="20"/>
  <c r="KK29" i="20"/>
  <c r="HQ70" i="20"/>
  <c r="JA60" i="20"/>
  <c r="GG13" i="20"/>
  <c r="DM60" i="20"/>
  <c r="DM18" i="20"/>
  <c r="DM55" i="20"/>
  <c r="KK15" i="20"/>
  <c r="DM61" i="20"/>
  <c r="JA86" i="20"/>
  <c r="EW80" i="20"/>
  <c r="EW82" i="20"/>
  <c r="KK13" i="20"/>
  <c r="GG38" i="20"/>
  <c r="DM54" i="20"/>
  <c r="JA50" i="20"/>
  <c r="JA77" i="20"/>
  <c r="GG54" i="20"/>
  <c r="EW81" i="20"/>
  <c r="HQ15" i="20"/>
  <c r="KK67" i="20"/>
  <c r="KK61" i="20"/>
  <c r="JA58" i="20"/>
  <c r="JA73" i="20"/>
  <c r="DM42" i="20"/>
  <c r="GG14" i="20"/>
  <c r="JA16" i="20"/>
  <c r="JA71" i="20"/>
  <c r="GG70" i="20"/>
  <c r="KK66" i="20"/>
  <c r="KK63" i="20"/>
  <c r="KK54" i="20"/>
  <c r="JA69" i="20"/>
  <c r="HQ55" i="20"/>
  <c r="KK33" i="20"/>
  <c r="DM70" i="20"/>
  <c r="HQ71" i="20"/>
  <c r="EW59" i="20"/>
  <c r="HQ13" i="20"/>
  <c r="GG71" i="20"/>
  <c r="DM69" i="20"/>
  <c r="KK85" i="20"/>
  <c r="JA78" i="20"/>
  <c r="EW85" i="20"/>
  <c r="HQ58" i="20"/>
  <c r="GG32" i="20"/>
  <c r="JA13" i="20"/>
  <c r="GG67" i="20"/>
  <c r="GG51" i="20"/>
  <c r="DM65" i="20"/>
  <c r="JA65" i="20"/>
  <c r="KK70" i="20"/>
  <c r="HQ88" i="20"/>
  <c r="KK18" i="20"/>
  <c r="HQ82" i="20"/>
  <c r="JA54" i="20"/>
  <c r="DM67" i="20"/>
  <c r="JA27" i="20"/>
  <c r="KK75" i="20"/>
  <c r="JA20" i="20"/>
  <c r="EW61" i="20"/>
  <c r="KK86" i="20"/>
  <c r="HQ65" i="20"/>
  <c r="HQ53" i="20"/>
  <c r="DM74" i="20"/>
  <c r="JA32" i="20"/>
  <c r="JA42" i="20"/>
  <c r="KK57" i="20"/>
  <c r="KK38" i="20"/>
  <c r="GG33" i="20"/>
  <c r="KK22" i="20"/>
  <c r="KK69" i="20"/>
  <c r="KK58" i="20"/>
  <c r="JA62" i="20"/>
  <c r="GG49" i="20"/>
  <c r="DM38" i="20"/>
  <c r="HQ84" i="20"/>
  <c r="JA63" i="20"/>
  <c r="EW88" i="20"/>
  <c r="DM46" i="20"/>
  <c r="EW79" i="20"/>
  <c r="HQ83" i="20"/>
  <c r="JA51" i="20"/>
  <c r="GG79" i="20"/>
  <c r="EW87" i="20"/>
  <c r="EW64" i="20"/>
  <c r="DM75" i="20"/>
  <c r="HQ33" i="20"/>
  <c r="HQ87" i="20"/>
  <c r="JA83" i="20"/>
  <c r="KK78" i="20"/>
  <c r="HQ78" i="20"/>
  <c r="HQ32" i="20"/>
  <c r="JA76" i="20"/>
  <c r="HQ79" i="20"/>
  <c r="HQ54" i="20"/>
  <c r="JA75" i="20"/>
  <c r="JA80" i="20"/>
  <c r="EW78" i="20"/>
  <c r="EW60" i="20"/>
  <c r="EW58" i="20"/>
  <c r="JA15" i="20"/>
  <c r="GG25" i="20"/>
  <c r="DM59" i="20"/>
  <c r="JA72" i="20"/>
  <c r="HQ75" i="20"/>
  <c r="HQ80" i="20"/>
  <c r="EW76" i="20"/>
  <c r="KK14" i="20"/>
  <c r="JA82" i="20"/>
  <c r="EW65" i="20"/>
  <c r="GG88" i="20"/>
  <c r="GG29" i="20"/>
  <c r="GG89" i="20"/>
  <c r="KK64" i="20"/>
  <c r="EW67" i="20"/>
  <c r="HQ66" i="20"/>
  <c r="GG55" i="20"/>
  <c r="DM16" i="20"/>
  <c r="HQ67" i="20"/>
  <c r="JA87" i="20"/>
  <c r="DM68" i="20"/>
  <c r="DM48" i="20"/>
  <c r="HQ61" i="20"/>
  <c r="KK87" i="20"/>
  <c r="HQ81" i="20"/>
  <c r="JA79" i="20"/>
  <c r="EW68" i="20"/>
  <c r="EW73" i="20"/>
  <c r="DM71" i="20"/>
  <c r="HQ29" i="20"/>
  <c r="KK26" i="20"/>
  <c r="KK79" i="20"/>
  <c r="HQ18" i="20"/>
  <c r="GG28" i="20"/>
  <c r="JA84" i="20"/>
  <c r="KK89" i="20"/>
  <c r="HQ76" i="20"/>
  <c r="KK77" i="20"/>
  <c r="JA88" i="20"/>
  <c r="GG75" i="20"/>
  <c r="DK45" i="20"/>
  <c r="DL45" i="20"/>
  <c r="EU22" i="20"/>
  <c r="AQ26" i="20"/>
  <c r="DK15" i="20"/>
  <c r="IY29" i="20"/>
  <c r="EU19" i="20"/>
  <c r="HO37" i="20"/>
  <c r="HP37" i="20"/>
  <c r="KI34" i="20"/>
  <c r="KJ34" i="20"/>
  <c r="EU45" i="20"/>
  <c r="DK17" i="20"/>
  <c r="CA34" i="20"/>
  <c r="CA36" i="20"/>
  <c r="CB36" i="20"/>
  <c r="DK34" i="20"/>
  <c r="DK11" i="20"/>
  <c r="AQ44" i="20"/>
  <c r="AR44" i="20"/>
  <c r="HO43" i="20"/>
  <c r="HO57" i="20"/>
  <c r="HP57" i="20"/>
  <c r="HO39" i="20"/>
  <c r="HP39" i="20"/>
  <c r="CA16" i="20"/>
  <c r="CB16" i="20"/>
  <c r="HO36" i="20"/>
  <c r="HP36" i="20"/>
  <c r="IY37" i="20"/>
  <c r="IZ37" i="20"/>
  <c r="KI59" i="20"/>
  <c r="KJ59" i="20"/>
  <c r="KI40" i="20"/>
  <c r="KJ40" i="20"/>
  <c r="DK28" i="20"/>
  <c r="AQ9" i="20"/>
  <c r="CA23" i="20"/>
  <c r="EU24" i="20"/>
  <c r="HO38" i="20"/>
  <c r="IY6" i="20"/>
  <c r="IY9" i="20"/>
  <c r="HO27" i="20"/>
  <c r="EU43" i="20"/>
  <c r="GE56" i="20"/>
  <c r="GF56" i="20"/>
  <c r="IY43" i="20"/>
  <c r="HO49" i="20"/>
  <c r="IY23" i="20"/>
  <c r="EU21" i="20"/>
  <c r="IY53" i="20"/>
  <c r="HO19" i="20"/>
  <c r="DK32" i="20"/>
  <c r="EU32" i="20"/>
  <c r="EU34" i="20"/>
  <c r="EU33" i="20"/>
  <c r="DK21" i="20"/>
  <c r="CA56" i="20"/>
  <c r="CB56" i="20"/>
  <c r="HO47" i="20"/>
  <c r="HP47" i="20"/>
  <c r="HO56" i="20"/>
  <c r="HP56" i="20"/>
  <c r="GE47" i="20"/>
  <c r="GF47" i="20"/>
  <c r="HO44" i="20"/>
  <c r="HP44" i="20"/>
  <c r="IY56" i="20"/>
  <c r="IZ56" i="20"/>
  <c r="KI41" i="20"/>
  <c r="KJ41" i="20"/>
  <c r="KI39" i="20"/>
  <c r="KJ39" i="20"/>
  <c r="KI43" i="20"/>
  <c r="KJ43" i="20"/>
  <c r="AQ30" i="20"/>
  <c r="DK9" i="20"/>
  <c r="DK22" i="20"/>
  <c r="EU11" i="20"/>
  <c r="HO14" i="20"/>
  <c r="DK19" i="20"/>
  <c r="HO30" i="20"/>
  <c r="KI37" i="20"/>
  <c r="KJ37" i="20"/>
  <c r="KI49" i="20"/>
  <c r="KJ49" i="20"/>
  <c r="EU7" i="20"/>
  <c r="IY21" i="20"/>
  <c r="O41" i="29"/>
  <c r="P41" i="29" s="1"/>
  <c r="DK35" i="20"/>
  <c r="KI32" i="20"/>
  <c r="KJ32" i="20"/>
  <c r="IY49" i="20"/>
  <c r="KI73" i="20"/>
  <c r="KJ73" i="20"/>
  <c r="CA19" i="20"/>
  <c r="CA40" i="20"/>
  <c r="CA21" i="20"/>
  <c r="CA11" i="20"/>
  <c r="DK56" i="20"/>
  <c r="DL56" i="20"/>
  <c r="EU48" i="20"/>
  <c r="EU10" i="20"/>
  <c r="EU44" i="20"/>
  <c r="EV44" i="20"/>
  <c r="EU35" i="20"/>
  <c r="EU37" i="20"/>
  <c r="GE37" i="20"/>
  <c r="GF37" i="20"/>
  <c r="HO41" i="20"/>
  <c r="HO7" i="20"/>
  <c r="HP7" i="20"/>
  <c r="GE36" i="20"/>
  <c r="GF36" i="20"/>
  <c r="IY35" i="20"/>
  <c r="IZ35" i="20"/>
  <c r="KI17" i="20"/>
  <c r="KJ17" i="20"/>
  <c r="KI28" i="20"/>
  <c r="KJ28" i="20"/>
  <c r="KI47" i="20"/>
  <c r="KJ47" i="20"/>
  <c r="KI36" i="20"/>
  <c r="KJ36" i="20"/>
  <c r="GE35" i="20"/>
  <c r="GF35" i="20"/>
  <c r="CA10" i="20"/>
  <c r="DK50" i="20"/>
  <c r="GE26" i="20"/>
  <c r="HO21" i="20"/>
  <c r="EU50" i="20"/>
  <c r="EV50" i="20"/>
  <c r="IY45" i="20"/>
  <c r="DK23" i="20"/>
  <c r="CA39" i="20"/>
  <c r="CB39" i="20"/>
  <c r="EU40" i="20"/>
  <c r="EV40" i="20"/>
  <c r="GE7" i="20"/>
  <c r="HO24" i="20"/>
  <c r="IY30" i="20"/>
  <c r="IY18" i="20"/>
  <c r="CA41" i="20"/>
  <c r="DK41" i="20"/>
  <c r="CA57" i="20"/>
  <c r="CB57" i="20"/>
  <c r="EU36" i="20"/>
  <c r="GE10" i="20"/>
  <c r="GF10" i="20"/>
  <c r="DK36" i="20"/>
  <c r="DK26" i="20"/>
  <c r="CA47" i="20"/>
  <c r="CB47" i="20"/>
  <c r="IY41" i="20"/>
  <c r="IY47" i="20"/>
  <c r="IZ47" i="20"/>
  <c r="KI44" i="20"/>
  <c r="KJ44" i="20"/>
  <c r="KI19" i="20"/>
  <c r="KJ19" i="20"/>
  <c r="KI21" i="20"/>
  <c r="KJ21" i="20"/>
  <c r="CA46" i="20"/>
  <c r="EU23" i="20"/>
  <c r="GE45" i="20"/>
  <c r="HO26" i="20"/>
  <c r="DK40" i="20"/>
  <c r="DK10" i="20"/>
  <c r="GE30" i="20"/>
  <c r="EU57" i="20"/>
  <c r="EV57" i="20"/>
  <c r="DK13" i="20"/>
  <c r="DL13" i="20"/>
  <c r="HO22" i="20"/>
  <c r="AQ18" i="20"/>
  <c r="AQ46" i="20"/>
  <c r="AR46" i="20"/>
  <c r="AQ47" i="20"/>
  <c r="AR47" i="20"/>
  <c r="CA43" i="20"/>
  <c r="CA35" i="20"/>
  <c r="CB35" i="20"/>
  <c r="DK43" i="20"/>
  <c r="AQ61" i="20"/>
  <c r="AR61" i="20"/>
  <c r="EU30" i="20"/>
  <c r="EU56" i="20"/>
  <c r="EV56" i="20"/>
  <c r="EU16" i="20"/>
  <c r="HO35" i="20"/>
  <c r="HP35" i="20"/>
  <c r="IY34" i="20"/>
  <c r="EU13" i="20"/>
  <c r="KI50" i="20"/>
  <c r="KJ50" i="20"/>
  <c r="KI56" i="20"/>
  <c r="KJ56" i="20"/>
  <c r="IY39" i="20"/>
  <c r="IZ39" i="20"/>
  <c r="KI11" i="20"/>
  <c r="KJ11" i="20"/>
  <c r="EU9" i="20"/>
  <c r="DK14" i="20"/>
  <c r="GE9" i="20"/>
  <c r="GE11" i="20"/>
  <c r="HO9" i="20"/>
  <c r="HO23" i="20"/>
  <c r="HO45" i="20"/>
  <c r="DK20" i="20"/>
  <c r="HO16" i="20"/>
  <c r="HP16" i="20"/>
  <c r="KI30" i="20"/>
  <c r="KJ30" i="20"/>
  <c r="IY36" i="20"/>
  <c r="IZ36" i="20"/>
  <c r="IY26" i="20"/>
  <c r="AQ15" i="20"/>
  <c r="AR15" i="20"/>
  <c r="HO34" i="20"/>
  <c r="KI35" i="20"/>
  <c r="KJ35" i="20"/>
  <c r="IY46" i="20"/>
  <c r="IZ46" i="20"/>
  <c r="KI74" i="20"/>
  <c r="KJ74" i="20"/>
  <c r="CA30" i="20"/>
  <c r="CA37" i="20"/>
  <c r="CB37" i="20"/>
  <c r="DK30" i="20"/>
  <c r="DK39" i="20"/>
  <c r="EU41" i="20"/>
  <c r="GE34" i="20"/>
  <c r="EU39" i="20"/>
  <c r="EV39" i="20"/>
  <c r="GE39" i="20"/>
  <c r="GF39" i="20"/>
  <c r="DK37" i="20"/>
  <c r="HO48" i="20"/>
  <c r="HP48" i="20"/>
  <c r="HO40" i="20"/>
  <c r="HP40" i="20"/>
  <c r="IY48" i="20"/>
  <c r="IZ48" i="20"/>
  <c r="IY24" i="20"/>
  <c r="AQ39" i="20"/>
  <c r="AR39" i="20"/>
  <c r="KI53" i="20"/>
  <c r="KJ53" i="20"/>
  <c r="IY44" i="20"/>
  <c r="IZ44" i="20"/>
  <c r="IY7" i="20"/>
  <c r="IZ7" i="20"/>
  <c r="KI16" i="20"/>
  <c r="KJ16" i="20"/>
  <c r="AQ31" i="20"/>
  <c r="CA9" i="20"/>
  <c r="CA22" i="20"/>
  <c r="IY31" i="20"/>
  <c r="M50" i="29"/>
  <c r="I50" i="29"/>
  <c r="H50" i="29"/>
  <c r="G50" i="29"/>
  <c r="L50" i="29"/>
  <c r="K50" i="29"/>
  <c r="J50" i="29"/>
  <c r="F50" i="29"/>
  <c r="GE43" i="20"/>
  <c r="GE41" i="20"/>
  <c r="GE40" i="20"/>
  <c r="GG40" i="20" s="1"/>
  <c r="GE48" i="20"/>
  <c r="AQ48" i="20"/>
  <c r="AQ43" i="20"/>
  <c r="AQ40" i="20"/>
  <c r="L25" i="29"/>
  <c r="H48" i="29"/>
  <c r="F48" i="29"/>
  <c r="AQ57" i="20"/>
  <c r="AS57" i="20" s="1"/>
  <c r="IY19" i="20"/>
  <c r="AQ16" i="20"/>
  <c r="AS16" i="20" s="1"/>
  <c r="AQ11" i="20"/>
  <c r="AQ55" i="20"/>
  <c r="AS55" i="20" s="1"/>
  <c r="AQ29" i="20"/>
  <c r="AQ32" i="20"/>
  <c r="AQ60" i="20"/>
  <c r="AS60" i="20" s="1"/>
  <c r="AQ72" i="20"/>
  <c r="AS72" i="20" s="1"/>
  <c r="AQ36" i="20"/>
  <c r="AS36" i="20" s="1"/>
  <c r="AQ54" i="20"/>
  <c r="AS54" i="20" s="1"/>
  <c r="AQ56" i="20"/>
  <c r="AS56" i="20" s="1"/>
  <c r="AQ65" i="20"/>
  <c r="AS65" i="20" s="1"/>
  <c r="AQ64" i="20"/>
  <c r="AS64" i="20" s="1"/>
  <c r="AQ34" i="20"/>
  <c r="AQ62" i="20"/>
  <c r="AS62" i="20" s="1"/>
  <c r="AQ41" i="20"/>
  <c r="AQ37" i="20"/>
  <c r="AS37" i="20" s="1"/>
  <c r="AQ23" i="20"/>
  <c r="AQ49" i="20"/>
  <c r="AQ42" i="20"/>
  <c r="AQ35" i="20"/>
  <c r="AS35" i="20" s="1"/>
  <c r="AQ22" i="20"/>
  <c r="AQ19" i="20"/>
  <c r="AQ67" i="20"/>
  <c r="AS67" i="20" s="1"/>
  <c r="AQ21" i="20"/>
  <c r="G31" i="29"/>
  <c r="F31" i="29"/>
  <c r="IW32" i="31" l="1"/>
  <c r="IW36" i="31"/>
  <c r="IW31" i="31"/>
  <c r="IW29" i="31"/>
  <c r="IW34" i="31"/>
  <c r="IW33" i="31"/>
  <c r="IW28" i="31"/>
  <c r="IW30" i="31"/>
  <c r="IW25" i="31"/>
  <c r="IW22" i="31"/>
  <c r="IW21" i="31"/>
  <c r="IW27" i="31"/>
  <c r="IW35" i="31"/>
  <c r="IW26" i="31"/>
  <c r="IW23" i="31"/>
  <c r="IW24" i="31"/>
  <c r="IW31" i="20"/>
  <c r="IW30" i="20"/>
  <c r="I81" i="20"/>
  <c r="I63" i="20"/>
  <c r="I77" i="20"/>
  <c r="I86" i="20"/>
  <c r="I85" i="20"/>
  <c r="I82" i="20"/>
  <c r="KK16" i="20"/>
  <c r="AS39" i="20"/>
  <c r="KK56" i="20"/>
  <c r="KK39" i="20"/>
  <c r="GG47" i="20"/>
  <c r="JA46" i="20"/>
  <c r="KK19" i="20"/>
  <c r="GG37" i="20"/>
  <c r="I76" i="20"/>
  <c r="CC57" i="20"/>
  <c r="I89" i="20"/>
  <c r="CC39" i="20"/>
  <c r="KK53" i="20"/>
  <c r="AS15" i="20"/>
  <c r="JA39" i="20"/>
  <c r="AS61" i="20"/>
  <c r="I61" i="20" s="1"/>
  <c r="AS46" i="20"/>
  <c r="EW50" i="20"/>
  <c r="KK43" i="20"/>
  <c r="HQ44" i="20"/>
  <c r="CC56" i="20"/>
  <c r="I71" i="20"/>
  <c r="I67" i="20"/>
  <c r="JA44" i="20"/>
  <c r="CC37" i="20"/>
  <c r="KK11" i="20"/>
  <c r="KK47" i="20"/>
  <c r="HQ47" i="20"/>
  <c r="I62" i="20"/>
  <c r="I80" i="20"/>
  <c r="I78" i="20"/>
  <c r="I65" i="20"/>
  <c r="AS47" i="20"/>
  <c r="GG36" i="20"/>
  <c r="JA56" i="20"/>
  <c r="I66" i="20"/>
  <c r="HQ16" i="20"/>
  <c r="CC35" i="20"/>
  <c r="CC36" i="20"/>
  <c r="I87" i="20"/>
  <c r="KK59" i="20"/>
  <c r="I59" i="20" s="1"/>
  <c r="HQ39" i="20"/>
  <c r="I64" i="20"/>
  <c r="I79" i="20"/>
  <c r="I88" i="20"/>
  <c r="I83" i="20"/>
  <c r="I70" i="20"/>
  <c r="EW57" i="20"/>
  <c r="JA47" i="20"/>
  <c r="GG10" i="20"/>
  <c r="KK32" i="20"/>
  <c r="AS44" i="20"/>
  <c r="HQ37" i="20"/>
  <c r="I75" i="20"/>
  <c r="GG56" i="20"/>
  <c r="I69" i="20"/>
  <c r="KK21" i="20"/>
  <c r="EW44" i="20"/>
  <c r="I84" i="20"/>
  <c r="I68" i="20"/>
  <c r="I58" i="20"/>
  <c r="KK41" i="20"/>
  <c r="JA48" i="20"/>
  <c r="GG39" i="20"/>
  <c r="KK35" i="20"/>
  <c r="EW56" i="20"/>
  <c r="DM13" i="20"/>
  <c r="KK44" i="20"/>
  <c r="KK34" i="20"/>
  <c r="DM56" i="20"/>
  <c r="HQ36" i="20"/>
  <c r="DM45" i="20"/>
  <c r="EW40" i="20"/>
  <c r="KK73" i="20"/>
  <c r="I73" i="20" s="1"/>
  <c r="HQ56" i="20"/>
  <c r="JA37" i="20"/>
  <c r="HQ40" i="20"/>
  <c r="EW39" i="20"/>
  <c r="JA36" i="20"/>
  <c r="KK49" i="20"/>
  <c r="KK50" i="20"/>
  <c r="JA35" i="20"/>
  <c r="KK28" i="20"/>
  <c r="HQ7" i="20"/>
  <c r="KK40" i="20"/>
  <c r="CC16" i="20"/>
  <c r="KK36" i="20"/>
  <c r="I72" i="20"/>
  <c r="HQ48" i="20"/>
  <c r="KK74" i="20"/>
  <c r="I74" i="20" s="1"/>
  <c r="KK30" i="20"/>
  <c r="HQ35" i="20"/>
  <c r="KK37" i="20"/>
  <c r="JA7" i="20"/>
  <c r="HQ57" i="20"/>
  <c r="I60" i="20"/>
  <c r="CC47" i="20"/>
  <c r="GG35" i="20"/>
  <c r="KK17" i="20"/>
  <c r="IW53" i="20"/>
  <c r="IW52" i="20"/>
  <c r="IW26" i="20"/>
  <c r="IW22" i="20"/>
  <c r="IW23" i="20"/>
  <c r="IW24" i="20"/>
  <c r="IW27" i="20"/>
  <c r="IW11" i="20"/>
  <c r="IW21" i="20"/>
  <c r="IW49" i="20"/>
  <c r="IW9" i="20"/>
  <c r="IW28" i="20"/>
  <c r="IW15" i="20"/>
  <c r="IW29" i="20"/>
  <c r="IW32" i="20"/>
  <c r="IW54" i="20"/>
  <c r="IW33" i="20"/>
  <c r="IW17" i="20"/>
  <c r="IW38" i="20"/>
  <c r="IW25" i="20"/>
  <c r="IW7" i="20"/>
  <c r="IW10" i="20"/>
  <c r="IW46" i="20"/>
  <c r="IW20" i="20"/>
  <c r="IW55" i="20"/>
  <c r="IW45" i="20"/>
  <c r="IW14" i="20"/>
  <c r="IW18" i="20"/>
  <c r="I56" i="20" l="1"/>
  <c r="I57" i="20"/>
  <c r="F42" i="29"/>
  <c r="J27" i="29"/>
  <c r="BG19" i="20"/>
  <c r="KD19" i="20"/>
  <c r="JR91" i="20"/>
  <c r="JR92" i="20" s="1"/>
  <c r="JU37" i="20" s="1"/>
  <c r="JV37" i="20" s="1"/>
  <c r="IH91" i="20"/>
  <c r="IH92" i="20" s="1"/>
  <c r="IC91" i="20"/>
  <c r="IC92" i="20" s="1"/>
  <c r="IF52" i="20" s="1"/>
  <c r="IG52" i="20" s="1"/>
  <c r="HZ19" i="20"/>
  <c r="GU19" i="20"/>
  <c r="H24" i="29"/>
  <c r="DI20" i="31" s="1"/>
  <c r="CG19" i="20"/>
  <c r="DI18" i="31" l="1"/>
  <c r="DI19" i="31"/>
  <c r="O42" i="29"/>
  <c r="P42" i="29" s="1"/>
  <c r="IF31" i="20"/>
  <c r="IG31" i="20" s="1"/>
  <c r="IF11" i="20"/>
  <c r="IG11" i="20" s="1"/>
  <c r="IF53" i="20"/>
  <c r="IG53" i="20" s="1"/>
  <c r="IF22" i="20"/>
  <c r="IG22" i="20" s="1"/>
  <c r="IF24" i="20"/>
  <c r="IG24" i="20" s="1"/>
  <c r="IF26" i="20"/>
  <c r="IG26" i="20" s="1"/>
  <c r="IF21" i="20"/>
  <c r="IG21" i="20" s="1"/>
  <c r="IF23" i="20"/>
  <c r="IG23" i="20" s="1"/>
  <c r="IF9" i="20"/>
  <c r="IG9" i="20" s="1"/>
  <c r="DI8" i="20"/>
  <c r="DI12" i="20"/>
  <c r="DI6" i="20"/>
  <c r="IF14" i="20"/>
  <c r="IG14" i="20" s="1"/>
  <c r="IF7" i="20"/>
  <c r="IG7" i="20" s="1"/>
  <c r="IF28" i="20"/>
  <c r="IG28" i="20" s="1"/>
  <c r="IF49" i="20"/>
  <c r="IG49" i="20" s="1"/>
  <c r="IF10" i="20"/>
  <c r="IG10" i="20" s="1"/>
  <c r="H33" i="29"/>
  <c r="F51" i="29"/>
  <c r="I51" i="29"/>
  <c r="H51" i="29"/>
  <c r="M51" i="29"/>
  <c r="L51" i="29"/>
  <c r="K51" i="29"/>
  <c r="J51" i="29"/>
  <c r="G51" i="29"/>
  <c r="F49" i="29"/>
  <c r="JU36" i="20"/>
  <c r="JV36" i="20" s="1"/>
  <c r="JU47" i="20"/>
  <c r="JV47" i="20" s="1"/>
  <c r="JU48" i="20"/>
  <c r="JV48" i="20" s="1"/>
  <c r="JU56" i="20"/>
  <c r="JV56" i="20" s="1"/>
  <c r="JU16" i="20"/>
  <c r="JV16" i="20" s="1"/>
  <c r="JU35" i="20"/>
  <c r="JV35" i="20" s="1"/>
  <c r="IF38" i="20"/>
  <c r="IG38" i="20" s="1"/>
  <c r="IF25" i="20"/>
  <c r="IF46" i="20"/>
  <c r="IF17" i="20"/>
  <c r="IG17" i="20" s="1"/>
  <c r="IF20" i="20"/>
  <c r="IG20" i="20" s="1"/>
  <c r="IF18" i="20"/>
  <c r="IF29" i="20"/>
  <c r="IG29" i="20" s="1"/>
  <c r="IF32" i="20"/>
  <c r="IG32" i="20" s="1"/>
  <c r="IF45" i="20"/>
  <c r="IG45" i="20" s="1"/>
  <c r="IF55" i="20"/>
  <c r="IF15" i="20"/>
  <c r="IG15" i="20" s="1"/>
  <c r="IF54" i="20"/>
  <c r="IG54" i="20" s="1"/>
  <c r="IK36" i="20"/>
  <c r="IL36" i="20" s="1"/>
  <c r="IK44" i="20"/>
  <c r="IL44" i="20" s="1"/>
  <c r="IK48" i="20"/>
  <c r="IL48" i="20" s="1"/>
  <c r="IK62" i="20"/>
  <c r="IL62" i="20" s="1"/>
  <c r="IK39" i="20"/>
  <c r="IL39" i="20" s="1"/>
  <c r="IK47" i="20"/>
  <c r="IL47" i="20" s="1"/>
  <c r="IK37" i="20"/>
  <c r="IL37" i="20" s="1"/>
  <c r="IK16" i="20"/>
  <c r="IL16" i="20" s="1"/>
  <c r="IK35" i="20"/>
  <c r="IL35" i="20" s="1"/>
  <c r="IK56" i="20"/>
  <c r="IL56" i="20" s="1"/>
  <c r="GC59" i="20"/>
  <c r="IK19" i="20"/>
  <c r="HC91" i="20"/>
  <c r="FF19" i="20"/>
  <c r="FH19" i="20" s="1"/>
  <c r="J24" i="29"/>
  <c r="GC20" i="31" s="1"/>
  <c r="J28" i="29"/>
  <c r="GC58" i="20" s="1"/>
  <c r="J25" i="29"/>
  <c r="J26" i="29"/>
  <c r="J30" i="29" s="1"/>
  <c r="GX91" i="20"/>
  <c r="I26" i="29"/>
  <c r="I24" i="29"/>
  <c r="ES20" i="31" s="1"/>
  <c r="I25" i="29"/>
  <c r="I27" i="29"/>
  <c r="EP19" i="20"/>
  <c r="I28" i="29"/>
  <c r="H25" i="29"/>
  <c r="H26" i="29"/>
  <c r="DF19" i="20"/>
  <c r="H28" i="29"/>
  <c r="DA19" i="20"/>
  <c r="H27" i="29"/>
  <c r="CV19" i="20"/>
  <c r="HE19" i="20"/>
  <c r="DV19" i="20"/>
  <c r="JT19" i="20"/>
  <c r="JC91" i="20"/>
  <c r="JC92" i="20" s="1"/>
  <c r="JF21" i="20" s="1"/>
  <c r="JG21" i="20" s="1"/>
  <c r="DT91" i="20"/>
  <c r="DT92" i="20" s="1"/>
  <c r="CJ91" i="20"/>
  <c r="CJ92" i="20" s="1"/>
  <c r="CM15" i="20" s="1"/>
  <c r="CN15" i="20" s="1"/>
  <c r="DY91" i="20"/>
  <c r="DY92" i="20" s="1"/>
  <c r="HU19" i="20"/>
  <c r="IT19" i="20"/>
  <c r="FZ19" i="20"/>
  <c r="GB19" i="20" s="1"/>
  <c r="DQ19" i="20"/>
  <c r="BV19" i="20"/>
  <c r="EA19" i="20"/>
  <c r="JY19" i="20"/>
  <c r="CQ19" i="20"/>
  <c r="BE91" i="20"/>
  <c r="BE92" i="20" s="1"/>
  <c r="CL19" i="20"/>
  <c r="GK19" i="20"/>
  <c r="GZ19" i="20"/>
  <c r="JO19" i="20"/>
  <c r="JJ19" i="20"/>
  <c r="JE19" i="20"/>
  <c r="IJ19" i="20"/>
  <c r="IO19" i="20"/>
  <c r="IE19" i="20"/>
  <c r="GP19" i="20"/>
  <c r="HJ19" i="20"/>
  <c r="FP19" i="20"/>
  <c r="FR19" i="20" s="1"/>
  <c r="FU19" i="20"/>
  <c r="FW19" i="20" s="1"/>
  <c r="FX91" i="20"/>
  <c r="FX92" i="20" s="1"/>
  <c r="FK19" i="20"/>
  <c r="FD91" i="20"/>
  <c r="FD92" i="20" s="1"/>
  <c r="EK19" i="20"/>
  <c r="CE91" i="20"/>
  <c r="CE92" i="20" s="1"/>
  <c r="CH11" i="20" s="1"/>
  <c r="CI11" i="20" s="1"/>
  <c r="BB19" i="20"/>
  <c r="BQ19" i="20"/>
  <c r="FI91" i="20"/>
  <c r="FI92" i="20" s="1"/>
  <c r="FL27" i="20" s="1"/>
  <c r="FM27" i="20" s="1"/>
  <c r="EN91" i="20"/>
  <c r="EN92" i="20" s="1"/>
  <c r="EQ51" i="20" s="1"/>
  <c r="ER51" i="20" s="1"/>
  <c r="EV51" i="20" s="1"/>
  <c r="EW51" i="20" s="1"/>
  <c r="I51" i="20" s="1"/>
  <c r="BJ91" i="20"/>
  <c r="BJ92" i="20" s="1"/>
  <c r="BM36" i="20" s="1"/>
  <c r="BN36" i="20" s="1"/>
  <c r="DD91" i="20"/>
  <c r="DD92" i="20" s="1"/>
  <c r="DG33" i="20" s="1"/>
  <c r="DH33" i="20" s="1"/>
  <c r="JW91" i="20"/>
  <c r="JW92" i="20" s="1"/>
  <c r="CY91" i="20"/>
  <c r="CY92" i="20" s="1"/>
  <c r="JM91" i="20"/>
  <c r="JM92" i="20" s="1"/>
  <c r="JP9" i="20" s="1"/>
  <c r="JQ9" i="20" s="1"/>
  <c r="JH91" i="20"/>
  <c r="JH92" i="20" s="1"/>
  <c r="JK12" i="20" s="1"/>
  <c r="JL12" i="20" s="1"/>
  <c r="KB91" i="20"/>
  <c r="KB92" i="20" s="1"/>
  <c r="HX91" i="20"/>
  <c r="HX92" i="20" s="1"/>
  <c r="IR91" i="20"/>
  <c r="IR92" i="20" s="1"/>
  <c r="HS91" i="20"/>
  <c r="HS92" i="20" s="1"/>
  <c r="IM91" i="20"/>
  <c r="IM92" i="20" s="1"/>
  <c r="IP36" i="20" s="1"/>
  <c r="IQ36" i="20" s="1"/>
  <c r="GI91" i="20"/>
  <c r="GN91" i="20"/>
  <c r="GN92" i="20" s="1"/>
  <c r="HH91" i="20"/>
  <c r="HH92" i="20" s="1"/>
  <c r="GS91" i="20"/>
  <c r="EY91" i="20"/>
  <c r="FS91" i="20"/>
  <c r="FS92" i="20" s="1"/>
  <c r="FV13" i="20" s="1"/>
  <c r="FW13" i="20" s="1"/>
  <c r="FN91" i="20"/>
  <c r="DO91" i="20"/>
  <c r="EI91" i="20"/>
  <c r="EI92" i="20" s="1"/>
  <c r="ED91" i="20"/>
  <c r="ED92" i="20" s="1"/>
  <c r="CT91" i="20"/>
  <c r="CT92" i="20" s="1"/>
  <c r="CO91" i="20"/>
  <c r="CO92" i="20" s="1"/>
  <c r="CR53" i="20" s="1"/>
  <c r="CS53" i="20" s="1"/>
  <c r="AU91" i="20"/>
  <c r="AZ91" i="20"/>
  <c r="AZ92" i="20" s="1"/>
  <c r="BT91" i="20"/>
  <c r="BT92" i="20" s="1"/>
  <c r="DI60" i="31" l="1"/>
  <c r="DI42" i="31"/>
  <c r="DI47" i="31"/>
  <c r="ES42" i="31"/>
  <c r="EQ42" i="31" s="1"/>
  <c r="ER42" i="31" s="1"/>
  <c r="EV42" i="31" s="1"/>
  <c r="EW42" i="31" s="1"/>
  <c r="I42" i="31" s="1"/>
  <c r="ES60" i="31"/>
  <c r="ES47" i="31"/>
  <c r="EQ47" i="31" s="1"/>
  <c r="ER47" i="31" s="1"/>
  <c r="EV47" i="31" s="1"/>
  <c r="EW47" i="31" s="1"/>
  <c r="I47" i="31" s="1"/>
  <c r="GC42" i="31"/>
  <c r="GC60" i="31"/>
  <c r="GC47" i="31"/>
  <c r="DI55" i="31"/>
  <c r="DG55" i="31" s="1"/>
  <c r="DH55" i="31" s="1"/>
  <c r="DL55" i="31" s="1"/>
  <c r="DM55" i="31" s="1"/>
  <c r="I55" i="31" s="1"/>
  <c r="DI41" i="31"/>
  <c r="DG41" i="31" s="1"/>
  <c r="DH41" i="31" s="1"/>
  <c r="DL41" i="31" s="1"/>
  <c r="DM41" i="31" s="1"/>
  <c r="DI43" i="31"/>
  <c r="DG43" i="31" s="1"/>
  <c r="DH43" i="31" s="1"/>
  <c r="DL43" i="31" s="1"/>
  <c r="DM43" i="31" s="1"/>
  <c r="I43" i="31" s="1"/>
  <c r="DI58" i="31"/>
  <c r="DI52" i="31"/>
  <c r="DG52" i="31" s="1"/>
  <c r="DH52" i="31" s="1"/>
  <c r="DL52" i="31" s="1"/>
  <c r="DM52" i="31" s="1"/>
  <c r="I52" i="31" s="1"/>
  <c r="DI45" i="31"/>
  <c r="DG45" i="31" s="1"/>
  <c r="DH45" i="31" s="1"/>
  <c r="DL45" i="31" s="1"/>
  <c r="DM45" i="31" s="1"/>
  <c r="I45" i="31" s="1"/>
  <c r="DI40" i="31"/>
  <c r="DG40" i="31" s="1"/>
  <c r="DH40" i="31" s="1"/>
  <c r="DL40" i="31" s="1"/>
  <c r="DM40" i="31" s="1"/>
  <c r="DI59" i="31"/>
  <c r="GC58" i="31"/>
  <c r="GC52" i="31"/>
  <c r="GC45" i="31"/>
  <c r="GC40" i="31"/>
  <c r="GC59" i="31"/>
  <c r="GC55" i="31"/>
  <c r="GC41" i="31"/>
  <c r="GC43" i="31"/>
  <c r="ES40" i="31"/>
  <c r="EQ40" i="31" s="1"/>
  <c r="ER40" i="31" s="1"/>
  <c r="EV40" i="31" s="1"/>
  <c r="EW40" i="31" s="1"/>
  <c r="ES43" i="31"/>
  <c r="ES55" i="31"/>
  <c r="ES45" i="31"/>
  <c r="ES59" i="31"/>
  <c r="ES58" i="31"/>
  <c r="ES41" i="31"/>
  <c r="EQ41" i="31" s="1"/>
  <c r="ER41" i="31" s="1"/>
  <c r="EV41" i="31" s="1"/>
  <c r="EW41" i="31" s="1"/>
  <c r="DG50" i="20"/>
  <c r="DH50" i="20" s="1"/>
  <c r="DG34" i="20"/>
  <c r="DH34" i="20" s="1"/>
  <c r="DG65" i="20"/>
  <c r="DH65" i="20" s="1"/>
  <c r="DI32" i="31"/>
  <c r="CR32" i="31" s="1"/>
  <c r="CS32" i="31" s="1"/>
  <c r="DL32" i="31" s="1"/>
  <c r="DM32" i="31" s="1"/>
  <c r="I32" i="31" s="1"/>
  <c r="DI36" i="31"/>
  <c r="ES32" i="31"/>
  <c r="ES36" i="31"/>
  <c r="GC32" i="31"/>
  <c r="GC36" i="31"/>
  <c r="ES46" i="31"/>
  <c r="ES49" i="31"/>
  <c r="GC51" i="31"/>
  <c r="GC46" i="31"/>
  <c r="GC54" i="31"/>
  <c r="GC49" i="31"/>
  <c r="CH14" i="20"/>
  <c r="CI14" i="20" s="1"/>
  <c r="DI51" i="31"/>
  <c r="DI49" i="31"/>
  <c r="DI46" i="31"/>
  <c r="DI54" i="31"/>
  <c r="BW38" i="20"/>
  <c r="BX38" i="20" s="1"/>
  <c r="DI31" i="31"/>
  <c r="CR31" i="31" s="1"/>
  <c r="CS31" i="31" s="1"/>
  <c r="DL31" i="31" s="1"/>
  <c r="DM31" i="31" s="1"/>
  <c r="I31" i="31" s="1"/>
  <c r="DI29" i="31"/>
  <c r="CR29" i="31" s="1"/>
  <c r="CS29" i="31" s="1"/>
  <c r="DL29" i="31" s="1"/>
  <c r="DM29" i="31" s="1"/>
  <c r="I29" i="31" s="1"/>
  <c r="DI34" i="31"/>
  <c r="ES31" i="31"/>
  <c r="ES29" i="31"/>
  <c r="ES34" i="31"/>
  <c r="GC34" i="31"/>
  <c r="GC29" i="31"/>
  <c r="GC31" i="31"/>
  <c r="BW33" i="20"/>
  <c r="BX33" i="20" s="1"/>
  <c r="BW32" i="20"/>
  <c r="BX32" i="20" s="1"/>
  <c r="BH53" i="20"/>
  <c r="BI53" i="20" s="1"/>
  <c r="DI74" i="20"/>
  <c r="DI56" i="31"/>
  <c r="DI48" i="31"/>
  <c r="DI39" i="31"/>
  <c r="DI50" i="31"/>
  <c r="DI53" i="31"/>
  <c r="DI38" i="31"/>
  <c r="DI44" i="31"/>
  <c r="DI57" i="31"/>
  <c r="DI37" i="31"/>
  <c r="DG37" i="31" s="1"/>
  <c r="DH37" i="31" s="1"/>
  <c r="DL37" i="31" s="1"/>
  <c r="DM37" i="31" s="1"/>
  <c r="I37" i="31" s="1"/>
  <c r="ES53" i="31"/>
  <c r="ES37" i="31"/>
  <c r="ES50" i="31"/>
  <c r="ES38" i="31"/>
  <c r="EQ38" i="31" s="1"/>
  <c r="ER38" i="31" s="1"/>
  <c r="EV38" i="31" s="1"/>
  <c r="EW38" i="31" s="1"/>
  <c r="I38" i="31" s="1"/>
  <c r="ES48" i="31"/>
  <c r="ES57" i="31"/>
  <c r="ES44" i="31"/>
  <c r="ES56" i="31"/>
  <c r="ES39" i="31"/>
  <c r="EQ39" i="31" s="1"/>
  <c r="ER39" i="31" s="1"/>
  <c r="EV39" i="31" s="1"/>
  <c r="EW39" i="31" s="1"/>
  <c r="I39" i="31" s="1"/>
  <c r="GC57" i="31"/>
  <c r="GC44" i="31"/>
  <c r="GC56" i="31"/>
  <c r="GC50" i="31"/>
  <c r="GC39" i="31"/>
  <c r="GC38" i="31"/>
  <c r="GC48" i="31"/>
  <c r="GC53" i="31"/>
  <c r="GC37" i="31"/>
  <c r="DI35" i="31"/>
  <c r="DI30" i="31"/>
  <c r="DI24" i="31"/>
  <c r="CR24" i="31" s="1"/>
  <c r="CS24" i="31" s="1"/>
  <c r="DL24" i="31" s="1"/>
  <c r="DM24" i="31" s="1"/>
  <c r="DI23" i="31"/>
  <c r="CR23" i="31" s="1"/>
  <c r="CS23" i="31" s="1"/>
  <c r="DL23" i="31" s="1"/>
  <c r="DM23" i="31" s="1"/>
  <c r="DI28" i="31"/>
  <c r="DI27" i="31"/>
  <c r="CR27" i="31" s="1"/>
  <c r="CS27" i="31" s="1"/>
  <c r="DL27" i="31" s="1"/>
  <c r="DM27" i="31" s="1"/>
  <c r="DI33" i="31"/>
  <c r="DI25" i="31"/>
  <c r="CR25" i="31" s="1"/>
  <c r="CS25" i="31" s="1"/>
  <c r="DL25" i="31" s="1"/>
  <c r="DM25" i="31" s="1"/>
  <c r="DI21" i="31"/>
  <c r="CR21" i="31" s="1"/>
  <c r="CS21" i="31" s="1"/>
  <c r="DL21" i="31" s="1"/>
  <c r="DM21" i="31" s="1"/>
  <c r="DI26" i="31"/>
  <c r="CR26" i="31" s="1"/>
  <c r="CS26" i="31" s="1"/>
  <c r="DL26" i="31" s="1"/>
  <c r="DM26" i="31" s="1"/>
  <c r="DI22" i="31"/>
  <c r="CR22" i="31" s="1"/>
  <c r="CS22" i="31" s="1"/>
  <c r="DL22" i="31" s="1"/>
  <c r="DM22" i="31" s="1"/>
  <c r="GC12" i="20"/>
  <c r="GC18" i="31"/>
  <c r="GC19" i="31"/>
  <c r="ES19" i="31"/>
  <c r="ES18" i="31"/>
  <c r="GC30" i="31"/>
  <c r="GC35" i="31"/>
  <c r="GC22" i="31"/>
  <c r="GC24" i="31"/>
  <c r="GC21" i="31"/>
  <c r="GC25" i="31"/>
  <c r="GC26" i="31"/>
  <c r="GC27" i="31"/>
  <c r="GC28" i="31"/>
  <c r="GC23" i="31"/>
  <c r="GC33" i="31"/>
  <c r="ES9" i="20"/>
  <c r="ES30" i="31"/>
  <c r="ES28" i="31"/>
  <c r="EB28" i="31" s="1"/>
  <c r="EC28" i="31" s="1"/>
  <c r="EV28" i="31" s="1"/>
  <c r="EW28" i="31" s="1"/>
  <c r="I28" i="31" s="1"/>
  <c r="ES25" i="31"/>
  <c r="EB25" i="31" s="1"/>
  <c r="EC25" i="31" s="1"/>
  <c r="EV25" i="31" s="1"/>
  <c r="EW25" i="31" s="1"/>
  <c r="ES22" i="31"/>
  <c r="EB22" i="31" s="1"/>
  <c r="EC22" i="31" s="1"/>
  <c r="EV22" i="31" s="1"/>
  <c r="EW22" i="31" s="1"/>
  <c r="ES26" i="31"/>
  <c r="EB26" i="31" s="1"/>
  <c r="EC26" i="31" s="1"/>
  <c r="EV26" i="31" s="1"/>
  <c r="EW26" i="31" s="1"/>
  <c r="ES33" i="31"/>
  <c r="ES27" i="31"/>
  <c r="EB27" i="31" s="1"/>
  <c r="EC27" i="31" s="1"/>
  <c r="EV27" i="31" s="1"/>
  <c r="EW27" i="31" s="1"/>
  <c r="ES21" i="31"/>
  <c r="EB21" i="31" s="1"/>
  <c r="EC21" i="31" s="1"/>
  <c r="EV21" i="31" s="1"/>
  <c r="EW21" i="31" s="1"/>
  <c r="ES24" i="31"/>
  <c r="EB24" i="31" s="1"/>
  <c r="EC24" i="31" s="1"/>
  <c r="EV24" i="31" s="1"/>
  <c r="EW24" i="31" s="1"/>
  <c r="ES23" i="31"/>
  <c r="EB23" i="31" s="1"/>
  <c r="EC23" i="31" s="1"/>
  <c r="EV23" i="31" s="1"/>
  <c r="EW23" i="31" s="1"/>
  <c r="O24" i="29"/>
  <c r="P24" i="29" s="1"/>
  <c r="IZ22" i="20"/>
  <c r="JA22" i="20" s="1"/>
  <c r="DI9" i="20"/>
  <c r="CH9" i="20" s="1"/>
  <c r="CI9" i="20" s="1"/>
  <c r="O25" i="29"/>
  <c r="P25" i="29" s="1"/>
  <c r="CB53" i="20"/>
  <c r="CC53" i="20" s="1"/>
  <c r="GF27" i="20"/>
  <c r="GG27" i="20" s="1"/>
  <c r="DL53" i="20"/>
  <c r="DM53" i="20" s="1"/>
  <c r="IZ29" i="20"/>
  <c r="JA29" i="20" s="1"/>
  <c r="IA45" i="20"/>
  <c r="IB45" i="20" s="1"/>
  <c r="IA49" i="20"/>
  <c r="IB49" i="20" s="1"/>
  <c r="IA52" i="20"/>
  <c r="IB52" i="20" s="1"/>
  <c r="IZ52" i="20" s="1"/>
  <c r="JA52" i="20" s="1"/>
  <c r="IA18" i="20"/>
  <c r="IB18" i="20" s="1"/>
  <c r="HV33" i="20"/>
  <c r="HW33" i="20" s="1"/>
  <c r="HV12" i="20"/>
  <c r="HW12" i="20" s="1"/>
  <c r="HV8" i="20"/>
  <c r="HW8" i="20" s="1"/>
  <c r="HV6" i="20"/>
  <c r="HW6" i="20" s="1"/>
  <c r="HV24" i="20"/>
  <c r="HW24" i="20" s="1"/>
  <c r="HV9" i="20"/>
  <c r="HW9" i="20" s="1"/>
  <c r="IZ9" i="20" s="1"/>
  <c r="JA9" i="20" s="1"/>
  <c r="GQ45" i="20"/>
  <c r="GR45" i="20" s="1"/>
  <c r="GQ49" i="20"/>
  <c r="GR49" i="20" s="1"/>
  <c r="EB52" i="20"/>
  <c r="EC52" i="20" s="1"/>
  <c r="EB31" i="20"/>
  <c r="EC31" i="20" s="1"/>
  <c r="EB26" i="20"/>
  <c r="EC26" i="20" s="1"/>
  <c r="DW22" i="20"/>
  <c r="DX22" i="20" s="1"/>
  <c r="CH17" i="20"/>
  <c r="CI17" i="20" s="1"/>
  <c r="CH32" i="20"/>
  <c r="CI32" i="20" s="1"/>
  <c r="CH12" i="20"/>
  <c r="CI12" i="20" s="1"/>
  <c r="CH6" i="20"/>
  <c r="CI6" i="20" s="1"/>
  <c r="CH8" i="20"/>
  <c r="CI8" i="20" s="1"/>
  <c r="CM26" i="20"/>
  <c r="CN26" i="20" s="1"/>
  <c r="BH52" i="20"/>
  <c r="BI52" i="20" s="1"/>
  <c r="BH26" i="20"/>
  <c r="BI26" i="20" s="1"/>
  <c r="BH31" i="20"/>
  <c r="BI31" i="20" s="1"/>
  <c r="BC46" i="20"/>
  <c r="BD46" i="20" s="1"/>
  <c r="BC10" i="20"/>
  <c r="BD10" i="20" s="1"/>
  <c r="DI52" i="20"/>
  <c r="CR52" i="20" s="1"/>
  <c r="CS52" i="20" s="1"/>
  <c r="CR9" i="20"/>
  <c r="CS9" i="20" s="1"/>
  <c r="GC6" i="20"/>
  <c r="GC8" i="20"/>
  <c r="JK6" i="20"/>
  <c r="JL6" i="20" s="1"/>
  <c r="JK8" i="20"/>
  <c r="JL8" i="20" s="1"/>
  <c r="BH9" i="20"/>
  <c r="BI9" i="20" s="1"/>
  <c r="EB9" i="20"/>
  <c r="EC9" i="20" s="1"/>
  <c r="GC10" i="20"/>
  <c r="GC9" i="20"/>
  <c r="FL9" i="20" s="1"/>
  <c r="FM9" i="20" s="1"/>
  <c r="GC26" i="20"/>
  <c r="FL26" i="20" s="1"/>
  <c r="FM26" i="20" s="1"/>
  <c r="GC52" i="20"/>
  <c r="FL52" i="20" s="1"/>
  <c r="FM52" i="20" s="1"/>
  <c r="JK27" i="20"/>
  <c r="JL27" i="20" s="1"/>
  <c r="JK53" i="20"/>
  <c r="JL53" i="20" s="1"/>
  <c r="JK24" i="20"/>
  <c r="JL24" i="20" s="1"/>
  <c r="JK26" i="20"/>
  <c r="JL26" i="20" s="1"/>
  <c r="JK11" i="20"/>
  <c r="JL11" i="20" s="1"/>
  <c r="JK22" i="20"/>
  <c r="JL22" i="20" s="1"/>
  <c r="JK31" i="20"/>
  <c r="JL31" i="20" s="1"/>
  <c r="JK21" i="20"/>
  <c r="JL21" i="20" s="1"/>
  <c r="JP25" i="20"/>
  <c r="JQ25" i="20" s="1"/>
  <c r="JP14" i="20"/>
  <c r="JQ14" i="20" s="1"/>
  <c r="JP10" i="20"/>
  <c r="JQ10" i="20" s="1"/>
  <c r="JP28" i="20"/>
  <c r="JQ28" i="20" s="1"/>
  <c r="JP33" i="20"/>
  <c r="JQ33" i="20" s="1"/>
  <c r="JP49" i="20"/>
  <c r="JQ49" i="20" s="1"/>
  <c r="JP46" i="20"/>
  <c r="JQ46" i="20" s="1"/>
  <c r="JP18" i="20"/>
  <c r="JQ18" i="20" s="1"/>
  <c r="JP7" i="20"/>
  <c r="JQ7" i="20" s="1"/>
  <c r="JP17" i="20"/>
  <c r="JQ17" i="20" s="1"/>
  <c r="KE62" i="20"/>
  <c r="KF62" i="20" s="1"/>
  <c r="KE60" i="20"/>
  <c r="KF60" i="20" s="1"/>
  <c r="KE61" i="20"/>
  <c r="KF61" i="20" s="1"/>
  <c r="KE63" i="20"/>
  <c r="KF63" i="20" s="1"/>
  <c r="JZ16" i="20"/>
  <c r="KA16" i="20" s="1"/>
  <c r="JZ13" i="20"/>
  <c r="KA13" i="20" s="1"/>
  <c r="JZ51" i="20"/>
  <c r="KA51" i="20" s="1"/>
  <c r="JZ56" i="20"/>
  <c r="KA56" i="20" s="1"/>
  <c r="JZ59" i="20"/>
  <c r="KA59" i="20" s="1"/>
  <c r="JZ39" i="20"/>
  <c r="KA39" i="20" s="1"/>
  <c r="JZ44" i="20"/>
  <c r="KA44" i="20" s="1"/>
  <c r="JZ35" i="20"/>
  <c r="KA35" i="20" s="1"/>
  <c r="JZ47" i="20"/>
  <c r="KA47" i="20" s="1"/>
  <c r="JZ50" i="20"/>
  <c r="KA50" i="20" s="1"/>
  <c r="JZ37" i="20"/>
  <c r="KA37" i="20" s="1"/>
  <c r="JZ57" i="20"/>
  <c r="KA57" i="20" s="1"/>
  <c r="JZ36" i="20"/>
  <c r="KA36" i="20" s="1"/>
  <c r="JZ58" i="20"/>
  <c r="KA58" i="20" s="1"/>
  <c r="JK48" i="20"/>
  <c r="JL48" i="20" s="1"/>
  <c r="JK42" i="20"/>
  <c r="JL42" i="20" s="1"/>
  <c r="JK41" i="20"/>
  <c r="JL41" i="20" s="1"/>
  <c r="JK43" i="20"/>
  <c r="JL43" i="20" s="1"/>
  <c r="JK34" i="20"/>
  <c r="JL34" i="20" s="1"/>
  <c r="JK30" i="20"/>
  <c r="JL30" i="20" s="1"/>
  <c r="IP50" i="20"/>
  <c r="IQ50" i="20" s="1"/>
  <c r="IP39" i="20"/>
  <c r="IQ39" i="20" s="1"/>
  <c r="IP37" i="20"/>
  <c r="IQ37" i="20" s="1"/>
  <c r="IP44" i="20"/>
  <c r="IQ44" i="20" s="1"/>
  <c r="IP57" i="20"/>
  <c r="IQ57" i="20" s="1"/>
  <c r="IP13" i="20"/>
  <c r="IQ13" i="20" s="1"/>
  <c r="IP35" i="20"/>
  <c r="IQ35" i="20" s="1"/>
  <c r="IP47" i="20"/>
  <c r="IQ47" i="20" s="1"/>
  <c r="IP43" i="20"/>
  <c r="IQ43" i="20" s="1"/>
  <c r="IP56" i="20"/>
  <c r="IQ56" i="20" s="1"/>
  <c r="IA24" i="20"/>
  <c r="IB24" i="20" s="1"/>
  <c r="IZ24" i="20" s="1"/>
  <c r="JA24" i="20" s="1"/>
  <c r="IA26" i="20"/>
  <c r="IA27" i="20"/>
  <c r="IB27" i="20" s="1"/>
  <c r="IA31" i="20"/>
  <c r="GC31" i="20"/>
  <c r="FL31" i="20" s="1"/>
  <c r="FM31" i="20" s="1"/>
  <c r="IA53" i="20"/>
  <c r="IB53" i="20" s="1"/>
  <c r="IZ53" i="20" s="1"/>
  <c r="JA53" i="20" s="1"/>
  <c r="GC53" i="20"/>
  <c r="FL53" i="20" s="1"/>
  <c r="FM53" i="20" s="1"/>
  <c r="IA30" i="20"/>
  <c r="IB30" i="20" s="1"/>
  <c r="IA42" i="20"/>
  <c r="IA48" i="20"/>
  <c r="IA43" i="20"/>
  <c r="IA34" i="20"/>
  <c r="IB34" i="20" s="1"/>
  <c r="IA41" i="20"/>
  <c r="IB41" i="20" s="1"/>
  <c r="GQ40" i="20"/>
  <c r="GR40" i="20" s="1"/>
  <c r="GQ24" i="20"/>
  <c r="GR24" i="20" s="1"/>
  <c r="GQ19" i="20"/>
  <c r="GQ27" i="20"/>
  <c r="GR27" i="20" s="1"/>
  <c r="GC27" i="20"/>
  <c r="GQ42" i="20"/>
  <c r="GR42" i="20" s="1"/>
  <c r="GQ43" i="20"/>
  <c r="GR43" i="20" s="1"/>
  <c r="GQ48" i="20"/>
  <c r="GR48" i="20" s="1"/>
  <c r="GQ41" i="20"/>
  <c r="GR41" i="20" s="1"/>
  <c r="GQ30" i="20"/>
  <c r="GR30" i="20" s="1"/>
  <c r="GQ34" i="20"/>
  <c r="GR34" i="20" s="1"/>
  <c r="FL10" i="20"/>
  <c r="FM10" i="20" s="1"/>
  <c r="FG26" i="20"/>
  <c r="EL13" i="20"/>
  <c r="EM13" i="20" s="1"/>
  <c r="EL58" i="20"/>
  <c r="EM58" i="20" s="1"/>
  <c r="EL41" i="20"/>
  <c r="EM41" i="20" s="1"/>
  <c r="GC22" i="20"/>
  <c r="FL22" i="20" s="1"/>
  <c r="FM22" i="20" s="1"/>
  <c r="DW48" i="20"/>
  <c r="DX48" i="20" s="1"/>
  <c r="DW21" i="20"/>
  <c r="DX21" i="20" s="1"/>
  <c r="GC24" i="20"/>
  <c r="FL24" i="20" s="1"/>
  <c r="FM24" i="20" s="1"/>
  <c r="DB13" i="20"/>
  <c r="DC13" i="20" s="1"/>
  <c r="DB57" i="20"/>
  <c r="DC57" i="20" s="1"/>
  <c r="CM11" i="20"/>
  <c r="CN11" i="20" s="1"/>
  <c r="CM48" i="20"/>
  <c r="CN48" i="20" s="1"/>
  <c r="I30" i="29"/>
  <c r="H30" i="29"/>
  <c r="H31" i="29" s="1"/>
  <c r="M33" i="29"/>
  <c r="J33" i="29"/>
  <c r="L33" i="29"/>
  <c r="K33" i="29"/>
  <c r="DI63" i="20"/>
  <c r="I33" i="29"/>
  <c r="K49" i="29"/>
  <c r="H49" i="29"/>
  <c r="J49" i="29"/>
  <c r="M49" i="29"/>
  <c r="I49" i="29"/>
  <c r="G49" i="29"/>
  <c r="L49" i="29"/>
  <c r="GC30" i="20"/>
  <c r="GC43" i="20"/>
  <c r="FG43" i="20" s="1"/>
  <c r="FH43" i="20" s="1"/>
  <c r="GC11" i="20"/>
  <c r="FL11" i="20" s="1"/>
  <c r="FM11" i="20" s="1"/>
  <c r="GC41" i="20"/>
  <c r="GC7" i="20"/>
  <c r="FL7" i="20" s="1"/>
  <c r="FM7" i="20" s="1"/>
  <c r="DI53" i="20"/>
  <c r="DI31" i="20"/>
  <c r="CR31" i="20" s="1"/>
  <c r="CS31" i="20" s="1"/>
  <c r="DI22" i="20"/>
  <c r="CR22" i="20" s="1"/>
  <c r="CS22" i="20" s="1"/>
  <c r="DI58" i="20"/>
  <c r="DI24" i="20"/>
  <c r="CR24" i="20" s="1"/>
  <c r="CS24" i="20" s="1"/>
  <c r="DI26" i="20"/>
  <c r="CR26" i="20" s="1"/>
  <c r="CS26" i="20" s="1"/>
  <c r="DI27" i="20"/>
  <c r="CR27" i="20" s="1"/>
  <c r="CS27" i="20" s="1"/>
  <c r="DI7" i="20"/>
  <c r="CR7" i="20" s="1"/>
  <c r="CS7" i="20" s="1"/>
  <c r="GC34" i="20"/>
  <c r="FG34" i="20" s="1"/>
  <c r="FH34" i="20" s="1"/>
  <c r="KE74" i="20"/>
  <c r="KF74" i="20" s="1"/>
  <c r="KE49" i="20"/>
  <c r="KF49" i="20" s="1"/>
  <c r="KE73" i="20"/>
  <c r="KF73" i="20" s="1"/>
  <c r="GC81" i="20"/>
  <c r="GC82" i="20"/>
  <c r="GC79" i="20"/>
  <c r="GC80" i="20"/>
  <c r="GC77" i="20"/>
  <c r="GC78" i="20"/>
  <c r="GC75" i="20"/>
  <c r="GC76" i="20"/>
  <c r="DI76" i="20"/>
  <c r="DI75" i="20"/>
  <c r="GC73" i="20"/>
  <c r="GC74" i="20"/>
  <c r="DI71" i="20"/>
  <c r="DI73" i="20"/>
  <c r="JP15" i="20"/>
  <c r="JQ15" i="20" s="1"/>
  <c r="JP38" i="20"/>
  <c r="JQ38" i="20" s="1"/>
  <c r="JP29" i="20"/>
  <c r="JQ29" i="20" s="1"/>
  <c r="JP45" i="20"/>
  <c r="JQ45" i="20" s="1"/>
  <c r="JP32" i="20"/>
  <c r="JQ32" i="20" s="1"/>
  <c r="JP55" i="20"/>
  <c r="JQ55" i="20" s="1"/>
  <c r="JP20" i="20"/>
  <c r="JQ20" i="20" s="1"/>
  <c r="JP54" i="20"/>
  <c r="JQ54" i="20" s="1"/>
  <c r="JF53" i="20"/>
  <c r="JG53" i="20" s="1"/>
  <c r="JZ30" i="20"/>
  <c r="KA30" i="20" s="1"/>
  <c r="JZ27" i="20"/>
  <c r="KA27" i="20" s="1"/>
  <c r="JZ41" i="20"/>
  <c r="KA41" i="20" s="1"/>
  <c r="JZ43" i="20"/>
  <c r="KA43" i="20" s="1"/>
  <c r="JZ34" i="20"/>
  <c r="KA34" i="20" s="1"/>
  <c r="JZ11" i="20"/>
  <c r="KA11" i="20" s="1"/>
  <c r="IU49" i="20"/>
  <c r="IV49" i="20" s="1"/>
  <c r="IU64" i="20"/>
  <c r="IV64" i="20" s="1"/>
  <c r="IP30" i="20"/>
  <c r="IQ30" i="20" s="1"/>
  <c r="IP41" i="20"/>
  <c r="IQ41" i="20" s="1"/>
  <c r="IP34" i="20"/>
  <c r="IQ34" i="20" s="1"/>
  <c r="IP11" i="20"/>
  <c r="IQ11" i="20" s="1"/>
  <c r="IG46" i="20"/>
  <c r="IG55" i="20"/>
  <c r="IG18" i="20"/>
  <c r="IZ18" i="20" s="1"/>
  <c r="JA18" i="20" s="1"/>
  <c r="IG25" i="20"/>
  <c r="HV7" i="20"/>
  <c r="HW7" i="20" s="1"/>
  <c r="HV58" i="20"/>
  <c r="HW58" i="20" s="1"/>
  <c r="HV21" i="20"/>
  <c r="HW21" i="20" s="1"/>
  <c r="IZ21" i="20" s="1"/>
  <c r="JA21" i="20" s="1"/>
  <c r="HV40" i="20"/>
  <c r="HW40" i="20" s="1"/>
  <c r="HV23" i="20"/>
  <c r="HW23" i="20" s="1"/>
  <c r="GI92" i="20"/>
  <c r="GL38" i="20" s="1"/>
  <c r="GM38" i="20" s="1"/>
  <c r="GS92" i="20"/>
  <c r="HC92" i="20"/>
  <c r="HF16" i="20" s="1"/>
  <c r="HG16" i="20" s="1"/>
  <c r="GX92" i="20"/>
  <c r="HA36" i="20" s="1"/>
  <c r="HB36" i="20" s="1"/>
  <c r="HK49" i="20"/>
  <c r="HL49" i="20" s="1"/>
  <c r="HP49" i="20" s="1"/>
  <c r="HQ49" i="20" s="1"/>
  <c r="HK64" i="20"/>
  <c r="HL64" i="20" s="1"/>
  <c r="HF41" i="20"/>
  <c r="HG41" i="20" s="1"/>
  <c r="HA47" i="20"/>
  <c r="HB47" i="20" s="1"/>
  <c r="GL26" i="20"/>
  <c r="GM26" i="20" s="1"/>
  <c r="GC15" i="20"/>
  <c r="GC45" i="20"/>
  <c r="FG45" i="20" s="1"/>
  <c r="FH45" i="20" s="1"/>
  <c r="GC29" i="20"/>
  <c r="GC38" i="20"/>
  <c r="GC33" i="20"/>
  <c r="GC46" i="20"/>
  <c r="GC20" i="20"/>
  <c r="GC28" i="20"/>
  <c r="GC17" i="20"/>
  <c r="FL17" i="20" s="1"/>
  <c r="FM17" i="20" s="1"/>
  <c r="GC55" i="20"/>
  <c r="GC57" i="20"/>
  <c r="FV57" i="20" s="1"/>
  <c r="FW57" i="20" s="1"/>
  <c r="GC32" i="20"/>
  <c r="GC25" i="20"/>
  <c r="GC14" i="20"/>
  <c r="FL14" i="20" s="1"/>
  <c r="FM14" i="20" s="1"/>
  <c r="GC18" i="20"/>
  <c r="GC54" i="20"/>
  <c r="FN92" i="20"/>
  <c r="FQ47" i="20" s="1"/>
  <c r="GC72" i="20"/>
  <c r="GC66" i="20"/>
  <c r="GA66" i="20" s="1"/>
  <c r="GC71" i="20"/>
  <c r="GC64" i="20"/>
  <c r="GC65" i="20"/>
  <c r="GC68" i="20"/>
  <c r="GC69" i="20"/>
  <c r="GC70" i="20"/>
  <c r="GC49" i="20"/>
  <c r="GA49" i="20" s="1"/>
  <c r="GC67" i="20"/>
  <c r="GD19" i="20"/>
  <c r="EY92" i="20"/>
  <c r="GC48" i="20"/>
  <c r="FG48" i="20" s="1"/>
  <c r="FH48" i="20" s="1"/>
  <c r="GC35" i="20"/>
  <c r="FV35" i="20" s="1"/>
  <c r="FW35" i="20" s="1"/>
  <c r="GC39" i="20"/>
  <c r="FV39" i="20" s="1"/>
  <c r="FW39" i="20" s="1"/>
  <c r="GC47" i="20"/>
  <c r="FV47" i="20" s="1"/>
  <c r="FW47" i="20" s="1"/>
  <c r="GC61" i="20"/>
  <c r="GC36" i="20"/>
  <c r="FV36" i="20" s="1"/>
  <c r="FW36" i="20" s="1"/>
  <c r="GC13" i="20"/>
  <c r="GC44" i="20"/>
  <c r="FV44" i="20" s="1"/>
  <c r="FW44" i="20" s="1"/>
  <c r="GC50" i="20"/>
  <c r="FV50" i="20" s="1"/>
  <c r="FW50" i="20" s="1"/>
  <c r="GC42" i="20"/>
  <c r="FG42" i="20" s="1"/>
  <c r="GC60" i="20"/>
  <c r="GC62" i="20"/>
  <c r="GC63" i="20"/>
  <c r="GC56" i="20"/>
  <c r="FV56" i="20" s="1"/>
  <c r="FW56" i="20" s="1"/>
  <c r="GC51" i="20"/>
  <c r="GC37" i="20"/>
  <c r="FQ37" i="20" s="1"/>
  <c r="GC16" i="20"/>
  <c r="GA70" i="20"/>
  <c r="GB70" i="20" s="1"/>
  <c r="GA71" i="20"/>
  <c r="DI66" i="20"/>
  <c r="DI70" i="20"/>
  <c r="DI20" i="20"/>
  <c r="CR20" i="20" s="1"/>
  <c r="CS20" i="20" s="1"/>
  <c r="DL20" i="20" s="1"/>
  <c r="DM20" i="20" s="1"/>
  <c r="DI28" i="20"/>
  <c r="CR28" i="20" s="1"/>
  <c r="CS28" i="20" s="1"/>
  <c r="BH25" i="20"/>
  <c r="BI25" i="20" s="1"/>
  <c r="CB25" i="20" s="1"/>
  <c r="CC25" i="20" s="1"/>
  <c r="BH32" i="20"/>
  <c r="BI32" i="20" s="1"/>
  <c r="BH33" i="20"/>
  <c r="BI33" i="20" s="1"/>
  <c r="CB33" i="20" s="1"/>
  <c r="CC33" i="20" s="1"/>
  <c r="BH38" i="20"/>
  <c r="BI38" i="20" s="1"/>
  <c r="CB38" i="20" s="1"/>
  <c r="CC38" i="20" s="1"/>
  <c r="BH14" i="20"/>
  <c r="BI14" i="20" s="1"/>
  <c r="BH29" i="20"/>
  <c r="BI29" i="20" s="1"/>
  <c r="CB29" i="20" s="1"/>
  <c r="CC29" i="20" s="1"/>
  <c r="BH45" i="20"/>
  <c r="BI45" i="20" s="1"/>
  <c r="EB33" i="20"/>
  <c r="EC33" i="20" s="1"/>
  <c r="EG44" i="20"/>
  <c r="EH44" i="20" s="1"/>
  <c r="EG13" i="20"/>
  <c r="EH13" i="20" s="1"/>
  <c r="EG50" i="20"/>
  <c r="EH50" i="20" s="1"/>
  <c r="EG62" i="20"/>
  <c r="EH62" i="20" s="1"/>
  <c r="ES46" i="20"/>
  <c r="EB46" i="20" s="1"/>
  <c r="EC46" i="20" s="1"/>
  <c r="ES33" i="20"/>
  <c r="EQ33" i="20" s="1"/>
  <c r="ER33" i="20" s="1"/>
  <c r="EV33" i="20" s="1"/>
  <c r="EW33" i="20" s="1"/>
  <c r="ES55" i="20"/>
  <c r="ES38" i="20"/>
  <c r="EB38" i="20" s="1"/>
  <c r="EC38" i="20" s="1"/>
  <c r="ES18" i="20"/>
  <c r="EB18" i="20" s="1"/>
  <c r="EC18" i="20" s="1"/>
  <c r="DO92" i="20"/>
  <c r="DG68" i="20"/>
  <c r="DH68" i="20" s="1"/>
  <c r="DG69" i="20"/>
  <c r="DH69" i="20" s="1"/>
  <c r="DI68" i="20"/>
  <c r="DI69" i="20"/>
  <c r="DI50" i="20"/>
  <c r="CW50" i="20" s="1"/>
  <c r="CX50" i="20" s="1"/>
  <c r="DI10" i="20"/>
  <c r="DB10" i="20" s="1"/>
  <c r="DC10" i="20" s="1"/>
  <c r="CW61" i="20"/>
  <c r="CX61" i="20" s="1"/>
  <c r="CW36" i="20"/>
  <c r="CX36" i="20" s="1"/>
  <c r="DI51" i="20"/>
  <c r="CW51" i="20" s="1"/>
  <c r="CX51" i="20" s="1"/>
  <c r="DI13" i="20"/>
  <c r="CW13" i="20" s="1"/>
  <c r="CX13" i="20" s="1"/>
  <c r="DI34" i="20"/>
  <c r="DB34" i="20" s="1"/>
  <c r="DC34" i="20" s="1"/>
  <c r="DI30" i="20"/>
  <c r="DB30" i="20" s="1"/>
  <c r="DC30" i="20" s="1"/>
  <c r="DI41" i="20"/>
  <c r="DB41" i="20" s="1"/>
  <c r="DC41" i="20" s="1"/>
  <c r="DI43" i="20"/>
  <c r="DB43" i="20" s="1"/>
  <c r="DC43" i="20" s="1"/>
  <c r="DI11" i="20"/>
  <c r="DB11" i="20" s="1"/>
  <c r="DC11" i="20" s="1"/>
  <c r="DI59" i="20"/>
  <c r="DB59" i="20" s="1"/>
  <c r="DC59" i="20" s="1"/>
  <c r="DI65" i="20"/>
  <c r="DI72" i="20"/>
  <c r="DI67" i="20"/>
  <c r="DI49" i="20"/>
  <c r="DG49" i="20" s="1"/>
  <c r="DH49" i="20" s="1"/>
  <c r="DI64" i="20"/>
  <c r="DG64" i="20" s="1"/>
  <c r="DH64" i="20" s="1"/>
  <c r="DI47" i="20"/>
  <c r="CW47" i="20" s="1"/>
  <c r="CX47" i="20" s="1"/>
  <c r="DI61" i="20"/>
  <c r="DI16" i="20"/>
  <c r="CW16" i="20" s="1"/>
  <c r="CX16" i="20" s="1"/>
  <c r="DI56" i="20"/>
  <c r="CW56" i="20" s="1"/>
  <c r="CX56" i="20" s="1"/>
  <c r="DI62" i="20"/>
  <c r="DI37" i="20"/>
  <c r="CW37" i="20" s="1"/>
  <c r="CX37" i="20" s="1"/>
  <c r="DI60" i="20"/>
  <c r="CW60" i="20" s="1"/>
  <c r="CX60" i="20" s="1"/>
  <c r="DI44" i="20"/>
  <c r="DB44" i="20" s="1"/>
  <c r="DC44" i="20" s="1"/>
  <c r="DI39" i="20"/>
  <c r="CW39" i="20" s="1"/>
  <c r="CX39" i="20" s="1"/>
  <c r="DI36" i="20"/>
  <c r="DB36" i="20" s="1"/>
  <c r="DC36" i="20" s="1"/>
  <c r="DI35" i="20"/>
  <c r="DB35" i="20" s="1"/>
  <c r="DC35" i="20" s="1"/>
  <c r="DI42" i="20"/>
  <c r="CM42" i="20" s="1"/>
  <c r="CN42" i="20" s="1"/>
  <c r="DI48" i="20"/>
  <c r="DI40" i="20"/>
  <c r="CH40" i="20" s="1"/>
  <c r="CI40" i="20" s="1"/>
  <c r="DI14" i="20"/>
  <c r="DI18" i="20"/>
  <c r="DI45" i="20"/>
  <c r="DI33" i="20"/>
  <c r="CR33" i="20" s="1"/>
  <c r="CS33" i="20" s="1"/>
  <c r="DL33" i="20" s="1"/>
  <c r="DM33" i="20" s="1"/>
  <c r="DI46" i="20"/>
  <c r="DI15" i="20"/>
  <c r="CH15" i="20" s="1"/>
  <c r="CI15" i="20" s="1"/>
  <c r="DI57" i="20"/>
  <c r="DI54" i="20"/>
  <c r="DI38" i="20"/>
  <c r="DI17" i="20"/>
  <c r="CR17" i="20" s="1"/>
  <c r="CS17" i="20" s="1"/>
  <c r="DL17" i="20" s="1"/>
  <c r="DM17" i="20" s="1"/>
  <c r="DI29" i="20"/>
  <c r="DI55" i="20"/>
  <c r="CR55" i="20" s="1"/>
  <c r="CS55" i="20" s="1"/>
  <c r="DI32" i="20"/>
  <c r="DG32" i="20" s="1"/>
  <c r="DH32" i="20" s="1"/>
  <c r="DI25" i="20"/>
  <c r="CR25" i="20" s="1"/>
  <c r="CS25" i="20" s="1"/>
  <c r="DL25" i="20" s="1"/>
  <c r="DM25" i="20" s="1"/>
  <c r="CH22" i="20"/>
  <c r="CI22" i="20" s="1"/>
  <c r="CH26" i="20"/>
  <c r="CI26" i="20" s="1"/>
  <c r="AU92" i="20"/>
  <c r="AX31" i="20"/>
  <c r="AY31" i="20" s="1"/>
  <c r="ES13" i="20"/>
  <c r="ES51" i="20"/>
  <c r="IA19" i="20"/>
  <c r="BC19" i="20"/>
  <c r="IP19" i="20"/>
  <c r="EG19" i="20"/>
  <c r="FV85" i="20"/>
  <c r="FW85" i="20" s="1"/>
  <c r="EL19" i="20"/>
  <c r="DW19" i="20"/>
  <c r="ES67" i="20"/>
  <c r="ES20" i="20"/>
  <c r="DI21" i="20"/>
  <c r="CH21" i="20" s="1"/>
  <c r="CI21" i="20" s="1"/>
  <c r="ES21" i="20"/>
  <c r="EB21" i="20" s="1"/>
  <c r="EC21" i="20" s="1"/>
  <c r="ES22" i="20"/>
  <c r="EB22" i="20" s="1"/>
  <c r="EC22" i="20" s="1"/>
  <c r="ES40" i="20"/>
  <c r="DW40" i="20" s="1"/>
  <c r="DX40" i="20" s="1"/>
  <c r="GC89" i="20"/>
  <c r="GC23" i="20"/>
  <c r="FL23" i="20" s="1"/>
  <c r="FM23" i="20" s="1"/>
  <c r="GC21" i="20"/>
  <c r="FL21" i="20" s="1"/>
  <c r="FM21" i="20" s="1"/>
  <c r="GC40" i="20"/>
  <c r="FG40" i="20" s="1"/>
  <c r="FH40" i="20" s="1"/>
  <c r="ES43" i="20"/>
  <c r="EL43" i="20" s="1"/>
  <c r="EM43" i="20" s="1"/>
  <c r="ES41" i="20"/>
  <c r="DW41" i="20" s="1"/>
  <c r="DX41" i="20" s="1"/>
  <c r="ES11" i="20"/>
  <c r="EL11" i="20" s="1"/>
  <c r="EM11" i="20" s="1"/>
  <c r="ES30" i="20"/>
  <c r="EL30" i="20" s="1"/>
  <c r="EM30" i="20" s="1"/>
  <c r="ES84" i="20"/>
  <c r="ES85" i="20"/>
  <c r="ES48" i="20"/>
  <c r="EG48" i="20" s="1"/>
  <c r="EH48" i="20" s="1"/>
  <c r="EV48" i="20" s="1"/>
  <c r="EW48" i="20" s="1"/>
  <c r="ES16" i="20"/>
  <c r="EG16" i="20" s="1"/>
  <c r="EH16" i="20" s="1"/>
  <c r="ES42" i="20"/>
  <c r="DW42" i="20" s="1"/>
  <c r="DX42" i="20" s="1"/>
  <c r="ES62" i="20"/>
  <c r="ES37" i="20"/>
  <c r="EG37" i="20" s="1"/>
  <c r="EH37" i="20" s="1"/>
  <c r="ES81" i="20"/>
  <c r="ES60" i="20"/>
  <c r="ES56" i="20"/>
  <c r="EG56" i="20" s="1"/>
  <c r="EH56" i="20" s="1"/>
  <c r="ES39" i="20"/>
  <c r="EG39" i="20" s="1"/>
  <c r="EH39" i="20" s="1"/>
  <c r="ES44" i="20"/>
  <c r="ES61" i="20"/>
  <c r="EG61" i="20" s="1"/>
  <c r="EH61" i="20" s="1"/>
  <c r="ES47" i="20"/>
  <c r="EG47" i="20" s="1"/>
  <c r="EH47" i="20" s="1"/>
  <c r="ES80" i="20"/>
  <c r="ES36" i="20"/>
  <c r="EG36" i="20" s="1"/>
  <c r="EH36" i="20" s="1"/>
  <c r="ES83" i="20"/>
  <c r="ES82" i="20"/>
  <c r="ES59" i="20"/>
  <c r="EL59" i="20" s="1"/>
  <c r="EM59" i="20" s="1"/>
  <c r="ES89" i="20"/>
  <c r="ES23" i="20"/>
  <c r="EB23" i="20" s="1"/>
  <c r="EC23" i="20" s="1"/>
  <c r="ES86" i="20"/>
  <c r="ES64" i="20"/>
  <c r="EQ64" i="20" s="1"/>
  <c r="ER64" i="20" s="1"/>
  <c r="ES65" i="20"/>
  <c r="ES72" i="20"/>
  <c r="ES87" i="20"/>
  <c r="ES88" i="20"/>
  <c r="ES25" i="20"/>
  <c r="EB25" i="20" s="1"/>
  <c r="EC25" i="20" s="1"/>
  <c r="EV25" i="20" s="1"/>
  <c r="EW25" i="20" s="1"/>
  <c r="ES45" i="20"/>
  <c r="EB45" i="20" s="1"/>
  <c r="ES29" i="20"/>
  <c r="ES35" i="20"/>
  <c r="EG35" i="20" s="1"/>
  <c r="EH35" i="20" s="1"/>
  <c r="ES49" i="20"/>
  <c r="EQ49" i="20" s="1"/>
  <c r="ER49" i="20" s="1"/>
  <c r="ES57" i="20"/>
  <c r="EB57" i="20" s="1"/>
  <c r="EC57" i="20" s="1"/>
  <c r="ES32" i="20"/>
  <c r="EQ32" i="20" s="1"/>
  <c r="ER32" i="20" s="1"/>
  <c r="ES77" i="20"/>
  <c r="ES15" i="20"/>
  <c r="ES14" i="20"/>
  <c r="ES78" i="20"/>
  <c r="ES79" i="20"/>
  <c r="ES54" i="20"/>
  <c r="ES17" i="20"/>
  <c r="EB17" i="20" s="1"/>
  <c r="EC17" i="20" s="1"/>
  <c r="ES34" i="20"/>
  <c r="EL34" i="20" s="1"/>
  <c r="EM34" i="20" s="1"/>
  <c r="ES50" i="20"/>
  <c r="EL50" i="20" s="1"/>
  <c r="EM50" i="20" s="1"/>
  <c r="ES68" i="20"/>
  <c r="ES10" i="20"/>
  <c r="EL10" i="20" s="1"/>
  <c r="EM10" i="20" s="1"/>
  <c r="ES69" i="20"/>
  <c r="ES7" i="20"/>
  <c r="EB7" i="20" s="1"/>
  <c r="EC7" i="20" s="1"/>
  <c r="ES66" i="20"/>
  <c r="ES70" i="20"/>
  <c r="ES28" i="20"/>
  <c r="EB28" i="20" s="1"/>
  <c r="EC28" i="20" s="1"/>
  <c r="EV28" i="20" s="1"/>
  <c r="EW28" i="20" s="1"/>
  <c r="ES63" i="20"/>
  <c r="EG63" i="20" s="1"/>
  <c r="EH63" i="20" s="1"/>
  <c r="ES71" i="20"/>
  <c r="ES27" i="20"/>
  <c r="EB27" i="20" s="1"/>
  <c r="EC27" i="20" s="1"/>
  <c r="ES73" i="20"/>
  <c r="ES75" i="20"/>
  <c r="ES24" i="20"/>
  <c r="DW24" i="20" s="1"/>
  <c r="DX24" i="20" s="1"/>
  <c r="ES53" i="20"/>
  <c r="EB53" i="20" s="1"/>
  <c r="EC53" i="20" s="1"/>
  <c r="ES74" i="20"/>
  <c r="ES76" i="20"/>
  <c r="DI81" i="20"/>
  <c r="DI80" i="20"/>
  <c r="DI82" i="20"/>
  <c r="DI83" i="20"/>
  <c r="DI86" i="20"/>
  <c r="DI88" i="20"/>
  <c r="DI87" i="20"/>
  <c r="H34" i="29"/>
  <c r="DI77" i="20"/>
  <c r="DI78" i="20"/>
  <c r="DI79" i="20"/>
  <c r="DI84" i="20"/>
  <c r="DI85" i="20"/>
  <c r="DI89" i="20"/>
  <c r="DI23" i="20"/>
  <c r="CH23" i="20" s="1"/>
  <c r="CI23" i="20" s="1"/>
  <c r="I34" i="29"/>
  <c r="AW19" i="20"/>
  <c r="M52" i="29"/>
  <c r="I47" i="29"/>
  <c r="H47" i="29"/>
  <c r="I40" i="31" l="1"/>
  <c r="I41" i="31"/>
  <c r="EQ34" i="20"/>
  <c r="ER34" i="20" s="1"/>
  <c r="EQ36" i="20"/>
  <c r="ER36" i="20" s="1"/>
  <c r="I26" i="31"/>
  <c r="I27" i="31"/>
  <c r="EQ35" i="20"/>
  <c r="ER35" i="20" s="1"/>
  <c r="EQ37" i="20"/>
  <c r="ER37" i="20" s="1"/>
  <c r="I22" i="31"/>
  <c r="I24" i="31"/>
  <c r="I21" i="31"/>
  <c r="I25" i="31"/>
  <c r="I23" i="31"/>
  <c r="DR16" i="20"/>
  <c r="DS16" i="20" s="1"/>
  <c r="DR13" i="20"/>
  <c r="DS13" i="20" s="1"/>
  <c r="EV13" i="20" s="1"/>
  <c r="EW13" i="20" s="1"/>
  <c r="I13" i="20" s="1"/>
  <c r="DR11" i="20"/>
  <c r="DS11" i="20" s="1"/>
  <c r="DR10" i="20"/>
  <c r="DS10" i="20" s="1"/>
  <c r="DG47" i="20"/>
  <c r="DH47" i="20" s="1"/>
  <c r="DL47" i="20" s="1"/>
  <c r="DM47" i="20" s="1"/>
  <c r="I47" i="20" s="1"/>
  <c r="DG44" i="20"/>
  <c r="DH44" i="20" s="1"/>
  <c r="DL44" i="20" s="1"/>
  <c r="DM44" i="20" s="1"/>
  <c r="I44" i="20" s="1"/>
  <c r="DG37" i="20"/>
  <c r="DH37" i="20" s="1"/>
  <c r="DG39" i="20"/>
  <c r="DH39" i="20" s="1"/>
  <c r="DG36" i="20"/>
  <c r="DH36" i="20" s="1"/>
  <c r="DL36" i="20" s="1"/>
  <c r="DM36" i="20" s="1"/>
  <c r="DG35" i="20"/>
  <c r="DH35" i="20" s="1"/>
  <c r="CH10" i="20"/>
  <c r="CI10" i="20" s="1"/>
  <c r="CH7" i="20"/>
  <c r="CI7" i="20" s="1"/>
  <c r="DL7" i="20" s="1"/>
  <c r="DM7" i="20" s="1"/>
  <c r="CB32" i="20"/>
  <c r="CC32" i="20" s="1"/>
  <c r="IZ34" i="20"/>
  <c r="JA34" i="20" s="1"/>
  <c r="IZ41" i="20"/>
  <c r="JA41" i="20" s="1"/>
  <c r="HP41" i="20"/>
  <c r="HQ41" i="20" s="1"/>
  <c r="IZ30" i="20"/>
  <c r="JA30" i="20" s="1"/>
  <c r="DL9" i="20"/>
  <c r="DM9" i="20" s="1"/>
  <c r="IZ25" i="20"/>
  <c r="JA25" i="20" s="1"/>
  <c r="DL31" i="20"/>
  <c r="DM31" i="20" s="1"/>
  <c r="GF31" i="20"/>
  <c r="GG31" i="20" s="1"/>
  <c r="CB26" i="20"/>
  <c r="CC26" i="20" s="1"/>
  <c r="EV53" i="20"/>
  <c r="EW53" i="20" s="1"/>
  <c r="IZ49" i="20"/>
  <c r="JA49" i="20" s="1"/>
  <c r="GF22" i="20"/>
  <c r="GG22" i="20" s="1"/>
  <c r="CB52" i="20"/>
  <c r="CC52" i="20" s="1"/>
  <c r="IZ6" i="20"/>
  <c r="JA6" i="20" s="1"/>
  <c r="IZ55" i="20"/>
  <c r="JA55" i="20" s="1"/>
  <c r="I55" i="20" s="1"/>
  <c r="DL52" i="20"/>
  <c r="DM52" i="20" s="1"/>
  <c r="IZ8" i="20"/>
  <c r="JA8" i="20" s="1"/>
  <c r="DL27" i="20"/>
  <c r="DM27" i="20" s="1"/>
  <c r="IZ12" i="20"/>
  <c r="JA12" i="20" s="1"/>
  <c r="IZ11" i="20"/>
  <c r="JA11" i="20" s="1"/>
  <c r="DL26" i="20"/>
  <c r="DM26" i="20" s="1"/>
  <c r="DL8" i="20"/>
  <c r="DM8" i="20" s="1"/>
  <c r="IZ33" i="20"/>
  <c r="JA33" i="20" s="1"/>
  <c r="DL24" i="20"/>
  <c r="DM24" i="20" s="1"/>
  <c r="DL6" i="20"/>
  <c r="DM6" i="20" s="1"/>
  <c r="EV26" i="20"/>
  <c r="EW26" i="20" s="1"/>
  <c r="IZ45" i="20"/>
  <c r="JA45" i="20" s="1"/>
  <c r="EV27" i="20"/>
  <c r="EW27" i="20" s="1"/>
  <c r="GF24" i="20"/>
  <c r="GG24" i="20" s="1"/>
  <c r="GF53" i="20"/>
  <c r="GG53" i="20" s="1"/>
  <c r="GF52" i="20"/>
  <c r="GG52" i="20" s="1"/>
  <c r="EV31" i="20"/>
  <c r="EW31" i="20" s="1"/>
  <c r="IZ23" i="20"/>
  <c r="JA23" i="20" s="1"/>
  <c r="DL22" i="20"/>
  <c r="DM22" i="20" s="1"/>
  <c r="EV41" i="20"/>
  <c r="EW41" i="20" s="1"/>
  <c r="CB31" i="20"/>
  <c r="CC31" i="20" s="1"/>
  <c r="DL12" i="20"/>
  <c r="DM12" i="20" s="1"/>
  <c r="EV52" i="20"/>
  <c r="EW52" i="20" s="1"/>
  <c r="GV27" i="20"/>
  <c r="GW27" i="20" s="1"/>
  <c r="GV31" i="20"/>
  <c r="GW31" i="20" s="1"/>
  <c r="GV26" i="20"/>
  <c r="GW26" i="20" s="1"/>
  <c r="GV22" i="20"/>
  <c r="GW22" i="20" s="1"/>
  <c r="GV11" i="20"/>
  <c r="GW11" i="20" s="1"/>
  <c r="GV24" i="20"/>
  <c r="GW24" i="20" s="1"/>
  <c r="GV23" i="20"/>
  <c r="GW23" i="20" s="1"/>
  <c r="GV21" i="20"/>
  <c r="GW21" i="20" s="1"/>
  <c r="GV9" i="20"/>
  <c r="GW9" i="20" s="1"/>
  <c r="GV19" i="20"/>
  <c r="GL12" i="20"/>
  <c r="GM12" i="20" s="1"/>
  <c r="GL14" i="20"/>
  <c r="GM14" i="20" s="1"/>
  <c r="GL6" i="20"/>
  <c r="GM6" i="20" s="1"/>
  <c r="GL9" i="20"/>
  <c r="GM9" i="20" s="1"/>
  <c r="GL22" i="20"/>
  <c r="GM22" i="20" s="1"/>
  <c r="GL8" i="20"/>
  <c r="GM8" i="20" s="1"/>
  <c r="FB9" i="20"/>
  <c r="FC9" i="20" s="1"/>
  <c r="FB6" i="20"/>
  <c r="FC6" i="20" s="1"/>
  <c r="FB8" i="20"/>
  <c r="FC8" i="20" s="1"/>
  <c r="EB24" i="20"/>
  <c r="EC24" i="20" s="1"/>
  <c r="EB11" i="20"/>
  <c r="EC11" i="20" s="1"/>
  <c r="DW45" i="20"/>
  <c r="DX45" i="20" s="1"/>
  <c r="DR7" i="20"/>
  <c r="DS7" i="20" s="1"/>
  <c r="EV7" i="20" s="1"/>
  <c r="EW7" i="20" s="1"/>
  <c r="DR9" i="20"/>
  <c r="DS9" i="20" s="1"/>
  <c r="EV9" i="20" s="1"/>
  <c r="EW9" i="20" s="1"/>
  <c r="DR8" i="20"/>
  <c r="DS8" i="20" s="1"/>
  <c r="DR22" i="20"/>
  <c r="DS22" i="20" s="1"/>
  <c r="EV22" i="20" s="1"/>
  <c r="EW22" i="20" s="1"/>
  <c r="DR6" i="20"/>
  <c r="DS6" i="20" s="1"/>
  <c r="CR23" i="20"/>
  <c r="CS23" i="20" s="1"/>
  <c r="DL23" i="20" s="1"/>
  <c r="DM23" i="20" s="1"/>
  <c r="CR11" i="20"/>
  <c r="CS11" i="20" s="1"/>
  <c r="CR21" i="20"/>
  <c r="CS21" i="20" s="1"/>
  <c r="CM28" i="20"/>
  <c r="CN28" i="20" s="1"/>
  <c r="AX12" i="20"/>
  <c r="AY12" i="20" s="1"/>
  <c r="AX9" i="20"/>
  <c r="AY9" i="20" s="1"/>
  <c r="CB9" i="20" s="1"/>
  <c r="CC9" i="20" s="1"/>
  <c r="AX6" i="20"/>
  <c r="AY6" i="20" s="1"/>
  <c r="AX8" i="20"/>
  <c r="AY8" i="20" s="1"/>
  <c r="GE19" i="20"/>
  <c r="IB31" i="20"/>
  <c r="IB26" i="20"/>
  <c r="IB43" i="20"/>
  <c r="IB48" i="20"/>
  <c r="IB42" i="20"/>
  <c r="HF44" i="20"/>
  <c r="HG44" i="20" s="1"/>
  <c r="HF13" i="20"/>
  <c r="HG13" i="20" s="1"/>
  <c r="HF50" i="20"/>
  <c r="HG50" i="20" s="1"/>
  <c r="HF56" i="20"/>
  <c r="HG56" i="20" s="1"/>
  <c r="HF39" i="20"/>
  <c r="HG39" i="20" s="1"/>
  <c r="HF58" i="20"/>
  <c r="HG58" i="20" s="1"/>
  <c r="HF57" i="20"/>
  <c r="HG57" i="20" s="1"/>
  <c r="HF36" i="20"/>
  <c r="HG36" i="20" s="1"/>
  <c r="HF37" i="20"/>
  <c r="HG37" i="20" s="1"/>
  <c r="HF35" i="20"/>
  <c r="HG35" i="20" s="1"/>
  <c r="HF11" i="20"/>
  <c r="HG11" i="20" s="1"/>
  <c r="HP11" i="20" s="1"/>
  <c r="HQ11" i="20" s="1"/>
  <c r="HF47" i="20"/>
  <c r="HG47" i="20" s="1"/>
  <c r="GV7" i="20"/>
  <c r="GW7" i="20" s="1"/>
  <c r="GV10" i="20"/>
  <c r="GW10" i="20" s="1"/>
  <c r="GV17" i="20"/>
  <c r="GW17" i="20" s="1"/>
  <c r="FV37" i="20"/>
  <c r="FW37" i="20" s="1"/>
  <c r="GB49" i="20"/>
  <c r="FR47" i="20"/>
  <c r="FH42" i="20"/>
  <c r="GB71" i="20"/>
  <c r="FR37" i="20"/>
  <c r="GB66" i="20"/>
  <c r="FH26" i="20"/>
  <c r="GF26" i="20" s="1"/>
  <c r="GG26" i="20" s="1"/>
  <c r="FG41" i="20"/>
  <c r="FH41" i="20" s="1"/>
  <c r="FG30" i="20"/>
  <c r="FH30" i="20" s="1"/>
  <c r="EL35" i="20"/>
  <c r="EM35" i="20" s="1"/>
  <c r="EL37" i="20"/>
  <c r="EM37" i="20" s="1"/>
  <c r="EL57" i="20"/>
  <c r="EM57" i="20" s="1"/>
  <c r="EL44" i="20"/>
  <c r="EM44" i="20" s="1"/>
  <c r="EL56" i="20"/>
  <c r="EM56" i="20" s="1"/>
  <c r="EL39" i="20"/>
  <c r="EM39" i="20" s="1"/>
  <c r="EL16" i="20"/>
  <c r="EM16" i="20" s="1"/>
  <c r="EL36" i="20"/>
  <c r="EM36" i="20" s="1"/>
  <c r="EB10" i="20"/>
  <c r="EC10" i="20" s="1"/>
  <c r="DW43" i="20"/>
  <c r="DX43" i="20" s="1"/>
  <c r="EV43" i="20" s="1"/>
  <c r="EW43" i="20" s="1"/>
  <c r="DW30" i="20"/>
  <c r="DX30" i="20" s="1"/>
  <c r="EV30" i="20" s="1"/>
  <c r="EW30" i="20" s="1"/>
  <c r="DW34" i="20"/>
  <c r="DX34" i="20" s="1"/>
  <c r="DB50" i="20"/>
  <c r="DC50" i="20" s="1"/>
  <c r="DL50" i="20" s="1"/>
  <c r="DM50" i="20" s="1"/>
  <c r="I50" i="20" s="1"/>
  <c r="DB37" i="20"/>
  <c r="DC37" i="20" s="1"/>
  <c r="DB39" i="20"/>
  <c r="DC39" i="20" s="1"/>
  <c r="DB56" i="20"/>
  <c r="DC56" i="20" s="1"/>
  <c r="CR10" i="20"/>
  <c r="CS10" i="20" s="1"/>
  <c r="CM40" i="20"/>
  <c r="CN40" i="20" s="1"/>
  <c r="CM21" i="20"/>
  <c r="CN21" i="20" s="1"/>
  <c r="CM41" i="20"/>
  <c r="CN41" i="20" s="1"/>
  <c r="CM43" i="20"/>
  <c r="CN43" i="20" s="1"/>
  <c r="DL43" i="20" s="1"/>
  <c r="DM43" i="20" s="1"/>
  <c r="CM34" i="20"/>
  <c r="CN34" i="20" s="1"/>
  <c r="CM30" i="20"/>
  <c r="CN30" i="20" s="1"/>
  <c r="FB40" i="20"/>
  <c r="FQ39" i="20"/>
  <c r="GL23" i="20"/>
  <c r="GM23" i="20" s="1"/>
  <c r="GL7" i="20"/>
  <c r="GM7" i="20" s="1"/>
  <c r="GL21" i="20"/>
  <c r="GM21" i="20" s="1"/>
  <c r="FQ36" i="20"/>
  <c r="HA37" i="20"/>
  <c r="HB37" i="20" s="1"/>
  <c r="HF43" i="20"/>
  <c r="HG43" i="20" s="1"/>
  <c r="HF30" i="20"/>
  <c r="HG30" i="20" s="1"/>
  <c r="HF34" i="20"/>
  <c r="HG34" i="20" s="1"/>
  <c r="GL24" i="20"/>
  <c r="GM24" i="20" s="1"/>
  <c r="HA16" i="20"/>
  <c r="HB16" i="20" s="1"/>
  <c r="HA44" i="20"/>
  <c r="HB44" i="20" s="1"/>
  <c r="HA62" i="20"/>
  <c r="HB62" i="20" s="1"/>
  <c r="FQ35" i="20"/>
  <c r="FQ56" i="20"/>
  <c r="HA35" i="20"/>
  <c r="HB35" i="20" s="1"/>
  <c r="HA48" i="20"/>
  <c r="HB48" i="20" s="1"/>
  <c r="HA39" i="20"/>
  <c r="HB39" i="20" s="1"/>
  <c r="HA61" i="20"/>
  <c r="HB61" i="20" s="1"/>
  <c r="HA56" i="20"/>
  <c r="HB56" i="20" s="1"/>
  <c r="GV28" i="20"/>
  <c r="GW28" i="20" s="1"/>
  <c r="GV38" i="20"/>
  <c r="GW38" i="20" s="1"/>
  <c r="GV33" i="20"/>
  <c r="GW33" i="20" s="1"/>
  <c r="GV55" i="20"/>
  <c r="GW55" i="20" s="1"/>
  <c r="GV18" i="20"/>
  <c r="GW18" i="20" s="1"/>
  <c r="GV54" i="20"/>
  <c r="GW54" i="20" s="1"/>
  <c r="GV15" i="20"/>
  <c r="GW15" i="20" s="1"/>
  <c r="GV46" i="20"/>
  <c r="GW46" i="20" s="1"/>
  <c r="GV57" i="20"/>
  <c r="GW57" i="20" s="1"/>
  <c r="GV14" i="20"/>
  <c r="GW14" i="20" s="1"/>
  <c r="GV20" i="20"/>
  <c r="GW20" i="20" s="1"/>
  <c r="GV25" i="20"/>
  <c r="GW25" i="20" s="1"/>
  <c r="GV32" i="20"/>
  <c r="GW32" i="20" s="1"/>
  <c r="GV45" i="20"/>
  <c r="GW45" i="20" s="1"/>
  <c r="GV29" i="20"/>
  <c r="GW29" i="20" s="1"/>
  <c r="FQ62" i="20"/>
  <c r="FQ16" i="20"/>
  <c r="FQ48" i="20"/>
  <c r="FR48" i="20" s="1"/>
  <c r="GF48" i="20" s="1"/>
  <c r="GG48" i="20" s="1"/>
  <c r="FV11" i="20"/>
  <c r="FV41" i="20"/>
  <c r="FW41" i="20" s="1"/>
  <c r="GF41" i="20" s="1"/>
  <c r="GG41" i="20" s="1"/>
  <c r="FV10" i="20"/>
  <c r="FV30" i="20"/>
  <c r="FW30" i="20" s="1"/>
  <c r="FV43" i="20"/>
  <c r="FV34" i="20"/>
  <c r="FL33" i="20"/>
  <c r="FL46" i="20"/>
  <c r="FL55" i="20"/>
  <c r="FL38" i="20"/>
  <c r="FL25" i="20"/>
  <c r="FL20" i="20"/>
  <c r="FL28" i="20"/>
  <c r="FL54" i="20"/>
  <c r="FL18" i="20"/>
  <c r="FL32" i="20"/>
  <c r="FL29" i="20"/>
  <c r="FL15" i="20"/>
  <c r="FL45" i="20"/>
  <c r="GD23" i="20"/>
  <c r="FB23" i="20"/>
  <c r="CR32" i="20"/>
  <c r="CS32" i="20" s="1"/>
  <c r="CR38" i="20"/>
  <c r="CS38" i="20" s="1"/>
  <c r="CR46" i="20"/>
  <c r="CS46" i="20" s="1"/>
  <c r="CR14" i="20"/>
  <c r="CS14" i="20" s="1"/>
  <c r="EB32" i="20"/>
  <c r="EC32" i="20" s="1"/>
  <c r="EV32" i="20" s="1"/>
  <c r="EW32" i="20" s="1"/>
  <c r="EB20" i="20"/>
  <c r="EC20" i="20" s="1"/>
  <c r="EV20" i="20" s="1"/>
  <c r="EW20" i="20" s="1"/>
  <c r="CR54" i="20"/>
  <c r="CS54" i="20" s="1"/>
  <c r="EB14" i="20"/>
  <c r="EC14" i="20" s="1"/>
  <c r="EB29" i="20"/>
  <c r="EC29" i="20" s="1"/>
  <c r="CR29" i="20"/>
  <c r="CS29" i="20" s="1"/>
  <c r="DL29" i="20" s="1"/>
  <c r="DM29" i="20" s="1"/>
  <c r="CR45" i="20"/>
  <c r="CS45" i="20" s="1"/>
  <c r="EB54" i="20"/>
  <c r="EC54" i="20" s="1"/>
  <c r="EB15" i="20"/>
  <c r="EC15" i="20" s="1"/>
  <c r="CR15" i="20"/>
  <c r="CS15" i="20" s="1"/>
  <c r="CR18" i="20"/>
  <c r="CS18" i="20" s="1"/>
  <c r="EB55" i="20"/>
  <c r="EC55" i="20" s="1"/>
  <c r="DR23" i="20"/>
  <c r="DS23" i="20" s="1"/>
  <c r="EV23" i="20" s="1"/>
  <c r="EW23" i="20" s="1"/>
  <c r="EC45" i="20"/>
  <c r="DR21" i="20"/>
  <c r="DS21" i="20" s="1"/>
  <c r="EV21" i="20" s="1"/>
  <c r="EW21" i="20" s="1"/>
  <c r="DR40" i="20"/>
  <c r="DS40" i="20" s="1"/>
  <c r="CW35" i="20"/>
  <c r="CX35" i="20" s="1"/>
  <c r="I31" i="29"/>
  <c r="AX22" i="20"/>
  <c r="AY22" i="20" s="1"/>
  <c r="J31" i="29"/>
  <c r="K31" i="29"/>
  <c r="M31" i="29"/>
  <c r="L31" i="29"/>
  <c r="GL19" i="20"/>
  <c r="GL40" i="20"/>
  <c r="GM40" i="20" s="1"/>
  <c r="BY20" i="20"/>
  <c r="BH20" i="20" s="1"/>
  <c r="BI20" i="20" s="1"/>
  <c r="CB20" i="20" s="1"/>
  <c r="CC20" i="20" s="1"/>
  <c r="BY23" i="20"/>
  <c r="BH23" i="20" s="1"/>
  <c r="BI23" i="20" s="1"/>
  <c r="BY56" i="20"/>
  <c r="BY42" i="20"/>
  <c r="BW42" i="20" s="1"/>
  <c r="BX42" i="20" s="1"/>
  <c r="CB42" i="20" s="1"/>
  <c r="CC42" i="20" s="1"/>
  <c r="BY37" i="20"/>
  <c r="BY82" i="20"/>
  <c r="BY39" i="20"/>
  <c r="BY61" i="20"/>
  <c r="BY80" i="20"/>
  <c r="BY83" i="20"/>
  <c r="BY16" i="20"/>
  <c r="BY62" i="20"/>
  <c r="BY81" i="20"/>
  <c r="BY48" i="20"/>
  <c r="BC48" i="20" s="1"/>
  <c r="BD48" i="20" s="1"/>
  <c r="BY44" i="20"/>
  <c r="BY47" i="20"/>
  <c r="BY36" i="20"/>
  <c r="BY77" i="20"/>
  <c r="BY15" i="20"/>
  <c r="BH15" i="20" s="1"/>
  <c r="BY79" i="20"/>
  <c r="BY41" i="20"/>
  <c r="BC41" i="20" s="1"/>
  <c r="BD41" i="20" s="1"/>
  <c r="BY54" i="20"/>
  <c r="BH54" i="20" s="1"/>
  <c r="BY10" i="20"/>
  <c r="BH10" i="20" s="1"/>
  <c r="BI10" i="20" s="1"/>
  <c r="CB10" i="20" s="1"/>
  <c r="CC10" i="20" s="1"/>
  <c r="BY7" i="20"/>
  <c r="BH7" i="20" s="1"/>
  <c r="BI7" i="20" s="1"/>
  <c r="BY71" i="20"/>
  <c r="BY73" i="20"/>
  <c r="BY89" i="20"/>
  <c r="BY46" i="20"/>
  <c r="BY57" i="20"/>
  <c r="BH57" i="20" s="1"/>
  <c r="BI57" i="20" s="1"/>
  <c r="BY34" i="20"/>
  <c r="BY84" i="20"/>
  <c r="BY59" i="20"/>
  <c r="BY65" i="20"/>
  <c r="BY51" i="20"/>
  <c r="BY68" i="20"/>
  <c r="BY28" i="20"/>
  <c r="BH28" i="20" s="1"/>
  <c r="BI28" i="20" s="1"/>
  <c r="CB28" i="20" s="1"/>
  <c r="CC28" i="20" s="1"/>
  <c r="BY24" i="20"/>
  <c r="BH24" i="20" s="1"/>
  <c r="BI24" i="20" s="1"/>
  <c r="BY74" i="20"/>
  <c r="BY55" i="20"/>
  <c r="BH55" i="20" s="1"/>
  <c r="BY18" i="20"/>
  <c r="BH18" i="20" s="1"/>
  <c r="BY78" i="20"/>
  <c r="BY43" i="20"/>
  <c r="BC43" i="20" s="1"/>
  <c r="BD43" i="20" s="1"/>
  <c r="BY11" i="20"/>
  <c r="BY86" i="20"/>
  <c r="BY88" i="20"/>
  <c r="BY13" i="20"/>
  <c r="BY69" i="20"/>
  <c r="BY66" i="20"/>
  <c r="BY27" i="20"/>
  <c r="BH27" i="20" s="1"/>
  <c r="BI27" i="20" s="1"/>
  <c r="BY75" i="20"/>
  <c r="BY35" i="20"/>
  <c r="BY49" i="20"/>
  <c r="BY17" i="20"/>
  <c r="BY30" i="20"/>
  <c r="BY85" i="20"/>
  <c r="BY87" i="20"/>
  <c r="BY72" i="20"/>
  <c r="BY50" i="20"/>
  <c r="BY63" i="20"/>
  <c r="BW63" i="20" s="1"/>
  <c r="BX63" i="20" s="1"/>
  <c r="BY70" i="20"/>
  <c r="BY53" i="20"/>
  <c r="BY76" i="20"/>
  <c r="BY67" i="20"/>
  <c r="BY40" i="20"/>
  <c r="BY21" i="20"/>
  <c r="BY22" i="20"/>
  <c r="BH22" i="20" s="1"/>
  <c r="BI22" i="20" s="1"/>
  <c r="CB22" i="20" s="1"/>
  <c r="CC22" i="20" s="1"/>
  <c r="BY19" i="20"/>
  <c r="BH19" i="20" s="1"/>
  <c r="BY64" i="20"/>
  <c r="BY60" i="20"/>
  <c r="BW60" i="20" s="1"/>
  <c r="BX60" i="20" s="1"/>
  <c r="HG19" i="20"/>
  <c r="KG19" i="20"/>
  <c r="KG40" i="20"/>
  <c r="KG80" i="20"/>
  <c r="KE80" i="20" s="1"/>
  <c r="KF80" i="20" s="1"/>
  <c r="KG83" i="20"/>
  <c r="KG81" i="20"/>
  <c r="KG82" i="20"/>
  <c r="KE82" i="20" s="1"/>
  <c r="KF82" i="20" s="1"/>
  <c r="KG23" i="20"/>
  <c r="JK23" i="20" s="1"/>
  <c r="JL23" i="20" s="1"/>
  <c r="KG87" i="20"/>
  <c r="KG77" i="20"/>
  <c r="KE77" i="20" s="1"/>
  <c r="KF77" i="20" s="1"/>
  <c r="KG79" i="20"/>
  <c r="KE79" i="20" s="1"/>
  <c r="KF79" i="20" s="1"/>
  <c r="KG89" i="20"/>
  <c r="KG84" i="20"/>
  <c r="KG78" i="20"/>
  <c r="KE78" i="20" s="1"/>
  <c r="KF78" i="20" s="1"/>
  <c r="KG86" i="20"/>
  <c r="KG88" i="20"/>
  <c r="KG75" i="20"/>
  <c r="KE75" i="20" s="1"/>
  <c r="KF75" i="20" s="1"/>
  <c r="KG85" i="20"/>
  <c r="KG76" i="20"/>
  <c r="KE76" i="20" s="1"/>
  <c r="KF76" i="20" s="1"/>
  <c r="AO48" i="20"/>
  <c r="AO42" i="20"/>
  <c r="AO40" i="20"/>
  <c r="AO34" i="20"/>
  <c r="AO30" i="20"/>
  <c r="AO43" i="20"/>
  <c r="AO41" i="20"/>
  <c r="AO11" i="20"/>
  <c r="M47" i="29"/>
  <c r="L47" i="29"/>
  <c r="G29" i="29"/>
  <c r="K29" i="29"/>
  <c r="F34" i="29"/>
  <c r="G34" i="29"/>
  <c r="G47" i="29"/>
  <c r="K47" i="29"/>
  <c r="F47" i="29"/>
  <c r="J47" i="29"/>
  <c r="F52" i="29"/>
  <c r="J52" i="29"/>
  <c r="G52" i="29"/>
  <c r="K52" i="29"/>
  <c r="H52" i="29"/>
  <c r="L52" i="29"/>
  <c r="I52" i="29"/>
  <c r="M29" i="29"/>
  <c r="F29" i="29"/>
  <c r="EV16" i="20" l="1"/>
  <c r="EW16" i="20" s="1"/>
  <c r="I16" i="20" s="1"/>
  <c r="EV36" i="20"/>
  <c r="EW36" i="20" s="1"/>
  <c r="I36" i="20" s="1"/>
  <c r="EV35" i="20"/>
  <c r="EW35" i="20" s="1"/>
  <c r="EV37" i="20"/>
  <c r="EW37" i="20" s="1"/>
  <c r="EV10" i="20"/>
  <c r="EW10" i="20" s="1"/>
  <c r="DL37" i="20"/>
  <c r="DM37" i="20" s="1"/>
  <c r="DL39" i="20"/>
  <c r="DM39" i="20" s="1"/>
  <c r="I39" i="20" s="1"/>
  <c r="DL35" i="20"/>
  <c r="DM35" i="20" s="1"/>
  <c r="DL10" i="20"/>
  <c r="DM10" i="20" s="1"/>
  <c r="BH46" i="20"/>
  <c r="BI46" i="20" s="1"/>
  <c r="BW46" i="20"/>
  <c r="BX46" i="20" s="1"/>
  <c r="BC40" i="20"/>
  <c r="BD40" i="20" s="1"/>
  <c r="BW40" i="20"/>
  <c r="BX40" i="20" s="1"/>
  <c r="BC34" i="20"/>
  <c r="BD34" i="20" s="1"/>
  <c r="BW34" i="20"/>
  <c r="BX34" i="20" s="1"/>
  <c r="BC30" i="20"/>
  <c r="BD30" i="20" s="1"/>
  <c r="BH30" i="20"/>
  <c r="BI30" i="20" s="1"/>
  <c r="BH17" i="20"/>
  <c r="BI17" i="20" s="1"/>
  <c r="BC17" i="20"/>
  <c r="BD17" i="20" s="1"/>
  <c r="AX7" i="20"/>
  <c r="AY7" i="20" s="1"/>
  <c r="CB7" i="20" s="1"/>
  <c r="CC7" i="20" s="1"/>
  <c r="N47" i="29"/>
  <c r="GF30" i="20"/>
  <c r="GG30" i="20" s="1"/>
  <c r="EV45" i="20"/>
  <c r="EW45" i="20" s="1"/>
  <c r="HP14" i="20"/>
  <c r="HQ14" i="20" s="1"/>
  <c r="DL15" i="20"/>
  <c r="DM15" i="20" s="1"/>
  <c r="I15" i="20" s="1"/>
  <c r="HP45" i="20"/>
  <c r="HQ45" i="20" s="1"/>
  <c r="CB12" i="20"/>
  <c r="CC12" i="20" s="1"/>
  <c r="HP27" i="20"/>
  <c r="HQ27" i="20" s="1"/>
  <c r="DL41" i="20"/>
  <c r="DM41" i="20" s="1"/>
  <c r="CB27" i="20"/>
  <c r="CC27" i="20" s="1"/>
  <c r="HP34" i="20"/>
  <c r="HQ34" i="20" s="1"/>
  <c r="EV8" i="20"/>
  <c r="EW8" i="20" s="1"/>
  <c r="HP12" i="20"/>
  <c r="HQ12" i="20" s="1"/>
  <c r="HP21" i="20"/>
  <c r="HQ21" i="20" s="1"/>
  <c r="EV54" i="20"/>
  <c r="EW54" i="20" s="1"/>
  <c r="I54" i="20" s="1"/>
  <c r="DL14" i="20"/>
  <c r="DM14" i="20" s="1"/>
  <c r="HP30" i="20"/>
  <c r="HQ30" i="20" s="1"/>
  <c r="DL40" i="20"/>
  <c r="DM40" i="20" s="1"/>
  <c r="DL21" i="20"/>
  <c r="DM21" i="20" s="1"/>
  <c r="HP23" i="20"/>
  <c r="HQ23" i="20" s="1"/>
  <c r="CB24" i="20"/>
  <c r="CC24" i="20" s="1"/>
  <c r="HP43" i="20"/>
  <c r="HQ43" i="20" s="1"/>
  <c r="EV24" i="20"/>
  <c r="EW24" i="20" s="1"/>
  <c r="HP24" i="20"/>
  <c r="HQ24" i="20" s="1"/>
  <c r="HP38" i="20"/>
  <c r="HQ38" i="20" s="1"/>
  <c r="GF8" i="20"/>
  <c r="GG8" i="20" s="1"/>
  <c r="HP8" i="20"/>
  <c r="HQ8" i="20" s="1"/>
  <c r="DL28" i="20"/>
  <c r="DM28" i="20" s="1"/>
  <c r="I28" i="20" s="1"/>
  <c r="DL32" i="20"/>
  <c r="DM32" i="20" s="1"/>
  <c r="CB8" i="20"/>
  <c r="CC8" i="20" s="1"/>
  <c r="GF6" i="20"/>
  <c r="GG6" i="20" s="1"/>
  <c r="HP22" i="20"/>
  <c r="HQ22" i="20" s="1"/>
  <c r="DL30" i="20"/>
  <c r="DM30" i="20" s="1"/>
  <c r="DL11" i="20"/>
  <c r="DM11" i="20" s="1"/>
  <c r="IZ26" i="20"/>
  <c r="JA26" i="20" s="1"/>
  <c r="CB6" i="20"/>
  <c r="CC6" i="20" s="1"/>
  <c r="HP26" i="20"/>
  <c r="HQ26" i="20" s="1"/>
  <c r="DL34" i="20"/>
  <c r="DM34" i="20" s="1"/>
  <c r="GF9" i="20"/>
  <c r="GG9" i="20" s="1"/>
  <c r="GE23" i="20"/>
  <c r="IZ31" i="20"/>
  <c r="JA31" i="20" s="1"/>
  <c r="EV6" i="20"/>
  <c r="EW6" i="20" s="1"/>
  <c r="HP6" i="20"/>
  <c r="HQ6" i="20" s="1"/>
  <c r="HP9" i="20"/>
  <c r="HQ9" i="20" s="1"/>
  <c r="HP31" i="20"/>
  <c r="HQ31" i="20" s="1"/>
  <c r="EV11" i="20"/>
  <c r="EW11" i="20" s="1"/>
  <c r="IZ43" i="20"/>
  <c r="JA43" i="20" s="1"/>
  <c r="EV34" i="20"/>
  <c r="EW34" i="20" s="1"/>
  <c r="BC11" i="20"/>
  <c r="BD11" i="20" s="1"/>
  <c r="BH11" i="20"/>
  <c r="BI11" i="20" s="1"/>
  <c r="BC21" i="20"/>
  <c r="BD21" i="20" s="1"/>
  <c r="BH21" i="20"/>
  <c r="BI21" i="20" s="1"/>
  <c r="JF40" i="20"/>
  <c r="JG40" i="20" s="1"/>
  <c r="JK40" i="20"/>
  <c r="JL40" i="20" s="1"/>
  <c r="JF19" i="20"/>
  <c r="JG19" i="20" s="1"/>
  <c r="JK19" i="20"/>
  <c r="JL19" i="20" s="1"/>
  <c r="FM15" i="20"/>
  <c r="FM38" i="20"/>
  <c r="FW10" i="20"/>
  <c r="FM18" i="20"/>
  <c r="FM28" i="20"/>
  <c r="FW34" i="20"/>
  <c r="FR16" i="20"/>
  <c r="FR56" i="20"/>
  <c r="FM20" i="20"/>
  <c r="FW43" i="20"/>
  <c r="FR62" i="20"/>
  <c r="FR35" i="20"/>
  <c r="FR39" i="20"/>
  <c r="FM45" i="20"/>
  <c r="FM25" i="20"/>
  <c r="FM29" i="20"/>
  <c r="FM55" i="20"/>
  <c r="FM32" i="20"/>
  <c r="FM46" i="20"/>
  <c r="FW11" i="20"/>
  <c r="FR36" i="20"/>
  <c r="FM54" i="20"/>
  <c r="FM33" i="20"/>
  <c r="KE81" i="20"/>
  <c r="KF81" i="20" s="1"/>
  <c r="FA40" i="20"/>
  <c r="FA23" i="20"/>
  <c r="FA21" i="20"/>
  <c r="GD21" i="20"/>
  <c r="FB21" i="20"/>
  <c r="FA7" i="20"/>
  <c r="FB7" i="20"/>
  <c r="AX19" i="20"/>
  <c r="AY19" i="20" s="1"/>
  <c r="BM35" i="20"/>
  <c r="BN35" i="20" s="1"/>
  <c r="BI15" i="20"/>
  <c r="BM16" i="20"/>
  <c r="BN16" i="20" s="1"/>
  <c r="BM56" i="20"/>
  <c r="BN56" i="20" s="1"/>
  <c r="AX40" i="20"/>
  <c r="AY40" i="20" s="1"/>
  <c r="BI18" i="20"/>
  <c r="BM47" i="20"/>
  <c r="BN47" i="20" s="1"/>
  <c r="BW67" i="20"/>
  <c r="BX67" i="20" s="1"/>
  <c r="BI55" i="20"/>
  <c r="BM39" i="20"/>
  <c r="BN39" i="20" s="1"/>
  <c r="BI54" i="20"/>
  <c r="BM61" i="20"/>
  <c r="BN61" i="20" s="1"/>
  <c r="BM37" i="20"/>
  <c r="BN37" i="20" s="1"/>
  <c r="BW64" i="20"/>
  <c r="BX64" i="20" s="1"/>
  <c r="BW49" i="20"/>
  <c r="BX49" i="20" s="1"/>
  <c r="BM62" i="20"/>
  <c r="BN62" i="20" s="1"/>
  <c r="AX21" i="20"/>
  <c r="AY21" i="20" s="1"/>
  <c r="AX23" i="20"/>
  <c r="AY23" i="20" s="1"/>
  <c r="CB23" i="20" s="1"/>
  <c r="CC23" i="20" s="1"/>
  <c r="FA19" i="20"/>
  <c r="BX19" i="20"/>
  <c r="BD19" i="20"/>
  <c r="JQ19" i="20"/>
  <c r="KA19" i="20"/>
  <c r="GW19" i="20"/>
  <c r="BI19" i="20"/>
  <c r="HL19" i="20"/>
  <c r="KF19" i="20"/>
  <c r="GM19" i="20"/>
  <c r="GR19" i="20"/>
  <c r="BL19" i="20"/>
  <c r="I37" i="20" l="1"/>
  <c r="I35" i="20"/>
  <c r="I10" i="20"/>
  <c r="CB46" i="20"/>
  <c r="CC46" i="20" s="1"/>
  <c r="I46" i="20" s="1"/>
  <c r="CB40" i="20"/>
  <c r="CC40" i="20" s="1"/>
  <c r="CB17" i="20"/>
  <c r="CC17" i="20" s="1"/>
  <c r="GF45" i="20"/>
  <c r="GG45" i="20" s="1"/>
  <c r="GF34" i="20"/>
  <c r="GG34" i="20" s="1"/>
  <c r="CB21" i="20"/>
  <c r="CC21" i="20" s="1"/>
  <c r="GF43" i="20"/>
  <c r="GG43" i="20" s="1"/>
  <c r="GF11" i="20"/>
  <c r="GG11" i="20" s="1"/>
  <c r="GF20" i="20"/>
  <c r="GG20" i="20" s="1"/>
  <c r="GE21" i="20"/>
  <c r="FC21" i="20"/>
  <c r="GF21" i="20" s="1"/>
  <c r="FC7" i="20"/>
  <c r="GF7" i="20" s="1"/>
  <c r="GG7" i="20" s="1"/>
  <c r="FC40" i="20"/>
  <c r="FC23" i="20"/>
  <c r="BN19" i="20"/>
  <c r="GG21" i="20" l="1"/>
  <c r="GF23" i="20"/>
  <c r="GG23" i="20" s="1"/>
  <c r="GC19" i="20"/>
  <c r="J29" i="29"/>
  <c r="JV19" i="20"/>
  <c r="HB19" i="20"/>
  <c r="M34" i="29"/>
  <c r="K34" i="29"/>
  <c r="L34" i="29"/>
  <c r="J34" i="29"/>
  <c r="HP19" i="20" l="1"/>
  <c r="HQ19" i="20" s="1"/>
  <c r="FB19" i="20"/>
  <c r="FC19" i="20" s="1"/>
  <c r="FL19" i="20"/>
  <c r="FM19" i="20" s="1"/>
  <c r="GF19" i="20" l="1"/>
  <c r="GG19" i="20" s="1"/>
  <c r="K91" i="20" l="1"/>
  <c r="AE91" i="20"/>
  <c r="AE92" i="20" s="1"/>
  <c r="AH35" i="20" s="1"/>
  <c r="AI35" i="20" s="1"/>
  <c r="AJ91" i="20"/>
  <c r="AJ92" i="20" s="1"/>
  <c r="U91" i="20"/>
  <c r="U92" i="20" s="1"/>
  <c r="X31" i="20" s="1"/>
  <c r="Y31" i="20" s="1"/>
  <c r="Z91" i="20"/>
  <c r="Z92" i="20" s="1"/>
  <c r="AC47" i="20" s="1"/>
  <c r="AD47" i="20" s="1"/>
  <c r="P91" i="20"/>
  <c r="AM45" i="20" l="1"/>
  <c r="AN45" i="20" s="1"/>
  <c r="AM48" i="20"/>
  <c r="AN48" i="20" s="1"/>
  <c r="AM41" i="20"/>
  <c r="AN41" i="20" s="1"/>
  <c r="AM43" i="20"/>
  <c r="AN43" i="20" s="1"/>
  <c r="AM38" i="20"/>
  <c r="AN38" i="20" s="1"/>
  <c r="AM34" i="20"/>
  <c r="AN34" i="20" s="1"/>
  <c r="AM33" i="20"/>
  <c r="AN33" i="20" s="1"/>
  <c r="AM32" i="20"/>
  <c r="AN32" i="20" s="1"/>
  <c r="X53" i="20"/>
  <c r="Y53" i="20" s="1"/>
  <c r="X52" i="20"/>
  <c r="Y52" i="20" s="1"/>
  <c r="AR52" i="20" s="1"/>
  <c r="AS52" i="20" s="1"/>
  <c r="I52" i="20" s="1"/>
  <c r="X23" i="20"/>
  <c r="Y23" i="20" s="1"/>
  <c r="X22" i="20"/>
  <c r="Y22" i="20" s="1"/>
  <c r="X27" i="20"/>
  <c r="Y27" i="20" s="1"/>
  <c r="X26" i="20"/>
  <c r="Y26" i="20" s="1"/>
  <c r="X19" i="20"/>
  <c r="Y19" i="20" s="1"/>
  <c r="X24" i="20"/>
  <c r="Y24" i="20" s="1"/>
  <c r="AR24" i="20" s="1"/>
  <c r="AS24" i="20" s="1"/>
  <c r="I24" i="20" s="1"/>
  <c r="X11" i="20"/>
  <c r="Y11" i="20" s="1"/>
  <c r="X21" i="20"/>
  <c r="Y21" i="20" s="1"/>
  <c r="X49" i="20"/>
  <c r="Y49" i="20" s="1"/>
  <c r="X9" i="20"/>
  <c r="Y9" i="20" s="1"/>
  <c r="AM61" i="20"/>
  <c r="AN61" i="20" s="1"/>
  <c r="AM62" i="20"/>
  <c r="AN62" i="20" s="1"/>
  <c r="AM42" i="20"/>
  <c r="AN42" i="20" s="1"/>
  <c r="AM60" i="20"/>
  <c r="AN60" i="20" s="1"/>
  <c r="X20" i="20"/>
  <c r="Y20" i="20" s="1"/>
  <c r="AR20" i="20" s="1"/>
  <c r="AS20" i="20" s="1"/>
  <c r="I20" i="20" s="1"/>
  <c r="X7" i="20"/>
  <c r="Y7" i="20" s="1"/>
  <c r="X28" i="20"/>
  <c r="Y28" i="20" s="1"/>
  <c r="AH47" i="20"/>
  <c r="AI47" i="20" s="1"/>
  <c r="AH16" i="20"/>
  <c r="AI16" i="20" s="1"/>
  <c r="AH44" i="20"/>
  <c r="AI44" i="20" s="1"/>
  <c r="AH37" i="20"/>
  <c r="AI37" i="20" s="1"/>
  <c r="AH56" i="20"/>
  <c r="AI56" i="20" s="1"/>
  <c r="AH36" i="20"/>
  <c r="AI36" i="20" s="1"/>
  <c r="AH57" i="20"/>
  <c r="AI57" i="20" s="1"/>
  <c r="AH39" i="20"/>
  <c r="AI39" i="20" s="1"/>
  <c r="X57" i="20"/>
  <c r="Y57" i="20" s="1"/>
  <c r="X55" i="20"/>
  <c r="Y55" i="20" s="1"/>
  <c r="X18" i="20"/>
  <c r="Y18" i="20" s="1"/>
  <c r="X46" i="20"/>
  <c r="Y46" i="20" s="1"/>
  <c r="X15" i="20"/>
  <c r="Y15" i="20" s="1"/>
  <c r="X33" i="20"/>
  <c r="Y33" i="20" s="1"/>
  <c r="X38" i="20"/>
  <c r="Y38" i="20" s="1"/>
  <c r="X14" i="20"/>
  <c r="Y14" i="20" s="1"/>
  <c r="X54" i="20"/>
  <c r="Y54" i="20" s="1"/>
  <c r="X25" i="20"/>
  <c r="Y25" i="20" s="1"/>
  <c r="AR25" i="20" s="1"/>
  <c r="AS25" i="20" s="1"/>
  <c r="I25" i="20" s="1"/>
  <c r="X45" i="20"/>
  <c r="Y45" i="20" s="1"/>
  <c r="X29" i="20"/>
  <c r="Y29" i="20" s="1"/>
  <c r="AR29" i="20" s="1"/>
  <c r="AS29" i="20" s="1"/>
  <c r="I29" i="20" s="1"/>
  <c r="X17" i="20"/>
  <c r="Y17" i="20" s="1"/>
  <c r="X32" i="20"/>
  <c r="Y32" i="20" s="1"/>
  <c r="AM65" i="20"/>
  <c r="AN65" i="20" s="1"/>
  <c r="AM72" i="20"/>
  <c r="AN72" i="20" s="1"/>
  <c r="AM49" i="20"/>
  <c r="AN49" i="20" s="1"/>
  <c r="AM64" i="20"/>
  <c r="AN64" i="20" s="1"/>
  <c r="AH59" i="20"/>
  <c r="AI59" i="20" s="1"/>
  <c r="AH11" i="20"/>
  <c r="AI11" i="20" s="1"/>
  <c r="AH43" i="20"/>
  <c r="AI43" i="20" s="1"/>
  <c r="AH30" i="20"/>
  <c r="AI30" i="20" s="1"/>
  <c r="AH34" i="20"/>
  <c r="AI34" i="20" s="1"/>
  <c r="AH41" i="20"/>
  <c r="AI41" i="20" s="1"/>
  <c r="AC42" i="20"/>
  <c r="AD42" i="20" s="1"/>
  <c r="AC36" i="20"/>
  <c r="AD36" i="20" s="1"/>
  <c r="AC61" i="20"/>
  <c r="AD61" i="20" s="1"/>
  <c r="AC62" i="20"/>
  <c r="AD62" i="20" s="1"/>
  <c r="AC56" i="20"/>
  <c r="AD56" i="20" s="1"/>
  <c r="AC48" i="20"/>
  <c r="AD48" i="20" s="1"/>
  <c r="AC16" i="20"/>
  <c r="AD16" i="20" s="1"/>
  <c r="AC44" i="20"/>
  <c r="AD44" i="20" s="1"/>
  <c r="AC35" i="20"/>
  <c r="AD35" i="20" s="1"/>
  <c r="AC39" i="20"/>
  <c r="AD39" i="20" s="1"/>
  <c r="AC60" i="20"/>
  <c r="AD60" i="20" s="1"/>
  <c r="AC37" i="20"/>
  <c r="AD37" i="20" s="1"/>
  <c r="K92" i="20"/>
  <c r="N14" i="20" s="1"/>
  <c r="O14" i="20" s="1"/>
  <c r="S67" i="20"/>
  <c r="T67" i="20" s="1"/>
  <c r="P92" i="20"/>
  <c r="S22" i="20"/>
  <c r="T22" i="20" s="1"/>
  <c r="Y40" i="20"/>
  <c r="AN19" i="20"/>
  <c r="AI19" i="20"/>
  <c r="AD19" i="20"/>
  <c r="N67" i="20"/>
  <c r="O67" i="20" s="1"/>
  <c r="AR45" i="20" l="1"/>
  <c r="AS45" i="20" s="1"/>
  <c r="I45" i="20" s="1"/>
  <c r="AR49" i="20"/>
  <c r="AS49" i="20" s="1"/>
  <c r="I49" i="20" s="1"/>
  <c r="AR38" i="20"/>
  <c r="AS38" i="20" s="1"/>
  <c r="I38" i="20" s="1"/>
  <c r="AR33" i="20"/>
  <c r="AS33" i="20" s="1"/>
  <c r="I33" i="20" s="1"/>
  <c r="AR32" i="20"/>
  <c r="AS32" i="20" s="1"/>
  <c r="I32" i="20" s="1"/>
  <c r="S17" i="20"/>
  <c r="T17" i="20" s="1"/>
  <c r="AR17" i="20" s="1"/>
  <c r="AS17" i="20" s="1"/>
  <c r="I17" i="20" s="1"/>
  <c r="S18" i="20"/>
  <c r="T18" i="20" s="1"/>
  <c r="AR18" i="20" s="1"/>
  <c r="AS18" i="20" s="1"/>
  <c r="I18" i="20" s="1"/>
  <c r="AR14" i="20"/>
  <c r="AS14" i="20" s="1"/>
  <c r="I14" i="20" s="1"/>
  <c r="N9" i="20"/>
  <c r="O9" i="20" s="1"/>
  <c r="AR9" i="20" s="1"/>
  <c r="AS9" i="20" s="1"/>
  <c r="I9" i="20" s="1"/>
  <c r="N7" i="20"/>
  <c r="O7" i="20" s="1"/>
  <c r="AR7" i="20" s="1"/>
  <c r="AS7" i="20" s="1"/>
  <c r="I7" i="20" s="1"/>
  <c r="AR27" i="20"/>
  <c r="AS27" i="20" s="1"/>
  <c r="I27" i="20" s="1"/>
  <c r="AR53" i="20"/>
  <c r="AS53" i="20" s="1"/>
  <c r="I53" i="20" s="1"/>
  <c r="N8" i="20"/>
  <c r="O8" i="20" s="1"/>
  <c r="N12" i="20"/>
  <c r="O12" i="20" s="1"/>
  <c r="AR12" i="20" s="1"/>
  <c r="AS12" i="20" s="1"/>
  <c r="I12" i="20" s="1"/>
  <c r="N26" i="20"/>
  <c r="O26" i="20" s="1"/>
  <c r="AR26" i="20" s="1"/>
  <c r="AS26" i="20" s="1"/>
  <c r="I26" i="20" s="1"/>
  <c r="N6" i="20"/>
  <c r="O6" i="20" s="1"/>
  <c r="AR6" i="20" s="1"/>
  <c r="AS6" i="20" s="1"/>
  <c r="I6" i="20" s="1"/>
  <c r="S19" i="20"/>
  <c r="T19" i="20" s="1"/>
  <c r="S42" i="20"/>
  <c r="T42" i="20" s="1"/>
  <c r="AR42" i="20" s="1"/>
  <c r="AS42" i="20" s="1"/>
  <c r="I42" i="20" s="1"/>
  <c r="S41" i="20"/>
  <c r="T41" i="20" s="1"/>
  <c r="AR41" i="20" s="1"/>
  <c r="AS41" i="20" s="1"/>
  <c r="S23" i="20"/>
  <c r="T23" i="20" s="1"/>
  <c r="S40" i="20"/>
  <c r="T40" i="20" s="1"/>
  <c r="AR40" i="20" s="1"/>
  <c r="AS40" i="20" s="1"/>
  <c r="I40" i="20" s="1"/>
  <c r="S48" i="20"/>
  <c r="T48" i="20" s="1"/>
  <c r="AR48" i="20" s="1"/>
  <c r="AS48" i="20" s="1"/>
  <c r="I48" i="20" s="1"/>
  <c r="S34" i="20"/>
  <c r="T34" i="20" s="1"/>
  <c r="AR34" i="20" s="1"/>
  <c r="AS34" i="20" s="1"/>
  <c r="S30" i="20"/>
  <c r="T30" i="20" s="1"/>
  <c r="AR30" i="20" s="1"/>
  <c r="AS30" i="20" s="1"/>
  <c r="S21" i="20"/>
  <c r="T21" i="20" s="1"/>
  <c r="S11" i="20"/>
  <c r="T11" i="20" s="1"/>
  <c r="AR11" i="20" s="1"/>
  <c r="AS11" i="20" s="1"/>
  <c r="S43" i="20"/>
  <c r="T43" i="20" s="1"/>
  <c r="AR43" i="20" s="1"/>
  <c r="AS43" i="20" s="1"/>
  <c r="N58" i="20"/>
  <c r="O58" i="20" s="1"/>
  <c r="N31" i="20"/>
  <c r="O31" i="20" s="1"/>
  <c r="AR31" i="20" s="1"/>
  <c r="AS31" i="20" s="1"/>
  <c r="I31" i="20" s="1"/>
  <c r="N23" i="20"/>
  <c r="O23" i="20" s="1"/>
  <c r="N19" i="20"/>
  <c r="O19" i="20" s="1"/>
  <c r="N22" i="20"/>
  <c r="O22" i="20" s="1"/>
  <c r="AR22" i="20" s="1"/>
  <c r="AS22" i="20" s="1"/>
  <c r="I22" i="20" s="1"/>
  <c r="N40" i="20"/>
  <c r="O40" i="20" s="1"/>
  <c r="N21" i="20"/>
  <c r="O21" i="20" s="1"/>
  <c r="AR23" i="20" l="1"/>
  <c r="AS23" i="20" s="1"/>
  <c r="I23" i="20" s="1"/>
  <c r="AR21" i="20"/>
  <c r="AS21" i="20" s="1"/>
  <c r="I21" i="20" s="1"/>
  <c r="AR19" i="20"/>
  <c r="AS19" i="20" s="1"/>
  <c r="AR8" i="20"/>
  <c r="AS8" i="20" s="1"/>
  <c r="I8" i="20" s="1"/>
  <c r="BO91" i="20" l="1"/>
  <c r="BO92" i="20" s="1"/>
  <c r="BR16" i="20" l="1"/>
  <c r="BS16" i="20" s="1"/>
  <c r="BR47" i="20"/>
  <c r="BS47" i="20" s="1"/>
  <c r="BR35" i="20"/>
  <c r="BS35" i="20" s="1"/>
  <c r="BR50" i="20"/>
  <c r="BS50" i="20" s="1"/>
  <c r="BR13" i="20"/>
  <c r="BS13" i="20" s="1"/>
  <c r="BR39" i="20"/>
  <c r="BS39" i="20" s="1"/>
  <c r="BR36" i="20"/>
  <c r="BS36" i="20" s="1"/>
  <c r="BR51" i="20"/>
  <c r="BS51" i="20" s="1"/>
  <c r="BR56" i="20"/>
  <c r="BS56" i="20" s="1"/>
  <c r="BR44" i="20"/>
  <c r="BS44" i="20" s="1"/>
  <c r="BR57" i="20"/>
  <c r="BS57" i="20" s="1"/>
  <c r="BR37" i="20"/>
  <c r="BS37" i="20" s="1"/>
  <c r="BR11" i="20"/>
  <c r="BS11" i="20" s="1"/>
  <c r="CB11" i="20" s="1"/>
  <c r="CC11" i="20" s="1"/>
  <c r="I11" i="20" s="1"/>
  <c r="BR59" i="20"/>
  <c r="BS59" i="20" s="1"/>
  <c r="BR41" i="20"/>
  <c r="BS41" i="20" s="1"/>
  <c r="CB41" i="20" s="1"/>
  <c r="CC41" i="20" s="1"/>
  <c r="I41" i="20" s="1"/>
  <c r="BR34" i="20"/>
  <c r="BS34" i="20" s="1"/>
  <c r="CB34" i="20" s="1"/>
  <c r="CC34" i="20" s="1"/>
  <c r="I34" i="20" s="1"/>
  <c r="BR30" i="20"/>
  <c r="BS30" i="20" s="1"/>
  <c r="CB30" i="20" s="1"/>
  <c r="CC30" i="20" s="1"/>
  <c r="I30" i="20" s="1"/>
  <c r="BR43" i="20"/>
  <c r="BS43" i="20" s="1"/>
  <c r="CB43" i="20" s="1"/>
  <c r="CC43" i="20" s="1"/>
  <c r="I43" i="20" s="1"/>
  <c r="DI19" i="20"/>
  <c r="CR19" i="20" s="1"/>
  <c r="H29" i="29"/>
  <c r="CM19" i="20" l="1"/>
  <c r="CN19" i="20" s="1"/>
  <c r="CH19" i="20"/>
  <c r="CI19" i="20" s="1"/>
  <c r="CS19" i="20"/>
  <c r="CX19" i="20"/>
  <c r="BS19" i="20"/>
  <c r="CB19" i="20" s="1"/>
  <c r="CC19" i="20" s="1"/>
  <c r="DC19" i="20"/>
  <c r="DH19" i="20"/>
  <c r="ES19" i="20"/>
  <c r="I29" i="29"/>
  <c r="DL19" i="20" l="1"/>
  <c r="DM19" i="20" s="1"/>
  <c r="DR19" i="20"/>
  <c r="DS19" i="20" s="1"/>
  <c r="EB19" i="20"/>
  <c r="EC19" i="20" s="1"/>
  <c r="EM19" i="20"/>
  <c r="ER19" i="20"/>
  <c r="DX19" i="20"/>
  <c r="EF19" i="20"/>
  <c r="IW19" i="20" l="1"/>
  <c r="IL19" i="20"/>
  <c r="EH19" i="20"/>
  <c r="EV19" i="20" s="1"/>
  <c r="EW19" i="20" s="1"/>
  <c r="IV19" i="20"/>
  <c r="L29" i="29"/>
  <c r="N29" i="29" s="1"/>
  <c r="IB19" i="20" l="1"/>
  <c r="IF19" i="20"/>
  <c r="IG19" i="20" s="1"/>
  <c r="IQ19" i="20"/>
  <c r="HV19" i="20"/>
  <c r="HW19" i="20" s="1"/>
  <c r="IZ19" i="20" l="1"/>
  <c r="JA19" i="20" s="1"/>
  <c r="I19" i="20" s="1"/>
</calcChain>
</file>

<file path=xl/sharedStrings.xml><?xml version="1.0" encoding="utf-8"?>
<sst xmlns="http://schemas.openxmlformats.org/spreadsheetml/2006/main" count="1208" uniqueCount="263">
  <si>
    <t>Name</t>
  </si>
  <si>
    <t>Surname</t>
  </si>
  <si>
    <t>Class</t>
  </si>
  <si>
    <t>Stefan</t>
  </si>
  <si>
    <t>Corrie</t>
  </si>
  <si>
    <t>Brett</t>
  </si>
  <si>
    <t>Kenny</t>
  </si>
  <si>
    <t>Arno</t>
  </si>
  <si>
    <t>Shaun</t>
  </si>
  <si>
    <t>Marius</t>
  </si>
  <si>
    <t>SWART</t>
  </si>
  <si>
    <t>WINTERSHOVEN</t>
  </si>
  <si>
    <t>HUDSON</t>
  </si>
  <si>
    <t>LAW</t>
  </si>
  <si>
    <t>TRUTER</t>
  </si>
  <si>
    <t>DRENTH</t>
  </si>
  <si>
    <t>KRUGER</t>
  </si>
  <si>
    <t>Competition Number</t>
  </si>
  <si>
    <t>License Number</t>
  </si>
  <si>
    <t>Production Modified</t>
  </si>
  <si>
    <t>Modified</t>
  </si>
  <si>
    <t>Class Description</t>
  </si>
  <si>
    <t>E1</t>
  </si>
  <si>
    <t>E2</t>
  </si>
  <si>
    <t>E3</t>
  </si>
  <si>
    <t>E4</t>
  </si>
  <si>
    <t>E5</t>
  </si>
  <si>
    <t>E6</t>
  </si>
  <si>
    <t>E7</t>
  </si>
  <si>
    <t>Position</t>
  </si>
  <si>
    <t>#</t>
  </si>
  <si>
    <t>Nr of Starters</t>
  </si>
  <si>
    <t>Nationals?</t>
  </si>
  <si>
    <t>Y</t>
  </si>
  <si>
    <t>N</t>
  </si>
  <si>
    <t>Nr of Entries</t>
  </si>
  <si>
    <t>E8</t>
  </si>
  <si>
    <t>Competitor Information</t>
  </si>
  <si>
    <t>Jacques</t>
  </si>
  <si>
    <t>Johan</t>
  </si>
  <si>
    <t>DE BLANCHE</t>
  </si>
  <si>
    <t>Max</t>
  </si>
  <si>
    <t>20% of Max</t>
  </si>
  <si>
    <t>Comb. Nationals Total</t>
  </si>
  <si>
    <t>Comb. Nationals Ave</t>
  </si>
  <si>
    <t>Prod. Mod Average</t>
  </si>
  <si>
    <t>Mod Average</t>
  </si>
  <si>
    <t>Drivers</t>
  </si>
  <si>
    <t xml:space="preserve"> - Count Nr of Competitors per Class per Event</t>
  </si>
  <si>
    <t>Description</t>
  </si>
  <si>
    <t>Tables &amp; Calculations</t>
  </si>
  <si>
    <t>Co-Drivers</t>
  </si>
  <si>
    <t>Point Allocation based on number of entries</t>
  </si>
  <si>
    <t>Class Number &amp; Description</t>
  </si>
  <si>
    <t>4</t>
  </si>
  <si>
    <t>3</t>
  </si>
  <si>
    <t>1</t>
  </si>
  <si>
    <t>2</t>
  </si>
  <si>
    <t>5</t>
  </si>
  <si>
    <t>6</t>
  </si>
  <si>
    <t>Point Allocation based on number of entries - Modified Class</t>
  </si>
  <si>
    <t>Rank</t>
  </si>
  <si>
    <t>Class 1</t>
  </si>
  <si>
    <r>
      <t xml:space="preserve">Race Points </t>
    </r>
    <r>
      <rPr>
        <b/>
        <sz val="7"/>
        <rFont val="Arial Narrow"/>
        <family val="2"/>
      </rPr>
      <t>(no duplicate)</t>
    </r>
  </si>
  <si>
    <t>Final Race Points</t>
  </si>
  <si>
    <t>Check Duplicates (next position)</t>
  </si>
  <si>
    <t>Class 2</t>
  </si>
  <si>
    <t>Class 3</t>
  </si>
  <si>
    <t>Class 4</t>
  </si>
  <si>
    <t>Class 5</t>
  </si>
  <si>
    <t>Points Table</t>
  </si>
  <si>
    <t>Class 6</t>
  </si>
  <si>
    <t>Open Class</t>
  </si>
  <si>
    <t>Race Points</t>
  </si>
  <si>
    <t>Entries / Class</t>
  </si>
  <si>
    <t>Race Position</t>
  </si>
  <si>
    <t>Kyra</t>
  </si>
  <si>
    <t>Total</t>
  </si>
  <si>
    <t>SWARTS</t>
  </si>
  <si>
    <t>HOLTZHAUSEN</t>
  </si>
  <si>
    <t>Lukas</t>
  </si>
  <si>
    <t>Event Points</t>
  </si>
  <si>
    <t>Entry Points</t>
  </si>
  <si>
    <t>Race Total</t>
  </si>
  <si>
    <t>Events</t>
  </si>
  <si>
    <t>Shane</t>
  </si>
  <si>
    <t>Top Truck</t>
  </si>
  <si>
    <t>Barrie</t>
  </si>
  <si>
    <t>SMART</t>
  </si>
  <si>
    <t>NOLTE</t>
  </si>
  <si>
    <t>Louwrens</t>
  </si>
  <si>
    <t>Hannie</t>
  </si>
  <si>
    <t>Event 1: Rayton</t>
  </si>
  <si>
    <t>Event 8: Parys</t>
  </si>
  <si>
    <t>Natasha</t>
  </si>
  <si>
    <t>Albie</t>
  </si>
  <si>
    <t>Lynette</t>
  </si>
  <si>
    <t>N/A</t>
  </si>
  <si>
    <t>1 - Rayton</t>
  </si>
  <si>
    <t>8 - Parys</t>
  </si>
  <si>
    <t>Top Truck Average</t>
  </si>
  <si>
    <t>Morne</t>
  </si>
  <si>
    <t>Karel</t>
  </si>
  <si>
    <t>SPANGENBERG</t>
  </si>
  <si>
    <t>Antonie</t>
  </si>
  <si>
    <t>Werner</t>
  </si>
  <si>
    <t>GOUWS</t>
  </si>
  <si>
    <t>Leon</t>
  </si>
  <si>
    <t>NEL</t>
  </si>
  <si>
    <t>Tienie</t>
  </si>
  <si>
    <t>Event 7: Mbizi</t>
  </si>
  <si>
    <t>BEKKER</t>
  </si>
  <si>
    <t>Roelf</t>
  </si>
  <si>
    <t>LESLIE</t>
  </si>
  <si>
    <t>Mervyn</t>
  </si>
  <si>
    <t>ERASMUS</t>
  </si>
  <si>
    <t>FOURIE</t>
  </si>
  <si>
    <t>Jack</t>
  </si>
  <si>
    <t>DU PLESSIS</t>
  </si>
  <si>
    <t>SEEGERS</t>
  </si>
  <si>
    <t>Andries</t>
  </si>
  <si>
    <t>7 - Mbizi</t>
  </si>
  <si>
    <t>Event 2: Midvaal</t>
  </si>
  <si>
    <t>Event 3: Steineck #1</t>
  </si>
  <si>
    <t>Event 4: Steineck #2</t>
  </si>
  <si>
    <t>Event 5: Wesvaal/Rustenburg</t>
  </si>
  <si>
    <t>Event 6: High Stakes</t>
  </si>
  <si>
    <t>Total Points</t>
  </si>
  <si>
    <t>2 - Midvaal</t>
  </si>
  <si>
    <t>3 - Steineck #1</t>
  </si>
  <si>
    <t>4 - Steineck #2</t>
  </si>
  <si>
    <t>5 - Wesvaal/Rustenburg</t>
  </si>
  <si>
    <t>6 - High Stakes</t>
  </si>
  <si>
    <t>CLAASEN</t>
  </si>
  <si>
    <t>Kevin</t>
  </si>
  <si>
    <t>HARRIS</t>
  </si>
  <si>
    <t>Nicholas</t>
  </si>
  <si>
    <t>VENTER</t>
  </si>
  <si>
    <t>Willie</t>
  </si>
  <si>
    <t>VAN DER END</t>
  </si>
  <si>
    <t>Tim</t>
  </si>
  <si>
    <t>Mark</t>
  </si>
  <si>
    <t>PEARCE</t>
  </si>
  <si>
    <t>Justin</t>
  </si>
  <si>
    <t>SCHUTTE</t>
  </si>
  <si>
    <t>Peet</t>
  </si>
  <si>
    <t>Raymond</t>
  </si>
  <si>
    <t>WESSELS</t>
  </si>
  <si>
    <t>JP</t>
  </si>
  <si>
    <t>Michelle</t>
  </si>
  <si>
    <t>ORSMOND</t>
  </si>
  <si>
    <t>Vernon</t>
  </si>
  <si>
    <t>Luwell</t>
  </si>
  <si>
    <t>CILLIERS</t>
  </si>
  <si>
    <t>GHOST (NOLTE)</t>
  </si>
  <si>
    <t>Wihan</t>
  </si>
  <si>
    <t>BOTHA</t>
  </si>
  <si>
    <t>Toy</t>
  </si>
  <si>
    <t>VAN WYK</t>
  </si>
  <si>
    <t>GHOST (DRENTH)</t>
  </si>
  <si>
    <t>SCHNEIDER</t>
  </si>
  <si>
    <t>Roberto</t>
  </si>
  <si>
    <t>Francios</t>
  </si>
  <si>
    <t>DE SWARDT</t>
  </si>
  <si>
    <t>Chippie</t>
  </si>
  <si>
    <t>DU TOIT</t>
  </si>
  <si>
    <t>Chrizna</t>
  </si>
  <si>
    <t>Judy</t>
  </si>
  <si>
    <t>VAN DER MERWE</t>
  </si>
  <si>
    <t>Hanno</t>
  </si>
  <si>
    <t>GHOST (KRUGER)</t>
  </si>
  <si>
    <t>STEYN</t>
  </si>
  <si>
    <t>Jurie</t>
  </si>
  <si>
    <t>Nita</t>
  </si>
  <si>
    <t>ALBRECHT</t>
  </si>
  <si>
    <t>Casey-Lee</t>
  </si>
  <si>
    <t>VAN DEN HEEVER</t>
  </si>
  <si>
    <t>SWANEPOEL</t>
  </si>
  <si>
    <t>Reinhardt</t>
  </si>
  <si>
    <t>BOOYENS</t>
  </si>
  <si>
    <t>Barry</t>
  </si>
  <si>
    <t>Tristan</t>
  </si>
  <si>
    <t>GHOST (HUDSON)</t>
  </si>
  <si>
    <t>GHOST (WINTERSHOVEN)</t>
  </si>
  <si>
    <t>VAN VUUREN</t>
  </si>
  <si>
    <t>Carl</t>
  </si>
  <si>
    <t>VERMAAK</t>
  </si>
  <si>
    <t>Frikkie</t>
  </si>
  <si>
    <t>LLOYD</t>
  </si>
  <si>
    <t>Less</t>
  </si>
  <si>
    <t>Andre</t>
  </si>
  <si>
    <t>ACKERMAN</t>
  </si>
  <si>
    <t>Armand</t>
  </si>
  <si>
    <t>VAN TONDER</t>
  </si>
  <si>
    <t>Anton</t>
  </si>
  <si>
    <t>REDFORD</t>
  </si>
  <si>
    <t>Roger</t>
  </si>
  <si>
    <t>Ounie</t>
  </si>
  <si>
    <t>DURAAN</t>
  </si>
  <si>
    <t>Hein</t>
  </si>
  <si>
    <t>SWATTON</t>
  </si>
  <si>
    <t>Lynton</t>
  </si>
  <si>
    <t>LINDEQUE</t>
  </si>
  <si>
    <t>GHOST (DURAAN)</t>
  </si>
  <si>
    <t>PAGE</t>
  </si>
  <si>
    <t>Dean</t>
  </si>
  <si>
    <t>HEFER</t>
  </si>
  <si>
    <t>TAYLOR</t>
  </si>
  <si>
    <t>Jason</t>
  </si>
  <si>
    <t>VAN DYK</t>
  </si>
  <si>
    <t>Gerhard</t>
  </si>
  <si>
    <t>VAN RENSBURG</t>
  </si>
  <si>
    <t>Phlip</t>
  </si>
  <si>
    <t>Standard</t>
  </si>
  <si>
    <t>VAN ZYL</t>
  </si>
  <si>
    <t>Pieter</t>
  </si>
  <si>
    <t>CROUSE</t>
  </si>
  <si>
    <t>Riaan</t>
  </si>
  <si>
    <t>ENGELBRECHT</t>
  </si>
  <si>
    <t>HW</t>
  </si>
  <si>
    <t>ELS</t>
  </si>
  <si>
    <t>Wikkie</t>
  </si>
  <si>
    <t>MOUTON</t>
  </si>
  <si>
    <t>Koos</t>
  </si>
  <si>
    <t>COETZEE</t>
  </si>
  <si>
    <t>Jeandre</t>
  </si>
  <si>
    <t>Kenneth</t>
  </si>
  <si>
    <t>Sonia</t>
  </si>
  <si>
    <t>HOCK</t>
  </si>
  <si>
    <t>WA</t>
  </si>
  <si>
    <t>Elaine</t>
  </si>
  <si>
    <t>SP</t>
  </si>
  <si>
    <t>GROENVELD</t>
  </si>
  <si>
    <t>Jaco</t>
  </si>
  <si>
    <t>RAS</t>
  </si>
  <si>
    <t>Rudie</t>
  </si>
  <si>
    <t>BARNARD</t>
  </si>
  <si>
    <t>Herman</t>
  </si>
  <si>
    <t>Brand</t>
  </si>
  <si>
    <t>REDLINGHUYS</t>
  </si>
  <si>
    <t>ROBERTSE</t>
  </si>
  <si>
    <t>Ruan</t>
  </si>
  <si>
    <t>VAN RHYN</t>
  </si>
  <si>
    <t>SCHENKER</t>
  </si>
  <si>
    <t>Herbert</t>
  </si>
  <si>
    <t>Ronelle</t>
  </si>
  <si>
    <t>DU SWART</t>
  </si>
  <si>
    <t>Chapie</t>
  </si>
  <si>
    <t>BESTER</t>
  </si>
  <si>
    <t>STRAUSS</t>
  </si>
  <si>
    <t>Joanie</t>
  </si>
  <si>
    <t>BROWN</t>
  </si>
  <si>
    <t>Zonica</t>
  </si>
  <si>
    <t>VAN DER SLOOT</t>
  </si>
  <si>
    <t>Keith</t>
  </si>
  <si>
    <t>Charmaine</t>
  </si>
  <si>
    <t>CLAASENS</t>
  </si>
  <si>
    <t>Jan</t>
  </si>
  <si>
    <t>DE VRIES</t>
  </si>
  <si>
    <t>R</t>
  </si>
  <si>
    <t>JC</t>
  </si>
  <si>
    <t>Madelise</t>
  </si>
  <si>
    <t>AGENBACH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</si>
</sst>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9" x14ac:knownFonts="1">
    <font>
      <sz val="10"/>
      <name val="Arial"/>
    </font>
    <font>
      <sz val="10"/>
      <name val="Arial Narrow"/>
      <family val="2"/>
    </font>
    <font>
      <b/>
      <sz val="10"/>
      <name val="Arial Narrow"/>
      <family val="2"/>
    </font>
    <font>
      <b/>
      <sz val="10"/>
      <name val="Arial Narrow"/>
      <family val="2"/>
    </font>
    <font>
      <sz val="10"/>
      <name val="Arial"/>
      <family val="2"/>
    </font>
    <font>
      <i/>
      <sz val="10"/>
      <name val="Arial"/>
      <family val="2"/>
    </font>
    <font>
      <b/>
      <sz val="9"/>
      <name val="Arial Narrow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7"/>
      <name val="Arial Narrow"/>
      <family val="2"/>
    </font>
    <font>
      <b/>
      <sz val="14"/>
      <name val="Arial"/>
      <family val="2"/>
    </font>
    <font>
      <b/>
      <sz val="14"/>
      <color theme="0"/>
      <name val="Arial"/>
      <family val="2"/>
    </font>
    <font>
      <b/>
      <sz val="9"/>
      <color rgb="FF0070C0"/>
      <name val="Arial"/>
      <family val="2"/>
    </font>
    <font>
      <sz val="10"/>
      <color theme="0" tint="-0.34998626667073579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/>
      <top/>
      <bottom style="double">
        <color rgb="FFFF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1" fontId="2" fillId="0" borderId="1" applyFont="0">
      <alignment horizontal="center"/>
    </xf>
    <xf numFmtId="1" fontId="3" fillId="0" borderId="2" applyBorder="0">
      <alignment horizontal="center"/>
    </xf>
    <xf numFmtId="0" fontId="1" fillId="0" borderId="0"/>
    <xf numFmtId="1" fontId="2" fillId="0" borderId="2" applyBorder="0">
      <alignment horizontal="center"/>
    </xf>
    <xf numFmtId="0" fontId="4" fillId="0" borderId="0"/>
    <xf numFmtId="1" fontId="2" fillId="0" borderId="2" applyBorder="0">
      <alignment horizontal="center"/>
    </xf>
  </cellStyleXfs>
  <cellXfs count="249">
    <xf numFmtId="0" fontId="0" fillId="0" borderId="0" xfId="0"/>
    <xf numFmtId="0" fontId="4" fillId="0" borderId="0" xfId="0" applyFont="1" applyFill="1" applyBorder="1"/>
    <xf numFmtId="0" fontId="0" fillId="2" borderId="0" xfId="0" applyFill="1"/>
    <xf numFmtId="0" fontId="0" fillId="0" borderId="0" xfId="0" applyFill="1" applyBorder="1"/>
    <xf numFmtId="0" fontId="0" fillId="0" borderId="0" xfId="0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4" fillId="2" borderId="0" xfId="0" applyFont="1" applyFill="1"/>
    <xf numFmtId="0" fontId="7" fillId="2" borderId="23" xfId="0" applyFont="1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11" fillId="2" borderId="0" xfId="0" applyFont="1" applyFill="1" applyAlignment="1">
      <alignment horizontal="right" vertical="center"/>
    </xf>
    <xf numFmtId="0" fontId="7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164" fontId="7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8" xfId="0" applyFont="1" applyFill="1" applyBorder="1"/>
    <xf numFmtId="0" fontId="0" fillId="2" borderId="8" xfId="0" applyFill="1" applyBorder="1"/>
    <xf numFmtId="0" fontId="0" fillId="2" borderId="0" xfId="0" applyFill="1" applyBorder="1"/>
    <xf numFmtId="0" fontId="7" fillId="2" borderId="0" xfId="0" applyFont="1" applyFill="1" applyBorder="1"/>
    <xf numFmtId="49" fontId="7" fillId="2" borderId="23" xfId="0" applyNumberFormat="1" applyFont="1" applyFill="1" applyBorder="1" applyAlignment="1">
      <alignment horizontal="center" vertical="center" wrapText="1"/>
    </xf>
    <xf numFmtId="49" fontId="7" fillId="2" borderId="23" xfId="0" applyNumberFormat="1" applyFont="1" applyFill="1" applyBorder="1" applyAlignment="1">
      <alignment horizontal="left" vertical="center"/>
    </xf>
    <xf numFmtId="49" fontId="4" fillId="2" borderId="23" xfId="0" applyNumberFormat="1" applyFont="1" applyFill="1" applyBorder="1" applyAlignment="1">
      <alignment horizontal="left" vertical="center"/>
    </xf>
    <xf numFmtId="49" fontId="4" fillId="2" borderId="23" xfId="0" applyNumberFormat="1" applyFont="1" applyFill="1" applyBorder="1" applyAlignment="1">
      <alignment horizontal="center" vertical="center"/>
    </xf>
    <xf numFmtId="1" fontId="7" fillId="2" borderId="0" xfId="0" applyNumberFormat="1" applyFont="1" applyFill="1" applyBorder="1" applyAlignment="1">
      <alignment horizontal="center" vertical="center"/>
    </xf>
    <xf numFmtId="1" fontId="7" fillId="2" borderId="27" xfId="0" applyNumberFormat="1" applyFont="1" applyFill="1" applyBorder="1" applyAlignment="1">
      <alignment horizontal="center" vertical="center"/>
    </xf>
    <xf numFmtId="1" fontId="7" fillId="2" borderId="26" xfId="0" applyNumberFormat="1" applyFont="1" applyFill="1" applyBorder="1" applyAlignment="1">
      <alignment horizontal="center" vertical="center"/>
    </xf>
    <xf numFmtId="1" fontId="4" fillId="2" borderId="23" xfId="0" applyNumberFormat="1" applyFont="1" applyFill="1" applyBorder="1" applyAlignment="1">
      <alignment horizontal="center" vertical="center"/>
    </xf>
    <xf numFmtId="1" fontId="0" fillId="2" borderId="23" xfId="0" applyNumberFormat="1" applyFill="1" applyBorder="1" applyAlignment="1">
      <alignment horizontal="center" vertical="center"/>
    </xf>
    <xf numFmtId="1" fontId="7" fillId="3" borderId="26" xfId="0" applyNumberFormat="1" applyFont="1" applyFill="1" applyBorder="1" applyAlignment="1">
      <alignment horizontal="center" vertical="center"/>
    </xf>
    <xf numFmtId="1" fontId="4" fillId="3" borderId="23" xfId="0" applyNumberFormat="1" applyFont="1" applyFill="1" applyBorder="1" applyAlignment="1">
      <alignment horizontal="center" vertical="center"/>
    </xf>
    <xf numFmtId="1" fontId="0" fillId="3" borderId="23" xfId="0" applyNumberFormat="1" applyFill="1" applyBorder="1" applyAlignment="1">
      <alignment horizontal="center" vertical="center"/>
    </xf>
    <xf numFmtId="1" fontId="0" fillId="7" borderId="23" xfId="0" applyNumberFormat="1" applyFill="1" applyBorder="1" applyAlignment="1">
      <alignment horizontal="center" vertical="center"/>
    </xf>
    <xf numFmtId="1" fontId="4" fillId="7" borderId="23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/>
    <xf numFmtId="1" fontId="4" fillId="2" borderId="0" xfId="0" applyNumberFormat="1" applyFont="1" applyFill="1" applyBorder="1" applyAlignment="1">
      <alignment horizontal="center" vertical="center"/>
    </xf>
    <xf numFmtId="1" fontId="9" fillId="2" borderId="0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right" vertical="center"/>
    </xf>
    <xf numFmtId="1" fontId="0" fillId="2" borderId="0" xfId="0" applyNumberFormat="1" applyFill="1" applyBorder="1" applyAlignment="1">
      <alignment horizontal="center" vertical="center"/>
    </xf>
    <xf numFmtId="1" fontId="4" fillId="2" borderId="0" xfId="3" applyNumberFormat="1" applyFont="1" applyFill="1" applyBorder="1" applyAlignment="1">
      <alignment horizontal="center"/>
    </xf>
    <xf numFmtId="0" fontId="4" fillId="0" borderId="31" xfId="0" applyFont="1" applyFill="1" applyBorder="1" applyAlignment="1">
      <alignment horizontal="center" vertical="center"/>
    </xf>
    <xf numFmtId="0" fontId="4" fillId="0" borderId="36" xfId="0" applyFont="1" applyFill="1" applyBorder="1" applyAlignment="1">
      <alignment horizontal="center" vertical="center"/>
    </xf>
    <xf numFmtId="0" fontId="4" fillId="0" borderId="1" xfId="3" applyFont="1" applyFill="1" applyBorder="1"/>
    <xf numFmtId="0" fontId="4" fillId="0" borderId="1" xfId="0" applyFont="1" applyFill="1" applyBorder="1"/>
    <xf numFmtId="0" fontId="5" fillId="0" borderId="1" xfId="3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" fontId="4" fillId="0" borderId="36" xfId="3" applyNumberFormat="1" applyFont="1" applyFill="1" applyBorder="1" applyAlignment="1">
      <alignment horizontal="center"/>
    </xf>
    <xf numFmtId="1" fontId="4" fillId="0" borderId="1" xfId="3" applyNumberFormat="1" applyFont="1" applyFill="1" applyBorder="1" applyAlignment="1">
      <alignment horizontal="center"/>
    </xf>
    <xf numFmtId="1" fontId="4" fillId="0" borderId="38" xfId="3" applyNumberFormat="1" applyFont="1" applyFill="1" applyBorder="1" applyAlignment="1">
      <alignment horizontal="center"/>
    </xf>
    <xf numFmtId="1" fontId="4" fillId="0" borderId="6" xfId="3" applyNumberFormat="1" applyFont="1" applyFill="1" applyBorder="1" applyAlignment="1">
      <alignment horizontal="center"/>
    </xf>
    <xf numFmtId="1" fontId="4" fillId="0" borderId="1" xfId="3" applyNumberFormat="1" applyFont="1" applyFill="1" applyBorder="1" applyAlignment="1">
      <alignment horizontal="center" vertical="center"/>
    </xf>
    <xf numFmtId="1" fontId="4" fillId="0" borderId="39" xfId="3" applyNumberFormat="1" applyFont="1" applyFill="1" applyBorder="1" applyAlignment="1">
      <alignment horizontal="center"/>
    </xf>
    <xf numFmtId="1" fontId="4" fillId="0" borderId="6" xfId="3" applyNumberFormat="1" applyFont="1" applyFill="1" applyBorder="1" applyAlignment="1">
      <alignment horizontal="center" vertical="center"/>
    </xf>
    <xf numFmtId="0" fontId="4" fillId="0" borderId="1" xfId="3" applyNumberFormat="1" applyFont="1" applyFill="1" applyBorder="1"/>
    <xf numFmtId="49" fontId="4" fillId="0" borderId="1" xfId="3" applyNumberFormat="1" applyFont="1" applyFill="1" applyBorder="1" applyAlignment="1">
      <alignment horizontal="center" vertical="center"/>
    </xf>
    <xf numFmtId="0" fontId="4" fillId="0" borderId="41" xfId="0" applyFont="1" applyFill="1" applyBorder="1"/>
    <xf numFmtId="0" fontId="4" fillId="0" borderId="41" xfId="0" applyFont="1" applyFill="1" applyBorder="1" applyAlignment="1">
      <alignment horizontal="center" vertical="center"/>
    </xf>
    <xf numFmtId="49" fontId="4" fillId="0" borderId="41" xfId="0" applyNumberFormat="1" applyFont="1" applyFill="1" applyBorder="1" applyAlignment="1">
      <alignment horizontal="center" vertical="center"/>
    </xf>
    <xf numFmtId="1" fontId="4" fillId="0" borderId="40" xfId="3" applyNumberFormat="1" applyFont="1" applyFill="1" applyBorder="1" applyAlignment="1">
      <alignment horizontal="center"/>
    </xf>
    <xf numFmtId="1" fontId="4" fillId="0" borderId="41" xfId="3" applyNumberFormat="1" applyFont="1" applyFill="1" applyBorder="1" applyAlignment="1">
      <alignment horizontal="center"/>
    </xf>
    <xf numFmtId="1" fontId="4" fillId="0" borderId="45" xfId="3" applyNumberFormat="1" applyFont="1" applyFill="1" applyBorder="1" applyAlignment="1">
      <alignment horizontal="center"/>
    </xf>
    <xf numFmtId="1" fontId="4" fillId="0" borderId="46" xfId="3" applyNumberFormat="1" applyFont="1" applyFill="1" applyBorder="1" applyAlignment="1">
      <alignment horizontal="center"/>
    </xf>
    <xf numFmtId="1" fontId="4" fillId="0" borderId="41" xfId="3" applyNumberFormat="1" applyFont="1" applyFill="1" applyBorder="1" applyAlignment="1">
      <alignment horizontal="center" vertical="center"/>
    </xf>
    <xf numFmtId="1" fontId="4" fillId="0" borderId="46" xfId="3" applyNumberFormat="1" applyFont="1" applyFill="1" applyBorder="1" applyAlignment="1">
      <alignment horizontal="center" vertical="center"/>
    </xf>
    <xf numFmtId="1" fontId="4" fillId="2" borderId="0" xfId="3" applyNumberFormat="1" applyFont="1" applyFill="1" applyBorder="1" applyAlignment="1">
      <alignment horizontal="center" vertical="center"/>
    </xf>
    <xf numFmtId="0" fontId="4" fillId="0" borderId="49" xfId="0" applyFont="1" applyFill="1" applyBorder="1"/>
    <xf numFmtId="0" fontId="4" fillId="0" borderId="49" xfId="0" applyFont="1" applyFill="1" applyBorder="1" applyAlignment="1">
      <alignment horizontal="center" vertical="center"/>
    </xf>
    <xf numFmtId="1" fontId="4" fillId="0" borderId="49" xfId="3" applyNumberFormat="1" applyFont="1" applyFill="1" applyBorder="1" applyAlignment="1">
      <alignment horizontal="center"/>
    </xf>
    <xf numFmtId="1" fontId="4" fillId="0" borderId="50" xfId="3" applyNumberFormat="1" applyFont="1" applyFill="1" applyBorder="1" applyAlignment="1">
      <alignment horizontal="center"/>
    </xf>
    <xf numFmtId="164" fontId="8" fillId="15" borderId="11" xfId="0" applyNumberFormat="1" applyFont="1" applyFill="1" applyBorder="1" applyAlignment="1">
      <alignment horizontal="center" vertical="center" wrapText="1"/>
    </xf>
    <xf numFmtId="164" fontId="8" fillId="15" borderId="12" xfId="0" applyNumberFormat="1" applyFont="1" applyFill="1" applyBorder="1" applyAlignment="1">
      <alignment horizontal="center" vertical="center" wrapText="1"/>
    </xf>
    <xf numFmtId="164" fontId="8" fillId="15" borderId="18" xfId="0" applyNumberFormat="1" applyFont="1" applyFill="1" applyBorder="1" applyAlignment="1">
      <alignment horizontal="center" vertical="center" wrapText="1"/>
    </xf>
    <xf numFmtId="164" fontId="6" fillId="15" borderId="11" xfId="0" applyNumberFormat="1" applyFont="1" applyFill="1" applyBorder="1" applyAlignment="1">
      <alignment horizontal="center" vertical="center" wrapText="1"/>
    </xf>
    <xf numFmtId="164" fontId="6" fillId="15" borderId="18" xfId="0" applyNumberFormat="1" applyFont="1" applyFill="1" applyBorder="1" applyAlignment="1">
      <alignment horizontal="center" vertical="center" wrapText="1"/>
    </xf>
    <xf numFmtId="164" fontId="6" fillId="15" borderId="16" xfId="0" applyNumberFormat="1" applyFont="1" applyFill="1" applyBorder="1" applyAlignment="1">
      <alignment horizontal="center" vertical="center" wrapText="1"/>
    </xf>
    <xf numFmtId="164" fontId="6" fillId="15" borderId="12" xfId="0" applyNumberFormat="1" applyFont="1" applyFill="1" applyBorder="1" applyAlignment="1">
      <alignment horizontal="center" vertical="center" wrapText="1"/>
    </xf>
    <xf numFmtId="164" fontId="6" fillId="15" borderId="13" xfId="0" applyNumberFormat="1" applyFont="1" applyFill="1" applyBorder="1" applyAlignment="1">
      <alignment horizontal="center" vertical="center" wrapText="1"/>
    </xf>
    <xf numFmtId="1" fontId="4" fillId="0" borderId="51" xfId="3" applyNumberFormat="1" applyFont="1" applyFill="1" applyBorder="1" applyAlignment="1">
      <alignment horizontal="center"/>
    </xf>
    <xf numFmtId="1" fontId="4" fillId="0" borderId="48" xfId="3" applyNumberFormat="1" applyFont="1" applyFill="1" applyBorder="1" applyAlignment="1">
      <alignment horizontal="center"/>
    </xf>
    <xf numFmtId="1" fontId="4" fillId="0" borderId="53" xfId="3" applyNumberFormat="1" applyFont="1" applyFill="1" applyBorder="1" applyAlignment="1">
      <alignment horizontal="center"/>
    </xf>
    <xf numFmtId="1" fontId="4" fillId="0" borderId="54" xfId="3" applyNumberFormat="1" applyFont="1" applyFill="1" applyBorder="1" applyAlignment="1">
      <alignment horizontal="center"/>
    </xf>
    <xf numFmtId="1" fontId="4" fillId="0" borderId="55" xfId="3" applyNumberFormat="1" applyFont="1" applyFill="1" applyBorder="1" applyAlignment="1">
      <alignment horizontal="center"/>
    </xf>
    <xf numFmtId="1" fontId="4" fillId="0" borderId="48" xfId="3" applyNumberFormat="1" applyFont="1" applyFill="1" applyBorder="1" applyAlignment="1">
      <alignment horizontal="center" vertical="center"/>
    </xf>
    <xf numFmtId="0" fontId="4" fillId="0" borderId="4" xfId="3" applyNumberFormat="1" applyFont="1" applyFill="1" applyBorder="1" applyAlignment="1">
      <alignment horizontal="center"/>
    </xf>
    <xf numFmtId="1" fontId="4" fillId="0" borderId="53" xfId="3" applyNumberFormat="1" applyFont="1" applyFill="1" applyBorder="1" applyAlignment="1">
      <alignment horizontal="center" vertical="center"/>
    </xf>
    <xf numFmtId="1" fontId="4" fillId="4" borderId="36" xfId="3" applyNumberFormat="1" applyFont="1" applyFill="1" applyBorder="1" applyAlignment="1">
      <alignment horizontal="center"/>
    </xf>
    <xf numFmtId="1" fontId="4" fillId="4" borderId="40" xfId="3" applyNumberFormat="1" applyFont="1" applyFill="1" applyBorder="1" applyAlignment="1">
      <alignment horizontal="center"/>
    </xf>
    <xf numFmtId="1" fontId="4" fillId="0" borderId="56" xfId="3" applyNumberFormat="1" applyFont="1" applyFill="1" applyBorder="1" applyAlignment="1">
      <alignment horizontal="center"/>
    </xf>
    <xf numFmtId="1" fontId="4" fillId="0" borderId="57" xfId="3" applyNumberFormat="1" applyFont="1" applyFill="1" applyBorder="1" applyAlignment="1">
      <alignment horizontal="center"/>
    </xf>
    <xf numFmtId="1" fontId="4" fillId="0" borderId="14" xfId="3" applyNumberFormat="1" applyFont="1" applyFill="1" applyBorder="1" applyAlignment="1">
      <alignment horizontal="center"/>
    </xf>
    <xf numFmtId="1" fontId="4" fillId="0" borderId="56" xfId="3" applyNumberFormat="1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left" vertical="top"/>
    </xf>
    <xf numFmtId="2" fontId="0" fillId="2" borderId="0" xfId="0" applyNumberFormat="1" applyFill="1" applyBorder="1"/>
    <xf numFmtId="2" fontId="0" fillId="2" borderId="0" xfId="0" applyNumberFormat="1" applyFill="1" applyBorder="1" applyAlignment="1">
      <alignment horizontal="center" vertical="center"/>
    </xf>
    <xf numFmtId="2" fontId="7" fillId="2" borderId="0" xfId="0" applyNumberFormat="1" applyFont="1" applyFill="1" applyBorder="1" applyAlignment="1">
      <alignment horizontal="right" vertical="center"/>
    </xf>
    <xf numFmtId="2" fontId="4" fillId="2" borderId="0" xfId="3" applyNumberFormat="1" applyFont="1" applyFill="1" applyBorder="1" applyAlignment="1">
      <alignment horizontal="center"/>
    </xf>
    <xf numFmtId="1" fontId="7" fillId="0" borderId="36" xfId="3" applyNumberFormat="1" applyFont="1" applyFill="1" applyBorder="1" applyAlignment="1">
      <alignment horizontal="center"/>
    </xf>
    <xf numFmtId="1" fontId="7" fillId="0" borderId="1" xfId="3" applyNumberFormat="1" applyFont="1" applyFill="1" applyBorder="1" applyAlignment="1">
      <alignment horizontal="center"/>
    </xf>
    <xf numFmtId="1" fontId="7" fillId="0" borderId="6" xfId="3" applyNumberFormat="1" applyFont="1" applyFill="1" applyBorder="1" applyAlignment="1">
      <alignment horizontal="center"/>
    </xf>
    <xf numFmtId="1" fontId="7" fillId="0" borderId="40" xfId="3" applyNumberFormat="1" applyFont="1" applyFill="1" applyBorder="1" applyAlignment="1">
      <alignment horizontal="center"/>
    </xf>
    <xf numFmtId="1" fontId="7" fillId="0" borderId="41" xfId="3" applyNumberFormat="1" applyFont="1" applyFill="1" applyBorder="1" applyAlignment="1">
      <alignment horizontal="center"/>
    </xf>
    <xf numFmtId="1" fontId="7" fillId="0" borderId="46" xfId="3" applyNumberFormat="1" applyFont="1" applyFill="1" applyBorder="1" applyAlignment="1">
      <alignment horizontal="center"/>
    </xf>
    <xf numFmtId="0" fontId="4" fillId="0" borderId="1" xfId="3" applyNumberFormat="1" applyFont="1" applyFill="1" applyBorder="1" applyAlignment="1">
      <alignment horizontal="center"/>
    </xf>
    <xf numFmtId="0" fontId="4" fillId="0" borderId="1" xfId="3" applyFont="1" applyFill="1" applyBorder="1" applyAlignment="1">
      <alignment horizontal="center"/>
    </xf>
    <xf numFmtId="164" fontId="6" fillId="15" borderId="5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2" fontId="4" fillId="2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2" fontId="4" fillId="2" borderId="0" xfId="0" applyNumberFormat="1" applyFont="1" applyFill="1" applyBorder="1"/>
    <xf numFmtId="1" fontId="4" fillId="4" borderId="3" xfId="0" applyNumberFormat="1" applyFont="1" applyFill="1" applyBorder="1" applyAlignment="1">
      <alignment horizontal="center" vertical="center"/>
    </xf>
    <xf numFmtId="1" fontId="4" fillId="4" borderId="3" xfId="3" applyNumberFormat="1" applyFont="1" applyFill="1" applyBorder="1" applyAlignment="1">
      <alignment horizontal="center" vertical="center"/>
    </xf>
    <xf numFmtId="1" fontId="4" fillId="4" borderId="47" xfId="0" applyNumberFormat="1" applyFont="1" applyFill="1" applyBorder="1" applyAlignment="1">
      <alignment horizontal="center" vertical="center"/>
    </xf>
    <xf numFmtId="1" fontId="4" fillId="0" borderId="4" xfId="3" applyNumberFormat="1" applyFont="1" applyFill="1" applyBorder="1" applyAlignment="1">
      <alignment horizontal="center"/>
    </xf>
    <xf numFmtId="1" fontId="4" fillId="0" borderId="44" xfId="3" applyNumberFormat="1" applyFont="1" applyFill="1" applyBorder="1" applyAlignment="1">
      <alignment horizontal="center"/>
    </xf>
    <xf numFmtId="164" fontId="17" fillId="15" borderId="18" xfId="0" applyNumberFormat="1" applyFont="1" applyFill="1" applyBorder="1" applyAlignment="1">
      <alignment horizontal="center" vertical="center" wrapText="1"/>
    </xf>
    <xf numFmtId="1" fontId="4" fillId="4" borderId="60" xfId="3" applyNumberFormat="1" applyFont="1" applyFill="1" applyBorder="1" applyAlignment="1">
      <alignment horizontal="center"/>
    </xf>
    <xf numFmtId="164" fontId="7" fillId="2" borderId="0" xfId="0" applyNumberFormat="1" applyFont="1" applyFill="1" applyAlignment="1">
      <alignment horizontal="center" vertical="center"/>
    </xf>
    <xf numFmtId="49" fontId="4" fillId="2" borderId="24" xfId="0" applyNumberFormat="1" applyFont="1" applyFill="1" applyBorder="1" applyAlignment="1">
      <alignment horizontal="left" vertical="center"/>
    </xf>
    <xf numFmtId="49" fontId="4" fillId="2" borderId="0" xfId="0" applyNumberFormat="1" applyFont="1" applyFill="1" applyBorder="1" applyAlignment="1">
      <alignment horizontal="left" vertical="center"/>
    </xf>
    <xf numFmtId="1" fontId="4" fillId="0" borderId="42" xfId="3" applyNumberFormat="1" applyFont="1" applyFill="1" applyBorder="1" applyAlignment="1">
      <alignment horizontal="center"/>
    </xf>
    <xf numFmtId="0" fontId="4" fillId="0" borderId="40" xfId="0" applyFont="1" applyFill="1" applyBorder="1" applyAlignment="1">
      <alignment horizontal="center" vertical="center"/>
    </xf>
    <xf numFmtId="164" fontId="0" fillId="2" borderId="0" xfId="0" applyNumberFormat="1" applyFill="1"/>
    <xf numFmtId="1" fontId="0" fillId="2" borderId="0" xfId="0" applyNumberFormat="1" applyFill="1" applyBorder="1"/>
    <xf numFmtId="1" fontId="13" fillId="2" borderId="17" xfId="0" applyNumberFormat="1" applyFont="1" applyFill="1" applyBorder="1" applyAlignment="1">
      <alignment horizontal="center" vertical="center"/>
    </xf>
    <xf numFmtId="1" fontId="6" fillId="15" borderId="11" xfId="0" applyNumberFormat="1" applyFont="1" applyFill="1" applyBorder="1" applyAlignment="1">
      <alignment horizontal="center" vertical="center" wrapText="1"/>
    </xf>
    <xf numFmtId="1" fontId="6" fillId="15" borderId="5" xfId="0" applyNumberFormat="1" applyFont="1" applyFill="1" applyBorder="1" applyAlignment="1">
      <alignment horizontal="center" vertical="center" wrapText="1"/>
    </xf>
    <xf numFmtId="1" fontId="6" fillId="15" borderId="12" xfId="0" applyNumberFormat="1" applyFont="1" applyFill="1" applyBorder="1" applyAlignment="1">
      <alignment horizontal="center" vertical="center" wrapText="1"/>
    </xf>
    <xf numFmtId="1" fontId="6" fillId="15" borderId="13" xfId="0" applyNumberFormat="1" applyFont="1" applyFill="1" applyBorder="1" applyAlignment="1">
      <alignment horizontal="center" vertical="center" wrapText="1"/>
    </xf>
    <xf numFmtId="1" fontId="6" fillId="15" borderId="16" xfId="0" applyNumberFormat="1" applyFont="1" applyFill="1" applyBorder="1" applyAlignment="1">
      <alignment horizontal="center" vertical="center" wrapText="1"/>
    </xf>
    <xf numFmtId="1" fontId="6" fillId="15" borderId="18" xfId="0" applyNumberFormat="1" applyFont="1" applyFill="1" applyBorder="1" applyAlignment="1">
      <alignment horizontal="center" vertical="center" wrapText="1"/>
    </xf>
    <xf numFmtId="1" fontId="7" fillId="0" borderId="39" xfId="3" applyNumberFormat="1" applyFont="1" applyFill="1" applyBorder="1" applyAlignment="1">
      <alignment horizontal="center"/>
    </xf>
    <xf numFmtId="1" fontId="7" fillId="0" borderId="42" xfId="3" applyNumberFormat="1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right" vertical="center"/>
    </xf>
    <xf numFmtId="1" fontId="0" fillId="0" borderId="0" xfId="0" applyNumberFormat="1" applyFill="1" applyBorder="1" applyAlignment="1">
      <alignment horizontal="center" vertical="center"/>
    </xf>
    <xf numFmtId="1" fontId="0" fillId="0" borderId="0" xfId="0" applyNumberFormat="1" applyFill="1" applyBorder="1"/>
    <xf numFmtId="1" fontId="0" fillId="0" borderId="17" xfId="0" applyNumberFormat="1" applyBorder="1" applyAlignment="1">
      <alignment horizontal="center" vertical="center"/>
    </xf>
    <xf numFmtId="1" fontId="4" fillId="0" borderId="21" xfId="3" applyNumberFormat="1" applyFont="1" applyFill="1" applyBorder="1" applyAlignment="1">
      <alignment horizontal="center"/>
    </xf>
    <xf numFmtId="1" fontId="4" fillId="0" borderId="60" xfId="3" applyNumberFormat="1" applyFont="1" applyFill="1" applyBorder="1" applyAlignment="1">
      <alignment horizontal="center"/>
    </xf>
    <xf numFmtId="1" fontId="4" fillId="0" borderId="61" xfId="3" applyNumberFormat="1" applyFont="1" applyFill="1" applyBorder="1" applyAlignment="1">
      <alignment horizontal="center"/>
    </xf>
    <xf numFmtId="1" fontId="4" fillId="0" borderId="61" xfId="3" applyNumberFormat="1" applyFont="1" applyFill="1" applyBorder="1" applyAlignment="1">
      <alignment horizontal="center" vertical="center"/>
    </xf>
    <xf numFmtId="1" fontId="4" fillId="4" borderId="62" xfId="3" applyNumberFormat="1" applyFont="1" applyFill="1" applyBorder="1" applyAlignment="1">
      <alignment horizontal="center" vertical="center"/>
    </xf>
    <xf numFmtId="1" fontId="7" fillId="0" borderId="60" xfId="3" applyNumberFormat="1" applyFont="1" applyFill="1" applyBorder="1" applyAlignment="1">
      <alignment horizontal="center"/>
    </xf>
    <xf numFmtId="1" fontId="7" fillId="0" borderId="49" xfId="3" applyNumberFormat="1" applyFont="1" applyFill="1" applyBorder="1" applyAlignment="1">
      <alignment horizontal="center"/>
    </xf>
    <xf numFmtId="1" fontId="7" fillId="0" borderId="63" xfId="3" applyNumberFormat="1" applyFont="1" applyFill="1" applyBorder="1" applyAlignment="1">
      <alignment horizontal="center"/>
    </xf>
    <xf numFmtId="1" fontId="4" fillId="0" borderId="49" xfId="3" applyNumberFormat="1" applyFont="1" applyFill="1" applyBorder="1" applyAlignment="1">
      <alignment horizontal="center" vertical="center"/>
    </xf>
    <xf numFmtId="1" fontId="4" fillId="0" borderId="63" xfId="3" applyNumberFormat="1" applyFont="1" applyFill="1" applyBorder="1" applyAlignment="1">
      <alignment horizontal="center"/>
    </xf>
    <xf numFmtId="1" fontId="4" fillId="4" borderId="8" xfId="3" applyNumberFormat="1" applyFont="1" applyFill="1" applyBorder="1" applyAlignment="1">
      <alignment horizontal="center" vertical="center"/>
    </xf>
    <xf numFmtId="1" fontId="7" fillId="0" borderId="54" xfId="3" applyNumberFormat="1" applyFont="1" applyFill="1" applyBorder="1" applyAlignment="1">
      <alignment horizontal="center"/>
    </xf>
    <xf numFmtId="1" fontId="7" fillId="0" borderId="48" xfId="3" applyNumberFormat="1" applyFont="1" applyFill="1" applyBorder="1" applyAlignment="1">
      <alignment horizontal="center"/>
    </xf>
    <xf numFmtId="1" fontId="7" fillId="0" borderId="59" xfId="3" applyNumberFormat="1" applyFont="1" applyFill="1" applyBorder="1" applyAlignment="1">
      <alignment horizontal="center"/>
    </xf>
    <xf numFmtId="1" fontId="4" fillId="0" borderId="58" xfId="3" applyNumberFormat="1" applyFont="1" applyFill="1" applyBorder="1" applyAlignment="1">
      <alignment horizontal="center"/>
    </xf>
    <xf numFmtId="1" fontId="4" fillId="4" borderId="54" xfId="3" applyNumberFormat="1" applyFont="1" applyFill="1" applyBorder="1" applyAlignment="1">
      <alignment horizontal="center"/>
    </xf>
    <xf numFmtId="1" fontId="4" fillId="0" borderId="59" xfId="3" applyNumberFormat="1" applyFont="1" applyFill="1" applyBorder="1" applyAlignment="1">
      <alignment horizontal="center"/>
    </xf>
    <xf numFmtId="0" fontId="4" fillId="0" borderId="32" xfId="3" applyFont="1" applyFill="1" applyBorder="1"/>
    <xf numFmtId="0" fontId="4" fillId="0" borderId="32" xfId="0" applyFont="1" applyFill="1" applyBorder="1"/>
    <xf numFmtId="0" fontId="4" fillId="0" borderId="32" xfId="3" applyFont="1" applyFill="1" applyBorder="1" applyAlignment="1">
      <alignment horizontal="center"/>
    </xf>
    <xf numFmtId="49" fontId="4" fillId="0" borderId="32" xfId="0" applyNumberFormat="1" applyFont="1" applyFill="1" applyBorder="1" applyAlignment="1">
      <alignment horizontal="center" vertical="center"/>
    </xf>
    <xf numFmtId="0" fontId="4" fillId="0" borderId="32" xfId="0" applyFont="1" applyFill="1" applyBorder="1" applyAlignment="1">
      <alignment horizontal="center" vertical="center"/>
    </xf>
    <xf numFmtId="1" fontId="7" fillId="0" borderId="31" xfId="3" applyNumberFormat="1" applyFont="1" applyFill="1" applyBorder="1" applyAlignment="1">
      <alignment horizontal="center"/>
    </xf>
    <xf numFmtId="1" fontId="7" fillId="0" borderId="32" xfId="3" applyNumberFormat="1" applyFont="1" applyFill="1" applyBorder="1" applyAlignment="1">
      <alignment horizontal="center"/>
    </xf>
    <xf numFmtId="1" fontId="7" fillId="0" borderId="33" xfId="3" applyNumberFormat="1" applyFont="1" applyFill="1" applyBorder="1" applyAlignment="1">
      <alignment horizontal="center"/>
    </xf>
    <xf numFmtId="1" fontId="7" fillId="0" borderId="35" xfId="3" applyNumberFormat="1" applyFont="1" applyFill="1" applyBorder="1" applyAlignment="1">
      <alignment horizontal="center"/>
    </xf>
    <xf numFmtId="1" fontId="7" fillId="0" borderId="34" xfId="3" applyNumberFormat="1" applyFont="1" applyFill="1" applyBorder="1" applyAlignment="1">
      <alignment horizontal="center"/>
    </xf>
    <xf numFmtId="1" fontId="4" fillId="0" borderId="32" xfId="3" applyNumberFormat="1" applyFont="1" applyFill="1" applyBorder="1" applyAlignment="1">
      <alignment horizontal="center" vertical="center"/>
    </xf>
    <xf numFmtId="1" fontId="4" fillId="0" borderId="33" xfId="3" applyNumberFormat="1" applyFont="1" applyFill="1" applyBorder="1" applyAlignment="1">
      <alignment horizontal="center"/>
    </xf>
    <xf numFmtId="1" fontId="4" fillId="0" borderId="31" xfId="3" applyNumberFormat="1" applyFont="1" applyFill="1" applyBorder="1" applyAlignment="1">
      <alignment horizontal="center"/>
    </xf>
    <xf numFmtId="1" fontId="4" fillId="0" borderId="34" xfId="3" applyNumberFormat="1" applyFont="1" applyFill="1" applyBorder="1" applyAlignment="1">
      <alignment horizontal="center"/>
    </xf>
    <xf numFmtId="1" fontId="4" fillId="0" borderId="32" xfId="3" applyNumberFormat="1" applyFont="1" applyFill="1" applyBorder="1" applyAlignment="1">
      <alignment horizontal="center"/>
    </xf>
    <xf numFmtId="1" fontId="4" fillId="0" borderId="20" xfId="3" applyNumberFormat="1" applyFont="1" applyFill="1" applyBorder="1" applyAlignment="1">
      <alignment horizontal="center"/>
    </xf>
    <xf numFmtId="1" fontId="4" fillId="0" borderId="10" xfId="3" applyNumberFormat="1" applyFont="1" applyFill="1" applyBorder="1" applyAlignment="1">
      <alignment horizontal="center"/>
    </xf>
    <xf numFmtId="1" fontId="4" fillId="0" borderId="19" xfId="3" applyNumberFormat="1" applyFont="1" applyFill="1" applyBorder="1" applyAlignment="1">
      <alignment horizontal="center"/>
    </xf>
    <xf numFmtId="1" fontId="4" fillId="0" borderId="52" xfId="3" applyNumberFormat="1" applyFont="1" applyFill="1" applyBorder="1" applyAlignment="1">
      <alignment horizontal="center"/>
    </xf>
    <xf numFmtId="1" fontId="4" fillId="0" borderId="20" xfId="3" applyNumberFormat="1" applyFont="1" applyFill="1" applyBorder="1" applyAlignment="1">
      <alignment horizontal="center" vertical="center"/>
    </xf>
    <xf numFmtId="1" fontId="4" fillId="0" borderId="35" xfId="3" applyNumberFormat="1" applyFont="1" applyFill="1" applyBorder="1" applyAlignment="1">
      <alignment horizontal="center"/>
    </xf>
    <xf numFmtId="1" fontId="4" fillId="0" borderId="52" xfId="3" applyNumberFormat="1" applyFont="1" applyFill="1" applyBorder="1" applyAlignment="1">
      <alignment horizontal="center" vertical="center"/>
    </xf>
    <xf numFmtId="1" fontId="4" fillId="0" borderId="34" xfId="3" applyNumberFormat="1" applyFont="1" applyFill="1" applyBorder="1" applyAlignment="1">
      <alignment horizontal="center" vertical="center"/>
    </xf>
    <xf numFmtId="0" fontId="4" fillId="0" borderId="32" xfId="3" applyNumberFormat="1" applyFont="1" applyFill="1" applyBorder="1" applyAlignment="1">
      <alignment horizontal="center"/>
    </xf>
    <xf numFmtId="1" fontId="4" fillId="4" borderId="31" xfId="3" applyNumberFormat="1" applyFont="1" applyFill="1" applyBorder="1" applyAlignment="1">
      <alignment horizontal="center"/>
    </xf>
    <xf numFmtId="1" fontId="4" fillId="4" borderId="9" xfId="0" applyNumberFormat="1" applyFont="1" applyFill="1" applyBorder="1" applyAlignment="1">
      <alignment horizontal="center" vertical="center"/>
    </xf>
    <xf numFmtId="1" fontId="4" fillId="4" borderId="37" xfId="3" applyNumberFormat="1" applyFont="1" applyFill="1" applyBorder="1" applyAlignment="1">
      <alignment horizontal="center" vertical="center"/>
    </xf>
    <xf numFmtId="1" fontId="11" fillId="0" borderId="35" xfId="0" applyNumberFormat="1" applyFont="1" applyFill="1" applyBorder="1" applyAlignment="1">
      <alignment horizontal="center" vertical="center"/>
    </xf>
    <xf numFmtId="1" fontId="11" fillId="0" borderId="39" xfId="0" applyNumberFormat="1" applyFont="1" applyFill="1" applyBorder="1" applyAlignment="1">
      <alignment horizontal="center" vertical="center"/>
    </xf>
    <xf numFmtId="1" fontId="11" fillId="0" borderId="42" xfId="0" applyNumberFormat="1" applyFont="1" applyFill="1" applyBorder="1" applyAlignment="1">
      <alignment horizontal="center" vertical="center"/>
    </xf>
    <xf numFmtId="0" fontId="18" fillId="0" borderId="1" xfId="3" applyFont="1" applyFill="1" applyBorder="1"/>
    <xf numFmtId="0" fontId="16" fillId="7" borderId="7" xfId="0" applyFont="1" applyFill="1" applyBorder="1" applyAlignment="1">
      <alignment horizontal="center" vertical="center"/>
    </xf>
    <xf numFmtId="0" fontId="16" fillId="7" borderId="9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1" fontId="13" fillId="7" borderId="43" xfId="0" applyNumberFormat="1" applyFont="1" applyFill="1" applyBorder="1" applyAlignment="1">
      <alignment horizontal="center" vertical="center"/>
    </xf>
    <xf numFmtId="1" fontId="13" fillId="7" borderId="47" xfId="0" applyNumberFormat="1" applyFont="1" applyFill="1" applyBorder="1" applyAlignment="1">
      <alignment horizontal="center" vertical="center"/>
    </xf>
    <xf numFmtId="1" fontId="0" fillId="0" borderId="46" xfId="0" applyNumberFormat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1" fontId="13" fillId="2" borderId="18" xfId="0" applyNumberFormat="1" applyFont="1" applyFill="1" applyBorder="1" applyAlignment="1">
      <alignment horizontal="center" vertical="center"/>
    </xf>
    <xf numFmtId="1" fontId="13" fillId="2" borderId="5" xfId="0" applyNumberFormat="1" applyFont="1" applyFill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1" fontId="0" fillId="0" borderId="17" xfId="0" applyNumberFormat="1" applyBorder="1" applyAlignment="1">
      <alignment horizontal="center" vertical="center"/>
    </xf>
    <xf numFmtId="1" fontId="7" fillId="9" borderId="16" xfId="0" applyNumberFormat="1" applyFont="1" applyFill="1" applyBorder="1" applyAlignment="1">
      <alignment horizontal="center" vertical="center"/>
    </xf>
    <xf numFmtId="1" fontId="4" fillId="9" borderId="5" xfId="0" applyNumberFormat="1" applyFont="1" applyFill="1" applyBorder="1" applyAlignment="1">
      <alignment horizontal="center" vertical="center"/>
    </xf>
    <xf numFmtId="1" fontId="7" fillId="12" borderId="16" xfId="0" applyNumberFormat="1" applyFont="1" applyFill="1" applyBorder="1" applyAlignment="1">
      <alignment horizontal="center" vertical="center"/>
    </xf>
    <xf numFmtId="1" fontId="4" fillId="12" borderId="5" xfId="0" applyNumberFormat="1" applyFont="1" applyFill="1" applyBorder="1" applyAlignment="1">
      <alignment horizontal="center" vertical="center"/>
    </xf>
    <xf numFmtId="1" fontId="7" fillId="8" borderId="16" xfId="0" applyNumberFormat="1" applyFont="1" applyFill="1" applyBorder="1" applyAlignment="1">
      <alignment horizontal="center" vertical="center"/>
    </xf>
    <xf numFmtId="1" fontId="4" fillId="8" borderId="5" xfId="0" applyNumberFormat="1" applyFont="1" applyFill="1" applyBorder="1" applyAlignment="1">
      <alignment horizontal="center" vertical="center"/>
    </xf>
    <xf numFmtId="1" fontId="7" fillId="14" borderId="16" xfId="0" applyNumberFormat="1" applyFont="1" applyFill="1" applyBorder="1" applyAlignment="1">
      <alignment horizontal="center" vertical="center"/>
    </xf>
    <xf numFmtId="1" fontId="4" fillId="14" borderId="5" xfId="0" applyNumberFormat="1" applyFont="1" applyFill="1" applyBorder="1" applyAlignment="1">
      <alignment horizontal="center" vertical="center"/>
    </xf>
    <xf numFmtId="0" fontId="7" fillId="10" borderId="16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" vertical="center"/>
    </xf>
    <xf numFmtId="0" fontId="7" fillId="9" borderId="16" xfId="0" applyFont="1" applyFill="1" applyBorder="1" applyAlignment="1">
      <alignment horizontal="center" vertical="center"/>
    </xf>
    <xf numFmtId="0" fontId="4" fillId="9" borderId="5" xfId="0" applyFont="1" applyFill="1" applyBorder="1" applyAlignment="1">
      <alignment horizontal="center" vertical="center"/>
    </xf>
    <xf numFmtId="0" fontId="7" fillId="12" borderId="16" xfId="0" applyFont="1" applyFill="1" applyBorder="1" applyAlignment="1">
      <alignment horizontal="center" vertical="center"/>
    </xf>
    <xf numFmtId="0" fontId="4" fillId="12" borderId="5" xfId="0" applyFont="1" applyFill="1" applyBorder="1" applyAlignment="1">
      <alignment horizontal="center" vertical="center"/>
    </xf>
    <xf numFmtId="0" fontId="7" fillId="8" borderId="16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" vertical="center"/>
    </xf>
    <xf numFmtId="0" fontId="7" fillId="14" borderId="16" xfId="0" applyFont="1" applyFill="1" applyBorder="1" applyAlignment="1">
      <alignment horizontal="center" vertical="center"/>
    </xf>
    <xf numFmtId="0" fontId="4" fillId="14" borderId="5" xfId="0" applyFont="1" applyFill="1" applyBorder="1" applyAlignment="1">
      <alignment horizontal="center" vertical="center"/>
    </xf>
    <xf numFmtId="0" fontId="7" fillId="11" borderId="16" xfId="0" applyFont="1" applyFill="1" applyBorder="1" applyAlignment="1">
      <alignment horizontal="center" vertical="center"/>
    </xf>
    <xf numFmtId="0" fontId="4" fillId="11" borderId="5" xfId="0" applyFont="1" applyFill="1" applyBorder="1" applyAlignment="1">
      <alignment horizontal="center" vertical="center"/>
    </xf>
    <xf numFmtId="1" fontId="7" fillId="11" borderId="16" xfId="0" applyNumberFormat="1" applyFont="1" applyFill="1" applyBorder="1" applyAlignment="1">
      <alignment horizontal="center" vertical="center"/>
    </xf>
    <xf numFmtId="1" fontId="4" fillId="11" borderId="5" xfId="0" applyNumberFormat="1" applyFont="1" applyFill="1" applyBorder="1" applyAlignment="1">
      <alignment horizontal="center" vertical="center"/>
    </xf>
    <xf numFmtId="1" fontId="7" fillId="10" borderId="16" xfId="0" applyNumberFormat="1" applyFont="1" applyFill="1" applyBorder="1" applyAlignment="1">
      <alignment horizontal="center" vertical="center"/>
    </xf>
    <xf numFmtId="1" fontId="4" fillId="10" borderId="5" xfId="0" applyNumberFormat="1" applyFont="1" applyFill="1" applyBorder="1" applyAlignment="1">
      <alignment horizontal="center" vertical="center"/>
    </xf>
    <xf numFmtId="0" fontId="15" fillId="13" borderId="16" xfId="0" applyFont="1" applyFill="1" applyBorder="1" applyAlignment="1">
      <alignment horizontal="center" vertical="center"/>
    </xf>
    <xf numFmtId="0" fontId="15" fillId="13" borderId="5" xfId="0" applyFont="1" applyFill="1" applyBorder="1" applyAlignment="1">
      <alignment horizontal="center" vertical="center"/>
    </xf>
    <xf numFmtId="1" fontId="11" fillId="2" borderId="41" xfId="0" applyNumberFormat="1" applyFont="1" applyFill="1" applyBorder="1" applyAlignment="1">
      <alignment horizontal="center" vertical="center"/>
    </xf>
    <xf numFmtId="1" fontId="13" fillId="7" borderId="41" xfId="0" applyNumberFormat="1" applyFont="1" applyFill="1" applyBorder="1" applyAlignment="1">
      <alignment horizontal="center" vertical="center"/>
    </xf>
    <xf numFmtId="0" fontId="11" fillId="2" borderId="41" xfId="0" applyFont="1" applyFill="1" applyBorder="1" applyAlignment="1">
      <alignment horizontal="center" vertical="center"/>
    </xf>
    <xf numFmtId="0" fontId="11" fillId="2" borderId="42" xfId="0" applyFont="1" applyFill="1" applyBorder="1" applyAlignment="1">
      <alignment horizontal="center" vertical="center"/>
    </xf>
    <xf numFmtId="0" fontId="7" fillId="5" borderId="28" xfId="0" applyFont="1" applyFill="1" applyBorder="1" applyAlignment="1">
      <alignment horizontal="center" vertical="center" textRotation="90"/>
    </xf>
    <xf numFmtId="0" fontId="0" fillId="5" borderId="29" xfId="0" applyFill="1" applyBorder="1" applyAlignment="1">
      <alignment horizontal="center" vertical="center" textRotation="90"/>
    </xf>
    <xf numFmtId="0" fontId="0" fillId="5" borderId="27" xfId="0" applyFill="1" applyBorder="1" applyAlignment="1">
      <alignment horizontal="center" vertical="center" textRotation="90"/>
    </xf>
    <xf numFmtId="0" fontId="7" fillId="5" borderId="24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5" xfId="0" applyBorder="1" applyAlignment="1"/>
    <xf numFmtId="0" fontId="0" fillId="0" borderId="26" xfId="0" applyBorder="1" applyAlignment="1"/>
    <xf numFmtId="0" fontId="12" fillId="2" borderId="30" xfId="0" applyFont="1" applyFill="1" applyBorder="1" applyAlignment="1"/>
    <xf numFmtId="0" fontId="10" fillId="0" borderId="30" xfId="0" applyFont="1" applyBorder="1" applyAlignment="1"/>
    <xf numFmtId="0" fontId="7" fillId="6" borderId="24" xfId="0" applyFont="1" applyFill="1" applyBorder="1" applyAlignment="1">
      <alignment horizontal="center" vertical="center"/>
    </xf>
    <xf numFmtId="0" fontId="7" fillId="6" borderId="25" xfId="0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4" fillId="0" borderId="64" xfId="3" applyFont="1" applyFill="1" applyBorder="1" applyAlignment="1">
      <alignment horizontal="center"/>
    </xf>
    <xf numFmtId="1" fontId="4" fillId="4" borderId="8" xfId="0" applyNumberFormat="1" applyFont="1" applyFill="1" applyBorder="1" applyAlignment="1">
      <alignment horizontal="center" vertical="center"/>
    </xf>
  </cellXfs>
  <cellStyles count="7">
    <cellStyle name="Normal" xfId="0" builtinId="0"/>
    <cellStyle name="Normal 2" xfId="5"/>
    <cellStyle name="PTSNUM" xfId="1"/>
    <cellStyle name="PTSTOT" xfId="2"/>
    <cellStyle name="PTSTOT 2" xfId="6"/>
    <cellStyle name="PTSTOT_Information Sheet" xfId="4"/>
    <cellStyle name="PTSTXT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171449</xdr:colOff>
      <xdr:row>0</xdr:row>
      <xdr:rowOff>47625</xdr:rowOff>
    </xdr:from>
    <xdr:to>
      <xdr:col>4</xdr:col>
      <xdr:colOff>380999</xdr:colOff>
      <xdr:row>2</xdr:row>
      <xdr:rowOff>40766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171449" y="47625"/>
          <a:ext cx="3112770" cy="884681"/>
          <a:chOff x="171449" y="47625"/>
          <a:chExt cx="3038475" cy="898016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2105"/>
          <a:stretch/>
        </xdr:blipFill>
        <xdr:spPr bwMode="auto">
          <a:xfrm>
            <a:off x="171449" y="47625"/>
            <a:ext cx="3038475" cy="638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" name="TextBox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SpPr txBox="1"/>
        </xdr:nvSpPr>
        <xdr:spPr>
          <a:xfrm>
            <a:off x="2343150" y="571500"/>
            <a:ext cx="652743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ZA" sz="1800" b="1">
                <a:solidFill>
                  <a:schemeClr val="accent6">
                    <a:lumMod val="75000"/>
                  </a:schemeClr>
                </a:solidFill>
              </a:rPr>
              <a:t>2017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171449</xdr:colOff>
      <xdr:row>0</xdr:row>
      <xdr:rowOff>47625</xdr:rowOff>
    </xdr:from>
    <xdr:to>
      <xdr:col>4</xdr:col>
      <xdr:colOff>380999</xdr:colOff>
      <xdr:row>2</xdr:row>
      <xdr:rowOff>40766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9A2B4D8-7351-4CDA-9EC8-E97B8CF7CC55}"/>
            </a:ext>
          </a:extLst>
        </xdr:cNvPr>
        <xdr:cNvGrpSpPr/>
      </xdr:nvGrpSpPr>
      <xdr:grpSpPr>
        <a:xfrm>
          <a:off x="171449" y="47625"/>
          <a:ext cx="3112770" cy="884681"/>
          <a:chOff x="171449" y="47625"/>
          <a:chExt cx="3038475" cy="898016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B6741C00-05CC-4B38-BC18-4D79C1329CC5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2105"/>
          <a:stretch/>
        </xdr:blipFill>
        <xdr:spPr bwMode="auto">
          <a:xfrm>
            <a:off x="171449" y="47625"/>
            <a:ext cx="3038475" cy="638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51DE5DE0-8749-4B6A-8716-857F6804B07B}"/>
              </a:ext>
            </a:extLst>
          </xdr:cNvPr>
          <xdr:cNvSpPr txBox="1"/>
        </xdr:nvSpPr>
        <xdr:spPr>
          <a:xfrm>
            <a:off x="2343150" y="571500"/>
            <a:ext cx="652743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ZA" sz="1800" b="1">
                <a:solidFill>
                  <a:schemeClr val="accent6">
                    <a:lumMod val="75000"/>
                  </a:schemeClr>
                </a:solidFill>
              </a:rPr>
              <a:t>2017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T333"/>
  <sheetViews>
    <sheetView showGridLines="0" tabSelected="1" zoomScaleNormal="100" workbookViewId="0">
      <pane xSplit="9" ySplit="5" topLeftCell="AT6" activePane="bottomRight" state="frozen"/>
      <selection pane="topRight" activeCell="K1" sqref="K1"/>
      <selection pane="bottomLeft" activeCell="A5" sqref="A5"/>
      <selection pane="bottomRight" activeCell="AS57" sqref="AS57"/>
    </sheetView>
  </sheetViews>
  <sheetFormatPr defaultColWidth="9.109375" defaultRowHeight="13.2" x14ac:dyDescent="0.25"/>
  <cols>
    <col min="1" max="1" width="2.6640625" style="17" customWidth="1"/>
    <col min="2" max="2" width="3.109375" style="4" bestFit="1" customWidth="1"/>
    <col min="3" max="3" width="24.109375" style="3" bestFit="1" customWidth="1"/>
    <col min="4" max="4" width="12.44140625" style="3" bestFit="1" customWidth="1"/>
    <col min="5" max="5" width="8" style="3" bestFit="1" customWidth="1"/>
    <col min="6" max="6" width="10.6640625" style="1" bestFit="1" customWidth="1"/>
    <col min="7" max="7" width="5.5546875" style="113" bestFit="1" customWidth="1"/>
    <col min="8" max="8" width="20" style="4" bestFit="1" customWidth="1"/>
    <col min="9" max="9" width="14.33203125" style="4" customWidth="1"/>
    <col min="10" max="10" width="6.88671875" style="139" customWidth="1"/>
    <col min="11" max="40" width="10.6640625" style="140" hidden="1" customWidth="1"/>
    <col min="41" max="41" width="8.6640625" style="140" hidden="1" customWidth="1"/>
    <col min="42" max="42" width="6.5546875" style="140" bestFit="1" customWidth="1"/>
    <col min="43" max="44" width="5.33203125" style="140" bestFit="1" customWidth="1"/>
    <col min="45" max="45" width="5.33203125" style="140" customWidth="1"/>
    <col min="46" max="46" width="7.6640625" style="140" customWidth="1"/>
    <col min="47" max="64" width="10.6640625" style="140" hidden="1" customWidth="1"/>
    <col min="65" max="76" width="10.6640625" style="139" hidden="1" customWidth="1"/>
    <col min="77" max="77" width="8.6640625" style="139" hidden="1" customWidth="1"/>
    <col min="78" max="78" width="6.5546875" style="140" bestFit="1" customWidth="1"/>
    <col min="79" max="80" width="5.33203125" style="140" bestFit="1" customWidth="1"/>
    <col min="81" max="81" width="5.33203125" style="140" customWidth="1"/>
    <col min="82" max="82" width="7.6640625" style="140" customWidth="1"/>
    <col min="83" max="100" width="10.6640625" style="140" hidden="1" customWidth="1"/>
    <col min="101" max="101" width="10.6640625" style="139" hidden="1" customWidth="1"/>
    <col min="102" max="112" width="10.6640625" style="140" hidden="1" customWidth="1"/>
    <col min="113" max="113" width="7.6640625" style="140" hidden="1" customWidth="1"/>
    <col min="114" max="114" width="6.5546875" style="140" bestFit="1" customWidth="1"/>
    <col min="115" max="116" width="5.33203125" style="140" bestFit="1" customWidth="1"/>
    <col min="117" max="117" width="5.33203125" style="140" customWidth="1"/>
    <col min="118" max="118" width="7.6640625" style="140" customWidth="1"/>
    <col min="119" max="136" width="10.6640625" style="140" hidden="1" customWidth="1"/>
    <col min="137" max="137" width="10.6640625" style="139" hidden="1" customWidth="1"/>
    <col min="138" max="148" width="10.6640625" style="140" hidden="1" customWidth="1"/>
    <col min="149" max="149" width="7.6640625" style="140" hidden="1" customWidth="1"/>
    <col min="150" max="150" width="6.5546875" style="140" bestFit="1" customWidth="1"/>
    <col min="151" max="152" width="5.33203125" style="140" bestFit="1" customWidth="1"/>
    <col min="153" max="153" width="5.33203125" style="140" customWidth="1"/>
    <col min="154" max="154" width="7.6640625" style="140" customWidth="1"/>
    <col min="155" max="172" width="10.6640625" style="140" hidden="1" customWidth="1"/>
    <col min="173" max="177" width="10.6640625" style="139" hidden="1" customWidth="1"/>
    <col min="178" max="184" width="10.6640625" style="140" hidden="1" customWidth="1"/>
    <col min="185" max="185" width="7.6640625" style="140" hidden="1" customWidth="1"/>
    <col min="186" max="186" width="6.5546875" style="140" bestFit="1" customWidth="1"/>
    <col min="187" max="188" width="5.33203125" style="140" bestFit="1" customWidth="1"/>
    <col min="189" max="189" width="5.33203125" style="140" customWidth="1"/>
    <col min="190" max="190" width="7.6640625" style="140" customWidth="1"/>
    <col min="191" max="220" width="10.6640625" style="140" hidden="1" customWidth="1"/>
    <col min="221" max="221" width="8.6640625" style="140" hidden="1" customWidth="1"/>
    <col min="222" max="222" width="6.5546875" style="140" bestFit="1" customWidth="1"/>
    <col min="223" max="224" width="5.33203125" style="140" bestFit="1" customWidth="1"/>
    <col min="225" max="225" width="5.33203125" style="140" customWidth="1"/>
    <col min="226" max="226" width="7.6640625" style="140" customWidth="1"/>
    <col min="227" max="256" width="10.6640625" style="140" hidden="1" customWidth="1"/>
    <col min="257" max="257" width="8.6640625" style="140" hidden="1" customWidth="1"/>
    <col min="258" max="258" width="6.5546875" style="140" bestFit="1" customWidth="1"/>
    <col min="259" max="260" width="5.33203125" style="140" bestFit="1" customWidth="1"/>
    <col min="261" max="261" width="5.33203125" style="140" customWidth="1"/>
    <col min="262" max="262" width="7.6640625" style="3" customWidth="1"/>
    <col min="263" max="292" width="10.6640625" style="3" hidden="1" customWidth="1"/>
    <col min="293" max="293" width="8.6640625" style="3" hidden="1" customWidth="1"/>
    <col min="294" max="294" width="6.5546875" style="3" bestFit="1" customWidth="1"/>
    <col min="295" max="296" width="5.33203125" style="3" bestFit="1" customWidth="1"/>
    <col min="297" max="297" width="5.33203125" style="3" customWidth="1"/>
    <col min="298" max="298" width="9.109375" style="17" customWidth="1"/>
    <col min="299" max="358" width="9.109375" style="17"/>
    <col min="359" max="16384" width="9.109375" style="3"/>
  </cols>
  <sheetData>
    <row r="1" spans="1:358" s="17" customFormat="1" ht="52.5" customHeight="1" thickBot="1" x14ac:dyDescent="0.3">
      <c r="B1" s="33"/>
      <c r="F1" s="97"/>
      <c r="G1" s="111"/>
      <c r="H1" s="33"/>
      <c r="I1" s="33"/>
      <c r="J1" s="42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128"/>
      <c r="CV1" s="128"/>
      <c r="CW1" s="42"/>
      <c r="CX1" s="128"/>
      <c r="CY1" s="128"/>
      <c r="CZ1" s="128"/>
      <c r="DA1" s="128"/>
      <c r="DB1" s="128"/>
      <c r="DC1" s="128"/>
      <c r="DD1" s="128"/>
      <c r="DE1" s="128"/>
      <c r="DF1" s="128"/>
      <c r="DG1" s="128"/>
      <c r="DH1" s="128"/>
      <c r="DI1" s="128"/>
      <c r="DJ1" s="128"/>
      <c r="DK1" s="128"/>
      <c r="DL1" s="128"/>
      <c r="DM1" s="128"/>
      <c r="DN1" s="128"/>
      <c r="DO1" s="128"/>
      <c r="DP1" s="128"/>
      <c r="DQ1" s="128"/>
      <c r="DR1" s="128"/>
      <c r="DS1" s="128"/>
      <c r="DT1" s="128"/>
      <c r="DU1" s="128"/>
      <c r="DV1" s="128"/>
      <c r="DW1" s="128"/>
      <c r="DX1" s="128"/>
      <c r="DY1" s="128"/>
      <c r="DZ1" s="128"/>
      <c r="EA1" s="128"/>
      <c r="EB1" s="128"/>
      <c r="EC1" s="128"/>
      <c r="ED1" s="128"/>
      <c r="EE1" s="128"/>
      <c r="EF1" s="128"/>
      <c r="EG1" s="42"/>
      <c r="EH1" s="128"/>
      <c r="EI1" s="128"/>
      <c r="EJ1" s="128"/>
      <c r="EK1" s="128"/>
      <c r="EL1" s="128"/>
      <c r="EM1" s="128"/>
      <c r="EN1" s="128"/>
      <c r="EO1" s="128"/>
      <c r="EP1" s="128"/>
      <c r="EQ1" s="128"/>
      <c r="ER1" s="128"/>
      <c r="ES1" s="128"/>
      <c r="ET1" s="128"/>
      <c r="EU1" s="128"/>
      <c r="EV1" s="128"/>
      <c r="EW1" s="128"/>
      <c r="EX1" s="128"/>
      <c r="EY1" s="128"/>
      <c r="EZ1" s="128"/>
      <c r="FA1" s="128"/>
      <c r="FB1" s="128"/>
      <c r="FC1" s="128"/>
      <c r="FD1" s="128"/>
      <c r="FE1" s="128"/>
      <c r="FF1" s="128"/>
      <c r="FG1" s="128"/>
      <c r="FH1" s="128"/>
      <c r="FI1" s="128"/>
      <c r="FJ1" s="128"/>
      <c r="FK1" s="128"/>
      <c r="FL1" s="128"/>
      <c r="FM1" s="128"/>
      <c r="FN1" s="128"/>
      <c r="FO1" s="128"/>
      <c r="FP1" s="128"/>
      <c r="FQ1" s="42"/>
      <c r="FR1" s="42"/>
      <c r="FS1" s="42"/>
      <c r="FT1" s="42"/>
      <c r="FU1" s="42"/>
      <c r="FV1" s="128"/>
      <c r="FW1" s="128"/>
      <c r="FX1" s="128"/>
      <c r="FY1" s="128"/>
      <c r="FZ1" s="128"/>
      <c r="GA1" s="128"/>
      <c r="GB1" s="128"/>
      <c r="GC1" s="128"/>
      <c r="GD1" s="128"/>
      <c r="GE1" s="128"/>
      <c r="GF1" s="128"/>
      <c r="GG1" s="128"/>
      <c r="GH1" s="128"/>
      <c r="GI1" s="128"/>
      <c r="GJ1" s="128"/>
      <c r="GK1" s="128"/>
      <c r="GL1" s="128"/>
      <c r="GM1" s="128"/>
      <c r="GN1" s="128"/>
      <c r="GO1" s="128"/>
      <c r="GP1" s="128"/>
      <c r="GQ1" s="128"/>
      <c r="GR1" s="128"/>
      <c r="GS1" s="128"/>
      <c r="GT1" s="128"/>
      <c r="GU1" s="128"/>
      <c r="GV1" s="128"/>
      <c r="GW1" s="128"/>
      <c r="GX1" s="128"/>
      <c r="GY1" s="128"/>
      <c r="GZ1" s="128"/>
      <c r="HA1" s="128"/>
      <c r="HB1" s="128"/>
      <c r="HC1" s="128"/>
      <c r="HD1" s="128"/>
      <c r="HE1" s="128"/>
      <c r="HF1" s="128"/>
      <c r="HG1" s="128"/>
      <c r="HH1" s="128"/>
      <c r="HI1" s="128"/>
      <c r="HJ1" s="128"/>
      <c r="HK1" s="128"/>
      <c r="HL1" s="128"/>
      <c r="HM1" s="128"/>
      <c r="HN1" s="128"/>
      <c r="HO1" s="128"/>
      <c r="HP1" s="128"/>
      <c r="HQ1" s="128"/>
      <c r="HR1" s="128"/>
      <c r="HS1" s="128"/>
      <c r="HT1" s="128"/>
      <c r="HU1" s="128"/>
      <c r="HV1" s="128"/>
      <c r="HW1" s="128"/>
      <c r="HX1" s="128"/>
      <c r="HY1" s="128"/>
      <c r="HZ1" s="128"/>
      <c r="IA1" s="128"/>
      <c r="IB1" s="128"/>
      <c r="IC1" s="128"/>
      <c r="ID1" s="128"/>
      <c r="IE1" s="128"/>
      <c r="IF1" s="128"/>
      <c r="IG1" s="128"/>
      <c r="IH1" s="128"/>
      <c r="II1" s="128"/>
      <c r="IJ1" s="128"/>
      <c r="IK1" s="128"/>
      <c r="IL1" s="128"/>
      <c r="IM1" s="128"/>
      <c r="IN1" s="128"/>
      <c r="IO1" s="128"/>
      <c r="IP1" s="128"/>
      <c r="IQ1" s="128"/>
      <c r="IR1" s="128"/>
      <c r="IS1" s="128"/>
      <c r="IT1" s="128"/>
      <c r="IU1" s="128"/>
      <c r="IV1" s="128"/>
      <c r="IW1" s="128"/>
      <c r="IX1" s="128"/>
      <c r="IY1" s="128"/>
      <c r="IZ1" s="128"/>
      <c r="JA1" s="128"/>
    </row>
    <row r="2" spans="1:358" s="40" customFormat="1" ht="18" thickBot="1" x14ac:dyDescent="0.3">
      <c r="A2" s="39"/>
      <c r="B2" s="39"/>
      <c r="C2" s="39"/>
      <c r="D2" s="39"/>
      <c r="E2" s="39"/>
      <c r="F2" s="39"/>
      <c r="G2" s="39"/>
      <c r="H2" s="39"/>
      <c r="I2" s="39"/>
      <c r="J2" s="190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192"/>
      <c r="CA2" s="192"/>
      <c r="CB2" s="192"/>
      <c r="CC2" s="192"/>
      <c r="CD2" s="192"/>
      <c r="CE2" s="192"/>
      <c r="CF2" s="192"/>
      <c r="CG2" s="192"/>
      <c r="CH2" s="192"/>
      <c r="CI2" s="192"/>
      <c r="CJ2" s="192"/>
      <c r="CK2" s="192"/>
      <c r="CL2" s="192"/>
      <c r="CM2" s="192"/>
      <c r="CN2" s="192"/>
      <c r="CO2" s="192"/>
      <c r="CP2" s="192"/>
      <c r="CQ2" s="192"/>
      <c r="CR2" s="192"/>
      <c r="CS2" s="192"/>
      <c r="CT2" s="192"/>
      <c r="CU2" s="192"/>
      <c r="CV2" s="192"/>
      <c r="CW2" s="192"/>
      <c r="CX2" s="192"/>
      <c r="CY2" s="192"/>
      <c r="CZ2" s="192"/>
      <c r="DA2" s="192"/>
      <c r="DB2" s="192"/>
      <c r="DC2" s="192"/>
      <c r="DD2" s="192"/>
      <c r="DE2" s="192"/>
      <c r="DF2" s="192"/>
      <c r="DG2" s="192"/>
      <c r="DH2" s="192"/>
      <c r="DI2" s="192"/>
      <c r="DJ2" s="192"/>
      <c r="DK2" s="192"/>
      <c r="DL2" s="192"/>
      <c r="DM2" s="192"/>
      <c r="DN2" s="192"/>
      <c r="DO2" s="192"/>
      <c r="DP2" s="192"/>
      <c r="DQ2" s="192"/>
      <c r="DR2" s="192"/>
      <c r="DS2" s="192"/>
      <c r="DT2" s="192"/>
      <c r="DU2" s="192"/>
      <c r="DV2" s="192"/>
      <c r="DW2" s="192"/>
      <c r="DX2" s="192"/>
      <c r="DY2" s="192"/>
      <c r="DZ2" s="192"/>
      <c r="EA2" s="192"/>
      <c r="EB2" s="192"/>
      <c r="EC2" s="192"/>
      <c r="ED2" s="192"/>
      <c r="EE2" s="192"/>
      <c r="EF2" s="192"/>
      <c r="EG2" s="192"/>
      <c r="EH2" s="192"/>
      <c r="EI2" s="192"/>
      <c r="EJ2" s="192"/>
      <c r="EK2" s="192"/>
      <c r="EL2" s="192"/>
      <c r="EM2" s="192"/>
      <c r="EN2" s="192"/>
      <c r="EO2" s="192"/>
      <c r="EP2" s="192"/>
      <c r="EQ2" s="192"/>
      <c r="ER2" s="192"/>
      <c r="ES2" s="192"/>
      <c r="ET2" s="192"/>
      <c r="EU2" s="192"/>
      <c r="EV2" s="192"/>
      <c r="EW2" s="192"/>
      <c r="EX2" s="192"/>
      <c r="EY2" s="192"/>
      <c r="EZ2" s="192"/>
      <c r="FA2" s="192"/>
      <c r="FB2" s="192"/>
      <c r="FC2" s="192"/>
      <c r="FD2" s="192"/>
      <c r="FE2" s="192"/>
      <c r="FF2" s="192"/>
      <c r="FG2" s="192"/>
      <c r="FH2" s="192"/>
      <c r="FI2" s="192"/>
      <c r="FJ2" s="192"/>
      <c r="FK2" s="192"/>
      <c r="FL2" s="192"/>
      <c r="FM2" s="192"/>
      <c r="FN2" s="192"/>
      <c r="FO2" s="192"/>
      <c r="FP2" s="192"/>
      <c r="FQ2" s="192"/>
      <c r="FR2" s="192"/>
      <c r="FS2" s="192"/>
      <c r="FT2" s="192"/>
      <c r="FU2" s="192"/>
      <c r="FV2" s="192"/>
      <c r="FW2" s="192"/>
      <c r="FX2" s="192"/>
      <c r="FY2" s="192"/>
      <c r="FZ2" s="192"/>
      <c r="GA2" s="192"/>
      <c r="GB2" s="192"/>
      <c r="GC2" s="192"/>
      <c r="GD2" s="192"/>
      <c r="GE2" s="192"/>
      <c r="GF2" s="192"/>
      <c r="GG2" s="192"/>
      <c r="GH2" s="192"/>
      <c r="GI2" s="192"/>
      <c r="GJ2" s="192"/>
      <c r="GK2" s="192"/>
      <c r="GL2" s="192"/>
      <c r="GM2" s="192"/>
      <c r="GN2" s="192"/>
      <c r="GO2" s="192"/>
      <c r="GP2" s="192"/>
      <c r="GQ2" s="192"/>
      <c r="GR2" s="192"/>
      <c r="GS2" s="192"/>
      <c r="GT2" s="192"/>
      <c r="GU2" s="192"/>
      <c r="GV2" s="192"/>
      <c r="GW2" s="192"/>
      <c r="GX2" s="192"/>
      <c r="GY2" s="192"/>
      <c r="GZ2" s="192"/>
      <c r="HA2" s="192"/>
      <c r="HB2" s="192"/>
      <c r="HC2" s="192"/>
      <c r="HD2" s="192"/>
      <c r="HE2" s="192"/>
      <c r="HF2" s="192"/>
      <c r="HG2" s="192"/>
      <c r="HH2" s="192"/>
      <c r="HI2" s="192"/>
      <c r="HJ2" s="192"/>
      <c r="HK2" s="192"/>
      <c r="HL2" s="192"/>
      <c r="HM2" s="192"/>
      <c r="HN2" s="192"/>
      <c r="HO2" s="192"/>
      <c r="HP2" s="192"/>
      <c r="HQ2" s="192"/>
      <c r="HR2" s="192"/>
      <c r="HS2" s="192"/>
      <c r="HT2" s="192"/>
      <c r="HU2" s="192"/>
      <c r="HV2" s="192"/>
      <c r="HW2" s="192"/>
      <c r="HX2" s="192"/>
      <c r="HY2" s="192"/>
      <c r="HZ2" s="192"/>
      <c r="IA2" s="192"/>
      <c r="IB2" s="192"/>
      <c r="IC2" s="192"/>
      <c r="ID2" s="192"/>
      <c r="IE2" s="192"/>
      <c r="IF2" s="192"/>
      <c r="IG2" s="192"/>
      <c r="IH2" s="192"/>
      <c r="II2" s="192"/>
      <c r="IJ2" s="192"/>
      <c r="IK2" s="192"/>
      <c r="IL2" s="192"/>
      <c r="IM2" s="192"/>
      <c r="IN2" s="192"/>
      <c r="IO2" s="192"/>
      <c r="IP2" s="192"/>
      <c r="IQ2" s="192"/>
      <c r="IR2" s="192"/>
      <c r="IS2" s="192"/>
      <c r="IT2" s="192"/>
      <c r="IU2" s="192"/>
      <c r="IV2" s="192"/>
      <c r="IW2" s="192"/>
      <c r="IX2" s="192"/>
      <c r="IY2" s="192"/>
      <c r="IZ2" s="192"/>
      <c r="JA2" s="192"/>
      <c r="JB2" s="192"/>
      <c r="JC2" s="192"/>
      <c r="JD2" s="192"/>
      <c r="JE2" s="192"/>
      <c r="JF2" s="192"/>
      <c r="JG2" s="192"/>
      <c r="JH2" s="192"/>
      <c r="JI2" s="192"/>
      <c r="JJ2" s="192"/>
      <c r="JK2" s="192"/>
      <c r="JL2" s="192"/>
      <c r="JM2" s="192"/>
      <c r="JN2" s="192"/>
      <c r="JO2" s="192"/>
      <c r="JP2" s="192"/>
      <c r="JQ2" s="192"/>
      <c r="JR2" s="192"/>
      <c r="JS2" s="192"/>
      <c r="JT2" s="192"/>
      <c r="JU2" s="192"/>
      <c r="JV2" s="192"/>
      <c r="JW2" s="192"/>
      <c r="JX2" s="192"/>
      <c r="JY2" s="192"/>
      <c r="JZ2" s="192"/>
      <c r="KA2" s="192"/>
      <c r="KB2" s="192"/>
      <c r="KC2" s="192"/>
      <c r="KD2" s="192"/>
      <c r="KE2" s="192"/>
      <c r="KF2" s="192"/>
      <c r="KG2" s="192"/>
      <c r="KH2" s="192"/>
      <c r="KI2" s="192"/>
      <c r="KJ2" s="192"/>
      <c r="KK2" s="193"/>
      <c r="KL2" s="39"/>
      <c r="KM2" s="39"/>
      <c r="KN2" s="39"/>
      <c r="KO2" s="39"/>
      <c r="KP2" s="39"/>
      <c r="KQ2" s="39"/>
      <c r="KR2" s="39"/>
      <c r="KS2" s="39"/>
      <c r="KT2" s="39"/>
      <c r="KU2" s="39"/>
      <c r="KV2" s="39"/>
      <c r="KW2" s="39"/>
      <c r="KX2" s="39"/>
      <c r="KY2" s="39"/>
      <c r="KZ2" s="39"/>
      <c r="LA2" s="39"/>
      <c r="LB2" s="39"/>
      <c r="LC2" s="39"/>
      <c r="LD2" s="39"/>
      <c r="LE2" s="39"/>
      <c r="LF2" s="39"/>
      <c r="LG2" s="39"/>
      <c r="LH2" s="39"/>
      <c r="LI2" s="39"/>
      <c r="LJ2" s="39"/>
      <c r="LK2" s="39"/>
      <c r="LL2" s="39"/>
      <c r="LM2" s="39"/>
      <c r="LN2" s="39"/>
      <c r="LO2" s="39"/>
      <c r="LP2" s="39"/>
      <c r="LQ2" s="39"/>
      <c r="LR2" s="39"/>
      <c r="LS2" s="39"/>
      <c r="LT2" s="39"/>
      <c r="LU2" s="39"/>
      <c r="LV2" s="39"/>
      <c r="LW2" s="39"/>
      <c r="LX2" s="39"/>
      <c r="LY2" s="39"/>
      <c r="LZ2" s="39"/>
      <c r="MA2" s="39"/>
      <c r="MB2" s="39"/>
      <c r="MC2" s="39"/>
      <c r="MD2" s="39"/>
      <c r="ME2" s="39"/>
      <c r="MF2" s="39"/>
      <c r="MG2" s="39"/>
      <c r="MH2" s="39"/>
      <c r="MI2" s="39"/>
      <c r="MJ2" s="39"/>
      <c r="MK2" s="39"/>
      <c r="ML2" s="39"/>
      <c r="MM2" s="39"/>
      <c r="MN2" s="39"/>
      <c r="MO2" s="39"/>
      <c r="MP2" s="39"/>
      <c r="MQ2" s="39"/>
      <c r="MR2" s="39"/>
      <c r="MS2" s="39"/>
      <c r="MT2" s="39"/>
    </row>
    <row r="3" spans="1:358" s="1" customFormat="1" ht="18.75" customHeight="1" thickBot="1" x14ac:dyDescent="0.3">
      <c r="A3" s="35"/>
      <c r="B3" s="228" t="s">
        <v>37</v>
      </c>
      <c r="C3" s="229"/>
      <c r="D3" s="229"/>
      <c r="E3" s="229"/>
      <c r="F3" s="229"/>
      <c r="G3" s="229"/>
      <c r="H3" s="229"/>
      <c r="I3" s="229"/>
      <c r="J3" s="194" t="s">
        <v>92</v>
      </c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6"/>
      <c r="AT3" s="230" t="s">
        <v>122</v>
      </c>
      <c r="AU3" s="230"/>
      <c r="AV3" s="230"/>
      <c r="AW3" s="230"/>
      <c r="AX3" s="230"/>
      <c r="AY3" s="230"/>
      <c r="AZ3" s="230"/>
      <c r="BA3" s="230"/>
      <c r="BB3" s="230"/>
      <c r="BC3" s="230"/>
      <c r="BD3" s="230"/>
      <c r="BE3" s="230"/>
      <c r="BF3" s="230"/>
      <c r="BG3" s="230"/>
      <c r="BH3" s="230"/>
      <c r="BI3" s="230"/>
      <c r="BJ3" s="230"/>
      <c r="BK3" s="230"/>
      <c r="BL3" s="230"/>
      <c r="BM3" s="230"/>
      <c r="BN3" s="230"/>
      <c r="BO3" s="230"/>
      <c r="BP3" s="230"/>
      <c r="BQ3" s="230"/>
      <c r="BR3" s="230"/>
      <c r="BS3" s="230"/>
      <c r="BT3" s="230"/>
      <c r="BU3" s="230"/>
      <c r="BV3" s="230"/>
      <c r="BW3" s="230"/>
      <c r="BX3" s="230"/>
      <c r="BY3" s="230"/>
      <c r="BZ3" s="230"/>
      <c r="CA3" s="230"/>
      <c r="CB3" s="230"/>
      <c r="CC3" s="230"/>
      <c r="CD3" s="231" t="s">
        <v>123</v>
      </c>
      <c r="CE3" s="231"/>
      <c r="CF3" s="231"/>
      <c r="CG3" s="231"/>
      <c r="CH3" s="231"/>
      <c r="CI3" s="231"/>
      <c r="CJ3" s="231"/>
      <c r="CK3" s="231"/>
      <c r="CL3" s="231"/>
      <c r="CM3" s="231"/>
      <c r="CN3" s="231"/>
      <c r="CO3" s="231"/>
      <c r="CP3" s="231"/>
      <c r="CQ3" s="231"/>
      <c r="CR3" s="231"/>
      <c r="CS3" s="231"/>
      <c r="CT3" s="231"/>
      <c r="CU3" s="231"/>
      <c r="CV3" s="231"/>
      <c r="CW3" s="231"/>
      <c r="CX3" s="231"/>
      <c r="CY3" s="231"/>
      <c r="CZ3" s="231"/>
      <c r="DA3" s="231"/>
      <c r="DB3" s="231"/>
      <c r="DC3" s="231"/>
      <c r="DD3" s="231"/>
      <c r="DE3" s="231"/>
      <c r="DF3" s="231"/>
      <c r="DG3" s="231"/>
      <c r="DH3" s="231"/>
      <c r="DI3" s="231"/>
      <c r="DJ3" s="231"/>
      <c r="DK3" s="231"/>
      <c r="DL3" s="231"/>
      <c r="DM3" s="231"/>
      <c r="DN3" s="230" t="s">
        <v>124</v>
      </c>
      <c r="DO3" s="230"/>
      <c r="DP3" s="230"/>
      <c r="DQ3" s="230"/>
      <c r="DR3" s="230"/>
      <c r="DS3" s="230"/>
      <c r="DT3" s="230"/>
      <c r="DU3" s="230"/>
      <c r="DV3" s="230"/>
      <c r="DW3" s="230"/>
      <c r="DX3" s="230"/>
      <c r="DY3" s="230"/>
      <c r="DZ3" s="230"/>
      <c r="EA3" s="230"/>
      <c r="EB3" s="230"/>
      <c r="EC3" s="230"/>
      <c r="ED3" s="230"/>
      <c r="EE3" s="230"/>
      <c r="EF3" s="230"/>
      <c r="EG3" s="230"/>
      <c r="EH3" s="230"/>
      <c r="EI3" s="230"/>
      <c r="EJ3" s="230"/>
      <c r="EK3" s="230"/>
      <c r="EL3" s="230"/>
      <c r="EM3" s="230"/>
      <c r="EN3" s="230"/>
      <c r="EO3" s="230"/>
      <c r="EP3" s="230"/>
      <c r="EQ3" s="230"/>
      <c r="ER3" s="230"/>
      <c r="ES3" s="230"/>
      <c r="ET3" s="230"/>
      <c r="EU3" s="230"/>
      <c r="EV3" s="230"/>
      <c r="EW3" s="230"/>
      <c r="EX3" s="231" t="s">
        <v>125</v>
      </c>
      <c r="EY3" s="231"/>
      <c r="EZ3" s="231"/>
      <c r="FA3" s="231"/>
      <c r="FB3" s="231"/>
      <c r="FC3" s="231"/>
      <c r="FD3" s="231"/>
      <c r="FE3" s="231"/>
      <c r="FF3" s="231"/>
      <c r="FG3" s="231"/>
      <c r="FH3" s="231"/>
      <c r="FI3" s="231"/>
      <c r="FJ3" s="231"/>
      <c r="FK3" s="231"/>
      <c r="FL3" s="231"/>
      <c r="FM3" s="231"/>
      <c r="FN3" s="231"/>
      <c r="FO3" s="231"/>
      <c r="FP3" s="231"/>
      <c r="FQ3" s="231"/>
      <c r="FR3" s="231"/>
      <c r="FS3" s="231"/>
      <c r="FT3" s="231"/>
      <c r="FU3" s="231"/>
      <c r="FV3" s="231"/>
      <c r="FW3" s="231"/>
      <c r="FX3" s="231"/>
      <c r="FY3" s="231"/>
      <c r="FZ3" s="231"/>
      <c r="GA3" s="231"/>
      <c r="GB3" s="231"/>
      <c r="GC3" s="231"/>
      <c r="GD3" s="231"/>
      <c r="GE3" s="231"/>
      <c r="GF3" s="231"/>
      <c r="GG3" s="231"/>
      <c r="GH3" s="230" t="s">
        <v>126</v>
      </c>
      <c r="GI3" s="230"/>
      <c r="GJ3" s="230"/>
      <c r="GK3" s="230"/>
      <c r="GL3" s="230"/>
      <c r="GM3" s="230"/>
      <c r="GN3" s="230"/>
      <c r="GO3" s="230"/>
      <c r="GP3" s="230"/>
      <c r="GQ3" s="230"/>
      <c r="GR3" s="230"/>
      <c r="GS3" s="230"/>
      <c r="GT3" s="230"/>
      <c r="GU3" s="230"/>
      <c r="GV3" s="230"/>
      <c r="GW3" s="230"/>
      <c r="GX3" s="230"/>
      <c r="GY3" s="230"/>
      <c r="GZ3" s="230"/>
      <c r="HA3" s="230"/>
      <c r="HB3" s="230"/>
      <c r="HC3" s="230"/>
      <c r="HD3" s="230"/>
      <c r="HE3" s="230"/>
      <c r="HF3" s="230"/>
      <c r="HG3" s="230"/>
      <c r="HH3" s="230"/>
      <c r="HI3" s="230"/>
      <c r="HJ3" s="230"/>
      <c r="HK3" s="230"/>
      <c r="HL3" s="230"/>
      <c r="HM3" s="230"/>
      <c r="HN3" s="230"/>
      <c r="HO3" s="230"/>
      <c r="HP3" s="230"/>
      <c r="HQ3" s="230"/>
      <c r="HR3" s="231" t="s">
        <v>110</v>
      </c>
      <c r="HS3" s="231"/>
      <c r="HT3" s="231"/>
      <c r="HU3" s="231"/>
      <c r="HV3" s="231"/>
      <c r="HW3" s="231"/>
      <c r="HX3" s="231"/>
      <c r="HY3" s="231"/>
      <c r="HZ3" s="231"/>
      <c r="IA3" s="231"/>
      <c r="IB3" s="231"/>
      <c r="IC3" s="231"/>
      <c r="ID3" s="231"/>
      <c r="IE3" s="231"/>
      <c r="IF3" s="231"/>
      <c r="IG3" s="231"/>
      <c r="IH3" s="231"/>
      <c r="II3" s="231"/>
      <c r="IJ3" s="231"/>
      <c r="IK3" s="231"/>
      <c r="IL3" s="231"/>
      <c r="IM3" s="231"/>
      <c r="IN3" s="231"/>
      <c r="IO3" s="231"/>
      <c r="IP3" s="231"/>
      <c r="IQ3" s="231"/>
      <c r="IR3" s="231"/>
      <c r="IS3" s="231"/>
      <c r="IT3" s="231"/>
      <c r="IU3" s="231"/>
      <c r="IV3" s="231"/>
      <c r="IW3" s="231"/>
      <c r="IX3" s="231"/>
      <c r="IY3" s="231"/>
      <c r="IZ3" s="231"/>
      <c r="JA3" s="231"/>
      <c r="JB3" s="232" t="s">
        <v>93</v>
      </c>
      <c r="JC3" s="232"/>
      <c r="JD3" s="232"/>
      <c r="JE3" s="232"/>
      <c r="JF3" s="232"/>
      <c r="JG3" s="232"/>
      <c r="JH3" s="232"/>
      <c r="JI3" s="232"/>
      <c r="JJ3" s="232"/>
      <c r="JK3" s="232"/>
      <c r="JL3" s="232"/>
      <c r="JM3" s="232"/>
      <c r="JN3" s="232"/>
      <c r="JO3" s="232"/>
      <c r="JP3" s="232"/>
      <c r="JQ3" s="232"/>
      <c r="JR3" s="232"/>
      <c r="JS3" s="232"/>
      <c r="JT3" s="232"/>
      <c r="JU3" s="232"/>
      <c r="JV3" s="232"/>
      <c r="JW3" s="232"/>
      <c r="JX3" s="232"/>
      <c r="JY3" s="232"/>
      <c r="JZ3" s="232"/>
      <c r="KA3" s="232"/>
      <c r="KB3" s="232"/>
      <c r="KC3" s="232"/>
      <c r="KD3" s="232"/>
      <c r="KE3" s="232"/>
      <c r="KF3" s="232"/>
      <c r="KG3" s="232"/>
      <c r="KH3" s="232"/>
      <c r="KI3" s="232"/>
      <c r="KJ3" s="232"/>
      <c r="KK3" s="233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</row>
    <row r="4" spans="1:358" s="35" customFormat="1" ht="13.5" hidden="1" customHeight="1" thickBot="1" x14ac:dyDescent="0.3">
      <c r="J4" s="129"/>
      <c r="K4" s="224" t="s">
        <v>62</v>
      </c>
      <c r="L4" s="225"/>
      <c r="M4" s="225"/>
      <c r="N4" s="225"/>
      <c r="O4" s="225"/>
      <c r="P4" s="226" t="s">
        <v>66</v>
      </c>
      <c r="Q4" s="227"/>
      <c r="R4" s="227"/>
      <c r="S4" s="227"/>
      <c r="T4" s="227"/>
      <c r="U4" s="204" t="s">
        <v>67</v>
      </c>
      <c r="V4" s="205"/>
      <c r="W4" s="205"/>
      <c r="X4" s="205"/>
      <c r="Y4" s="205"/>
      <c r="Z4" s="206" t="s">
        <v>68</v>
      </c>
      <c r="AA4" s="207"/>
      <c r="AB4" s="207"/>
      <c r="AC4" s="207"/>
      <c r="AD4" s="207"/>
      <c r="AE4" s="208" t="s">
        <v>69</v>
      </c>
      <c r="AF4" s="209"/>
      <c r="AG4" s="209"/>
      <c r="AH4" s="209"/>
      <c r="AI4" s="209"/>
      <c r="AJ4" s="210" t="s">
        <v>71</v>
      </c>
      <c r="AK4" s="211"/>
      <c r="AL4" s="211"/>
      <c r="AM4" s="211"/>
      <c r="AN4" s="211"/>
      <c r="AO4" s="200"/>
      <c r="AP4" s="202"/>
      <c r="AQ4" s="202"/>
      <c r="AR4" s="203"/>
      <c r="AS4" s="141"/>
      <c r="AT4" s="141"/>
      <c r="AU4" s="224" t="s">
        <v>62</v>
      </c>
      <c r="AV4" s="225"/>
      <c r="AW4" s="225"/>
      <c r="AX4" s="225"/>
      <c r="AY4" s="225"/>
      <c r="AZ4" s="226" t="s">
        <v>66</v>
      </c>
      <c r="BA4" s="227"/>
      <c r="BB4" s="227"/>
      <c r="BC4" s="227"/>
      <c r="BD4" s="227"/>
      <c r="BE4" s="204" t="s">
        <v>67</v>
      </c>
      <c r="BF4" s="205"/>
      <c r="BG4" s="205"/>
      <c r="BH4" s="205"/>
      <c r="BI4" s="205"/>
      <c r="BJ4" s="206" t="s">
        <v>68</v>
      </c>
      <c r="BK4" s="207"/>
      <c r="BL4" s="207"/>
      <c r="BM4" s="207"/>
      <c r="BN4" s="207"/>
      <c r="BO4" s="208" t="s">
        <v>69</v>
      </c>
      <c r="BP4" s="209"/>
      <c r="BQ4" s="209"/>
      <c r="BR4" s="209"/>
      <c r="BS4" s="209"/>
      <c r="BT4" s="210" t="s">
        <v>71</v>
      </c>
      <c r="BU4" s="211"/>
      <c r="BV4" s="211"/>
      <c r="BW4" s="211"/>
      <c r="BX4" s="211"/>
      <c r="BY4" s="200"/>
      <c r="BZ4" s="202"/>
      <c r="CA4" s="202"/>
      <c r="CB4" s="202"/>
      <c r="CC4" s="202"/>
      <c r="CD4" s="141"/>
      <c r="CE4" s="224" t="s">
        <v>62</v>
      </c>
      <c r="CF4" s="225"/>
      <c r="CG4" s="225"/>
      <c r="CH4" s="225"/>
      <c r="CI4" s="225"/>
      <c r="CJ4" s="226" t="s">
        <v>66</v>
      </c>
      <c r="CK4" s="227"/>
      <c r="CL4" s="227"/>
      <c r="CM4" s="227"/>
      <c r="CN4" s="227"/>
      <c r="CO4" s="204" t="s">
        <v>67</v>
      </c>
      <c r="CP4" s="205"/>
      <c r="CQ4" s="205"/>
      <c r="CR4" s="205"/>
      <c r="CS4" s="205"/>
      <c r="CT4" s="206" t="s">
        <v>68</v>
      </c>
      <c r="CU4" s="207"/>
      <c r="CV4" s="207"/>
      <c r="CW4" s="207"/>
      <c r="CX4" s="207"/>
      <c r="CY4" s="208" t="s">
        <v>69</v>
      </c>
      <c r="CZ4" s="209"/>
      <c r="DA4" s="209"/>
      <c r="DB4" s="209"/>
      <c r="DC4" s="209"/>
      <c r="DD4" s="210" t="s">
        <v>71</v>
      </c>
      <c r="DE4" s="211"/>
      <c r="DF4" s="211"/>
      <c r="DG4" s="211"/>
      <c r="DH4" s="211"/>
      <c r="DI4" s="200"/>
      <c r="DJ4" s="202"/>
      <c r="DK4" s="202"/>
      <c r="DL4" s="202"/>
      <c r="DM4" s="202"/>
      <c r="DN4" s="141"/>
      <c r="DO4" s="224" t="s">
        <v>62</v>
      </c>
      <c r="DP4" s="225"/>
      <c r="DQ4" s="225"/>
      <c r="DR4" s="225"/>
      <c r="DS4" s="225"/>
      <c r="DT4" s="226" t="s">
        <v>66</v>
      </c>
      <c r="DU4" s="227"/>
      <c r="DV4" s="227"/>
      <c r="DW4" s="227"/>
      <c r="DX4" s="227"/>
      <c r="DY4" s="204" t="s">
        <v>67</v>
      </c>
      <c r="DZ4" s="205"/>
      <c r="EA4" s="205"/>
      <c r="EB4" s="205"/>
      <c r="EC4" s="205"/>
      <c r="ED4" s="206" t="s">
        <v>68</v>
      </c>
      <c r="EE4" s="207"/>
      <c r="EF4" s="207"/>
      <c r="EG4" s="207"/>
      <c r="EH4" s="207"/>
      <c r="EI4" s="208" t="s">
        <v>69</v>
      </c>
      <c r="EJ4" s="209"/>
      <c r="EK4" s="209"/>
      <c r="EL4" s="209"/>
      <c r="EM4" s="209"/>
      <c r="EN4" s="210" t="s">
        <v>71</v>
      </c>
      <c r="EO4" s="211"/>
      <c r="EP4" s="211"/>
      <c r="EQ4" s="211"/>
      <c r="ER4" s="211"/>
      <c r="ES4" s="200"/>
      <c r="ET4" s="201"/>
      <c r="EU4" s="201"/>
      <c r="EV4" s="201"/>
      <c r="EW4" s="201"/>
      <c r="EX4" s="141"/>
      <c r="EY4" s="224" t="s">
        <v>62</v>
      </c>
      <c r="EZ4" s="225"/>
      <c r="FA4" s="225"/>
      <c r="FB4" s="225"/>
      <c r="FC4" s="225"/>
      <c r="FD4" s="226" t="s">
        <v>66</v>
      </c>
      <c r="FE4" s="227"/>
      <c r="FF4" s="227"/>
      <c r="FG4" s="227"/>
      <c r="FH4" s="227"/>
      <c r="FI4" s="204" t="s">
        <v>67</v>
      </c>
      <c r="FJ4" s="205"/>
      <c r="FK4" s="205"/>
      <c r="FL4" s="205"/>
      <c r="FM4" s="205"/>
      <c r="FN4" s="206" t="s">
        <v>68</v>
      </c>
      <c r="FO4" s="207"/>
      <c r="FP4" s="207"/>
      <c r="FQ4" s="207"/>
      <c r="FR4" s="207"/>
      <c r="FS4" s="208" t="s">
        <v>69</v>
      </c>
      <c r="FT4" s="209"/>
      <c r="FU4" s="209"/>
      <c r="FV4" s="209"/>
      <c r="FW4" s="209"/>
      <c r="FX4" s="210" t="s">
        <v>71</v>
      </c>
      <c r="FY4" s="211"/>
      <c r="FZ4" s="211"/>
      <c r="GA4" s="211"/>
      <c r="GB4" s="211"/>
      <c r="GC4" s="200"/>
      <c r="GD4" s="201"/>
      <c r="GE4" s="201"/>
      <c r="GF4" s="201"/>
      <c r="GG4" s="201"/>
      <c r="GH4" s="141"/>
      <c r="GI4" s="224" t="s">
        <v>62</v>
      </c>
      <c r="GJ4" s="225"/>
      <c r="GK4" s="225"/>
      <c r="GL4" s="225"/>
      <c r="GM4" s="225"/>
      <c r="GN4" s="226" t="s">
        <v>66</v>
      </c>
      <c r="GO4" s="227"/>
      <c r="GP4" s="227"/>
      <c r="GQ4" s="227"/>
      <c r="GR4" s="227"/>
      <c r="GS4" s="204" t="s">
        <v>67</v>
      </c>
      <c r="GT4" s="205"/>
      <c r="GU4" s="205"/>
      <c r="GV4" s="205"/>
      <c r="GW4" s="205"/>
      <c r="GX4" s="206" t="s">
        <v>68</v>
      </c>
      <c r="GY4" s="207"/>
      <c r="GZ4" s="207"/>
      <c r="HA4" s="207"/>
      <c r="HB4" s="207"/>
      <c r="HC4" s="208" t="s">
        <v>69</v>
      </c>
      <c r="HD4" s="209"/>
      <c r="HE4" s="209"/>
      <c r="HF4" s="209"/>
      <c r="HG4" s="209"/>
      <c r="HH4" s="210" t="s">
        <v>71</v>
      </c>
      <c r="HI4" s="211"/>
      <c r="HJ4" s="211"/>
      <c r="HK4" s="211"/>
      <c r="HL4" s="211"/>
      <c r="HM4" s="200"/>
      <c r="HN4" s="201"/>
      <c r="HO4" s="201"/>
      <c r="HP4" s="201"/>
      <c r="HQ4" s="201"/>
      <c r="HR4" s="141"/>
      <c r="HS4" s="224" t="s">
        <v>62</v>
      </c>
      <c r="HT4" s="225"/>
      <c r="HU4" s="225"/>
      <c r="HV4" s="225"/>
      <c r="HW4" s="225"/>
      <c r="HX4" s="226" t="s">
        <v>66</v>
      </c>
      <c r="HY4" s="227"/>
      <c r="HZ4" s="227"/>
      <c r="IA4" s="227"/>
      <c r="IB4" s="227"/>
      <c r="IC4" s="204" t="s">
        <v>67</v>
      </c>
      <c r="ID4" s="205"/>
      <c r="IE4" s="205"/>
      <c r="IF4" s="205"/>
      <c r="IG4" s="205"/>
      <c r="IH4" s="206" t="s">
        <v>68</v>
      </c>
      <c r="II4" s="207"/>
      <c r="IJ4" s="207"/>
      <c r="IK4" s="207"/>
      <c r="IL4" s="207"/>
      <c r="IM4" s="208" t="s">
        <v>69</v>
      </c>
      <c r="IN4" s="209"/>
      <c r="IO4" s="209"/>
      <c r="IP4" s="209"/>
      <c r="IQ4" s="209"/>
      <c r="IR4" s="210" t="s">
        <v>71</v>
      </c>
      <c r="IS4" s="211"/>
      <c r="IT4" s="211"/>
      <c r="IU4" s="211"/>
      <c r="IV4" s="211"/>
      <c r="IW4" s="200"/>
      <c r="IX4" s="201"/>
      <c r="IY4" s="201"/>
      <c r="IZ4" s="201"/>
      <c r="JA4" s="201"/>
      <c r="JB4" s="96"/>
      <c r="JC4" s="222" t="s">
        <v>62</v>
      </c>
      <c r="JD4" s="223"/>
      <c r="JE4" s="223"/>
      <c r="JF4" s="223"/>
      <c r="JG4" s="223"/>
      <c r="JH4" s="212" t="s">
        <v>66</v>
      </c>
      <c r="JI4" s="213"/>
      <c r="JJ4" s="213"/>
      <c r="JK4" s="213"/>
      <c r="JL4" s="213"/>
      <c r="JM4" s="214" t="s">
        <v>67</v>
      </c>
      <c r="JN4" s="215"/>
      <c r="JO4" s="215"/>
      <c r="JP4" s="215"/>
      <c r="JQ4" s="215"/>
      <c r="JR4" s="216" t="s">
        <v>68</v>
      </c>
      <c r="JS4" s="217"/>
      <c r="JT4" s="217"/>
      <c r="JU4" s="217"/>
      <c r="JV4" s="217"/>
      <c r="JW4" s="218" t="s">
        <v>69</v>
      </c>
      <c r="JX4" s="219"/>
      <c r="JY4" s="219"/>
      <c r="JZ4" s="219"/>
      <c r="KA4" s="219"/>
      <c r="KB4" s="220" t="s">
        <v>71</v>
      </c>
      <c r="KC4" s="221"/>
      <c r="KD4" s="221"/>
      <c r="KE4" s="221"/>
      <c r="KF4" s="221"/>
      <c r="KG4" s="197"/>
      <c r="KH4" s="198"/>
      <c r="KI4" s="198"/>
      <c r="KJ4" s="198"/>
      <c r="KK4" s="199"/>
    </row>
    <row r="5" spans="1:358" s="5" customFormat="1" ht="43.5" customHeight="1" thickBot="1" x14ac:dyDescent="0.3">
      <c r="A5" s="34"/>
      <c r="B5" s="74" t="s">
        <v>30</v>
      </c>
      <c r="C5" s="75" t="s">
        <v>1</v>
      </c>
      <c r="D5" s="75" t="s">
        <v>0</v>
      </c>
      <c r="E5" s="75" t="s">
        <v>18</v>
      </c>
      <c r="F5" s="75" t="s">
        <v>17</v>
      </c>
      <c r="G5" s="75" t="s">
        <v>2</v>
      </c>
      <c r="H5" s="76" t="s">
        <v>21</v>
      </c>
      <c r="I5" s="120" t="s">
        <v>127</v>
      </c>
      <c r="J5" s="130" t="s">
        <v>81</v>
      </c>
      <c r="K5" s="131" t="s">
        <v>70</v>
      </c>
      <c r="L5" s="132" t="s">
        <v>61</v>
      </c>
      <c r="M5" s="132" t="s">
        <v>65</v>
      </c>
      <c r="N5" s="132" t="s">
        <v>63</v>
      </c>
      <c r="O5" s="133" t="s">
        <v>64</v>
      </c>
      <c r="P5" s="134" t="s">
        <v>70</v>
      </c>
      <c r="Q5" s="132" t="s">
        <v>61</v>
      </c>
      <c r="R5" s="132" t="s">
        <v>65</v>
      </c>
      <c r="S5" s="132" t="s">
        <v>63</v>
      </c>
      <c r="T5" s="133" t="s">
        <v>64</v>
      </c>
      <c r="U5" s="134" t="s">
        <v>70</v>
      </c>
      <c r="V5" s="132" t="s">
        <v>61</v>
      </c>
      <c r="W5" s="132" t="s">
        <v>65</v>
      </c>
      <c r="X5" s="132" t="s">
        <v>63</v>
      </c>
      <c r="Y5" s="133" t="s">
        <v>64</v>
      </c>
      <c r="Z5" s="134" t="s">
        <v>70</v>
      </c>
      <c r="AA5" s="132" t="s">
        <v>61</v>
      </c>
      <c r="AB5" s="132" t="s">
        <v>65</v>
      </c>
      <c r="AC5" s="132" t="s">
        <v>63</v>
      </c>
      <c r="AD5" s="133" t="s">
        <v>64</v>
      </c>
      <c r="AE5" s="134" t="s">
        <v>70</v>
      </c>
      <c r="AF5" s="132" t="s">
        <v>61</v>
      </c>
      <c r="AG5" s="132" t="s">
        <v>65</v>
      </c>
      <c r="AH5" s="132" t="s">
        <v>63</v>
      </c>
      <c r="AI5" s="133" t="s">
        <v>64</v>
      </c>
      <c r="AJ5" s="134" t="s">
        <v>70</v>
      </c>
      <c r="AK5" s="132" t="s">
        <v>61</v>
      </c>
      <c r="AL5" s="132" t="s">
        <v>65</v>
      </c>
      <c r="AM5" s="132" t="s">
        <v>63</v>
      </c>
      <c r="AN5" s="133" t="s">
        <v>64</v>
      </c>
      <c r="AO5" s="135" t="s">
        <v>74</v>
      </c>
      <c r="AP5" s="132" t="s">
        <v>75</v>
      </c>
      <c r="AQ5" s="132" t="s">
        <v>82</v>
      </c>
      <c r="AR5" s="131" t="s">
        <v>73</v>
      </c>
      <c r="AS5" s="133" t="s">
        <v>83</v>
      </c>
      <c r="AT5" s="130" t="s">
        <v>81</v>
      </c>
      <c r="AU5" s="131" t="s">
        <v>70</v>
      </c>
      <c r="AV5" s="132" t="s">
        <v>61</v>
      </c>
      <c r="AW5" s="132" t="s">
        <v>65</v>
      </c>
      <c r="AX5" s="132" t="s">
        <v>63</v>
      </c>
      <c r="AY5" s="133" t="s">
        <v>64</v>
      </c>
      <c r="AZ5" s="134" t="s">
        <v>70</v>
      </c>
      <c r="BA5" s="132" t="s">
        <v>61</v>
      </c>
      <c r="BB5" s="132" t="s">
        <v>65</v>
      </c>
      <c r="BC5" s="132" t="s">
        <v>63</v>
      </c>
      <c r="BD5" s="133" t="s">
        <v>64</v>
      </c>
      <c r="BE5" s="134" t="s">
        <v>70</v>
      </c>
      <c r="BF5" s="132" t="s">
        <v>61</v>
      </c>
      <c r="BG5" s="132" t="s">
        <v>65</v>
      </c>
      <c r="BH5" s="132" t="s">
        <v>63</v>
      </c>
      <c r="BI5" s="133" t="s">
        <v>64</v>
      </c>
      <c r="BJ5" s="134" t="s">
        <v>70</v>
      </c>
      <c r="BK5" s="132" t="s">
        <v>61</v>
      </c>
      <c r="BL5" s="132" t="s">
        <v>65</v>
      </c>
      <c r="BM5" s="132" t="s">
        <v>63</v>
      </c>
      <c r="BN5" s="133" t="s">
        <v>64</v>
      </c>
      <c r="BO5" s="134" t="s">
        <v>70</v>
      </c>
      <c r="BP5" s="132" t="s">
        <v>61</v>
      </c>
      <c r="BQ5" s="132" t="s">
        <v>65</v>
      </c>
      <c r="BR5" s="132" t="s">
        <v>63</v>
      </c>
      <c r="BS5" s="133" t="s">
        <v>64</v>
      </c>
      <c r="BT5" s="134" t="s">
        <v>70</v>
      </c>
      <c r="BU5" s="132" t="s">
        <v>61</v>
      </c>
      <c r="BV5" s="132" t="s">
        <v>65</v>
      </c>
      <c r="BW5" s="132" t="s">
        <v>63</v>
      </c>
      <c r="BX5" s="133" t="s">
        <v>64</v>
      </c>
      <c r="BY5" s="135" t="s">
        <v>74</v>
      </c>
      <c r="BZ5" s="132" t="s">
        <v>75</v>
      </c>
      <c r="CA5" s="132" t="s">
        <v>82</v>
      </c>
      <c r="CB5" s="131" t="s">
        <v>73</v>
      </c>
      <c r="CC5" s="133" t="s">
        <v>83</v>
      </c>
      <c r="CD5" s="130" t="s">
        <v>81</v>
      </c>
      <c r="CE5" s="131" t="s">
        <v>70</v>
      </c>
      <c r="CF5" s="132" t="s">
        <v>61</v>
      </c>
      <c r="CG5" s="132" t="s">
        <v>65</v>
      </c>
      <c r="CH5" s="132" t="s">
        <v>63</v>
      </c>
      <c r="CI5" s="133" t="s">
        <v>64</v>
      </c>
      <c r="CJ5" s="134" t="s">
        <v>70</v>
      </c>
      <c r="CK5" s="132" t="s">
        <v>61</v>
      </c>
      <c r="CL5" s="132" t="s">
        <v>65</v>
      </c>
      <c r="CM5" s="132" t="s">
        <v>63</v>
      </c>
      <c r="CN5" s="133" t="s">
        <v>64</v>
      </c>
      <c r="CO5" s="134" t="s">
        <v>70</v>
      </c>
      <c r="CP5" s="132" t="s">
        <v>61</v>
      </c>
      <c r="CQ5" s="132" t="s">
        <v>65</v>
      </c>
      <c r="CR5" s="132" t="s">
        <v>63</v>
      </c>
      <c r="CS5" s="133" t="s">
        <v>64</v>
      </c>
      <c r="CT5" s="134" t="s">
        <v>70</v>
      </c>
      <c r="CU5" s="132" t="s">
        <v>61</v>
      </c>
      <c r="CV5" s="132" t="s">
        <v>65</v>
      </c>
      <c r="CW5" s="132" t="s">
        <v>63</v>
      </c>
      <c r="CX5" s="133" t="s">
        <v>64</v>
      </c>
      <c r="CY5" s="134" t="s">
        <v>70</v>
      </c>
      <c r="CZ5" s="132" t="s">
        <v>61</v>
      </c>
      <c r="DA5" s="132" t="s">
        <v>65</v>
      </c>
      <c r="DB5" s="132" t="s">
        <v>63</v>
      </c>
      <c r="DC5" s="133" t="s">
        <v>64</v>
      </c>
      <c r="DD5" s="134" t="s">
        <v>70</v>
      </c>
      <c r="DE5" s="132" t="s">
        <v>61</v>
      </c>
      <c r="DF5" s="132" t="s">
        <v>65</v>
      </c>
      <c r="DG5" s="132" t="s">
        <v>63</v>
      </c>
      <c r="DH5" s="133" t="s">
        <v>64</v>
      </c>
      <c r="DI5" s="135" t="s">
        <v>74</v>
      </c>
      <c r="DJ5" s="132" t="s">
        <v>75</v>
      </c>
      <c r="DK5" s="132" t="s">
        <v>82</v>
      </c>
      <c r="DL5" s="131" t="s">
        <v>73</v>
      </c>
      <c r="DM5" s="133" t="s">
        <v>83</v>
      </c>
      <c r="DN5" s="130" t="s">
        <v>81</v>
      </c>
      <c r="DO5" s="131" t="s">
        <v>70</v>
      </c>
      <c r="DP5" s="132" t="s">
        <v>61</v>
      </c>
      <c r="DQ5" s="132" t="s">
        <v>65</v>
      </c>
      <c r="DR5" s="132" t="s">
        <v>63</v>
      </c>
      <c r="DS5" s="133" t="s">
        <v>64</v>
      </c>
      <c r="DT5" s="134" t="s">
        <v>70</v>
      </c>
      <c r="DU5" s="132" t="s">
        <v>61</v>
      </c>
      <c r="DV5" s="132" t="s">
        <v>65</v>
      </c>
      <c r="DW5" s="132" t="s">
        <v>63</v>
      </c>
      <c r="DX5" s="133" t="s">
        <v>64</v>
      </c>
      <c r="DY5" s="134" t="s">
        <v>70</v>
      </c>
      <c r="DZ5" s="132" t="s">
        <v>61</v>
      </c>
      <c r="EA5" s="132" t="s">
        <v>65</v>
      </c>
      <c r="EB5" s="132" t="s">
        <v>63</v>
      </c>
      <c r="EC5" s="133" t="s">
        <v>64</v>
      </c>
      <c r="ED5" s="134" t="s">
        <v>70</v>
      </c>
      <c r="EE5" s="132" t="s">
        <v>61</v>
      </c>
      <c r="EF5" s="132" t="s">
        <v>65</v>
      </c>
      <c r="EG5" s="132" t="s">
        <v>63</v>
      </c>
      <c r="EH5" s="133" t="s">
        <v>64</v>
      </c>
      <c r="EI5" s="134" t="s">
        <v>70</v>
      </c>
      <c r="EJ5" s="132" t="s">
        <v>61</v>
      </c>
      <c r="EK5" s="132" t="s">
        <v>65</v>
      </c>
      <c r="EL5" s="132" t="s">
        <v>63</v>
      </c>
      <c r="EM5" s="133" t="s">
        <v>64</v>
      </c>
      <c r="EN5" s="134" t="s">
        <v>70</v>
      </c>
      <c r="EO5" s="132" t="s">
        <v>61</v>
      </c>
      <c r="EP5" s="132" t="s">
        <v>65</v>
      </c>
      <c r="EQ5" s="132" t="s">
        <v>63</v>
      </c>
      <c r="ER5" s="133" t="s">
        <v>64</v>
      </c>
      <c r="ES5" s="135" t="s">
        <v>74</v>
      </c>
      <c r="ET5" s="132" t="s">
        <v>75</v>
      </c>
      <c r="EU5" s="132" t="s">
        <v>82</v>
      </c>
      <c r="EV5" s="131" t="s">
        <v>73</v>
      </c>
      <c r="EW5" s="133" t="s">
        <v>83</v>
      </c>
      <c r="EX5" s="130" t="s">
        <v>81</v>
      </c>
      <c r="EY5" s="131" t="s">
        <v>70</v>
      </c>
      <c r="EZ5" s="132" t="s">
        <v>61</v>
      </c>
      <c r="FA5" s="132" t="s">
        <v>65</v>
      </c>
      <c r="FB5" s="132" t="s">
        <v>63</v>
      </c>
      <c r="FC5" s="133" t="s">
        <v>64</v>
      </c>
      <c r="FD5" s="134" t="s">
        <v>70</v>
      </c>
      <c r="FE5" s="132" t="s">
        <v>61</v>
      </c>
      <c r="FF5" s="132" t="s">
        <v>65</v>
      </c>
      <c r="FG5" s="132" t="s">
        <v>63</v>
      </c>
      <c r="FH5" s="133" t="s">
        <v>64</v>
      </c>
      <c r="FI5" s="134" t="s">
        <v>70</v>
      </c>
      <c r="FJ5" s="132" t="s">
        <v>61</v>
      </c>
      <c r="FK5" s="132" t="s">
        <v>65</v>
      </c>
      <c r="FL5" s="132" t="s">
        <v>63</v>
      </c>
      <c r="FM5" s="133" t="s">
        <v>64</v>
      </c>
      <c r="FN5" s="134" t="s">
        <v>70</v>
      </c>
      <c r="FO5" s="132" t="s">
        <v>61</v>
      </c>
      <c r="FP5" s="132" t="s">
        <v>65</v>
      </c>
      <c r="FQ5" s="132" t="s">
        <v>63</v>
      </c>
      <c r="FR5" s="133" t="s">
        <v>64</v>
      </c>
      <c r="FS5" s="134" t="s">
        <v>70</v>
      </c>
      <c r="FT5" s="132" t="s">
        <v>61</v>
      </c>
      <c r="FU5" s="132" t="s">
        <v>65</v>
      </c>
      <c r="FV5" s="132" t="s">
        <v>63</v>
      </c>
      <c r="FW5" s="133" t="s">
        <v>64</v>
      </c>
      <c r="FX5" s="134" t="s">
        <v>70</v>
      </c>
      <c r="FY5" s="132" t="s">
        <v>61</v>
      </c>
      <c r="FZ5" s="132" t="s">
        <v>65</v>
      </c>
      <c r="GA5" s="132" t="s">
        <v>63</v>
      </c>
      <c r="GB5" s="133" t="s">
        <v>64</v>
      </c>
      <c r="GC5" s="135" t="s">
        <v>74</v>
      </c>
      <c r="GD5" s="132" t="s">
        <v>75</v>
      </c>
      <c r="GE5" s="132" t="s">
        <v>82</v>
      </c>
      <c r="GF5" s="131" t="s">
        <v>73</v>
      </c>
      <c r="GG5" s="133" t="s">
        <v>83</v>
      </c>
      <c r="GH5" s="130" t="s">
        <v>81</v>
      </c>
      <c r="GI5" s="131" t="s">
        <v>70</v>
      </c>
      <c r="GJ5" s="132" t="s">
        <v>61</v>
      </c>
      <c r="GK5" s="132" t="s">
        <v>65</v>
      </c>
      <c r="GL5" s="132" t="s">
        <v>63</v>
      </c>
      <c r="GM5" s="133" t="s">
        <v>64</v>
      </c>
      <c r="GN5" s="134" t="s">
        <v>70</v>
      </c>
      <c r="GO5" s="132" t="s">
        <v>61</v>
      </c>
      <c r="GP5" s="132" t="s">
        <v>65</v>
      </c>
      <c r="GQ5" s="132" t="s">
        <v>63</v>
      </c>
      <c r="GR5" s="133" t="s">
        <v>64</v>
      </c>
      <c r="GS5" s="134" t="s">
        <v>70</v>
      </c>
      <c r="GT5" s="132" t="s">
        <v>61</v>
      </c>
      <c r="GU5" s="132" t="s">
        <v>65</v>
      </c>
      <c r="GV5" s="132" t="s">
        <v>63</v>
      </c>
      <c r="GW5" s="133" t="s">
        <v>64</v>
      </c>
      <c r="GX5" s="134" t="s">
        <v>70</v>
      </c>
      <c r="GY5" s="132" t="s">
        <v>61</v>
      </c>
      <c r="GZ5" s="132" t="s">
        <v>65</v>
      </c>
      <c r="HA5" s="132" t="s">
        <v>63</v>
      </c>
      <c r="HB5" s="133" t="s">
        <v>64</v>
      </c>
      <c r="HC5" s="134" t="s">
        <v>70</v>
      </c>
      <c r="HD5" s="132" t="s">
        <v>61</v>
      </c>
      <c r="HE5" s="132" t="s">
        <v>65</v>
      </c>
      <c r="HF5" s="132" t="s">
        <v>63</v>
      </c>
      <c r="HG5" s="133" t="s">
        <v>64</v>
      </c>
      <c r="HH5" s="134" t="s">
        <v>70</v>
      </c>
      <c r="HI5" s="132" t="s">
        <v>61</v>
      </c>
      <c r="HJ5" s="132" t="s">
        <v>65</v>
      </c>
      <c r="HK5" s="132" t="s">
        <v>63</v>
      </c>
      <c r="HL5" s="133" t="s">
        <v>64</v>
      </c>
      <c r="HM5" s="135" t="s">
        <v>74</v>
      </c>
      <c r="HN5" s="132" t="s">
        <v>75</v>
      </c>
      <c r="HO5" s="132" t="s">
        <v>82</v>
      </c>
      <c r="HP5" s="131" t="s">
        <v>73</v>
      </c>
      <c r="HQ5" s="133" t="s">
        <v>83</v>
      </c>
      <c r="HR5" s="130" t="s">
        <v>81</v>
      </c>
      <c r="HS5" s="131" t="s">
        <v>70</v>
      </c>
      <c r="HT5" s="132" t="s">
        <v>61</v>
      </c>
      <c r="HU5" s="132" t="s">
        <v>65</v>
      </c>
      <c r="HV5" s="132" t="s">
        <v>63</v>
      </c>
      <c r="HW5" s="133" t="s">
        <v>64</v>
      </c>
      <c r="HX5" s="134" t="s">
        <v>70</v>
      </c>
      <c r="HY5" s="132" t="s">
        <v>61</v>
      </c>
      <c r="HZ5" s="132" t="s">
        <v>65</v>
      </c>
      <c r="IA5" s="132" t="s">
        <v>63</v>
      </c>
      <c r="IB5" s="133" t="s">
        <v>64</v>
      </c>
      <c r="IC5" s="134" t="s">
        <v>70</v>
      </c>
      <c r="ID5" s="132" t="s">
        <v>61</v>
      </c>
      <c r="IE5" s="132" t="s">
        <v>65</v>
      </c>
      <c r="IF5" s="132" t="s">
        <v>63</v>
      </c>
      <c r="IG5" s="133" t="s">
        <v>64</v>
      </c>
      <c r="IH5" s="134" t="s">
        <v>70</v>
      </c>
      <c r="II5" s="132" t="s">
        <v>61</v>
      </c>
      <c r="IJ5" s="132" t="s">
        <v>65</v>
      </c>
      <c r="IK5" s="132" t="s">
        <v>63</v>
      </c>
      <c r="IL5" s="133" t="s">
        <v>64</v>
      </c>
      <c r="IM5" s="134" t="s">
        <v>70</v>
      </c>
      <c r="IN5" s="132" t="s">
        <v>61</v>
      </c>
      <c r="IO5" s="132" t="s">
        <v>65</v>
      </c>
      <c r="IP5" s="132" t="s">
        <v>63</v>
      </c>
      <c r="IQ5" s="133" t="s">
        <v>64</v>
      </c>
      <c r="IR5" s="134" t="s">
        <v>70</v>
      </c>
      <c r="IS5" s="132" t="s">
        <v>61</v>
      </c>
      <c r="IT5" s="132" t="s">
        <v>65</v>
      </c>
      <c r="IU5" s="132" t="s">
        <v>63</v>
      </c>
      <c r="IV5" s="133" t="s">
        <v>64</v>
      </c>
      <c r="IW5" s="135" t="s">
        <v>74</v>
      </c>
      <c r="IX5" s="132" t="s">
        <v>75</v>
      </c>
      <c r="IY5" s="132" t="s">
        <v>82</v>
      </c>
      <c r="IZ5" s="131" t="s">
        <v>73</v>
      </c>
      <c r="JA5" s="133" t="s">
        <v>83</v>
      </c>
      <c r="JB5" s="77" t="s">
        <v>81</v>
      </c>
      <c r="JC5" s="110" t="s">
        <v>70</v>
      </c>
      <c r="JD5" s="80" t="s">
        <v>61</v>
      </c>
      <c r="JE5" s="80" t="s">
        <v>65</v>
      </c>
      <c r="JF5" s="80" t="s">
        <v>63</v>
      </c>
      <c r="JG5" s="81" t="s">
        <v>64</v>
      </c>
      <c r="JH5" s="79" t="s">
        <v>70</v>
      </c>
      <c r="JI5" s="80" t="s">
        <v>61</v>
      </c>
      <c r="JJ5" s="80" t="s">
        <v>65</v>
      </c>
      <c r="JK5" s="80" t="s">
        <v>63</v>
      </c>
      <c r="JL5" s="81" t="s">
        <v>64</v>
      </c>
      <c r="JM5" s="79" t="s">
        <v>70</v>
      </c>
      <c r="JN5" s="80" t="s">
        <v>61</v>
      </c>
      <c r="JO5" s="80" t="s">
        <v>65</v>
      </c>
      <c r="JP5" s="80" t="s">
        <v>63</v>
      </c>
      <c r="JQ5" s="81" t="s">
        <v>64</v>
      </c>
      <c r="JR5" s="79" t="s">
        <v>70</v>
      </c>
      <c r="JS5" s="80" t="s">
        <v>61</v>
      </c>
      <c r="JT5" s="80" t="s">
        <v>65</v>
      </c>
      <c r="JU5" s="80" t="s">
        <v>63</v>
      </c>
      <c r="JV5" s="81" t="s">
        <v>64</v>
      </c>
      <c r="JW5" s="79" t="s">
        <v>70</v>
      </c>
      <c r="JX5" s="80" t="s">
        <v>61</v>
      </c>
      <c r="JY5" s="80" t="s">
        <v>65</v>
      </c>
      <c r="JZ5" s="80" t="s">
        <v>63</v>
      </c>
      <c r="KA5" s="81" t="s">
        <v>64</v>
      </c>
      <c r="KB5" s="79" t="s">
        <v>70</v>
      </c>
      <c r="KC5" s="80" t="s">
        <v>61</v>
      </c>
      <c r="KD5" s="80" t="s">
        <v>65</v>
      </c>
      <c r="KE5" s="80" t="s">
        <v>63</v>
      </c>
      <c r="KF5" s="81" t="s">
        <v>64</v>
      </c>
      <c r="KG5" s="78" t="s">
        <v>74</v>
      </c>
      <c r="KH5" s="80" t="s">
        <v>75</v>
      </c>
      <c r="KI5" s="80" t="s">
        <v>82</v>
      </c>
      <c r="KJ5" s="110" t="s">
        <v>73</v>
      </c>
      <c r="KK5" s="81" t="s">
        <v>83</v>
      </c>
      <c r="KL5" s="34"/>
      <c r="KM5" s="34"/>
      <c r="KN5" s="34"/>
      <c r="KO5" s="34"/>
      <c r="KP5" s="34"/>
      <c r="KQ5" s="34"/>
      <c r="KR5" s="34"/>
      <c r="KS5" s="34"/>
      <c r="KT5" s="34"/>
      <c r="KU5" s="34"/>
      <c r="KV5" s="34"/>
      <c r="KW5" s="34"/>
      <c r="KX5" s="34"/>
      <c r="KY5" s="34"/>
      <c r="KZ5" s="34"/>
      <c r="LA5" s="34"/>
      <c r="LB5" s="34"/>
      <c r="LC5" s="34"/>
      <c r="LD5" s="34"/>
      <c r="LE5" s="34"/>
      <c r="LF5" s="34"/>
      <c r="LG5" s="34"/>
      <c r="LH5" s="34"/>
      <c r="LI5" s="34"/>
      <c r="LJ5" s="34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</row>
    <row r="6" spans="1:358" s="1" customFormat="1" x14ac:dyDescent="0.25">
      <c r="B6" s="44">
        <v>1</v>
      </c>
      <c r="C6" s="159" t="s">
        <v>78</v>
      </c>
      <c r="D6" s="160" t="s">
        <v>38</v>
      </c>
      <c r="E6" s="50">
        <v>7460</v>
      </c>
      <c r="F6" s="161">
        <v>101</v>
      </c>
      <c r="G6" s="162" t="s">
        <v>56</v>
      </c>
      <c r="H6" s="163" t="str">
        <f>VLOOKUP($G6,Class_Description,2)</f>
        <v>Top Truck</v>
      </c>
      <c r="I6" s="186">
        <f>AS6+CC6+DM6+EW6+GG6+HQ6+JA6+KK6</f>
        <v>110</v>
      </c>
      <c r="J6" s="184">
        <v>612</v>
      </c>
      <c r="K6" s="164">
        <f>IF(AND(J6&lt;&gt;"",$G6="1"),J6,"")</f>
        <v>612</v>
      </c>
      <c r="L6" s="165">
        <f>IF(AND(J6&lt;&gt;"",$G6="1"),_xlfn.RANK.EQ(J6,$K$6:$K$89),"")</f>
        <v>1</v>
      </c>
      <c r="M6" s="165" t="str">
        <f>IF(G6="6",IF(IF(L6&lt;&gt;"",IF(MAX(COUNTIF($L$6:$L$89,$L$6:$L$89))&gt;1,"x",""),"")&lt;&gt;"",L6+1,""),IF(K6=0,"",IF(IF(L6&lt;&gt;"",IF(MAX(COUNTIF($L$6:$L$89,$L$6:$L$89))&gt;1,"x",""),"")&lt;&gt;"",L6+1,"")))</f>
        <v/>
      </c>
      <c r="N6" s="165">
        <f>IF(L6&lt;&gt;"",IF($G6="3",IF(AND(L6&lt;=20,J6&gt;=$K$92),HLOOKUP(L6,Points_Table_Modified,IF(AO6&gt;=6,8,AO6+2),FALSE),0),IF(AND(L6&lt;=10,J6&gt;=$K$92),HLOOKUP(L6,Points_Table,IF(AO6&gt;=6,8,AO6+2),FALSE),0)),"")</f>
        <v>30</v>
      </c>
      <c r="O6" s="166">
        <f>IF(M6&lt;&gt;"",AVERAGE(IF(AND($G6="3",M6&lt;&gt;""),HLOOKUP(M6,Points_Table_Modified,IF(AO6&gt;=6,8,AO6+2),FALSE),IF(M6&lt;&gt;"",HLOOKUP(M6,Points_Table,IF(AO6&gt;=6,8,AO6+2),FALSE),"")),N6),N6)</f>
        <v>30</v>
      </c>
      <c r="P6" s="164" t="str">
        <f>IF(AND(J6&lt;&gt;"",$G6="2"),J6,"")</f>
        <v/>
      </c>
      <c r="Q6" s="165" t="str">
        <f>IF(AND(J6&lt;&gt;"",$G6="2"),_xlfn.RANK.EQ(J6,$P$6:$P$89),"")</f>
        <v/>
      </c>
      <c r="R6" s="165" t="str">
        <f>IF(G6="6",IF(IF(Q6&lt;&gt;"",IF(MAX(COUNTIF($Q$6:$Q$89,$Q$6:$Q$89))&gt;1,"x",""),"")&lt;&gt;"",Q6+1,""),IF(P6=0,"",IF(IF(Q6&lt;&gt;"",IF(MAX(COUNTIF($Q$6:$Q$89,$Q$6:$Q$89))&gt;1,"x",""),"")&lt;&gt;"",Q6+1,"")))</f>
        <v/>
      </c>
      <c r="S6" s="165" t="str">
        <f>IF(Q6&lt;&gt;"",IF($G6="3",IF(J6&lt;&gt;"",IF(AND(Q6&lt;=10,J6&gt;=$P$92),HLOOKUP(Q6,Points_Table_Modified,IF(AO6&gt;=6,8,AO6+2),FALSE),0),""),IF(J6&lt;&gt;"",IF(AND(Q6&lt;=10,J6&gt;=$P$92),HLOOKUP(Q6,Points_Table,IF(AO6&gt;=6,8,AO6+2),FALSE),0),"")),"")</f>
        <v/>
      </c>
      <c r="T6" s="167" t="str">
        <f>IF(R6&lt;&gt;"",AVERAGE(IF(AND($G6="3",R6&lt;&gt;""),HLOOKUP(R6,Points_Table_Modified,IF(AO6&gt;=6,8,AO6+2),FALSE),IF(R6&lt;&gt;"",HLOOKUP(R6,Points_Table,IF(AO6&gt;=6,8,AO6+2),FALSE),"")),S6),S6)</f>
        <v/>
      </c>
      <c r="U6" s="168" t="str">
        <f>IF(AND(J6&lt;&gt;"",$G6="3"),J6,"")</f>
        <v/>
      </c>
      <c r="V6" s="165" t="str">
        <f>IF(AND(J6&lt;&gt;"",$G6="3"),_xlfn.RANK.EQ(J6,$U$6:$U$89),"")</f>
        <v/>
      </c>
      <c r="W6" s="165" t="str">
        <f>IF(G6="6",IF(IF(V6&lt;&gt;"",IF(MAX(COUNTIF($V$6:$V$89,$V$6:$V$89))&gt;1,"x",""),"")&lt;&gt;"",V6+1,""),IF(U6=0,"",IF(IF(V6&lt;&gt;"",IF(MAX(COUNTIF($V$6:$V$89,$V$6:$V$89))&gt;1,"x",""),"")&lt;&gt;"",V6+1,"")))</f>
        <v/>
      </c>
      <c r="X6" s="165" t="str">
        <f>IF(V6&lt;&gt;"",IF($G6="3",IF(J6&lt;&gt;"",IF(AND(V6&lt;=20,J6&gt;=$U$92),HLOOKUP(V6,Points_Table_Modified,IF(AO6&gt;=6,8,AO6+2),FALSE),0),""),IF(J6&lt;&gt;"",IF(AND(V6&lt;=10,$J6&gt;=$U$92),HLOOKUP(V6,Points_Table,IF(AO6&gt;=6,8,AO6+2),FALSE),0),"")),"")</f>
        <v/>
      </c>
      <c r="Y6" s="166" t="str">
        <f>IF(W6&lt;&gt;"",AVERAGE(IF(AND($G6="3",W6&lt;&gt;""),HLOOKUP(W6,Points_Table_Modified,IF(AO6&gt;=6,8,AO6+2),FALSE),IF(W6&lt;&gt;"",HLOOKUP(W6,Points_Table,IF(AO6&gt;=6,8,AO6+2),FALSE),"")),X6),X6)</f>
        <v/>
      </c>
      <c r="Z6" s="164" t="str">
        <f>IF(AND(J6&lt;&gt;"",$G6="4"),J6,"")</f>
        <v/>
      </c>
      <c r="AA6" s="165" t="str">
        <f>IF(AND($J6&lt;&gt;"",G6="4"),_xlfn.RANK.EQ(J6,$Z$6:$Z$89),"")</f>
        <v/>
      </c>
      <c r="AB6" s="165" t="str">
        <f>IF($G6="6",IF(IF(AA6&lt;&gt;"",IF(MAX(COUNTIF($AA$6:$AA$89,$AA$6:$AA$89))&gt;1,"x",""),"")&lt;&gt;"",AA6+1,""),IF(Z6=0,"",IF(IF(AA6&lt;&gt;"",IF(MAX(COUNTIF($AA$6:$AA$89,$AA$6:$AA$89))&gt;1,"x",""),"")&lt;&gt;"",AA6+1,"")))</f>
        <v/>
      </c>
      <c r="AC6" s="165" t="str">
        <f>IF(AA6&lt;&gt;"",IF($G6="3",IF(J6&lt;&gt;"",IF(AND(AA6&lt;=10,J6&gt;=$Z$92),HLOOKUP(AA6,Points_Table_Modified,IF(AO6&gt;=6,8,AO6+2),FALSE),0),""),IF(J6&lt;&gt;"",IF(AND(AA6&lt;=10,J6&gt;=$Z$92),HLOOKUP(AA6,Points_Table,IF(AO6&gt;=6,8,AO6+2),FALSE),0),"")),"")</f>
        <v/>
      </c>
      <c r="AD6" s="167" t="str">
        <f>IF(AB6&lt;&gt;"",AVERAGE(IF(AND($G6="3",AB6&lt;&gt;""),HLOOKUP(AB6,Points_Table_Modified,IF(AO6&gt;=6,8,AO6+2),FALSE),IF(AB6&lt;&gt;"",HLOOKUP(AB6,Points_Table,IF(AO6&gt;=6,8,AO6+2),FALSE),"")),AC6),AC6)</f>
        <v/>
      </c>
      <c r="AE6" s="168" t="str">
        <f>IF(AND(J6&lt;&gt;"",$G6="5"),J6,"")</f>
        <v/>
      </c>
      <c r="AF6" s="165" t="str">
        <f>IF(AND(J6&lt;&gt;"",$G6="5"),_xlfn.RANK.EQ(J6,$AE$6:$AE$89),"")</f>
        <v/>
      </c>
      <c r="AG6" s="165" t="str">
        <f>IF($G6="6",IF(IF(AF6&lt;&gt;"",IF(MAX(COUNTIF($AF$6:$AF$89,$AF$6:$AF$89))&gt;1,"x",""),"")&lt;&gt;"",AF6+1,""),IF(AE6=0,"",IF(IF(AF6&lt;&gt;"",IF(MAX(COUNTIF($AF$6:$AF$89,$AF$6:$AF$89))&gt;1,"x",""),"")&lt;&gt;"",AF6+1,"")))</f>
        <v/>
      </c>
      <c r="AH6" s="165" t="str">
        <f>IF(AF6&lt;&gt;"",IF($G6="3",IF(J6&lt;&gt;"",IF(AND(AF6&lt;=10,J6&gt;=$AE$92),HLOOKUP(AF6,Points_Table_Modified,IF(AO6&gt;=6,8,AO6+2),FALSE),0),""),IF(J6&lt;&gt;"",IF(AND(AF6&lt;=10,J6&gt;=$AE$92),HLOOKUP(AF6,Points_Table,IF(AO6&gt;=6,8,AO6+2),FALSE),0),"")),"")</f>
        <v/>
      </c>
      <c r="AI6" s="167" t="str">
        <f>IF(AG6&lt;&gt;"",AVERAGE(IF(AND($G6="3",AG6&lt;&gt;""),HLOOKUP(AG6,Points_Table_Modified,IF(AO6&gt;=6,8,AO6+2),FALSE),IF(AG6&lt;&gt;"",HLOOKUP(AG6,Points_Table,IF(AO6&gt;=6,8,AO6+2),FALSE),"")),AH6),AH6)</f>
        <v/>
      </c>
      <c r="AJ6" s="168" t="str">
        <f>IF(AND(J6&lt;&gt;"",$G6="6"),J6,"")</f>
        <v/>
      </c>
      <c r="AK6" s="165" t="str">
        <f>IF(AND(J6&lt;&gt;"",$G6="6"),_xlfn.RANK.EQ(J6,$AJ$6:$AJ$89),"")</f>
        <v/>
      </c>
      <c r="AL6" s="165" t="str">
        <f>IF(G6="6",IF(IF(AK6&lt;&gt;"",IF(MAX(COUNTIF($AK$6:$AK$89,$AK$6:$AK$89))&gt;1,"x",""),"")&lt;&gt;"",AK6+1,""),IF(AJ6=0,"",IF(IF(AK6&lt;&gt;"",IF(MAX(COUNTIF($AK$6:$AK$89,$AK$6:$AK$89))&gt;1,"x",""),"")&lt;&gt;"",AK6+1,"")))</f>
        <v/>
      </c>
      <c r="AM6" s="165" t="str">
        <f>IF(AK6&lt;&gt;"",IF($G6="3",IF(J6&lt;&gt;"",IF(AND(AK6&lt;=10,J6&gt;=$AJ$92),HLOOKUP(AK6,Points_Table_Modified,IF(AO6&gt;=6,8,AO6+2),FALSE),0),""),IF(J6&lt;&gt;"",IF(AND(AK6&lt;=10,J6&gt;=$AJ$92),HLOOKUP(AK6,Points_Table,IF(AO6&gt;=6,8,AO6+2),FALSE),0),"")),"")</f>
        <v/>
      </c>
      <c r="AN6" s="167" t="str">
        <f>IF(AL6&lt;&gt;"",AVERAGE(IF(AND($G6="3",AL6&lt;&gt;""),HLOOKUP(AL6,Points_Table_Modified,IF(AO6&gt;=6,8,AO6+2),FALSE),IF(AL6&lt;&gt;"",HLOOKUP(AL6,Points_Table,IF(AO6&gt;=6,8,AO6+2),FALSE),"")),AM6),AM6)</f>
        <v/>
      </c>
      <c r="AO6" s="169">
        <f>VLOOKUP($G6,Entries_D_Event,4,FALSE)</f>
        <v>6</v>
      </c>
      <c r="AP6" s="52" t="str">
        <f>CONCATENATE(AK6,AF6,AA6,V6,Q6,L6)</f>
        <v>1</v>
      </c>
      <c r="AQ6" s="118">
        <f>IF(AP6&lt;&gt;"",IF(AND($G6="3",J6&lt;&gt;""),10,IF(J6&lt;&gt;"",5,"")),"")</f>
        <v>5</v>
      </c>
      <c r="AR6" s="52">
        <f>_xlfn.NUMBERVALUE(IF(AP6&lt;&gt;"",CONCATENATE(AN6,AI6,AD6,Y6,T6,O6),""))</f>
        <v>30</v>
      </c>
      <c r="AS6" s="179">
        <f>IFERROR(AQ6+AR6,0)</f>
        <v>35</v>
      </c>
      <c r="AT6" s="183">
        <v>33</v>
      </c>
      <c r="AU6" s="172">
        <f>IF(AND(AT6&lt;&gt;"",$G6="1"),AT6,"")</f>
        <v>33</v>
      </c>
      <c r="AV6" s="173">
        <f>IF(AND(AT6&lt;&gt;"",$G6="1"),_xlfn.RANK.EQ(AT6,$AU$6:$AU$89),"")</f>
        <v>4</v>
      </c>
      <c r="AW6" s="173" t="str">
        <f>IF(IF(AV6&lt;&gt;"",IF(MAX(COUNTIF($AV$6:$AV$89,$AV$6:$AV$89))&gt;1,"x",""),"")&lt;&gt;"",AV6+1,"")</f>
        <v/>
      </c>
      <c r="AX6" s="174">
        <f>IF(AV6&lt;&gt;"",IF($G6="3",IF(AT6&lt;&gt;"",IF(AND(AV6&lt;=10,AT6&gt;=$AU$92),HLOOKUP(AV6,Points_Table_Modified,IF(BY6&gt;=6,8,BY6+2),FALSE),0),""),IF(AT6&lt;&gt;"",IF(AND(AV6&lt;=10,AT6&gt;=$AU$92),HLOOKUP(AV6,Points_Table,IF(BY6&gt;=6,8,BY6+2),FALSE),0),"")),"")</f>
        <v>0</v>
      </c>
      <c r="AY6" s="175">
        <f>IF(AW6&lt;&gt;"",AVERAGE(IF(AND($G6="3",AW6&lt;&gt;""),HLOOKUP(AW6,Points_Table_Modified,IF(BY6&gt;=6,8,BY6+2),FALSE),IF(AW6&lt;&gt;"",HLOOKUP(AW6,Points_Table,IF(BY6&gt;=6,8,BY6+2),FALSE),"")),AX6),AX6)</f>
        <v>0</v>
      </c>
      <c r="AZ6" s="176" t="str">
        <f>IF(AND($G6="2",AT6&lt;&gt;""),AT6,"")</f>
        <v/>
      </c>
      <c r="BA6" s="174" t="str">
        <f>IF(AND(AT6&lt;&gt;"",$G6="2"),_xlfn.RANK.EQ(AT6,$AZ$6:$AZ$89),"")</f>
        <v/>
      </c>
      <c r="BB6" s="174" t="str">
        <f>IF(IF(BA6&lt;&gt;"",IF(MAX(COUNTIF($BA$6:$BA$89,$BA$6:$BA$89))&gt;1,"x",""),"")&lt;&gt;"",BA6+1,"")</f>
        <v/>
      </c>
      <c r="BC6" s="177" t="str">
        <f>IF(BA6&lt;&gt;"",IF($G6="3",IF(AT6&lt;&gt;"",IF(AND(BA6&lt;=10,AT6&gt;=$AZ$92),HLOOKUP(BA6,Points_Table_Modified,IF(BY6&gt;=6,8,BY6+2),FALSE),0),""),IF(AT6&lt;&gt;"",IF(AND(BA6&lt;=10,AT6&gt;=$AZ$92),HLOOKUP(BA6,Points_Table,IF(BY6&gt;=6,8,BY6+2),FALSE),0),"")),"")</f>
        <v/>
      </c>
      <c r="BD6" s="175" t="str">
        <f>IF(BB6&lt;&gt;"",AVERAGE(IF(AND($G6="3",BB6&lt;&gt;""),HLOOKUP(BB6,Points_Table_Modified,IF(BY6&gt;=6,8,BY6+2),FALSE),IF(BB6&lt;&gt;"",HLOOKUP(BB6,Points_Table,IF(BY6&gt;=6,8,BY6+2),FALSE),"")),BC6),BC6)</f>
        <v/>
      </c>
      <c r="BE6" s="176" t="str">
        <f>IF(AND($G6="3",AT6&lt;&gt;""),AT6,"")</f>
        <v/>
      </c>
      <c r="BF6" s="174" t="str">
        <f>IF(AND(AT6&lt;&gt;"",$G6="3"),_xlfn.RANK.EQ(AT6,$BE$6:$BE$89),"")</f>
        <v/>
      </c>
      <c r="BG6" s="174" t="str">
        <f>IF(IF(BF6&lt;&gt;"",IF(MAX(COUNTIF($BF$6:$BF$89,$BF$6:$BF$89))&gt;1,"x",""),"")&lt;&gt;"",BF6+1,"")</f>
        <v/>
      </c>
      <c r="BH6" s="174" t="str">
        <f>IF(BF6&lt;&gt;"",IF($G6="3",IF(AT6&lt;&gt;"",IF(AND(BF6&lt;=20,AT6&gt;=$BE$92),HLOOKUP(BF6,Points_Table_Modified,IF(BY6&gt;=6,8,BY6+2),FALSE),0),""),IF(AT6&lt;&gt;"",IF(AND(BF6&lt;=10,AT6&gt;=$BE$92),HLOOKUP(BF6,Points_Table,IF(BY6&gt;=6,8,BY6+2),FALSE),0),"")),"")</f>
        <v/>
      </c>
      <c r="BI6" s="175" t="str">
        <f>IF(BG6&lt;&gt;"",AVERAGE(IF(AND($G6="3",BG6&lt;&gt;""),HLOOKUP(BG6,Points_Table_Modified,IF(BY6&gt;=6,8,BY6+2),FALSE),IF(BG6&lt;&gt;"",HLOOKUP(BG6,Points_Table,IF(BY6&gt;=6,8,BY6+2),FALSE),"")),BH6),BH6)</f>
        <v/>
      </c>
      <c r="BJ6" s="176" t="str">
        <f>IF(AND($G6="4",AT6&lt;&gt;""),AT6,"")</f>
        <v/>
      </c>
      <c r="BK6" s="174" t="str">
        <f>IF(AND(AT6&lt;&gt;"",G6="4"),_xlfn.RANK.EQ(AT6,$BJ$6:$BJ$89),"")</f>
        <v/>
      </c>
      <c r="BL6" s="174" t="str">
        <f>IF(IF(BK6&lt;&gt;"",IF(MAX(COUNTIF($BK$6:$BK$89,$BK$6:$BK$89))&gt;1,"x",""),"")&lt;&gt;"",BK6+1,"")</f>
        <v/>
      </c>
      <c r="BM6" s="174" t="str">
        <f>IF(BK6&lt;&gt;"",IF($G6="3",IF(AT6&lt;&gt;"",IF(AND(BK6&lt;=10,AT6&gt;=$BJ$92),HLOOKUP(BK6,Points_Table_Modified,IF(BY6&gt;=6,8,BY6+2),FALSE),0),""),IF(AT6&lt;&gt;"",IF(AND(BK6&lt;=10,AT6&gt;=$BJ$92),HLOOKUP(BK6,Points_Table,IF(BY6&gt;=6,8,BY6+2),FALSE),0),"")),"")</f>
        <v/>
      </c>
      <c r="BN6" s="175" t="str">
        <f>IF(BL6&lt;&gt;"",AVERAGE(IF(AND($G6="3",BL6&lt;&gt;""),HLOOKUP(BL6,Points_Table_Modified,IF(BY6&gt;=6,8,BY6+2),FALSE),IF(BL6&lt;&gt;"",HLOOKUP(BL6,Points_Table,IF(BY6&gt;=6,8,BY6+2),FALSE),"")),BM6),BM6)</f>
        <v/>
      </c>
      <c r="BO6" s="176" t="str">
        <f>IF(AND($G6="5",AT6&lt;&gt;""),AT6,"")</f>
        <v/>
      </c>
      <c r="BP6" s="174" t="str">
        <f>IF(AND(AT6&lt;&gt;"",$G6="5"),_xlfn.RANK.EQ(AT6,$BO$6:$BO$89),"")</f>
        <v/>
      </c>
      <c r="BQ6" s="174" t="str">
        <f>IF(IF(BP6&lt;&gt;"",IF(MAX(COUNTIF($BP$6:$BP$89,$BP$6:$BP$89))&gt;1,"x",""),"")&lt;&gt;"",BP6+1,"")</f>
        <v/>
      </c>
      <c r="BR6" s="174" t="str">
        <f>IF(BP6&lt;&gt;"",IF($G6="3",IF(AT6&lt;&gt;"",IF(AND(BP6&lt;=10,AT6&gt;=$BO$92),HLOOKUP(BP6,Points_Table_Modified,IF(BY6&gt;=6,8,BY6+2),FALSE),0),""),IF(AT6&lt;&gt;"",IF(AND(BP6&lt;=10,AT6&gt;=$BO$92),HLOOKUP(BP6,Points_Table,IF(BY6&gt;=6,8,BY6+2),FALSE),0),"")),"")</f>
        <v/>
      </c>
      <c r="BS6" s="175" t="str">
        <f>IF(BQ6&lt;&gt;"",AVERAGE(IF(AND($G6="3",BQ6&lt;&gt;""),HLOOKUP(BQ6,Points_Table_Modified,IF(BY6&gt;=6,8,BY6+2),FALSE),IF(BQ6&lt;&gt;"",HLOOKUP(BQ6,Points_Table,IF(BY6&gt;=6,8,BY6+2),FALSE),"")),BR6),BR6)</f>
        <v/>
      </c>
      <c r="BT6" s="176" t="str">
        <f>IF(AND($G6="6",AT6&lt;&gt;""),AT6,"")</f>
        <v/>
      </c>
      <c r="BU6" s="174" t="str">
        <f>IF(AND(AT6&lt;&gt;"",$G6="6"),_xlfn.RANK.EQ(AT6,$BT$6:$BT$89),"")</f>
        <v/>
      </c>
      <c r="BV6" s="174" t="str">
        <f>IF(IF(BU6&lt;&gt;"",IF(MAX(COUNTIF($BU$6:$BU$89,$BU$6:$BU$89))&gt;1,"x",""),"")&lt;&gt;"",BU6+1,"")</f>
        <v/>
      </c>
      <c r="BW6" s="174" t="str">
        <f>IF(BU6&lt;&gt;"",IF($G6="3",IF(AT6&lt;&gt;"",IF(AND(BU6&lt;=10,AT6&gt;=$BT$92),HLOOKUP(BU6,Points_Table_Modified,IF(BY6&gt;=6,8,BY6+2),FALSE),0),""),IF(AT6&lt;&gt;"",IF(AND(BU6&lt;=10,AT6&gt;=$BT$92),HLOOKUP(BU6,Points_Table,IF(BY6&gt;=6,8,BY6+2),FALSE),0),"")),"")</f>
        <v/>
      </c>
      <c r="BX6" s="175" t="str">
        <f>IF(BV6&lt;&gt;"",AVERAGE(IF(AND($G6="3",BV6&lt;&gt;""),HLOOKUP(BV6,Points_Table_Modified,IF(BY6&gt;=6,8,BY6+2),FALSE),IF(BV6&lt;&gt;"",HLOOKUP(BV6,Points_Table,IF(BY6&gt;=6,8,BY6+2),FALSE),"")),BW6),BW6)</f>
        <v/>
      </c>
      <c r="BY6" s="169">
        <f>VLOOKUP($G6,Entries_D_Event,5,FALSE)</f>
        <v>4</v>
      </c>
      <c r="BZ6" s="173" t="str">
        <f>CONCATENATE(BU6,BP6,BK6,BF6,BA6,AV6)</f>
        <v>4</v>
      </c>
      <c r="CA6" s="170">
        <f>IF(BZ6&lt;&gt;"",IF(AND($G6="3",AT6&lt;&gt;""),10,IF(AT6&lt;&gt;"",5,"")),"")</f>
        <v>5</v>
      </c>
      <c r="CB6" s="173">
        <f>_xlfn.NUMBERVALUE(IF(BZ6&lt;&gt;"",CONCATENATE(BX6,BS6,BN6,BI6,BD6,AY6),""))</f>
        <v>0</v>
      </c>
      <c r="CC6" s="179">
        <f>IFERROR(CA6+CB6,0)</f>
        <v>5</v>
      </c>
      <c r="CD6" s="183">
        <v>317</v>
      </c>
      <c r="CE6" s="172">
        <f>IF(AND($G6="1",CD6&lt;&gt;""),CD6,"")</f>
        <v>317</v>
      </c>
      <c r="CF6" s="173">
        <f>IF(AND(CD6&lt;&gt;"",$G6="1"),_xlfn.RANK.EQ(CD6,$CE$6:$CE$89),"")</f>
        <v>1</v>
      </c>
      <c r="CG6" s="173" t="str">
        <f>IF(IF(CF6&lt;&gt;"",IF(MAX(COUNTIF($CF$6:$CF$89,$CF$6:$CF$89))&gt;1,"x",""),"")&lt;&gt;"",CF6+1,"")</f>
        <v/>
      </c>
      <c r="CH6" s="174">
        <f>IF(CF6&lt;&gt;"",IF($G6="3",IF(CD6&lt;&gt;"",IF(AND(CF6&lt;=10,CD6&gt;=$CE$92),HLOOKUP(CF6,Points_Table_Modified,IF(DI6&gt;=6,8,DI6+2),FALSE),0),""),IF(CD6&lt;&gt;"",IF(AND(CF6&lt;=10,CD6&gt;=$CE$92),HLOOKUP(CF6,Points_Table,IF(DI6&gt;=6,8,DI6+2),FALSE),0),"")),"")</f>
        <v>30</v>
      </c>
      <c r="CI6" s="175">
        <f>IF(CG6&lt;&gt;"",AVERAGE(IF(AND($G6="3",CG6&lt;&gt;""),HLOOKUP(CG6,Points_Table_Modified,IF(DI6&gt;=6,8,DI6+2),FALSE),IF(CG6&lt;&gt;"",HLOOKUP(CG6,Points_Table,IF(DI6&gt;=6,8,DI6+2),FALSE),"")),CH6),CH6)</f>
        <v>30</v>
      </c>
      <c r="CJ6" s="176" t="str">
        <f>IF(AND($G6="2",CD6&lt;&gt;""),CD6,"")</f>
        <v/>
      </c>
      <c r="CK6" s="174" t="str">
        <f>IF(AND(CD6&lt;&gt;"",$G6="2"),_xlfn.RANK.EQ(CD6,$CJ$6:$CJ$89),"")</f>
        <v/>
      </c>
      <c r="CL6" s="174" t="str">
        <f>IF(IF(CK6&lt;&gt;"",IF(MAX(COUNTIF($CK$6:$CK$89,$CK$6:$CK$89))&gt;1,"x",""),"")&lt;&gt;"",CK6+1,"")</f>
        <v/>
      </c>
      <c r="CM6" s="177" t="str">
        <f>IF(CK6&lt;&gt;"",IF($G6="3",IF(CD6&lt;&gt;"",IF(AND(CK6&lt;=10,CD6&gt;=$CJ$92),HLOOKUP(CK6,Points_Table_Modified,IF(DI6&gt;=6,8,DI6+2),FALSE),0),""),IF(CD6&lt;&gt;"",IF(AND(CK6&lt;=10,CD6&gt;=$CJ$92),HLOOKUP(CK6,Points_Table,IF(DI6&gt;=6,8,DI6+2),FALSE),0),"")),"")</f>
        <v/>
      </c>
      <c r="CN6" s="175" t="str">
        <f>IF(CL6&lt;&gt;"",AVERAGE(IF(AND($G6="3",CL6&lt;&gt;""),HLOOKUP(CL6,Points_Table_Modified,IF(DI6&gt;=6,8,DI6+2),FALSE),IF(CL6&lt;&gt;"",HLOOKUP(CL6,Points_Table,IF(DI6&gt;=6,8,DI6+2),FALSE),"")),CM6),CM6)</f>
        <v/>
      </c>
      <c r="CO6" s="176" t="str">
        <f>IF(AND($G6="3",CD6&lt;&gt;""),CD6,"")</f>
        <v/>
      </c>
      <c r="CP6" s="174" t="str">
        <f>IF(AND(CD6&lt;&gt;"",$G6="3"),_xlfn.RANK.EQ(CD6,$CO$6:$CO$89),"")</f>
        <v/>
      </c>
      <c r="CQ6" s="174" t="str">
        <f>IF(IF(CP6&lt;&gt;"",IF(MAX(COUNTIF($CP6:$CP$89,$CP$6:$CP$89))&gt;1,"x",""),"")&lt;&gt;"",CP6+1,"")</f>
        <v/>
      </c>
      <c r="CR6" s="174" t="str">
        <f>IF(CP6&lt;&gt;"",IF($G6="3",IF(CD6&lt;&gt;"",IF(AND(CP6&lt;=20,CD6&gt;=$CO$92),HLOOKUP(CP6,Points_Table_Modified,IF(DI6&gt;=6,8,DI6+2),FALSE),0),""),IF(CD6&lt;&gt;"",IF(AND(CP6&lt;=10,CD6&gt;=$CO$92),HLOOKUP(CP6,Points_Table,IF(DI6&gt;=6,8,DI6+2),FALSE),0),"")),"")</f>
        <v/>
      </c>
      <c r="CS6" s="175" t="str">
        <f>IF(CQ6&lt;&gt;"",AVERAGE(IF(AND($G6="3",CQ6&lt;&gt;""),HLOOKUP(CQ6,Points_Table_Modified,IF(DI6&gt;=6,8,DI6+2),FALSE),IF(CQ6&lt;&gt;"",HLOOKUP(CQ6,Points_Table,IF(DI6&gt;=6,8,DI6+2),FALSE),"")),CR6),CR6)</f>
        <v/>
      </c>
      <c r="CT6" s="176" t="str">
        <f>IF(AND($G6="4",CD6&lt;&gt;""),CD6,"")</f>
        <v/>
      </c>
      <c r="CU6" s="174" t="str">
        <f>IF(AND(CD6&lt;&gt;"",G6="4"),_xlfn.RANK.EQ(CD6,$CT$6:$CT$89),"")</f>
        <v/>
      </c>
      <c r="CV6" s="174" t="str">
        <f>IF(IF(CU6&lt;&gt;"",IF(MAX(COUNTIF($CU$6:$CU$89,$CU$6:$CU$89))&gt;1,"x",""),"")&lt;&gt;"",CU6+1,"")</f>
        <v/>
      </c>
      <c r="CW6" s="174" t="str">
        <f>IF(CU6&lt;&gt;"",IF($G6="3",IF(CD6&lt;&gt;"",IF(AND(CU6&lt;=10,CD6&gt;=$CT$92),HLOOKUP(CU6,Points_Table_Modified,IF(DI6&gt;=6,8,DI6+2),FALSE),0),""),IF(CD6&lt;&gt;"",IF(AND(CU6&lt;=10,CD6&gt;=$CT$92),HLOOKUP(CU6,Points_Table,IF(DI6&gt;=6,8,DI6+2),FALSE),0),"")),"")</f>
        <v/>
      </c>
      <c r="CX6" s="175" t="str">
        <f>IF(CV6&lt;&gt;"",AVERAGE(IF(AND($G6="3",CV6&lt;&gt;""),HLOOKUP(CV6,Points_Table_Modified,IF(DI6&gt;=6,8,DI6+2),FALSE),IF(CV6&lt;&gt;"",HLOOKUP(CV6,Points_Table,IF(DI6&gt;=6,8,DI6+2),FALSE),"")),CW6),CW6)</f>
        <v/>
      </c>
      <c r="CY6" s="176" t="str">
        <f>IF(AND($G6="5",CD6&lt;&gt;""),CD6,"")</f>
        <v/>
      </c>
      <c r="CZ6" s="174" t="str">
        <f>IF(AND(CD6&lt;&gt;"",$G6="5"),_xlfn.RANK.EQ(CD6,$CY$6:$CY$89),"")</f>
        <v/>
      </c>
      <c r="DA6" s="174" t="str">
        <f>IF(IF(CZ6&lt;&gt;"",IF(MAX(COUNTIF($CZ$6:$CZ$89,$CZ$6:$CZ$89))&gt;1,"x",""),"")&lt;&gt;"",CZ6+1,"")</f>
        <v/>
      </c>
      <c r="DB6" s="174" t="str">
        <f>IF(CZ6&lt;&gt;"",IF($G6="3",IF(CD6&lt;&gt;"",IF(AND(CZ6&lt;=10,CD6&gt;=$CY$92),HLOOKUP(CZ6,Points_Table_Modified,IF(DI6&gt;=6,8,DI6+2),FALSE),0),""),IF(CD6&lt;&gt;"",IF(AND(CZ6&lt;=10,CD6&gt;=$CY$92),HLOOKUP(CZ6,Points_Table,IF(DI6&gt;=6,8,DI6+2),FALSE),0),"")),"")</f>
        <v/>
      </c>
      <c r="DC6" s="175" t="str">
        <f>IF(DA6&lt;&gt;"",AVERAGE(IF(AND($G6="3",DA6&lt;&gt;""),HLOOKUP(DA6,Points_Table_Modified,IF(DI6&gt;=6,8,DI6+2),FALSE),IF(DA6&lt;&gt;"",HLOOKUP(DA6,Points_Table,IF(DI6&gt;=6,8,DI6+2),FALSE),"")),DB6),DB6)</f>
        <v/>
      </c>
      <c r="DD6" s="176" t="str">
        <f>IF(AND($G6="6",CD6&lt;&gt;""),CD6,"")</f>
        <v/>
      </c>
      <c r="DE6" s="174" t="str">
        <f>IF(AND(CD6&lt;&gt;"",$G6="6"),_xlfn.RANK.EQ(CD6,$DD$6:$DD$89),"")</f>
        <v/>
      </c>
      <c r="DF6" s="174" t="str">
        <f>IF(IF(DE6&lt;&gt;"",IF(MAX(COUNTIF($DE$6:$DE$89,$DE$6:$DE$89))&gt;1,"x",""),"")&lt;&gt;"",DE6+1,"")</f>
        <v/>
      </c>
      <c r="DG6" s="174" t="str">
        <f>IF(DE6&lt;&gt;"",IF($G6="3",IF(CD6&lt;&gt;"",IF(AND(DE6&lt;=10,CD6&gt;=$DD$92),HLOOKUP(DE6,Points_Table_Modified,IF(DI6&gt;=6,8,DI6+2),FALSE),0),""),IF(CD6&lt;&gt;"",IF(AND(DE6&lt;=10,CD6&gt;=$DD$92),HLOOKUP(DE6,Points_Table,IF(DI6&gt;=6,8,DI6+2),FALSE),0),"")),"")</f>
        <v/>
      </c>
      <c r="DH6" s="175" t="str">
        <f>IF(DF6&lt;&gt;"",AVERAGE(IF(AND($G6="3",DF6&lt;&gt;""),HLOOKUP(DF6,Points_Table_Modified,IF(DI6&gt;=6,8,DI6+2),FALSE),IF(DF6&lt;&gt;"",HLOOKUP(DF6,Points_Table,IF(DI6&gt;=6,8,DI6+2),FALSE),"")),DG6),DG6)</f>
        <v/>
      </c>
      <c r="DI6" s="178">
        <f>VLOOKUP($G6,Entries_D_Event,6,FALSE)</f>
        <v>7</v>
      </c>
      <c r="DJ6" s="173" t="str">
        <f>CONCATENATE(DE6,CZ6,CU6,CP6,CK6,CF6)</f>
        <v>1</v>
      </c>
      <c r="DK6" s="173">
        <f>IF(DJ6&lt;&gt;"",IF(AND($G6="3",CD6&lt;&gt;""),10,IF(CD6&lt;&gt;"",5,"")),"")</f>
        <v>5</v>
      </c>
      <c r="DL6" s="173">
        <f>_xlfn.NUMBERVALUE(IF(DJ6&lt;&gt;"",CONCATENATE(DH6,DC6,CX6,CS6,CN6,CI6),""))</f>
        <v>30</v>
      </c>
      <c r="DM6" s="179">
        <f>IFERROR(DK6+DL6,0)</f>
        <v>35</v>
      </c>
      <c r="DN6" s="183">
        <v>483</v>
      </c>
      <c r="DO6" s="173">
        <f>IF(AND($G6="1",DN6&lt;&gt;""),DN6,"")</f>
        <v>483</v>
      </c>
      <c r="DP6" s="173">
        <f>IF(AND(DN6&lt;&gt;"",$G6="1"),_xlfn.RANK.EQ(DN6,$DO$6:$DO$89),"")</f>
        <v>1</v>
      </c>
      <c r="DQ6" s="173" t="str">
        <f>IF(IF(DP6&lt;&gt;"",IF(MAX(COUNTIF($DP$6:$DP$89,$DP$6:$DP$89))&gt;1,"x",""),"")&lt;&gt;"",DP6+1,"")</f>
        <v/>
      </c>
      <c r="DR6" s="174">
        <f>IF(DP6&lt;&gt;"",IF($G6="3",IF(DN6&lt;&gt;"",IF(AND(DP6&lt;=10,DN6&gt;=$DO$92),HLOOKUP(DP6,Points_Table_Modified,IF(ES6&gt;=6,8,ES6+2),FALSE),0),""),IF(DN6&lt;&gt;"",IF(AND(DP6&lt;=10,DN6&gt;=$DO$92),HLOOKUP(DP6,Points_Table,IF(ES6&gt;=6,8,ES6+2),FALSE),0),"")),"")</f>
        <v>30</v>
      </c>
      <c r="DS6" s="175">
        <f>IF(DQ6&lt;&gt;"",AVERAGE(IF(AND($G6="3",DQ6&lt;&gt;""),HLOOKUP(DQ6,Points_Table_Modified,IF(ES6&gt;=6,8,ES6+2),FALSE),IF(DQ6&lt;&gt;"",HLOOKUP(DQ6,Points_Table,IF(ES6&gt;=6,8,ES6+2),FALSE),"")),DR6),DR6)</f>
        <v>30</v>
      </c>
      <c r="DT6" s="176" t="str">
        <f>IF(AND($G6="2",DN6&lt;&gt;""),DN6,"")</f>
        <v/>
      </c>
      <c r="DU6" s="174" t="str">
        <f>IF(AND(DN6&lt;&gt;"",$G6="2"),_xlfn.RANK.EQ(DN6,$DT$6:$DT$89),"")</f>
        <v/>
      </c>
      <c r="DV6" s="174" t="str">
        <f>IF(IF(DU6&lt;&gt;"",IF(MAX(COUNTIF($DU$6:$DU$89,$DU$6:$DU$89))&gt;1,"x",""),"")&lt;&gt;"",DU6+1,"")</f>
        <v/>
      </c>
      <c r="DW6" s="177" t="str">
        <f>IF(DU6&lt;&gt;"",IF($G6="3",IF(DN6&lt;&gt;"",IF(AND(DU6&lt;=10,DN6&gt;=$DT$92),HLOOKUP(DU6,Points_Table_Modified,IF(ES6&gt;=6,8,ES6+2),FALSE),0),""),IF(DN6&lt;&gt;"",IF(AND(DU6&lt;=10,DN6&gt;=$DT$92),HLOOKUP(DU6,Points_Table,IF(ES6&gt;=6,8,ES6+2),FALSE),0),"")),"")</f>
        <v/>
      </c>
      <c r="DX6" s="175" t="str">
        <f>IF(DV6&lt;&gt;"",AVERAGE(IF(AND($G6="3",DV6&lt;&gt;""),HLOOKUP(DV6,Points_Table_Modified,IF(ES6&gt;=6,8,ES6+2),FALSE),IF(DV6&lt;&gt;"",HLOOKUP(DV6,Points_Table,IF(ES6&gt;=6,8,ES6+2),FALSE),"")),DW6),DW6)</f>
        <v/>
      </c>
      <c r="DY6" s="176" t="str">
        <f>IF(AND($G6="3",DN6&lt;&gt;""),DN6,"")</f>
        <v/>
      </c>
      <c r="DZ6" s="174" t="str">
        <f>IF(AND(DN6&lt;&gt;"",$G6="3"),_xlfn.RANK.EQ(DN6,$DY$6:$DY$89),"")</f>
        <v/>
      </c>
      <c r="EA6" s="174" t="str">
        <f>IF(IF(DZ6&lt;&gt;"",IF(MAX(COUNTIF($DZ$6:$DZ$89,$DZ$6:$DZ$89))&gt;1,"x",""),"")&lt;&gt;"",DZ6+1,"")</f>
        <v/>
      </c>
      <c r="EB6" s="173" t="str">
        <f>IF(DZ6&lt;&gt;"",IF($G6="3",IF(DN6&lt;&gt;"",IF(AND(DZ6&lt;=20,DN6&gt;=$DY$92),HLOOKUP(DZ6,Points_Table_Modified,IF(ES6&gt;=6,8,ES6+2),FALSE),0),""),IF(DN6&lt;&gt;"",IF(AND(DZ6&lt;=10,DN6&gt;=$DY$92),HLOOKUP(DZ6,Points_Table,IF(ES6&gt;=6,8,ES6+2),FALSE),0),"")),"")</f>
        <v/>
      </c>
      <c r="EC6" s="175" t="str">
        <f>IF(EA6&lt;&gt;"",AVERAGE(IF(AND($G6="3",EA6&lt;&gt;""),HLOOKUP(EA6,Points_Table_Modified,IF(ES6&gt;=6,8,ES6+2),FALSE),IF(EA6&lt;&gt;"",HLOOKUP(EA6,Points_Table,IF(ES6&gt;=6,8,ES6+2),FALSE),"")),EB6),EB6)</f>
        <v/>
      </c>
      <c r="ED6" s="176" t="str">
        <f>IF(AND($G6="4",DN6&lt;&gt;""),DN6,"")</f>
        <v/>
      </c>
      <c r="EE6" s="174" t="str">
        <f>IF(AND(DN6&lt;&gt;"",G6="4"),_xlfn.RANK.EQ(DN6,$ED$6:$ED$89),"")</f>
        <v/>
      </c>
      <c r="EF6" s="174" t="str">
        <f>IF(IF(EE6&lt;&gt;"",IF(MAX(COUNTIF($EE$6:$EE$89,$EE$6:$EE$89))&gt;1,"x",""),"")&lt;&gt;"",EE6+1,"")</f>
        <v/>
      </c>
      <c r="EG6" s="174" t="str">
        <f>IF(EE6&lt;&gt;"",IF($G6="3",IF(DN6&lt;&gt;"",IF(AND(EE6&lt;=10,DN6&gt;=$ED$92),HLOOKUP(EE6,Points_Table_Modified,IF(ES6&gt;=6,8,ES6+2),FALSE),0),""),IF(DN6&lt;&gt;"",IF(AND(EE6&lt;=10,DN6&gt;=$ED$92),HLOOKUP(EE6,Points_Table,IF(ES6&gt;=6,8,ES6+2),FALSE),0),"")),"")</f>
        <v/>
      </c>
      <c r="EH6" s="175" t="str">
        <f>IF(EF6&lt;&gt;"",AVERAGE(IF(AND($G6="3",EF6&lt;&gt;""),HLOOKUP(EF6,Points_Table_Modified,IF(ES6&gt;=6,8,ES6+2),FALSE),IF(EF6&lt;&gt;"",HLOOKUP(EF6,Points_Table,IF(ES6&gt;=6,8,ES6+2),FALSE),"")),EG6),EG6)</f>
        <v/>
      </c>
      <c r="EI6" s="176" t="str">
        <f>IF(AND($G6="5",DN6&lt;&gt;""),DN6,"")</f>
        <v/>
      </c>
      <c r="EJ6" s="174" t="str">
        <f>IF(AND(DN6&lt;&gt;"",$G6="5"),_xlfn.RANK.EQ(DN6,$EI$6:$EI$89),"")</f>
        <v/>
      </c>
      <c r="EK6" s="174" t="str">
        <f>IF(IF(EJ6&lt;&gt;"",IF(MAX(COUNTIF($EJ$6:$EJ$89,$EJ$6:$EJ$89))&gt;1,"x",""),"")&lt;&gt;"",EJ6+1,"")</f>
        <v/>
      </c>
      <c r="EL6" s="174" t="str">
        <f>IF(EJ6&lt;&gt;"",IF($G6="3",IF(DN6&lt;&gt;"",IF(AND(EJ6&lt;=10,DN6&gt;=$EI$92),HLOOKUP(EJ6,Points_Table_Modified,IF(ES6&gt;=6,8,ES6+2),FALSE),0),""),IF(DN6&lt;&gt;"",IF(AND(EJ6&lt;=10,DN6&gt;=$EI$92),HLOOKUP(EJ6,Points_Table,IF(ES6&gt;=6,8,ES6+2),FALSE),0),"")),"")</f>
        <v/>
      </c>
      <c r="EM6" s="175" t="str">
        <f>IF(EK6&lt;&gt;"",AVERAGE(IF(AND($G6="3",EK6&lt;&gt;""),HLOOKUP(EK6,Points_Table_Modified,IF(ES6&gt;=6,8,ES6+2),FALSE),IF(EK6&lt;&gt;"",HLOOKUP(EK6,Points_Table,IF(ES6&gt;=6,8,ES6+2),FALSE),"")),EL6),EL6)</f>
        <v/>
      </c>
      <c r="EN6" s="176" t="str">
        <f>IF(AND($G6="6",DN6&lt;&gt;""),DN6,"")</f>
        <v/>
      </c>
      <c r="EO6" s="174" t="str">
        <f>IF(AND(DN6&lt;&gt;"",$G6="6"),_xlfn.RANK.EQ(DN6,$EN$6:$EN$89),"")</f>
        <v/>
      </c>
      <c r="EP6" s="174" t="str">
        <f>IF(IF(EO6&lt;&gt;"",IF(MAX(COUNTIF($EO$6:$EO$89,$EO$6:$EO$89))&gt;1,"x",""),"")&lt;&gt;"",EO6+1,"")</f>
        <v/>
      </c>
      <c r="EQ6" s="174" t="str">
        <f>IF(EO6&lt;&gt;"",IF($G6="3",IF(DN6&lt;&gt;"",IF(AND(EO6&lt;=10,DN6&gt;=$EN$92),HLOOKUP(EO6,Points_Table_Modified,IF(ES6&gt;=6,8,ES6+2),FALSE),0),""),IF(DN6&lt;&gt;"",IF(AND(EO6&lt;=10,DN6&gt;=$EN$92),HLOOKUP(EO6,Points_Table,IF(ES6&gt;=6,8,ES6+2),FALSE),0),"")),"")</f>
        <v/>
      </c>
      <c r="ER6" s="175" t="str">
        <f>IF(EP6&lt;&gt;"",AVERAGE(IF(AND($G6="3",EP6&lt;&gt;""),HLOOKUP(EP6,Points_Table_Modified,IF(ES6&gt;=6,8,ES6+2),FALSE),IF(EP6&lt;&gt;"",HLOOKUP(EP6,Points_Table,IF(ES6&gt;=6,8,ES6+2),FALSE),"")),EQ6),EQ6)</f>
        <v/>
      </c>
      <c r="ES6" s="57">
        <f>VLOOKUP($G6,Entries_D_Event,7,FALSE)</f>
        <v>7</v>
      </c>
      <c r="ET6" s="173" t="str">
        <f>CONCATENATE(EO6,EJ6,EE6,DZ6,DU6,DP6)</f>
        <v>1</v>
      </c>
      <c r="EU6" s="118">
        <f>IF(ET6&lt;&gt;"",IF(AND($G6="3",DN6&lt;&gt;""),10,IF(DN6&lt;&gt;"",5,"")),"")</f>
        <v>5</v>
      </c>
      <c r="EV6" s="173">
        <f>_xlfn.NUMBERVALUE(IF(ET6&lt;&gt;"",CONCATENATE(ER6,EM6,EH6,EC6,DX6,DS6),""))</f>
        <v>30</v>
      </c>
      <c r="EW6" s="179">
        <f>IFERROR(EU6+EV6,0)</f>
        <v>35</v>
      </c>
      <c r="EX6" s="183"/>
      <c r="EY6" s="173" t="str">
        <f>IF(AND($G6="1",EX6&lt;&gt;""),EX6,"")</f>
        <v/>
      </c>
      <c r="EZ6" s="173" t="str">
        <f>IF(AND(EX6&lt;&gt;"",$G6="1"),_xlfn.RANK.EQ(EX6,$EY$6:$EY$89),"")</f>
        <v/>
      </c>
      <c r="FA6" s="173" t="str">
        <f>IF(IF(EZ6&lt;&gt;"",IF(MAX(COUNTIF($EZ$6:$EZ$89,$EZ$6:$EZ$89))&gt;1,"x",""),"")&lt;&gt;"",EZ6+1,"")</f>
        <v/>
      </c>
      <c r="FB6" s="173" t="str">
        <f>IF(EZ6&lt;&gt;"",IF($G6="3",IF(EX6&lt;&gt;"",IF(AND(EZ6&lt;=10,EX6&gt;=$EY$92),HLOOKUP(EZ6,Points_Table_Modified,IF(GC6&gt;=6,8,GC6+2),FALSE),0),""),IF(EX6&lt;&gt;"",IF(AND(EZ6&lt;=10,EX6&gt;=$EY$92),HLOOKUP(EZ6,Points_Table,IF(GC6&gt;=6,8,GC6+2),FALSE),0),"")),"")</f>
        <v/>
      </c>
      <c r="FC6" s="179" t="str">
        <f>IF(FB6&gt;0,IF(FA6&lt;&gt;"",AVERAGE(IF(AND($G6="3",FA6&lt;&gt;""),HLOOKUP(FA6,Points_Table_Modified,IF(GC6&gt;=6,8,GC6+2),FALSE),IF(FA6&lt;&gt;"",HLOOKUP(FA6,Points_Table,IF(GC6&gt;=6,8,GC6+2),FALSE),"")),FB6),FB6),0)</f>
        <v/>
      </c>
      <c r="FD6" s="171" t="str">
        <f>IF(AND($G6="2",EX6&lt;&gt;""),EX6,"")</f>
        <v/>
      </c>
      <c r="FE6" s="173" t="str">
        <f>IF(AND(EX6&lt;&gt;"",$G6="2"),_xlfn.RANK.EQ(EX6,$FD$6:$FD$89),"")</f>
        <v/>
      </c>
      <c r="FF6" s="173" t="str">
        <f>IF(IF(FE6&lt;&gt;"",IF(MAX(COUNTIF($FE$6:$FE$89,$FE$6:$FE$89))&gt;1,"x",""),"")&lt;&gt;"",FE6+1,"")</f>
        <v/>
      </c>
      <c r="FG6" s="172" t="str">
        <f>IF(FE6&lt;&gt;"",IF($G6="3",IF(EX6&lt;&gt;"",IF(AND(FE6&lt;=10,EX6&gt;=$FD$92),HLOOKUP(FE6,Points_Table_Modified,IF(GC6&gt;=6,8,GC6+2),FALSE),0),""),IF(EX6&lt;&gt;"",IF(AND(FE6&lt;=10,EX6&gt;=$FD$92),HLOOKUP(FE6,Points_Table,IF(GC6&gt;=6,8,GC6+2),FALSE),0),"")),"")</f>
        <v/>
      </c>
      <c r="FH6" s="175" t="str">
        <f>IF(FG6&gt;0,IF(FF6&lt;&gt;"",AVERAGE(IF(AND($G6="3",FF6&lt;&gt;""),HLOOKUP(FF6,Points_Table_Modified,IF(GC6&gt;=6,8,GC6+2),FALSE),IF(FF6&lt;&gt;"",HLOOKUP(FF6,Points_Table,IF(GC6&gt;=6,8,GC6+2),FALSE),"")),FG6),FG6),0)</f>
        <v/>
      </c>
      <c r="FI6" s="171" t="str">
        <f>IF(AND($G6="3",EX6&lt;&gt;""),EX6,"")</f>
        <v/>
      </c>
      <c r="FJ6" s="173" t="str">
        <f>IF(AND(EX6&lt;&gt;"",$G6="3"),_xlfn.RANK.EQ(EX6,$FI$6:$FI$89),"")</f>
        <v/>
      </c>
      <c r="FK6" s="173" t="str">
        <f>IF(IF(FJ6&lt;&gt;"",IF(MAX(COUNTIF($FJ$6:$FJ$89,$FJ$6:$FJ$89))&gt;1,"x",""),"")&lt;&gt;"",FJ6+1,"")</f>
        <v/>
      </c>
      <c r="FL6" s="173" t="str">
        <f>IF(FJ6&lt;&gt;"",IF($G6="3",IF(EX6&lt;&gt;"",IF(AND(FJ6&lt;=20,EX6&gt;=$FI$92),HLOOKUP(FJ6,Points_Table_Modified,IF(GC6&gt;=6,8,GC6+2),FALSE),0),""),IF(EX6&lt;&gt;"",IF(AND(FJ6&lt;=10,EX6&gt;=$FI$92),HLOOKUP(FJ6,Points_Table,IF(GC6&gt;=6,8,GC6+2),FALSE),0),"")),"")</f>
        <v/>
      </c>
      <c r="FM6" s="179" t="str">
        <f>IF(FL6&gt;0,IF(FK6&lt;&gt;"",AVERAGE(IF(AND($G6="3",FK6&lt;&gt;""),HLOOKUP(FK6,Points_Table_Modified,IF(GC6&gt;=6,8,GC6+2),FALSE),IF(FK6&lt;&gt;"",HLOOKUP(FK6,Points_Table,IF(GC6&gt;=6,8,GC6+2),FALSE),"")),FL6),FL6),0)</f>
        <v/>
      </c>
      <c r="FN6" s="171" t="str">
        <f>IF(AND($G6="4",EX6&lt;&gt;""),EX6,"")</f>
        <v/>
      </c>
      <c r="FO6" s="173" t="str">
        <f>IF(AND(EX6&lt;&gt;"",G6="4"),_xlfn.RANK.EQ(EX6,$FN$6:$FN$89),"")</f>
        <v/>
      </c>
      <c r="FP6" s="173" t="str">
        <f>IF(IF(FO6&lt;&gt;"",IF(MAX(COUNTIF($FO$6:$FO$89,$FO$6:$FO$89))&gt;1,"x",""),"")&lt;&gt;"",FO6+1,"")</f>
        <v/>
      </c>
      <c r="FQ6" s="173" t="str">
        <f>IF(FO6&lt;&gt;"",IF($G6="3",IF(EX6&lt;&gt;"",IF(AND(FO6&lt;=10,EX6&gt;=$FN$92),HLOOKUP(FO6,Points_Table_Modified,IF(GC6&gt;=6,8,GC6+2),FALSE),0),""),IF(EX6&lt;&gt;"",IF(AND(FO6&lt;=10,EX6&gt;=$FN$92),HLOOKUP(FO6,Points_Table,IF(GC6&gt;=6,8,GC6+2),FALSE),0),"")),"")</f>
        <v/>
      </c>
      <c r="FR6" s="179" t="str">
        <f>IF(FQ6&gt;0,IF(FP6&lt;&gt;"",AVERAGE(IF(AND($G6="3",FP6&lt;&gt;""),HLOOKUP(FP6,Points_Table_Modified,IF(GC6&gt;=6,8,GC6+2),FALSE),IF(FP6&lt;&gt;"",HLOOKUP(FP6,Points_Table,IF(GC6&gt;=6,8,GC6+2),FALSE),"")),FQ6),FQ6),0)</f>
        <v/>
      </c>
      <c r="FS6" s="171" t="str">
        <f>IF(AND($G6="5",EX6&lt;&gt;""),EX6,"")</f>
        <v/>
      </c>
      <c r="FT6" s="173" t="str">
        <f>IF(AND(EX6&lt;&gt;"",$G6="5"),_xlfn.RANK.EQ(EX6,$FS$6:$FS$89),"")</f>
        <v/>
      </c>
      <c r="FU6" s="173" t="str">
        <f>IF(IF(FT6&lt;&gt;"",IF(MAX(COUNTIF($FT$6:$FT$89,$FT$6:$FT$89))&gt;1,"x",""),"")&lt;&gt;"",FT6+1,"")</f>
        <v/>
      </c>
      <c r="FV6" s="173" t="str">
        <f>IF(FT6&lt;&gt;"",IF($G6="3",IF(EX6&lt;&gt;"",IF(AND(FT6&lt;=10,EX6&gt;=$FS$92),HLOOKUP(FT6,Points_Table_Modified,IF(GC6&gt;=6,8,GC6+2),FALSE),0),""),IF(EX6&lt;&gt;"",IF(AND(FT6&lt;=10,EX6&gt;=$FS$92),HLOOKUP(FT6,Points_Table,IF(GC6&gt;=6,8,GC6+2),FALSE),0),"")),"")</f>
        <v/>
      </c>
      <c r="FW6" s="179" t="str">
        <f>IF(FV6&gt;0,IF(FU6&lt;&gt;"",AVERAGE(IF(AND($G6="3",FU6&lt;&gt;""),HLOOKUP(FU6,Points_Table_Modified,IF(GC6&gt;=6,8,GC6+2),FALSE),IF(FU6&lt;&gt;"",HLOOKUP(FU6,Points_Table,IF(GC6&gt;=6,8,GC6+2),FALSE),"")),FV6),FV6),0)</f>
        <v/>
      </c>
      <c r="FX6" s="171" t="str">
        <f>IF(AND($G6="6",EX6&lt;&gt;""),EX6,"")</f>
        <v/>
      </c>
      <c r="FY6" s="173" t="str">
        <f>IF(AND(EX6&lt;&gt;"",$G6="6"),_xlfn.RANK.EQ(EX6,$FX$6:$FX$89),"")</f>
        <v/>
      </c>
      <c r="FZ6" s="173" t="str">
        <f>IF(IF(FY6&lt;&gt;"",IF(MAX(COUNTIF($FY$6:$FY$89,$FY$6:$FY$89))&gt;1,"x",""),"")&lt;&gt;"",FY6+1,"")</f>
        <v/>
      </c>
      <c r="GA6" s="173" t="str">
        <f>IF(FY6&lt;&gt;"",IF($G6="3",IF(EX6&lt;&gt;"",IF(AND(FY6&lt;=10,EX6&gt;=$FX$92),HLOOKUP(FY6,Points_Table_Modified,IF(GC6&gt;=6,8,GC6+2),FALSE),0),""),IF(EX6&lt;&gt;"",IF(AND(FY6&lt;=10,EX6&gt;=$FX$92),HLOOKUP(FY6,Points_Table,IF(GC6&gt;=6,8,GC6+2),FALSE),0),"")),"")</f>
        <v/>
      </c>
      <c r="GB6" s="179" t="str">
        <f>IF(GA6&gt;0,IF(FZ6&lt;&gt;"",AVERAGE(IF(AND($G6="3",FZ6&lt;&gt;""),HLOOKUP(FZ6,Points_Table_Modified,IF(GC6&gt;=6,8,GC6+2),FALSE),IF(FZ6&lt;&gt;"",HLOOKUP(FZ6,Points_Table,IF(GC6&gt;=6,8,GC6+2),FALSE),"")),GA6),GA6),0)</f>
        <v/>
      </c>
      <c r="GC6" s="180">
        <f>VLOOKUP($G6,Entries_D_Event,8,FALSE)</f>
        <v>0</v>
      </c>
      <c r="GD6" s="173" t="str">
        <f>CONCATENATE(FY6,FT6,FO6,FJ6,FE6,EZ6)</f>
        <v/>
      </c>
      <c r="GE6" s="118" t="str">
        <f>IF(GD6&lt;&gt;"",IF(AND($G6="3",EX6&lt;&gt;""),10,IF(EX6&lt;&gt;"",5,"")),"")</f>
        <v/>
      </c>
      <c r="GF6" s="173">
        <f>_xlfn.NUMBERVALUE(IF(GD6&lt;&gt;"",CONCATENATE(GB6,FW6,FR6,FM6,FH6,FC6),""))</f>
        <v>0</v>
      </c>
      <c r="GG6" s="179">
        <f>IFERROR(GE6+GF6,0)</f>
        <v>0</v>
      </c>
      <c r="GH6" s="183"/>
      <c r="GI6" s="173" t="str">
        <f>IF(AND($G6="1",GH6&lt;&gt;""),GH6,"")</f>
        <v/>
      </c>
      <c r="GJ6" s="174" t="str">
        <f>IF(AND(GH6&lt;&gt;"",$G6="1"),_xlfn.RANK.EQ(GH6,$GI$6:$GI$89),"")</f>
        <v/>
      </c>
      <c r="GK6" s="174" t="str">
        <f>IF(IF(GJ6&lt;&gt;"",IF(MAX(COUNTIF($GJ$6:$GJ$89,$GJ$6:$GJ$89))&gt;1,"x",""),"")&lt;&gt;"",GJ6+1,"")</f>
        <v/>
      </c>
      <c r="GL6" s="174" t="str">
        <f>IF(GJ6&lt;&gt;"",IF($G6="3",IF(GH6&lt;&gt;"",IF(AND(GJ6&lt;=10,GH6&gt;=$GI$92),HLOOKUP(GJ6,Points_Table_Modified,IF(HM6&gt;=6,8,HM6+2),FALSE),0),""),IF(GH6&lt;&gt;"",IF(AND(GJ6&lt;=10,GH6&gt;=$GI$92),HLOOKUP(GJ6,Points_Table,IF(HM6&gt;=6,8,HM6+2),FALSE),0),"")),"")</f>
        <v/>
      </c>
      <c r="GM6" s="175" t="str">
        <f>IF(GK6&lt;&gt;"",AVERAGE(IF(AND($G6="3",GK6&lt;&gt;""),HLOOKUP(GK6,Points_Table_Modified,IF(HM6&gt;=6,8,HM6+2),FALSE),IF(GK6&lt;&gt;"",HLOOKUP(GK6,Points_Table,IF(HM6&gt;=6,8,HM6+2),FALSE),"")),GL6),GL6)</f>
        <v/>
      </c>
      <c r="GN6" s="176" t="str">
        <f>IF(AND($G6="2",GH6&lt;&gt;""),GH6,"")</f>
        <v/>
      </c>
      <c r="GO6" s="174" t="str">
        <f>IF(AND(GH6&lt;&gt;"",$G6="2"),_xlfn.RANK.EQ(GH6,$GN$6:$GN$89),"")</f>
        <v/>
      </c>
      <c r="GP6" s="174" t="str">
        <f>IF(IF(GO6&lt;&gt;"",IF(MAX(COUNTIF($GO$6:$GO$89,$GO$6:$GO$89))&gt;1,"x",""),"")&lt;&gt;"",GO6+1,"")</f>
        <v/>
      </c>
      <c r="GQ6" s="177" t="str">
        <f>IF(GO6&lt;&gt;"",IF($G6="3",IF(GH6&lt;&gt;"",IF(AND(GO6&lt;=10,GH6&gt;=$GN$92),HLOOKUP(GO6,Points_Table_Modified,IF(HM6&gt;=6,8,HM6+2),FALSE),0),""),IF(GH6&lt;&gt;"",IF(AND(GO6&lt;=10,GH6&gt;=$GN$92),HLOOKUP(GO6,Points_Table,IF(HM6&gt;=6,8,HM6+2),FALSE),0),"")),"")</f>
        <v/>
      </c>
      <c r="GR6" s="175" t="str">
        <f>IF(GP6&lt;&gt;"",AVERAGE(IF(AND($G6="3",GP6&lt;&gt;""),HLOOKUP(GP6,Points_Table_Modified,IF(HM6&gt;=6,8,HM6+2),FALSE),IF(GP6&lt;&gt;"",HLOOKUP(GP6,Points_Table,IF(HM6&gt;=6,8,HM6+2),FALSE),"")),GQ6),GQ6)</f>
        <v/>
      </c>
      <c r="GS6" s="176" t="str">
        <f>IF(AND($G6="3",GH6&lt;&gt;""),GH6,"")</f>
        <v/>
      </c>
      <c r="GT6" s="174" t="str">
        <f>IF(AND(GH6&lt;&gt;"",$G6="3"),_xlfn.RANK.EQ(GH6,$GS$6:$GS$89),"")</f>
        <v/>
      </c>
      <c r="GU6" s="174" t="str">
        <f>IF(IF(GT6&lt;&gt;"",IF(MAX(COUNTIF($GT$6:$GT$89,$GT$6:$GT$89))&gt;1,"x",""),"")&lt;&gt;"",GT6+1,"")</f>
        <v/>
      </c>
      <c r="GV6" s="173" t="str">
        <f>IF(GT6&lt;&gt;"",IF($G6="3",IF(GH6&lt;&gt;"",IF(AND(GT6&lt;=20,GH6&gt;=$GS$92),HLOOKUP(GT6,Points_Table_Modified,IF(HM6&gt;=6,8,HM6+2),FALSE),0),""),IF(GH6&lt;&gt;"",IF(AND(GT6&lt;=10,GH6&gt;=$GS$92),HLOOKUP(GT6,Points_Table,IF(HM6&gt;=6,8,HM6+2),FALSE),0),"")),"")</f>
        <v/>
      </c>
      <c r="GW6" s="175" t="str">
        <f>IF(GU6&lt;&gt;"",AVERAGE(IF(AND($G6="3",GU6&lt;&gt;""),HLOOKUP(GU6,Points_Table_Modified,IF(HM6&gt;=6,8,HM6+2),FALSE),IF(GU6&lt;&gt;"",HLOOKUP(GU6,Points_Table,IF(HM6&gt;=6,8,HM6+2),FALSE),"")),GV6),GV6)</f>
        <v/>
      </c>
      <c r="GX6" s="176" t="str">
        <f>IF(AND($G6="4",GH6&lt;&gt;""),GH6,"")</f>
        <v/>
      </c>
      <c r="GY6" s="174" t="str">
        <f>IF(AND($GH6&lt;&gt;"",G6="4"),_xlfn.RANK.EQ(GH6,$GX$6:$GX$89),"")</f>
        <v/>
      </c>
      <c r="GZ6" s="174" t="str">
        <f>IF(IF(GY6&lt;&gt;"",IF(MAX(COUNTIF($GY$6:$GY$89,$GY$6:$GY$89))&gt;1,"x",""),"")&lt;&gt;"",GY6+1,"")</f>
        <v/>
      </c>
      <c r="HA6" s="174" t="str">
        <f>IF(GY6&lt;&gt;"",IF($G6="3",IF(GH6&lt;&gt;"",IF(AND(GY6&lt;=10,GH6&gt;=$GX$92),HLOOKUP(GY6,Points_Table_Modified,IF(HM6&gt;=6,8,HM6+2),FALSE),0),""),IF(GH6&lt;&gt;"",IF(AND(GY6&lt;=10,GH6&gt;=$GX$92),HLOOKUP(GY6,Points_Table,IF(HM6&gt;=6,8,HM6+2),FALSE),0),"")),"")</f>
        <v/>
      </c>
      <c r="HB6" s="175" t="str">
        <f>IF(GZ6&lt;&gt;"",AVERAGE(IF(AND($G6="3",GZ6&lt;&gt;""),HLOOKUP(GZ6,Points_Table_Modified,IF(HM6&gt;=6,8,HM6+2),FALSE),IF(GZ6&lt;&gt;"",HLOOKUP(GZ6,Points_Table,IF(HM6&gt;=6,8,HM6+2),FALSE),"")),HA6),HA6)</f>
        <v/>
      </c>
      <c r="HC6" s="176" t="str">
        <f>IF(AND($G6="5",GH6&lt;&gt;""),GH6,"")</f>
        <v/>
      </c>
      <c r="HD6" s="174" t="str">
        <f>IF(AND(GH6&lt;&gt;"",$G6="5"),_xlfn.RANK.EQ(GH6,$HC$6:$HC$89),"")</f>
        <v/>
      </c>
      <c r="HE6" s="174" t="str">
        <f>IF(IF(HD6&lt;&gt;"",IF(MAX(COUNTIF($HD$6:$HD$89,$HD$6:$HD$89))&gt;1,"x",""),"")&lt;&gt;"",HD6+1,"")</f>
        <v/>
      </c>
      <c r="HF6" s="174" t="str">
        <f>IF(HD6&lt;&gt;"",IF($G6="3",IF(GH6&lt;&gt;"",IF(AND(HD6&lt;=10,GH6&gt;=$HC$92),HLOOKUP(HD6,Points_Table_Modified,IF(HM6&gt;=6,8,HM6+2),FALSE),0),""),IF(GH6&lt;&gt;"",IF(AND(HD6&lt;=10,GH6&gt;=$HC$92),HLOOKUP(HD6,Points_Table,IF(HM6&gt;=6,8,HM6+2),FALSE),0),"")),"")</f>
        <v/>
      </c>
      <c r="HG6" s="175" t="str">
        <f>IF(HE6&lt;&gt;"",AVERAGE(IF(AND($G6="3",HE6&lt;&gt;""),HLOOKUP(HE6,Points_Table_Modified,IF(HM6&gt;=6,8,HM6+2),FALSE),IF(HE6&lt;&gt;"",HLOOKUP(HE6,Points_Table,IF(HM6&gt;=6,8,HM6+2),FALSE),"")),HF6),HF6)</f>
        <v/>
      </c>
      <c r="HH6" s="176" t="str">
        <f>IF(AND($G6="6",GH6&lt;&gt;""),GH6,"")</f>
        <v/>
      </c>
      <c r="HI6" s="174" t="str">
        <f>IF(AND(GH6&lt;&gt;"",$G6="6"),_xlfn.RANK.EQ(GH6,$HH$6:$HH$89),"")</f>
        <v/>
      </c>
      <c r="HJ6" s="174" t="str">
        <f>IF(IF(HI6&lt;&gt;"",IF(MAX(COUNTIF($HI$6:$HI$89,$HI$6:$HI$89))&gt;1,"x",""),"")&lt;&gt;"",HI6+1,"")</f>
        <v/>
      </c>
      <c r="HK6" s="174" t="str">
        <f>IF(HI6&lt;&gt;"",IF($G6="3",IF(GH6&lt;&gt;"",IF(AND(HI6&lt;=10,GH6&gt;=$HH$92),HLOOKUP(HI6,Points_Table_Modified,IF(HM6&gt;=6,8,HM6+2),FALSE),0),""),IF(GH6&lt;&gt;"",IF(AND(HI6&lt;=10,GH6&gt;=$HH$92),HLOOKUP(HI6,Points_Table,IF(HM6&gt;=6,8,HM6+2),FALSE),0),"")),"")</f>
        <v/>
      </c>
      <c r="HL6" s="175" t="str">
        <f>IF(HJ6&lt;&gt;"",AVERAGE(IF(AND($G6="3",HJ6&lt;&gt;""),HLOOKUP(HJ6,Points_Table_Modified,IF(HM6&gt;=6,8,HM6+2),FALSE),IF(HJ6&lt;&gt;"",HLOOKUP(HJ6,Points_Table,IF(HM6&gt;=6,8,HM6+2),FALSE),"")),HK6),HK6)</f>
        <v/>
      </c>
      <c r="HM6" s="57">
        <f>VLOOKUP($G6,Entries_D_Event,9,FALSE)</f>
        <v>0</v>
      </c>
      <c r="HN6" s="173" t="str">
        <f>CONCATENATE(HI6,HD6,GY6,GT6,GO6,GJ6)</f>
        <v/>
      </c>
      <c r="HO6" s="118" t="str">
        <f>IF(HN6&lt;&gt;"",IF(AND($G6="3",GH6&lt;&gt;""),10,IF(GH6&lt;&gt;"",5,"")),"")</f>
        <v/>
      </c>
      <c r="HP6" s="173">
        <f>_xlfn.NUMBERVALUE(IF(HN6&lt;&gt;"",CONCATENATE(HL6,HG6,HB6,GW6,GR6,GM6),""))</f>
        <v>0</v>
      </c>
      <c r="HQ6" s="179">
        <f>IFERROR(HO6+HP6,0)</f>
        <v>0</v>
      </c>
      <c r="HR6" s="183"/>
      <c r="HS6" s="174" t="str">
        <f>IF(AND($G6="1",HR6&lt;&gt;""),HR6,"")</f>
        <v/>
      </c>
      <c r="HT6" s="174" t="str">
        <f>IF(AND(HR6&lt;&gt;"",$G6="1"),_xlfn.RANK.EQ(HR6,$HS$6:$HS$89),"")</f>
        <v/>
      </c>
      <c r="HU6" s="174" t="str">
        <f>IF(IF(HT6&lt;&gt;"",IF(MAX(COUNTIF($HT$6:$HT$89,$HT$6:$HT$89))&gt;1,"x",""),"")&lt;&gt;"",HT6+1,"")</f>
        <v/>
      </c>
      <c r="HV6" s="174" t="str">
        <f>IF(HT6&lt;&gt;"",IF($G6="3",IF(HR6&lt;&gt;"",IF(AND(HT6&lt;=10,HR6&gt;=$HS$92),HLOOKUP(HT6,Points_Table_Modified,IF(IW6&gt;=6,8,IW6+2),FALSE),0),""),IF(HR6&lt;&gt;"",IF(AND(HT6&lt;=10,HR6&gt;=$HS$92),HLOOKUP(HT6,Points_Table,IF(IW6&gt;=6,8,IW6+2),FALSE),0),"")),"")</f>
        <v/>
      </c>
      <c r="HW6" s="175" t="str">
        <f>IF(HU6&lt;&gt;"",AVERAGE(IF(AND($G6="3",HU6&lt;&gt;""),HLOOKUP(HU6,Points_Table_Modified,IF(IW6&gt;=6,8,IW6+2),FALSE),IF(HU6&lt;&gt;"",HLOOKUP(HU6,Points_Table,IF(IW6&gt;=6,8,IW6+2),FALSE),"")),HV6),HV6)</f>
        <v/>
      </c>
      <c r="HX6" s="176" t="str">
        <f>IF(AND($G6="2",HR6&lt;&gt;""),HR6,"")</f>
        <v/>
      </c>
      <c r="HY6" s="174" t="str">
        <f>IF(AND(HR6&lt;&gt;"",$G6="2"),_xlfn.RANK.EQ(HR6,$HX$6:$HX$89),"")</f>
        <v/>
      </c>
      <c r="HZ6" s="174" t="str">
        <f>IF(IF(HY6&lt;&gt;"",IF(MAX(COUNTIF($HY$6:$HY$89,$HY$6:$HY$89))&gt;1,"x",""),"")&lt;&gt;"",HY6+1,"")</f>
        <v/>
      </c>
      <c r="IA6" s="177" t="str">
        <f>IF(HY6&lt;&gt;"",IF($G6="3",IF(HR6&lt;&gt;"",IF(AND(HY6&lt;=10,HR6&gt;=$HX$92),HLOOKUP(HY6,Points_Table_Modified,IF(IW6&gt;=6,8,IW6+2),FALSE),0),""),IF(HR6&lt;&gt;"",IF(AND(HY6&lt;=10,HR6&gt;=$HX$92),HLOOKUP(HY6,Points_Table,IF(IW6&gt;=6,8,IW6+2),FALSE),0),"")),"")</f>
        <v/>
      </c>
      <c r="IB6" s="175" t="str">
        <f>IF(HZ6&lt;&gt;"",AVERAGE(IF(AND($G6="3",HZ6&lt;&gt;""),HLOOKUP(HZ6,Points_Table_Modified,IF(IW6&gt;=6,8,IW6+2),FALSE),IF(HZ6&lt;&gt;"",HLOOKUP(HZ6,Points_Table,IF(IW6&gt;=6,8,IW6+2),FALSE),"")),IA6),IA6)</f>
        <v/>
      </c>
      <c r="IC6" s="176" t="str">
        <f>IF(AND($G6="3",HR6&lt;&gt;""),HR6,"")</f>
        <v/>
      </c>
      <c r="ID6" s="174" t="str">
        <f>IF(AND(HR6&lt;&gt;"",$G6="3"),_xlfn.RANK.EQ(HR6,$IC$6:$IC$89),"")</f>
        <v/>
      </c>
      <c r="IE6" s="174" t="str">
        <f>IF(IF(ID6&lt;&gt;"",IF(MAX(COUNTIF($ID$6:$ID$89,$ID$6:$ID$89))&gt;1,"x",""),"")&lt;&gt;"",ID6+1,"")</f>
        <v/>
      </c>
      <c r="IF6" s="173" t="str">
        <f>IF(ID6&lt;&gt;"",IF($G6="3",IF(HR6&lt;&gt;"",IF(AND(ID6&lt;=20,HR6&gt;=$IC$92),HLOOKUP(ID6,Points_Table_Modified,IF(IW6&gt;=6,8,IW6+2),FALSE),0),""),IF(HR6&lt;&gt;"",IF(AND(ID6&lt;=10,HR6&gt;=$IC$92),HLOOKUP(ID6,Points_Table,IF(IW6&gt;=6,8,IW6+2),FALSE),0),"")),"")</f>
        <v/>
      </c>
      <c r="IG6" s="175" t="str">
        <f>IF(IE6&lt;&gt;"",AVERAGE(IF(AND($G6="3",IE6&lt;&gt;""),HLOOKUP(IE6,Points_Table_Modified,IF(IW6&gt;=6,8,IW6+2),FALSE),IF(IE6&lt;&gt;"",HLOOKUP(IE6,Points_Table,IF(IW6&gt;=6,8,IW6+2),FALSE),"")),IF6),IF6)</f>
        <v/>
      </c>
      <c r="IH6" s="176" t="str">
        <f>IF(AND($G6="4",HR6&lt;&gt;""),HR6,"")</f>
        <v/>
      </c>
      <c r="II6" s="174" t="str">
        <f>IF(AND(HR6&lt;&gt;"",G6="4"),_xlfn.RANK.EQ(HR6,$IH$6:$IH$89),"")</f>
        <v/>
      </c>
      <c r="IJ6" s="174" t="str">
        <f>IF(IF(II6&lt;&gt;"",IF(MAX(COUNTIF($II$6:$II$89,$II$6:$II$89))&gt;1,"x",""),"")&lt;&gt;"",II6+1,"")</f>
        <v/>
      </c>
      <c r="IK6" s="174" t="str">
        <f>IF(II6&lt;&gt;"",IF($G6="3",IF(HR6&lt;&gt;"",IF(AND(II6&lt;=10,HR6&gt;=$IH$92),HLOOKUP(II6,Points_Table_Modified,IF(IW6&gt;=6,8,IW6+2),FALSE),0),""),IF(HR6&lt;&gt;"",IF(AND(II6&lt;=10,HR6&gt;=$IH$92),HLOOKUP(II6,Points_Table,IF(IW6&gt;=6,8,IW6+2),FALSE),0),"")),"")</f>
        <v/>
      </c>
      <c r="IL6" s="175" t="str">
        <f>IF(IJ6&lt;&gt;"",AVERAGE(IF(AND($G6="3",IJ6&lt;&gt;""),HLOOKUP(IJ6,Points_Table_Modified,IF(IW6&gt;=6,8,IW6+2),FALSE),IF(IJ6&lt;&gt;"",HLOOKUP(IJ6,Points_Table,IF(IW6&gt;=6,8,IW6+2),FALSE),"")),IK6),IK6)</f>
        <v/>
      </c>
      <c r="IM6" s="176" t="str">
        <f>IF(AND($G6="5",HR6&lt;&gt;""),HR6,"")</f>
        <v/>
      </c>
      <c r="IN6" s="174" t="str">
        <f>IF(AND(HR6&lt;&gt;"",$G6="5"),_xlfn.RANK.EQ(HR6,$IM$6:$IM$89),"")</f>
        <v/>
      </c>
      <c r="IO6" s="174" t="str">
        <f>IF(IF(IN6&lt;&gt;"",IF(MAX(COUNTIF($IN$6:$IN$89,$IN$6:$IN$89))&gt;1,"x",""),"")&lt;&gt;"",IN6+1,"")</f>
        <v/>
      </c>
      <c r="IP6" s="174" t="str">
        <f>IF(IN6&lt;&gt;"",IF($G6="3",IF(HR6&lt;&gt;"",IF(AND(IN6&lt;=10,HR6&gt;=$IM$92),HLOOKUP(IN6,Points_Table_Modified,IF(IW6&gt;=6,8,IW6+2),FALSE),0),""),IF(HR6&lt;&gt;"",IF(AND(IN6&lt;=10,HR6&gt;=$IM$92),HLOOKUP(IN6,Points_Table,IF(IW6&gt;=6,8,IW6+2),FALSE),0),"")),"")</f>
        <v/>
      </c>
      <c r="IQ6" s="175" t="str">
        <f>IF(IO6&lt;&gt;"",AVERAGE(IF(AND($G6="3",IO6&lt;&gt;""),HLOOKUP(IO6,Points_Table_Modified,IF(IW6&gt;=6,8,IW6+2),FALSE),IF(IO6&lt;&gt;"",HLOOKUP(IO6,Points_Table,IF(IW6&gt;=6,8,IW6+2),FALSE),"")),IP6),IP6)</f>
        <v/>
      </c>
      <c r="IR6" s="176" t="str">
        <f>IF(AND($G6="6",HR6&lt;&gt;""),HR6,"")</f>
        <v/>
      </c>
      <c r="IS6" s="174" t="str">
        <f>IF(AND(HR6&lt;&gt;"",$G6="6"),_xlfn.RANK.EQ(HR6,$IR$6:$IR$89),"")</f>
        <v/>
      </c>
      <c r="IT6" s="174" t="str">
        <f>IF(IF(IS6&lt;&gt;"",IF(MAX(COUNTIF($IS$6:$IS$89,$IS$6:$IS$89))&gt;1,"x",""),"")&lt;&gt;"",IS6+1,"")</f>
        <v/>
      </c>
      <c r="IU6" s="174" t="str">
        <f>IF(IS6&lt;&gt;"",IF($G6="3",IF(HR6&lt;&gt;"",IF(AND(IS6&lt;=10,HR6&gt;=$IR$92),HLOOKUP(IS6,Points_Table_Modified,IF(IW6&gt;=6,8,IW6+2),FALSE),0),""),IF(HR6&lt;&gt;"",IF(AND(IS6&lt;=10,HR6&gt;=$IR$92),HLOOKUP(IS6,Points_Table,IF(IW6&gt;=6,8,IW6+2),FALSE),0),"")),"")</f>
        <v/>
      </c>
      <c r="IV6" s="175" t="str">
        <f>IF(IT6&lt;&gt;"",AVERAGE(IF(AND($G6="3",IT6&lt;&gt;""),HLOOKUP(IT6,Points_Table_Modified,IF(IW6&gt;=6,8,IW6+2),FALSE),IF(IT6&lt;&gt;"",HLOOKUP(IT6,Points_Table,IF(IW6&gt;=6,8,IW6+2),FALSE),"")),IU6),IU6)</f>
        <v/>
      </c>
      <c r="IW6" s="180">
        <f>VLOOKUP($G6,Entries_D_Event,10,FALSE)</f>
        <v>0</v>
      </c>
      <c r="IX6" s="173" t="str">
        <f>CONCATENATE(IS6,IN6,II6,ID6,HY6,HT6)</f>
        <v/>
      </c>
      <c r="IY6" s="118" t="str">
        <f>IF(IX6&lt;&gt;"",IF(AND($G6="3",HR6&lt;&gt;""),10,IF(HR6&lt;&gt;"",5,"")),"")</f>
        <v/>
      </c>
      <c r="IZ6" s="173">
        <f>_xlfn.NUMBERVALUE(IF(IX6&lt;&gt;"",CONCATENATE(IV6,IQ6,IL6,IG6,IB6,HW6),""))</f>
        <v>0</v>
      </c>
      <c r="JA6" s="179">
        <f>IFERROR(IY6+IZ6,0)</f>
        <v>0</v>
      </c>
      <c r="JB6" s="183"/>
      <c r="JC6" s="173" t="str">
        <f>IF(AND($G6="1",JB6&lt;&gt;""),JB6,"")</f>
        <v/>
      </c>
      <c r="JD6" s="174" t="str">
        <f>IF(AND(JB6&lt;&gt;"",$G6="1"),_xlfn.RANK.EQ(JB6,$JC$6:$JC$89),"")</f>
        <v/>
      </c>
      <c r="JE6" s="174" t="str">
        <f>IF(IF(JD6&lt;&gt;"",IF(MAX(COUNTIF($JD$6:$JD$89,$JD$6:$JD$89))&gt;1,"x",""),"")&lt;&gt;"",JD6+1,"")</f>
        <v/>
      </c>
      <c r="JF6" s="174" t="str">
        <f>IF(JD6&lt;&gt;"",IF($G6="3",IF(JB6&lt;&gt;"",IF(AND(JD6&lt;=10,JB6&gt;=$JC$92),HLOOKUP(JD6,Points_Table_Modified,IF(KG6&gt;=6,8,KG6+2),FALSE),0),""),IF(JB6&lt;&gt;"",IF(AND(JD6&lt;=10,JB6&gt;=$JC$92),HLOOKUP(JD6,Points_Table,IF(KG6&gt;=6,8,KG6+2),FALSE),0),"")),"")</f>
        <v/>
      </c>
      <c r="JG6" s="175" t="str">
        <f>IF(JE6&lt;&gt;"",AVERAGE(IF(AND($G6="3",JE6&lt;&gt;""),HLOOKUP(JE6,Points_Table_Modified,IF(KG6&gt;=6,8,KG6+2),FALSE),IF(JE6&lt;&gt;"",HLOOKUP(JE6,Points_Table,IF(KG6&gt;=6,8,KG6+2),FALSE),"")),JF6),JF6)</f>
        <v/>
      </c>
      <c r="JH6" s="176" t="str">
        <f>IF(AND($G6="2",JB6&lt;&gt;""),JB6,"")</f>
        <v/>
      </c>
      <c r="JI6" s="174" t="str">
        <f>IF(AND(JB6&lt;&gt;"",$G6="2"),_xlfn.RANK.EQ(JB6,$JH$6:$JH$89),"")</f>
        <v/>
      </c>
      <c r="JJ6" s="174" t="str">
        <f>IF(IF(JI6&lt;&gt;"",IF(MAX(COUNTIF($JI$6:$JI$89,$JI$6:$JI$89))&gt;1,"x",""),"")&lt;&gt;"",JI6+1,"")</f>
        <v/>
      </c>
      <c r="JK6" s="177" t="str">
        <f>IF(JI6&lt;&gt;"",IF($G6="3",IF(JB6&lt;&gt;"",IF(AND(JI6&lt;=10,JB6&gt;=$JH$92),HLOOKUP(JI6,Points_Table_Modified,IF(KG6&gt;=6,8,KG6+2),FALSE),0),""),IF(JB6&lt;&gt;"",IF(AND(JI6&lt;=10,JB6&gt;=$JH$92),HLOOKUP(JI6,Points_Table,IF(KG6&gt;=6,8,KG6+2),FALSE),0),"")),"")</f>
        <v/>
      </c>
      <c r="JL6" s="175" t="str">
        <f>IF(JJ6&lt;&gt;"",AVERAGE(IF(AND($G6="3",JJ6&lt;&gt;""),HLOOKUP(JJ6,Points_Table_Modified,IF(KG6&gt;=6,8,KG6+2),FALSE),IF(JJ6&lt;&gt;"",HLOOKUP(JJ6,Points_Table,IF(KG6&gt;=6,8,KG6+2),FALSE),"")),JK6),JK6)</f>
        <v/>
      </c>
      <c r="JM6" s="176" t="str">
        <f>IF(AND($G6="3",JB6&lt;&gt;""),JB6,"")</f>
        <v/>
      </c>
      <c r="JN6" s="174" t="str">
        <f>IF(AND(JB6&lt;&gt;"",$G6="3"),_xlfn.RANK.EQ(JB6,$JM$6:$JM$89),"")</f>
        <v/>
      </c>
      <c r="JO6" s="174" t="str">
        <f>IF(IF(JN6&lt;&gt;"",IF(MAX(COUNTIF($JN$6:$JN$89,$JN$6:$JN$89))&gt;1,"x",""),"")&lt;&gt;"",JN6+1,"")</f>
        <v/>
      </c>
      <c r="JP6" s="173" t="str">
        <f>IF(JN6&lt;&gt;"",IF($G6="3",IF(JB6&lt;&gt;"",IF(AND(JN6&lt;=20,JB6&gt;=$JM$92),HLOOKUP(JN6,Points_Table_Modified,IF(KG6&gt;=6,8,KG6+2),FALSE),0),""),IF(JB6&lt;&gt;"",IF(AND(JN6&lt;=10,JB6&gt;=$JM$92),HLOOKUP(JN6,Points_Table,IF(KG6&gt;=6,8,KG6+2),FALSE),0),"")),"")</f>
        <v/>
      </c>
      <c r="JQ6" s="175" t="str">
        <f>IF(JO6&lt;&gt;"",AVERAGE(IF(AND($G6="3",JO6&lt;&gt;""),HLOOKUP(JO6,Points_Table_Modified,IF(KG6&gt;=6,8,KG6+2),FALSE),IF(JO6&lt;&gt;"",HLOOKUP(JO6,Points_Table,IF(KG6&gt;=6,8,KG6+2),FALSE),"")),JP6),JP6)</f>
        <v/>
      </c>
      <c r="JR6" s="176" t="str">
        <f>IF(AND($G6="4",JB6&lt;&gt;""),JB6,"")</f>
        <v/>
      </c>
      <c r="JS6" s="174" t="str">
        <f>IF(AND(JB6&lt;&gt;"",G6="4"),_xlfn.RANK.EQ(JB6,$JR$6:$JR$89),"")</f>
        <v/>
      </c>
      <c r="JT6" s="174" t="str">
        <f>IF(IF(JS6&lt;&gt;"",IF(MAX(COUNTIF($JS$6:$JS$89,$JS$6:$JS$89))&gt;1,"x",""),"")&lt;&gt;"",JS6+1,"")</f>
        <v/>
      </c>
      <c r="JU6" s="174" t="str">
        <f>IF(JS6&lt;&gt;"",IF($G6="3",IF(JB6&lt;&gt;"",IF(AND(JS6&lt;=10,JB6&gt;=$JR$92),HLOOKUP(JS6,Points_Table_Modified,IF(KG6&gt;=6,8,KG6+2),FALSE),0),""),IF(JB6&lt;&gt;"",IF(AND(JS6&lt;=10,JB6&gt;=$JR$92),HLOOKUP(JS6,Points_Table,IF(KG6&gt;=6,8,KG6+2),FALSE),0),"")),"")</f>
        <v/>
      </c>
      <c r="JV6" s="175" t="str">
        <f>IF(JT6&lt;&gt;"",AVERAGE(IF(AND($G6="3",JT6&lt;&gt;""),HLOOKUP(JT6,Points_Table_Modified,IF(KG6&gt;=6,8,KG6+2),FALSE),IF(JT6&lt;&gt;"",HLOOKUP(JT6,Points_Table,IF(KG6&gt;=6,8,KG6+2),FALSE),"")),JU6),JU6)</f>
        <v/>
      </c>
      <c r="JW6" s="176" t="str">
        <f>IF(AND($G6="5",JB6&lt;&gt;""),JB6,"")</f>
        <v/>
      </c>
      <c r="JX6" s="174" t="str">
        <f>IF(AND(JB6&lt;&gt;"",$G6="5"),_xlfn.RANK.EQ(JB6,$JW$6:$JW$89),"")</f>
        <v/>
      </c>
      <c r="JY6" s="174" t="str">
        <f>IF(IF(JX6&lt;&gt;"",IF(MAX(COUNTIF($JX$6:$JX$89,$JX$6:$JX$89))&gt;1,"x",""),"")&lt;&gt;"",JX6+1,"")</f>
        <v/>
      </c>
      <c r="JZ6" s="174" t="str">
        <f>IF(JX6&lt;&gt;"",IF($G6="3",IF(JB6&lt;&gt;"",IF(AND(JX6&lt;=10,JB6&gt;=$JW$92),HLOOKUP(JX6,Points_Table_Modified,IF(KG6&gt;=6,8,KG6+2),FALSE),0),""),IF(JB6&lt;&gt;"",IF(AND(JX6&lt;=10,JB6&gt;=$JW$92),HLOOKUP(JX6,Points_Table,IF(KG6&gt;=6,8,KG6+2),FALSE),0),"")),"")</f>
        <v/>
      </c>
      <c r="KA6" s="175" t="str">
        <f>IF(JY6&lt;&gt;"",AVERAGE(IF(AND($G6="3",JY6&lt;&gt;""),HLOOKUP(JY6,Points_Table_Modified,IF(KG6&gt;=6,8,KG6+2),FALSE),IF(JY6&lt;&gt;"",HLOOKUP(JY6,Points_Table,IF(KG6&gt;=6,8,KG6+2),FALSE),"")),JZ6),JZ6)</f>
        <v/>
      </c>
      <c r="KB6" s="176" t="str">
        <f>IF(AND($G6="6",JB6&lt;&gt;""),JB6,"")</f>
        <v/>
      </c>
      <c r="KC6" s="174" t="str">
        <f>IF(AND(JB6&lt;&gt;"",$G6="6"),_xlfn.RANK.EQ(JB6,$KB$6:$KB$89),"")</f>
        <v/>
      </c>
      <c r="KD6" s="174" t="str">
        <f>IF(IF(KC6&lt;&gt;"",IF(MAX(COUNTIF($KC$6:$KC$89,$KC$6:$KC$89))&gt;1,"x",""),"")&lt;&gt;"",KC6+1,"")</f>
        <v/>
      </c>
      <c r="KE6" s="174" t="str">
        <f>IF(KC6&lt;&gt;"",IF($G6="3",IF(JB6&lt;&gt;"",IF(AND(KC6&lt;=10,JB6&gt;=$KB$92),HLOOKUP(KC6,Points_Table_Modified,IF(KG6&gt;=6,8,KG6+2),FALSE),0),""),IF(JB6&lt;&gt;"",IF(AND(KC6&lt;=10,JB6&gt;=$KB$92),HLOOKUP(KC6,Points_Table,IF(KG6&gt;=6,8,KG6+2),FALSE),0),"")),"")</f>
        <v/>
      </c>
      <c r="KF6" s="175" t="str">
        <f>IF(KD6&lt;&gt;"",AVERAGE(IF(AND($G6="3",KD6&lt;&gt;""),HLOOKUP(KD6,Points_Table_Modified,IF(KG6&gt;=6,8,KG6+2),FALSE),IF(KD6&lt;&gt;"",HLOOKUP(KD6,Points_Table,IF(KG6&gt;=6,8,KG6+2),FALSE),"")),KE6),KE6)</f>
        <v/>
      </c>
      <c r="KG6" s="181">
        <f>VLOOKUP($G6,Entries_D_Event,11,FALSE)</f>
        <v>0</v>
      </c>
      <c r="KH6" s="173" t="str">
        <f>CONCATENATE(KC6,JX6,JS6,JN6,JI6,JD6)</f>
        <v/>
      </c>
      <c r="KI6" s="118" t="str">
        <f>IF(KH6&lt;&gt;"",IF(AND($G6="3",JB6&lt;&gt;""),10,IF(JB6&lt;&gt;"",5,"")),"")</f>
        <v/>
      </c>
      <c r="KJ6" s="182">
        <f>_xlfn.NUMBERVALUE(IF(KH6&lt;&gt;"",CONCATENATE(KF6,KA6,JV6,JQ6,JL6,JG6),""))</f>
        <v>0</v>
      </c>
      <c r="KK6" s="179">
        <f>IFERROR(KI6+KJ6,0)</f>
        <v>0</v>
      </c>
    </row>
    <row r="7" spans="1:358" s="1" customFormat="1" x14ac:dyDescent="0.25">
      <c r="A7" s="35"/>
      <c r="B7" s="45">
        <v>2</v>
      </c>
      <c r="C7" s="46" t="s">
        <v>103</v>
      </c>
      <c r="D7" s="47" t="s">
        <v>102</v>
      </c>
      <c r="E7" s="50">
        <v>3987</v>
      </c>
      <c r="F7" s="109">
        <v>109</v>
      </c>
      <c r="G7" s="49" t="s">
        <v>56</v>
      </c>
      <c r="H7" s="50" t="str">
        <f>VLOOKUP($G7,Class_Description,2)</f>
        <v>Top Truck</v>
      </c>
      <c r="I7" s="187">
        <f>AS7+CC7+DM7+EW7+GG7+HQ7+JA7+KK7</f>
        <v>110</v>
      </c>
      <c r="J7" s="115">
        <v>550</v>
      </c>
      <c r="K7" s="102">
        <f>IF(AND(J7&lt;&gt;"",$G7="1"),J7,"")</f>
        <v>550</v>
      </c>
      <c r="L7" s="103">
        <f>IF(AND(J7&lt;&gt;"",$G7="1"),_xlfn.RANK.EQ(J7,$K$6:$K$89),"")</f>
        <v>2</v>
      </c>
      <c r="M7" s="103" t="str">
        <f>IF(G7="6",IF(IF(L7&lt;&gt;"",IF(MAX(COUNTIF($L$6:$L$89,$L$6:$L$89))&gt;1,"x",""),"")&lt;&gt;"",L7+1,""),IF(K7=0,"",IF(IF(L7&lt;&gt;"",IF(MAX(COUNTIF($L$6:$L$89,$L$6:$L$89))&gt;1,"x",""),"")&lt;&gt;"",L7+1,"")))</f>
        <v/>
      </c>
      <c r="N7" s="103">
        <f>IF(L7&lt;&gt;"",IF($G7="3",IF(AND(L7&lt;=20,J7&gt;=$K$92),HLOOKUP(L7,Points_Table_Modified,IF(AO7&gt;=6,8,AO7+2),FALSE),0),IF(AND(L7&lt;=10,J7&gt;=$K$92),HLOOKUP(L7,Points_Table,IF(AO7&gt;=6,8,AO7+2),FALSE),0)),"")</f>
        <v>25</v>
      </c>
      <c r="O7" s="103">
        <f>IF(M7&lt;&gt;"",AVERAGE(IF(AND($G7="3",M7&lt;&gt;""),HLOOKUP(M7,Points_Table_Modified,IF(AO7&gt;=6,8,AO7+2),FALSE),IF(M7&lt;&gt;"",HLOOKUP(M7,Points_Table,IF(AO7&gt;=6,8,AO7+2),FALSE),"")),N7),N7)</f>
        <v>25</v>
      </c>
      <c r="P7" s="102" t="str">
        <f>IF(AND(J7&lt;&gt;"",$G7="2"),J7,"")</f>
        <v/>
      </c>
      <c r="Q7" s="103" t="str">
        <f>IF(AND(J7&lt;&gt;"",$G7="2"),_xlfn.RANK.EQ(J7,$P$6:$P$89),"")</f>
        <v/>
      </c>
      <c r="R7" s="103" t="str">
        <f>IF(G7="6",IF(IF(Q7&lt;&gt;"",IF(MAX(COUNTIF($Q$6:$Q$89,$Q$6:$Q$89))&gt;1,"x",""),"")&lt;&gt;"",Q7+1,""),IF(P7=0,"",IF(IF(Q7&lt;&gt;"",IF(MAX(COUNTIF($Q$6:$Q$89,$Q$6:$Q$89))&gt;1,"x",""),"")&lt;&gt;"",Q7+1,"")))</f>
        <v/>
      </c>
      <c r="S7" s="103" t="str">
        <f>IF(Q7&lt;&gt;"",IF($G7="3",IF(J7&lt;&gt;"",IF(AND(Q7&lt;=10,J7&gt;=$P$92),HLOOKUP(Q7,Points_Table_Modified,IF(AO7&gt;=6,8,AO7+2),FALSE),0),""),IF(J7&lt;&gt;"",IF(AND(Q7&lt;=10,J7&gt;=$P$92),HLOOKUP(Q7,Points_Table,IF(AO7&gt;=6,8,AO7+2),FALSE),0),"")),"")</f>
        <v/>
      </c>
      <c r="T7" s="103" t="str">
        <f>IF(R7&lt;&gt;"",AVERAGE(IF(AND($G7="3",R7&lt;&gt;""),HLOOKUP(R7,Points_Table_Modified,IF(AO7&gt;=6,8,AO7+2),FALSE),IF(R7&lt;&gt;"",HLOOKUP(R7,Points_Table,IF(AO7&gt;=6,8,AO7+2),FALSE),"")),S7),S7)</f>
        <v/>
      </c>
      <c r="U7" s="102" t="str">
        <f>IF(AND(J7&lt;&gt;"",$G7="3"),J7,"")</f>
        <v/>
      </c>
      <c r="V7" s="103" t="str">
        <f>IF(AND(J7&lt;&gt;"",$G7="3"),_xlfn.RANK.EQ(J7,$U$6:$U$89),"")</f>
        <v/>
      </c>
      <c r="W7" s="103" t="str">
        <f>IF(G7="6",IF(IF(V7&lt;&gt;"",IF(MAX(COUNTIF($V$6:$V$89,$V$6:$V$89))&gt;1,"x",""),"")&lt;&gt;"",V7+1,""),IF(U7=0,"",IF(IF(V7&lt;&gt;"",IF(MAX(COUNTIF($V$6:$V$89,$V$6:$V$89))&gt;1,"x",""),"")&lt;&gt;"",V7+1,"")))</f>
        <v/>
      </c>
      <c r="X7" s="103" t="str">
        <f>IF(V7&lt;&gt;"",IF($G7="3",IF(J7&lt;&gt;"",IF(AND(V7&lt;=20,J7&gt;=$U$92),HLOOKUP(V7,Points_Table_Modified,IF(AO7&gt;=6,8,AO7+2),FALSE),0),""),IF(J7&lt;&gt;"",IF(AND(V7&lt;=10,$J7&gt;=$U$92),HLOOKUP(V7,Points_Table,IF(AO7&gt;=6,8,AO7+2),FALSE),0),"")),"")</f>
        <v/>
      </c>
      <c r="Y7" s="103" t="str">
        <f>IF(W7&lt;&gt;"",AVERAGE(IF(AND($G7="3",W7&lt;&gt;""),HLOOKUP(W7,Points_Table_Modified,IF(AO7&gt;=6,8,AO7+2),FALSE),IF(W7&lt;&gt;"",HLOOKUP(W7,Points_Table,IF(AO7&gt;=6,8,AO7+2),FALSE),"")),X7),X7)</f>
        <v/>
      </c>
      <c r="Z7" s="102" t="str">
        <f>IF(AND(J7&lt;&gt;"",$G7="4"),J7,"")</f>
        <v/>
      </c>
      <c r="AA7" s="103" t="str">
        <f>IF(AND($J7&lt;&gt;"",G7="4"),_xlfn.RANK.EQ(J7,$Z$6:$Z$89),"")</f>
        <v/>
      </c>
      <c r="AB7" s="103" t="str">
        <f>IF($G7="6",IF(IF(AA7&lt;&gt;"",IF(MAX(COUNTIF($AA$6:$AA$89,$AA$6:$AA$89))&gt;1,"x",""),"")&lt;&gt;"",AA7+1,""),IF(Z7=0,"",IF(IF(AA7&lt;&gt;"",IF(MAX(COUNTIF($AA$6:$AA$89,$AA$6:$AA$89))&gt;1,"x",""),"")&lt;&gt;"",AA7+1,"")))</f>
        <v/>
      </c>
      <c r="AC7" s="103" t="str">
        <f>IF(AA7&lt;&gt;"",IF($G7="3",IF(J7&lt;&gt;"",IF(AND(AA7&lt;=10,J7&gt;=$Z$92),HLOOKUP(AA7,Points_Table_Modified,IF(AO7&gt;=6,8,AO7+2),FALSE),0),""),IF(J7&lt;&gt;"",IF(AND(AA7&lt;=10,J7&gt;=$Z$92),HLOOKUP(AA7,Points_Table,IF(AO7&gt;=6,8,AO7+2),FALSE),0),"")),"")</f>
        <v/>
      </c>
      <c r="AD7" s="103" t="str">
        <f>IF(AB7&lt;&gt;"",AVERAGE(IF(AND($G7="3",AB7&lt;&gt;""),HLOOKUP(AB7,Points_Table_Modified,IF(AO7&gt;=6,8,AO7+2),FALSE),IF(AB7&lt;&gt;"",HLOOKUP(AB7,Points_Table,IF(AO7&gt;=6,8,AO7+2),FALSE),"")),AC7),AC7)</f>
        <v/>
      </c>
      <c r="AE7" s="102" t="str">
        <f>IF(AND(J7&lt;&gt;"",$G7="5"),J7,"")</f>
        <v/>
      </c>
      <c r="AF7" s="103" t="str">
        <f>IF(AND(J7&lt;&gt;"",$G7="5"),_xlfn.RANK.EQ(J7,$AE$6:$AE$89),"")</f>
        <v/>
      </c>
      <c r="AG7" s="103" t="str">
        <f>IF($G7="6",IF(IF(AF7&lt;&gt;"",IF(MAX(COUNTIF($AF$6:$AF$89,$AF$6:$AF$89))&gt;1,"x",""),"")&lt;&gt;"",AF7+1,""),IF(AE7=0,"",IF(IF(AF7&lt;&gt;"",IF(MAX(COUNTIF($AF$6:$AF$89,$AF$6:$AF$89))&gt;1,"x",""),"")&lt;&gt;"",AF7+1,"")))</f>
        <v/>
      </c>
      <c r="AH7" s="103" t="str">
        <f>IF(AF7&lt;&gt;"",IF($G7="3",IF(J7&lt;&gt;"",IF(AND(AF7&lt;=10,J7&gt;=$AE$92),HLOOKUP(AF7,Points_Table_Modified,IF(AO7&gt;=6,8,AO7+2),FALSE),0),""),IF(J7&lt;&gt;"",IF(AND(AF7&lt;=10,J7&gt;=$AE$92),HLOOKUP(AF7,Points_Table,IF(AO7&gt;=6,8,AO7+2),FALSE),0),"")),"")</f>
        <v/>
      </c>
      <c r="AI7" s="103" t="str">
        <f>IF(AG7&lt;&gt;"",AVERAGE(IF(AND($G7="3",AG7&lt;&gt;""),HLOOKUP(AG7,Points_Table_Modified,IF(AO7&gt;=6,8,AO7+2),FALSE),IF(AG7&lt;&gt;"",HLOOKUP(AG7,Points_Table,IF(AO7&gt;=6,8,AO7+2),FALSE),"")),AH7),AH7)</f>
        <v/>
      </c>
      <c r="AJ7" s="102" t="str">
        <f>IF(AND(J7&lt;&gt;"",$G7="6"),J7,"")</f>
        <v/>
      </c>
      <c r="AK7" s="103" t="str">
        <f>IF(AND(J7&lt;&gt;"",$G7="6"),_xlfn.RANK.EQ(J7,$AJ$6:$AJ$89),"")</f>
        <v/>
      </c>
      <c r="AL7" s="103" t="str">
        <f>IF(G7="6",IF(IF(AK7&lt;&gt;"",IF(MAX(COUNTIF($AK$6:$AK$89,$AK$6:$AK$89))&gt;1,"x",""),"")&lt;&gt;"",AK7+1,""),IF(AJ7=0,"",IF(IF(AK7&lt;&gt;"",IF(MAX(COUNTIF($AK$6:$AK$89,$AK$6:$AK$89))&gt;1,"x",""),"")&lt;&gt;"",AK7+1,"")))</f>
        <v/>
      </c>
      <c r="AM7" s="103" t="str">
        <f>IF(AK7&lt;&gt;"",IF($G7="3",IF(J7&lt;&gt;"",IF(AND(AK7&lt;=10,J7&gt;=$AJ$92),HLOOKUP(AK7,Points_Table_Modified,IF(AO7&gt;=6,8,AO7+2),FALSE),0),""),IF(J7&lt;&gt;"",IF(AND(AK7&lt;=10,J7&gt;=$AJ$92),HLOOKUP(AK7,Points_Table,IF(AO7&gt;=6,8,AO7+2),FALSE),0),"")),"")</f>
        <v/>
      </c>
      <c r="AN7" s="136" t="str">
        <f>IF(AL7&lt;&gt;"",AVERAGE(IF(AND($G7="3",AL7&lt;&gt;""),HLOOKUP(AL7,Points_Table_Modified,IF(AO7&gt;=6,8,AO7+2),FALSE),IF(AL7&lt;&gt;"",HLOOKUP(AL7,Points_Table,IF(AO7&gt;=6,8,AO7+2),FALSE),"")),AM7),AM7)</f>
        <v/>
      </c>
      <c r="AO7" s="55">
        <f>VLOOKUP($G7,Entries_D_Event,4,FALSE)</f>
        <v>6</v>
      </c>
      <c r="AP7" s="52" t="str">
        <f>CONCATENATE(AK7,AF7,AA7,V7,Q7,L7)</f>
        <v>2</v>
      </c>
      <c r="AQ7" s="118">
        <f>IF(AP7&lt;&gt;"",IF(AND($G7="3",J7&lt;&gt;""),10,IF(J7&lt;&gt;"",5,"")),"")</f>
        <v>5</v>
      </c>
      <c r="AR7" s="118">
        <f>_xlfn.NUMBERVALUE(IF(AP7&lt;&gt;"",CONCATENATE(AN7,AI7,AD7,Y7,T7,O7),""))</f>
        <v>25</v>
      </c>
      <c r="AS7" s="56">
        <f>IFERROR(AQ7+AR7,0)</f>
        <v>30</v>
      </c>
      <c r="AT7" s="90">
        <v>526</v>
      </c>
      <c r="AU7" s="54">
        <f>IF(AND(AT7&lt;&gt;"",$G7="1"),AT7,"")</f>
        <v>526</v>
      </c>
      <c r="AV7" s="52">
        <f>IF(AND(AT7&lt;&gt;"",$G7="1"),_xlfn.RANK.EQ(AT7,$AU$6:$AU$89),"")</f>
        <v>1</v>
      </c>
      <c r="AW7" s="52" t="str">
        <f>IF(IF(AV7&lt;&gt;"",IF(MAX(COUNTIF($AV$6:$AV$89,$AV$6:$AV$89))&gt;1,"x",""),"")&lt;&gt;"",AV7+1,"")</f>
        <v/>
      </c>
      <c r="AX7" s="52">
        <f>IF(AV7&lt;&gt;"",IF($G7="3",IF(AT7&lt;&gt;"",IF(AND(AV7&lt;=10,AT7&gt;=$AU$92),HLOOKUP(AV7,Points_Table_Modified,IF(BY7&gt;=6,8,BY7+2),FALSE),0),""),IF(AT7&lt;&gt;"",IF(AND(AV7&lt;=10,AT7&gt;=$AU$92),HLOOKUP(AV7,Points_Table,IF(BY7&gt;=6,8,BY7+2),FALSE),0),"")),"")</f>
        <v>20</v>
      </c>
      <c r="AY7" s="53">
        <f>IF(AW7&lt;&gt;"",AVERAGE(IF(AND($G7="3",AW7&lt;&gt;""),HLOOKUP(AW7,Points_Table_Modified,IF(BY7&gt;=6,8,BY7+2),FALSE),IF(AW7&lt;&gt;"",HLOOKUP(AW7,Points_Table,IF(BY7&gt;=6,8,BY7+2),FALSE),"")),AX7),AX7)</f>
        <v>20</v>
      </c>
      <c r="AZ7" s="51" t="str">
        <f>IF(AND($G7="2",AT7&lt;&gt;""),AT7,"")</f>
        <v/>
      </c>
      <c r="BA7" s="52" t="str">
        <f>IF(AND(AT7&lt;&gt;"",$G7="2"),_xlfn.RANK.EQ(AT7,$AZ$6:$AZ$89),"")</f>
        <v/>
      </c>
      <c r="BB7" s="52" t="str">
        <f>IF(IF(BA7&lt;&gt;"",IF(MAX(COUNTIF($BA$6:$BA$89,$BA$6:$BA$89))&gt;1,"x",""),"")&lt;&gt;"",BA7+1,"")</f>
        <v/>
      </c>
      <c r="BC7" s="54" t="str">
        <f>IF(BA7&lt;&gt;"",IF($G7="3",IF(AT7&lt;&gt;"",IF(AND(BA7&lt;=10,AT7&gt;=$AZ$92),HLOOKUP(BA7,Points_Table_Modified,IF(BY7&gt;=6,8,BY7+2),FALSE),0),""),IF(AT7&lt;&gt;"",IF(AND(BA7&lt;=10,AT7&gt;=$AZ$92),HLOOKUP(BA7,Points_Table,IF(BY7&gt;=6,8,BY7+2),FALSE),0),"")),"")</f>
        <v/>
      </c>
      <c r="BD7" s="53" t="str">
        <f>IF(BB7&lt;&gt;"",AVERAGE(IF(AND($G7="3",BB7&lt;&gt;""),HLOOKUP(BB7,Points_Table_Modified,IF(BY7&gt;=6,8,BY7+2),FALSE),IF(BB7&lt;&gt;"",HLOOKUP(BB7,Points_Table,IF(BY7&gt;=6,8,BY7+2),FALSE),"")),BC7),BC7)</f>
        <v/>
      </c>
      <c r="BE7" s="51" t="str">
        <f>IF(AND($G7="3",AT7&lt;&gt;""),AT7,"")</f>
        <v/>
      </c>
      <c r="BF7" s="52" t="str">
        <f>IF(AND(AT7&lt;&gt;"",$G7="3"),_xlfn.RANK.EQ(AT7,$BE$6:$BE$89),"")</f>
        <v/>
      </c>
      <c r="BG7" s="52" t="str">
        <f>IF(IF(BF7&lt;&gt;"",IF(MAX(COUNTIF($BF$6:$BF$89,$BF$6:$BF$89))&gt;1,"x",""),"")&lt;&gt;"",BF7+1,"")</f>
        <v/>
      </c>
      <c r="BH7" s="52" t="str">
        <f>IF(BF7&lt;&gt;"",IF($G7="3",IF(AT7&lt;&gt;"",IF(AND(BF7&lt;=20,AT7&gt;=$BE$92),HLOOKUP(BF7,Points_Table_Modified,IF(BY7&gt;=6,8,BY7+2),FALSE),0),""),IF(AT7&lt;&gt;"",IF(AND(BF7&lt;=10,AT7&gt;=$BE$92),HLOOKUP(BF7,Points_Table,IF(BY7&gt;=6,8,BY7+2),FALSE),0),"")),"")</f>
        <v/>
      </c>
      <c r="BI7" s="53" t="str">
        <f>IF(BG7&lt;&gt;"",AVERAGE(IF(AND($G7="3",BG7&lt;&gt;""),HLOOKUP(BG7,Points_Table_Modified,IF(BY7&gt;=6,8,BY7+2),FALSE),IF(BG7&lt;&gt;"",HLOOKUP(BG7,Points_Table,IF(BY7&gt;=6,8,BY7+2),FALSE),"")),BH7),BH7)</f>
        <v/>
      </c>
      <c r="BJ7" s="51" t="str">
        <f>IF(AND($G7="4",AT7&lt;&gt;""),AT7,"")</f>
        <v/>
      </c>
      <c r="BK7" s="52" t="str">
        <f>IF(AND(AT7&lt;&gt;"",G7="4"),_xlfn.RANK.EQ(AT7,$BJ$6:$BJ$89),"")</f>
        <v/>
      </c>
      <c r="BL7" s="52" t="str">
        <f>IF(IF(BK7&lt;&gt;"",IF(MAX(COUNTIF($BK$6:$BK$89,$BK$6:$BK$89))&gt;1,"x",""),"")&lt;&gt;"",BK7+1,"")</f>
        <v/>
      </c>
      <c r="BM7" s="52" t="str">
        <f>IF(BK7&lt;&gt;"",IF($G7="3",IF(AT7&lt;&gt;"",IF(AND(BK7&lt;=10,AT7&gt;=$BJ$92),HLOOKUP(BK7,Points_Table_Modified,IF(BY7&gt;=6,8,BY7+2),FALSE),0),""),IF(AT7&lt;&gt;"",IF(AND(BK7&lt;=10,AT7&gt;=$BJ$92),HLOOKUP(BK7,Points_Table,IF(BY7&gt;=6,8,BY7+2),FALSE),0),"")),"")</f>
        <v/>
      </c>
      <c r="BN7" s="53" t="str">
        <f>IF(BL7&lt;&gt;"",AVERAGE(IF(AND($G7="3",BL7&lt;&gt;""),HLOOKUP(BL7,Points_Table_Modified,IF(BY7&gt;=6,8,BY7+2),FALSE),IF(BL7&lt;&gt;"",HLOOKUP(BL7,Points_Table,IF(BY7&gt;=6,8,BY7+2),FALSE),"")),BM7),BM7)</f>
        <v/>
      </c>
      <c r="BO7" s="51" t="str">
        <f>IF(AND($G7="5",AT7&lt;&gt;""),AT7,"")</f>
        <v/>
      </c>
      <c r="BP7" s="52" t="str">
        <f>IF(AND(AT7&lt;&gt;"",$G7="5"),_xlfn.RANK.EQ(AT7,$BO$6:$BO$89),"")</f>
        <v/>
      </c>
      <c r="BQ7" s="52" t="str">
        <f>IF(IF(BP7&lt;&gt;"",IF(MAX(COUNTIF($BP$6:$BP$89,$BP$6:$BP$89))&gt;1,"x",""),"")&lt;&gt;"",BP7+1,"")</f>
        <v/>
      </c>
      <c r="BR7" s="52" t="str">
        <f>IF(BP7&lt;&gt;"",IF($G7="3",IF(AT7&lt;&gt;"",IF(AND(BP7&lt;=10,AT7&gt;=$BO$92),HLOOKUP(BP7,Points_Table_Modified,IF(BY7&gt;=6,8,BY7+2),FALSE),0),""),IF(AT7&lt;&gt;"",IF(AND(BP7&lt;=10,AT7&gt;=$BO$92),HLOOKUP(BP7,Points_Table,IF(BY7&gt;=6,8,BY7+2),FALSE),0),"")),"")</f>
        <v/>
      </c>
      <c r="BS7" s="53" t="str">
        <f>IF(BQ7&lt;&gt;"",AVERAGE(IF(AND($G7="3",BQ7&lt;&gt;""),HLOOKUP(BQ7,Points_Table_Modified,IF(BY7&gt;=6,8,BY7+2),FALSE),IF(BQ7&lt;&gt;"",HLOOKUP(BQ7,Points_Table,IF(BY7&gt;=6,8,BY7+2),FALSE),"")),BR7),BR7)</f>
        <v/>
      </c>
      <c r="BT7" s="51" t="str">
        <f>IF(AND($G7="6",AT7&lt;&gt;""),AT7,"")</f>
        <v/>
      </c>
      <c r="BU7" s="52" t="str">
        <f>IF(AND(AT7&lt;&gt;"",$G7="6"),_xlfn.RANK.EQ(AT7,$BT$6:$BT$89),"")</f>
        <v/>
      </c>
      <c r="BV7" s="52" t="str">
        <f>IF(IF(BU7&lt;&gt;"",IF(MAX(COUNTIF($BU$6:$BU$89,$BU$6:$BU$89))&gt;1,"x",""),"")&lt;&gt;"",BU7+1,"")</f>
        <v/>
      </c>
      <c r="BW7" s="52" t="str">
        <f>IF(BU7&lt;&gt;"",IF($G7="3",IF(AT7&lt;&gt;"",IF(AND(BU7&lt;=10,AT7&gt;=$BT$92),HLOOKUP(BU7,Points_Table_Modified,IF(BY7&gt;=6,8,BY7+2),FALSE),0),""),IF(AT7&lt;&gt;"",IF(AND(BU7&lt;=10,AT7&gt;=$BT$92),HLOOKUP(BU7,Points_Table,IF(BY7&gt;=6,8,BY7+2),FALSE),0),"")),"")</f>
        <v/>
      </c>
      <c r="BX7" s="53" t="str">
        <f>IF(BV7&lt;&gt;"",AVERAGE(IF(AND($G7="3",BV7&lt;&gt;""),HLOOKUP(BV7,Points_Table_Modified,IF(BY7&gt;=6,8,BY7+2),FALSE),IF(BV7&lt;&gt;"",HLOOKUP(BV7,Points_Table,IF(BY7&gt;=6,8,BY7+2),FALSE),"")),BW7),BW7)</f>
        <v/>
      </c>
      <c r="BY7" s="55">
        <f>VLOOKUP($G7,Entries_D_Event,5,FALSE)</f>
        <v>4</v>
      </c>
      <c r="BZ7" s="52" t="str">
        <f>CONCATENATE(BU7,BP7,BK7,BF7,BA7,AV7)</f>
        <v>1</v>
      </c>
      <c r="CA7" s="118">
        <f>IF(BZ7&lt;&gt;"",IF(AND($G7="3",AT7&lt;&gt;""),10,IF(AT7&lt;&gt;"",5,"")),"")</f>
        <v>5</v>
      </c>
      <c r="CB7" s="118">
        <f>_xlfn.NUMBERVALUE(IF(BZ7&lt;&gt;"",CONCATENATE(BX7,BS7,BN7,BI7,BD7,AY7),""))</f>
        <v>20</v>
      </c>
      <c r="CC7" s="56">
        <f>IFERROR(CA7+CB7,0)</f>
        <v>25</v>
      </c>
      <c r="CD7" s="90">
        <v>241</v>
      </c>
      <c r="CE7" s="54">
        <f>IF(AND($G7="1",CD7&lt;&gt;""),CD7,"")</f>
        <v>241</v>
      </c>
      <c r="CF7" s="52">
        <f>IF(AND(CD7&lt;&gt;"",$G7="1"),_xlfn.RANK.EQ(CD7,$CE$6:$CE$89),"")</f>
        <v>3</v>
      </c>
      <c r="CG7" s="52" t="str">
        <f>IF(IF(CF7&lt;&gt;"",IF(MAX(COUNTIF($CF$6:$CF$89,$CF$6:$CF$89))&gt;1,"x",""),"")&lt;&gt;"",CF7+1,"")</f>
        <v/>
      </c>
      <c r="CH7" s="52">
        <f>IF(CF7&lt;&gt;"",IF($G7="3",IF(CD7&lt;&gt;"",IF(AND(CF7&lt;=10,CD7&gt;=$CE$92),HLOOKUP(CF7,Points_Table_Modified,IF(DI7&gt;=6,8,DI7+2),FALSE),0),""),IF(CD7&lt;&gt;"",IF(AND(CF7&lt;=10,CD7&gt;=$CE$92),HLOOKUP(CF7,Points_Table,IF(DI7&gt;=6,8,DI7+2),FALSE),0),"")),"")</f>
        <v>20</v>
      </c>
      <c r="CI7" s="53">
        <f>IF(CG7&lt;&gt;"",AVERAGE(IF(AND($G7="3",CG7&lt;&gt;""),HLOOKUP(CG7,Points_Table_Modified,IF(DI7&gt;=6,8,DI7+2),FALSE),IF(CG7&lt;&gt;"",HLOOKUP(CG7,Points_Table,IF(DI7&gt;=6,8,DI7+2),FALSE),"")),CH7),CH7)</f>
        <v>20</v>
      </c>
      <c r="CJ7" s="51" t="str">
        <f>IF(AND($G7="2",CD7&lt;&gt;""),CD7,"")</f>
        <v/>
      </c>
      <c r="CK7" s="52" t="str">
        <f>IF(AND(CD7&lt;&gt;"",$G7="2"),_xlfn.RANK.EQ(CD7,$CJ$6:$CJ$89),"")</f>
        <v/>
      </c>
      <c r="CL7" s="52" t="str">
        <f>IF(IF(CK7&lt;&gt;"",IF(MAX(COUNTIF($CK$6:$CK$89,$CK$6:$CK$89))&gt;1,"x",""),"")&lt;&gt;"",CK7+1,"")</f>
        <v/>
      </c>
      <c r="CM7" s="54" t="str">
        <f>IF(CK7&lt;&gt;"",IF($G7="3",IF(CD7&lt;&gt;"",IF(AND(CK7&lt;=10,CD7&gt;=$CJ$92),HLOOKUP(CK7,Points_Table_Modified,IF(DI7&gt;=6,8,DI7+2),FALSE),0),""),IF(CD7&lt;&gt;"",IF(AND(CK7&lt;=10,CD7&gt;=$CJ$92),HLOOKUP(CK7,Points_Table,IF(DI7&gt;=6,8,DI7+2),FALSE),0),"")),"")</f>
        <v/>
      </c>
      <c r="CN7" s="53" t="str">
        <f>IF(CL7&lt;&gt;"",AVERAGE(IF(AND($G7="3",CL7&lt;&gt;""),HLOOKUP(CL7,Points_Table_Modified,IF(DI7&gt;=6,8,DI7+2),FALSE),IF(CL7&lt;&gt;"",HLOOKUP(CL7,Points_Table,IF(DI7&gt;=6,8,DI7+2),FALSE),"")),CM7),CM7)</f>
        <v/>
      </c>
      <c r="CO7" s="51" t="str">
        <f>IF(AND($G7="3",CD7&lt;&gt;""),CD7,"")</f>
        <v/>
      </c>
      <c r="CP7" s="52" t="str">
        <f>IF(AND(CD7&lt;&gt;"",$G7="3"),_xlfn.RANK.EQ(CD7,$CO$6:$CO$89),"")</f>
        <v/>
      </c>
      <c r="CQ7" s="52" t="str">
        <f>IF(IF(CP7&lt;&gt;"",IF(MAX(COUNTIF($CP7:$CP$89,$CP$6:$CP$89))&gt;1,"x",""),"")&lt;&gt;"",CP7+1,"")</f>
        <v/>
      </c>
      <c r="CR7" s="52" t="str">
        <f>IF(CP7&lt;&gt;"",IF($G7="3",IF(CD7&lt;&gt;"",IF(AND(CP7&lt;=20,CD7&gt;=$CO$92),HLOOKUP(CP7,Points_Table_Modified,IF(DI7&gt;=6,8,DI7+2),FALSE),0),""),IF(CD7&lt;&gt;"",IF(AND(CP7&lt;=10,CD7&gt;=$CO$92),HLOOKUP(CP7,Points_Table,IF(DI7&gt;=6,8,DI7+2),FALSE),0),"")),"")</f>
        <v/>
      </c>
      <c r="CS7" s="53" t="str">
        <f>IF(CQ7&lt;&gt;"",AVERAGE(IF(AND($G7="3",CQ7&lt;&gt;""),HLOOKUP(CQ7,Points_Table_Modified,IF(DI7&gt;=6,8,DI7+2),FALSE),IF(CQ7&lt;&gt;"",HLOOKUP(CQ7,Points_Table,IF(DI7&gt;=6,8,DI7+2),FALSE),"")),CR7),CR7)</f>
        <v/>
      </c>
      <c r="CT7" s="51" t="str">
        <f>IF(AND($G7="4",CD7&lt;&gt;""),CD7,"")</f>
        <v/>
      </c>
      <c r="CU7" s="52" t="str">
        <f>IF(AND(CD7&lt;&gt;"",G7="4"),_xlfn.RANK.EQ(CD7,$CT$6:$CT$89),"")</f>
        <v/>
      </c>
      <c r="CV7" s="52" t="str">
        <f>IF(IF(CU7&lt;&gt;"",IF(MAX(COUNTIF($CU$6:$CU$89,$CU$6:$CU$89))&gt;1,"x",""),"")&lt;&gt;"",CU7+1,"")</f>
        <v/>
      </c>
      <c r="CW7" s="52" t="str">
        <f>IF(CU7&lt;&gt;"",IF($G7="3",IF(CD7&lt;&gt;"",IF(AND(CU7&lt;=10,CD7&gt;=$CT$92),HLOOKUP(CU7,Points_Table_Modified,IF(DI7&gt;=6,8,DI7+2),FALSE),0),""),IF(CD7&lt;&gt;"",IF(AND(CU7&lt;=10,CD7&gt;=$CT$92),HLOOKUP(CU7,Points_Table,IF(DI7&gt;=6,8,DI7+2),FALSE),0),"")),"")</f>
        <v/>
      </c>
      <c r="CX7" s="53" t="str">
        <f>IF(CV7&lt;&gt;"",AVERAGE(IF(AND($G7="3",CV7&lt;&gt;""),HLOOKUP(CV7,Points_Table_Modified,IF(DI7&gt;=6,8,DI7+2),FALSE),IF(CV7&lt;&gt;"",HLOOKUP(CV7,Points_Table,IF(DI7&gt;=6,8,DI7+2),FALSE),"")),CW7),CW7)</f>
        <v/>
      </c>
      <c r="CY7" s="51" t="str">
        <f>IF(AND($G7="5",CD7&lt;&gt;""),CD7,"")</f>
        <v/>
      </c>
      <c r="CZ7" s="52" t="str">
        <f>IF(AND(CD7&lt;&gt;"",$G7="5"),_xlfn.RANK.EQ(CD7,$CY$6:$CY$89),"")</f>
        <v/>
      </c>
      <c r="DA7" s="52" t="str">
        <f>IF(IF(CZ7&lt;&gt;"",IF(MAX(COUNTIF($CZ$6:$CZ$89,$CZ$6:$CZ$89))&gt;1,"x",""),"")&lt;&gt;"",CZ7+1,"")</f>
        <v/>
      </c>
      <c r="DB7" s="52" t="str">
        <f>IF(CZ7&lt;&gt;"",IF($G7="3",IF(CD7&lt;&gt;"",IF(AND(CZ7&lt;=10,CD7&gt;=$CY$92),HLOOKUP(CZ7,Points_Table_Modified,IF(DI7&gt;=6,8,DI7+2),FALSE),0),""),IF(CD7&lt;&gt;"",IF(AND(CZ7&lt;=10,CD7&gt;=$CY$92),HLOOKUP(CZ7,Points_Table,IF(DI7&gt;=6,8,DI7+2),FALSE),0),"")),"")</f>
        <v/>
      </c>
      <c r="DC7" s="53" t="str">
        <f>IF(DA7&lt;&gt;"",AVERAGE(IF(AND($G7="3",DA7&lt;&gt;""),HLOOKUP(DA7,Points_Table_Modified,IF(DI7&gt;=6,8,DI7+2),FALSE),IF(DA7&lt;&gt;"",HLOOKUP(DA7,Points_Table,IF(DI7&gt;=6,8,DI7+2),FALSE),"")),DB7),DB7)</f>
        <v/>
      </c>
      <c r="DD7" s="51" t="str">
        <f>IF(AND($G7="6",CD7&lt;&gt;""),CD7,"")</f>
        <v/>
      </c>
      <c r="DE7" s="52" t="str">
        <f>IF(AND(CD7&lt;&gt;"",$G7="6"),_xlfn.RANK.EQ(CD7,$DD$6:$DD$89),"")</f>
        <v/>
      </c>
      <c r="DF7" s="52" t="str">
        <f>IF(IF(DE7&lt;&gt;"",IF(MAX(COUNTIF($DE$6:$DE$89,$DE$6:$DE$89))&gt;1,"x",""),"")&lt;&gt;"",DE7+1,"")</f>
        <v/>
      </c>
      <c r="DG7" s="52" t="str">
        <f>IF(DE7&lt;&gt;"",IF($G7="3",IF(CD7&lt;&gt;"",IF(AND(DE7&lt;=10,CD7&gt;=$DD$92),HLOOKUP(DE7,Points_Table_Modified,IF(DI7&gt;=6,8,DI7+2),FALSE),0),""),IF(CD7&lt;&gt;"",IF(AND(DE7&lt;=10,CD7&gt;=$DD$92),HLOOKUP(DE7,Points_Table,IF(DI7&gt;=6,8,DI7+2),FALSE),0),"")),"")</f>
        <v/>
      </c>
      <c r="DH7" s="53" t="str">
        <f>IF(DF7&lt;&gt;"",AVERAGE(IF(AND($G7="3",DF7&lt;&gt;""),HLOOKUP(DF7,Points_Table_Modified,IF(DI7&gt;=6,8,DI7+2),FALSE),IF(DF7&lt;&gt;"",HLOOKUP(DF7,Points_Table,IF(DI7&gt;=6,8,DI7+2),FALSE),"")),DG7),DG7)</f>
        <v/>
      </c>
      <c r="DI7" s="55">
        <f>VLOOKUP($G7,Entries_D_Event,6,FALSE)</f>
        <v>7</v>
      </c>
      <c r="DJ7" s="52" t="str">
        <f>CONCATENATE(DE7,CZ7,CU7,CP7,CK7,CF7)</f>
        <v>3</v>
      </c>
      <c r="DK7" s="52">
        <f>IF(DJ7&lt;&gt;"",IF(AND($G7="3",CD7&lt;&gt;""),10,IF(CD7&lt;&gt;"",5,"")),"")</f>
        <v>5</v>
      </c>
      <c r="DL7" s="118">
        <f>_xlfn.NUMBERVALUE(IF(DJ7&lt;&gt;"",CONCATENATE(DH7,DC7,CX7,CS7,CN7,CI7),""))</f>
        <v>20</v>
      </c>
      <c r="DM7" s="56">
        <f>IFERROR(DK7+DL7,0)</f>
        <v>25</v>
      </c>
      <c r="DN7" s="90">
        <v>479</v>
      </c>
      <c r="DO7" s="52">
        <f>IF(AND($G7="1",DN7&lt;&gt;""),DN7,"")</f>
        <v>479</v>
      </c>
      <c r="DP7" s="52">
        <f>IF(AND(DN7&lt;&gt;"",$G7="1"),_xlfn.RANK.EQ(DN7,$DO$6:$DO$89),"")</f>
        <v>2</v>
      </c>
      <c r="DQ7" s="52" t="str">
        <f>IF(IF(DP7&lt;&gt;"",IF(MAX(COUNTIF($DP$6:$DP$89,$DP$6:$DP$89))&gt;1,"x",""),"")&lt;&gt;"",DP7+1,"")</f>
        <v/>
      </c>
      <c r="DR7" s="52">
        <f>IF(DP7&lt;&gt;"",IF($G7="3",IF(DN7&lt;&gt;"",IF(AND(DP7&lt;=10,DN7&gt;=$DO$92),HLOOKUP(DP7,Points_Table_Modified,IF(ES7&gt;=6,8,ES7+2),FALSE),0),""),IF(DN7&lt;&gt;"",IF(AND(DP7&lt;=10,DN7&gt;=$DO$92),HLOOKUP(DP7,Points_Table,IF(ES7&gt;=6,8,ES7+2),FALSE),0),"")),"")</f>
        <v>25</v>
      </c>
      <c r="DS7" s="53">
        <f>IF(DQ7&lt;&gt;"",AVERAGE(IF(AND($G7="3",DQ7&lt;&gt;""),HLOOKUP(DQ7,Points_Table_Modified,IF(ES7&gt;=6,8,ES7+2),FALSE),IF(DQ7&lt;&gt;"",HLOOKUP(DQ7,Points_Table,IF(ES7&gt;=6,8,ES7+2),FALSE),"")),DR7),DR7)</f>
        <v>25</v>
      </c>
      <c r="DT7" s="51" t="str">
        <f>IF(AND($G7="2",DN7&lt;&gt;""),DN7,"")</f>
        <v/>
      </c>
      <c r="DU7" s="52" t="str">
        <f>IF(AND(DN7&lt;&gt;"",$G7="2"),_xlfn.RANK.EQ(DN7,$DT$6:$DT$89),"")</f>
        <v/>
      </c>
      <c r="DV7" s="52" t="str">
        <f>IF(IF(DU7&lt;&gt;"",IF(MAX(COUNTIF($DU$6:$DU$89,$DU$6:$DU$89))&gt;1,"x",""),"")&lt;&gt;"",DU7+1,"")</f>
        <v/>
      </c>
      <c r="DW7" s="54" t="str">
        <f>IF(DU7&lt;&gt;"",IF($G7="3",IF(DN7&lt;&gt;"",IF(AND(DU7&lt;=10,DN7&gt;=$DT$92),HLOOKUP(DU7,Points_Table_Modified,IF(ES7&gt;=6,8,ES7+2),FALSE),0),""),IF(DN7&lt;&gt;"",IF(AND(DU7&lt;=10,DN7&gt;=$DT$92),HLOOKUP(DU7,Points_Table,IF(ES7&gt;=6,8,ES7+2),FALSE),0),"")),"")</f>
        <v/>
      </c>
      <c r="DX7" s="53" t="str">
        <f>IF(DV7&lt;&gt;"",AVERAGE(IF(AND($G7="3",DV7&lt;&gt;""),HLOOKUP(DV7,Points_Table_Modified,IF(ES7&gt;=6,8,ES7+2),FALSE),IF(DV7&lt;&gt;"",HLOOKUP(DV7,Points_Table,IF(ES7&gt;=6,8,ES7+2),FALSE),"")),DW7),DW7)</f>
        <v/>
      </c>
      <c r="DY7" s="51" t="str">
        <f>IF(AND($G7="3",DN7&lt;&gt;""),DN7,"")</f>
        <v/>
      </c>
      <c r="DZ7" s="52" t="str">
        <f>IF(AND(DN7&lt;&gt;"",$G7="3"),_xlfn.RANK.EQ(DN7,$DY$6:$DY$89),"")</f>
        <v/>
      </c>
      <c r="EA7" s="52" t="str">
        <f>IF(IF(DZ7&lt;&gt;"",IF(MAX(COUNTIF($DZ$6:$DZ$89,$DZ$6:$DZ$89))&gt;1,"x",""),"")&lt;&gt;"",DZ7+1,"")</f>
        <v/>
      </c>
      <c r="EB7" s="52" t="str">
        <f>IF(DZ7&lt;&gt;"",IF($G7="3",IF(DN7&lt;&gt;"",IF(AND(DZ7&lt;=20,DN7&gt;=$DY$92),HLOOKUP(DZ7,Points_Table_Modified,IF(ES7&gt;=6,8,ES7+2),FALSE),0),""),IF(DN7&lt;&gt;"",IF(AND(DZ7&lt;=10,DN7&gt;=$DY$92),HLOOKUP(DZ7,Points_Table,IF(ES7&gt;=6,8,ES7+2),FALSE),0),"")),"")</f>
        <v/>
      </c>
      <c r="EC7" s="53" t="str">
        <f>IF(EA7&lt;&gt;"",AVERAGE(IF(AND($G7="3",EA7&lt;&gt;""),HLOOKUP(EA7,Points_Table_Modified,IF(ES7&gt;=6,8,ES7+2),FALSE),IF(EA7&lt;&gt;"",HLOOKUP(EA7,Points_Table,IF(ES7&gt;=6,8,ES7+2),FALSE),"")),EB7),EB7)</f>
        <v/>
      </c>
      <c r="ED7" s="51" t="str">
        <f>IF(AND($G7="4",DN7&lt;&gt;""),DN7,"")</f>
        <v/>
      </c>
      <c r="EE7" s="52" t="str">
        <f>IF(AND(DN7&lt;&gt;"",G7="4"),_xlfn.RANK.EQ(DN7,$ED$6:$ED$89),"")</f>
        <v/>
      </c>
      <c r="EF7" s="52" t="str">
        <f>IF(IF(EE7&lt;&gt;"",IF(MAX(COUNTIF($EE$6:$EE$89,$EE$6:$EE$89))&gt;1,"x",""),"")&lt;&gt;"",EE7+1,"")</f>
        <v/>
      </c>
      <c r="EG7" s="52" t="str">
        <f>IF(EE7&lt;&gt;"",IF($G7="3",IF(DN7&lt;&gt;"",IF(AND(EE7&lt;=10,DN7&gt;=$ED$92),HLOOKUP(EE7,Points_Table_Modified,IF(ES7&gt;=6,8,ES7+2),FALSE),0),""),IF(DN7&lt;&gt;"",IF(AND(EE7&lt;=10,DN7&gt;=$ED$92),HLOOKUP(EE7,Points_Table,IF(ES7&gt;=6,8,ES7+2),FALSE),0),"")),"")</f>
        <v/>
      </c>
      <c r="EH7" s="53" t="str">
        <f>IF(EF7&lt;&gt;"",AVERAGE(IF(AND($G7="3",EF7&lt;&gt;""),HLOOKUP(EF7,Points_Table_Modified,IF(ES7&gt;=6,8,ES7+2),FALSE),IF(EF7&lt;&gt;"",HLOOKUP(EF7,Points_Table,IF(ES7&gt;=6,8,ES7+2),FALSE),"")),EG7),EG7)</f>
        <v/>
      </c>
      <c r="EI7" s="51" t="str">
        <f>IF(AND($G7="5",DN7&lt;&gt;""),DN7,"")</f>
        <v/>
      </c>
      <c r="EJ7" s="52" t="str">
        <f>IF(AND(DN7&lt;&gt;"",$G7="5"),_xlfn.RANK.EQ(DN7,$EI$6:$EI$89),"")</f>
        <v/>
      </c>
      <c r="EK7" s="52" t="str">
        <f>IF(IF(EJ7&lt;&gt;"",IF(MAX(COUNTIF($EJ$6:$EJ$89,$EJ$6:$EJ$89))&gt;1,"x",""),"")&lt;&gt;"",EJ7+1,"")</f>
        <v/>
      </c>
      <c r="EL7" s="52" t="str">
        <f>IF(EJ7&lt;&gt;"",IF($G7="3",IF(DN7&lt;&gt;"",IF(AND(EJ7&lt;=10,DN7&gt;=$EI$92),HLOOKUP(EJ7,Points_Table_Modified,IF(ES7&gt;=6,8,ES7+2),FALSE),0),""),IF(DN7&lt;&gt;"",IF(AND(EJ7&lt;=10,DN7&gt;=$EI$92),HLOOKUP(EJ7,Points_Table,IF(ES7&gt;=6,8,ES7+2),FALSE),0),"")),"")</f>
        <v/>
      </c>
      <c r="EM7" s="53" t="str">
        <f>IF(EK7&lt;&gt;"",AVERAGE(IF(AND($G7="3",EK7&lt;&gt;""),HLOOKUP(EK7,Points_Table_Modified,IF(ES7&gt;=6,8,ES7+2),FALSE),IF(EK7&lt;&gt;"",HLOOKUP(EK7,Points_Table,IF(ES7&gt;=6,8,ES7+2),FALSE),"")),EL7),EL7)</f>
        <v/>
      </c>
      <c r="EN7" s="51" t="str">
        <f>IF(AND($G7="6",DN7&lt;&gt;""),DN7,"")</f>
        <v/>
      </c>
      <c r="EO7" s="52" t="str">
        <f>IF(AND(DN7&lt;&gt;"",$G7="6"),_xlfn.RANK.EQ(DN7,$EN$6:$EN$89),"")</f>
        <v/>
      </c>
      <c r="EP7" s="52" t="str">
        <f>IF(IF(EO7&lt;&gt;"",IF(MAX(COUNTIF($EO$6:$EO$89,$EO$6:$EO$89))&gt;1,"x",""),"")&lt;&gt;"",EO7+1,"")</f>
        <v/>
      </c>
      <c r="EQ7" s="52" t="str">
        <f>IF(EO7&lt;&gt;"",IF($G7="3",IF(DN7&lt;&gt;"",IF(AND(EO7&lt;=10,DN7&gt;=$EN$92),HLOOKUP(EO7,Points_Table_Modified,IF(ES7&gt;=6,8,ES7+2),FALSE),0),""),IF(DN7&lt;&gt;"",IF(AND(EO7&lt;=10,DN7&gt;=$EN$92),HLOOKUP(EO7,Points_Table,IF(ES7&gt;=6,8,ES7+2),FALSE),0),"")),"")</f>
        <v/>
      </c>
      <c r="ER7" s="53" t="str">
        <f>IF(EP7&lt;&gt;"",AVERAGE(IF(AND($G7="3",EP7&lt;&gt;""),HLOOKUP(EP7,Points_Table_Modified,IF(ES7&gt;=6,8,ES7+2),FALSE),IF(EP7&lt;&gt;"",HLOOKUP(EP7,Points_Table,IF(ES7&gt;=6,8,ES7+2),FALSE),"")),EQ7),EQ7)</f>
        <v/>
      </c>
      <c r="ES7" s="57">
        <f>VLOOKUP($G7,Entries_D_Event,7,FALSE)</f>
        <v>7</v>
      </c>
      <c r="ET7" s="52" t="str">
        <f>CONCATENATE(EO7,EJ7,EE7,DZ7,DU7,DP7)</f>
        <v>2</v>
      </c>
      <c r="EU7" s="118">
        <f>IF(ET7&lt;&gt;"",IF(AND($G7="3",DN7&lt;&gt;""),10,IF(DN7&lt;&gt;"",5,"")),"")</f>
        <v>5</v>
      </c>
      <c r="EV7" s="118">
        <f>_xlfn.NUMBERVALUE(IF(ET7&lt;&gt;"",CONCATENATE(ER7,EM7,EH7,EC7,DX7,DS7),""))</f>
        <v>25</v>
      </c>
      <c r="EW7" s="56">
        <f>IFERROR(EU7+EV7,0)</f>
        <v>30</v>
      </c>
      <c r="EX7" s="90"/>
      <c r="EY7" s="52" t="str">
        <f>IF(AND($G7="1",EX7&lt;&gt;""),EX7,"")</f>
        <v/>
      </c>
      <c r="EZ7" s="52" t="str">
        <f>IF(AND(EX7&lt;&gt;"",$G7="1"),_xlfn.RANK.EQ(EX7,$EY$6:$EY$89),"")</f>
        <v/>
      </c>
      <c r="FA7" s="52" t="str">
        <f>IF(IF(EZ7&lt;&gt;"",IF(MAX(COUNTIF($EZ$6:$EZ$89,$EZ$6:$EZ$89))&gt;1,"x",""),"")&lt;&gt;"",EZ7+1,"")</f>
        <v/>
      </c>
      <c r="FB7" s="52" t="str">
        <f>IF(EZ7&lt;&gt;"",IF($G7="3",IF(EX7&lt;&gt;"",IF(AND(EZ7&lt;=10,EX7&gt;=$EY$92),HLOOKUP(EZ7,Points_Table_Modified,IF(GC7&gt;=6,8,GC7+2),FALSE),0),""),IF(EX7&lt;&gt;"",IF(AND(EZ7&lt;=10,EX7&gt;=$EY$92),HLOOKUP(EZ7,Points_Table,IF(GC7&gt;=6,8,GC7+2),FALSE),0),"")),"")</f>
        <v/>
      </c>
      <c r="FC7" s="56" t="str">
        <f>IF(FB7&gt;0,IF(FA7&lt;&gt;"",AVERAGE(IF(AND($G7="3",FA7&lt;&gt;""),HLOOKUP(FA7,Points_Table_Modified,IF(GC7&gt;=6,8,GC7+2),FALSE),IF(FA7&lt;&gt;"",HLOOKUP(FA7,Points_Table,IF(GC7&gt;=6,8,GC7+2),FALSE),"")),FB7),FB7),0)</f>
        <v/>
      </c>
      <c r="FD7" s="51" t="str">
        <f>IF(AND($G7="2",EX7&lt;&gt;""),EX7,"")</f>
        <v/>
      </c>
      <c r="FE7" s="52" t="str">
        <f>IF(AND(EX7&lt;&gt;"",$G7="2"),_xlfn.RANK.EQ(EX7,$FD$6:$FD$89),"")</f>
        <v/>
      </c>
      <c r="FF7" s="52" t="str">
        <f>IF(IF(FE7&lt;&gt;"",IF(MAX(COUNTIF($FE$6:$FE$89,$FE$6:$FE$89))&gt;1,"x",""),"")&lt;&gt;"",FE7+1,"")</f>
        <v/>
      </c>
      <c r="FG7" s="54" t="str">
        <f>IF(FE7&lt;&gt;"",IF($G7="3",IF(EX7&lt;&gt;"",IF(AND(FE7&lt;=10,EX7&gt;=$FD$92),HLOOKUP(FE7,Points_Table_Modified,IF(GC7&gt;=6,8,GC7+2),FALSE),0),""),IF(EX7&lt;&gt;"",IF(AND(FE7&lt;=10,EX7&gt;=$FD$92),HLOOKUP(FE7,Points_Table,IF(GC7&gt;=6,8,GC7+2),FALSE),0),"")),"")</f>
        <v/>
      </c>
      <c r="FH7" s="56" t="str">
        <f>IF(FG7&gt;0,IF(FF7&lt;&gt;"",AVERAGE(IF(AND($G7="3",FF7&lt;&gt;""),HLOOKUP(FF7,Points_Table_Modified,IF(GC7&gt;=6,8,GC7+2),FALSE),IF(FF7&lt;&gt;"",HLOOKUP(FF7,Points_Table,IF(GC7&gt;=6,8,GC7+2),FALSE),"")),FG7),FG7),0)</f>
        <v/>
      </c>
      <c r="FI7" s="51" t="str">
        <f>IF(AND($G7="3",EX7&lt;&gt;""),EX7,"")</f>
        <v/>
      </c>
      <c r="FJ7" s="52" t="str">
        <f>IF(AND(EX7&lt;&gt;"",$G7="3"),_xlfn.RANK.EQ(EX7,$FI$6:$FI$89),"")</f>
        <v/>
      </c>
      <c r="FK7" s="52" t="str">
        <f>IF(IF(FJ7&lt;&gt;"",IF(MAX(COUNTIF($FJ$6:$FJ$89,$FJ$6:$FJ$89))&gt;1,"x",""),"")&lt;&gt;"",FJ7+1,"")</f>
        <v/>
      </c>
      <c r="FL7" s="52" t="str">
        <f>IF(FJ7&lt;&gt;"",IF($G7="3",IF(EX7&lt;&gt;"",IF(AND(FJ7&lt;=20,EX7&gt;=$FI$92),HLOOKUP(FJ7,Points_Table_Modified,IF(GC7&gt;=6,8,GC7+2),FALSE),0),""),IF(EX7&lt;&gt;"",IF(AND(FJ7&lt;=10,EX7&gt;=$FI$92),HLOOKUP(FJ7,Points_Table,IF(GC7&gt;=6,8,GC7+2),FALSE),0),"")),"")</f>
        <v/>
      </c>
      <c r="FM7" s="56" t="str">
        <f>IF(FL7&gt;0,IF(FK7&lt;&gt;"",AVERAGE(IF(AND($G7="3",FK7&lt;&gt;""),HLOOKUP(FK7,Points_Table_Modified,IF(GC7&gt;=6,8,GC7+2),FALSE),IF(FK7&lt;&gt;"",HLOOKUP(FK7,Points_Table,IF(GC7&gt;=6,8,GC7+2),FALSE),"")),FL7),FL7),0)</f>
        <v/>
      </c>
      <c r="FN7" s="51" t="str">
        <f>IF(AND($G7="4",EX7&lt;&gt;""),EX7,"")</f>
        <v/>
      </c>
      <c r="FO7" s="52" t="str">
        <f>IF(AND(EX7&lt;&gt;"",G7="4"),_xlfn.RANK.EQ(EX7,$FN$6:$FN$89),"")</f>
        <v/>
      </c>
      <c r="FP7" s="52" t="str">
        <f>IF(IF(FO7&lt;&gt;"",IF(MAX(COUNTIF($FO$6:$FO$89,$FO$6:$FO$89))&gt;1,"x",""),"")&lt;&gt;"",FO7+1,"")</f>
        <v/>
      </c>
      <c r="FQ7" s="52" t="str">
        <f>IF(FO7&lt;&gt;"",IF($G7="3",IF(EX7&lt;&gt;"",IF(AND(FO7&lt;=10,EX7&gt;=$FN$92),HLOOKUP(FO7,Points_Table_Modified,IF(GC7&gt;=6,8,GC7+2),FALSE),0),""),IF(EX7&lt;&gt;"",IF(AND(FO7&lt;=10,EX7&gt;=$FN$92),HLOOKUP(FO7,Points_Table,IF(GC7&gt;=6,8,GC7+2),FALSE),0),"")),"")</f>
        <v/>
      </c>
      <c r="FR7" s="56" t="str">
        <f>IF(FQ7&gt;0,IF(FP7&lt;&gt;"",AVERAGE(IF(AND($G7="3",FP7&lt;&gt;""),HLOOKUP(FP7,Points_Table_Modified,IF(GC7&gt;=6,8,GC7+2),FALSE),IF(FP7&lt;&gt;"",HLOOKUP(FP7,Points_Table,IF(GC7&gt;=6,8,GC7+2),FALSE),"")),FQ7),FQ7),0)</f>
        <v/>
      </c>
      <c r="FS7" s="51" t="str">
        <f>IF(AND($G7="5",EX7&lt;&gt;""),EX7,"")</f>
        <v/>
      </c>
      <c r="FT7" s="52" t="str">
        <f>IF(AND(EX7&lt;&gt;"",$G7="5"),_xlfn.RANK.EQ(EX7,$FS$6:$FS$89),"")</f>
        <v/>
      </c>
      <c r="FU7" s="52" t="str">
        <f>IF(IF(FT7&lt;&gt;"",IF(MAX(COUNTIF($FT$6:$FT$89,$FT$6:$FT$89))&gt;1,"x",""),"")&lt;&gt;"",FT7+1,"")</f>
        <v/>
      </c>
      <c r="FV7" s="52" t="str">
        <f>IF(FT7&lt;&gt;"",IF($G7="3",IF(EX7&lt;&gt;"",IF(AND(FT7&lt;=10,EX7&gt;=$FS$92),HLOOKUP(FT7,Points_Table_Modified,IF(GC7&gt;=6,8,GC7+2),FALSE),0),""),IF(EX7&lt;&gt;"",IF(AND(FT7&lt;=10,EX7&gt;=$FS$92),HLOOKUP(FT7,Points_Table,IF(GC7&gt;=6,8,GC7+2),FALSE),0),"")),"")</f>
        <v/>
      </c>
      <c r="FW7" s="56" t="str">
        <f>IF(FV7&gt;0,IF(FU7&lt;&gt;"",AVERAGE(IF(AND($G7="3",FU7&lt;&gt;""),HLOOKUP(FU7,Points_Table_Modified,IF(GC7&gt;=6,8,GC7+2),FALSE),IF(FU7&lt;&gt;"",HLOOKUP(FU7,Points_Table,IF(GC7&gt;=6,8,GC7+2),FALSE),"")),FV7),FV7),0)</f>
        <v/>
      </c>
      <c r="FX7" s="51" t="str">
        <f>IF(AND($G7="6",EX7&lt;&gt;""),EX7,"")</f>
        <v/>
      </c>
      <c r="FY7" s="52" t="str">
        <f>IF(AND(EX7&lt;&gt;"",$G7="6"),_xlfn.RANK.EQ(EX7,$FX$6:$FX$89),"")</f>
        <v/>
      </c>
      <c r="FZ7" s="52" t="str">
        <f>IF(IF(FY7&lt;&gt;"",IF(MAX(COUNTIF($FY$6:$FY$89,$FY$6:$FY$89))&gt;1,"x",""),"")&lt;&gt;"",FY7+1,"")</f>
        <v/>
      </c>
      <c r="GA7" s="52" t="str">
        <f>IF(FY7&lt;&gt;"",IF($G7="3",IF(EX7&lt;&gt;"",IF(AND(FY7&lt;=10,EX7&gt;=$FX$92),HLOOKUP(FY7,Points_Table_Modified,IF(GC7&gt;=6,8,GC7+2),FALSE),0),""),IF(EX7&lt;&gt;"",IF(AND(FY7&lt;=10,EX7&gt;=$FX$92),HLOOKUP(FY7,Points_Table,IF(GC7&gt;=6,8,GC7+2),FALSE),0),"")),"")</f>
        <v/>
      </c>
      <c r="GB7" s="56" t="str">
        <f>IF(GA7&gt;0,IF(FZ7&lt;&gt;"",AVERAGE(IF(AND($G7="3",FZ7&lt;&gt;""),HLOOKUP(FZ7,Points_Table_Modified,IF(GC7&gt;=6,8,GC7+2),FALSE),IF(FZ7&lt;&gt;"",HLOOKUP(FZ7,Points_Table,IF(GC7&gt;=6,8,GC7+2),FALSE),"")),GA7),GA7),0)</f>
        <v/>
      </c>
      <c r="GC7" s="57">
        <f>VLOOKUP($G7,Entries_D_Event,8,FALSE)</f>
        <v>0</v>
      </c>
      <c r="GD7" s="52" t="str">
        <f>CONCATENATE(FY7,FT7,FO7,FJ7,FE7,EZ7)</f>
        <v/>
      </c>
      <c r="GE7" s="118" t="str">
        <f>IF(GD7&lt;&gt;"",IF(AND($G7="3",EX7&lt;&gt;""),10,IF(EX7&lt;&gt;"",5,"")),"")</f>
        <v/>
      </c>
      <c r="GF7" s="118">
        <f>_xlfn.NUMBERVALUE(IF(GD7&lt;&gt;"",CONCATENATE(GB7,FW7,FR7,FM7,FH7,FC7),""))</f>
        <v>0</v>
      </c>
      <c r="GG7" s="56">
        <f>IFERROR(GE7+GF7,0)</f>
        <v>0</v>
      </c>
      <c r="GH7" s="90"/>
      <c r="GI7" s="52" t="str">
        <f>IF(AND($G7="1",GH7&lt;&gt;""),GH7,"")</f>
        <v/>
      </c>
      <c r="GJ7" s="52" t="str">
        <f>IF(AND(GH7&lt;&gt;"",$G7="1"),_xlfn.RANK.EQ(GH7,$GI$6:$GI$89),"")</f>
        <v/>
      </c>
      <c r="GK7" s="52" t="str">
        <f>IF(IF(GJ7&lt;&gt;"",IF(MAX(COUNTIF($GJ$6:$GJ$89,$GJ$6:$GJ$89))&gt;1,"x",""),"")&lt;&gt;"",GJ7+1,"")</f>
        <v/>
      </c>
      <c r="GL7" s="52" t="str">
        <f>IF(GJ7&lt;&gt;"",IF($G7="3",IF(GH7&lt;&gt;"",IF(AND(GJ7&lt;=10,GH7&gt;=$GI$92),HLOOKUP(GJ7,Points_Table_Modified,IF(HM7&gt;=6,8,HM7+2),FALSE),0),""),IF(GH7&lt;&gt;"",IF(AND(GJ7&lt;=10,GH7&gt;=$GI$92),HLOOKUP(GJ7,Points_Table,IF(HM7&gt;=6,8,HM7+2),FALSE),0),"")),"")</f>
        <v/>
      </c>
      <c r="GM7" s="53" t="str">
        <f>IF(GK7&lt;&gt;"",AVERAGE(IF(AND($G7="3",GK7&lt;&gt;""),HLOOKUP(GK7,Points_Table_Modified,IF(HM7&gt;=6,8,HM7+2),FALSE),IF(GK7&lt;&gt;"",HLOOKUP(GK7,Points_Table,IF(HM7&gt;=6,8,HM7+2),FALSE),"")),GL7),GL7)</f>
        <v/>
      </c>
      <c r="GN7" s="51" t="str">
        <f>IF(AND($G7="2",GH7&lt;&gt;""),GH7,"")</f>
        <v/>
      </c>
      <c r="GO7" s="52" t="str">
        <f>IF(AND(GH7&lt;&gt;"",$G7="2"),_xlfn.RANK.EQ(GH7,$GN$6:$GN$89),"")</f>
        <v/>
      </c>
      <c r="GP7" s="52" t="str">
        <f>IF(IF(GO7&lt;&gt;"",IF(MAX(COUNTIF($GO$6:$GO$89,$GO$6:$GO$89))&gt;1,"x",""),"")&lt;&gt;"",GO7+1,"")</f>
        <v/>
      </c>
      <c r="GQ7" s="54" t="str">
        <f>IF(GO7&lt;&gt;"",IF($G7="3",IF(GH7&lt;&gt;"",IF(AND(GO7&lt;=10,GH7&gt;=$GN$92),HLOOKUP(GO7,Points_Table_Modified,IF(HM7&gt;=6,8,HM7+2),FALSE),0),""),IF(GH7&lt;&gt;"",IF(AND(GO7&lt;=10,GH7&gt;=$GN$92),HLOOKUP(GO7,Points_Table,IF(HM7&gt;=6,8,HM7+2),FALSE),0),"")),"")</f>
        <v/>
      </c>
      <c r="GR7" s="53" t="str">
        <f>IF(GP7&lt;&gt;"",AVERAGE(IF(AND($G7="3",GP7&lt;&gt;""),HLOOKUP(GP7,Points_Table_Modified,IF(HM7&gt;=6,8,HM7+2),FALSE),IF(GP7&lt;&gt;"",HLOOKUP(GP7,Points_Table,IF(HM7&gt;=6,8,HM7+2),FALSE),"")),GQ7),GQ7)</f>
        <v/>
      </c>
      <c r="GS7" s="51" t="str">
        <f>IF(AND($G7="3",GH7&lt;&gt;""),GH7,"")</f>
        <v/>
      </c>
      <c r="GT7" s="52" t="str">
        <f>IF(AND(GH7&lt;&gt;"",$G7="3"),_xlfn.RANK.EQ(GH7,$GS$6:$GS$89),"")</f>
        <v/>
      </c>
      <c r="GU7" s="52" t="str">
        <f>IF(IF(GT7&lt;&gt;"",IF(MAX(COUNTIF($GT$6:$GT$89,$GT$6:$GT$89))&gt;1,"x",""),"")&lt;&gt;"",GT7+1,"")</f>
        <v/>
      </c>
      <c r="GV7" s="52" t="str">
        <f>IF(GT7&lt;&gt;"",IF($G7="3",IF(GH7&lt;&gt;"",IF(AND(GT7&lt;=20,GH7&gt;=$GS$92),HLOOKUP(GT7,Points_Table_Modified,IF(HM7&gt;=6,8,HM7+2),FALSE),0),""),IF(GH7&lt;&gt;"",IF(AND(GT7&lt;=10,GH7&gt;=$GS$92),HLOOKUP(GT7,Points_Table,IF(HM7&gt;=6,8,HM7+2),FALSE),0),"")),"")</f>
        <v/>
      </c>
      <c r="GW7" s="53" t="str">
        <f>IF(GU7&lt;&gt;"",AVERAGE(IF(AND($G7="3",GU7&lt;&gt;""),HLOOKUP(GU7,Points_Table_Modified,IF(HM7&gt;=6,8,HM7+2),FALSE),IF(GU7&lt;&gt;"",HLOOKUP(GU7,Points_Table,IF(HM7&gt;=6,8,HM7+2),FALSE),"")),GV7),GV7)</f>
        <v/>
      </c>
      <c r="GX7" s="51" t="str">
        <f>IF(AND($G7="4",GH7&lt;&gt;""),GH7,"")</f>
        <v/>
      </c>
      <c r="GY7" s="52" t="str">
        <f>IF(AND($GH7&lt;&gt;"",G7="4"),_xlfn.RANK.EQ(GH7,$GX$6:$GX$89),"")</f>
        <v/>
      </c>
      <c r="GZ7" s="52" t="str">
        <f>IF(IF(GY7&lt;&gt;"",IF(MAX(COUNTIF($GY$6:$GY$89,$GY$6:$GY$89))&gt;1,"x",""),"")&lt;&gt;"",GY7+1,"")</f>
        <v/>
      </c>
      <c r="HA7" s="52" t="str">
        <f>IF(GY7&lt;&gt;"",IF($G7="3",IF(GH7&lt;&gt;"",IF(AND(GY7&lt;=10,GH7&gt;=$GX$92),HLOOKUP(GY7,Points_Table_Modified,IF(HM7&gt;=6,8,HM7+2),FALSE),0),""),IF(GH7&lt;&gt;"",IF(AND(GY7&lt;=10,GH7&gt;=$GX$92),HLOOKUP(GY7,Points_Table,IF(HM7&gt;=6,8,HM7+2),FALSE),0),"")),"")</f>
        <v/>
      </c>
      <c r="HB7" s="53" t="str">
        <f>IF(GZ7&lt;&gt;"",AVERAGE(IF(AND($G7="3",GZ7&lt;&gt;""),HLOOKUP(GZ7,Points_Table_Modified,IF(HM7&gt;=6,8,HM7+2),FALSE),IF(GZ7&lt;&gt;"",HLOOKUP(GZ7,Points_Table,IF(HM7&gt;=6,8,HM7+2),FALSE),"")),HA7),HA7)</f>
        <v/>
      </c>
      <c r="HC7" s="51" t="str">
        <f>IF(AND($G7="5",GH7&lt;&gt;""),GH7,"")</f>
        <v/>
      </c>
      <c r="HD7" s="52" t="str">
        <f>IF(AND(GH7&lt;&gt;"",$G7="5"),_xlfn.RANK.EQ(GH7,$HC$6:$HC$89),"")</f>
        <v/>
      </c>
      <c r="HE7" s="52" t="str">
        <f>IF(IF(HD7&lt;&gt;"",IF(MAX(COUNTIF($HD$6:$HD$89,$HD$6:$HD$89))&gt;1,"x",""),"")&lt;&gt;"",HD7+1,"")</f>
        <v/>
      </c>
      <c r="HF7" s="52" t="str">
        <f>IF(HD7&lt;&gt;"",IF($G7="3",IF(GH7&lt;&gt;"",IF(AND(HD7&lt;=10,GH7&gt;=$HC$92),HLOOKUP(HD7,Points_Table_Modified,IF(HM7&gt;=6,8,HM7+2),FALSE),0),""),IF(GH7&lt;&gt;"",IF(AND(HD7&lt;=10,GH7&gt;=$HC$92),HLOOKUP(HD7,Points_Table,IF(HM7&gt;=6,8,HM7+2),FALSE),0),"")),"")</f>
        <v/>
      </c>
      <c r="HG7" s="53" t="str">
        <f>IF(HE7&lt;&gt;"",AVERAGE(IF(AND($G7="3",HE7&lt;&gt;""),HLOOKUP(HE7,Points_Table_Modified,IF(HM7&gt;=6,8,HM7+2),FALSE),IF(HE7&lt;&gt;"",HLOOKUP(HE7,Points_Table,IF(HM7&gt;=6,8,HM7+2),FALSE),"")),HF7),HF7)</f>
        <v/>
      </c>
      <c r="HH7" s="51" t="str">
        <f>IF(AND($G7="6",GH7&lt;&gt;""),GH7,"")</f>
        <v/>
      </c>
      <c r="HI7" s="52" t="str">
        <f>IF(AND(GH7&lt;&gt;"",$G7="6"),_xlfn.RANK.EQ(GH7,$HH$6:$HH$89),"")</f>
        <v/>
      </c>
      <c r="HJ7" s="52" t="str">
        <f>IF(IF(HI7&lt;&gt;"",IF(MAX(COUNTIF($HI$6:$HI$89,$HI$6:$HI$89))&gt;1,"x",""),"")&lt;&gt;"",HI7+1,"")</f>
        <v/>
      </c>
      <c r="HK7" s="52" t="str">
        <f>IF(HI7&lt;&gt;"",IF($G7="3",IF(GH7&lt;&gt;"",IF(AND(HI7&lt;=10,GH7&gt;=$HH$92),HLOOKUP(HI7,Points_Table_Modified,IF(HM7&gt;=6,8,HM7+2),FALSE),0),""),IF(GH7&lt;&gt;"",IF(AND(HI7&lt;=10,GH7&gt;=$HH$92),HLOOKUP(HI7,Points_Table,IF(HM7&gt;=6,8,HM7+2),FALSE),0),"")),"")</f>
        <v/>
      </c>
      <c r="HL7" s="53" t="str">
        <f>IF(HJ7&lt;&gt;"",AVERAGE(IF(AND($G7="3",HJ7&lt;&gt;""),HLOOKUP(HJ7,Points_Table_Modified,IF(HM7&gt;=6,8,HM7+2),FALSE),IF(HJ7&lt;&gt;"",HLOOKUP(HJ7,Points_Table,IF(HM7&gt;=6,8,HM7+2),FALSE),"")),HK7),HK7)</f>
        <v/>
      </c>
      <c r="HM7" s="57">
        <f>VLOOKUP($G7,Entries_D_Event,9,FALSE)</f>
        <v>0</v>
      </c>
      <c r="HN7" s="52" t="str">
        <f>CONCATENATE(HI7,HD7,GY7,GT7,GO7,GJ7)</f>
        <v/>
      </c>
      <c r="HO7" s="118" t="str">
        <f>IF(HN7&lt;&gt;"",IF(AND($G7="3",GH7&lt;&gt;""),10,IF(GH7&lt;&gt;"",5,"")),"")</f>
        <v/>
      </c>
      <c r="HP7" s="118">
        <f>_xlfn.NUMBERVALUE(IF(HN7&lt;&gt;"",CONCATENATE(HL7,HG7,HB7,GW7,GR7,GM7),""))</f>
        <v>0</v>
      </c>
      <c r="HQ7" s="56">
        <f>IFERROR(HO7+HP7,0)</f>
        <v>0</v>
      </c>
      <c r="HR7" s="90"/>
      <c r="HS7" s="52" t="str">
        <f>IF(AND($G7="1",HR7&lt;&gt;""),HR7,"")</f>
        <v/>
      </c>
      <c r="HT7" s="52" t="str">
        <f>IF(AND(HR7&lt;&gt;"",$G7="1"),_xlfn.RANK.EQ(HR7,$HS$6:$HS$89),"")</f>
        <v/>
      </c>
      <c r="HU7" s="52" t="str">
        <f>IF(IF(HT7&lt;&gt;"",IF(MAX(COUNTIF($HT$6:$HT$89,$HT$6:$HT$89))&gt;1,"x",""),"")&lt;&gt;"",HT7+1,"")</f>
        <v/>
      </c>
      <c r="HV7" s="52" t="str">
        <f>IF(HT7&lt;&gt;"",IF($G7="3",IF(HR7&lt;&gt;"",IF(AND(HT7&lt;=10,HR7&gt;=$HS$92),HLOOKUP(HT7,Points_Table_Modified,IF(IW7&gt;=6,8,IW7+2),FALSE),0),""),IF(HR7&lt;&gt;"",IF(AND(HT7&lt;=10,HR7&gt;=$HS$92),HLOOKUP(HT7,Points_Table,IF(IW7&gt;=6,8,IW7+2),FALSE),0),"")),"")</f>
        <v/>
      </c>
      <c r="HW7" s="53" t="str">
        <f>IF(HU7&lt;&gt;"",AVERAGE(IF(AND($G7="3",HU7&lt;&gt;""),HLOOKUP(HU7,Points_Table_Modified,IF(IW7&gt;=6,8,IW7+2),FALSE),IF(HU7&lt;&gt;"",HLOOKUP(HU7,Points_Table,IF(IW7&gt;=6,8,IW7+2),FALSE),"")),HV7),HV7)</f>
        <v/>
      </c>
      <c r="HX7" s="51" t="str">
        <f>IF(AND($G7="2",HR7&lt;&gt;""),HR7,"")</f>
        <v/>
      </c>
      <c r="HY7" s="52" t="str">
        <f>IF(AND(HR7&lt;&gt;"",$G7="2"),_xlfn.RANK.EQ(HR7,$HX$6:$HX$89),"")</f>
        <v/>
      </c>
      <c r="HZ7" s="52" t="str">
        <f>IF(IF(HY7&lt;&gt;"",IF(MAX(COUNTIF($HY$6:$HY$89,$HY$6:$HY$89))&gt;1,"x",""),"")&lt;&gt;"",HY7+1,"")</f>
        <v/>
      </c>
      <c r="IA7" s="54" t="str">
        <f>IF(HY7&lt;&gt;"",IF($G7="3",IF(HR7&lt;&gt;"",IF(AND(HY7&lt;=10,HR7&gt;=$HX$92),HLOOKUP(HY7,Points_Table_Modified,IF(IW7&gt;=6,8,IW7+2),FALSE),0),""),IF(HR7&lt;&gt;"",IF(AND(HY7&lt;=10,HR7&gt;=$HX$92),HLOOKUP(HY7,Points_Table,IF(IW7&gt;=6,8,IW7+2),FALSE),0),"")),"")</f>
        <v/>
      </c>
      <c r="IB7" s="53" t="str">
        <f>IF(HZ7&lt;&gt;"",AVERAGE(IF(AND($G7="3",HZ7&lt;&gt;""),HLOOKUP(HZ7,Points_Table_Modified,IF(IW7&gt;=6,8,IW7+2),FALSE),IF(HZ7&lt;&gt;"",HLOOKUP(HZ7,Points_Table,IF(IW7&gt;=6,8,IW7+2),FALSE),"")),IA7),IA7)</f>
        <v/>
      </c>
      <c r="IC7" s="51" t="str">
        <f>IF(AND($G7="3",HR7&lt;&gt;""),HR7,"")</f>
        <v/>
      </c>
      <c r="ID7" s="52" t="str">
        <f>IF(AND(HR7&lt;&gt;"",$G7="3"),_xlfn.RANK.EQ(HR7,$IC$6:$IC$89),"")</f>
        <v/>
      </c>
      <c r="IE7" s="52" t="str">
        <f>IF(IF(ID7&lt;&gt;"",IF(MAX(COUNTIF($ID$6:$ID$89,$ID$6:$ID$89))&gt;1,"x",""),"")&lt;&gt;"",ID7+1,"")</f>
        <v/>
      </c>
      <c r="IF7" s="52" t="str">
        <f>IF(ID7&lt;&gt;"",IF($G7="3",IF(HR7&lt;&gt;"",IF(AND(ID7&lt;=20,HR7&gt;=$IC$92),HLOOKUP(ID7,Points_Table_Modified,IF(IW7&gt;=6,8,IW7+2),FALSE),0),""),IF(HR7&lt;&gt;"",IF(AND(ID7&lt;=10,HR7&gt;=$IC$92),HLOOKUP(ID7,Points_Table,IF(IW7&gt;=6,8,IW7+2),FALSE),0),"")),"")</f>
        <v/>
      </c>
      <c r="IG7" s="53" t="str">
        <f>IF(IE7&lt;&gt;"",AVERAGE(IF(AND($G7="3",IE7&lt;&gt;""),HLOOKUP(IE7,Points_Table_Modified,IF(IW7&gt;=6,8,IW7+2),FALSE),IF(IE7&lt;&gt;"",HLOOKUP(IE7,Points_Table,IF(IW7&gt;=6,8,IW7+2),FALSE),"")),IF7),IF7)</f>
        <v/>
      </c>
      <c r="IH7" s="51" t="str">
        <f>IF(AND($G7="4",HR7&lt;&gt;""),HR7,"")</f>
        <v/>
      </c>
      <c r="II7" s="52" t="str">
        <f>IF(AND(HR7&lt;&gt;"",G7="4"),_xlfn.RANK.EQ(HR7,$IH$6:$IH$89),"")</f>
        <v/>
      </c>
      <c r="IJ7" s="52" t="str">
        <f>IF(IF(II7&lt;&gt;"",IF(MAX(COUNTIF($II$6:$II$89,$II$6:$II$89))&gt;1,"x",""),"")&lt;&gt;"",II7+1,"")</f>
        <v/>
      </c>
      <c r="IK7" s="52" t="str">
        <f>IF(II7&lt;&gt;"",IF($G7="3",IF(HR7&lt;&gt;"",IF(AND(II7&lt;=10,HR7&gt;=$IH$92),HLOOKUP(II7,Points_Table_Modified,IF(IW7&gt;=6,8,IW7+2),FALSE),0),""),IF(HR7&lt;&gt;"",IF(AND(II7&lt;=10,HR7&gt;=$IH$92),HLOOKUP(II7,Points_Table,IF(IW7&gt;=6,8,IW7+2),FALSE),0),"")),"")</f>
        <v/>
      </c>
      <c r="IL7" s="53" t="str">
        <f>IF(IJ7&lt;&gt;"",AVERAGE(IF(AND($G7="3",IJ7&lt;&gt;""),HLOOKUP(IJ7,Points_Table_Modified,IF(IW7&gt;=6,8,IW7+2),FALSE),IF(IJ7&lt;&gt;"",HLOOKUP(IJ7,Points_Table,IF(IW7&gt;=6,8,IW7+2),FALSE),"")),IK7),IK7)</f>
        <v/>
      </c>
      <c r="IM7" s="51" t="str">
        <f>IF(AND($G7="5",HR7&lt;&gt;""),HR7,"")</f>
        <v/>
      </c>
      <c r="IN7" s="52" t="str">
        <f>IF(AND(HR7&lt;&gt;"",$G7="5"),_xlfn.RANK.EQ(HR7,$IM$6:$IM$89),"")</f>
        <v/>
      </c>
      <c r="IO7" s="52" t="str">
        <f>IF(IF(IN7&lt;&gt;"",IF(MAX(COUNTIF($IN$6:$IN$89,$IN$6:$IN$89))&gt;1,"x",""),"")&lt;&gt;"",IN7+1,"")</f>
        <v/>
      </c>
      <c r="IP7" s="52" t="str">
        <f>IF(IN7&lt;&gt;"",IF($G7="3",IF(HR7&lt;&gt;"",IF(AND(IN7&lt;=10,HR7&gt;=$IM$92),HLOOKUP(IN7,Points_Table_Modified,IF(IW7&gt;=6,8,IW7+2),FALSE),0),""),IF(HR7&lt;&gt;"",IF(AND(IN7&lt;=10,HR7&gt;=$IM$92),HLOOKUP(IN7,Points_Table,IF(IW7&gt;=6,8,IW7+2),FALSE),0),"")),"")</f>
        <v/>
      </c>
      <c r="IQ7" s="53" t="str">
        <f>IF(IO7&lt;&gt;"",AVERAGE(IF(AND($G7="3",IO7&lt;&gt;""),HLOOKUP(IO7,Points_Table_Modified,IF(IW7&gt;=6,8,IW7+2),FALSE),IF(IO7&lt;&gt;"",HLOOKUP(IO7,Points_Table,IF(IW7&gt;=6,8,IW7+2),FALSE),"")),IP7),IP7)</f>
        <v/>
      </c>
      <c r="IR7" s="51" t="str">
        <f>IF(AND($G7="6",HR7&lt;&gt;""),HR7,"")</f>
        <v/>
      </c>
      <c r="IS7" s="52" t="str">
        <f>IF(AND(HR7&lt;&gt;"",$G7="6"),_xlfn.RANK.EQ(HR7,$IR$6:$IR$89),"")</f>
        <v/>
      </c>
      <c r="IT7" s="52" t="str">
        <f>IF(IF(IS7&lt;&gt;"",IF(MAX(COUNTIF($IS$6:$IS$89,$IS$6:$IS$89))&gt;1,"x",""),"")&lt;&gt;"",IS7+1,"")</f>
        <v/>
      </c>
      <c r="IU7" s="52" t="str">
        <f>IF(IS7&lt;&gt;"",IF($G7="3",IF(HR7&lt;&gt;"",IF(AND(IS7&lt;=10,HR7&gt;=$IR$92),HLOOKUP(IS7,Points_Table_Modified,IF(IW7&gt;=6,8,IW7+2),FALSE),0),""),IF(HR7&lt;&gt;"",IF(AND(IS7&lt;=10,HR7&gt;=$IR$92),HLOOKUP(IS7,Points_Table,IF(IW7&gt;=6,8,IW7+2),FALSE),0),"")),"")</f>
        <v/>
      </c>
      <c r="IV7" s="53" t="str">
        <f>IF(IT7&lt;&gt;"",AVERAGE(IF(AND($G7="3",IT7&lt;&gt;""),HLOOKUP(IT7,Points_Table_Modified,IF(IW7&gt;=6,8,IW7+2),FALSE),IF(IT7&lt;&gt;"",HLOOKUP(IT7,Points_Table,IF(IW7&gt;=6,8,IW7+2),FALSE),"")),IU7),IU7)</f>
        <v/>
      </c>
      <c r="IW7" s="57">
        <f>VLOOKUP($G7,Entries_D_Event,10,FALSE)</f>
        <v>0</v>
      </c>
      <c r="IX7" s="52" t="str">
        <f>CONCATENATE(IS7,IN7,II7,ID7,HY7,HT7)</f>
        <v/>
      </c>
      <c r="IY7" s="118" t="str">
        <f>IF(IX7&lt;&gt;"",IF(AND($G7="3",HR7&lt;&gt;""),10,IF(HR7&lt;&gt;"",5,"")),"")</f>
        <v/>
      </c>
      <c r="IZ7" s="118">
        <f>_xlfn.NUMBERVALUE(IF(IX7&lt;&gt;"",CONCATENATE(IV7,IQ7,IL7,IG7,IB7,HW7),""))</f>
        <v>0</v>
      </c>
      <c r="JA7" s="56">
        <f>IFERROR(IY7+IZ7,0)</f>
        <v>0</v>
      </c>
      <c r="JB7" s="90"/>
      <c r="JC7" s="52" t="str">
        <f>IF(AND($G7="1",JB7&lt;&gt;""),JB7,"")</f>
        <v/>
      </c>
      <c r="JD7" s="52" t="str">
        <f>IF(AND(JB7&lt;&gt;"",$G7="1"),_xlfn.RANK.EQ(JB7,$JC$6:$JC$89),"")</f>
        <v/>
      </c>
      <c r="JE7" s="52" t="str">
        <f>IF(IF(JD7&lt;&gt;"",IF(MAX(COUNTIF($JD$6:$JD$89,$JD$6:$JD$89))&gt;1,"x",""),"")&lt;&gt;"",JD7+1,"")</f>
        <v/>
      </c>
      <c r="JF7" s="52" t="str">
        <f>IF(JD7&lt;&gt;"",IF($G7="3",IF(JB7&lt;&gt;"",IF(AND(JD7&lt;=10,JB7&gt;=$JC$92),HLOOKUP(JD7,Points_Table_Modified,IF(KG7&gt;=6,8,KG7+2),FALSE),0),""),IF(JB7&lt;&gt;"",IF(AND(JD7&lt;=10,JB7&gt;=$JC$92),HLOOKUP(JD7,Points_Table,IF(KG7&gt;=6,8,KG7+2),FALSE),0),"")),"")</f>
        <v/>
      </c>
      <c r="JG7" s="53" t="str">
        <f>IF(JE7&lt;&gt;"",AVERAGE(IF(AND($G7="3",JE7&lt;&gt;""),HLOOKUP(JE7,Points_Table_Modified,IF(KG7&gt;=6,8,KG7+2),FALSE),IF(JE7&lt;&gt;"",HLOOKUP(JE7,Points_Table,IF(KG7&gt;=6,8,KG7+2),FALSE),"")),JF7),JF7)</f>
        <v/>
      </c>
      <c r="JH7" s="51" t="str">
        <f>IF(AND($G7="2",JB7&lt;&gt;""),JB7,"")</f>
        <v/>
      </c>
      <c r="JI7" s="52" t="str">
        <f>IF(AND(JB7&lt;&gt;"",$G7="2"),_xlfn.RANK.EQ(JB7,$JH$6:$JH$89),"")</f>
        <v/>
      </c>
      <c r="JJ7" s="52" t="str">
        <f>IF(IF(JI7&lt;&gt;"",IF(MAX(COUNTIF($JI$6:$JI$89,$JI$6:$JI$89))&gt;1,"x",""),"")&lt;&gt;"",JI7+1,"")</f>
        <v/>
      </c>
      <c r="JK7" s="54" t="str">
        <f>IF(JI7&lt;&gt;"",IF($G7="3",IF(JB7&lt;&gt;"",IF(AND(JI7&lt;=10,JB7&gt;=$JH$92),HLOOKUP(JI7,Points_Table_Modified,IF(KG7&gt;=6,8,KG7+2),FALSE),0),""),IF(JB7&lt;&gt;"",IF(AND(JI7&lt;=10,JB7&gt;=$JH$92),HLOOKUP(JI7,Points_Table,IF(KG7&gt;=6,8,KG7+2),FALSE),0),"")),"")</f>
        <v/>
      </c>
      <c r="JL7" s="53" t="str">
        <f>IF(JJ7&lt;&gt;"",AVERAGE(IF(AND($G7="3",JJ7&lt;&gt;""),HLOOKUP(JJ7,Points_Table_Modified,IF(KG7&gt;=6,8,KG7+2),FALSE),IF(JJ7&lt;&gt;"",HLOOKUP(JJ7,Points_Table,IF(KG7&gt;=6,8,KG7+2),FALSE),"")),JK7),JK7)</f>
        <v/>
      </c>
      <c r="JM7" s="51" t="str">
        <f>IF(AND($G7="3",JB7&lt;&gt;""),JB7,"")</f>
        <v/>
      </c>
      <c r="JN7" s="52" t="str">
        <f>IF(AND(JB7&lt;&gt;"",$G7="3"),_xlfn.RANK.EQ(JB7,$JM$6:$JM$89),"")</f>
        <v/>
      </c>
      <c r="JO7" s="52" t="str">
        <f>IF(IF(JN7&lt;&gt;"",IF(MAX(COUNTIF($JN$6:$JN$89,$JN$6:$JN$89))&gt;1,"x",""),"")&lt;&gt;"",JN7+1,"")</f>
        <v/>
      </c>
      <c r="JP7" s="52" t="str">
        <f>IF(JN7&lt;&gt;"",IF($G7="3",IF(JB7&lt;&gt;"",IF(AND(JN7&lt;=20,JB7&gt;=$JM$92),HLOOKUP(JN7,Points_Table_Modified,IF(KG7&gt;=6,8,KG7+2),FALSE),0),""),IF(JB7&lt;&gt;"",IF(AND(JN7&lt;=10,JB7&gt;=$JM$92),HLOOKUP(JN7,Points_Table,IF(KG7&gt;=6,8,KG7+2),FALSE),0),"")),"")</f>
        <v/>
      </c>
      <c r="JQ7" s="53" t="str">
        <f>IF(JO7&lt;&gt;"",AVERAGE(IF(AND($G7="3",JO7&lt;&gt;""),HLOOKUP(JO7,Points_Table_Modified,IF(KG7&gt;=6,8,KG7+2),FALSE),IF(JO7&lt;&gt;"",HLOOKUP(JO7,Points_Table,IF(KG7&gt;=6,8,KG7+2),FALSE),"")),JP7),JP7)</f>
        <v/>
      </c>
      <c r="JR7" s="51" t="str">
        <f>IF(AND($G7="4",JB7&lt;&gt;""),JB7,"")</f>
        <v/>
      </c>
      <c r="JS7" s="52" t="str">
        <f>IF(AND(JB7&lt;&gt;"",G7="4"),_xlfn.RANK.EQ(JB7,$JR$6:$JR$89),"")</f>
        <v/>
      </c>
      <c r="JT7" s="52" t="str">
        <f>IF(IF(JS7&lt;&gt;"",IF(MAX(COUNTIF($JS$6:$JS$89,$JS$6:$JS$89))&gt;1,"x",""),"")&lt;&gt;"",JS7+1,"")</f>
        <v/>
      </c>
      <c r="JU7" s="52" t="str">
        <f>IF(JS7&lt;&gt;"",IF($G7="3",IF(JB7&lt;&gt;"",IF(AND(JS7&lt;=10,JB7&gt;=$JR$92),HLOOKUP(JS7,Points_Table_Modified,IF(KG7&gt;=6,8,KG7+2),FALSE),0),""),IF(JB7&lt;&gt;"",IF(AND(JS7&lt;=10,JB7&gt;=$JR$92),HLOOKUP(JS7,Points_Table,IF(KG7&gt;=6,8,KG7+2),FALSE),0),"")),"")</f>
        <v/>
      </c>
      <c r="JV7" s="53" t="str">
        <f>IF(JT7&lt;&gt;"",AVERAGE(IF(AND($G7="3",JT7&lt;&gt;""),HLOOKUP(JT7,Points_Table_Modified,IF(KG7&gt;=6,8,KG7+2),FALSE),IF(JT7&lt;&gt;"",HLOOKUP(JT7,Points_Table,IF(KG7&gt;=6,8,KG7+2),FALSE),"")),JU7),JU7)</f>
        <v/>
      </c>
      <c r="JW7" s="51" t="str">
        <f>IF(AND($G7="5",JB7&lt;&gt;""),JB7,"")</f>
        <v/>
      </c>
      <c r="JX7" s="52" t="str">
        <f>IF(AND(JB7&lt;&gt;"",$G7="5"),_xlfn.RANK.EQ(JB7,$JW$6:$JW$89),"")</f>
        <v/>
      </c>
      <c r="JY7" s="52" t="str">
        <f>IF(IF(JX7&lt;&gt;"",IF(MAX(COUNTIF($JX$6:$JX$89,$JX$6:$JX$89))&gt;1,"x",""),"")&lt;&gt;"",JX7+1,"")</f>
        <v/>
      </c>
      <c r="JZ7" s="52" t="str">
        <f>IF(JX7&lt;&gt;"",IF($G7="3",IF(JB7&lt;&gt;"",IF(AND(JX7&lt;=10,JB7&gt;=$JW$92),HLOOKUP(JX7,Points_Table_Modified,IF(KG7&gt;=6,8,KG7+2),FALSE),0),""),IF(JB7&lt;&gt;"",IF(AND(JX7&lt;=10,JB7&gt;=$JW$92),HLOOKUP(JX7,Points_Table,IF(KG7&gt;=6,8,KG7+2),FALSE),0),"")),"")</f>
        <v/>
      </c>
      <c r="KA7" s="53" t="str">
        <f>IF(JY7&lt;&gt;"",AVERAGE(IF(AND($G7="3",JY7&lt;&gt;""),HLOOKUP(JY7,Points_Table_Modified,IF(KG7&gt;=6,8,KG7+2),FALSE),IF(JY7&lt;&gt;"",HLOOKUP(JY7,Points_Table,IF(KG7&gt;=6,8,KG7+2),FALSE),"")),JZ7),JZ7)</f>
        <v/>
      </c>
      <c r="KB7" s="51" t="str">
        <f>IF(AND($G7="6",JB7&lt;&gt;""),JB7,"")</f>
        <v/>
      </c>
      <c r="KC7" s="52" t="str">
        <f>IF(AND(JB7&lt;&gt;"",$G7="6"),_xlfn.RANK.EQ(JB7,$KB$6:$KB$89),"")</f>
        <v/>
      </c>
      <c r="KD7" s="52" t="str">
        <f>IF(IF(KC7&lt;&gt;"",IF(MAX(COUNTIF($KC$6:$KC$89,$KC$6:$KC$89))&gt;1,"x",""),"")&lt;&gt;"",KC7+1,"")</f>
        <v/>
      </c>
      <c r="KE7" s="52" t="str">
        <f>IF(KC7&lt;&gt;"",IF($G7="3",IF(JB7&lt;&gt;"",IF(AND(KC7&lt;=10,JB7&gt;=$KB$92),HLOOKUP(KC7,Points_Table_Modified,IF(KG7&gt;=6,8,KG7+2),FALSE),0),""),IF(JB7&lt;&gt;"",IF(AND(KC7&lt;=10,JB7&gt;=$KB$92),HLOOKUP(KC7,Points_Table,IF(KG7&gt;=6,8,KG7+2),FALSE),0),"")),"")</f>
        <v/>
      </c>
      <c r="KF7" s="53" t="str">
        <f>IF(KD7&lt;&gt;"",AVERAGE(IF(AND($G7="3",KD7&lt;&gt;""),HLOOKUP(KD7,Points_Table_Modified,IF(KG7&gt;=6,8,KG7+2),FALSE),IF(KD7&lt;&gt;"",HLOOKUP(KD7,Points_Table,IF(KG7&gt;=6,8,KG7+2),FALSE),"")),KE7),KE7)</f>
        <v/>
      </c>
      <c r="KG7" s="57">
        <f>VLOOKUP($G7,Entries_D_Event,11,FALSE)</f>
        <v>0</v>
      </c>
      <c r="KH7" s="52" t="str">
        <f>CONCATENATE(KC7,JX7,JS7,JN7,JI7,JD7)</f>
        <v/>
      </c>
      <c r="KI7" s="118" t="str">
        <f>IF(KH7&lt;&gt;"",IF(AND($G7="3",JB7&lt;&gt;""),10,IF(JB7&lt;&gt;"",5,"")),"")</f>
        <v/>
      </c>
      <c r="KJ7" s="118">
        <f>_xlfn.NUMBERVALUE(IF(KH7&lt;&gt;"",CONCATENATE(KF7,KA7,JV7,JQ7,JL7,JG7),""))</f>
        <v>0</v>
      </c>
      <c r="KK7" s="56">
        <f>IFERROR(KI7+KJ7,0)</f>
        <v>0</v>
      </c>
      <c r="KL7" s="35"/>
      <c r="KM7" s="35"/>
      <c r="KN7" s="35"/>
      <c r="KO7" s="35"/>
      <c r="KP7" s="35"/>
      <c r="KQ7" s="35"/>
      <c r="KR7" s="35"/>
      <c r="KS7" s="35"/>
      <c r="KT7" s="35"/>
      <c r="KU7" s="35"/>
      <c r="KV7" s="35"/>
      <c r="KW7" s="35"/>
      <c r="KX7" s="35"/>
      <c r="KY7" s="35"/>
      <c r="KZ7" s="35"/>
      <c r="LA7" s="35"/>
      <c r="LB7" s="35"/>
      <c r="LC7" s="35"/>
      <c r="LD7" s="35"/>
      <c r="LE7" s="35"/>
      <c r="LF7" s="35"/>
      <c r="LG7" s="35"/>
      <c r="LH7" s="35"/>
      <c r="LI7" s="35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</row>
    <row r="8" spans="1:358" s="1" customFormat="1" x14ac:dyDescent="0.25">
      <c r="A8" s="35"/>
      <c r="B8" s="45">
        <v>3</v>
      </c>
      <c r="C8" s="46" t="s">
        <v>133</v>
      </c>
      <c r="D8" s="47" t="s">
        <v>134</v>
      </c>
      <c r="E8" s="50">
        <v>7294</v>
      </c>
      <c r="F8" s="109">
        <v>108</v>
      </c>
      <c r="G8" s="49" t="s">
        <v>56</v>
      </c>
      <c r="H8" s="50" t="str">
        <f>VLOOKUP($G8,Class_Description,2)</f>
        <v>Top Truck</v>
      </c>
      <c r="I8" s="187">
        <f>AS8+CC8+DM8+EW8+GG8+HQ8+JA8+KK8</f>
        <v>91</v>
      </c>
      <c r="J8" s="115">
        <v>266</v>
      </c>
      <c r="K8" s="102">
        <f>IF(AND(J8&lt;&gt;"",$G8="1"),J8,"")</f>
        <v>266</v>
      </c>
      <c r="L8" s="103">
        <f>IF(AND(J8&lt;&gt;"",$G8="1"),_xlfn.RANK.EQ(J8,$K$6:$K$89),"")</f>
        <v>3</v>
      </c>
      <c r="M8" s="103" t="str">
        <f>IF(G8="6",IF(IF(L8&lt;&gt;"",IF(MAX(COUNTIF($L$6:$L$89,$L$6:$L$89))&gt;1,"x",""),"")&lt;&gt;"",L8+1,""),IF(K8=0,"",IF(IF(L8&lt;&gt;"",IF(MAX(COUNTIF($L$6:$L$89,$L$6:$L$89))&gt;1,"x",""),"")&lt;&gt;"",L8+1,"")))</f>
        <v/>
      </c>
      <c r="N8" s="103">
        <f>IF(L8&lt;&gt;"",IF($G8="3",IF(AND(L8&lt;=20,J8&gt;=$K$92),HLOOKUP(L8,Points_Table_Modified,IF(AO8&gt;=6,8,AO8+2),FALSE),0),IF(AND(L8&lt;=10,J8&gt;=$K$92),HLOOKUP(L8,Points_Table,IF(AO8&gt;=6,8,AO8+2),FALSE),0)),"")</f>
        <v>20</v>
      </c>
      <c r="O8" s="103">
        <f>IF(M8&lt;&gt;"",AVERAGE(IF(AND($G8="3",M8&lt;&gt;""),HLOOKUP(M8,Points_Table_Modified,IF(AO8&gt;=6,8,AO8+2),FALSE),IF(M8&lt;&gt;"",HLOOKUP(M8,Points_Table,IF(AO8&gt;=6,8,AO8+2),FALSE),"")),N8),N8)</f>
        <v>20</v>
      </c>
      <c r="P8" s="102" t="str">
        <f>IF(AND(J8&lt;&gt;"",$G8="2"),J8,"")</f>
        <v/>
      </c>
      <c r="Q8" s="103" t="str">
        <f>IF(AND(J8&lt;&gt;"",$G8="2"),_xlfn.RANK.EQ(J8,$P$6:$P$89),"")</f>
        <v/>
      </c>
      <c r="R8" s="103" t="str">
        <f>IF(G8="6",IF(IF(Q8&lt;&gt;"",IF(MAX(COUNTIF($Q$6:$Q$89,$Q$6:$Q$89))&gt;1,"x",""),"")&lt;&gt;"",Q8+1,""),IF(P8=0,"",IF(IF(Q8&lt;&gt;"",IF(MAX(COUNTIF($Q$6:$Q$89,$Q$6:$Q$89))&gt;1,"x",""),"")&lt;&gt;"",Q8+1,"")))</f>
        <v/>
      </c>
      <c r="S8" s="103" t="str">
        <f>IF(Q8&lt;&gt;"",IF($G8="3",IF(J8&lt;&gt;"",IF(AND(Q8&lt;=10,J8&gt;=$P$92),HLOOKUP(Q8,Points_Table_Modified,IF(AO8&gt;=6,8,AO8+2),FALSE),0),""),IF(J8&lt;&gt;"",IF(AND(Q8&lt;=10,J8&gt;=$P$92),HLOOKUP(Q8,Points_Table,IF(AO8&gt;=6,8,AO8+2),FALSE),0),"")),"")</f>
        <v/>
      </c>
      <c r="T8" s="103" t="str">
        <f>IF(R8&lt;&gt;"",AVERAGE(IF(AND($G8="3",R8&lt;&gt;""),HLOOKUP(R8,Points_Table_Modified,IF(AO8&gt;=6,8,AO8+2),FALSE),IF(R8&lt;&gt;"",HLOOKUP(R8,Points_Table,IF(AO8&gt;=6,8,AO8+2),FALSE),"")),S8),S8)</f>
        <v/>
      </c>
      <c r="U8" s="102" t="str">
        <f>IF(AND(J8&lt;&gt;"",$G8="3"),J8,"")</f>
        <v/>
      </c>
      <c r="V8" s="103" t="str">
        <f>IF(AND(J8&lt;&gt;"",$G8="3"),_xlfn.RANK.EQ(J8,$U$6:$U$89),"")</f>
        <v/>
      </c>
      <c r="W8" s="103" t="str">
        <f>IF(G8="6",IF(IF(V8&lt;&gt;"",IF(MAX(COUNTIF($V$6:$V$89,$V$6:$V$89))&gt;1,"x",""),"")&lt;&gt;"",V8+1,""),IF(U8=0,"",IF(IF(V8&lt;&gt;"",IF(MAX(COUNTIF($V$6:$V$89,$V$6:$V$89))&gt;1,"x",""),"")&lt;&gt;"",V8+1,"")))</f>
        <v/>
      </c>
      <c r="X8" s="103" t="str">
        <f>IF(V8&lt;&gt;"",IF($G8="3",IF(J8&lt;&gt;"",IF(AND(V8&lt;=20,J8&gt;=$U$92),HLOOKUP(V8,Points_Table_Modified,IF(AO8&gt;=6,8,AO8+2),FALSE),0),""),IF(J8&lt;&gt;"",IF(AND(V8&lt;=10,$J8&gt;=$U$92),HLOOKUP(V8,Points_Table,IF(AO8&gt;=6,8,AO8+2),FALSE),0),"")),"")</f>
        <v/>
      </c>
      <c r="Y8" s="103" t="str">
        <f>IF(W8&lt;&gt;"",AVERAGE(IF(AND($G8="3",W8&lt;&gt;""),HLOOKUP(W8,Points_Table_Modified,IF(AO8&gt;=6,8,AO8+2),FALSE),IF(W8&lt;&gt;"",HLOOKUP(W8,Points_Table,IF(AO8&gt;=6,8,AO8+2),FALSE),"")),X8),X8)</f>
        <v/>
      </c>
      <c r="Z8" s="102" t="str">
        <f>IF(AND(J8&lt;&gt;"",$G8="4"),J8,"")</f>
        <v/>
      </c>
      <c r="AA8" s="103" t="str">
        <f>IF(AND($J8&lt;&gt;"",G8="4"),_xlfn.RANK.EQ(J8,$Z$6:$Z$89),"")</f>
        <v/>
      </c>
      <c r="AB8" s="103" t="str">
        <f>IF($G8="6",IF(IF(AA8&lt;&gt;"",IF(MAX(COUNTIF($AA$6:$AA$89,$AA$6:$AA$89))&gt;1,"x",""),"")&lt;&gt;"",AA8+1,""),IF(Z8=0,"",IF(IF(AA8&lt;&gt;"",IF(MAX(COUNTIF($AA$6:$AA$89,$AA$6:$AA$89))&gt;1,"x",""),"")&lt;&gt;"",AA8+1,"")))</f>
        <v/>
      </c>
      <c r="AC8" s="103" t="str">
        <f>IF(AA8&lt;&gt;"",IF($G8="3",IF(J8&lt;&gt;"",IF(AND(AA8&lt;=10,J8&gt;=$Z$92),HLOOKUP(AA8,Points_Table_Modified,IF(AO8&gt;=6,8,AO8+2),FALSE),0),""),IF(J8&lt;&gt;"",IF(AND(AA8&lt;=10,J8&gt;=$Z$92),HLOOKUP(AA8,Points_Table,IF(AO8&gt;=6,8,AO8+2),FALSE),0),"")),"")</f>
        <v/>
      </c>
      <c r="AD8" s="103" t="str">
        <f>IF(AB8&lt;&gt;"",AVERAGE(IF(AND($G8="3",AB8&lt;&gt;""),HLOOKUP(AB8,Points_Table_Modified,IF(AO8&gt;=6,8,AO8+2),FALSE),IF(AB8&lt;&gt;"",HLOOKUP(AB8,Points_Table,IF(AO8&gt;=6,8,AO8+2),FALSE),"")),AC8),AC8)</f>
        <v/>
      </c>
      <c r="AE8" s="102" t="str">
        <f>IF(AND(J8&lt;&gt;"",$G8="5"),J8,"")</f>
        <v/>
      </c>
      <c r="AF8" s="103" t="str">
        <f>IF(AND(J8&lt;&gt;"",$G8="5"),_xlfn.RANK.EQ(J8,$AE$6:$AE$89),"")</f>
        <v/>
      </c>
      <c r="AG8" s="103" t="str">
        <f>IF($G8="6",IF(IF(AF8&lt;&gt;"",IF(MAX(COUNTIF($AF$6:$AF$89,$AF$6:$AF$89))&gt;1,"x",""),"")&lt;&gt;"",AF8+1,""),IF(AE8=0,"",IF(IF(AF8&lt;&gt;"",IF(MAX(COUNTIF($AF$6:$AF$89,$AF$6:$AF$89))&gt;1,"x",""),"")&lt;&gt;"",AF8+1,"")))</f>
        <v/>
      </c>
      <c r="AH8" s="103" t="str">
        <f>IF(AF8&lt;&gt;"",IF($G8="3",IF(J8&lt;&gt;"",IF(AND(AF8&lt;=10,J8&gt;=$AE$92),HLOOKUP(AF8,Points_Table_Modified,IF(AO8&gt;=6,8,AO8+2),FALSE),0),""),IF(J8&lt;&gt;"",IF(AND(AF8&lt;=10,J8&gt;=$AE$92),HLOOKUP(AF8,Points_Table,IF(AO8&gt;=6,8,AO8+2),FALSE),0),"")),"")</f>
        <v/>
      </c>
      <c r="AI8" s="103" t="str">
        <f>IF(AG8&lt;&gt;"",AVERAGE(IF(AND($G8="3",AG8&lt;&gt;""),HLOOKUP(AG8,Points_Table_Modified,IF(AO8&gt;=6,8,AO8+2),FALSE),IF(AG8&lt;&gt;"",HLOOKUP(AG8,Points_Table,IF(AO8&gt;=6,8,AO8+2),FALSE),"")),AH8),AH8)</f>
        <v/>
      </c>
      <c r="AJ8" s="102" t="str">
        <f>IF(AND(J8&lt;&gt;"",$G8="6"),J8,"")</f>
        <v/>
      </c>
      <c r="AK8" s="103" t="str">
        <f>IF(AND(J8&lt;&gt;"",$G8="6"),_xlfn.RANK.EQ(J8,$AJ$6:$AJ$89),"")</f>
        <v/>
      </c>
      <c r="AL8" s="103" t="str">
        <f>IF(G8="6",IF(IF(AK8&lt;&gt;"",IF(MAX(COUNTIF($AK$6:$AK$89,$AK$6:$AK$89))&gt;1,"x",""),"")&lt;&gt;"",AK8+1,""),IF(AJ8=0,"",IF(IF(AK8&lt;&gt;"",IF(MAX(COUNTIF($AK$6:$AK$89,$AK$6:$AK$89))&gt;1,"x",""),"")&lt;&gt;"",AK8+1,"")))</f>
        <v/>
      </c>
      <c r="AM8" s="103" t="str">
        <f>IF(AK8&lt;&gt;"",IF($G8="3",IF(J8&lt;&gt;"",IF(AND(AK8&lt;=10,J8&gt;=$AJ$92),HLOOKUP(AK8,Points_Table_Modified,IF(AO8&gt;=6,8,AO8+2),FALSE),0),""),IF(J8&lt;&gt;"",IF(AND(AK8&lt;=10,J8&gt;=$AJ$92),HLOOKUP(AK8,Points_Table,IF(AO8&gt;=6,8,AO8+2),FALSE),0),"")),"")</f>
        <v/>
      </c>
      <c r="AN8" s="136" t="str">
        <f>IF(AL8&lt;&gt;"",AVERAGE(IF(AND($G8="3",AL8&lt;&gt;""),HLOOKUP(AL8,Points_Table_Modified,IF(AO8&gt;=6,8,AO8+2),FALSE),IF(AL8&lt;&gt;"",HLOOKUP(AL8,Points_Table,IF(AO8&gt;=6,8,AO8+2),FALSE),"")),AM8),AM8)</f>
        <v/>
      </c>
      <c r="AO8" s="55">
        <f>VLOOKUP($G8,Entries_D_Event,4,FALSE)</f>
        <v>6</v>
      </c>
      <c r="AP8" s="52" t="str">
        <f>CONCATENATE(AK8,AF8,AA8,V8,Q8,L8)</f>
        <v>3</v>
      </c>
      <c r="AQ8" s="118">
        <f>IF(AP8&lt;&gt;"",IF(AND($G8="3",J8&lt;&gt;""),10,IF(J8&lt;&gt;"",5,"")),"")</f>
        <v>5</v>
      </c>
      <c r="AR8" s="118">
        <f>_xlfn.NUMBERVALUE(IF(AP8&lt;&gt;"",CONCATENATE(AN8,AI8,AD8,Y8,T8,O8),""))</f>
        <v>20</v>
      </c>
      <c r="AS8" s="56">
        <f>IFERROR(AQ8+AR8,0)</f>
        <v>25</v>
      </c>
      <c r="AT8" s="90">
        <v>450</v>
      </c>
      <c r="AU8" s="54">
        <f>IF(AND(AT8&lt;&gt;"",$G8="1"),AT8,"")</f>
        <v>450</v>
      </c>
      <c r="AV8" s="52">
        <f>IF(AND(AT8&lt;&gt;"",$G8="1"),_xlfn.RANK.EQ(AT8,$AU$6:$AU$89),"")</f>
        <v>2</v>
      </c>
      <c r="AW8" s="52" t="str">
        <f>IF(IF(AV8&lt;&gt;"",IF(MAX(COUNTIF($AV$6:$AV$89,$AV$6:$AV$89))&gt;1,"x",""),"")&lt;&gt;"",AV8+1,"")</f>
        <v/>
      </c>
      <c r="AX8" s="52">
        <f>IF(AV8&lt;&gt;"",IF($G8="3",IF(AT8&lt;&gt;"",IF(AND(AV8&lt;=10,AT8&gt;=$AU$92),HLOOKUP(AV8,Points_Table_Modified,IF(BY8&gt;=6,8,BY8+2),FALSE),0),""),IF(AT8&lt;&gt;"",IF(AND(AV8&lt;=10,AT8&gt;=$AU$92),HLOOKUP(AV8,Points_Table,IF(BY8&gt;=6,8,BY8+2),FALSE),0),"")),"")</f>
        <v>16</v>
      </c>
      <c r="AY8" s="53">
        <f>IF(AW8&lt;&gt;"",AVERAGE(IF(AND($G8="3",AW8&lt;&gt;""),HLOOKUP(AW8,Points_Table_Modified,IF(BY8&gt;=6,8,BY8+2),FALSE),IF(AW8&lt;&gt;"",HLOOKUP(AW8,Points_Table,IF(BY8&gt;=6,8,BY8+2),FALSE),"")),AX8),AX8)</f>
        <v>16</v>
      </c>
      <c r="AZ8" s="51" t="str">
        <f>IF(AND($G8="2",AT8&lt;&gt;""),AT8,"")</f>
        <v/>
      </c>
      <c r="BA8" s="52" t="str">
        <f>IF(AND(AT8&lt;&gt;"",$G8="2"),_xlfn.RANK.EQ(AT8,$AZ$6:$AZ$89),"")</f>
        <v/>
      </c>
      <c r="BB8" s="52" t="str">
        <f>IF(IF(BA8&lt;&gt;"",IF(MAX(COUNTIF($BA$6:$BA$89,$BA$6:$BA$89))&gt;1,"x",""),"")&lt;&gt;"",BA8+1,"")</f>
        <v/>
      </c>
      <c r="BC8" s="54" t="str">
        <f>IF(BA8&lt;&gt;"",IF($G8="3",IF(AT8&lt;&gt;"",IF(AND(BA8&lt;=10,AT8&gt;=$AZ$92),HLOOKUP(BA8,Points_Table_Modified,IF(BY8&gt;=6,8,BY8+2),FALSE),0),""),IF(AT8&lt;&gt;"",IF(AND(BA8&lt;=10,AT8&gt;=$AZ$92),HLOOKUP(BA8,Points_Table,IF(BY8&gt;=6,8,BY8+2),FALSE),0),"")),"")</f>
        <v/>
      </c>
      <c r="BD8" s="53" t="str">
        <f>IF(BB8&lt;&gt;"",AVERAGE(IF(AND($G8="3",BB8&lt;&gt;""),HLOOKUP(BB8,Points_Table_Modified,IF(BY8&gt;=6,8,BY8+2),FALSE),IF(BB8&lt;&gt;"",HLOOKUP(BB8,Points_Table,IF(BY8&gt;=6,8,BY8+2),FALSE),"")),BC8),BC8)</f>
        <v/>
      </c>
      <c r="BE8" s="51" t="str">
        <f>IF(AND($G8="3",AT8&lt;&gt;""),AT8,"")</f>
        <v/>
      </c>
      <c r="BF8" s="52" t="str">
        <f>IF(AND(AT8&lt;&gt;"",$G8="3"),_xlfn.RANK.EQ(AT8,$BE$6:$BE$89),"")</f>
        <v/>
      </c>
      <c r="BG8" s="52" t="str">
        <f>IF(IF(BF8&lt;&gt;"",IF(MAX(COUNTIF($BF$6:$BF$89,$BF$6:$BF$89))&gt;1,"x",""),"")&lt;&gt;"",BF8+1,"")</f>
        <v/>
      </c>
      <c r="BH8" s="52" t="str">
        <f>IF(BF8&lt;&gt;"",IF($G8="3",IF(AT8&lt;&gt;"",IF(AND(BF8&lt;=20,AT8&gt;=$BE$92),HLOOKUP(BF8,Points_Table_Modified,IF(BY8&gt;=6,8,BY8+2),FALSE),0),""),IF(AT8&lt;&gt;"",IF(AND(BF8&lt;=10,AT8&gt;=$BE$92),HLOOKUP(BF8,Points_Table,IF(BY8&gt;=6,8,BY8+2),FALSE),0),"")),"")</f>
        <v/>
      </c>
      <c r="BI8" s="53" t="str">
        <f>IF(BG8&lt;&gt;"",AVERAGE(IF(AND($G8="3",BG8&lt;&gt;""),HLOOKUP(BG8,Points_Table_Modified,IF(BY8&gt;=6,8,BY8+2),FALSE),IF(BG8&lt;&gt;"",HLOOKUP(BG8,Points_Table,IF(BY8&gt;=6,8,BY8+2),FALSE),"")),BH8),BH8)</f>
        <v/>
      </c>
      <c r="BJ8" s="51" t="str">
        <f>IF(AND($G8="4",AT8&lt;&gt;""),AT8,"")</f>
        <v/>
      </c>
      <c r="BK8" s="52" t="str">
        <f>IF(AND(AT8&lt;&gt;"",G8="4"),_xlfn.RANK.EQ(AT8,$BJ$6:$BJ$89),"")</f>
        <v/>
      </c>
      <c r="BL8" s="52" t="str">
        <f>IF(IF(BK8&lt;&gt;"",IF(MAX(COUNTIF($BK$6:$BK$89,$BK$6:$BK$89))&gt;1,"x",""),"")&lt;&gt;"",BK8+1,"")</f>
        <v/>
      </c>
      <c r="BM8" s="52" t="str">
        <f>IF(BK8&lt;&gt;"",IF($G8="3",IF(AT8&lt;&gt;"",IF(AND(BK8&lt;=10,AT8&gt;=$BJ$92),HLOOKUP(BK8,Points_Table_Modified,IF(BY8&gt;=6,8,BY8+2),FALSE),0),""),IF(AT8&lt;&gt;"",IF(AND(BK8&lt;=10,AT8&gt;=$BJ$92),HLOOKUP(BK8,Points_Table,IF(BY8&gt;=6,8,BY8+2),FALSE),0),"")),"")</f>
        <v/>
      </c>
      <c r="BN8" s="53" t="str">
        <f>IF(BL8&lt;&gt;"",AVERAGE(IF(AND($G8="3",BL8&lt;&gt;""),HLOOKUP(BL8,Points_Table_Modified,IF(BY8&gt;=6,8,BY8+2),FALSE),IF(BL8&lt;&gt;"",HLOOKUP(BL8,Points_Table,IF(BY8&gt;=6,8,BY8+2),FALSE),"")),BM8),BM8)</f>
        <v/>
      </c>
      <c r="BO8" s="51" t="str">
        <f>IF(AND($G8="5",AT8&lt;&gt;""),AT8,"")</f>
        <v/>
      </c>
      <c r="BP8" s="52" t="str">
        <f>IF(AND(AT8&lt;&gt;"",$G8="5"),_xlfn.RANK.EQ(AT8,$BO$6:$BO$89),"")</f>
        <v/>
      </c>
      <c r="BQ8" s="52" t="str">
        <f>IF(IF(BP8&lt;&gt;"",IF(MAX(COUNTIF($BP$6:$BP$89,$BP$6:$BP$89))&gt;1,"x",""),"")&lt;&gt;"",BP8+1,"")</f>
        <v/>
      </c>
      <c r="BR8" s="52" t="str">
        <f>IF(BP8&lt;&gt;"",IF($G8="3",IF(AT8&lt;&gt;"",IF(AND(BP8&lt;=10,AT8&gt;=$BO$92),HLOOKUP(BP8,Points_Table_Modified,IF(BY8&gt;=6,8,BY8+2),FALSE),0),""),IF(AT8&lt;&gt;"",IF(AND(BP8&lt;=10,AT8&gt;=$BO$92),HLOOKUP(BP8,Points_Table,IF(BY8&gt;=6,8,BY8+2),FALSE),0),"")),"")</f>
        <v/>
      </c>
      <c r="BS8" s="53" t="str">
        <f>IF(BQ8&lt;&gt;"",AVERAGE(IF(AND($G8="3",BQ8&lt;&gt;""),HLOOKUP(BQ8,Points_Table_Modified,IF(BY8&gt;=6,8,BY8+2),FALSE),IF(BQ8&lt;&gt;"",HLOOKUP(BQ8,Points_Table,IF(BY8&gt;=6,8,BY8+2),FALSE),"")),BR8),BR8)</f>
        <v/>
      </c>
      <c r="BT8" s="51" t="str">
        <f>IF(AND($G8="6",AT8&lt;&gt;""),AT8,"")</f>
        <v/>
      </c>
      <c r="BU8" s="52" t="str">
        <f>IF(AND(AT8&lt;&gt;"",$G8="6"),_xlfn.RANK.EQ(AT8,$BT$6:$BT$89),"")</f>
        <v/>
      </c>
      <c r="BV8" s="52" t="str">
        <f>IF(IF(BU8&lt;&gt;"",IF(MAX(COUNTIF($BU$6:$BU$89,$BU$6:$BU$89))&gt;1,"x",""),"")&lt;&gt;"",BU8+1,"")</f>
        <v/>
      </c>
      <c r="BW8" s="52" t="str">
        <f>IF(BU8&lt;&gt;"",IF($G8="3",IF(AT8&lt;&gt;"",IF(AND(BU8&lt;=10,AT8&gt;=$BT$92),HLOOKUP(BU8,Points_Table_Modified,IF(BY8&gt;=6,8,BY8+2),FALSE),0),""),IF(AT8&lt;&gt;"",IF(AND(BU8&lt;=10,AT8&gt;=$BT$92),HLOOKUP(BU8,Points_Table,IF(BY8&gt;=6,8,BY8+2),FALSE),0),"")),"")</f>
        <v/>
      </c>
      <c r="BX8" s="53" t="str">
        <f>IF(BV8&lt;&gt;"",AVERAGE(IF(AND($G8="3",BV8&lt;&gt;""),HLOOKUP(BV8,Points_Table_Modified,IF(BY8&gt;=6,8,BY8+2),FALSE),IF(BV8&lt;&gt;"",HLOOKUP(BV8,Points_Table,IF(BY8&gt;=6,8,BY8+2),FALSE),"")),BW8),BW8)</f>
        <v/>
      </c>
      <c r="BY8" s="55">
        <f>VLOOKUP($G8,Entries_D_Event,5,FALSE)</f>
        <v>4</v>
      </c>
      <c r="BZ8" s="52" t="str">
        <f>CONCATENATE(BU8,BP8,BK8,BF8,BA8,AV8)</f>
        <v>2</v>
      </c>
      <c r="CA8" s="118">
        <f>IF(BZ8&lt;&gt;"",IF(AND($G8="3",AT8&lt;&gt;""),10,IF(AT8&lt;&gt;"",5,"")),"")</f>
        <v>5</v>
      </c>
      <c r="CB8" s="118">
        <f>_xlfn.NUMBERVALUE(IF(BZ8&lt;&gt;"",CONCATENATE(BX8,BS8,BN8,BI8,BD8,AY8),""))</f>
        <v>16</v>
      </c>
      <c r="CC8" s="56">
        <f>IFERROR(CA8+CB8,0)</f>
        <v>21</v>
      </c>
      <c r="CD8" s="90">
        <v>275</v>
      </c>
      <c r="CE8" s="54">
        <f>IF(AND($G8="1",CD8&lt;&gt;""),CD8,"")</f>
        <v>275</v>
      </c>
      <c r="CF8" s="52">
        <f>IF(AND(CD8&lt;&gt;"",$G8="1"),_xlfn.RANK.EQ(CD8,$CE$6:$CE$89),"")</f>
        <v>2</v>
      </c>
      <c r="CG8" s="52" t="str">
        <f>IF(IF(CF8&lt;&gt;"",IF(MAX(COUNTIF($CF$6:$CF$89,$CF$6:$CF$89))&gt;1,"x",""),"")&lt;&gt;"",CF8+1,"")</f>
        <v/>
      </c>
      <c r="CH8" s="52">
        <f>IF(CF8&lt;&gt;"",IF($G8="3",IF(CD8&lt;&gt;"",IF(AND(CF8&lt;=10,CD8&gt;=$CE$92),HLOOKUP(CF8,Points_Table_Modified,IF(DI8&gt;=6,8,DI8+2),FALSE),0),""),IF(CD8&lt;&gt;"",IF(AND(CF8&lt;=10,CD8&gt;=$CE$92),HLOOKUP(CF8,Points_Table,IF(DI8&gt;=6,8,DI8+2),FALSE),0),"")),"")</f>
        <v>25</v>
      </c>
      <c r="CI8" s="53">
        <f>IF(CG8&lt;&gt;"",AVERAGE(IF(AND($G8="3",CG8&lt;&gt;""),HLOOKUP(CG8,Points_Table_Modified,IF(DI8&gt;=6,8,DI8+2),FALSE),IF(CG8&lt;&gt;"",HLOOKUP(CG8,Points_Table,IF(DI8&gt;=6,8,DI8+2),FALSE),"")),CH8),CH8)</f>
        <v>25</v>
      </c>
      <c r="CJ8" s="51" t="str">
        <f>IF(AND($G8="2",CD8&lt;&gt;""),CD8,"")</f>
        <v/>
      </c>
      <c r="CK8" s="52" t="str">
        <f>IF(AND(CD8&lt;&gt;"",$G8="2"),_xlfn.RANK.EQ(CD8,$CJ$6:$CJ$89),"")</f>
        <v/>
      </c>
      <c r="CL8" s="52" t="str">
        <f>IF(IF(CK8&lt;&gt;"",IF(MAX(COUNTIF($CK$6:$CK$89,$CK$6:$CK$89))&gt;1,"x",""),"")&lt;&gt;"",CK8+1,"")</f>
        <v/>
      </c>
      <c r="CM8" s="54" t="str">
        <f>IF(CK8&lt;&gt;"",IF($G8="3",IF(CD8&lt;&gt;"",IF(AND(CK8&lt;=10,CD8&gt;=$CJ$92),HLOOKUP(CK8,Points_Table_Modified,IF(DI8&gt;=6,8,DI8+2),FALSE),0),""),IF(CD8&lt;&gt;"",IF(AND(CK8&lt;=10,CD8&gt;=$CJ$92),HLOOKUP(CK8,Points_Table,IF(DI8&gt;=6,8,DI8+2),FALSE),0),"")),"")</f>
        <v/>
      </c>
      <c r="CN8" s="53" t="str">
        <f>IF(CL8&lt;&gt;"",AVERAGE(IF(AND($G8="3",CL8&lt;&gt;""),HLOOKUP(CL8,Points_Table_Modified,IF(DI8&gt;=6,8,DI8+2),FALSE),IF(CL8&lt;&gt;"",HLOOKUP(CL8,Points_Table,IF(DI8&gt;=6,8,DI8+2),FALSE),"")),CM8),CM8)</f>
        <v/>
      </c>
      <c r="CO8" s="51" t="str">
        <f>IF(AND($G8="3",CD8&lt;&gt;""),CD8,"")</f>
        <v/>
      </c>
      <c r="CP8" s="52" t="str">
        <f>IF(AND(CD8&lt;&gt;"",$G8="3"),_xlfn.RANK.EQ(CD8,$CO$6:$CO$89),"")</f>
        <v/>
      </c>
      <c r="CQ8" s="52" t="str">
        <f>IF(IF(CP8&lt;&gt;"",IF(MAX(COUNTIF($CP8:$CP$89,$CP$6:$CP$89))&gt;1,"x",""),"")&lt;&gt;"",CP8+1,"")</f>
        <v/>
      </c>
      <c r="CR8" s="52" t="str">
        <f>IF(CP8&lt;&gt;"",IF($G8="3",IF(CD8&lt;&gt;"",IF(AND(CP8&lt;=20,CD8&gt;=$CO$92),HLOOKUP(CP8,Points_Table_Modified,IF(DI8&gt;=6,8,DI8+2),FALSE),0),""),IF(CD8&lt;&gt;"",IF(AND(CP8&lt;=10,CD8&gt;=$CO$92),HLOOKUP(CP8,Points_Table,IF(DI8&gt;=6,8,DI8+2),FALSE),0),"")),"")</f>
        <v/>
      </c>
      <c r="CS8" s="53" t="str">
        <f>IF(CQ8&lt;&gt;"",AVERAGE(IF(AND($G8="3",CQ8&lt;&gt;""),HLOOKUP(CQ8,Points_Table_Modified,IF(DI8&gt;=6,8,DI8+2),FALSE),IF(CQ8&lt;&gt;"",HLOOKUP(CQ8,Points_Table,IF(DI8&gt;=6,8,DI8+2),FALSE),"")),CR8),CR8)</f>
        <v/>
      </c>
      <c r="CT8" s="51" t="str">
        <f>IF(AND($G8="4",CD8&lt;&gt;""),CD8,"")</f>
        <v/>
      </c>
      <c r="CU8" s="52" t="str">
        <f>IF(AND(CD8&lt;&gt;"",G8="4"),_xlfn.RANK.EQ(CD8,$CT$6:$CT$89),"")</f>
        <v/>
      </c>
      <c r="CV8" s="52" t="str">
        <f>IF(IF(CU8&lt;&gt;"",IF(MAX(COUNTIF($CU$6:$CU$89,$CU$6:$CU$89))&gt;1,"x",""),"")&lt;&gt;"",CU8+1,"")</f>
        <v/>
      </c>
      <c r="CW8" s="52" t="str">
        <f>IF(CU8&lt;&gt;"",IF($G8="3",IF(CD8&lt;&gt;"",IF(AND(CU8&lt;=10,CD8&gt;=$CT$92),HLOOKUP(CU8,Points_Table_Modified,IF(DI8&gt;=6,8,DI8+2),FALSE),0),""),IF(CD8&lt;&gt;"",IF(AND(CU8&lt;=10,CD8&gt;=$CT$92),HLOOKUP(CU8,Points_Table,IF(DI8&gt;=6,8,DI8+2),FALSE),0),"")),"")</f>
        <v/>
      </c>
      <c r="CX8" s="53" t="str">
        <f>IF(CV8&lt;&gt;"",AVERAGE(IF(AND($G8="3",CV8&lt;&gt;""),HLOOKUP(CV8,Points_Table_Modified,IF(DI8&gt;=6,8,DI8+2),FALSE),IF(CV8&lt;&gt;"",HLOOKUP(CV8,Points_Table,IF(DI8&gt;=6,8,DI8+2),FALSE),"")),CW8),CW8)</f>
        <v/>
      </c>
      <c r="CY8" s="51" t="str">
        <f>IF(AND($G8="5",CD8&lt;&gt;""),CD8,"")</f>
        <v/>
      </c>
      <c r="CZ8" s="52" t="str">
        <f>IF(AND(CD8&lt;&gt;"",$G8="5"),_xlfn.RANK.EQ(CD8,$CY$6:$CY$89),"")</f>
        <v/>
      </c>
      <c r="DA8" s="52" t="str">
        <f>IF(IF(CZ8&lt;&gt;"",IF(MAX(COUNTIF($CZ$6:$CZ$89,$CZ$6:$CZ$89))&gt;1,"x",""),"")&lt;&gt;"",CZ8+1,"")</f>
        <v/>
      </c>
      <c r="DB8" s="52" t="str">
        <f>IF(CZ8&lt;&gt;"",IF($G8="3",IF(CD8&lt;&gt;"",IF(AND(CZ8&lt;=10,CD8&gt;=$CY$92),HLOOKUP(CZ8,Points_Table_Modified,IF(DI8&gt;=6,8,DI8+2),FALSE),0),""),IF(CD8&lt;&gt;"",IF(AND(CZ8&lt;=10,CD8&gt;=$CY$92),HLOOKUP(CZ8,Points_Table,IF(DI8&gt;=6,8,DI8+2),FALSE),0),"")),"")</f>
        <v/>
      </c>
      <c r="DC8" s="53" t="str">
        <f>IF(DA8&lt;&gt;"",AVERAGE(IF(AND($G8="3",DA8&lt;&gt;""),HLOOKUP(DA8,Points_Table_Modified,IF(DI8&gt;=6,8,DI8+2),FALSE),IF(DA8&lt;&gt;"",HLOOKUP(DA8,Points_Table,IF(DI8&gt;=6,8,DI8+2),FALSE),"")),DB8),DB8)</f>
        <v/>
      </c>
      <c r="DD8" s="51" t="str">
        <f>IF(AND($G8="6",CD8&lt;&gt;""),CD8,"")</f>
        <v/>
      </c>
      <c r="DE8" s="52" t="str">
        <f>IF(AND(CD8&lt;&gt;"",$G8="6"),_xlfn.RANK.EQ(CD8,$DD$6:$DD$89),"")</f>
        <v/>
      </c>
      <c r="DF8" s="52" t="str">
        <f>IF(IF(DE8&lt;&gt;"",IF(MAX(COUNTIF($DE$6:$DE$89,$DE$6:$DE$89))&gt;1,"x",""),"")&lt;&gt;"",DE8+1,"")</f>
        <v/>
      </c>
      <c r="DG8" s="52" t="str">
        <f>IF(DE8&lt;&gt;"",IF($G8="3",IF(CD8&lt;&gt;"",IF(AND(DE8&lt;=10,CD8&gt;=$DD$92),HLOOKUP(DE8,Points_Table_Modified,IF(DI8&gt;=6,8,DI8+2),FALSE),0),""),IF(CD8&lt;&gt;"",IF(AND(DE8&lt;=10,CD8&gt;=$DD$92),HLOOKUP(DE8,Points_Table,IF(DI8&gt;=6,8,DI8+2),FALSE),0),"")),"")</f>
        <v/>
      </c>
      <c r="DH8" s="53" t="str">
        <f>IF(DF8&lt;&gt;"",AVERAGE(IF(AND($G8="3",DF8&lt;&gt;""),HLOOKUP(DF8,Points_Table_Modified,IF(DI8&gt;=6,8,DI8+2),FALSE),IF(DF8&lt;&gt;"",HLOOKUP(DF8,Points_Table,IF(DI8&gt;=6,8,DI8+2),FALSE),"")),DG8),DG8)</f>
        <v/>
      </c>
      <c r="DI8" s="55">
        <f>VLOOKUP($G8,Entries_D_Event,6,FALSE)</f>
        <v>7</v>
      </c>
      <c r="DJ8" s="52" t="str">
        <f>CONCATENATE(DE8,CZ8,CU8,CP8,CK8,CF8)</f>
        <v>2</v>
      </c>
      <c r="DK8" s="52">
        <f>IF(DJ8&lt;&gt;"",IF(AND($G8="3",CD8&lt;&gt;""),10,IF(CD8&lt;&gt;"",5,"")),"")</f>
        <v>5</v>
      </c>
      <c r="DL8" s="118">
        <f>_xlfn.NUMBERVALUE(IF(DJ8&lt;&gt;"",CONCATENATE(DH8,DC8,CX8,CS8,CN8,CI8),""))</f>
        <v>25</v>
      </c>
      <c r="DM8" s="56">
        <f>IFERROR(DK8+DL8,0)</f>
        <v>30</v>
      </c>
      <c r="DN8" s="90">
        <v>236</v>
      </c>
      <c r="DO8" s="52">
        <f>IF(AND($G8="1",DN8&lt;&gt;""),DN8,"")</f>
        <v>236</v>
      </c>
      <c r="DP8" s="52">
        <f>IF(AND(DN8&lt;&gt;"",$G8="1"),_xlfn.RANK.EQ(DN8,$DO$6:$DO$89),"")</f>
        <v>6</v>
      </c>
      <c r="DQ8" s="52" t="str">
        <f>IF(IF(DP8&lt;&gt;"",IF(MAX(COUNTIF($DP$6:$DP$89,$DP$6:$DP$89))&gt;1,"x",""),"")&lt;&gt;"",DP8+1,"")</f>
        <v/>
      </c>
      <c r="DR8" s="52">
        <f>IF(DP8&lt;&gt;"",IF($G8="3",IF(DN8&lt;&gt;"",IF(AND(DP8&lt;=10,DN8&gt;=$DO$92),HLOOKUP(DP8,Points_Table_Modified,IF(ES8&gt;=6,8,ES8+2),FALSE),0),""),IF(DN8&lt;&gt;"",IF(AND(DP8&lt;=10,DN8&gt;=$DO$92),HLOOKUP(DP8,Points_Table,IF(ES8&gt;=6,8,ES8+2),FALSE),0),"")),"")</f>
        <v>10</v>
      </c>
      <c r="DS8" s="53">
        <f>IF(DQ8&lt;&gt;"",AVERAGE(IF(AND($G8="3",DQ8&lt;&gt;""),HLOOKUP(DQ8,Points_Table_Modified,IF(ES8&gt;=6,8,ES8+2),FALSE),IF(DQ8&lt;&gt;"",HLOOKUP(DQ8,Points_Table,IF(ES8&gt;=6,8,ES8+2),FALSE),"")),DR8),DR8)</f>
        <v>10</v>
      </c>
      <c r="DT8" s="51" t="str">
        <f>IF(AND($G8="2",DN8&lt;&gt;""),DN8,"")</f>
        <v/>
      </c>
      <c r="DU8" s="52" t="str">
        <f>IF(AND(DN8&lt;&gt;"",$G8="2"),_xlfn.RANK.EQ(DN8,$DT$6:$DT$89),"")</f>
        <v/>
      </c>
      <c r="DV8" s="52" t="str">
        <f>IF(IF(DU8&lt;&gt;"",IF(MAX(COUNTIF($DU$6:$DU$89,$DU$6:$DU$89))&gt;1,"x",""),"")&lt;&gt;"",DU8+1,"")</f>
        <v/>
      </c>
      <c r="DW8" s="54" t="str">
        <f>IF(DU8&lt;&gt;"",IF($G8="3",IF(DN8&lt;&gt;"",IF(AND(DU8&lt;=10,DN8&gt;=$DT$92),HLOOKUP(DU8,Points_Table_Modified,IF(ES8&gt;=6,8,ES8+2),FALSE),0),""),IF(DN8&lt;&gt;"",IF(AND(DU8&lt;=10,DN8&gt;=$DT$92),HLOOKUP(DU8,Points_Table,IF(ES8&gt;=6,8,ES8+2),FALSE),0),"")),"")</f>
        <v/>
      </c>
      <c r="DX8" s="53" t="str">
        <f>IF(DV8&lt;&gt;"",AVERAGE(IF(AND($G8="3",DV8&lt;&gt;""),HLOOKUP(DV8,Points_Table_Modified,IF(ES8&gt;=6,8,ES8+2),FALSE),IF(DV8&lt;&gt;"",HLOOKUP(DV8,Points_Table,IF(ES8&gt;=6,8,ES8+2),FALSE),"")),DW8),DW8)</f>
        <v/>
      </c>
      <c r="DY8" s="51" t="str">
        <f>IF(AND($G8="3",DN8&lt;&gt;""),DN8,"")</f>
        <v/>
      </c>
      <c r="DZ8" s="52" t="str">
        <f>IF(AND(DN8&lt;&gt;"",$G8="3"),_xlfn.RANK.EQ(DN8,$DY$6:$DY$89),"")</f>
        <v/>
      </c>
      <c r="EA8" s="52" t="str">
        <f>IF(IF(DZ8&lt;&gt;"",IF(MAX(COUNTIF($DZ$6:$DZ$89,$DZ$6:$DZ$89))&gt;1,"x",""),"")&lt;&gt;"",DZ8+1,"")</f>
        <v/>
      </c>
      <c r="EB8" s="52" t="str">
        <f>IF(DZ8&lt;&gt;"",IF($G8="3",IF(DN8&lt;&gt;"",IF(AND(DZ8&lt;=20,DN8&gt;=$DY$92),HLOOKUP(DZ8,Points_Table_Modified,IF(ES8&gt;=6,8,ES8+2),FALSE),0),""),IF(DN8&lt;&gt;"",IF(AND(DZ8&lt;=10,DN8&gt;=$DY$92),HLOOKUP(DZ8,Points_Table,IF(ES8&gt;=6,8,ES8+2),FALSE),0),"")),"")</f>
        <v/>
      </c>
      <c r="EC8" s="53" t="str">
        <f>IF(EA8&lt;&gt;"",AVERAGE(IF(AND($G8="3",EA8&lt;&gt;""),HLOOKUP(EA8,Points_Table_Modified,IF(ES8&gt;=6,8,ES8+2),FALSE),IF(EA8&lt;&gt;"",HLOOKUP(EA8,Points_Table,IF(ES8&gt;=6,8,ES8+2),FALSE),"")),EB8),EB8)</f>
        <v/>
      </c>
      <c r="ED8" s="51" t="str">
        <f>IF(AND($G8="4",DN8&lt;&gt;""),DN8,"")</f>
        <v/>
      </c>
      <c r="EE8" s="52" t="str">
        <f>IF(AND(DN8&lt;&gt;"",G8="4"),_xlfn.RANK.EQ(DN8,$ED$6:$ED$89),"")</f>
        <v/>
      </c>
      <c r="EF8" s="52" t="str">
        <f>IF(IF(EE8&lt;&gt;"",IF(MAX(COUNTIF($EE$6:$EE$89,$EE$6:$EE$89))&gt;1,"x",""),"")&lt;&gt;"",EE8+1,"")</f>
        <v/>
      </c>
      <c r="EG8" s="52" t="str">
        <f>IF(EE8&lt;&gt;"",IF($G8="3",IF(DN8&lt;&gt;"",IF(AND(EE8&lt;=10,DN8&gt;=$ED$92),HLOOKUP(EE8,Points_Table_Modified,IF(ES8&gt;=6,8,ES8+2),FALSE),0),""),IF(DN8&lt;&gt;"",IF(AND(EE8&lt;=10,DN8&gt;=$ED$92),HLOOKUP(EE8,Points_Table,IF(ES8&gt;=6,8,ES8+2),FALSE),0),"")),"")</f>
        <v/>
      </c>
      <c r="EH8" s="53" t="str">
        <f>IF(EF8&lt;&gt;"",AVERAGE(IF(AND($G8="3",EF8&lt;&gt;""),HLOOKUP(EF8,Points_Table_Modified,IF(ES8&gt;=6,8,ES8+2),FALSE),IF(EF8&lt;&gt;"",HLOOKUP(EF8,Points_Table,IF(ES8&gt;=6,8,ES8+2),FALSE),"")),EG8),EG8)</f>
        <v/>
      </c>
      <c r="EI8" s="51" t="str">
        <f>IF(AND($G8="5",DN8&lt;&gt;""),DN8,"")</f>
        <v/>
      </c>
      <c r="EJ8" s="52" t="str">
        <f>IF(AND(DN8&lt;&gt;"",$G8="5"),_xlfn.RANK.EQ(DN8,$EI$6:$EI$89),"")</f>
        <v/>
      </c>
      <c r="EK8" s="52" t="str">
        <f>IF(IF(EJ8&lt;&gt;"",IF(MAX(COUNTIF($EJ$6:$EJ$89,$EJ$6:$EJ$89))&gt;1,"x",""),"")&lt;&gt;"",EJ8+1,"")</f>
        <v/>
      </c>
      <c r="EL8" s="52" t="str">
        <f>IF(EJ8&lt;&gt;"",IF($G8="3",IF(DN8&lt;&gt;"",IF(AND(EJ8&lt;=10,DN8&gt;=$EI$92),HLOOKUP(EJ8,Points_Table_Modified,IF(ES8&gt;=6,8,ES8+2),FALSE),0),""),IF(DN8&lt;&gt;"",IF(AND(EJ8&lt;=10,DN8&gt;=$EI$92),HLOOKUP(EJ8,Points_Table,IF(ES8&gt;=6,8,ES8+2),FALSE),0),"")),"")</f>
        <v/>
      </c>
      <c r="EM8" s="53" t="str">
        <f>IF(EK8&lt;&gt;"",AVERAGE(IF(AND($G8="3",EK8&lt;&gt;""),HLOOKUP(EK8,Points_Table_Modified,IF(ES8&gt;=6,8,ES8+2),FALSE),IF(EK8&lt;&gt;"",HLOOKUP(EK8,Points_Table,IF(ES8&gt;=6,8,ES8+2),FALSE),"")),EL8),EL8)</f>
        <v/>
      </c>
      <c r="EN8" s="51" t="str">
        <f>IF(AND($G8="6",DN8&lt;&gt;""),DN8,"")</f>
        <v/>
      </c>
      <c r="EO8" s="52" t="str">
        <f>IF(AND(DN8&lt;&gt;"",$G8="6"),_xlfn.RANK.EQ(DN8,$EN$6:$EN$89),"")</f>
        <v/>
      </c>
      <c r="EP8" s="52" t="str">
        <f>IF(IF(EO8&lt;&gt;"",IF(MAX(COUNTIF($EO$6:$EO$89,$EO$6:$EO$89))&gt;1,"x",""),"")&lt;&gt;"",EO8+1,"")</f>
        <v/>
      </c>
      <c r="EQ8" s="52" t="str">
        <f>IF(EO8&lt;&gt;"",IF($G8="3",IF(DN8&lt;&gt;"",IF(AND(EO8&lt;=10,DN8&gt;=$EN$92),HLOOKUP(EO8,Points_Table_Modified,IF(ES8&gt;=6,8,ES8+2),FALSE),0),""),IF(DN8&lt;&gt;"",IF(AND(EO8&lt;=10,DN8&gt;=$EN$92),HLOOKUP(EO8,Points_Table,IF(ES8&gt;=6,8,ES8+2),FALSE),0),"")),"")</f>
        <v/>
      </c>
      <c r="ER8" s="53" t="str">
        <f>IF(EP8&lt;&gt;"",AVERAGE(IF(AND($G8="3",EP8&lt;&gt;""),HLOOKUP(EP8,Points_Table_Modified,IF(ES8&gt;=6,8,ES8+2),FALSE),IF(EP8&lt;&gt;"",HLOOKUP(EP8,Points_Table,IF(ES8&gt;=6,8,ES8+2),FALSE),"")),EQ8),EQ8)</f>
        <v/>
      </c>
      <c r="ES8" s="57">
        <f>VLOOKUP($G8,Entries_D_Event,7,FALSE)</f>
        <v>7</v>
      </c>
      <c r="ET8" s="52" t="str">
        <f>CONCATENATE(EO8,EJ8,EE8,DZ8,DU8,DP8)</f>
        <v>6</v>
      </c>
      <c r="EU8" s="118">
        <f>IF(ET8&lt;&gt;"",IF(AND($G8="3",DN8&lt;&gt;""),10,IF(DN8&lt;&gt;"",5,"")),"")</f>
        <v>5</v>
      </c>
      <c r="EV8" s="118">
        <f>_xlfn.NUMBERVALUE(IF(ET8&lt;&gt;"",CONCATENATE(ER8,EM8,EH8,EC8,DX8,DS8),""))</f>
        <v>10</v>
      </c>
      <c r="EW8" s="56">
        <f>IFERROR(EU8+EV8,0)</f>
        <v>15</v>
      </c>
      <c r="EX8" s="90"/>
      <c r="EY8" s="52" t="str">
        <f>IF(AND($G8="1",EX8&lt;&gt;""),EX8,"")</f>
        <v/>
      </c>
      <c r="EZ8" s="52" t="str">
        <f>IF(AND(EX8&lt;&gt;"",$G8="1"),_xlfn.RANK.EQ(EX8,$EY$6:$EY$89),"")</f>
        <v/>
      </c>
      <c r="FA8" s="52" t="str">
        <f>IF(IF(EZ8&lt;&gt;"",IF(MAX(COUNTIF($EZ$6:$EZ$89,$EZ$6:$EZ$89))&gt;1,"x",""),"")&lt;&gt;"",EZ8+1,"")</f>
        <v/>
      </c>
      <c r="FB8" s="52" t="str">
        <f>IF(EZ8&lt;&gt;"",IF($G8="3",IF(EX8&lt;&gt;"",IF(AND(EZ8&lt;=10,EX8&gt;=$EY$92),HLOOKUP(EZ8,Points_Table_Modified,IF(GC8&gt;=6,8,GC8+2),FALSE),0),""),IF(EX8&lt;&gt;"",IF(AND(EZ8&lt;=10,EX8&gt;=$EY$92),HLOOKUP(EZ8,Points_Table,IF(GC8&gt;=6,8,GC8+2),FALSE),0),"")),"")</f>
        <v/>
      </c>
      <c r="FC8" s="56" t="str">
        <f>IF(FB8&gt;0,IF(FA8&lt;&gt;"",AVERAGE(IF(AND($G8="3",FA8&lt;&gt;""),HLOOKUP(FA8,Points_Table_Modified,IF(GC8&gt;=6,8,GC8+2),FALSE),IF(FA8&lt;&gt;"",HLOOKUP(FA8,Points_Table,IF(GC8&gt;=6,8,GC8+2),FALSE),"")),FB8),FB8),0)</f>
        <v/>
      </c>
      <c r="FD8" s="51" t="str">
        <f>IF(AND($G8="2",EX8&lt;&gt;""),EX8,"")</f>
        <v/>
      </c>
      <c r="FE8" s="52" t="str">
        <f>IF(AND(EX8&lt;&gt;"",$G8="2"),_xlfn.RANK.EQ(EX8,$FD$6:$FD$89),"")</f>
        <v/>
      </c>
      <c r="FF8" s="52" t="str">
        <f>IF(IF(FE8&lt;&gt;"",IF(MAX(COUNTIF($FE$6:$FE$89,$FE$6:$FE$89))&gt;1,"x",""),"")&lt;&gt;"",FE8+1,"")</f>
        <v/>
      </c>
      <c r="FG8" s="54" t="str">
        <f>IF(FE8&lt;&gt;"",IF($G8="3",IF(EX8&lt;&gt;"",IF(AND(FE8&lt;=10,EX8&gt;=$FD$92),HLOOKUP(FE8,Points_Table_Modified,IF(GC8&gt;=6,8,GC8+2),FALSE),0),""),IF(EX8&lt;&gt;"",IF(AND(FE8&lt;=10,EX8&gt;=$FD$92),HLOOKUP(FE8,Points_Table,IF(GC8&gt;=6,8,GC8+2),FALSE),0),"")),"")</f>
        <v/>
      </c>
      <c r="FH8" s="56" t="str">
        <f>IF(FG8&gt;0,IF(FF8&lt;&gt;"",AVERAGE(IF(AND($G8="3",FF8&lt;&gt;""),HLOOKUP(FF8,Points_Table_Modified,IF(GC8&gt;=6,8,GC8+2),FALSE),IF(FF8&lt;&gt;"",HLOOKUP(FF8,Points_Table,IF(GC8&gt;=6,8,GC8+2),FALSE),"")),FG8),FG8),0)</f>
        <v/>
      </c>
      <c r="FI8" s="51" t="str">
        <f>IF(AND($G8="3",EX8&lt;&gt;""),EX8,"")</f>
        <v/>
      </c>
      <c r="FJ8" s="52" t="str">
        <f>IF(AND(EX8&lt;&gt;"",$G8="3"),_xlfn.RANK.EQ(EX8,$FI$6:$FI$89),"")</f>
        <v/>
      </c>
      <c r="FK8" s="52" t="str">
        <f>IF(IF(FJ8&lt;&gt;"",IF(MAX(COUNTIF($FJ$6:$FJ$89,$FJ$6:$FJ$89))&gt;1,"x",""),"")&lt;&gt;"",FJ8+1,"")</f>
        <v/>
      </c>
      <c r="FL8" s="52" t="str">
        <f>IF(FJ8&lt;&gt;"",IF($G8="3",IF(EX8&lt;&gt;"",IF(AND(FJ8&lt;=20,EX8&gt;=$FI$92),HLOOKUP(FJ8,Points_Table_Modified,IF(GC8&gt;=6,8,GC8+2),FALSE),0),""),IF(EX8&lt;&gt;"",IF(AND(FJ8&lt;=10,EX8&gt;=$FI$92),HLOOKUP(FJ8,Points_Table,IF(GC8&gt;=6,8,GC8+2),FALSE),0),"")),"")</f>
        <v/>
      </c>
      <c r="FM8" s="56" t="str">
        <f>IF(FL8&gt;0,IF(FK8&lt;&gt;"",AVERAGE(IF(AND($G8="3",FK8&lt;&gt;""),HLOOKUP(FK8,Points_Table_Modified,IF(GC8&gt;=6,8,GC8+2),FALSE),IF(FK8&lt;&gt;"",HLOOKUP(FK8,Points_Table,IF(GC8&gt;=6,8,GC8+2),FALSE),"")),FL8),FL8),0)</f>
        <v/>
      </c>
      <c r="FN8" s="51" t="str">
        <f>IF(AND($G8="4",EX8&lt;&gt;""),EX8,"")</f>
        <v/>
      </c>
      <c r="FO8" s="52" t="str">
        <f>IF(AND(EX8&lt;&gt;"",G8="4"),_xlfn.RANK.EQ(EX8,$FN$6:$FN$89),"")</f>
        <v/>
      </c>
      <c r="FP8" s="52" t="str">
        <f>IF(IF(FO8&lt;&gt;"",IF(MAX(COUNTIF($FO$6:$FO$89,$FO$6:$FO$89))&gt;1,"x",""),"")&lt;&gt;"",FO8+1,"")</f>
        <v/>
      </c>
      <c r="FQ8" s="52" t="str">
        <f>IF(FO8&lt;&gt;"",IF($G8="3",IF(EX8&lt;&gt;"",IF(AND(FO8&lt;=10,EX8&gt;=$FN$92),HLOOKUP(FO8,Points_Table_Modified,IF(GC8&gt;=6,8,GC8+2),FALSE),0),""),IF(EX8&lt;&gt;"",IF(AND(FO8&lt;=10,EX8&gt;=$FN$92),HLOOKUP(FO8,Points_Table,IF(GC8&gt;=6,8,GC8+2),FALSE),0),"")),"")</f>
        <v/>
      </c>
      <c r="FR8" s="56" t="str">
        <f>IF(FQ8&gt;0,IF(FP8&lt;&gt;"",AVERAGE(IF(AND($G8="3",FP8&lt;&gt;""),HLOOKUP(FP8,Points_Table_Modified,IF(GC8&gt;=6,8,GC8+2),FALSE),IF(FP8&lt;&gt;"",HLOOKUP(FP8,Points_Table,IF(GC8&gt;=6,8,GC8+2),FALSE),"")),FQ8),FQ8),0)</f>
        <v/>
      </c>
      <c r="FS8" s="51" t="str">
        <f>IF(AND($G8="5",EX8&lt;&gt;""),EX8,"")</f>
        <v/>
      </c>
      <c r="FT8" s="52" t="str">
        <f>IF(AND(EX8&lt;&gt;"",$G8="5"),_xlfn.RANK.EQ(EX8,$FS$6:$FS$89),"")</f>
        <v/>
      </c>
      <c r="FU8" s="52" t="str">
        <f>IF(IF(FT8&lt;&gt;"",IF(MAX(COUNTIF($FT$6:$FT$89,$FT$6:$FT$89))&gt;1,"x",""),"")&lt;&gt;"",FT8+1,"")</f>
        <v/>
      </c>
      <c r="FV8" s="52" t="str">
        <f>IF(FT8&lt;&gt;"",IF($G8="3",IF(EX8&lt;&gt;"",IF(AND(FT8&lt;=10,EX8&gt;=$FS$92),HLOOKUP(FT8,Points_Table_Modified,IF(GC8&gt;=6,8,GC8+2),FALSE),0),""),IF(EX8&lt;&gt;"",IF(AND(FT8&lt;=10,EX8&gt;=$FS$92),HLOOKUP(FT8,Points_Table,IF(GC8&gt;=6,8,GC8+2),FALSE),0),"")),"")</f>
        <v/>
      </c>
      <c r="FW8" s="56" t="str">
        <f>IF(FV8&gt;0,IF(FU8&lt;&gt;"",AVERAGE(IF(AND($G8="3",FU8&lt;&gt;""),HLOOKUP(FU8,Points_Table_Modified,IF(GC8&gt;=6,8,GC8+2),FALSE),IF(FU8&lt;&gt;"",HLOOKUP(FU8,Points_Table,IF(GC8&gt;=6,8,GC8+2),FALSE),"")),FV8),FV8),0)</f>
        <v/>
      </c>
      <c r="FX8" s="51" t="str">
        <f>IF(AND($G8="6",EX8&lt;&gt;""),EX8,"")</f>
        <v/>
      </c>
      <c r="FY8" s="52" t="str">
        <f>IF(AND(EX8&lt;&gt;"",$G8="6"),_xlfn.RANK.EQ(EX8,$FX$6:$FX$89),"")</f>
        <v/>
      </c>
      <c r="FZ8" s="52" t="str">
        <f>IF(IF(FY8&lt;&gt;"",IF(MAX(COUNTIF($FY$6:$FY$89,$FY$6:$FY$89))&gt;1,"x",""),"")&lt;&gt;"",FY8+1,"")</f>
        <v/>
      </c>
      <c r="GA8" s="52" t="str">
        <f>IF(FY8&lt;&gt;"",IF($G8="3",IF(EX8&lt;&gt;"",IF(AND(FY8&lt;=10,EX8&gt;=$FX$92),HLOOKUP(FY8,Points_Table_Modified,IF(GC8&gt;=6,8,GC8+2),FALSE),0),""),IF(EX8&lt;&gt;"",IF(AND(FY8&lt;=10,EX8&gt;=$FX$92),HLOOKUP(FY8,Points_Table,IF(GC8&gt;=6,8,GC8+2),FALSE),0),"")),"")</f>
        <v/>
      </c>
      <c r="GB8" s="56" t="str">
        <f>IF(GA8&gt;0,IF(FZ8&lt;&gt;"",AVERAGE(IF(AND($G8="3",FZ8&lt;&gt;""),HLOOKUP(FZ8,Points_Table_Modified,IF(GC8&gt;=6,8,GC8+2),FALSE),IF(FZ8&lt;&gt;"",HLOOKUP(FZ8,Points_Table,IF(GC8&gt;=6,8,GC8+2),FALSE),"")),GA8),GA8),0)</f>
        <v/>
      </c>
      <c r="GC8" s="57">
        <f>VLOOKUP($G8,Entries_D_Event,8,FALSE)</f>
        <v>0</v>
      </c>
      <c r="GD8" s="52" t="str">
        <f>CONCATENATE(FY8,FT8,FO8,FJ8,FE8,EZ8)</f>
        <v/>
      </c>
      <c r="GE8" s="118" t="str">
        <f>IF(GD8&lt;&gt;"",IF(AND($G8="3",EX8&lt;&gt;""),10,IF(EX8&lt;&gt;"",5,"")),"")</f>
        <v/>
      </c>
      <c r="GF8" s="118">
        <f>_xlfn.NUMBERVALUE(IF(GD8&lt;&gt;"",CONCATENATE(GB8,FW8,FR8,FM8,FH8,FC8),""))</f>
        <v>0</v>
      </c>
      <c r="GG8" s="56">
        <f>IFERROR(GE8+GF8,0)</f>
        <v>0</v>
      </c>
      <c r="GH8" s="90"/>
      <c r="GI8" s="52" t="str">
        <f>IF(AND($G8="1",GH8&lt;&gt;""),GH8,"")</f>
        <v/>
      </c>
      <c r="GJ8" s="52" t="str">
        <f>IF(AND(GH8&lt;&gt;"",$G8="1"),_xlfn.RANK.EQ(GH8,$GI$6:$GI$89),"")</f>
        <v/>
      </c>
      <c r="GK8" s="52" t="str">
        <f>IF(IF(GJ8&lt;&gt;"",IF(MAX(COUNTIF($GJ$6:$GJ$89,$GJ$6:$GJ$89))&gt;1,"x",""),"")&lt;&gt;"",GJ8+1,"")</f>
        <v/>
      </c>
      <c r="GL8" s="52" t="str">
        <f>IF(GJ8&lt;&gt;"",IF($G8="3",IF(GH8&lt;&gt;"",IF(AND(GJ8&lt;=10,GH8&gt;=$GI$92),HLOOKUP(GJ8,Points_Table_Modified,IF(HM8&gt;=6,8,HM8+2),FALSE),0),""),IF(GH8&lt;&gt;"",IF(AND(GJ8&lt;=10,GH8&gt;=$GI$92),HLOOKUP(GJ8,Points_Table,IF(HM8&gt;=6,8,HM8+2),FALSE),0),"")),"")</f>
        <v/>
      </c>
      <c r="GM8" s="53" t="str">
        <f>IF(GK8&lt;&gt;"",AVERAGE(IF(AND($G8="3",GK8&lt;&gt;""),HLOOKUP(GK8,Points_Table_Modified,IF(HM8&gt;=6,8,HM8+2),FALSE),IF(GK8&lt;&gt;"",HLOOKUP(GK8,Points_Table,IF(HM8&gt;=6,8,HM8+2),FALSE),"")),GL8),GL8)</f>
        <v/>
      </c>
      <c r="GN8" s="51" t="str">
        <f>IF(AND($G8="2",GH8&lt;&gt;""),GH8,"")</f>
        <v/>
      </c>
      <c r="GO8" s="52" t="str">
        <f>IF(AND(GH8&lt;&gt;"",$G8="2"),_xlfn.RANK.EQ(GH8,$GN$6:$GN$89),"")</f>
        <v/>
      </c>
      <c r="GP8" s="52" t="str">
        <f>IF(IF(GO8&lt;&gt;"",IF(MAX(COUNTIF($GO$6:$GO$89,$GO$6:$GO$89))&gt;1,"x",""),"")&lt;&gt;"",GO8+1,"")</f>
        <v/>
      </c>
      <c r="GQ8" s="54" t="str">
        <f>IF(GO8&lt;&gt;"",IF($G8="3",IF(GH8&lt;&gt;"",IF(AND(GO8&lt;=10,GH8&gt;=$GN$92),HLOOKUP(GO8,Points_Table_Modified,IF(HM8&gt;=6,8,HM8+2),FALSE),0),""),IF(GH8&lt;&gt;"",IF(AND(GO8&lt;=10,GH8&gt;=$GN$92),HLOOKUP(GO8,Points_Table,IF(HM8&gt;=6,8,HM8+2),FALSE),0),"")),"")</f>
        <v/>
      </c>
      <c r="GR8" s="53" t="str">
        <f>IF(GP8&lt;&gt;"",AVERAGE(IF(AND($G8="3",GP8&lt;&gt;""),HLOOKUP(GP8,Points_Table_Modified,IF(HM8&gt;=6,8,HM8+2),FALSE),IF(GP8&lt;&gt;"",HLOOKUP(GP8,Points_Table,IF(HM8&gt;=6,8,HM8+2),FALSE),"")),GQ8),GQ8)</f>
        <v/>
      </c>
      <c r="GS8" s="51" t="str">
        <f>IF(AND($G8="3",GH8&lt;&gt;""),GH8,"")</f>
        <v/>
      </c>
      <c r="GT8" s="52" t="str">
        <f>IF(AND(GH8&lt;&gt;"",$G8="3"),_xlfn.RANK.EQ(GH8,$GS$6:$GS$89),"")</f>
        <v/>
      </c>
      <c r="GU8" s="52" t="str">
        <f>IF(IF(GT8&lt;&gt;"",IF(MAX(COUNTIF($GT$6:$GT$89,$GT$6:$GT$89))&gt;1,"x",""),"")&lt;&gt;"",GT8+1,"")</f>
        <v/>
      </c>
      <c r="GV8" s="52" t="str">
        <f>IF(GT8&lt;&gt;"",IF($G8="3",IF(GH8&lt;&gt;"",IF(AND(GT8&lt;=20,GH8&gt;=$GS$92),HLOOKUP(GT8,Points_Table_Modified,IF(HM8&gt;=6,8,HM8+2),FALSE),0),""),IF(GH8&lt;&gt;"",IF(AND(GT8&lt;=10,GH8&gt;=$GS$92),HLOOKUP(GT8,Points_Table,IF(HM8&gt;=6,8,HM8+2),FALSE),0),"")),"")</f>
        <v/>
      </c>
      <c r="GW8" s="53" t="str">
        <f>IF(GU8&lt;&gt;"",AVERAGE(IF(AND($G8="3",GU8&lt;&gt;""),HLOOKUP(GU8,Points_Table_Modified,IF(HM8&gt;=6,8,HM8+2),FALSE),IF(GU8&lt;&gt;"",HLOOKUP(GU8,Points_Table,IF(HM8&gt;=6,8,HM8+2),FALSE),"")),GV8),GV8)</f>
        <v/>
      </c>
      <c r="GX8" s="51" t="str">
        <f>IF(AND($G8="4",GH8&lt;&gt;""),GH8,"")</f>
        <v/>
      </c>
      <c r="GY8" s="52" t="str">
        <f>IF(AND($GH8&lt;&gt;"",G8="4"),_xlfn.RANK.EQ(GH8,$GX$6:$GX$89),"")</f>
        <v/>
      </c>
      <c r="GZ8" s="52" t="str">
        <f>IF(IF(GY8&lt;&gt;"",IF(MAX(COUNTIF($GY$6:$GY$89,$GY$6:$GY$89))&gt;1,"x",""),"")&lt;&gt;"",GY8+1,"")</f>
        <v/>
      </c>
      <c r="HA8" s="52" t="str">
        <f>IF(GY8&lt;&gt;"",IF($G8="3",IF(GH8&lt;&gt;"",IF(AND(GY8&lt;=10,GH8&gt;=$GX$92),HLOOKUP(GY8,Points_Table_Modified,IF(HM8&gt;=6,8,HM8+2),FALSE),0),""),IF(GH8&lt;&gt;"",IF(AND(GY8&lt;=10,GH8&gt;=$GX$92),HLOOKUP(GY8,Points_Table,IF(HM8&gt;=6,8,HM8+2),FALSE),0),"")),"")</f>
        <v/>
      </c>
      <c r="HB8" s="53" t="str">
        <f>IF(GZ8&lt;&gt;"",AVERAGE(IF(AND($G8="3",GZ8&lt;&gt;""),HLOOKUP(GZ8,Points_Table_Modified,IF(HM8&gt;=6,8,HM8+2),FALSE),IF(GZ8&lt;&gt;"",HLOOKUP(GZ8,Points_Table,IF(HM8&gt;=6,8,HM8+2),FALSE),"")),HA8),HA8)</f>
        <v/>
      </c>
      <c r="HC8" s="51" t="str">
        <f>IF(AND($G8="5",GH8&lt;&gt;""),GH8,"")</f>
        <v/>
      </c>
      <c r="HD8" s="52" t="str">
        <f>IF(AND(GH8&lt;&gt;"",$G8="5"),_xlfn.RANK.EQ(GH8,$HC$6:$HC$89),"")</f>
        <v/>
      </c>
      <c r="HE8" s="52" t="str">
        <f>IF(IF(HD8&lt;&gt;"",IF(MAX(COUNTIF($HD$6:$HD$89,$HD$6:$HD$89))&gt;1,"x",""),"")&lt;&gt;"",HD8+1,"")</f>
        <v/>
      </c>
      <c r="HF8" s="52" t="str">
        <f>IF(HD8&lt;&gt;"",IF($G8="3",IF(GH8&lt;&gt;"",IF(AND(HD8&lt;=10,GH8&gt;=$HC$92),HLOOKUP(HD8,Points_Table_Modified,IF(HM8&gt;=6,8,HM8+2),FALSE),0),""),IF(GH8&lt;&gt;"",IF(AND(HD8&lt;=10,GH8&gt;=$HC$92),HLOOKUP(HD8,Points_Table,IF(HM8&gt;=6,8,HM8+2),FALSE),0),"")),"")</f>
        <v/>
      </c>
      <c r="HG8" s="53" t="str">
        <f>IF(HE8&lt;&gt;"",AVERAGE(IF(AND($G8="3",HE8&lt;&gt;""),HLOOKUP(HE8,Points_Table_Modified,IF(HM8&gt;=6,8,HM8+2),FALSE),IF(HE8&lt;&gt;"",HLOOKUP(HE8,Points_Table,IF(HM8&gt;=6,8,HM8+2),FALSE),"")),HF8),HF8)</f>
        <v/>
      </c>
      <c r="HH8" s="51" t="str">
        <f>IF(AND($G8="6",GH8&lt;&gt;""),GH8,"")</f>
        <v/>
      </c>
      <c r="HI8" s="52" t="str">
        <f>IF(AND(GH8&lt;&gt;"",$G8="6"),_xlfn.RANK.EQ(GH8,$HH$6:$HH$89),"")</f>
        <v/>
      </c>
      <c r="HJ8" s="52" t="str">
        <f>IF(IF(HI8&lt;&gt;"",IF(MAX(COUNTIF($HI$6:$HI$89,$HI$6:$HI$89))&gt;1,"x",""),"")&lt;&gt;"",HI8+1,"")</f>
        <v/>
      </c>
      <c r="HK8" s="52" t="str">
        <f>IF(HI8&lt;&gt;"",IF($G8="3",IF(GH8&lt;&gt;"",IF(AND(HI8&lt;=10,GH8&gt;=$HH$92),HLOOKUP(HI8,Points_Table_Modified,IF(HM8&gt;=6,8,HM8+2),FALSE),0),""),IF(GH8&lt;&gt;"",IF(AND(HI8&lt;=10,GH8&gt;=$HH$92),HLOOKUP(HI8,Points_Table,IF(HM8&gt;=6,8,HM8+2),FALSE),0),"")),"")</f>
        <v/>
      </c>
      <c r="HL8" s="53" t="str">
        <f>IF(HJ8&lt;&gt;"",AVERAGE(IF(AND($G8="3",HJ8&lt;&gt;""),HLOOKUP(HJ8,Points_Table_Modified,IF(HM8&gt;=6,8,HM8+2),FALSE),IF(HJ8&lt;&gt;"",HLOOKUP(HJ8,Points_Table,IF(HM8&gt;=6,8,HM8+2),FALSE),"")),HK8),HK8)</f>
        <v/>
      </c>
      <c r="HM8" s="57">
        <f>VLOOKUP($G8,Entries_D_Event,9,FALSE)</f>
        <v>0</v>
      </c>
      <c r="HN8" s="52" t="str">
        <f>CONCATENATE(HI8,HD8,GY8,GT8,GO8,GJ8)</f>
        <v/>
      </c>
      <c r="HO8" s="118" t="str">
        <f>IF(HN8&lt;&gt;"",IF(AND($G8="3",GH8&lt;&gt;""),10,IF(GH8&lt;&gt;"",5,"")),"")</f>
        <v/>
      </c>
      <c r="HP8" s="118">
        <f>_xlfn.NUMBERVALUE(IF(HN8&lt;&gt;"",CONCATENATE(HL8,HG8,HB8,GW8,GR8,GM8),""))</f>
        <v>0</v>
      </c>
      <c r="HQ8" s="56">
        <f>IFERROR(HO8+HP8,0)</f>
        <v>0</v>
      </c>
      <c r="HR8" s="90"/>
      <c r="HS8" s="52" t="str">
        <f>IF(AND($G8="1",HR8&lt;&gt;""),HR8,"")</f>
        <v/>
      </c>
      <c r="HT8" s="52" t="str">
        <f>IF(AND(HR8&lt;&gt;"",$G8="1"),_xlfn.RANK.EQ(HR8,$HS$6:$HS$89),"")</f>
        <v/>
      </c>
      <c r="HU8" s="52" t="str">
        <f>IF(IF(HT8&lt;&gt;"",IF(MAX(COUNTIF($HT$6:$HT$89,$HT$6:$HT$89))&gt;1,"x",""),"")&lt;&gt;"",HT8+1,"")</f>
        <v/>
      </c>
      <c r="HV8" s="52" t="str">
        <f>IF(HT8&lt;&gt;"",IF($G8="3",IF(HR8&lt;&gt;"",IF(AND(HT8&lt;=10,HR8&gt;=$HS$92),HLOOKUP(HT8,Points_Table_Modified,IF(IW8&gt;=6,8,IW8+2),FALSE),0),""),IF(HR8&lt;&gt;"",IF(AND(HT8&lt;=10,HR8&gt;=$HS$92),HLOOKUP(HT8,Points_Table,IF(IW8&gt;=6,8,IW8+2),FALSE),0),"")),"")</f>
        <v/>
      </c>
      <c r="HW8" s="53" t="str">
        <f>IF(HU8&lt;&gt;"",AVERAGE(IF(AND($G8="3",HU8&lt;&gt;""),HLOOKUP(HU8,Points_Table_Modified,IF(IW8&gt;=6,8,IW8+2),FALSE),IF(HU8&lt;&gt;"",HLOOKUP(HU8,Points_Table,IF(IW8&gt;=6,8,IW8+2),FALSE),"")),HV8),HV8)</f>
        <v/>
      </c>
      <c r="HX8" s="51" t="str">
        <f>IF(AND($G8="2",HR8&lt;&gt;""),HR8,"")</f>
        <v/>
      </c>
      <c r="HY8" s="52" t="str">
        <f>IF(AND(HR8&lt;&gt;"",$G8="2"),_xlfn.RANK.EQ(HR8,$HX$6:$HX$89),"")</f>
        <v/>
      </c>
      <c r="HZ8" s="52" t="str">
        <f>IF(IF(HY8&lt;&gt;"",IF(MAX(COUNTIF($HY$6:$HY$89,$HY$6:$HY$89))&gt;1,"x",""),"")&lt;&gt;"",HY8+1,"")</f>
        <v/>
      </c>
      <c r="IA8" s="54" t="str">
        <f>IF(HY8&lt;&gt;"",IF($G8="3",IF(HR8&lt;&gt;"",IF(AND(HY8&lt;=10,HR8&gt;=$HX$92),HLOOKUP(HY8,Points_Table_Modified,IF(IW8&gt;=6,8,IW8+2),FALSE),0),""),IF(HR8&lt;&gt;"",IF(AND(HY8&lt;=10,HR8&gt;=$HX$92),HLOOKUP(HY8,Points_Table,IF(IW8&gt;=6,8,IW8+2),FALSE),0),"")),"")</f>
        <v/>
      </c>
      <c r="IB8" s="53" t="str">
        <f>IF(HZ8&lt;&gt;"",AVERAGE(IF(AND($G8="3",HZ8&lt;&gt;""),HLOOKUP(HZ8,Points_Table_Modified,IF(IW8&gt;=6,8,IW8+2),FALSE),IF(HZ8&lt;&gt;"",HLOOKUP(HZ8,Points_Table,IF(IW8&gt;=6,8,IW8+2),FALSE),"")),IA8),IA8)</f>
        <v/>
      </c>
      <c r="IC8" s="51" t="str">
        <f>IF(AND($G8="3",HR8&lt;&gt;""),HR8,"")</f>
        <v/>
      </c>
      <c r="ID8" s="52" t="str">
        <f>IF(AND(HR8&lt;&gt;"",$G8="3"),_xlfn.RANK.EQ(HR8,$IC$6:$IC$89),"")</f>
        <v/>
      </c>
      <c r="IE8" s="52" t="str">
        <f>IF(IF(ID8&lt;&gt;"",IF(MAX(COUNTIF($ID$6:$ID$89,$ID$6:$ID$89))&gt;1,"x",""),"")&lt;&gt;"",ID8+1,"")</f>
        <v/>
      </c>
      <c r="IF8" s="52" t="str">
        <f>IF(ID8&lt;&gt;"",IF($G8="3",IF(HR8&lt;&gt;"",IF(AND(ID8&lt;=20,HR8&gt;=$IC$92),HLOOKUP(ID8,Points_Table_Modified,IF(IW8&gt;=6,8,IW8+2),FALSE),0),""),IF(HR8&lt;&gt;"",IF(AND(ID8&lt;=10,HR8&gt;=$IC$92),HLOOKUP(ID8,Points_Table,IF(IW8&gt;=6,8,IW8+2),FALSE),0),"")),"")</f>
        <v/>
      </c>
      <c r="IG8" s="53" t="str">
        <f>IF(IE8&lt;&gt;"",AVERAGE(IF(AND($G8="3",IE8&lt;&gt;""),HLOOKUP(IE8,Points_Table_Modified,IF(IW8&gt;=6,8,IW8+2),FALSE),IF(IE8&lt;&gt;"",HLOOKUP(IE8,Points_Table,IF(IW8&gt;=6,8,IW8+2),FALSE),"")),IF8),IF8)</f>
        <v/>
      </c>
      <c r="IH8" s="51" t="str">
        <f>IF(AND($G8="4",HR8&lt;&gt;""),HR8,"")</f>
        <v/>
      </c>
      <c r="II8" s="52" t="str">
        <f>IF(AND(HR8&lt;&gt;"",G8="4"),_xlfn.RANK.EQ(HR8,$IH$6:$IH$89),"")</f>
        <v/>
      </c>
      <c r="IJ8" s="52" t="str">
        <f>IF(IF(II8&lt;&gt;"",IF(MAX(COUNTIF($II$6:$II$89,$II$6:$II$89))&gt;1,"x",""),"")&lt;&gt;"",II8+1,"")</f>
        <v/>
      </c>
      <c r="IK8" s="52" t="str">
        <f>IF(II8&lt;&gt;"",IF($G8="3",IF(HR8&lt;&gt;"",IF(AND(II8&lt;=10,HR8&gt;=$IH$92),HLOOKUP(II8,Points_Table_Modified,IF(IW8&gt;=6,8,IW8+2),FALSE),0),""),IF(HR8&lt;&gt;"",IF(AND(II8&lt;=10,HR8&gt;=$IH$92),HLOOKUP(II8,Points_Table,IF(IW8&gt;=6,8,IW8+2),FALSE),0),"")),"")</f>
        <v/>
      </c>
      <c r="IL8" s="53" t="str">
        <f>IF(IJ8&lt;&gt;"",AVERAGE(IF(AND($G8="3",IJ8&lt;&gt;""),HLOOKUP(IJ8,Points_Table_Modified,IF(IW8&gt;=6,8,IW8+2),FALSE),IF(IJ8&lt;&gt;"",HLOOKUP(IJ8,Points_Table,IF(IW8&gt;=6,8,IW8+2),FALSE),"")),IK8),IK8)</f>
        <v/>
      </c>
      <c r="IM8" s="51" t="str">
        <f>IF(AND($G8="5",HR8&lt;&gt;""),HR8,"")</f>
        <v/>
      </c>
      <c r="IN8" s="52" t="str">
        <f>IF(AND(HR8&lt;&gt;"",$G8="5"),_xlfn.RANK.EQ(HR8,$IM$6:$IM$89),"")</f>
        <v/>
      </c>
      <c r="IO8" s="52" t="str">
        <f>IF(IF(IN8&lt;&gt;"",IF(MAX(COUNTIF($IN$6:$IN$89,$IN$6:$IN$89))&gt;1,"x",""),"")&lt;&gt;"",IN8+1,"")</f>
        <v/>
      </c>
      <c r="IP8" s="52" t="str">
        <f>IF(IN8&lt;&gt;"",IF($G8="3",IF(HR8&lt;&gt;"",IF(AND(IN8&lt;=10,HR8&gt;=$IM$92),HLOOKUP(IN8,Points_Table_Modified,IF(IW8&gt;=6,8,IW8+2),FALSE),0),""),IF(HR8&lt;&gt;"",IF(AND(IN8&lt;=10,HR8&gt;=$IM$92),HLOOKUP(IN8,Points_Table,IF(IW8&gt;=6,8,IW8+2),FALSE),0),"")),"")</f>
        <v/>
      </c>
      <c r="IQ8" s="53" t="str">
        <f>IF(IO8&lt;&gt;"",AVERAGE(IF(AND($G8="3",IO8&lt;&gt;""),HLOOKUP(IO8,Points_Table_Modified,IF(IW8&gt;=6,8,IW8+2),FALSE),IF(IO8&lt;&gt;"",HLOOKUP(IO8,Points_Table,IF(IW8&gt;=6,8,IW8+2),FALSE),"")),IP8),IP8)</f>
        <v/>
      </c>
      <c r="IR8" s="51" t="str">
        <f>IF(AND($G8="6",HR8&lt;&gt;""),HR8,"")</f>
        <v/>
      </c>
      <c r="IS8" s="52" t="str">
        <f>IF(AND(HR8&lt;&gt;"",$G8="6"),_xlfn.RANK.EQ(HR8,$IR$6:$IR$89),"")</f>
        <v/>
      </c>
      <c r="IT8" s="52" t="str">
        <f>IF(IF(IS8&lt;&gt;"",IF(MAX(COUNTIF($IS$6:$IS$89,$IS$6:$IS$89))&gt;1,"x",""),"")&lt;&gt;"",IS8+1,"")</f>
        <v/>
      </c>
      <c r="IU8" s="52" t="str">
        <f>IF(IS8&lt;&gt;"",IF($G8="3",IF(HR8&lt;&gt;"",IF(AND(IS8&lt;=10,HR8&gt;=$IR$92),HLOOKUP(IS8,Points_Table_Modified,IF(IW8&gt;=6,8,IW8+2),FALSE),0),""),IF(HR8&lt;&gt;"",IF(AND(IS8&lt;=10,HR8&gt;=$IR$92),HLOOKUP(IS8,Points_Table,IF(IW8&gt;=6,8,IW8+2),FALSE),0),"")),"")</f>
        <v/>
      </c>
      <c r="IV8" s="53" t="str">
        <f>IF(IT8&lt;&gt;"",AVERAGE(IF(AND($G8="3",IT8&lt;&gt;""),HLOOKUP(IT8,Points_Table_Modified,IF(IW8&gt;=6,8,IW8+2),FALSE),IF(IT8&lt;&gt;"",HLOOKUP(IT8,Points_Table,IF(IW8&gt;=6,8,IW8+2),FALSE),"")),IU8),IU8)</f>
        <v/>
      </c>
      <c r="IW8" s="57">
        <f>VLOOKUP($G8,Entries_D_Event,10,FALSE)</f>
        <v>0</v>
      </c>
      <c r="IX8" s="52" t="str">
        <f>CONCATENATE(IS8,IN8,II8,ID8,HY8,HT8)</f>
        <v/>
      </c>
      <c r="IY8" s="118" t="str">
        <f>IF(IX8&lt;&gt;"",IF(AND($G8="3",HR8&lt;&gt;""),10,IF(HR8&lt;&gt;"",5,"")),"")</f>
        <v/>
      </c>
      <c r="IZ8" s="118">
        <f>_xlfn.NUMBERVALUE(IF(IX8&lt;&gt;"",CONCATENATE(IV8,IQ8,IL8,IG8,IB8,HW8),""))</f>
        <v>0</v>
      </c>
      <c r="JA8" s="56">
        <f>IFERROR(IY8+IZ8,0)</f>
        <v>0</v>
      </c>
      <c r="JB8" s="90"/>
      <c r="JC8" s="52" t="str">
        <f>IF(AND($G8="1",JB8&lt;&gt;""),JB8,"")</f>
        <v/>
      </c>
      <c r="JD8" s="52" t="str">
        <f>IF(AND(JB8&lt;&gt;"",$G8="1"),_xlfn.RANK.EQ(JB8,$JC$6:$JC$89),"")</f>
        <v/>
      </c>
      <c r="JE8" s="52" t="str">
        <f>IF(IF(JD8&lt;&gt;"",IF(MAX(COUNTIF($JD$6:$JD$89,$JD$6:$JD$89))&gt;1,"x",""),"")&lt;&gt;"",JD8+1,"")</f>
        <v/>
      </c>
      <c r="JF8" s="52" t="str">
        <f>IF(JD8&lt;&gt;"",IF($G8="3",IF(JB8&lt;&gt;"",IF(AND(JD8&lt;=10,JB8&gt;=$JC$92),HLOOKUP(JD8,Points_Table_Modified,IF(KG8&gt;=6,8,KG8+2),FALSE),0),""),IF(JB8&lt;&gt;"",IF(AND(JD8&lt;=10,JB8&gt;=$JC$92),HLOOKUP(JD8,Points_Table,IF(KG8&gt;=6,8,KG8+2),FALSE),0),"")),"")</f>
        <v/>
      </c>
      <c r="JG8" s="53" t="str">
        <f>IF(JE8&lt;&gt;"",AVERAGE(IF(AND($G8="3",JE8&lt;&gt;""),HLOOKUP(JE8,Points_Table_Modified,IF(KG8&gt;=6,8,KG8+2),FALSE),IF(JE8&lt;&gt;"",HLOOKUP(JE8,Points_Table,IF(KG8&gt;=6,8,KG8+2),FALSE),"")),JF8),JF8)</f>
        <v/>
      </c>
      <c r="JH8" s="51" t="str">
        <f>IF(AND($G8="2",JB8&lt;&gt;""),JB8,"")</f>
        <v/>
      </c>
      <c r="JI8" s="52" t="str">
        <f>IF(AND(JB8&lt;&gt;"",$G8="2"),_xlfn.RANK.EQ(JB8,$JH$6:$JH$89),"")</f>
        <v/>
      </c>
      <c r="JJ8" s="52" t="str">
        <f>IF(IF(JI8&lt;&gt;"",IF(MAX(COUNTIF($JI$6:$JI$89,$JI$6:$JI$89))&gt;1,"x",""),"")&lt;&gt;"",JI8+1,"")</f>
        <v/>
      </c>
      <c r="JK8" s="54" t="str">
        <f>IF(JI8&lt;&gt;"",IF($G8="3",IF(JB8&lt;&gt;"",IF(AND(JI8&lt;=10,JB8&gt;=$JH$92),HLOOKUP(JI8,Points_Table_Modified,IF(KG8&gt;=6,8,KG8+2),FALSE),0),""),IF(JB8&lt;&gt;"",IF(AND(JI8&lt;=10,JB8&gt;=$JH$92),HLOOKUP(JI8,Points_Table,IF(KG8&gt;=6,8,KG8+2),FALSE),0),"")),"")</f>
        <v/>
      </c>
      <c r="JL8" s="53" t="str">
        <f>IF(JJ8&lt;&gt;"",AVERAGE(IF(AND($G8="3",JJ8&lt;&gt;""),HLOOKUP(JJ8,Points_Table_Modified,IF(KG8&gt;=6,8,KG8+2),FALSE),IF(JJ8&lt;&gt;"",HLOOKUP(JJ8,Points_Table,IF(KG8&gt;=6,8,KG8+2),FALSE),"")),JK8),JK8)</f>
        <v/>
      </c>
      <c r="JM8" s="51" t="str">
        <f>IF(AND($G8="3",JB8&lt;&gt;""),JB8,"")</f>
        <v/>
      </c>
      <c r="JN8" s="52" t="str">
        <f>IF(AND(JB8&lt;&gt;"",$G8="3"),_xlfn.RANK.EQ(JB8,$JM$6:$JM$89),"")</f>
        <v/>
      </c>
      <c r="JO8" s="52" t="str">
        <f>IF(IF(JN8&lt;&gt;"",IF(MAX(COUNTIF($JN$6:$JN$89,$JN$6:$JN$89))&gt;1,"x",""),"")&lt;&gt;"",JN8+1,"")</f>
        <v/>
      </c>
      <c r="JP8" s="52" t="str">
        <f>IF(JN8&lt;&gt;"",IF($G8="3",IF(JB8&lt;&gt;"",IF(AND(JN8&lt;=20,JB8&gt;=$JM$92),HLOOKUP(JN8,Points_Table_Modified,IF(KG8&gt;=6,8,KG8+2),FALSE),0),""),IF(JB8&lt;&gt;"",IF(AND(JN8&lt;=10,JB8&gt;=$JM$92),HLOOKUP(JN8,Points_Table,IF(KG8&gt;=6,8,KG8+2),FALSE),0),"")),"")</f>
        <v/>
      </c>
      <c r="JQ8" s="53" t="str">
        <f>IF(JO8&lt;&gt;"",AVERAGE(IF(AND($G8="3",JO8&lt;&gt;""),HLOOKUP(JO8,Points_Table_Modified,IF(KG8&gt;=6,8,KG8+2),FALSE),IF(JO8&lt;&gt;"",HLOOKUP(JO8,Points_Table,IF(KG8&gt;=6,8,KG8+2),FALSE),"")),JP8),JP8)</f>
        <v/>
      </c>
      <c r="JR8" s="51" t="str">
        <f>IF(AND($G8="4",JB8&lt;&gt;""),JB8,"")</f>
        <v/>
      </c>
      <c r="JS8" s="52" t="str">
        <f>IF(AND(JB8&lt;&gt;"",G8="4"),_xlfn.RANK.EQ(JB8,$JR$6:$JR$89),"")</f>
        <v/>
      </c>
      <c r="JT8" s="52" t="str">
        <f>IF(IF(JS8&lt;&gt;"",IF(MAX(COUNTIF($JS$6:$JS$89,$JS$6:$JS$89))&gt;1,"x",""),"")&lt;&gt;"",JS8+1,"")</f>
        <v/>
      </c>
      <c r="JU8" s="52" t="str">
        <f>IF(JS8&lt;&gt;"",IF($G8="3",IF(JB8&lt;&gt;"",IF(AND(JS8&lt;=10,JB8&gt;=$JR$92),HLOOKUP(JS8,Points_Table_Modified,IF(KG8&gt;=6,8,KG8+2),FALSE),0),""),IF(JB8&lt;&gt;"",IF(AND(JS8&lt;=10,JB8&gt;=$JR$92),HLOOKUP(JS8,Points_Table,IF(KG8&gt;=6,8,KG8+2),FALSE),0),"")),"")</f>
        <v/>
      </c>
      <c r="JV8" s="53" t="str">
        <f>IF(JT8&lt;&gt;"",AVERAGE(IF(AND($G8="3",JT8&lt;&gt;""),HLOOKUP(JT8,Points_Table_Modified,IF(KG8&gt;=6,8,KG8+2),FALSE),IF(JT8&lt;&gt;"",HLOOKUP(JT8,Points_Table,IF(KG8&gt;=6,8,KG8+2),FALSE),"")),JU8),JU8)</f>
        <v/>
      </c>
      <c r="JW8" s="51" t="str">
        <f>IF(AND($G8="5",JB8&lt;&gt;""),JB8,"")</f>
        <v/>
      </c>
      <c r="JX8" s="52" t="str">
        <f>IF(AND(JB8&lt;&gt;"",$G8="5"),_xlfn.RANK.EQ(JB8,$JW$6:$JW$89),"")</f>
        <v/>
      </c>
      <c r="JY8" s="52" t="str">
        <f>IF(IF(JX8&lt;&gt;"",IF(MAX(COUNTIF($JX$6:$JX$89,$JX$6:$JX$89))&gt;1,"x",""),"")&lt;&gt;"",JX8+1,"")</f>
        <v/>
      </c>
      <c r="JZ8" s="52" t="str">
        <f>IF(JX8&lt;&gt;"",IF($G8="3",IF(JB8&lt;&gt;"",IF(AND(JX8&lt;=10,JB8&gt;=$JW$92),HLOOKUP(JX8,Points_Table_Modified,IF(KG8&gt;=6,8,KG8+2),FALSE),0),""),IF(JB8&lt;&gt;"",IF(AND(JX8&lt;=10,JB8&gt;=$JW$92),HLOOKUP(JX8,Points_Table,IF(KG8&gt;=6,8,KG8+2),FALSE),0),"")),"")</f>
        <v/>
      </c>
      <c r="KA8" s="53" t="str">
        <f>IF(JY8&lt;&gt;"",AVERAGE(IF(AND($G8="3",JY8&lt;&gt;""),HLOOKUP(JY8,Points_Table_Modified,IF(KG8&gt;=6,8,KG8+2),FALSE),IF(JY8&lt;&gt;"",HLOOKUP(JY8,Points_Table,IF(KG8&gt;=6,8,KG8+2),FALSE),"")),JZ8),JZ8)</f>
        <v/>
      </c>
      <c r="KB8" s="51" t="str">
        <f>IF(AND($G8="6",JB8&lt;&gt;""),JB8,"")</f>
        <v/>
      </c>
      <c r="KC8" s="52" t="str">
        <f>IF(AND(JB8&lt;&gt;"",$G8="6"),_xlfn.RANK.EQ(JB8,$KB$6:$KB$89),"")</f>
        <v/>
      </c>
      <c r="KD8" s="52" t="str">
        <f>IF(IF(KC8&lt;&gt;"",IF(MAX(COUNTIF($KC$6:$KC$89,$KC$6:$KC$89))&gt;1,"x",""),"")&lt;&gt;"",KC8+1,"")</f>
        <v/>
      </c>
      <c r="KE8" s="52" t="str">
        <f>IF(KC8&lt;&gt;"",IF($G8="3",IF(JB8&lt;&gt;"",IF(AND(KC8&lt;=10,JB8&gt;=$KB$92),HLOOKUP(KC8,Points_Table_Modified,IF(KG8&gt;=6,8,KG8+2),FALSE),0),""),IF(JB8&lt;&gt;"",IF(AND(KC8&lt;=10,JB8&gt;=$KB$92),HLOOKUP(KC8,Points_Table,IF(KG8&gt;=6,8,KG8+2),FALSE),0),"")),"")</f>
        <v/>
      </c>
      <c r="KF8" s="53" t="str">
        <f>IF(KD8&lt;&gt;"",AVERAGE(IF(AND($G8="3",KD8&lt;&gt;""),HLOOKUP(KD8,Points_Table_Modified,IF(KG8&gt;=6,8,KG8+2),FALSE),IF(KD8&lt;&gt;"",HLOOKUP(KD8,Points_Table,IF(KG8&gt;=6,8,KG8+2),FALSE),"")),KE8),KE8)</f>
        <v/>
      </c>
      <c r="KG8" s="57">
        <f>VLOOKUP($G8,Entries_D_Event,11,FALSE)</f>
        <v>0</v>
      </c>
      <c r="KH8" s="52" t="str">
        <f>CONCATENATE(KC8,JX8,JS8,JN8,JI8,JD8)</f>
        <v/>
      </c>
      <c r="KI8" s="118" t="str">
        <f>IF(KH8&lt;&gt;"",IF(AND($G8="3",JB8&lt;&gt;""),10,IF(JB8&lt;&gt;"",5,"")),"")</f>
        <v/>
      </c>
      <c r="KJ8" s="118">
        <f>_xlfn.NUMBERVALUE(IF(KH8&lt;&gt;"",CONCATENATE(KF8,KA8,JV8,JQ8,JL8,JG8),""))</f>
        <v>0</v>
      </c>
      <c r="KK8" s="56">
        <f>IFERROR(KI8+KJ8,0)</f>
        <v>0</v>
      </c>
      <c r="KL8" s="35"/>
      <c r="KM8" s="35"/>
      <c r="KN8" s="35"/>
      <c r="KO8" s="35"/>
      <c r="KP8" s="35"/>
      <c r="KQ8" s="35"/>
      <c r="KR8" s="35"/>
      <c r="KS8" s="35"/>
      <c r="KT8" s="35"/>
      <c r="KU8" s="35"/>
      <c r="KV8" s="35"/>
      <c r="KW8" s="35"/>
      <c r="KX8" s="35"/>
      <c r="KY8" s="35"/>
      <c r="KZ8" s="35"/>
      <c r="LA8" s="35"/>
      <c r="LB8" s="35"/>
      <c r="LC8" s="35"/>
      <c r="LD8" s="35"/>
      <c r="LE8" s="35"/>
      <c r="LF8" s="35"/>
      <c r="LG8" s="35"/>
      <c r="LH8" s="35"/>
      <c r="LI8" s="35"/>
      <c r="LJ8" s="35"/>
      <c r="LK8" s="35"/>
      <c r="LL8" s="35"/>
      <c r="LM8" s="35"/>
      <c r="LN8" s="35"/>
      <c r="LO8" s="35"/>
      <c r="LP8" s="35"/>
      <c r="LQ8" s="35"/>
      <c r="LR8" s="35"/>
      <c r="LS8" s="35"/>
      <c r="LT8" s="35"/>
      <c r="LU8" s="35"/>
      <c r="LV8" s="35"/>
      <c r="LW8" s="35"/>
      <c r="LX8" s="35"/>
      <c r="LY8" s="35"/>
      <c r="LZ8" s="35"/>
      <c r="MA8" s="35"/>
      <c r="MB8" s="35"/>
      <c r="MC8" s="35"/>
      <c r="MD8" s="35"/>
      <c r="ME8" s="35"/>
      <c r="MF8" s="35"/>
      <c r="MG8" s="35"/>
      <c r="MH8" s="35"/>
      <c r="MI8" s="35"/>
      <c r="MJ8" s="35"/>
      <c r="MK8" s="35"/>
      <c r="ML8" s="35"/>
      <c r="MM8" s="35"/>
      <c r="MN8" s="35"/>
      <c r="MO8" s="35"/>
      <c r="MP8" s="35"/>
      <c r="MQ8" s="35"/>
      <c r="MR8" s="35"/>
      <c r="MS8" s="35"/>
      <c r="MT8" s="35"/>
    </row>
    <row r="9" spans="1:358" s="1" customFormat="1" x14ac:dyDescent="0.25">
      <c r="A9" s="35"/>
      <c r="B9" s="45">
        <v>4</v>
      </c>
      <c r="C9" s="46" t="s">
        <v>89</v>
      </c>
      <c r="D9" s="47" t="s">
        <v>90</v>
      </c>
      <c r="E9" s="50">
        <v>3540</v>
      </c>
      <c r="F9" s="109">
        <v>103</v>
      </c>
      <c r="G9" s="49" t="s">
        <v>56</v>
      </c>
      <c r="H9" s="50" t="str">
        <f>VLOOKUP($G9,Class_Description,2)</f>
        <v>Top Truck</v>
      </c>
      <c r="I9" s="187">
        <f>AS9+CC9+DM9+EW9+GG9+HQ9+JA9+KK9</f>
        <v>43</v>
      </c>
      <c r="J9" s="115">
        <v>227</v>
      </c>
      <c r="K9" s="102">
        <f>IF(AND(J9&lt;&gt;"",$G9="1"),J9,"")</f>
        <v>227</v>
      </c>
      <c r="L9" s="103">
        <f>IF(AND(J9&lt;&gt;"",$G9="1"),_xlfn.RANK.EQ(J9,$K$6:$K$89),"")</f>
        <v>5</v>
      </c>
      <c r="M9" s="103" t="str">
        <f>IF(G9="6",IF(IF(L9&lt;&gt;"",IF(MAX(COUNTIF($L$6:$L$89,$L$6:$L$89))&gt;1,"x",""),"")&lt;&gt;"",L9+1,""),IF(K9=0,"",IF(IF(L9&lt;&gt;"",IF(MAX(COUNTIF($L$6:$L$89,$L$6:$L$89))&gt;1,"x",""),"")&lt;&gt;"",L9+1,"")))</f>
        <v/>
      </c>
      <c r="N9" s="103">
        <f>IF(L9&lt;&gt;"",IF($G9="3",IF(AND(L9&lt;=20,J9&gt;=$K$92),HLOOKUP(L9,Points_Table_Modified,IF(AO9&gt;=6,8,AO9+2),FALSE),0),IF(AND(L9&lt;=10,J9&gt;=$K$92),HLOOKUP(L9,Points_Table,IF(AO9&gt;=6,8,AO9+2),FALSE),0)),"")</f>
        <v>12</v>
      </c>
      <c r="O9" s="103">
        <f>IF(M9&lt;&gt;"",AVERAGE(IF(AND($G9="3",M9&lt;&gt;""),HLOOKUP(M9,Points_Table_Modified,IF(AO9&gt;=6,8,AO9+2),FALSE),IF(M9&lt;&gt;"",HLOOKUP(M9,Points_Table,IF(AO9&gt;=6,8,AO9+2),FALSE),"")),N9),N9)</f>
        <v>12</v>
      </c>
      <c r="P9" s="102" t="str">
        <f>IF(AND(J9&lt;&gt;"",$G9="2"),J9,"")</f>
        <v/>
      </c>
      <c r="Q9" s="103" t="str">
        <f>IF(AND(J9&lt;&gt;"",$G9="2"),_xlfn.RANK.EQ(J9,$P$6:$P$89),"")</f>
        <v/>
      </c>
      <c r="R9" s="103" t="str">
        <f>IF(G9="6",IF(IF(Q9&lt;&gt;"",IF(MAX(COUNTIF($Q$6:$Q$89,$Q$6:$Q$89))&gt;1,"x",""),"")&lt;&gt;"",Q9+1,""),IF(P9=0,"",IF(IF(Q9&lt;&gt;"",IF(MAX(COUNTIF($Q$6:$Q$89,$Q$6:$Q$89))&gt;1,"x",""),"")&lt;&gt;"",Q9+1,"")))</f>
        <v/>
      </c>
      <c r="S9" s="103" t="str">
        <f>IF(Q9&lt;&gt;"",IF($G9="3",IF(J9&lt;&gt;"",IF(AND(Q9&lt;=10,J9&gt;=$P$92),HLOOKUP(Q9,Points_Table_Modified,IF(AO9&gt;=6,8,AO9+2),FALSE),0),""),IF(J9&lt;&gt;"",IF(AND(Q9&lt;=10,J9&gt;=$P$92),HLOOKUP(Q9,Points_Table,IF(AO9&gt;=6,8,AO9+2),FALSE),0),"")),"")</f>
        <v/>
      </c>
      <c r="T9" s="103" t="str">
        <f>IF(R9&lt;&gt;"",AVERAGE(IF(AND($G9="3",R9&lt;&gt;""),HLOOKUP(R9,Points_Table_Modified,IF(AO9&gt;=6,8,AO9+2),FALSE),IF(R9&lt;&gt;"",HLOOKUP(R9,Points_Table,IF(AO9&gt;=6,8,AO9+2),FALSE),"")),S9),S9)</f>
        <v/>
      </c>
      <c r="U9" s="102" t="str">
        <f>IF(AND(J9&lt;&gt;"",$G9="3"),J9,"")</f>
        <v/>
      </c>
      <c r="V9" s="103" t="str">
        <f>IF(AND(J9&lt;&gt;"",$G9="3"),_xlfn.RANK.EQ(J9,$U$6:$U$89),"")</f>
        <v/>
      </c>
      <c r="W9" s="103" t="str">
        <f>IF(G9="6",IF(IF(V9&lt;&gt;"",IF(MAX(COUNTIF($V$6:$V$89,$V$6:$V$89))&gt;1,"x",""),"")&lt;&gt;"",V9+1,""),IF(U9=0,"",IF(IF(V9&lt;&gt;"",IF(MAX(COUNTIF($V$6:$V$89,$V$6:$V$89))&gt;1,"x",""),"")&lt;&gt;"",V9+1,"")))</f>
        <v/>
      </c>
      <c r="X9" s="103" t="str">
        <f>IF(V9&lt;&gt;"",IF($G9="3",IF(J9&lt;&gt;"",IF(AND(V9&lt;=20,J9&gt;=$U$92),HLOOKUP(V9,Points_Table_Modified,IF(AO9&gt;=6,8,AO9+2),FALSE),0),""),IF(J9&lt;&gt;"",IF(AND(V9&lt;=10,$J9&gt;=$U$92),HLOOKUP(V9,Points_Table,IF(AO9&gt;=6,8,AO9+2),FALSE),0),"")),"")</f>
        <v/>
      </c>
      <c r="Y9" s="103" t="str">
        <f>IF(W9&lt;&gt;"",AVERAGE(IF(AND($G9="3",W9&lt;&gt;""),HLOOKUP(W9,Points_Table_Modified,IF(AO9&gt;=6,8,AO9+2),FALSE),IF(W9&lt;&gt;"",HLOOKUP(W9,Points_Table,IF(AO9&gt;=6,8,AO9+2),FALSE),"")),X9),X9)</f>
        <v/>
      </c>
      <c r="Z9" s="102" t="str">
        <f>IF(AND(J9&lt;&gt;"",$G9="4"),J9,"")</f>
        <v/>
      </c>
      <c r="AA9" s="103" t="str">
        <f>IF(AND($J9&lt;&gt;"",G9="4"),_xlfn.RANK.EQ(J9,$Z$6:$Z$89),"")</f>
        <v/>
      </c>
      <c r="AB9" s="103" t="str">
        <f>IF($G9="6",IF(IF(AA9&lt;&gt;"",IF(MAX(COUNTIF($AA$6:$AA$89,$AA$6:$AA$89))&gt;1,"x",""),"")&lt;&gt;"",AA9+1,""),IF(Z9=0,"",IF(IF(AA9&lt;&gt;"",IF(MAX(COUNTIF($AA$6:$AA$89,$AA$6:$AA$89))&gt;1,"x",""),"")&lt;&gt;"",AA9+1,"")))</f>
        <v/>
      </c>
      <c r="AC9" s="103" t="str">
        <f>IF(AA9&lt;&gt;"",IF($G9="3",IF(J9&lt;&gt;"",IF(AND(AA9&lt;=10,J9&gt;=$Z$92),HLOOKUP(AA9,Points_Table_Modified,IF(AO9&gt;=6,8,AO9+2),FALSE),0),""),IF(J9&lt;&gt;"",IF(AND(AA9&lt;=10,J9&gt;=$Z$92),HLOOKUP(AA9,Points_Table,IF(AO9&gt;=6,8,AO9+2),FALSE),0),"")),"")</f>
        <v/>
      </c>
      <c r="AD9" s="103" t="str">
        <f>IF(AB9&lt;&gt;"",AVERAGE(IF(AND($G9="3",AB9&lt;&gt;""),HLOOKUP(AB9,Points_Table_Modified,IF(AO9&gt;=6,8,AO9+2),FALSE),IF(AB9&lt;&gt;"",HLOOKUP(AB9,Points_Table,IF(AO9&gt;=6,8,AO9+2),FALSE),"")),AC9),AC9)</f>
        <v/>
      </c>
      <c r="AE9" s="102" t="str">
        <f>IF(AND(J9&lt;&gt;"",$G9="5"),J9,"")</f>
        <v/>
      </c>
      <c r="AF9" s="103" t="str">
        <f>IF(AND(J9&lt;&gt;"",$G9="5"),_xlfn.RANK.EQ(J9,$AE$6:$AE$89),"")</f>
        <v/>
      </c>
      <c r="AG9" s="103" t="str">
        <f>IF($G9="6",IF(IF(AF9&lt;&gt;"",IF(MAX(COUNTIF($AF$6:$AF$89,$AF$6:$AF$89))&gt;1,"x",""),"")&lt;&gt;"",AF9+1,""),IF(AE9=0,"",IF(IF(AF9&lt;&gt;"",IF(MAX(COUNTIF($AF$6:$AF$89,$AF$6:$AF$89))&gt;1,"x",""),"")&lt;&gt;"",AF9+1,"")))</f>
        <v/>
      </c>
      <c r="AH9" s="103" t="str">
        <f>IF(AF9&lt;&gt;"",IF($G9="3",IF(J9&lt;&gt;"",IF(AND(AF9&lt;=10,J9&gt;=$AE$92),HLOOKUP(AF9,Points_Table_Modified,IF(AO9&gt;=6,8,AO9+2),FALSE),0),""),IF(J9&lt;&gt;"",IF(AND(AF9&lt;=10,J9&gt;=$AE$92),HLOOKUP(AF9,Points_Table,IF(AO9&gt;=6,8,AO9+2),FALSE),0),"")),"")</f>
        <v/>
      </c>
      <c r="AI9" s="103" t="str">
        <f>IF(AG9&lt;&gt;"",AVERAGE(IF(AND($G9="3",AG9&lt;&gt;""),HLOOKUP(AG9,Points_Table_Modified,IF(AO9&gt;=6,8,AO9+2),FALSE),IF(AG9&lt;&gt;"",HLOOKUP(AG9,Points_Table,IF(AO9&gt;=6,8,AO9+2),FALSE),"")),AH9),AH9)</f>
        <v/>
      </c>
      <c r="AJ9" s="102" t="str">
        <f>IF(AND(J9&lt;&gt;"",$G9="6"),J9,"")</f>
        <v/>
      </c>
      <c r="AK9" s="103" t="str">
        <f>IF(AND(J9&lt;&gt;"",$G9="6"),_xlfn.RANK.EQ(J9,$AJ$6:$AJ$89),"")</f>
        <v/>
      </c>
      <c r="AL9" s="103" t="str">
        <f>IF(G9="6",IF(IF(AK9&lt;&gt;"",IF(MAX(COUNTIF($AK$6:$AK$89,$AK$6:$AK$89))&gt;1,"x",""),"")&lt;&gt;"",AK9+1,""),IF(AJ9=0,"",IF(IF(AK9&lt;&gt;"",IF(MAX(COUNTIF($AK$6:$AK$89,$AK$6:$AK$89))&gt;1,"x",""),"")&lt;&gt;"",AK9+1,"")))</f>
        <v/>
      </c>
      <c r="AM9" s="103" t="str">
        <f>IF(AK9&lt;&gt;"",IF($G9="3",IF(J9&lt;&gt;"",IF(AND(AK9&lt;=10,J9&gt;=$AJ$92),HLOOKUP(AK9,Points_Table_Modified,IF(AO9&gt;=6,8,AO9+2),FALSE),0),""),IF(J9&lt;&gt;"",IF(AND(AK9&lt;=10,J9&gt;=$AJ$92),HLOOKUP(AK9,Points_Table,IF(AO9&gt;=6,8,AO9+2),FALSE),0),"")),"")</f>
        <v/>
      </c>
      <c r="AN9" s="136" t="str">
        <f>IF(AL9&lt;&gt;"",AVERAGE(IF(AND($G9="3",AL9&lt;&gt;""),HLOOKUP(AL9,Points_Table_Modified,IF(AO9&gt;=6,8,AO9+2),FALSE),IF(AL9&lt;&gt;"",HLOOKUP(AL9,Points_Table,IF(AO9&gt;=6,8,AO9+2),FALSE),"")),AM9),AM9)</f>
        <v/>
      </c>
      <c r="AO9" s="55">
        <f>VLOOKUP($G9,Entries_D_Event,4,FALSE)</f>
        <v>6</v>
      </c>
      <c r="AP9" s="52" t="str">
        <f>CONCATENATE(AK9,AF9,AA9,V9,Q9,L9)</f>
        <v>5</v>
      </c>
      <c r="AQ9" s="118">
        <f>IF(AP9&lt;&gt;"",IF(AND($G9="3",J9&lt;&gt;""),10,IF(J9&lt;&gt;"",5,"")),"")</f>
        <v>5</v>
      </c>
      <c r="AR9" s="118">
        <f>_xlfn.NUMBERVALUE(IF(AP9&lt;&gt;"",CONCATENATE(AN9,AI9,AD9,Y9,T9,O9),""))</f>
        <v>12</v>
      </c>
      <c r="AS9" s="56">
        <f>IFERROR(AQ9+AR9,0)</f>
        <v>17</v>
      </c>
      <c r="AT9" s="90">
        <v>62</v>
      </c>
      <c r="AU9" s="54">
        <f>IF(AND(AT9&lt;&gt;"",$G9="1"),AT9,"")</f>
        <v>62</v>
      </c>
      <c r="AV9" s="52">
        <f>IF(AND(AT9&lt;&gt;"",$G9="1"),_xlfn.RANK.EQ(AT9,$AU$6:$AU$89),"")</f>
        <v>3</v>
      </c>
      <c r="AW9" s="52" t="str">
        <f>IF(IF(AV9&lt;&gt;"",IF(MAX(COUNTIF($AV$6:$AV$89,$AV$6:$AV$89))&gt;1,"x",""),"")&lt;&gt;"",AV9+1,"")</f>
        <v/>
      </c>
      <c r="AX9" s="52">
        <f>IF(AV9&lt;&gt;"",IF($G9="3",IF(AT9&lt;&gt;"",IF(AND(AV9&lt;=10,AT9&gt;=$AU$92),HLOOKUP(AV9,Points_Table_Modified,IF(BY9&gt;=6,8,BY9+2),FALSE),0),""),IF(AT9&lt;&gt;"",IF(AND(AV9&lt;=10,AT9&gt;=$AU$92),HLOOKUP(AV9,Points_Table,IF(BY9&gt;=6,8,BY9+2),FALSE),0),"")),"")</f>
        <v>0</v>
      </c>
      <c r="AY9" s="53">
        <f>IF(AW9&lt;&gt;"",AVERAGE(IF(AND($G9="3",AW9&lt;&gt;""),HLOOKUP(AW9,Points_Table_Modified,IF(BY9&gt;=6,8,BY9+2),FALSE),IF(AW9&lt;&gt;"",HLOOKUP(AW9,Points_Table,IF(BY9&gt;=6,8,BY9+2),FALSE),"")),AX9),AX9)</f>
        <v>0</v>
      </c>
      <c r="AZ9" s="51" t="str">
        <f>IF(AND($G9="2",AT9&lt;&gt;""),AT9,"")</f>
        <v/>
      </c>
      <c r="BA9" s="52" t="str">
        <f>IF(AND(AT9&lt;&gt;"",$G9="2"),_xlfn.RANK.EQ(AT9,$AZ$6:$AZ$89),"")</f>
        <v/>
      </c>
      <c r="BB9" s="52" t="str">
        <f>IF(IF(BA9&lt;&gt;"",IF(MAX(COUNTIF($BA$6:$BA$89,$BA$6:$BA$89))&gt;1,"x",""),"")&lt;&gt;"",BA9+1,"")</f>
        <v/>
      </c>
      <c r="BC9" s="54" t="str">
        <f>IF(BA9&lt;&gt;"",IF($G9="3",IF(AT9&lt;&gt;"",IF(AND(BA9&lt;=10,AT9&gt;=$AZ$92),HLOOKUP(BA9,Points_Table_Modified,IF(BY9&gt;=6,8,BY9+2),FALSE),0),""),IF(AT9&lt;&gt;"",IF(AND(BA9&lt;=10,AT9&gt;=$AZ$92),HLOOKUP(BA9,Points_Table,IF(BY9&gt;=6,8,BY9+2),FALSE),0),"")),"")</f>
        <v/>
      </c>
      <c r="BD9" s="53" t="str">
        <f>IF(BB9&lt;&gt;"",AVERAGE(IF(AND($G9="3",BB9&lt;&gt;""),HLOOKUP(BB9,Points_Table_Modified,IF(BY9&gt;=6,8,BY9+2),FALSE),IF(BB9&lt;&gt;"",HLOOKUP(BB9,Points_Table,IF(BY9&gt;=6,8,BY9+2),FALSE),"")),BC9),BC9)</f>
        <v/>
      </c>
      <c r="BE9" s="51" t="str">
        <f>IF(AND($G9="3",AT9&lt;&gt;""),AT9,"")</f>
        <v/>
      </c>
      <c r="BF9" s="52" t="str">
        <f>IF(AND(AT9&lt;&gt;"",$G9="3"),_xlfn.RANK.EQ(AT9,$BE$6:$BE$89),"")</f>
        <v/>
      </c>
      <c r="BG9" s="52" t="str">
        <f>IF(IF(BF9&lt;&gt;"",IF(MAX(COUNTIF($BF$6:$BF$89,$BF$6:$BF$89))&gt;1,"x",""),"")&lt;&gt;"",BF9+1,"")</f>
        <v/>
      </c>
      <c r="BH9" s="52" t="str">
        <f>IF(BF9&lt;&gt;"",IF($G9="3",IF(AT9&lt;&gt;"",IF(AND(BF9&lt;=20,AT9&gt;=$BE$92),HLOOKUP(BF9,Points_Table_Modified,IF(BY9&gt;=6,8,BY9+2),FALSE),0),""),IF(AT9&lt;&gt;"",IF(AND(BF9&lt;=10,AT9&gt;=$BE$92),HLOOKUP(BF9,Points_Table,IF(BY9&gt;=6,8,BY9+2),FALSE),0),"")),"")</f>
        <v/>
      </c>
      <c r="BI9" s="53" t="str">
        <f>IF(BG9&lt;&gt;"",AVERAGE(IF(AND($G9="3",BG9&lt;&gt;""),HLOOKUP(BG9,Points_Table_Modified,IF(BY9&gt;=6,8,BY9+2),FALSE),IF(BG9&lt;&gt;"",HLOOKUP(BG9,Points_Table,IF(BY9&gt;=6,8,BY9+2),FALSE),"")),BH9),BH9)</f>
        <v/>
      </c>
      <c r="BJ9" s="51" t="str">
        <f>IF(AND($G9="4",AT9&lt;&gt;""),AT9,"")</f>
        <v/>
      </c>
      <c r="BK9" s="52" t="str">
        <f>IF(AND(AT9&lt;&gt;"",G9="4"),_xlfn.RANK.EQ(AT9,$BJ$6:$BJ$89),"")</f>
        <v/>
      </c>
      <c r="BL9" s="52" t="str">
        <f>IF(IF(BK9&lt;&gt;"",IF(MAX(COUNTIF($BK$6:$BK$89,$BK$6:$BK$89))&gt;1,"x",""),"")&lt;&gt;"",BK9+1,"")</f>
        <v/>
      </c>
      <c r="BM9" s="52" t="str">
        <f>IF(BK9&lt;&gt;"",IF($G9="3",IF(AT9&lt;&gt;"",IF(AND(BK9&lt;=10,AT9&gt;=$BJ$92),HLOOKUP(BK9,Points_Table_Modified,IF(BY9&gt;=6,8,BY9+2),FALSE),0),""),IF(AT9&lt;&gt;"",IF(AND(BK9&lt;=10,AT9&gt;=$BJ$92),HLOOKUP(BK9,Points_Table,IF(BY9&gt;=6,8,BY9+2),FALSE),0),"")),"")</f>
        <v/>
      </c>
      <c r="BN9" s="53" t="str">
        <f>IF(BL9&lt;&gt;"",AVERAGE(IF(AND($G9="3",BL9&lt;&gt;""),HLOOKUP(BL9,Points_Table_Modified,IF(BY9&gt;=6,8,BY9+2),FALSE),IF(BL9&lt;&gt;"",HLOOKUP(BL9,Points_Table,IF(BY9&gt;=6,8,BY9+2),FALSE),"")),BM9),BM9)</f>
        <v/>
      </c>
      <c r="BO9" s="51" t="str">
        <f>IF(AND($G9="5",AT9&lt;&gt;""),AT9,"")</f>
        <v/>
      </c>
      <c r="BP9" s="52" t="str">
        <f>IF(AND(AT9&lt;&gt;"",$G9="5"),_xlfn.RANK.EQ(AT9,$BO$6:$BO$89),"")</f>
        <v/>
      </c>
      <c r="BQ9" s="52" t="str">
        <f>IF(IF(BP9&lt;&gt;"",IF(MAX(COUNTIF($BP$6:$BP$89,$BP$6:$BP$89))&gt;1,"x",""),"")&lt;&gt;"",BP9+1,"")</f>
        <v/>
      </c>
      <c r="BR9" s="52" t="str">
        <f>IF(BP9&lt;&gt;"",IF($G9="3",IF(AT9&lt;&gt;"",IF(AND(BP9&lt;=10,AT9&gt;=$BO$92),HLOOKUP(BP9,Points_Table_Modified,IF(BY9&gt;=6,8,BY9+2),FALSE),0),""),IF(AT9&lt;&gt;"",IF(AND(BP9&lt;=10,AT9&gt;=$BO$92),HLOOKUP(BP9,Points_Table,IF(BY9&gt;=6,8,BY9+2),FALSE),0),"")),"")</f>
        <v/>
      </c>
      <c r="BS9" s="53" t="str">
        <f>IF(BQ9&lt;&gt;"",AVERAGE(IF(AND($G9="3",BQ9&lt;&gt;""),HLOOKUP(BQ9,Points_Table_Modified,IF(BY9&gt;=6,8,BY9+2),FALSE),IF(BQ9&lt;&gt;"",HLOOKUP(BQ9,Points_Table,IF(BY9&gt;=6,8,BY9+2),FALSE),"")),BR9),BR9)</f>
        <v/>
      </c>
      <c r="BT9" s="51" t="str">
        <f>IF(AND($G9="6",AT9&lt;&gt;""),AT9,"")</f>
        <v/>
      </c>
      <c r="BU9" s="52" t="str">
        <f>IF(AND(AT9&lt;&gt;"",$G9="6"),_xlfn.RANK.EQ(AT9,$BT$6:$BT$89),"")</f>
        <v/>
      </c>
      <c r="BV9" s="52" t="str">
        <f>IF(IF(BU9&lt;&gt;"",IF(MAX(COUNTIF($BU$6:$BU$89,$BU$6:$BU$89))&gt;1,"x",""),"")&lt;&gt;"",BU9+1,"")</f>
        <v/>
      </c>
      <c r="BW9" s="52" t="str">
        <f>IF(BU9&lt;&gt;"",IF($G9="3",IF(AT9&lt;&gt;"",IF(AND(BU9&lt;=10,AT9&gt;=$BT$92),HLOOKUP(BU9,Points_Table_Modified,IF(BY9&gt;=6,8,BY9+2),FALSE),0),""),IF(AT9&lt;&gt;"",IF(AND(BU9&lt;=10,AT9&gt;=$BT$92),HLOOKUP(BU9,Points_Table,IF(BY9&gt;=6,8,BY9+2),FALSE),0),"")),"")</f>
        <v/>
      </c>
      <c r="BX9" s="53" t="str">
        <f>IF(BV9&lt;&gt;"",AVERAGE(IF(AND($G9="3",BV9&lt;&gt;""),HLOOKUP(BV9,Points_Table_Modified,IF(BY9&gt;=6,8,BY9+2),FALSE),IF(BV9&lt;&gt;"",HLOOKUP(BV9,Points_Table,IF(BY9&gt;=6,8,BY9+2),FALSE),"")),BW9),BW9)</f>
        <v/>
      </c>
      <c r="BY9" s="55">
        <f>VLOOKUP($G9,Entries_D_Event,5,FALSE)</f>
        <v>4</v>
      </c>
      <c r="BZ9" s="52" t="str">
        <f>CONCATENATE(BU9,BP9,BK9,BF9,BA9,AV9)</f>
        <v>3</v>
      </c>
      <c r="CA9" s="118">
        <f>IF(BZ9&lt;&gt;"",IF(AND($G9="3",AT9&lt;&gt;""),10,IF(AT9&lt;&gt;"",5,"")),"")</f>
        <v>5</v>
      </c>
      <c r="CB9" s="118">
        <f>_xlfn.NUMBERVALUE(IF(BZ9&lt;&gt;"",CONCATENATE(BX9,BS9,BN9,BI9,BD9,AY9),""))</f>
        <v>0</v>
      </c>
      <c r="CC9" s="56">
        <f>IFERROR(CA9+CB9,0)</f>
        <v>5</v>
      </c>
      <c r="CD9" s="90">
        <v>179</v>
      </c>
      <c r="CE9" s="54">
        <f>IF(AND($G9="1",CD9&lt;&gt;""),CD9,"")</f>
        <v>179</v>
      </c>
      <c r="CF9" s="52">
        <f>IF(AND(CD9&lt;&gt;"",$G9="1"),_xlfn.RANK.EQ(CD9,$CE$6:$CE$89),"")</f>
        <v>4</v>
      </c>
      <c r="CG9" s="52" t="str">
        <f>IF(IF(CF9&lt;&gt;"",IF(MAX(COUNTIF($CF$6:$CF$89,$CF$6:$CF$89))&gt;1,"x",""),"")&lt;&gt;"",CF9+1,"")</f>
        <v/>
      </c>
      <c r="CH9" s="52">
        <f>IF(CF9&lt;&gt;"",IF($G9="3",IF(CD9&lt;&gt;"",IF(AND(CF9&lt;=10,CD9&gt;=$CE$92),HLOOKUP(CF9,Points_Table_Modified,IF(DI9&gt;=6,8,DI9+2),FALSE),0),""),IF(CD9&lt;&gt;"",IF(AND(CF9&lt;=10,CD9&gt;=$CE$92),HLOOKUP(CF9,Points_Table,IF(DI9&gt;=6,8,DI9+2),FALSE),0),"")),"")</f>
        <v>16</v>
      </c>
      <c r="CI9" s="53">
        <f>IF(CG9&lt;&gt;"",AVERAGE(IF(AND($G9="3",CG9&lt;&gt;""),HLOOKUP(CG9,Points_Table_Modified,IF(DI9&gt;=6,8,DI9+2),FALSE),IF(CG9&lt;&gt;"",HLOOKUP(CG9,Points_Table,IF(DI9&gt;=6,8,DI9+2),FALSE),"")),CH9),CH9)</f>
        <v>16</v>
      </c>
      <c r="CJ9" s="51" t="str">
        <f>IF(AND($G9="2",CD9&lt;&gt;""),CD9,"")</f>
        <v/>
      </c>
      <c r="CK9" s="52" t="str">
        <f>IF(AND(CD9&lt;&gt;"",$G9="2"),_xlfn.RANK.EQ(CD9,$CJ$6:$CJ$89),"")</f>
        <v/>
      </c>
      <c r="CL9" s="52" t="str">
        <f>IF(IF(CK9&lt;&gt;"",IF(MAX(COUNTIF($CK$6:$CK$89,$CK$6:$CK$89))&gt;1,"x",""),"")&lt;&gt;"",CK9+1,"")</f>
        <v/>
      </c>
      <c r="CM9" s="54" t="str">
        <f>IF(CK9&lt;&gt;"",IF($G9="3",IF(CD9&lt;&gt;"",IF(AND(CK9&lt;=10,CD9&gt;=$CJ$92),HLOOKUP(CK9,Points_Table_Modified,IF(DI9&gt;=6,8,DI9+2),FALSE),0),""),IF(CD9&lt;&gt;"",IF(AND(CK9&lt;=10,CD9&gt;=$CJ$92),HLOOKUP(CK9,Points_Table,IF(DI9&gt;=6,8,DI9+2),FALSE),0),"")),"")</f>
        <v/>
      </c>
      <c r="CN9" s="53" t="str">
        <f>IF(CL9&lt;&gt;"",AVERAGE(IF(AND($G9="3",CL9&lt;&gt;""),HLOOKUP(CL9,Points_Table_Modified,IF(DI9&gt;=6,8,DI9+2),FALSE),IF(CL9&lt;&gt;"",HLOOKUP(CL9,Points_Table,IF(DI9&gt;=6,8,DI9+2),FALSE),"")),CM9),CM9)</f>
        <v/>
      </c>
      <c r="CO9" s="51" t="str">
        <f>IF(AND($G9="3",CD9&lt;&gt;""),CD9,"")</f>
        <v/>
      </c>
      <c r="CP9" s="52" t="str">
        <f>IF(AND(CD9&lt;&gt;"",$G9="3"),_xlfn.RANK.EQ(CD9,$CO$6:$CO$89),"")</f>
        <v/>
      </c>
      <c r="CQ9" s="52" t="str">
        <f>IF(IF(CP9&lt;&gt;"",IF(MAX(COUNTIF($CP9:$CP$89,$CP$6:$CP$89))&gt;1,"x",""),"")&lt;&gt;"",CP9+1,"")</f>
        <v/>
      </c>
      <c r="CR9" s="52" t="str">
        <f>IF(CP9&lt;&gt;"",IF($G9="3",IF(CD9&lt;&gt;"",IF(AND(CP9&lt;=20,CD9&gt;=$CO$92),HLOOKUP(CP9,Points_Table_Modified,IF(DI9&gt;=6,8,DI9+2),FALSE),0),""),IF(CD9&lt;&gt;"",IF(AND(CP9&lt;=10,CD9&gt;=$CO$92),HLOOKUP(CP9,Points_Table,IF(DI9&gt;=6,8,DI9+2),FALSE),0),"")),"")</f>
        <v/>
      </c>
      <c r="CS9" s="53" t="str">
        <f>IF(CQ9&lt;&gt;"",AVERAGE(IF(AND($G9="3",CQ9&lt;&gt;""),HLOOKUP(CQ9,Points_Table_Modified,IF(DI9&gt;=6,8,DI9+2),FALSE),IF(CQ9&lt;&gt;"",HLOOKUP(CQ9,Points_Table,IF(DI9&gt;=6,8,DI9+2),FALSE),"")),CR9),CR9)</f>
        <v/>
      </c>
      <c r="CT9" s="51" t="str">
        <f>IF(AND($G9="4",CD9&lt;&gt;""),CD9,"")</f>
        <v/>
      </c>
      <c r="CU9" s="52" t="str">
        <f>IF(AND(CD9&lt;&gt;"",G9="4"),_xlfn.RANK.EQ(CD9,$CT$6:$CT$89),"")</f>
        <v/>
      </c>
      <c r="CV9" s="52" t="str">
        <f>IF(IF(CU9&lt;&gt;"",IF(MAX(COUNTIF($CU$6:$CU$89,$CU$6:$CU$89))&gt;1,"x",""),"")&lt;&gt;"",CU9+1,"")</f>
        <v/>
      </c>
      <c r="CW9" s="52" t="str">
        <f>IF(CU9&lt;&gt;"",IF($G9="3",IF(CD9&lt;&gt;"",IF(AND(CU9&lt;=10,CD9&gt;=$CT$92),HLOOKUP(CU9,Points_Table_Modified,IF(DI9&gt;=6,8,DI9+2),FALSE),0),""),IF(CD9&lt;&gt;"",IF(AND(CU9&lt;=10,CD9&gt;=$CT$92),HLOOKUP(CU9,Points_Table,IF(DI9&gt;=6,8,DI9+2),FALSE),0),"")),"")</f>
        <v/>
      </c>
      <c r="CX9" s="53" t="str">
        <f>IF(CV9&lt;&gt;"",AVERAGE(IF(AND($G9="3",CV9&lt;&gt;""),HLOOKUP(CV9,Points_Table_Modified,IF(DI9&gt;=6,8,DI9+2),FALSE),IF(CV9&lt;&gt;"",HLOOKUP(CV9,Points_Table,IF(DI9&gt;=6,8,DI9+2),FALSE),"")),CW9),CW9)</f>
        <v/>
      </c>
      <c r="CY9" s="51" t="str">
        <f>IF(AND($G9="5",CD9&lt;&gt;""),CD9,"")</f>
        <v/>
      </c>
      <c r="CZ9" s="52" t="str">
        <f>IF(AND(CD9&lt;&gt;"",$G9="5"),_xlfn.RANK.EQ(CD9,$CY$6:$CY$89),"")</f>
        <v/>
      </c>
      <c r="DA9" s="52" t="str">
        <f>IF(IF(CZ9&lt;&gt;"",IF(MAX(COUNTIF($CZ$6:$CZ$89,$CZ$6:$CZ$89))&gt;1,"x",""),"")&lt;&gt;"",CZ9+1,"")</f>
        <v/>
      </c>
      <c r="DB9" s="52" t="str">
        <f>IF(CZ9&lt;&gt;"",IF($G9="3",IF(CD9&lt;&gt;"",IF(AND(CZ9&lt;=10,CD9&gt;=$CY$92),HLOOKUP(CZ9,Points_Table_Modified,IF(DI9&gt;=6,8,DI9+2),FALSE),0),""),IF(CD9&lt;&gt;"",IF(AND(CZ9&lt;=10,CD9&gt;=$CY$92),HLOOKUP(CZ9,Points_Table,IF(DI9&gt;=6,8,DI9+2),FALSE),0),"")),"")</f>
        <v/>
      </c>
      <c r="DC9" s="53" t="str">
        <f>IF(DA9&lt;&gt;"",AVERAGE(IF(AND($G9="3",DA9&lt;&gt;""),HLOOKUP(DA9,Points_Table_Modified,IF(DI9&gt;=6,8,DI9+2),FALSE),IF(DA9&lt;&gt;"",HLOOKUP(DA9,Points_Table,IF(DI9&gt;=6,8,DI9+2),FALSE),"")),DB9),DB9)</f>
        <v/>
      </c>
      <c r="DD9" s="51" t="str">
        <f>IF(AND($G9="6",CD9&lt;&gt;""),CD9,"")</f>
        <v/>
      </c>
      <c r="DE9" s="52" t="str">
        <f>IF(AND(CD9&lt;&gt;"",$G9="6"),_xlfn.RANK.EQ(CD9,$DD$6:$DD$89),"")</f>
        <v/>
      </c>
      <c r="DF9" s="52" t="str">
        <f>IF(IF(DE9&lt;&gt;"",IF(MAX(COUNTIF($DE$6:$DE$89,$DE$6:$DE$89))&gt;1,"x",""),"")&lt;&gt;"",DE9+1,"")</f>
        <v/>
      </c>
      <c r="DG9" s="52" t="str">
        <f>IF(DE9&lt;&gt;"",IF($G9="3",IF(CD9&lt;&gt;"",IF(AND(DE9&lt;=10,CD9&gt;=$DD$92),HLOOKUP(DE9,Points_Table_Modified,IF(DI9&gt;=6,8,DI9+2),FALSE),0),""),IF(CD9&lt;&gt;"",IF(AND(DE9&lt;=10,CD9&gt;=$DD$92),HLOOKUP(DE9,Points_Table,IF(DI9&gt;=6,8,DI9+2),FALSE),0),"")),"")</f>
        <v/>
      </c>
      <c r="DH9" s="53" t="str">
        <f>IF(DF9&lt;&gt;"",AVERAGE(IF(AND($G9="3",DF9&lt;&gt;""),HLOOKUP(DF9,Points_Table_Modified,IF(DI9&gt;=6,8,DI9+2),FALSE),IF(DF9&lt;&gt;"",HLOOKUP(DF9,Points_Table,IF(DI9&gt;=6,8,DI9+2),FALSE),"")),DG9),DG9)</f>
        <v/>
      </c>
      <c r="DI9" s="55">
        <f>VLOOKUP($G9,Entries_D_Event,6,FALSE)</f>
        <v>7</v>
      </c>
      <c r="DJ9" s="52" t="str">
        <f>CONCATENATE(DE9,CZ9,CU9,CP9,CK9,CF9)</f>
        <v>4</v>
      </c>
      <c r="DK9" s="52">
        <f>IF(DJ9&lt;&gt;"",IF(AND($G9="3",CD9&lt;&gt;""),10,IF(CD9&lt;&gt;"",5,"")),"")</f>
        <v>5</v>
      </c>
      <c r="DL9" s="118">
        <f>_xlfn.NUMBERVALUE(IF(DJ9&lt;&gt;"",CONCATENATE(DH9,DC9,CX9,CS9,CN9,CI9),""))</f>
        <v>16</v>
      </c>
      <c r="DM9" s="56">
        <f>IFERROR(DK9+DL9,0)</f>
        <v>21</v>
      </c>
      <c r="DN9" s="90"/>
      <c r="DO9" s="52" t="str">
        <f>IF(AND($G9="1",DN9&lt;&gt;""),DN9,"")</f>
        <v/>
      </c>
      <c r="DP9" s="52" t="str">
        <f>IF(AND(DN9&lt;&gt;"",$G9="1"),_xlfn.RANK.EQ(DN9,$DO$6:$DO$89),"")</f>
        <v/>
      </c>
      <c r="DQ9" s="52" t="str">
        <f>IF(IF(DP9&lt;&gt;"",IF(MAX(COUNTIF($DP$6:$DP$89,$DP$6:$DP$89))&gt;1,"x",""),"")&lt;&gt;"",DP9+1,"")</f>
        <v/>
      </c>
      <c r="DR9" s="52" t="str">
        <f>IF(DP9&lt;&gt;"",IF($G9="3",IF(DN9&lt;&gt;"",IF(AND(DP9&lt;=10,DN9&gt;=$DO$92),HLOOKUP(DP9,Points_Table_Modified,IF(ES9&gt;=6,8,ES9+2),FALSE),0),""),IF(DN9&lt;&gt;"",IF(AND(DP9&lt;=10,DN9&gt;=$DO$92),HLOOKUP(DP9,Points_Table,IF(ES9&gt;=6,8,ES9+2),FALSE),0),"")),"")</f>
        <v/>
      </c>
      <c r="DS9" s="53" t="str">
        <f>IF(DQ9&lt;&gt;"",AVERAGE(IF(AND($G9="3",DQ9&lt;&gt;""),HLOOKUP(DQ9,Points_Table_Modified,IF(ES9&gt;=6,8,ES9+2),FALSE),IF(DQ9&lt;&gt;"",HLOOKUP(DQ9,Points_Table,IF(ES9&gt;=6,8,ES9+2),FALSE),"")),DR9),DR9)</f>
        <v/>
      </c>
      <c r="DT9" s="51" t="str">
        <f>IF(AND($G9="2",DN9&lt;&gt;""),DN9,"")</f>
        <v/>
      </c>
      <c r="DU9" s="52" t="str">
        <f>IF(AND(DN9&lt;&gt;"",$G9="2"),_xlfn.RANK.EQ(DN9,$DT$6:$DT$89),"")</f>
        <v/>
      </c>
      <c r="DV9" s="52" t="str">
        <f>IF(IF(DU9&lt;&gt;"",IF(MAX(COUNTIF($DU$6:$DU$89,$DU$6:$DU$89))&gt;1,"x",""),"")&lt;&gt;"",DU9+1,"")</f>
        <v/>
      </c>
      <c r="DW9" s="54" t="str">
        <f>IF(DU9&lt;&gt;"",IF($G9="3",IF(DN9&lt;&gt;"",IF(AND(DU9&lt;=10,DN9&gt;=$DT$92),HLOOKUP(DU9,Points_Table_Modified,IF(ES9&gt;=6,8,ES9+2),FALSE),0),""),IF(DN9&lt;&gt;"",IF(AND(DU9&lt;=10,DN9&gt;=$DT$92),HLOOKUP(DU9,Points_Table,IF(ES9&gt;=6,8,ES9+2),FALSE),0),"")),"")</f>
        <v/>
      </c>
      <c r="DX9" s="53" t="str">
        <f>IF(DV9&lt;&gt;"",AVERAGE(IF(AND($G9="3",DV9&lt;&gt;""),HLOOKUP(DV9,Points_Table_Modified,IF(ES9&gt;=6,8,ES9+2),FALSE),IF(DV9&lt;&gt;"",HLOOKUP(DV9,Points_Table,IF(ES9&gt;=6,8,ES9+2),FALSE),"")),DW9),DW9)</f>
        <v/>
      </c>
      <c r="DY9" s="51" t="str">
        <f>IF(AND($G9="3",DN9&lt;&gt;""),DN9,"")</f>
        <v/>
      </c>
      <c r="DZ9" s="52" t="str">
        <f>IF(AND(DN9&lt;&gt;"",$G9="3"),_xlfn.RANK.EQ(DN9,$DY$6:$DY$89),"")</f>
        <v/>
      </c>
      <c r="EA9" s="52" t="str">
        <f>IF(IF(DZ9&lt;&gt;"",IF(MAX(COUNTIF($DZ$6:$DZ$89,$DZ$6:$DZ$89))&gt;1,"x",""),"")&lt;&gt;"",DZ9+1,"")</f>
        <v/>
      </c>
      <c r="EB9" s="52" t="str">
        <f>IF(DZ9&lt;&gt;"",IF($G9="3",IF(DN9&lt;&gt;"",IF(AND(DZ9&lt;=20,DN9&gt;=$DY$92),HLOOKUP(DZ9,Points_Table_Modified,IF(ES9&gt;=6,8,ES9+2),FALSE),0),""),IF(DN9&lt;&gt;"",IF(AND(DZ9&lt;=10,DN9&gt;=$DY$92),HLOOKUP(DZ9,Points_Table,IF(ES9&gt;=6,8,ES9+2),FALSE),0),"")),"")</f>
        <v/>
      </c>
      <c r="EC9" s="53" t="str">
        <f>IF(EA9&lt;&gt;"",AVERAGE(IF(AND($G9="3",EA9&lt;&gt;""),HLOOKUP(EA9,Points_Table_Modified,IF(ES9&gt;=6,8,ES9+2),FALSE),IF(EA9&lt;&gt;"",HLOOKUP(EA9,Points_Table,IF(ES9&gt;=6,8,ES9+2),FALSE),"")),EB9),EB9)</f>
        <v/>
      </c>
      <c r="ED9" s="51" t="str">
        <f>IF(AND($G9="4",DN9&lt;&gt;""),DN9,"")</f>
        <v/>
      </c>
      <c r="EE9" s="52" t="str">
        <f>IF(AND(DN9&lt;&gt;"",G9="4"),_xlfn.RANK.EQ(DN9,$ED$6:$ED$89),"")</f>
        <v/>
      </c>
      <c r="EF9" s="52" t="str">
        <f>IF(IF(EE9&lt;&gt;"",IF(MAX(COUNTIF($EE$6:$EE$89,$EE$6:$EE$89))&gt;1,"x",""),"")&lt;&gt;"",EE9+1,"")</f>
        <v/>
      </c>
      <c r="EG9" s="52" t="str">
        <f>IF(EE9&lt;&gt;"",IF($G9="3",IF(DN9&lt;&gt;"",IF(AND(EE9&lt;=10,DN9&gt;=$ED$92),HLOOKUP(EE9,Points_Table_Modified,IF(ES9&gt;=6,8,ES9+2),FALSE),0),""),IF(DN9&lt;&gt;"",IF(AND(EE9&lt;=10,DN9&gt;=$ED$92),HLOOKUP(EE9,Points_Table,IF(ES9&gt;=6,8,ES9+2),FALSE),0),"")),"")</f>
        <v/>
      </c>
      <c r="EH9" s="53" t="str">
        <f>IF(EF9&lt;&gt;"",AVERAGE(IF(AND($G9="3",EF9&lt;&gt;""),HLOOKUP(EF9,Points_Table_Modified,IF(ES9&gt;=6,8,ES9+2),FALSE),IF(EF9&lt;&gt;"",HLOOKUP(EF9,Points_Table,IF(ES9&gt;=6,8,ES9+2),FALSE),"")),EG9),EG9)</f>
        <v/>
      </c>
      <c r="EI9" s="51" t="str">
        <f>IF(AND($G9="5",DN9&lt;&gt;""),DN9,"")</f>
        <v/>
      </c>
      <c r="EJ9" s="52" t="str">
        <f>IF(AND(DN9&lt;&gt;"",$G9="5"),_xlfn.RANK.EQ(DN9,$EI$6:$EI$89),"")</f>
        <v/>
      </c>
      <c r="EK9" s="52" t="str">
        <f>IF(IF(EJ9&lt;&gt;"",IF(MAX(COUNTIF($EJ$6:$EJ$89,$EJ$6:$EJ$89))&gt;1,"x",""),"")&lt;&gt;"",EJ9+1,"")</f>
        <v/>
      </c>
      <c r="EL9" s="52" t="str">
        <f>IF(EJ9&lt;&gt;"",IF($G9="3",IF(DN9&lt;&gt;"",IF(AND(EJ9&lt;=10,DN9&gt;=$EI$92),HLOOKUP(EJ9,Points_Table_Modified,IF(ES9&gt;=6,8,ES9+2),FALSE),0),""),IF(DN9&lt;&gt;"",IF(AND(EJ9&lt;=10,DN9&gt;=$EI$92),HLOOKUP(EJ9,Points_Table,IF(ES9&gt;=6,8,ES9+2),FALSE),0),"")),"")</f>
        <v/>
      </c>
      <c r="EM9" s="53" t="str">
        <f>IF(EK9&lt;&gt;"",AVERAGE(IF(AND($G9="3",EK9&lt;&gt;""),HLOOKUP(EK9,Points_Table_Modified,IF(ES9&gt;=6,8,ES9+2),FALSE),IF(EK9&lt;&gt;"",HLOOKUP(EK9,Points_Table,IF(ES9&gt;=6,8,ES9+2),FALSE),"")),EL9),EL9)</f>
        <v/>
      </c>
      <c r="EN9" s="51" t="str">
        <f>IF(AND($G9="6",DN9&lt;&gt;""),DN9,"")</f>
        <v/>
      </c>
      <c r="EO9" s="52" t="str">
        <f>IF(AND(DN9&lt;&gt;"",$G9="6"),_xlfn.RANK.EQ(DN9,$EN$6:$EN$89),"")</f>
        <v/>
      </c>
      <c r="EP9" s="52" t="str">
        <f>IF(IF(EO9&lt;&gt;"",IF(MAX(COUNTIF($EO$6:$EO$89,$EO$6:$EO$89))&gt;1,"x",""),"")&lt;&gt;"",EO9+1,"")</f>
        <v/>
      </c>
      <c r="EQ9" s="52" t="str">
        <f>IF(EO9&lt;&gt;"",IF($G9="3",IF(DN9&lt;&gt;"",IF(AND(EO9&lt;=10,DN9&gt;=$EN$92),HLOOKUP(EO9,Points_Table_Modified,IF(ES9&gt;=6,8,ES9+2),FALSE),0),""),IF(DN9&lt;&gt;"",IF(AND(EO9&lt;=10,DN9&gt;=$EN$92),HLOOKUP(EO9,Points_Table,IF(ES9&gt;=6,8,ES9+2),FALSE),0),"")),"")</f>
        <v/>
      </c>
      <c r="ER9" s="53" t="str">
        <f>IF(EP9&lt;&gt;"",AVERAGE(IF(AND($G9="3",EP9&lt;&gt;""),HLOOKUP(EP9,Points_Table_Modified,IF(ES9&gt;=6,8,ES9+2),FALSE),IF(EP9&lt;&gt;"",HLOOKUP(EP9,Points_Table,IF(ES9&gt;=6,8,ES9+2),FALSE),"")),EQ9),EQ9)</f>
        <v/>
      </c>
      <c r="ES9" s="57">
        <f>VLOOKUP($G9,Entries_D_Event,7,FALSE)</f>
        <v>7</v>
      </c>
      <c r="ET9" s="52" t="str">
        <f>CONCATENATE(EO9,EJ9,EE9,DZ9,DU9,DP9)</f>
        <v/>
      </c>
      <c r="EU9" s="118" t="str">
        <f>IF(ET9&lt;&gt;"",IF(AND($G9="3",DN9&lt;&gt;""),10,IF(DN9&lt;&gt;"",5,"")),"")</f>
        <v/>
      </c>
      <c r="EV9" s="118">
        <f>_xlfn.NUMBERVALUE(IF(ET9&lt;&gt;"",CONCATENATE(ER9,EM9,EH9,EC9,DX9,DS9),""))</f>
        <v>0</v>
      </c>
      <c r="EW9" s="56">
        <f>IFERROR(EU9+EV9,0)</f>
        <v>0</v>
      </c>
      <c r="EX9" s="90"/>
      <c r="EY9" s="52" t="str">
        <f>IF(AND($G9="1",EX9&lt;&gt;""),EX9,"")</f>
        <v/>
      </c>
      <c r="EZ9" s="52" t="str">
        <f>IF(AND(EX9&lt;&gt;"",$G9="1"),_xlfn.RANK.EQ(EX9,$EY$6:$EY$89),"")</f>
        <v/>
      </c>
      <c r="FA9" s="52" t="str">
        <f>IF(IF(EZ9&lt;&gt;"",IF(MAX(COUNTIF($EZ$6:$EZ$89,$EZ$6:$EZ$89))&gt;1,"x",""),"")&lt;&gt;"",EZ9+1,"")</f>
        <v/>
      </c>
      <c r="FB9" s="52" t="str">
        <f>IF(EZ9&lt;&gt;"",IF($G9="3",IF(EX9&lt;&gt;"",IF(AND(EZ9&lt;=10,EX9&gt;=$EY$92),HLOOKUP(EZ9,Points_Table_Modified,IF(GC9&gt;=6,8,GC9+2),FALSE),0),""),IF(EX9&lt;&gt;"",IF(AND(EZ9&lt;=10,EX9&gt;=$EY$92),HLOOKUP(EZ9,Points_Table,IF(GC9&gt;=6,8,GC9+2),FALSE),0),"")),"")</f>
        <v/>
      </c>
      <c r="FC9" s="56" t="str">
        <f>IF(FB9&gt;0,IF(FA9&lt;&gt;"",AVERAGE(IF(AND($G9="3",FA9&lt;&gt;""),HLOOKUP(FA9,Points_Table_Modified,IF(GC9&gt;=6,8,GC9+2),FALSE),IF(FA9&lt;&gt;"",HLOOKUP(FA9,Points_Table,IF(GC9&gt;=6,8,GC9+2),FALSE),"")),FB9),FB9),0)</f>
        <v/>
      </c>
      <c r="FD9" s="51" t="str">
        <f>IF(AND($G9="2",EX9&lt;&gt;""),EX9,"")</f>
        <v/>
      </c>
      <c r="FE9" s="52" t="str">
        <f>IF(AND(EX9&lt;&gt;"",$G9="2"),_xlfn.RANK.EQ(EX9,$FD$6:$FD$89),"")</f>
        <v/>
      </c>
      <c r="FF9" s="52" t="str">
        <f>IF(IF(FE9&lt;&gt;"",IF(MAX(COUNTIF($FE$6:$FE$89,$FE$6:$FE$89))&gt;1,"x",""),"")&lt;&gt;"",FE9+1,"")</f>
        <v/>
      </c>
      <c r="FG9" s="54" t="str">
        <f>IF(FE9&lt;&gt;"",IF($G9="3",IF(EX9&lt;&gt;"",IF(AND(FE9&lt;=10,EX9&gt;=$FD$92),HLOOKUP(FE9,Points_Table_Modified,IF(GC9&gt;=6,8,GC9+2),FALSE),0),""),IF(EX9&lt;&gt;"",IF(AND(FE9&lt;=10,EX9&gt;=$FD$92),HLOOKUP(FE9,Points_Table,IF(GC9&gt;=6,8,GC9+2),FALSE),0),"")),"")</f>
        <v/>
      </c>
      <c r="FH9" s="56" t="str">
        <f>IF(FG9&gt;0,IF(FF9&lt;&gt;"",AVERAGE(IF(AND($G9="3",FF9&lt;&gt;""),HLOOKUP(FF9,Points_Table_Modified,IF(GC9&gt;=6,8,GC9+2),FALSE),IF(FF9&lt;&gt;"",HLOOKUP(FF9,Points_Table,IF(GC9&gt;=6,8,GC9+2),FALSE),"")),FG9),FG9),0)</f>
        <v/>
      </c>
      <c r="FI9" s="51" t="str">
        <f>IF(AND($G9="3",EX9&lt;&gt;""),EX9,"")</f>
        <v/>
      </c>
      <c r="FJ9" s="52" t="str">
        <f>IF(AND(EX9&lt;&gt;"",$G9="3"),_xlfn.RANK.EQ(EX9,$FI$6:$FI$89),"")</f>
        <v/>
      </c>
      <c r="FK9" s="52" t="str">
        <f>IF(IF(FJ9&lt;&gt;"",IF(MAX(COUNTIF($FJ$6:$FJ$89,$FJ$6:$FJ$89))&gt;1,"x",""),"")&lt;&gt;"",FJ9+1,"")</f>
        <v/>
      </c>
      <c r="FL9" s="52" t="str">
        <f>IF(FJ9&lt;&gt;"",IF($G9="3",IF(EX9&lt;&gt;"",IF(AND(FJ9&lt;=20,EX9&gt;=$FI$92),HLOOKUP(FJ9,Points_Table_Modified,IF(GC9&gt;=6,8,GC9+2),FALSE),0),""),IF(EX9&lt;&gt;"",IF(AND(FJ9&lt;=10,EX9&gt;=$FI$92),HLOOKUP(FJ9,Points_Table,IF(GC9&gt;=6,8,GC9+2),FALSE),0),"")),"")</f>
        <v/>
      </c>
      <c r="FM9" s="56" t="str">
        <f>IF(FL9&gt;0,IF(FK9&lt;&gt;"",AVERAGE(IF(AND($G9="3",FK9&lt;&gt;""),HLOOKUP(FK9,Points_Table_Modified,IF(GC9&gt;=6,8,GC9+2),FALSE),IF(FK9&lt;&gt;"",HLOOKUP(FK9,Points_Table,IF(GC9&gt;=6,8,GC9+2),FALSE),"")),FL9),FL9),0)</f>
        <v/>
      </c>
      <c r="FN9" s="51" t="str">
        <f>IF(AND($G9="4",EX9&lt;&gt;""),EX9,"")</f>
        <v/>
      </c>
      <c r="FO9" s="52" t="str">
        <f>IF(AND(EX9&lt;&gt;"",G9="4"),_xlfn.RANK.EQ(EX9,$FN$6:$FN$89),"")</f>
        <v/>
      </c>
      <c r="FP9" s="52" t="str">
        <f>IF(IF(FO9&lt;&gt;"",IF(MAX(COUNTIF($FO$6:$FO$89,$FO$6:$FO$89))&gt;1,"x",""),"")&lt;&gt;"",FO9+1,"")</f>
        <v/>
      </c>
      <c r="FQ9" s="52" t="str">
        <f>IF(FO9&lt;&gt;"",IF($G9="3",IF(EX9&lt;&gt;"",IF(AND(FO9&lt;=10,EX9&gt;=$FN$92),HLOOKUP(FO9,Points_Table_Modified,IF(GC9&gt;=6,8,GC9+2),FALSE),0),""),IF(EX9&lt;&gt;"",IF(AND(FO9&lt;=10,EX9&gt;=$FN$92),HLOOKUP(FO9,Points_Table,IF(GC9&gt;=6,8,GC9+2),FALSE),0),"")),"")</f>
        <v/>
      </c>
      <c r="FR9" s="56" t="str">
        <f>IF(FQ9&gt;0,IF(FP9&lt;&gt;"",AVERAGE(IF(AND($G9="3",FP9&lt;&gt;""),HLOOKUP(FP9,Points_Table_Modified,IF(GC9&gt;=6,8,GC9+2),FALSE),IF(FP9&lt;&gt;"",HLOOKUP(FP9,Points_Table,IF(GC9&gt;=6,8,GC9+2),FALSE),"")),FQ9),FQ9),0)</f>
        <v/>
      </c>
      <c r="FS9" s="51" t="str">
        <f>IF(AND($G9="5",EX9&lt;&gt;""),EX9,"")</f>
        <v/>
      </c>
      <c r="FT9" s="52" t="str">
        <f>IF(AND(EX9&lt;&gt;"",$G9="5"),_xlfn.RANK.EQ(EX9,$FS$6:$FS$89),"")</f>
        <v/>
      </c>
      <c r="FU9" s="52" t="str">
        <f>IF(IF(FT9&lt;&gt;"",IF(MAX(COUNTIF($FT$6:$FT$89,$FT$6:$FT$89))&gt;1,"x",""),"")&lt;&gt;"",FT9+1,"")</f>
        <v/>
      </c>
      <c r="FV9" s="52" t="str">
        <f>IF(FT9&lt;&gt;"",IF($G9="3",IF(EX9&lt;&gt;"",IF(AND(FT9&lt;=10,EX9&gt;=$FS$92),HLOOKUP(FT9,Points_Table_Modified,IF(GC9&gt;=6,8,GC9+2),FALSE),0),""),IF(EX9&lt;&gt;"",IF(AND(FT9&lt;=10,EX9&gt;=$FS$92),HLOOKUP(FT9,Points_Table,IF(GC9&gt;=6,8,GC9+2),FALSE),0),"")),"")</f>
        <v/>
      </c>
      <c r="FW9" s="56" t="str">
        <f>IF(FV9&gt;0,IF(FU9&lt;&gt;"",AVERAGE(IF(AND($G9="3",FU9&lt;&gt;""),HLOOKUP(FU9,Points_Table_Modified,IF(GC9&gt;=6,8,GC9+2),FALSE),IF(FU9&lt;&gt;"",HLOOKUP(FU9,Points_Table,IF(GC9&gt;=6,8,GC9+2),FALSE),"")),FV9),FV9),0)</f>
        <v/>
      </c>
      <c r="FX9" s="51" t="str">
        <f>IF(AND($G9="6",EX9&lt;&gt;""),EX9,"")</f>
        <v/>
      </c>
      <c r="FY9" s="52" t="str">
        <f>IF(AND(EX9&lt;&gt;"",$G9="6"),_xlfn.RANK.EQ(EX9,$FX$6:$FX$89),"")</f>
        <v/>
      </c>
      <c r="FZ9" s="52" t="str">
        <f>IF(IF(FY9&lt;&gt;"",IF(MAX(COUNTIF($FY$6:$FY$89,$FY$6:$FY$89))&gt;1,"x",""),"")&lt;&gt;"",FY9+1,"")</f>
        <v/>
      </c>
      <c r="GA9" s="52" t="str">
        <f>IF(FY9&lt;&gt;"",IF($G9="3",IF(EX9&lt;&gt;"",IF(AND(FY9&lt;=10,EX9&gt;=$FX$92),HLOOKUP(FY9,Points_Table_Modified,IF(GC9&gt;=6,8,GC9+2),FALSE),0),""),IF(EX9&lt;&gt;"",IF(AND(FY9&lt;=10,EX9&gt;=$FX$92),HLOOKUP(FY9,Points_Table,IF(GC9&gt;=6,8,GC9+2),FALSE),0),"")),"")</f>
        <v/>
      </c>
      <c r="GB9" s="56" t="str">
        <f>IF(GA9&gt;0,IF(FZ9&lt;&gt;"",AVERAGE(IF(AND($G9="3",FZ9&lt;&gt;""),HLOOKUP(FZ9,Points_Table_Modified,IF(GC9&gt;=6,8,GC9+2),FALSE),IF(FZ9&lt;&gt;"",HLOOKUP(FZ9,Points_Table,IF(GC9&gt;=6,8,GC9+2),FALSE),"")),GA9),GA9),0)</f>
        <v/>
      </c>
      <c r="GC9" s="57">
        <f>VLOOKUP($G9,Entries_D_Event,8,FALSE)</f>
        <v>0</v>
      </c>
      <c r="GD9" s="52" t="str">
        <f>CONCATENATE(FY9,FT9,FO9,FJ9,FE9,EZ9)</f>
        <v/>
      </c>
      <c r="GE9" s="118" t="str">
        <f>IF(GD9&lt;&gt;"",IF(AND($G9="3",EX9&lt;&gt;""),10,IF(EX9&lt;&gt;"",5,"")),"")</f>
        <v/>
      </c>
      <c r="GF9" s="118">
        <f>_xlfn.NUMBERVALUE(IF(GD9&lt;&gt;"",CONCATENATE(GB9,FW9,FR9,FM9,FH9,FC9),""))</f>
        <v>0</v>
      </c>
      <c r="GG9" s="56">
        <f>IFERROR(GE9+GF9,0)</f>
        <v>0</v>
      </c>
      <c r="GH9" s="90"/>
      <c r="GI9" s="52" t="str">
        <f>IF(AND($G9="1",GH9&lt;&gt;""),GH9,"")</f>
        <v/>
      </c>
      <c r="GJ9" s="52" t="str">
        <f>IF(AND(GH9&lt;&gt;"",$G9="1"),_xlfn.RANK.EQ(GH9,$GI$6:$GI$89),"")</f>
        <v/>
      </c>
      <c r="GK9" s="52" t="str">
        <f>IF(IF(GJ9&lt;&gt;"",IF(MAX(COUNTIF($GJ$6:$GJ$89,$GJ$6:$GJ$89))&gt;1,"x",""),"")&lt;&gt;"",GJ9+1,"")</f>
        <v/>
      </c>
      <c r="GL9" s="52" t="str">
        <f>IF(GJ9&lt;&gt;"",IF($G9="3",IF(GH9&lt;&gt;"",IF(AND(GJ9&lt;=10,GH9&gt;=$GI$92),HLOOKUP(GJ9,Points_Table_Modified,IF(HM9&gt;=6,8,HM9+2),FALSE),0),""),IF(GH9&lt;&gt;"",IF(AND(GJ9&lt;=10,GH9&gt;=$GI$92),HLOOKUP(GJ9,Points_Table,IF(HM9&gt;=6,8,HM9+2),FALSE),0),"")),"")</f>
        <v/>
      </c>
      <c r="GM9" s="53" t="str">
        <f>IF(GK9&lt;&gt;"",AVERAGE(IF(AND($G9="3",GK9&lt;&gt;""),HLOOKUP(GK9,Points_Table_Modified,IF(HM9&gt;=6,8,HM9+2),FALSE),IF(GK9&lt;&gt;"",HLOOKUP(GK9,Points_Table,IF(HM9&gt;=6,8,HM9+2),FALSE),"")),GL9),GL9)</f>
        <v/>
      </c>
      <c r="GN9" s="51" t="str">
        <f>IF(AND($G9="2",GH9&lt;&gt;""),GH9,"")</f>
        <v/>
      </c>
      <c r="GO9" s="52" t="str">
        <f>IF(AND(GH9&lt;&gt;"",$G9="2"),_xlfn.RANK.EQ(GH9,$GN$6:$GN$89),"")</f>
        <v/>
      </c>
      <c r="GP9" s="52" t="str">
        <f>IF(IF(GO9&lt;&gt;"",IF(MAX(COUNTIF($GO$6:$GO$89,$GO$6:$GO$89))&gt;1,"x",""),"")&lt;&gt;"",GO9+1,"")</f>
        <v/>
      </c>
      <c r="GQ9" s="54" t="str">
        <f>IF(GO9&lt;&gt;"",IF($G9="3",IF(GH9&lt;&gt;"",IF(AND(GO9&lt;=10,GH9&gt;=$GN$92),HLOOKUP(GO9,Points_Table_Modified,IF(HM9&gt;=6,8,HM9+2),FALSE),0),""),IF(GH9&lt;&gt;"",IF(AND(GO9&lt;=10,GH9&gt;=$GN$92),HLOOKUP(GO9,Points_Table,IF(HM9&gt;=6,8,HM9+2),FALSE),0),"")),"")</f>
        <v/>
      </c>
      <c r="GR9" s="53" t="str">
        <f>IF(GP9&lt;&gt;"",AVERAGE(IF(AND($G9="3",GP9&lt;&gt;""),HLOOKUP(GP9,Points_Table_Modified,IF(HM9&gt;=6,8,HM9+2),FALSE),IF(GP9&lt;&gt;"",HLOOKUP(GP9,Points_Table,IF(HM9&gt;=6,8,HM9+2),FALSE),"")),GQ9),GQ9)</f>
        <v/>
      </c>
      <c r="GS9" s="51" t="str">
        <f>IF(AND($G9="3",GH9&lt;&gt;""),GH9,"")</f>
        <v/>
      </c>
      <c r="GT9" s="52" t="str">
        <f>IF(AND(GH9&lt;&gt;"",$G9="3"),_xlfn.RANK.EQ(GH9,$GS$6:$GS$89),"")</f>
        <v/>
      </c>
      <c r="GU9" s="52" t="str">
        <f>IF(IF(GT9&lt;&gt;"",IF(MAX(COUNTIF($GT$6:$GT$89,$GT$6:$GT$89))&gt;1,"x",""),"")&lt;&gt;"",GT9+1,"")</f>
        <v/>
      </c>
      <c r="GV9" s="52" t="str">
        <f>IF(GT9&lt;&gt;"",IF($G9="3",IF(GH9&lt;&gt;"",IF(AND(GT9&lt;=20,GH9&gt;=$GS$92),HLOOKUP(GT9,Points_Table_Modified,IF(HM9&gt;=6,8,HM9+2),FALSE),0),""),IF(GH9&lt;&gt;"",IF(AND(GT9&lt;=10,GH9&gt;=$GS$92),HLOOKUP(GT9,Points_Table,IF(HM9&gt;=6,8,HM9+2),FALSE),0),"")),"")</f>
        <v/>
      </c>
      <c r="GW9" s="53" t="str">
        <f>IF(GU9&lt;&gt;"",AVERAGE(IF(AND($G9="3",GU9&lt;&gt;""),HLOOKUP(GU9,Points_Table_Modified,IF(HM9&gt;=6,8,HM9+2),FALSE),IF(GU9&lt;&gt;"",HLOOKUP(GU9,Points_Table,IF(HM9&gt;=6,8,HM9+2),FALSE),"")),GV9),GV9)</f>
        <v/>
      </c>
      <c r="GX9" s="51" t="str">
        <f>IF(AND($G9="4",GH9&lt;&gt;""),GH9,"")</f>
        <v/>
      </c>
      <c r="GY9" s="52" t="str">
        <f>IF(AND($GH9&lt;&gt;"",G9="4"),_xlfn.RANK.EQ(GH9,$GX$6:$GX$89),"")</f>
        <v/>
      </c>
      <c r="GZ9" s="52" t="str">
        <f>IF(IF(GY9&lt;&gt;"",IF(MAX(COUNTIF($GY$6:$GY$89,$GY$6:$GY$89))&gt;1,"x",""),"")&lt;&gt;"",GY9+1,"")</f>
        <v/>
      </c>
      <c r="HA9" s="52" t="str">
        <f>IF(GY9&lt;&gt;"",IF($G9="3",IF(GH9&lt;&gt;"",IF(AND(GY9&lt;=10,GH9&gt;=$GX$92),HLOOKUP(GY9,Points_Table_Modified,IF(HM9&gt;=6,8,HM9+2),FALSE),0),""),IF(GH9&lt;&gt;"",IF(AND(GY9&lt;=10,GH9&gt;=$GX$92),HLOOKUP(GY9,Points_Table,IF(HM9&gt;=6,8,HM9+2),FALSE),0),"")),"")</f>
        <v/>
      </c>
      <c r="HB9" s="53" t="str">
        <f>IF(GZ9&lt;&gt;"",AVERAGE(IF(AND($G9="3",GZ9&lt;&gt;""),HLOOKUP(GZ9,Points_Table_Modified,IF(HM9&gt;=6,8,HM9+2),FALSE),IF(GZ9&lt;&gt;"",HLOOKUP(GZ9,Points_Table,IF(HM9&gt;=6,8,HM9+2),FALSE),"")),HA9),HA9)</f>
        <v/>
      </c>
      <c r="HC9" s="51" t="str">
        <f>IF(AND($G9="5",GH9&lt;&gt;""),GH9,"")</f>
        <v/>
      </c>
      <c r="HD9" s="52" t="str">
        <f>IF(AND(GH9&lt;&gt;"",$G9="5"),_xlfn.RANK.EQ(GH9,$HC$6:$HC$89),"")</f>
        <v/>
      </c>
      <c r="HE9" s="52" t="str">
        <f>IF(IF(HD9&lt;&gt;"",IF(MAX(COUNTIF($HD$6:$HD$89,$HD$6:$HD$89))&gt;1,"x",""),"")&lt;&gt;"",HD9+1,"")</f>
        <v/>
      </c>
      <c r="HF9" s="52" t="str">
        <f>IF(HD9&lt;&gt;"",IF($G9="3",IF(GH9&lt;&gt;"",IF(AND(HD9&lt;=10,GH9&gt;=$HC$92),HLOOKUP(HD9,Points_Table_Modified,IF(HM9&gt;=6,8,HM9+2),FALSE),0),""),IF(GH9&lt;&gt;"",IF(AND(HD9&lt;=10,GH9&gt;=$HC$92),HLOOKUP(HD9,Points_Table,IF(HM9&gt;=6,8,HM9+2),FALSE),0),"")),"")</f>
        <v/>
      </c>
      <c r="HG9" s="53" t="str">
        <f>IF(HE9&lt;&gt;"",AVERAGE(IF(AND($G9="3",HE9&lt;&gt;""),HLOOKUP(HE9,Points_Table_Modified,IF(HM9&gt;=6,8,HM9+2),FALSE),IF(HE9&lt;&gt;"",HLOOKUP(HE9,Points_Table,IF(HM9&gt;=6,8,HM9+2),FALSE),"")),HF9),HF9)</f>
        <v/>
      </c>
      <c r="HH9" s="51" t="str">
        <f>IF(AND($G9="6",GH9&lt;&gt;""),GH9,"")</f>
        <v/>
      </c>
      <c r="HI9" s="52" t="str">
        <f>IF(AND(GH9&lt;&gt;"",$G9="6"),_xlfn.RANK.EQ(GH9,$HH$6:$HH$89),"")</f>
        <v/>
      </c>
      <c r="HJ9" s="52" t="str">
        <f>IF(IF(HI9&lt;&gt;"",IF(MAX(COUNTIF($HI$6:$HI$89,$HI$6:$HI$89))&gt;1,"x",""),"")&lt;&gt;"",HI9+1,"")</f>
        <v/>
      </c>
      <c r="HK9" s="52" t="str">
        <f>IF(HI9&lt;&gt;"",IF($G9="3",IF(GH9&lt;&gt;"",IF(AND(HI9&lt;=10,GH9&gt;=$HH$92),HLOOKUP(HI9,Points_Table_Modified,IF(HM9&gt;=6,8,HM9+2),FALSE),0),""),IF(GH9&lt;&gt;"",IF(AND(HI9&lt;=10,GH9&gt;=$HH$92),HLOOKUP(HI9,Points_Table,IF(HM9&gt;=6,8,HM9+2),FALSE),0),"")),"")</f>
        <v/>
      </c>
      <c r="HL9" s="53" t="str">
        <f>IF(HJ9&lt;&gt;"",AVERAGE(IF(AND($G9="3",HJ9&lt;&gt;""),HLOOKUP(HJ9,Points_Table_Modified,IF(HM9&gt;=6,8,HM9+2),FALSE),IF(HJ9&lt;&gt;"",HLOOKUP(HJ9,Points_Table,IF(HM9&gt;=6,8,HM9+2),FALSE),"")),HK9),HK9)</f>
        <v/>
      </c>
      <c r="HM9" s="57">
        <f>VLOOKUP($G9,Entries_D_Event,9,FALSE)</f>
        <v>0</v>
      </c>
      <c r="HN9" s="52" t="str">
        <f>CONCATENATE(HI9,HD9,GY9,GT9,GO9,GJ9)</f>
        <v/>
      </c>
      <c r="HO9" s="118" t="str">
        <f>IF(HN9&lt;&gt;"",IF(AND($G9="3",GH9&lt;&gt;""),10,IF(GH9&lt;&gt;"",5,"")),"")</f>
        <v/>
      </c>
      <c r="HP9" s="118">
        <f>_xlfn.NUMBERVALUE(IF(HN9&lt;&gt;"",CONCATENATE(HL9,HG9,HB9,GW9,GR9,GM9),""))</f>
        <v>0</v>
      </c>
      <c r="HQ9" s="56">
        <f>IFERROR(HO9+HP9,0)</f>
        <v>0</v>
      </c>
      <c r="HR9" s="90"/>
      <c r="HS9" s="52" t="str">
        <f>IF(AND($G9="1",HR9&lt;&gt;""),HR9,"")</f>
        <v/>
      </c>
      <c r="HT9" s="52" t="str">
        <f>IF(AND(HR9&lt;&gt;"",$G9="1"),_xlfn.RANK.EQ(HR9,$HS$6:$HS$89),"")</f>
        <v/>
      </c>
      <c r="HU9" s="52" t="str">
        <f>IF(IF(HT9&lt;&gt;"",IF(MAX(COUNTIF($HT$6:$HT$89,$HT$6:$HT$89))&gt;1,"x",""),"")&lt;&gt;"",HT9+1,"")</f>
        <v/>
      </c>
      <c r="HV9" s="52" t="str">
        <f>IF(HT9&lt;&gt;"",IF($G9="3",IF(HR9&lt;&gt;"",IF(AND(HT9&lt;=10,HR9&gt;=$HS$92),HLOOKUP(HT9,Points_Table_Modified,IF(IW9&gt;=6,8,IW9+2),FALSE),0),""),IF(HR9&lt;&gt;"",IF(AND(HT9&lt;=10,HR9&gt;=$HS$92),HLOOKUP(HT9,Points_Table,IF(IW9&gt;=6,8,IW9+2),FALSE),0),"")),"")</f>
        <v/>
      </c>
      <c r="HW9" s="53" t="str">
        <f>IF(HU9&lt;&gt;"",AVERAGE(IF(AND($G9="3",HU9&lt;&gt;""),HLOOKUP(HU9,Points_Table_Modified,IF(IW9&gt;=6,8,IW9+2),FALSE),IF(HU9&lt;&gt;"",HLOOKUP(HU9,Points_Table,IF(IW9&gt;=6,8,IW9+2),FALSE),"")),HV9),HV9)</f>
        <v/>
      </c>
      <c r="HX9" s="51" t="str">
        <f>IF(AND($G9="2",HR9&lt;&gt;""),HR9,"")</f>
        <v/>
      </c>
      <c r="HY9" s="52" t="str">
        <f>IF(AND(HR9&lt;&gt;"",$G9="2"),_xlfn.RANK.EQ(HR9,$HX$6:$HX$89),"")</f>
        <v/>
      </c>
      <c r="HZ9" s="52" t="str">
        <f>IF(IF(HY9&lt;&gt;"",IF(MAX(COUNTIF($HY$6:$HY$89,$HY$6:$HY$89))&gt;1,"x",""),"")&lt;&gt;"",HY9+1,"")</f>
        <v/>
      </c>
      <c r="IA9" s="54" t="str">
        <f>IF(HY9&lt;&gt;"",IF($G9="3",IF(HR9&lt;&gt;"",IF(AND(HY9&lt;=10,HR9&gt;=$HX$92),HLOOKUP(HY9,Points_Table_Modified,IF(IW9&gt;=6,8,IW9+2),FALSE),0),""),IF(HR9&lt;&gt;"",IF(AND(HY9&lt;=10,HR9&gt;=$HX$92),HLOOKUP(HY9,Points_Table,IF(IW9&gt;=6,8,IW9+2),FALSE),0),"")),"")</f>
        <v/>
      </c>
      <c r="IB9" s="53" t="str">
        <f>IF(HZ9&lt;&gt;"",AVERAGE(IF(AND($G9="3",HZ9&lt;&gt;""),HLOOKUP(HZ9,Points_Table_Modified,IF(IW9&gt;=6,8,IW9+2),FALSE),IF(HZ9&lt;&gt;"",HLOOKUP(HZ9,Points_Table,IF(IW9&gt;=6,8,IW9+2),FALSE),"")),IA9),IA9)</f>
        <v/>
      </c>
      <c r="IC9" s="51" t="str">
        <f>IF(AND($G9="3",HR9&lt;&gt;""),HR9,"")</f>
        <v/>
      </c>
      <c r="ID9" s="52" t="str">
        <f>IF(AND(HR9&lt;&gt;"",$G9="3"),_xlfn.RANK.EQ(HR9,$IC$6:$IC$89),"")</f>
        <v/>
      </c>
      <c r="IE9" s="52" t="str">
        <f>IF(IF(ID9&lt;&gt;"",IF(MAX(COUNTIF($ID$6:$ID$89,$ID$6:$ID$89))&gt;1,"x",""),"")&lt;&gt;"",ID9+1,"")</f>
        <v/>
      </c>
      <c r="IF9" s="52" t="str">
        <f>IF(ID9&lt;&gt;"",IF($G9="3",IF(HR9&lt;&gt;"",IF(AND(ID9&lt;=20,HR9&gt;=$IC$92),HLOOKUP(ID9,Points_Table_Modified,IF(IW9&gt;=6,8,IW9+2),FALSE),0),""),IF(HR9&lt;&gt;"",IF(AND(ID9&lt;=10,HR9&gt;=$IC$92),HLOOKUP(ID9,Points_Table,IF(IW9&gt;=6,8,IW9+2),FALSE),0),"")),"")</f>
        <v/>
      </c>
      <c r="IG9" s="53" t="str">
        <f>IF(IE9&lt;&gt;"",AVERAGE(IF(AND($G9="3",IE9&lt;&gt;""),HLOOKUP(IE9,Points_Table_Modified,IF(IW9&gt;=6,8,IW9+2),FALSE),IF(IE9&lt;&gt;"",HLOOKUP(IE9,Points_Table,IF(IW9&gt;=6,8,IW9+2),FALSE),"")),IF9),IF9)</f>
        <v/>
      </c>
      <c r="IH9" s="51" t="str">
        <f>IF(AND($G9="4",HR9&lt;&gt;""),HR9,"")</f>
        <v/>
      </c>
      <c r="II9" s="52" t="str">
        <f>IF(AND(HR9&lt;&gt;"",G9="4"),_xlfn.RANK.EQ(HR9,$IH$6:$IH$89),"")</f>
        <v/>
      </c>
      <c r="IJ9" s="52" t="str">
        <f>IF(IF(II9&lt;&gt;"",IF(MAX(COUNTIF($II$6:$II$89,$II$6:$II$89))&gt;1,"x",""),"")&lt;&gt;"",II9+1,"")</f>
        <v/>
      </c>
      <c r="IK9" s="52" t="str">
        <f>IF(II9&lt;&gt;"",IF($G9="3",IF(HR9&lt;&gt;"",IF(AND(II9&lt;=10,HR9&gt;=$IH$92),HLOOKUP(II9,Points_Table_Modified,IF(IW9&gt;=6,8,IW9+2),FALSE),0),""),IF(HR9&lt;&gt;"",IF(AND(II9&lt;=10,HR9&gt;=$IH$92),HLOOKUP(II9,Points_Table,IF(IW9&gt;=6,8,IW9+2),FALSE),0),"")),"")</f>
        <v/>
      </c>
      <c r="IL9" s="53" t="str">
        <f>IF(IJ9&lt;&gt;"",AVERAGE(IF(AND($G9="3",IJ9&lt;&gt;""),HLOOKUP(IJ9,Points_Table_Modified,IF(IW9&gt;=6,8,IW9+2),FALSE),IF(IJ9&lt;&gt;"",HLOOKUP(IJ9,Points_Table,IF(IW9&gt;=6,8,IW9+2),FALSE),"")),IK9),IK9)</f>
        <v/>
      </c>
      <c r="IM9" s="51" t="str">
        <f>IF(AND($G9="5",HR9&lt;&gt;""),HR9,"")</f>
        <v/>
      </c>
      <c r="IN9" s="52" t="str">
        <f>IF(AND(HR9&lt;&gt;"",$G9="5"),_xlfn.RANK.EQ(HR9,$IM$6:$IM$89),"")</f>
        <v/>
      </c>
      <c r="IO9" s="52" t="str">
        <f>IF(IF(IN9&lt;&gt;"",IF(MAX(COUNTIF($IN$6:$IN$89,$IN$6:$IN$89))&gt;1,"x",""),"")&lt;&gt;"",IN9+1,"")</f>
        <v/>
      </c>
      <c r="IP9" s="52" t="str">
        <f>IF(IN9&lt;&gt;"",IF($G9="3",IF(HR9&lt;&gt;"",IF(AND(IN9&lt;=10,HR9&gt;=$IM$92),HLOOKUP(IN9,Points_Table_Modified,IF(IW9&gt;=6,8,IW9+2),FALSE),0),""),IF(HR9&lt;&gt;"",IF(AND(IN9&lt;=10,HR9&gt;=$IM$92),HLOOKUP(IN9,Points_Table,IF(IW9&gt;=6,8,IW9+2),FALSE),0),"")),"")</f>
        <v/>
      </c>
      <c r="IQ9" s="53" t="str">
        <f>IF(IO9&lt;&gt;"",AVERAGE(IF(AND($G9="3",IO9&lt;&gt;""),HLOOKUP(IO9,Points_Table_Modified,IF(IW9&gt;=6,8,IW9+2),FALSE),IF(IO9&lt;&gt;"",HLOOKUP(IO9,Points_Table,IF(IW9&gt;=6,8,IW9+2),FALSE),"")),IP9),IP9)</f>
        <v/>
      </c>
      <c r="IR9" s="51" t="str">
        <f>IF(AND($G9="6",HR9&lt;&gt;""),HR9,"")</f>
        <v/>
      </c>
      <c r="IS9" s="52" t="str">
        <f>IF(AND(HR9&lt;&gt;"",$G9="6"),_xlfn.RANK.EQ(HR9,$IR$6:$IR$89),"")</f>
        <v/>
      </c>
      <c r="IT9" s="52" t="str">
        <f>IF(IF(IS9&lt;&gt;"",IF(MAX(COUNTIF($IS$6:$IS$89,$IS$6:$IS$89))&gt;1,"x",""),"")&lt;&gt;"",IS9+1,"")</f>
        <v/>
      </c>
      <c r="IU9" s="52" t="str">
        <f>IF(IS9&lt;&gt;"",IF($G9="3",IF(HR9&lt;&gt;"",IF(AND(IS9&lt;=10,HR9&gt;=$IR$92),HLOOKUP(IS9,Points_Table_Modified,IF(IW9&gt;=6,8,IW9+2),FALSE),0),""),IF(HR9&lt;&gt;"",IF(AND(IS9&lt;=10,HR9&gt;=$IR$92),HLOOKUP(IS9,Points_Table,IF(IW9&gt;=6,8,IW9+2),FALSE),0),"")),"")</f>
        <v/>
      </c>
      <c r="IV9" s="53" t="str">
        <f>IF(IT9&lt;&gt;"",AVERAGE(IF(AND($G9="3",IT9&lt;&gt;""),HLOOKUP(IT9,Points_Table_Modified,IF(IW9&gt;=6,8,IW9+2),FALSE),IF(IT9&lt;&gt;"",HLOOKUP(IT9,Points_Table,IF(IW9&gt;=6,8,IW9+2),FALSE),"")),IU9),IU9)</f>
        <v/>
      </c>
      <c r="IW9" s="57">
        <f>VLOOKUP($G9,Entries_D_Event,10,FALSE)</f>
        <v>0</v>
      </c>
      <c r="IX9" s="52" t="str">
        <f>CONCATENATE(IS9,IN9,II9,ID9,HY9,HT9)</f>
        <v/>
      </c>
      <c r="IY9" s="118" t="str">
        <f>IF(IX9&lt;&gt;"",IF(AND($G9="3",HR9&lt;&gt;""),10,IF(HR9&lt;&gt;"",5,"")),"")</f>
        <v/>
      </c>
      <c r="IZ9" s="118">
        <f>_xlfn.NUMBERVALUE(IF(IX9&lt;&gt;"",CONCATENATE(IV9,IQ9,IL9,IG9,IB9,HW9),""))</f>
        <v>0</v>
      </c>
      <c r="JA9" s="56">
        <f>IFERROR(IY9+IZ9,0)</f>
        <v>0</v>
      </c>
      <c r="JB9" s="90"/>
      <c r="JC9" s="52" t="str">
        <f>IF(AND($G9="1",JB9&lt;&gt;""),JB9,"")</f>
        <v/>
      </c>
      <c r="JD9" s="52" t="str">
        <f>IF(AND(JB9&lt;&gt;"",$G9="1"),_xlfn.RANK.EQ(JB9,$JC$6:$JC$89),"")</f>
        <v/>
      </c>
      <c r="JE9" s="52" t="str">
        <f>IF(IF(JD9&lt;&gt;"",IF(MAX(COUNTIF($JD$6:$JD$89,$JD$6:$JD$89))&gt;1,"x",""),"")&lt;&gt;"",JD9+1,"")</f>
        <v/>
      </c>
      <c r="JF9" s="52" t="str">
        <f>IF(JD9&lt;&gt;"",IF($G9="3",IF(JB9&lt;&gt;"",IF(AND(JD9&lt;=10,JB9&gt;=$JC$92),HLOOKUP(JD9,Points_Table_Modified,IF(KG9&gt;=6,8,KG9+2),FALSE),0),""),IF(JB9&lt;&gt;"",IF(AND(JD9&lt;=10,JB9&gt;=$JC$92),HLOOKUP(JD9,Points_Table,IF(KG9&gt;=6,8,KG9+2),FALSE),0),"")),"")</f>
        <v/>
      </c>
      <c r="JG9" s="53" t="str">
        <f>IF(JE9&lt;&gt;"",AVERAGE(IF(AND($G9="3",JE9&lt;&gt;""),HLOOKUP(JE9,Points_Table_Modified,IF(KG9&gt;=6,8,KG9+2),FALSE),IF(JE9&lt;&gt;"",HLOOKUP(JE9,Points_Table,IF(KG9&gt;=6,8,KG9+2),FALSE),"")),JF9),JF9)</f>
        <v/>
      </c>
      <c r="JH9" s="51" t="str">
        <f>IF(AND($G9="2",JB9&lt;&gt;""),JB9,"")</f>
        <v/>
      </c>
      <c r="JI9" s="52" t="str">
        <f>IF(AND(JB9&lt;&gt;"",$G9="2"),_xlfn.RANK.EQ(JB9,$JH$6:$JH$89),"")</f>
        <v/>
      </c>
      <c r="JJ9" s="52" t="str">
        <f>IF(IF(JI9&lt;&gt;"",IF(MAX(COUNTIF($JI$6:$JI$89,$JI$6:$JI$89))&gt;1,"x",""),"")&lt;&gt;"",JI9+1,"")</f>
        <v/>
      </c>
      <c r="JK9" s="54" t="str">
        <f>IF(JI9&lt;&gt;"",IF($G9="3",IF(JB9&lt;&gt;"",IF(AND(JI9&lt;=10,JB9&gt;=$JH$92),HLOOKUP(JI9,Points_Table_Modified,IF(KG9&gt;=6,8,KG9+2),FALSE),0),""),IF(JB9&lt;&gt;"",IF(AND(JI9&lt;=10,JB9&gt;=$JH$92),HLOOKUP(JI9,Points_Table,IF(KG9&gt;=6,8,KG9+2),FALSE),0),"")),"")</f>
        <v/>
      </c>
      <c r="JL9" s="53" t="str">
        <f>IF(JJ9&lt;&gt;"",AVERAGE(IF(AND($G9="3",JJ9&lt;&gt;""),HLOOKUP(JJ9,Points_Table_Modified,IF(KG9&gt;=6,8,KG9+2),FALSE),IF(JJ9&lt;&gt;"",HLOOKUP(JJ9,Points_Table,IF(KG9&gt;=6,8,KG9+2),FALSE),"")),JK9),JK9)</f>
        <v/>
      </c>
      <c r="JM9" s="51" t="str">
        <f>IF(AND($G9="3",JB9&lt;&gt;""),JB9,"")</f>
        <v/>
      </c>
      <c r="JN9" s="52" t="str">
        <f>IF(AND(JB9&lt;&gt;"",$G9="3"),_xlfn.RANK.EQ(JB9,$JM$6:$JM$89),"")</f>
        <v/>
      </c>
      <c r="JO9" s="52" t="str">
        <f>IF(IF(JN9&lt;&gt;"",IF(MAX(COUNTIF($JN$6:$JN$89,$JN$6:$JN$89))&gt;1,"x",""),"")&lt;&gt;"",JN9+1,"")</f>
        <v/>
      </c>
      <c r="JP9" s="52" t="str">
        <f>IF(JN9&lt;&gt;"",IF($G9="3",IF(JB9&lt;&gt;"",IF(AND(JN9&lt;=20,JB9&gt;=$JM$92),HLOOKUP(JN9,Points_Table_Modified,IF(KG9&gt;=6,8,KG9+2),FALSE),0),""),IF(JB9&lt;&gt;"",IF(AND(JN9&lt;=10,JB9&gt;=$JM$92),HLOOKUP(JN9,Points_Table,IF(KG9&gt;=6,8,KG9+2),FALSE),0),"")),"")</f>
        <v/>
      </c>
      <c r="JQ9" s="53" t="str">
        <f>IF(JO9&lt;&gt;"",AVERAGE(IF(AND($G9="3",JO9&lt;&gt;""),HLOOKUP(JO9,Points_Table_Modified,IF(KG9&gt;=6,8,KG9+2),FALSE),IF(JO9&lt;&gt;"",HLOOKUP(JO9,Points_Table,IF(KG9&gt;=6,8,KG9+2),FALSE),"")),JP9),JP9)</f>
        <v/>
      </c>
      <c r="JR9" s="51" t="str">
        <f>IF(AND($G9="4",JB9&lt;&gt;""),JB9,"")</f>
        <v/>
      </c>
      <c r="JS9" s="52" t="str">
        <f>IF(AND(JB9&lt;&gt;"",G9="4"),_xlfn.RANK.EQ(JB9,$JR$6:$JR$89),"")</f>
        <v/>
      </c>
      <c r="JT9" s="52" t="str">
        <f>IF(IF(JS9&lt;&gt;"",IF(MAX(COUNTIF($JS$6:$JS$89,$JS$6:$JS$89))&gt;1,"x",""),"")&lt;&gt;"",JS9+1,"")</f>
        <v/>
      </c>
      <c r="JU9" s="52" t="str">
        <f>IF(JS9&lt;&gt;"",IF($G9="3",IF(JB9&lt;&gt;"",IF(AND(JS9&lt;=10,JB9&gt;=$JR$92),HLOOKUP(JS9,Points_Table_Modified,IF(KG9&gt;=6,8,KG9+2),FALSE),0),""),IF(JB9&lt;&gt;"",IF(AND(JS9&lt;=10,JB9&gt;=$JR$92),HLOOKUP(JS9,Points_Table,IF(KG9&gt;=6,8,KG9+2),FALSE),0),"")),"")</f>
        <v/>
      </c>
      <c r="JV9" s="53" t="str">
        <f>IF(JT9&lt;&gt;"",AVERAGE(IF(AND($G9="3",JT9&lt;&gt;""),HLOOKUP(JT9,Points_Table_Modified,IF(KG9&gt;=6,8,KG9+2),FALSE),IF(JT9&lt;&gt;"",HLOOKUP(JT9,Points_Table,IF(KG9&gt;=6,8,KG9+2),FALSE),"")),JU9),JU9)</f>
        <v/>
      </c>
      <c r="JW9" s="51" t="str">
        <f>IF(AND($G9="5",JB9&lt;&gt;""),JB9,"")</f>
        <v/>
      </c>
      <c r="JX9" s="52" t="str">
        <f>IF(AND(JB9&lt;&gt;"",$G9="5"),_xlfn.RANK.EQ(JB9,$JW$6:$JW$89),"")</f>
        <v/>
      </c>
      <c r="JY9" s="52" t="str">
        <f>IF(IF(JX9&lt;&gt;"",IF(MAX(COUNTIF($JX$6:$JX$89,$JX$6:$JX$89))&gt;1,"x",""),"")&lt;&gt;"",JX9+1,"")</f>
        <v/>
      </c>
      <c r="JZ9" s="52" t="str">
        <f>IF(JX9&lt;&gt;"",IF($G9="3",IF(JB9&lt;&gt;"",IF(AND(JX9&lt;=10,JB9&gt;=$JW$92),HLOOKUP(JX9,Points_Table_Modified,IF(KG9&gt;=6,8,KG9+2),FALSE),0),""),IF(JB9&lt;&gt;"",IF(AND(JX9&lt;=10,JB9&gt;=$JW$92),HLOOKUP(JX9,Points_Table,IF(KG9&gt;=6,8,KG9+2),FALSE),0),"")),"")</f>
        <v/>
      </c>
      <c r="KA9" s="53" t="str">
        <f>IF(JY9&lt;&gt;"",AVERAGE(IF(AND($G9="3",JY9&lt;&gt;""),HLOOKUP(JY9,Points_Table_Modified,IF(KG9&gt;=6,8,KG9+2),FALSE),IF(JY9&lt;&gt;"",HLOOKUP(JY9,Points_Table,IF(KG9&gt;=6,8,KG9+2),FALSE),"")),JZ9),JZ9)</f>
        <v/>
      </c>
      <c r="KB9" s="51" t="str">
        <f>IF(AND($G9="6",JB9&lt;&gt;""),JB9,"")</f>
        <v/>
      </c>
      <c r="KC9" s="52" t="str">
        <f>IF(AND(JB9&lt;&gt;"",$G9="6"),_xlfn.RANK.EQ(JB9,$KB$6:$KB$89),"")</f>
        <v/>
      </c>
      <c r="KD9" s="52" t="str">
        <f>IF(IF(KC9&lt;&gt;"",IF(MAX(COUNTIF($KC$6:$KC$89,$KC$6:$KC$89))&gt;1,"x",""),"")&lt;&gt;"",KC9+1,"")</f>
        <v/>
      </c>
      <c r="KE9" s="52" t="str">
        <f>IF(KC9&lt;&gt;"",IF($G9="3",IF(JB9&lt;&gt;"",IF(AND(KC9&lt;=10,JB9&gt;=$KB$92),HLOOKUP(KC9,Points_Table_Modified,IF(KG9&gt;=6,8,KG9+2),FALSE),0),""),IF(JB9&lt;&gt;"",IF(AND(KC9&lt;=10,JB9&gt;=$KB$92),HLOOKUP(KC9,Points_Table,IF(KG9&gt;=6,8,KG9+2),FALSE),0),"")),"")</f>
        <v/>
      </c>
      <c r="KF9" s="53" t="str">
        <f>IF(KD9&lt;&gt;"",AVERAGE(IF(AND($G9="3",KD9&lt;&gt;""),HLOOKUP(KD9,Points_Table_Modified,IF(KG9&gt;=6,8,KG9+2),FALSE),IF(KD9&lt;&gt;"",HLOOKUP(KD9,Points_Table,IF(KG9&gt;=6,8,KG9+2),FALSE),"")),KE9),KE9)</f>
        <v/>
      </c>
      <c r="KG9" s="57">
        <f>VLOOKUP($G9,Entries_D_Event,11,FALSE)</f>
        <v>0</v>
      </c>
      <c r="KH9" s="52" t="str">
        <f>CONCATENATE(KC9,JX9,JS9,JN9,JI9,JD9)</f>
        <v/>
      </c>
      <c r="KI9" s="118" t="str">
        <f>IF(KH9&lt;&gt;"",IF(AND($G9="3",JB9&lt;&gt;""),10,IF(JB9&lt;&gt;"",5,"")),"")</f>
        <v/>
      </c>
      <c r="KJ9" s="118">
        <f>_xlfn.NUMBERVALUE(IF(KH9&lt;&gt;"",CONCATENATE(KF9,KA9,JV9,JQ9,JL9,JG9),""))</f>
        <v>0</v>
      </c>
      <c r="KK9" s="56">
        <f>IFERROR(KI9+KJ9,0)</f>
        <v>0</v>
      </c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</row>
    <row r="10" spans="1:358" s="1" customFormat="1" x14ac:dyDescent="0.25">
      <c r="A10" s="35"/>
      <c r="B10" s="45">
        <v>5</v>
      </c>
      <c r="C10" s="46" t="s">
        <v>198</v>
      </c>
      <c r="D10" s="47" t="s">
        <v>199</v>
      </c>
      <c r="E10" s="50"/>
      <c r="F10" s="109">
        <v>938</v>
      </c>
      <c r="G10" s="49" t="s">
        <v>56</v>
      </c>
      <c r="H10" s="50" t="str">
        <f>VLOOKUP($G10,Class_Description,2)</f>
        <v>Top Truck</v>
      </c>
      <c r="I10" s="187">
        <f>AS10+CC10+DM10+EW10+GG10+HQ10+JA10+KK10</f>
        <v>42</v>
      </c>
      <c r="J10" s="116"/>
      <c r="K10" s="102" t="str">
        <f>IF(AND(J10&lt;&gt;"",$G10="1"),J10,"")</f>
        <v/>
      </c>
      <c r="L10" s="103" t="str">
        <f>IF(AND(J10&lt;&gt;"",$G10="1"),_xlfn.RANK.EQ(J10,$K$6:$K$89),"")</f>
        <v/>
      </c>
      <c r="M10" s="103" t="str">
        <f>IF(G10="6",IF(IF(L10&lt;&gt;"",IF(MAX(COUNTIF($L$6:$L$89,$L$6:$L$89))&gt;1,"x",""),"")&lt;&gt;"",L10+1,""),IF(K10=0,"",IF(IF(L10&lt;&gt;"",IF(MAX(COUNTIF($L$6:$L$89,$L$6:$L$89))&gt;1,"x",""),"")&lt;&gt;"",L10+1,"")))</f>
        <v/>
      </c>
      <c r="N10" s="103" t="str">
        <f>IF(L10&lt;&gt;"",IF($G10="3",IF(AND(L10&lt;=20,J10&gt;=$K$92),HLOOKUP(L10,Points_Table_Modified,IF(AO10&gt;=6,8,AO10+2),FALSE),0),IF(AND(L10&lt;=10,J10&gt;=$K$92),HLOOKUP(L10,Points_Table,IF(AO10&gt;=6,8,AO10+2),FALSE),0)),"")</f>
        <v/>
      </c>
      <c r="O10" s="103" t="str">
        <f>IF(M10&lt;&gt;"",AVERAGE(IF(AND($G10="3",M10&lt;&gt;""),HLOOKUP(M10,Points_Table_Modified,IF(AO10&gt;=6,8,AO10+2),FALSE),IF(M10&lt;&gt;"",HLOOKUP(M10,Points_Table,IF(AO10&gt;=6,8,AO10+2),FALSE),"")),N10),N10)</f>
        <v/>
      </c>
      <c r="P10" s="102" t="str">
        <f>IF(AND(J10&lt;&gt;"",$G10="2"),J10,"")</f>
        <v/>
      </c>
      <c r="Q10" s="103" t="str">
        <f>IF(AND(J10&lt;&gt;"",$G10="2"),_xlfn.RANK.EQ(J10,$P$6:$P$89),"")</f>
        <v/>
      </c>
      <c r="R10" s="103" t="str">
        <f>IF(G10="6",IF(IF(Q10&lt;&gt;"",IF(MAX(COUNTIF($Q$6:$Q$89,$Q$6:$Q$89))&gt;1,"x",""),"")&lt;&gt;"",Q10+1,""),IF(P10=0,"",IF(IF(Q10&lt;&gt;"",IF(MAX(COUNTIF($Q$6:$Q$89,$Q$6:$Q$89))&gt;1,"x",""),"")&lt;&gt;"",Q10+1,"")))</f>
        <v/>
      </c>
      <c r="S10" s="103" t="str">
        <f>IF(Q10&lt;&gt;"",IF($G10="3",IF(J10&lt;&gt;"",IF(AND(Q10&lt;=10,J10&gt;=$P$92),HLOOKUP(Q10,Points_Table_Modified,IF(AO10&gt;=6,8,AO10+2),FALSE),0),""),IF(J10&lt;&gt;"",IF(AND(Q10&lt;=10,J10&gt;=$P$92),HLOOKUP(Q10,Points_Table,IF(AO10&gt;=6,8,AO10+2),FALSE),0),"")),"")</f>
        <v/>
      </c>
      <c r="T10" s="103" t="str">
        <f>IF(R10&lt;&gt;"",AVERAGE(IF(AND($G10="3",R10&lt;&gt;""),HLOOKUP(R10,Points_Table_Modified,IF(AO10&gt;=6,8,AO10+2),FALSE),IF(R10&lt;&gt;"",HLOOKUP(R10,Points_Table,IF(AO10&gt;=6,8,AO10+2),FALSE),"")),S10),S10)</f>
        <v/>
      </c>
      <c r="U10" s="102" t="str">
        <f>IF(AND(J10&lt;&gt;"",$G10="3"),J10,"")</f>
        <v/>
      </c>
      <c r="V10" s="103" t="str">
        <f>IF(AND(J10&lt;&gt;"",$G10="3"),_xlfn.RANK.EQ(J10,$U$6:$U$89),"")</f>
        <v/>
      </c>
      <c r="W10" s="103" t="str">
        <f>IF(G10="6",IF(IF(V10&lt;&gt;"",IF(MAX(COUNTIF($V$6:$V$89,$V$6:$V$89))&gt;1,"x",""),"")&lt;&gt;"",V10+1,""),IF(U10=0,"",IF(IF(V10&lt;&gt;"",IF(MAX(COUNTIF($V$6:$V$89,$V$6:$V$89))&gt;1,"x",""),"")&lt;&gt;"",V10+1,"")))</f>
        <v/>
      </c>
      <c r="X10" s="103" t="str">
        <f>IF(V10&lt;&gt;"",IF($G10="3",IF(J10&lt;&gt;"",IF(AND(V10&lt;=20,J10&gt;=$U$92),HLOOKUP(V10,Points_Table_Modified,IF(AO10&gt;=6,8,AO10+2),FALSE),0),""),IF(J10&lt;&gt;"",IF(AND(V10&lt;=10,$J10&gt;=$U$92),HLOOKUP(V10,Points_Table,IF(AO10&gt;=6,8,AO10+2),FALSE),0),"")),"")</f>
        <v/>
      </c>
      <c r="Y10" s="103" t="str">
        <f>IF(W10&lt;&gt;"",AVERAGE(IF(AND($G10="3",W10&lt;&gt;""),HLOOKUP(W10,Points_Table_Modified,IF(AO10&gt;=6,8,AO10+2),FALSE),IF(W10&lt;&gt;"",HLOOKUP(W10,Points_Table,IF(AO10&gt;=6,8,AO10+2),FALSE),"")),X10),X10)</f>
        <v/>
      </c>
      <c r="Z10" s="102" t="str">
        <f>IF(AND(J10&lt;&gt;"",$G10="4"),J10,"")</f>
        <v/>
      </c>
      <c r="AA10" s="103" t="str">
        <f>IF(AND($J10&lt;&gt;"",G10="4"),_xlfn.RANK.EQ(J10,$Z$6:$Z$89),"")</f>
        <v/>
      </c>
      <c r="AB10" s="103" t="str">
        <f>IF($G10="6",IF(IF(AA10&lt;&gt;"",IF(MAX(COUNTIF($AA$6:$AA$89,$AA$6:$AA$89))&gt;1,"x",""),"")&lt;&gt;"",AA10+1,""),IF(Z10=0,"",IF(IF(AA10&lt;&gt;"",IF(MAX(COUNTIF($AA$6:$AA$89,$AA$6:$AA$89))&gt;1,"x",""),"")&lt;&gt;"",AA10+1,"")))</f>
        <v/>
      </c>
      <c r="AC10" s="103" t="str">
        <f>IF(AA10&lt;&gt;"",IF($G10="3",IF(J10&lt;&gt;"",IF(AND(AA10&lt;=10,J10&gt;=$Z$92),HLOOKUP(AA10,Points_Table_Modified,IF(AO10&gt;=6,8,AO10+2),FALSE),0),""),IF(J10&lt;&gt;"",IF(AND(AA10&lt;=10,J10&gt;=$Z$92),HLOOKUP(AA10,Points_Table,IF(AO10&gt;=6,8,AO10+2),FALSE),0),"")),"")</f>
        <v/>
      </c>
      <c r="AD10" s="103" t="str">
        <f>IF(AB10&lt;&gt;"",AVERAGE(IF(AND($G10="3",AB10&lt;&gt;""),HLOOKUP(AB10,Points_Table_Modified,IF(AO10&gt;=6,8,AO10+2),FALSE),IF(AB10&lt;&gt;"",HLOOKUP(AB10,Points_Table,IF(AO10&gt;=6,8,AO10+2),FALSE),"")),AC10),AC10)</f>
        <v/>
      </c>
      <c r="AE10" s="102" t="str">
        <f>IF(AND(J10&lt;&gt;"",$G10="5"),J10,"")</f>
        <v/>
      </c>
      <c r="AF10" s="103" t="str">
        <f>IF(AND(J10&lt;&gt;"",$G10="5"),_xlfn.RANK.EQ(J10,$AE$6:$AE$89),"")</f>
        <v/>
      </c>
      <c r="AG10" s="103" t="str">
        <f>IF($G10="6",IF(IF(AF10&lt;&gt;"",IF(MAX(COUNTIF($AF$6:$AF$89,$AF$6:$AF$89))&gt;1,"x",""),"")&lt;&gt;"",AF10+1,""),IF(AE10=0,"",IF(IF(AF10&lt;&gt;"",IF(MAX(COUNTIF($AF$6:$AF$89,$AF$6:$AF$89))&gt;1,"x",""),"")&lt;&gt;"",AF10+1,"")))</f>
        <v/>
      </c>
      <c r="AH10" s="103" t="str">
        <f>IF(AF10&lt;&gt;"",IF($G10="3",IF(J10&lt;&gt;"",IF(AND(AF10&lt;=10,J10&gt;=$AE$92),HLOOKUP(AF10,Points_Table_Modified,IF(AO10&gt;=6,8,AO10+2),FALSE),0),""),IF(J10&lt;&gt;"",IF(AND(AF10&lt;=10,J10&gt;=$AE$92),HLOOKUP(AF10,Points_Table,IF(AO10&gt;=6,8,AO10+2),FALSE),0),"")),"")</f>
        <v/>
      </c>
      <c r="AI10" s="103" t="str">
        <f>IF(AG10&lt;&gt;"",AVERAGE(IF(AND($G10="3",AG10&lt;&gt;""),HLOOKUP(AG10,Points_Table_Modified,IF(AO10&gt;=6,8,AO10+2),FALSE),IF(AG10&lt;&gt;"",HLOOKUP(AG10,Points_Table,IF(AO10&gt;=6,8,AO10+2),FALSE),"")),AH10),AH10)</f>
        <v/>
      </c>
      <c r="AJ10" s="102" t="str">
        <f>IF(AND(J10&lt;&gt;"",$G10="6"),J10,"")</f>
        <v/>
      </c>
      <c r="AK10" s="103" t="str">
        <f>IF(AND(J10&lt;&gt;"",$G10="6"),_xlfn.RANK.EQ(J10,$AJ$6:$AJ$89),"")</f>
        <v/>
      </c>
      <c r="AL10" s="103" t="str">
        <f>IF(G10="6",IF(IF(AK10&lt;&gt;"",IF(MAX(COUNTIF($AK$6:$AK$89,$AK$6:$AK$89))&gt;1,"x",""),"")&lt;&gt;"",AK10+1,""),IF(AJ10=0,"",IF(IF(AK10&lt;&gt;"",IF(MAX(COUNTIF($AK$6:$AK$89,$AK$6:$AK$89))&gt;1,"x",""),"")&lt;&gt;"",AK10+1,"")))</f>
        <v/>
      </c>
      <c r="AM10" s="103" t="str">
        <f>IF(AK10&lt;&gt;"",IF($G10="3",IF(J10&lt;&gt;"",IF(AND(AK10&lt;=10,J10&gt;=$AJ$92),HLOOKUP(AK10,Points_Table_Modified,IF(AO10&gt;=6,8,AO10+2),FALSE),0),""),IF(J10&lt;&gt;"",IF(AND(AK10&lt;=10,J10&gt;=$AJ$92),HLOOKUP(AK10,Points_Table,IF(AO10&gt;=6,8,AO10+2),FALSE),0),"")),"")</f>
        <v/>
      </c>
      <c r="AN10" s="136" t="str">
        <f>IF(AL10&lt;&gt;"",AVERAGE(IF(AND($G10="3",AL10&lt;&gt;""),HLOOKUP(AL10,Points_Table_Modified,IF(AO10&gt;=6,8,AO10+2),FALSE),IF(AL10&lt;&gt;"",HLOOKUP(AL10,Points_Table,IF(AO10&gt;=6,8,AO10+2),FALSE),"")),AM10),AM10)</f>
        <v/>
      </c>
      <c r="AO10" s="55">
        <f>VLOOKUP($G10,Entries_D_Event,4,FALSE)</f>
        <v>6</v>
      </c>
      <c r="AP10" s="52" t="str">
        <f>CONCATENATE(AK10,AF10,AA10,V10,Q10,L10)</f>
        <v/>
      </c>
      <c r="AQ10" s="118" t="str">
        <f>IF(AP10&lt;&gt;"",IF(AND($G10="3",J10&lt;&gt;""),10,IF(J10&lt;&gt;"",5,"")),"")</f>
        <v/>
      </c>
      <c r="AR10" s="118">
        <f>_xlfn.NUMBERVALUE(IF(AP10&lt;&gt;"",CONCATENATE(AN10,AI10,AD10,Y10,T10,O10),""))</f>
        <v>0</v>
      </c>
      <c r="AS10" s="56">
        <f>IFERROR(AQ10+AR10,0)</f>
        <v>0</v>
      </c>
      <c r="AT10" s="90"/>
      <c r="AU10" s="54" t="str">
        <f>IF(AND(AT10&lt;&gt;"",$G10="1"),AT10,"")</f>
        <v/>
      </c>
      <c r="AV10" s="52" t="str">
        <f>IF(AND(AT10&lt;&gt;"",$G10="1"),_xlfn.RANK.EQ(AT10,$AU$6:$AU$89),"")</f>
        <v/>
      </c>
      <c r="AW10" s="52" t="str">
        <f>IF(IF(AV10&lt;&gt;"",IF(MAX(COUNTIF($AV$6:$AV$89,$AV$6:$AV$89))&gt;1,"x",""),"")&lt;&gt;"",AV10+1,"")</f>
        <v/>
      </c>
      <c r="AX10" s="52" t="str">
        <f>IF(AV10&lt;&gt;"",IF($G10="3",IF(AT10&lt;&gt;"",IF(AND(AV10&lt;=10,AT10&gt;=$AU$92),HLOOKUP(AV10,Points_Table_Modified,IF(BY10&gt;=6,8,BY10+2),FALSE),0),""),IF(AT10&lt;&gt;"",IF(AND(AV10&lt;=10,AT10&gt;=$AU$92),HLOOKUP(AV10,Points_Table,IF(BY10&gt;=6,8,BY10+2),FALSE),0),"")),"")</f>
        <v/>
      </c>
      <c r="AY10" s="53" t="str">
        <f>IF(AW10&lt;&gt;"",AVERAGE(IF(AND($G10="3",AW10&lt;&gt;""),HLOOKUP(AW10,Points_Table_Modified,IF(BY10&gt;=6,8,BY10+2),FALSE),IF(AW10&lt;&gt;"",HLOOKUP(AW10,Points_Table,IF(BY10&gt;=6,8,BY10+2),FALSE),"")),AX10),AX10)</f>
        <v/>
      </c>
      <c r="AZ10" s="51" t="str">
        <f>IF(AND($G10="2",AT10&lt;&gt;""),AT10,"")</f>
        <v/>
      </c>
      <c r="BA10" s="52" t="str">
        <f>IF(AND(AT10&lt;&gt;"",$G10="2"),_xlfn.RANK.EQ(AT10,$AZ$6:$AZ$89),"")</f>
        <v/>
      </c>
      <c r="BB10" s="52" t="str">
        <f>IF(IF(BA10&lt;&gt;"",IF(MAX(COUNTIF($BA$6:$BA$89,$BA$6:$BA$89))&gt;1,"x",""),"")&lt;&gt;"",BA10+1,"")</f>
        <v/>
      </c>
      <c r="BC10" s="54" t="str">
        <f>IF(BA10&lt;&gt;"",IF($G10="3",IF(AT10&lt;&gt;"",IF(AND(BA10&lt;=10,AT10&gt;=$AZ$92),HLOOKUP(BA10,Points_Table_Modified,IF(BY10&gt;=6,8,BY10+2),FALSE),0),""),IF(AT10&lt;&gt;"",IF(AND(BA10&lt;=10,AT10&gt;=$AZ$92),HLOOKUP(BA10,Points_Table,IF(BY10&gt;=6,8,BY10+2),FALSE),0),"")),"")</f>
        <v/>
      </c>
      <c r="BD10" s="53" t="str">
        <f>IF(BB10&lt;&gt;"",AVERAGE(IF(AND($G10="3",BB10&lt;&gt;""),HLOOKUP(BB10,Points_Table_Modified,IF(BY10&gt;=6,8,BY10+2),FALSE),IF(BB10&lt;&gt;"",HLOOKUP(BB10,Points_Table,IF(BY10&gt;=6,8,BY10+2),FALSE),"")),BC10),BC10)</f>
        <v/>
      </c>
      <c r="BE10" s="51" t="str">
        <f>IF(AND($G10="3",AT10&lt;&gt;""),AT10,"")</f>
        <v/>
      </c>
      <c r="BF10" s="52" t="str">
        <f>IF(AND(AT10&lt;&gt;"",$G10="3"),_xlfn.RANK.EQ(AT10,$BE$6:$BE$89),"")</f>
        <v/>
      </c>
      <c r="BG10" s="52" t="str">
        <f>IF(IF(BF10&lt;&gt;"",IF(MAX(COUNTIF($BF$6:$BF$89,$BF$6:$BF$89))&gt;1,"x",""),"")&lt;&gt;"",BF10+1,"")</f>
        <v/>
      </c>
      <c r="BH10" s="52" t="str">
        <f>IF(BF10&lt;&gt;"",IF($G10="3",IF(AT10&lt;&gt;"",IF(AND(BF10&lt;=20,AT10&gt;=$BE$92),HLOOKUP(BF10,Points_Table_Modified,IF(BY10&gt;=6,8,BY10+2),FALSE),0),""),IF(AT10&lt;&gt;"",IF(AND(BF10&lt;=10,AT10&gt;=$BE$92),HLOOKUP(BF10,Points_Table,IF(BY10&gt;=6,8,BY10+2),FALSE),0),"")),"")</f>
        <v/>
      </c>
      <c r="BI10" s="53" t="str">
        <f>IF(BG10&lt;&gt;"",AVERAGE(IF(AND($G10="3",BG10&lt;&gt;""),HLOOKUP(BG10,Points_Table_Modified,IF(BY10&gt;=6,8,BY10+2),FALSE),IF(BG10&lt;&gt;"",HLOOKUP(BG10,Points_Table,IF(BY10&gt;=6,8,BY10+2),FALSE),"")),BH10),BH10)</f>
        <v/>
      </c>
      <c r="BJ10" s="51" t="str">
        <f>IF(AND($G10="4",AT10&lt;&gt;""),AT10,"")</f>
        <v/>
      </c>
      <c r="BK10" s="52" t="str">
        <f>IF(AND(AT10&lt;&gt;"",G10="4"),_xlfn.RANK.EQ(AT10,$BJ$6:$BJ$89),"")</f>
        <v/>
      </c>
      <c r="BL10" s="52" t="str">
        <f>IF(IF(BK10&lt;&gt;"",IF(MAX(COUNTIF($BK$6:$BK$89,$BK$6:$BK$89))&gt;1,"x",""),"")&lt;&gt;"",BK10+1,"")</f>
        <v/>
      </c>
      <c r="BM10" s="52" t="str">
        <f>IF(BK10&lt;&gt;"",IF($G10="3",IF(AT10&lt;&gt;"",IF(AND(BK10&lt;=10,AT10&gt;=$BJ$92),HLOOKUP(BK10,Points_Table_Modified,IF(BY10&gt;=6,8,BY10+2),FALSE),0),""),IF(AT10&lt;&gt;"",IF(AND(BK10&lt;=10,AT10&gt;=$BJ$92),HLOOKUP(BK10,Points_Table,IF(BY10&gt;=6,8,BY10+2),FALSE),0),"")),"")</f>
        <v/>
      </c>
      <c r="BN10" s="53" t="str">
        <f>IF(BL10&lt;&gt;"",AVERAGE(IF(AND($G10="3",BL10&lt;&gt;""),HLOOKUP(BL10,Points_Table_Modified,IF(BY10&gt;=6,8,BY10+2),FALSE),IF(BL10&lt;&gt;"",HLOOKUP(BL10,Points_Table,IF(BY10&gt;=6,8,BY10+2),FALSE),"")),BM10),BM10)</f>
        <v/>
      </c>
      <c r="BO10" s="51" t="str">
        <f>IF(AND($G10="5",AT10&lt;&gt;""),AT10,"")</f>
        <v/>
      </c>
      <c r="BP10" s="52" t="str">
        <f>IF(AND(AT10&lt;&gt;"",$G10="5"),_xlfn.RANK.EQ(AT10,$BO$6:$BO$89),"")</f>
        <v/>
      </c>
      <c r="BQ10" s="52" t="str">
        <f>IF(IF(BP10&lt;&gt;"",IF(MAX(COUNTIF($BP$6:$BP$89,$BP$6:$BP$89))&gt;1,"x",""),"")&lt;&gt;"",BP10+1,"")</f>
        <v/>
      </c>
      <c r="BR10" s="52" t="str">
        <f>IF(BP10&lt;&gt;"",IF($G10="3",IF(AT10&lt;&gt;"",IF(AND(BP10&lt;=10,AT10&gt;=$BO$92),HLOOKUP(BP10,Points_Table_Modified,IF(BY10&gt;=6,8,BY10+2),FALSE),0),""),IF(AT10&lt;&gt;"",IF(AND(BP10&lt;=10,AT10&gt;=$BO$92),HLOOKUP(BP10,Points_Table,IF(BY10&gt;=6,8,BY10+2),FALSE),0),"")),"")</f>
        <v/>
      </c>
      <c r="BS10" s="53" t="str">
        <f>IF(BQ10&lt;&gt;"",AVERAGE(IF(AND($G10="3",BQ10&lt;&gt;""),HLOOKUP(BQ10,Points_Table_Modified,IF(BY10&gt;=6,8,BY10+2),FALSE),IF(BQ10&lt;&gt;"",HLOOKUP(BQ10,Points_Table,IF(BY10&gt;=6,8,BY10+2),FALSE),"")),BR10),BR10)</f>
        <v/>
      </c>
      <c r="BT10" s="51" t="str">
        <f>IF(AND($G10="6",AT10&lt;&gt;""),AT10,"")</f>
        <v/>
      </c>
      <c r="BU10" s="52" t="str">
        <f>IF(AND(AT10&lt;&gt;"",$G10="6"),_xlfn.RANK.EQ(AT10,$BT$6:$BT$89),"")</f>
        <v/>
      </c>
      <c r="BV10" s="52" t="str">
        <f>IF(IF(BU10&lt;&gt;"",IF(MAX(COUNTIF($BU$6:$BU$89,$BU$6:$BU$89))&gt;1,"x",""),"")&lt;&gt;"",BU10+1,"")</f>
        <v/>
      </c>
      <c r="BW10" s="52" t="str">
        <f>IF(BU10&lt;&gt;"",IF($G10="3",IF(AT10&lt;&gt;"",IF(AND(BU10&lt;=10,AT10&gt;=$BT$92),HLOOKUP(BU10,Points_Table_Modified,IF(BY10&gt;=6,8,BY10+2),FALSE),0),""),IF(AT10&lt;&gt;"",IF(AND(BU10&lt;=10,AT10&gt;=$BT$92),HLOOKUP(BU10,Points_Table,IF(BY10&gt;=6,8,BY10+2),FALSE),0),"")),"")</f>
        <v/>
      </c>
      <c r="BX10" s="53" t="str">
        <f>IF(BV10&lt;&gt;"",AVERAGE(IF(AND($G10="3",BV10&lt;&gt;""),HLOOKUP(BV10,Points_Table_Modified,IF(BY10&gt;=6,8,BY10+2),FALSE),IF(BV10&lt;&gt;"",HLOOKUP(BV10,Points_Table,IF(BY10&gt;=6,8,BY10+2),FALSE),"")),BW10),BW10)</f>
        <v/>
      </c>
      <c r="BY10" s="55">
        <f>VLOOKUP($G10,Entries_D_Event,5,FALSE)</f>
        <v>4</v>
      </c>
      <c r="BZ10" s="52" t="str">
        <f>CONCATENATE(BU10,BP10,BK10,BF10,BA10,AV10)</f>
        <v/>
      </c>
      <c r="CA10" s="118" t="str">
        <f>IF(BZ10&lt;&gt;"",IF(AND($G10="3",AT10&lt;&gt;""),10,IF(AT10&lt;&gt;"",5,"")),"")</f>
        <v/>
      </c>
      <c r="CB10" s="118">
        <f>_xlfn.NUMBERVALUE(IF(BZ10&lt;&gt;"",CONCATENATE(BX10,BS10,BN10,BI10,BD10,AY10),""))</f>
        <v>0</v>
      </c>
      <c r="CC10" s="56">
        <f>IFERROR(CA10+CB10,0)</f>
        <v>0</v>
      </c>
      <c r="CD10" s="90">
        <v>140</v>
      </c>
      <c r="CE10" s="54">
        <f>IF(AND($G10="1",CD10&lt;&gt;""),CD10,"")</f>
        <v>140</v>
      </c>
      <c r="CF10" s="52">
        <f>IF(AND(CD10&lt;&gt;"",$G10="1"),_xlfn.RANK.EQ(CD10,$CE$6:$CE$89),"")</f>
        <v>5</v>
      </c>
      <c r="CG10" s="52" t="str">
        <f>IF(IF(CF10&lt;&gt;"",IF(MAX(COUNTIF($CF$6:$CF$89,$CF$6:$CF$89))&gt;1,"x",""),"")&lt;&gt;"",CF10+1,"")</f>
        <v/>
      </c>
      <c r="CH10" s="52">
        <f>IF(CF10&lt;&gt;"",IF($G10="3",IF(CD10&lt;&gt;"",IF(AND(CF10&lt;=10,CD10&gt;=$CE$92),HLOOKUP(CF10,Points_Table_Modified,IF(DI10&gt;=6,8,DI10+2),FALSE),0),""),IF(CD10&lt;&gt;"",IF(AND(CF10&lt;=10,CD10&gt;=$CE$92),HLOOKUP(CF10,Points_Table,IF(DI10&gt;=6,8,DI10+2),FALSE),0),"")),"")</f>
        <v>12</v>
      </c>
      <c r="CI10" s="53">
        <f>IF(CG10&lt;&gt;"",AVERAGE(IF(AND($G10="3",CG10&lt;&gt;""),HLOOKUP(CG10,Points_Table_Modified,IF(DI10&gt;=6,8,DI10+2),FALSE),IF(CG10&lt;&gt;"",HLOOKUP(CG10,Points_Table,IF(DI10&gt;=6,8,DI10+2),FALSE),"")),CH10),CH10)</f>
        <v>12</v>
      </c>
      <c r="CJ10" s="51" t="str">
        <f>IF(AND($G10="2",CD10&lt;&gt;""),CD10,"")</f>
        <v/>
      </c>
      <c r="CK10" s="52" t="str">
        <f>IF(AND(CD10&lt;&gt;"",$G10="2"),_xlfn.RANK.EQ(CD10,$CJ$6:$CJ$89),"")</f>
        <v/>
      </c>
      <c r="CL10" s="52" t="str">
        <f>IF(IF(CK10&lt;&gt;"",IF(MAX(COUNTIF($CK$6:$CK$89,$CK$6:$CK$89))&gt;1,"x",""),"")&lt;&gt;"",CK10+1,"")</f>
        <v/>
      </c>
      <c r="CM10" s="54" t="str">
        <f>IF(CK10&lt;&gt;"",IF($G10="3",IF(CD10&lt;&gt;"",IF(AND(CK10&lt;=10,CD10&gt;=$CJ$92),HLOOKUP(CK10,Points_Table_Modified,IF(DI10&gt;=6,8,DI10+2),FALSE),0),""),IF(CD10&lt;&gt;"",IF(AND(CK10&lt;=10,CD10&gt;=$CJ$92),HLOOKUP(CK10,Points_Table,IF(DI10&gt;=6,8,DI10+2),FALSE),0),"")),"")</f>
        <v/>
      </c>
      <c r="CN10" s="53" t="str">
        <f>IF(CL10&lt;&gt;"",AVERAGE(IF(AND($G10="3",CL10&lt;&gt;""),HLOOKUP(CL10,Points_Table_Modified,IF(DI10&gt;=6,8,DI10+2),FALSE),IF(CL10&lt;&gt;"",HLOOKUP(CL10,Points_Table,IF(DI10&gt;=6,8,DI10+2),FALSE),"")),CM10),CM10)</f>
        <v/>
      </c>
      <c r="CO10" s="51" t="str">
        <f>IF(AND($G10="3",CD10&lt;&gt;""),CD10,"")</f>
        <v/>
      </c>
      <c r="CP10" s="52" t="str">
        <f>IF(AND(CD10&lt;&gt;"",$G10="3"),_xlfn.RANK.EQ(CD10,$CO$6:$CO$89),"")</f>
        <v/>
      </c>
      <c r="CQ10" s="52" t="str">
        <f>IF(IF(CP10&lt;&gt;"",IF(MAX(COUNTIF($CP10:$CP$89,$CP$6:$CP$89))&gt;1,"x",""),"")&lt;&gt;"",CP10+1,"")</f>
        <v/>
      </c>
      <c r="CR10" s="52" t="str">
        <f>IF(CP10&lt;&gt;"",IF($G10="3",IF(CD10&lt;&gt;"",IF(AND(CP10&lt;=20,CD10&gt;=$CO$92),HLOOKUP(CP10,Points_Table_Modified,IF(DI10&gt;=6,8,DI10+2),FALSE),0),""),IF(CD10&lt;&gt;"",IF(AND(CP10&lt;=10,CD10&gt;=$CO$92),HLOOKUP(CP10,Points_Table,IF(DI10&gt;=6,8,DI10+2),FALSE),0),"")),"")</f>
        <v/>
      </c>
      <c r="CS10" s="53" t="str">
        <f>IF(CQ10&lt;&gt;"",AVERAGE(IF(AND($G10="3",CQ10&lt;&gt;""),HLOOKUP(CQ10,Points_Table_Modified,IF(DI10&gt;=6,8,DI10+2),FALSE),IF(CQ10&lt;&gt;"",HLOOKUP(CQ10,Points_Table,IF(DI10&gt;=6,8,DI10+2),FALSE),"")),CR10),CR10)</f>
        <v/>
      </c>
      <c r="CT10" s="51" t="str">
        <f>IF(AND($G10="4",CD10&lt;&gt;""),CD10,"")</f>
        <v/>
      </c>
      <c r="CU10" s="52" t="str">
        <f>IF(AND(CD10&lt;&gt;"",G10="4"),_xlfn.RANK.EQ(CD10,$CT$6:$CT$89),"")</f>
        <v/>
      </c>
      <c r="CV10" s="52" t="str">
        <f>IF(IF(CU10&lt;&gt;"",IF(MAX(COUNTIF($CU$6:$CU$89,$CU$6:$CU$89))&gt;1,"x",""),"")&lt;&gt;"",CU10+1,"")</f>
        <v/>
      </c>
      <c r="CW10" s="52" t="str">
        <f>IF(CU10&lt;&gt;"",IF($G10="3",IF(CD10&lt;&gt;"",IF(AND(CU10&lt;=10,CD10&gt;=$CT$92),HLOOKUP(CU10,Points_Table_Modified,IF(DI10&gt;=6,8,DI10+2),FALSE),0),""),IF(CD10&lt;&gt;"",IF(AND(CU10&lt;=10,CD10&gt;=$CT$92),HLOOKUP(CU10,Points_Table,IF(DI10&gt;=6,8,DI10+2),FALSE),0),"")),"")</f>
        <v/>
      </c>
      <c r="CX10" s="53" t="str">
        <f>IF(CV10&lt;&gt;"",AVERAGE(IF(AND($G10="3",CV10&lt;&gt;""),HLOOKUP(CV10,Points_Table_Modified,IF(DI10&gt;=6,8,DI10+2),FALSE),IF(CV10&lt;&gt;"",HLOOKUP(CV10,Points_Table,IF(DI10&gt;=6,8,DI10+2),FALSE),"")),CW10),CW10)</f>
        <v/>
      </c>
      <c r="CY10" s="51" t="str">
        <f>IF(AND($G10="5",CD10&lt;&gt;""),CD10,"")</f>
        <v/>
      </c>
      <c r="CZ10" s="52" t="str">
        <f>IF(AND(CD10&lt;&gt;"",$G10="5"),_xlfn.RANK.EQ(CD10,$CY$6:$CY$89),"")</f>
        <v/>
      </c>
      <c r="DA10" s="52" t="str">
        <f>IF(IF(CZ10&lt;&gt;"",IF(MAX(COUNTIF($CZ$6:$CZ$89,$CZ$6:$CZ$89))&gt;1,"x",""),"")&lt;&gt;"",CZ10+1,"")</f>
        <v/>
      </c>
      <c r="DB10" s="52" t="str">
        <f>IF(CZ10&lt;&gt;"",IF($G10="3",IF(CD10&lt;&gt;"",IF(AND(CZ10&lt;=10,CD10&gt;=$CY$92),HLOOKUP(CZ10,Points_Table_Modified,IF(DI10&gt;=6,8,DI10+2),FALSE),0),""),IF(CD10&lt;&gt;"",IF(AND(CZ10&lt;=10,CD10&gt;=$CY$92),HLOOKUP(CZ10,Points_Table,IF(DI10&gt;=6,8,DI10+2),FALSE),0),"")),"")</f>
        <v/>
      </c>
      <c r="DC10" s="53" t="str">
        <f>IF(DA10&lt;&gt;"",AVERAGE(IF(AND($G10="3",DA10&lt;&gt;""),HLOOKUP(DA10,Points_Table_Modified,IF(DI10&gt;=6,8,DI10+2),FALSE),IF(DA10&lt;&gt;"",HLOOKUP(DA10,Points_Table,IF(DI10&gt;=6,8,DI10+2),FALSE),"")),DB10),DB10)</f>
        <v/>
      </c>
      <c r="DD10" s="51" t="str">
        <f>IF(AND($G10="6",CD10&lt;&gt;""),CD10,"")</f>
        <v/>
      </c>
      <c r="DE10" s="52" t="str">
        <f>IF(AND(CD10&lt;&gt;"",$G10="6"),_xlfn.RANK.EQ(CD10,$DD$6:$DD$89),"")</f>
        <v/>
      </c>
      <c r="DF10" s="52" t="str">
        <f>IF(IF(DE10&lt;&gt;"",IF(MAX(COUNTIF($DE$6:$DE$89,$DE$6:$DE$89))&gt;1,"x",""),"")&lt;&gt;"",DE10+1,"")</f>
        <v/>
      </c>
      <c r="DG10" s="52" t="str">
        <f>IF(DE10&lt;&gt;"",IF($G10="3",IF(CD10&lt;&gt;"",IF(AND(DE10&lt;=10,CD10&gt;=$DD$92),HLOOKUP(DE10,Points_Table_Modified,IF(DI10&gt;=6,8,DI10+2),FALSE),0),""),IF(CD10&lt;&gt;"",IF(AND(DE10&lt;=10,CD10&gt;=$DD$92),HLOOKUP(DE10,Points_Table,IF(DI10&gt;=6,8,DI10+2),FALSE),0),"")),"")</f>
        <v/>
      </c>
      <c r="DH10" s="53" t="str">
        <f>IF(DF10&lt;&gt;"",AVERAGE(IF(AND($G10="3",DF10&lt;&gt;""),HLOOKUP(DF10,Points_Table_Modified,IF(DI10&gt;=6,8,DI10+2),FALSE),IF(DF10&lt;&gt;"",HLOOKUP(DF10,Points_Table,IF(DI10&gt;=6,8,DI10+2),FALSE),"")),DG10),DG10)</f>
        <v/>
      </c>
      <c r="DI10" s="55">
        <f>VLOOKUP($G10,Entries_D_Event,6,FALSE)</f>
        <v>7</v>
      </c>
      <c r="DJ10" s="52" t="str">
        <f>CONCATENATE(DE10,CZ10,CU10,CP10,CK10,CF10)</f>
        <v>5</v>
      </c>
      <c r="DK10" s="52">
        <f>IF(DJ10&lt;&gt;"",IF(AND($G10="3",CD10&lt;&gt;""),10,IF(CD10&lt;&gt;"",5,"")),"")</f>
        <v>5</v>
      </c>
      <c r="DL10" s="118">
        <f>_xlfn.NUMBERVALUE(IF(DJ10&lt;&gt;"",CONCATENATE(DH10,DC10,CX10,CS10,CN10,CI10),""))</f>
        <v>12</v>
      </c>
      <c r="DM10" s="56">
        <f>IFERROR(DK10+DL10,0)</f>
        <v>17</v>
      </c>
      <c r="DN10" s="90">
        <v>442</v>
      </c>
      <c r="DO10" s="52">
        <f>IF(AND($G10="1",DN10&lt;&gt;""),DN10,"")</f>
        <v>442</v>
      </c>
      <c r="DP10" s="52">
        <f>IF(AND(DN10&lt;&gt;"",$G10="1"),_xlfn.RANK.EQ(DN10,$DO$6:$DO$89),"")</f>
        <v>3</v>
      </c>
      <c r="DQ10" s="52" t="str">
        <f>IF(IF(DP10&lt;&gt;"",IF(MAX(COUNTIF($DP$6:$DP$89,$DP$6:$DP$89))&gt;1,"x",""),"")&lt;&gt;"",DP10+1,"")</f>
        <v/>
      </c>
      <c r="DR10" s="52">
        <f>IF(DP10&lt;&gt;"",IF($G10="3",IF(DN10&lt;&gt;"",IF(AND(DP10&lt;=10,DN10&gt;=$DO$92),HLOOKUP(DP10,Points_Table_Modified,IF(ES10&gt;=6,8,ES10+2),FALSE),0),""),IF(DN10&lt;&gt;"",IF(AND(DP10&lt;=10,DN10&gt;=$DO$92),HLOOKUP(DP10,Points_Table,IF(ES10&gt;=6,8,ES10+2),FALSE),0),"")),"")</f>
        <v>20</v>
      </c>
      <c r="DS10" s="53">
        <f>IF(DQ10&lt;&gt;"",AVERAGE(IF(AND($G10="3",DQ10&lt;&gt;""),HLOOKUP(DQ10,Points_Table_Modified,IF(ES10&gt;=6,8,ES10+2),FALSE),IF(DQ10&lt;&gt;"",HLOOKUP(DQ10,Points_Table,IF(ES10&gt;=6,8,ES10+2),FALSE),"")),DR10),DR10)</f>
        <v>20</v>
      </c>
      <c r="DT10" s="51" t="str">
        <f>IF(AND($G10="2",DN10&lt;&gt;""),DN10,"")</f>
        <v/>
      </c>
      <c r="DU10" s="52" t="str">
        <f>IF(AND(DN10&lt;&gt;"",$G10="2"),_xlfn.RANK.EQ(DN10,$DT$6:$DT$89),"")</f>
        <v/>
      </c>
      <c r="DV10" s="52" t="str">
        <f>IF(IF(DU10&lt;&gt;"",IF(MAX(COUNTIF($DU$6:$DU$89,$DU$6:$DU$89))&gt;1,"x",""),"")&lt;&gt;"",DU10+1,"")</f>
        <v/>
      </c>
      <c r="DW10" s="54" t="str">
        <f>IF(DU10&lt;&gt;"",IF($G10="3",IF(DN10&lt;&gt;"",IF(AND(DU10&lt;=10,DN10&gt;=$DT$92),HLOOKUP(DU10,Points_Table_Modified,IF(ES10&gt;=6,8,ES10+2),FALSE),0),""),IF(DN10&lt;&gt;"",IF(AND(DU10&lt;=10,DN10&gt;=$DT$92),HLOOKUP(DU10,Points_Table,IF(ES10&gt;=6,8,ES10+2),FALSE),0),"")),"")</f>
        <v/>
      </c>
      <c r="DX10" s="53" t="str">
        <f>IF(DV10&lt;&gt;"",AVERAGE(IF(AND($G10="3",DV10&lt;&gt;""),HLOOKUP(DV10,Points_Table_Modified,IF(ES10&gt;=6,8,ES10+2),FALSE),IF(DV10&lt;&gt;"",HLOOKUP(DV10,Points_Table,IF(ES10&gt;=6,8,ES10+2),FALSE),"")),DW10),DW10)</f>
        <v/>
      </c>
      <c r="DY10" s="51" t="str">
        <f>IF(AND($G10="3",DN10&lt;&gt;""),DN10,"")</f>
        <v/>
      </c>
      <c r="DZ10" s="52" t="str">
        <f>IF(AND(DN10&lt;&gt;"",$G10="3"),_xlfn.RANK.EQ(DN10,$DY$6:$DY$89),"")</f>
        <v/>
      </c>
      <c r="EA10" s="52" t="str">
        <f>IF(IF(DZ10&lt;&gt;"",IF(MAX(COUNTIF($DZ$6:$DZ$89,$DZ$6:$DZ$89))&gt;1,"x",""),"")&lt;&gt;"",DZ10+1,"")</f>
        <v/>
      </c>
      <c r="EB10" s="52" t="str">
        <f>IF(DZ10&lt;&gt;"",IF($G10="3",IF(DN10&lt;&gt;"",IF(AND(DZ10&lt;=20,DN10&gt;=$DY$92),HLOOKUP(DZ10,Points_Table_Modified,IF(ES10&gt;=6,8,ES10+2),FALSE),0),""),IF(DN10&lt;&gt;"",IF(AND(DZ10&lt;=10,DN10&gt;=$DY$92),HLOOKUP(DZ10,Points_Table,IF(ES10&gt;=6,8,ES10+2),FALSE),0),"")),"")</f>
        <v/>
      </c>
      <c r="EC10" s="53" t="str">
        <f>IF(EA10&lt;&gt;"",AVERAGE(IF(AND($G10="3",EA10&lt;&gt;""),HLOOKUP(EA10,Points_Table_Modified,IF(ES10&gt;=6,8,ES10+2),FALSE),IF(EA10&lt;&gt;"",HLOOKUP(EA10,Points_Table,IF(ES10&gt;=6,8,ES10+2),FALSE),"")),EB10),EB10)</f>
        <v/>
      </c>
      <c r="ED10" s="51" t="str">
        <f>IF(AND($G10="4",DN10&lt;&gt;""),DN10,"")</f>
        <v/>
      </c>
      <c r="EE10" s="52" t="str">
        <f>IF(AND(DN10&lt;&gt;"",G10="4"),_xlfn.RANK.EQ(DN10,$ED$6:$ED$89),"")</f>
        <v/>
      </c>
      <c r="EF10" s="52" t="str">
        <f>IF(IF(EE10&lt;&gt;"",IF(MAX(COUNTIF($EE$6:$EE$89,$EE$6:$EE$89))&gt;1,"x",""),"")&lt;&gt;"",EE10+1,"")</f>
        <v/>
      </c>
      <c r="EG10" s="52" t="str">
        <f>IF(EE10&lt;&gt;"",IF($G10="3",IF(DN10&lt;&gt;"",IF(AND(EE10&lt;=10,DN10&gt;=$ED$92),HLOOKUP(EE10,Points_Table_Modified,IF(ES10&gt;=6,8,ES10+2),FALSE),0),""),IF(DN10&lt;&gt;"",IF(AND(EE10&lt;=10,DN10&gt;=$ED$92),HLOOKUP(EE10,Points_Table,IF(ES10&gt;=6,8,ES10+2),FALSE),0),"")),"")</f>
        <v/>
      </c>
      <c r="EH10" s="53" t="str">
        <f>IF(EF10&lt;&gt;"",AVERAGE(IF(AND($G10="3",EF10&lt;&gt;""),HLOOKUP(EF10,Points_Table_Modified,IF(ES10&gt;=6,8,ES10+2),FALSE),IF(EF10&lt;&gt;"",HLOOKUP(EF10,Points_Table,IF(ES10&gt;=6,8,ES10+2),FALSE),"")),EG10),EG10)</f>
        <v/>
      </c>
      <c r="EI10" s="51" t="str">
        <f>IF(AND($G10="5",DN10&lt;&gt;""),DN10,"")</f>
        <v/>
      </c>
      <c r="EJ10" s="52" t="str">
        <f>IF(AND(DN10&lt;&gt;"",$G10="5"),_xlfn.RANK.EQ(DN10,$EI$6:$EI$89),"")</f>
        <v/>
      </c>
      <c r="EK10" s="52" t="str">
        <f>IF(IF(EJ10&lt;&gt;"",IF(MAX(COUNTIF($EJ$6:$EJ$89,$EJ$6:$EJ$89))&gt;1,"x",""),"")&lt;&gt;"",EJ10+1,"")</f>
        <v/>
      </c>
      <c r="EL10" s="52" t="str">
        <f>IF(EJ10&lt;&gt;"",IF($G10="3",IF(DN10&lt;&gt;"",IF(AND(EJ10&lt;=10,DN10&gt;=$EI$92),HLOOKUP(EJ10,Points_Table_Modified,IF(ES10&gt;=6,8,ES10+2),FALSE),0),""),IF(DN10&lt;&gt;"",IF(AND(EJ10&lt;=10,DN10&gt;=$EI$92),HLOOKUP(EJ10,Points_Table,IF(ES10&gt;=6,8,ES10+2),FALSE),0),"")),"")</f>
        <v/>
      </c>
      <c r="EM10" s="53" t="str">
        <f>IF(EK10&lt;&gt;"",AVERAGE(IF(AND($G10="3",EK10&lt;&gt;""),HLOOKUP(EK10,Points_Table_Modified,IF(ES10&gt;=6,8,ES10+2),FALSE),IF(EK10&lt;&gt;"",HLOOKUP(EK10,Points_Table,IF(ES10&gt;=6,8,ES10+2),FALSE),"")),EL10),EL10)</f>
        <v/>
      </c>
      <c r="EN10" s="51" t="str">
        <f>IF(AND($G10="6",DN10&lt;&gt;""),DN10,"")</f>
        <v/>
      </c>
      <c r="EO10" s="52" t="str">
        <f>IF(AND(DN10&lt;&gt;"",$G10="6"),_xlfn.RANK.EQ(DN10,$EN$6:$EN$89),"")</f>
        <v/>
      </c>
      <c r="EP10" s="52" t="str">
        <f>IF(IF(EO10&lt;&gt;"",IF(MAX(COUNTIF($EO$6:$EO$89,$EO$6:$EO$89))&gt;1,"x",""),"")&lt;&gt;"",EO10+1,"")</f>
        <v/>
      </c>
      <c r="EQ10" s="52" t="str">
        <f>IF(EO10&lt;&gt;"",IF($G10="3",IF(DN10&lt;&gt;"",IF(AND(EO10&lt;=10,DN10&gt;=$EN$92),HLOOKUP(EO10,Points_Table_Modified,IF(ES10&gt;=6,8,ES10+2),FALSE),0),""),IF(DN10&lt;&gt;"",IF(AND(EO10&lt;=10,DN10&gt;=$EN$92),HLOOKUP(EO10,Points_Table,IF(ES10&gt;=6,8,ES10+2),FALSE),0),"")),"")</f>
        <v/>
      </c>
      <c r="ER10" s="53" t="str">
        <f>IF(EP10&lt;&gt;"",AVERAGE(IF(AND($G10="3",EP10&lt;&gt;""),HLOOKUP(EP10,Points_Table_Modified,IF(ES10&gt;=6,8,ES10+2),FALSE),IF(EP10&lt;&gt;"",HLOOKUP(EP10,Points_Table,IF(ES10&gt;=6,8,ES10+2),FALSE),"")),EQ10),EQ10)</f>
        <v/>
      </c>
      <c r="ES10" s="57">
        <f>VLOOKUP($G10,Entries_D_Event,7,FALSE)</f>
        <v>7</v>
      </c>
      <c r="ET10" s="52" t="str">
        <f>CONCATENATE(EO10,EJ10,EE10,DZ10,DU10,DP10)</f>
        <v>3</v>
      </c>
      <c r="EU10" s="118">
        <f>IF(ET10&lt;&gt;"",IF(AND($G10="3",DN10&lt;&gt;""),10,IF(DN10&lt;&gt;"",5,"")),"")</f>
        <v>5</v>
      </c>
      <c r="EV10" s="118">
        <f>_xlfn.NUMBERVALUE(IF(ET10&lt;&gt;"",CONCATENATE(ER10,EM10,EH10,EC10,DX10,DS10),""))</f>
        <v>20</v>
      </c>
      <c r="EW10" s="56">
        <f>IFERROR(EU10+EV10,0)</f>
        <v>25</v>
      </c>
      <c r="EX10" s="90"/>
      <c r="EY10" s="52" t="str">
        <f>IF(AND($G10="1",EX10&lt;&gt;""),EX10,"")</f>
        <v/>
      </c>
      <c r="EZ10" s="52" t="str">
        <f>IF(AND(EX10&lt;&gt;"",$G10="1"),_xlfn.RANK.EQ(EX10,$EY$6:$EY$89),"")</f>
        <v/>
      </c>
      <c r="FA10" s="52" t="str">
        <f>IF(IF(EZ10&lt;&gt;"",IF(MAX(COUNTIF($EZ$6:$EZ$89,$EZ$6:$EZ$89))&gt;1,"x",""),"")&lt;&gt;"",EZ10+1,"")</f>
        <v/>
      </c>
      <c r="FB10" s="52" t="str">
        <f>IF(EZ10&lt;&gt;"",IF($G10="3",IF(EX10&lt;&gt;"",IF(AND(EZ10&lt;=10,EX10&gt;=$EY$92),HLOOKUP(EZ10,Points_Table_Modified,IF(GC10&gt;=6,8,GC10+2),FALSE),0),""),IF(EX10&lt;&gt;"",IF(AND(EZ10&lt;=10,EX10&gt;=$EY$92),HLOOKUP(EZ10,Points_Table,IF(GC10&gt;=6,8,GC10+2),FALSE),0),"")),"")</f>
        <v/>
      </c>
      <c r="FC10" s="56" t="str">
        <f>IF(FB10&gt;0,IF(FA10&lt;&gt;"",AVERAGE(IF(AND($G10="3",FA10&lt;&gt;""),HLOOKUP(FA10,Points_Table_Modified,IF(GC10&gt;=6,8,GC10+2),FALSE),IF(FA10&lt;&gt;"",HLOOKUP(FA10,Points_Table,IF(GC10&gt;=6,8,GC10+2),FALSE),"")),FB10),FB10),0)</f>
        <v/>
      </c>
      <c r="FD10" s="51" t="str">
        <f>IF(AND($G10="2",EX10&lt;&gt;""),EX10,"")</f>
        <v/>
      </c>
      <c r="FE10" s="52" t="str">
        <f>IF(AND(EX10&lt;&gt;"",$G10="2"),_xlfn.RANK.EQ(EX10,$FD$6:$FD$89),"")</f>
        <v/>
      </c>
      <c r="FF10" s="52" t="str">
        <f>IF(IF(FE10&lt;&gt;"",IF(MAX(COUNTIF($FE$6:$FE$89,$FE$6:$FE$89))&gt;1,"x",""),"")&lt;&gt;"",FE10+1,"")</f>
        <v/>
      </c>
      <c r="FG10" s="54" t="str">
        <f>IF(FE10&lt;&gt;"",IF($G10="3",IF(EX10&lt;&gt;"",IF(AND(FE10&lt;=10,EX10&gt;=$FD$92),HLOOKUP(FE10,Points_Table_Modified,IF(GC10&gt;=6,8,GC10+2),FALSE),0),""),IF(EX10&lt;&gt;"",IF(AND(FE10&lt;=10,EX10&gt;=$FD$92),HLOOKUP(FE10,Points_Table,IF(GC10&gt;=6,8,GC10+2),FALSE),0),"")),"")</f>
        <v/>
      </c>
      <c r="FH10" s="56" t="str">
        <f>IF(FG10&gt;0,IF(FF10&lt;&gt;"",AVERAGE(IF(AND($G10="3",FF10&lt;&gt;""),HLOOKUP(FF10,Points_Table_Modified,IF(GC10&gt;=6,8,GC10+2),FALSE),IF(FF10&lt;&gt;"",HLOOKUP(FF10,Points_Table,IF(GC10&gt;=6,8,GC10+2),FALSE),"")),FG10),FG10),0)</f>
        <v/>
      </c>
      <c r="FI10" s="51" t="str">
        <f>IF(AND($G10="3",EX10&lt;&gt;""),EX10,"")</f>
        <v/>
      </c>
      <c r="FJ10" s="52" t="str">
        <f>IF(AND(EX10&lt;&gt;"",$G10="3"),_xlfn.RANK.EQ(EX10,$FI$6:$FI$89),"")</f>
        <v/>
      </c>
      <c r="FK10" s="52" t="str">
        <f>IF(IF(FJ10&lt;&gt;"",IF(MAX(COUNTIF($FJ$6:$FJ$89,$FJ$6:$FJ$89))&gt;1,"x",""),"")&lt;&gt;"",FJ10+1,"")</f>
        <v/>
      </c>
      <c r="FL10" s="52" t="str">
        <f>IF(FJ10&lt;&gt;"",IF($G10="3",IF(EX10&lt;&gt;"",IF(AND(FJ10&lt;=20,EX10&gt;=$FI$92),HLOOKUP(FJ10,Points_Table_Modified,IF(GC10&gt;=6,8,GC10+2),FALSE),0),""),IF(EX10&lt;&gt;"",IF(AND(FJ10&lt;=10,EX10&gt;=$FI$92),HLOOKUP(FJ10,Points_Table,IF(GC10&gt;=6,8,GC10+2),FALSE),0),"")),"")</f>
        <v/>
      </c>
      <c r="FM10" s="56" t="str">
        <f>IF(FL10&gt;0,IF(FK10&lt;&gt;"",AVERAGE(IF(AND($G10="3",FK10&lt;&gt;""),HLOOKUP(FK10,Points_Table_Modified,IF(GC10&gt;=6,8,GC10+2),FALSE),IF(FK10&lt;&gt;"",HLOOKUP(FK10,Points_Table,IF(GC10&gt;=6,8,GC10+2),FALSE),"")),FL10),FL10),0)</f>
        <v/>
      </c>
      <c r="FN10" s="51" t="str">
        <f>IF(AND($G10="4",EX10&lt;&gt;""),EX10,"")</f>
        <v/>
      </c>
      <c r="FO10" s="52" t="str">
        <f>IF(AND(EX10&lt;&gt;"",G10="4"),_xlfn.RANK.EQ(EX10,$FN$6:$FN$89),"")</f>
        <v/>
      </c>
      <c r="FP10" s="52" t="str">
        <f>IF(IF(FO10&lt;&gt;"",IF(MAX(COUNTIF($FO$6:$FO$89,$FO$6:$FO$89))&gt;1,"x",""),"")&lt;&gt;"",FO10+1,"")</f>
        <v/>
      </c>
      <c r="FQ10" s="52" t="str">
        <f>IF(FO10&lt;&gt;"",IF($G10="3",IF(EX10&lt;&gt;"",IF(AND(FO10&lt;=10,EX10&gt;=$FN$92),HLOOKUP(FO10,Points_Table_Modified,IF(GC10&gt;=6,8,GC10+2),FALSE),0),""),IF(EX10&lt;&gt;"",IF(AND(FO10&lt;=10,EX10&gt;=$FN$92),HLOOKUP(FO10,Points_Table,IF(GC10&gt;=6,8,GC10+2),FALSE),0),"")),"")</f>
        <v/>
      </c>
      <c r="FR10" s="56" t="str">
        <f>IF(FQ10&gt;0,IF(FP10&lt;&gt;"",AVERAGE(IF(AND($G10="3",FP10&lt;&gt;""),HLOOKUP(FP10,Points_Table_Modified,IF(GC10&gt;=6,8,GC10+2),FALSE),IF(FP10&lt;&gt;"",HLOOKUP(FP10,Points_Table,IF(GC10&gt;=6,8,GC10+2),FALSE),"")),FQ10),FQ10),0)</f>
        <v/>
      </c>
      <c r="FS10" s="51" t="str">
        <f>IF(AND($G10="5",EX10&lt;&gt;""),EX10,"")</f>
        <v/>
      </c>
      <c r="FT10" s="52" t="str">
        <f>IF(AND(EX10&lt;&gt;"",$G10="5"),_xlfn.RANK.EQ(EX10,$FS$6:$FS$89),"")</f>
        <v/>
      </c>
      <c r="FU10" s="52" t="str">
        <f>IF(IF(FT10&lt;&gt;"",IF(MAX(COUNTIF($FT$6:$FT$89,$FT$6:$FT$89))&gt;1,"x",""),"")&lt;&gt;"",FT10+1,"")</f>
        <v/>
      </c>
      <c r="FV10" s="52" t="str">
        <f>IF(FT10&lt;&gt;"",IF($G10="3",IF(EX10&lt;&gt;"",IF(AND(FT10&lt;=10,EX10&gt;=$FS$92),HLOOKUP(FT10,Points_Table_Modified,IF(GC10&gt;=6,8,GC10+2),FALSE),0),""),IF(EX10&lt;&gt;"",IF(AND(FT10&lt;=10,EX10&gt;=$FS$92),HLOOKUP(FT10,Points_Table,IF(GC10&gt;=6,8,GC10+2),FALSE),0),"")),"")</f>
        <v/>
      </c>
      <c r="FW10" s="56" t="str">
        <f>IF(FV10&gt;0,IF(FU10&lt;&gt;"",AVERAGE(IF(AND($G10="3",FU10&lt;&gt;""),HLOOKUP(FU10,Points_Table_Modified,IF(GC10&gt;=6,8,GC10+2),FALSE),IF(FU10&lt;&gt;"",HLOOKUP(FU10,Points_Table,IF(GC10&gt;=6,8,GC10+2),FALSE),"")),FV10),FV10),0)</f>
        <v/>
      </c>
      <c r="FX10" s="51" t="str">
        <f>IF(AND($G10="6",EX10&lt;&gt;""),EX10,"")</f>
        <v/>
      </c>
      <c r="FY10" s="52" t="str">
        <f>IF(AND(EX10&lt;&gt;"",$G10="6"),_xlfn.RANK.EQ(EX10,$FX$6:$FX$89),"")</f>
        <v/>
      </c>
      <c r="FZ10" s="52" t="str">
        <f>IF(IF(FY10&lt;&gt;"",IF(MAX(COUNTIF($FY$6:$FY$89,$FY$6:$FY$89))&gt;1,"x",""),"")&lt;&gt;"",FY10+1,"")</f>
        <v/>
      </c>
      <c r="GA10" s="52" t="str">
        <f>IF(FY10&lt;&gt;"",IF($G10="3",IF(EX10&lt;&gt;"",IF(AND(FY10&lt;=10,EX10&gt;=$FX$92),HLOOKUP(FY10,Points_Table_Modified,IF(GC10&gt;=6,8,GC10+2),FALSE),0),""),IF(EX10&lt;&gt;"",IF(AND(FY10&lt;=10,EX10&gt;=$FX$92),HLOOKUP(FY10,Points_Table,IF(GC10&gt;=6,8,GC10+2),FALSE),0),"")),"")</f>
        <v/>
      </c>
      <c r="GB10" s="56" t="str">
        <f>IF(GA10&gt;0,IF(FZ10&lt;&gt;"",AVERAGE(IF(AND($G10="3",FZ10&lt;&gt;""),HLOOKUP(FZ10,Points_Table_Modified,IF(GC10&gt;=6,8,GC10+2),FALSE),IF(FZ10&lt;&gt;"",HLOOKUP(FZ10,Points_Table,IF(GC10&gt;=6,8,GC10+2),FALSE),"")),GA10),GA10),0)</f>
        <v/>
      </c>
      <c r="GC10" s="57">
        <f>VLOOKUP($G10,Entries_D_Event,8,FALSE)</f>
        <v>0</v>
      </c>
      <c r="GD10" s="52" t="str">
        <f>CONCATENATE(FY10,FT10,FO10,FJ10,FE10,EZ10)</f>
        <v/>
      </c>
      <c r="GE10" s="118" t="str">
        <f>IF(GD10&lt;&gt;"",IF(AND($G10="3",EX10&lt;&gt;""),10,IF(EX10&lt;&gt;"",5,"")),"")</f>
        <v/>
      </c>
      <c r="GF10" s="118">
        <f>_xlfn.NUMBERVALUE(IF(GD10&lt;&gt;"",CONCATENATE(GB10,FW10,FR10,FM10,FH10,FC10),""))</f>
        <v>0</v>
      </c>
      <c r="GG10" s="56">
        <f>IFERROR(GE10+GF10,0)</f>
        <v>0</v>
      </c>
      <c r="GH10" s="90"/>
      <c r="GI10" s="52" t="str">
        <f>IF(AND($G10="1",GH10&lt;&gt;""),GH10,"")</f>
        <v/>
      </c>
      <c r="GJ10" s="52" t="str">
        <f>IF(AND(GH10&lt;&gt;"",$G10="1"),_xlfn.RANK.EQ(GH10,$GI$6:$GI$89),"")</f>
        <v/>
      </c>
      <c r="GK10" s="52" t="str">
        <f>IF(IF(GJ10&lt;&gt;"",IF(MAX(COUNTIF($GJ$6:$GJ$89,$GJ$6:$GJ$89))&gt;1,"x",""),"")&lt;&gt;"",GJ10+1,"")</f>
        <v/>
      </c>
      <c r="GL10" s="52" t="str">
        <f>IF(GJ10&lt;&gt;"",IF($G10="3",IF(GH10&lt;&gt;"",IF(AND(GJ10&lt;=10,GH10&gt;=$GI$92),HLOOKUP(GJ10,Points_Table_Modified,IF(HM10&gt;=6,8,HM10+2),FALSE),0),""),IF(GH10&lt;&gt;"",IF(AND(GJ10&lt;=10,GH10&gt;=$GI$92),HLOOKUP(GJ10,Points_Table,IF(HM10&gt;=6,8,HM10+2),FALSE),0),"")),"")</f>
        <v/>
      </c>
      <c r="GM10" s="53" t="str">
        <f>IF(GK10&lt;&gt;"",AVERAGE(IF(AND($G10="3",GK10&lt;&gt;""),HLOOKUP(GK10,Points_Table_Modified,IF(HM10&gt;=6,8,HM10+2),FALSE),IF(GK10&lt;&gt;"",HLOOKUP(GK10,Points_Table,IF(HM10&gt;=6,8,HM10+2),FALSE),"")),GL10),GL10)</f>
        <v/>
      </c>
      <c r="GN10" s="51" t="str">
        <f>IF(AND($G10="2",GH10&lt;&gt;""),GH10,"")</f>
        <v/>
      </c>
      <c r="GO10" s="52" t="str">
        <f>IF(AND(GH10&lt;&gt;"",$G10="2"),_xlfn.RANK.EQ(GH10,$GN$6:$GN$89),"")</f>
        <v/>
      </c>
      <c r="GP10" s="52" t="str">
        <f>IF(IF(GO10&lt;&gt;"",IF(MAX(COUNTIF($GO$6:$GO$89,$GO$6:$GO$89))&gt;1,"x",""),"")&lt;&gt;"",GO10+1,"")</f>
        <v/>
      </c>
      <c r="GQ10" s="54" t="str">
        <f>IF(GO10&lt;&gt;"",IF($G10="3",IF(GH10&lt;&gt;"",IF(AND(GO10&lt;=10,GH10&gt;=$GN$92),HLOOKUP(GO10,Points_Table_Modified,IF(HM10&gt;=6,8,HM10+2),FALSE),0),""),IF(GH10&lt;&gt;"",IF(AND(GO10&lt;=10,GH10&gt;=$GN$92),HLOOKUP(GO10,Points_Table,IF(HM10&gt;=6,8,HM10+2),FALSE),0),"")),"")</f>
        <v/>
      </c>
      <c r="GR10" s="53" t="str">
        <f>IF(GP10&lt;&gt;"",AVERAGE(IF(AND($G10="3",GP10&lt;&gt;""),HLOOKUP(GP10,Points_Table_Modified,IF(HM10&gt;=6,8,HM10+2),FALSE),IF(GP10&lt;&gt;"",HLOOKUP(GP10,Points_Table,IF(HM10&gt;=6,8,HM10+2),FALSE),"")),GQ10),GQ10)</f>
        <v/>
      </c>
      <c r="GS10" s="51" t="str">
        <f>IF(AND($G10="3",GH10&lt;&gt;""),GH10,"")</f>
        <v/>
      </c>
      <c r="GT10" s="52" t="str">
        <f>IF(AND(GH10&lt;&gt;"",$G10="3"),_xlfn.RANK.EQ(GH10,$GS$6:$GS$89),"")</f>
        <v/>
      </c>
      <c r="GU10" s="52" t="str">
        <f>IF(IF(GT10&lt;&gt;"",IF(MAX(COUNTIF($GT$6:$GT$89,$GT$6:$GT$89))&gt;1,"x",""),"")&lt;&gt;"",GT10+1,"")</f>
        <v/>
      </c>
      <c r="GV10" s="52" t="str">
        <f>IF(GT10&lt;&gt;"",IF($G10="3",IF(GH10&lt;&gt;"",IF(AND(GT10&lt;=20,GH10&gt;=$GS$92),HLOOKUP(GT10,Points_Table_Modified,IF(HM10&gt;=6,8,HM10+2),FALSE),0),""),IF(GH10&lt;&gt;"",IF(AND(GT10&lt;=10,GH10&gt;=$GS$92),HLOOKUP(GT10,Points_Table,IF(HM10&gt;=6,8,HM10+2),FALSE),0),"")),"")</f>
        <v/>
      </c>
      <c r="GW10" s="53" t="str">
        <f>IF(GU10&lt;&gt;"",AVERAGE(IF(AND($G10="3",GU10&lt;&gt;""),HLOOKUP(GU10,Points_Table_Modified,IF(HM10&gt;=6,8,HM10+2),FALSE),IF(GU10&lt;&gt;"",HLOOKUP(GU10,Points_Table,IF(HM10&gt;=6,8,HM10+2),FALSE),"")),GV10),GV10)</f>
        <v/>
      </c>
      <c r="GX10" s="51" t="str">
        <f>IF(AND($G10="4",GH10&lt;&gt;""),GH10,"")</f>
        <v/>
      </c>
      <c r="GY10" s="52" t="str">
        <f>IF(AND($GH10&lt;&gt;"",G10="4"),_xlfn.RANK.EQ(GH10,$GX$6:$GX$89),"")</f>
        <v/>
      </c>
      <c r="GZ10" s="52" t="str">
        <f>IF(IF(GY10&lt;&gt;"",IF(MAX(COUNTIF($GY$6:$GY$89,$GY$6:$GY$89))&gt;1,"x",""),"")&lt;&gt;"",GY10+1,"")</f>
        <v/>
      </c>
      <c r="HA10" s="52" t="str">
        <f>IF(GY10&lt;&gt;"",IF($G10="3",IF(GH10&lt;&gt;"",IF(AND(GY10&lt;=10,GH10&gt;=$GX$92),HLOOKUP(GY10,Points_Table_Modified,IF(HM10&gt;=6,8,HM10+2),FALSE),0),""),IF(GH10&lt;&gt;"",IF(AND(GY10&lt;=10,GH10&gt;=$GX$92),HLOOKUP(GY10,Points_Table,IF(HM10&gt;=6,8,HM10+2),FALSE),0),"")),"")</f>
        <v/>
      </c>
      <c r="HB10" s="53" t="str">
        <f>IF(GZ10&lt;&gt;"",AVERAGE(IF(AND($G10="3",GZ10&lt;&gt;""),HLOOKUP(GZ10,Points_Table_Modified,IF(HM10&gt;=6,8,HM10+2),FALSE),IF(GZ10&lt;&gt;"",HLOOKUP(GZ10,Points_Table,IF(HM10&gt;=6,8,HM10+2),FALSE),"")),HA10),HA10)</f>
        <v/>
      </c>
      <c r="HC10" s="51" t="str">
        <f>IF(AND($G10="5",GH10&lt;&gt;""),GH10,"")</f>
        <v/>
      </c>
      <c r="HD10" s="52" t="str">
        <f>IF(AND(GH10&lt;&gt;"",$G10="5"),_xlfn.RANK.EQ(GH10,$HC$6:$HC$89),"")</f>
        <v/>
      </c>
      <c r="HE10" s="52" t="str">
        <f>IF(IF(HD10&lt;&gt;"",IF(MAX(COUNTIF($HD$6:$HD$89,$HD$6:$HD$89))&gt;1,"x",""),"")&lt;&gt;"",HD10+1,"")</f>
        <v/>
      </c>
      <c r="HF10" s="52" t="str">
        <f>IF(HD10&lt;&gt;"",IF($G10="3",IF(GH10&lt;&gt;"",IF(AND(HD10&lt;=10,GH10&gt;=$HC$92),HLOOKUP(HD10,Points_Table_Modified,IF(HM10&gt;=6,8,HM10+2),FALSE),0),""),IF(GH10&lt;&gt;"",IF(AND(HD10&lt;=10,GH10&gt;=$HC$92),HLOOKUP(HD10,Points_Table,IF(HM10&gt;=6,8,HM10+2),FALSE),0),"")),"")</f>
        <v/>
      </c>
      <c r="HG10" s="53" t="str">
        <f>IF(HE10&lt;&gt;"",AVERAGE(IF(AND($G10="3",HE10&lt;&gt;""),HLOOKUP(HE10,Points_Table_Modified,IF(HM10&gt;=6,8,HM10+2),FALSE),IF(HE10&lt;&gt;"",HLOOKUP(HE10,Points_Table,IF(HM10&gt;=6,8,HM10+2),FALSE),"")),HF10),HF10)</f>
        <v/>
      </c>
      <c r="HH10" s="51" t="str">
        <f>IF(AND($G10="6",GH10&lt;&gt;""),GH10,"")</f>
        <v/>
      </c>
      <c r="HI10" s="52" t="str">
        <f>IF(AND(GH10&lt;&gt;"",$G10="6"),_xlfn.RANK.EQ(GH10,$HH$6:$HH$89),"")</f>
        <v/>
      </c>
      <c r="HJ10" s="52" t="str">
        <f>IF(IF(HI10&lt;&gt;"",IF(MAX(COUNTIF($HI$6:$HI$89,$HI$6:$HI$89))&gt;1,"x",""),"")&lt;&gt;"",HI10+1,"")</f>
        <v/>
      </c>
      <c r="HK10" s="52" t="str">
        <f>IF(HI10&lt;&gt;"",IF($G10="3",IF(GH10&lt;&gt;"",IF(AND(HI10&lt;=10,GH10&gt;=$HH$92),HLOOKUP(HI10,Points_Table_Modified,IF(HM10&gt;=6,8,HM10+2),FALSE),0),""),IF(GH10&lt;&gt;"",IF(AND(HI10&lt;=10,GH10&gt;=$HH$92),HLOOKUP(HI10,Points_Table,IF(HM10&gt;=6,8,HM10+2),FALSE),0),"")),"")</f>
        <v/>
      </c>
      <c r="HL10" s="53" t="str">
        <f>IF(HJ10&lt;&gt;"",AVERAGE(IF(AND($G10="3",HJ10&lt;&gt;""),HLOOKUP(HJ10,Points_Table_Modified,IF(HM10&gt;=6,8,HM10+2),FALSE),IF(HJ10&lt;&gt;"",HLOOKUP(HJ10,Points_Table,IF(HM10&gt;=6,8,HM10+2),FALSE),"")),HK10),HK10)</f>
        <v/>
      </c>
      <c r="HM10" s="57">
        <f>VLOOKUP($G10,Entries_D_Event,9,FALSE)</f>
        <v>0</v>
      </c>
      <c r="HN10" s="52" t="str">
        <f>CONCATENATE(HI10,HD10,GY10,GT10,GO10,GJ10)</f>
        <v/>
      </c>
      <c r="HO10" s="118" t="str">
        <f>IF(HN10&lt;&gt;"",IF(AND($G10="3",GH10&lt;&gt;""),10,IF(GH10&lt;&gt;"",5,"")),"")</f>
        <v/>
      </c>
      <c r="HP10" s="118">
        <f>_xlfn.NUMBERVALUE(IF(HN10&lt;&gt;"",CONCATENATE(HL10,HG10,HB10,GW10,GR10,GM10),""))</f>
        <v>0</v>
      </c>
      <c r="HQ10" s="56">
        <f>IFERROR(HO10+HP10,0)</f>
        <v>0</v>
      </c>
      <c r="HR10" s="90"/>
      <c r="HS10" s="52" t="str">
        <f>IF(AND($G10="1",HR10&lt;&gt;""),HR10,"")</f>
        <v/>
      </c>
      <c r="HT10" s="52" t="str">
        <f>IF(AND(HR10&lt;&gt;"",$G10="1"),_xlfn.RANK.EQ(HR10,$HS$6:$HS$89),"")</f>
        <v/>
      </c>
      <c r="HU10" s="52" t="str">
        <f>IF(IF(HT10&lt;&gt;"",IF(MAX(COUNTIF($HT$6:$HT$89,$HT$6:$HT$89))&gt;1,"x",""),"")&lt;&gt;"",HT10+1,"")</f>
        <v/>
      </c>
      <c r="HV10" s="52" t="str">
        <f>IF(HT10&lt;&gt;"",IF($G10="3",IF(HR10&lt;&gt;"",IF(AND(HT10&lt;=10,HR10&gt;=$HS$92),HLOOKUP(HT10,Points_Table_Modified,IF(IW10&gt;=6,8,IW10+2),FALSE),0),""),IF(HR10&lt;&gt;"",IF(AND(HT10&lt;=10,HR10&gt;=$HS$92),HLOOKUP(HT10,Points_Table,IF(IW10&gt;=6,8,IW10+2),FALSE),0),"")),"")</f>
        <v/>
      </c>
      <c r="HW10" s="53" t="str">
        <f>IF(HU10&lt;&gt;"",AVERAGE(IF(AND($G10="3",HU10&lt;&gt;""),HLOOKUP(HU10,Points_Table_Modified,IF(IW10&gt;=6,8,IW10+2),FALSE),IF(HU10&lt;&gt;"",HLOOKUP(HU10,Points_Table,IF(IW10&gt;=6,8,IW10+2),FALSE),"")),HV10),HV10)</f>
        <v/>
      </c>
      <c r="HX10" s="51" t="str">
        <f>IF(AND($G10="2",HR10&lt;&gt;""),HR10,"")</f>
        <v/>
      </c>
      <c r="HY10" s="52" t="str">
        <f>IF(AND(HR10&lt;&gt;"",$G10="2"),_xlfn.RANK.EQ(HR10,$HX$6:$HX$89),"")</f>
        <v/>
      </c>
      <c r="HZ10" s="52" t="str">
        <f>IF(IF(HY10&lt;&gt;"",IF(MAX(COUNTIF($HY$6:$HY$89,$HY$6:$HY$89))&gt;1,"x",""),"")&lt;&gt;"",HY10+1,"")</f>
        <v/>
      </c>
      <c r="IA10" s="54" t="str">
        <f>IF(HY10&lt;&gt;"",IF($G10="3",IF(HR10&lt;&gt;"",IF(AND(HY10&lt;=10,HR10&gt;=$HX$92),HLOOKUP(HY10,Points_Table_Modified,IF(IW10&gt;=6,8,IW10+2),FALSE),0),""),IF(HR10&lt;&gt;"",IF(AND(HY10&lt;=10,HR10&gt;=$HX$92),HLOOKUP(HY10,Points_Table,IF(IW10&gt;=6,8,IW10+2),FALSE),0),"")),"")</f>
        <v/>
      </c>
      <c r="IB10" s="53" t="str">
        <f>IF(HZ10&lt;&gt;"",AVERAGE(IF(AND($G10="3",HZ10&lt;&gt;""),HLOOKUP(HZ10,Points_Table_Modified,IF(IW10&gt;=6,8,IW10+2),FALSE),IF(HZ10&lt;&gt;"",HLOOKUP(HZ10,Points_Table,IF(IW10&gt;=6,8,IW10+2),FALSE),"")),IA10),IA10)</f>
        <v/>
      </c>
      <c r="IC10" s="51" t="str">
        <f>IF(AND($G10="3",HR10&lt;&gt;""),HR10,"")</f>
        <v/>
      </c>
      <c r="ID10" s="52" t="str">
        <f>IF(AND(HR10&lt;&gt;"",$G10="3"),_xlfn.RANK.EQ(HR10,$IC$6:$IC$89),"")</f>
        <v/>
      </c>
      <c r="IE10" s="52" t="str">
        <f>IF(IF(ID10&lt;&gt;"",IF(MAX(COUNTIF($ID$6:$ID$89,$ID$6:$ID$89))&gt;1,"x",""),"")&lt;&gt;"",ID10+1,"")</f>
        <v/>
      </c>
      <c r="IF10" s="52" t="str">
        <f>IF(ID10&lt;&gt;"",IF($G10="3",IF(HR10&lt;&gt;"",IF(AND(ID10&lt;=20,HR10&gt;=$IC$92),HLOOKUP(ID10,Points_Table_Modified,IF(IW10&gt;=6,8,IW10+2),FALSE),0),""),IF(HR10&lt;&gt;"",IF(AND(ID10&lt;=10,HR10&gt;=$IC$92),HLOOKUP(ID10,Points_Table,IF(IW10&gt;=6,8,IW10+2),FALSE),0),"")),"")</f>
        <v/>
      </c>
      <c r="IG10" s="53" t="str">
        <f>IF(IE10&lt;&gt;"",AVERAGE(IF(AND($G10="3",IE10&lt;&gt;""),HLOOKUP(IE10,Points_Table_Modified,IF(IW10&gt;=6,8,IW10+2),FALSE),IF(IE10&lt;&gt;"",HLOOKUP(IE10,Points_Table,IF(IW10&gt;=6,8,IW10+2),FALSE),"")),IF10),IF10)</f>
        <v/>
      </c>
      <c r="IH10" s="51" t="str">
        <f>IF(AND($G10="4",HR10&lt;&gt;""),HR10,"")</f>
        <v/>
      </c>
      <c r="II10" s="52" t="str">
        <f>IF(AND(HR10&lt;&gt;"",G10="4"),_xlfn.RANK.EQ(HR10,$IH$6:$IH$89),"")</f>
        <v/>
      </c>
      <c r="IJ10" s="52" t="str">
        <f>IF(IF(II10&lt;&gt;"",IF(MAX(COUNTIF($II$6:$II$89,$II$6:$II$89))&gt;1,"x",""),"")&lt;&gt;"",II10+1,"")</f>
        <v/>
      </c>
      <c r="IK10" s="52" t="str">
        <f>IF(II10&lt;&gt;"",IF($G10="3",IF(HR10&lt;&gt;"",IF(AND(II10&lt;=10,HR10&gt;=$IH$92),HLOOKUP(II10,Points_Table_Modified,IF(IW10&gt;=6,8,IW10+2),FALSE),0),""),IF(HR10&lt;&gt;"",IF(AND(II10&lt;=10,HR10&gt;=$IH$92),HLOOKUP(II10,Points_Table,IF(IW10&gt;=6,8,IW10+2),FALSE),0),"")),"")</f>
        <v/>
      </c>
      <c r="IL10" s="53" t="str">
        <f>IF(IJ10&lt;&gt;"",AVERAGE(IF(AND($G10="3",IJ10&lt;&gt;""),HLOOKUP(IJ10,Points_Table_Modified,IF(IW10&gt;=6,8,IW10+2),FALSE),IF(IJ10&lt;&gt;"",HLOOKUP(IJ10,Points_Table,IF(IW10&gt;=6,8,IW10+2),FALSE),"")),IK10),IK10)</f>
        <v/>
      </c>
      <c r="IM10" s="51" t="str">
        <f>IF(AND($G10="5",HR10&lt;&gt;""),HR10,"")</f>
        <v/>
      </c>
      <c r="IN10" s="52" t="str">
        <f>IF(AND(HR10&lt;&gt;"",$G10="5"),_xlfn.RANK.EQ(HR10,$IM$6:$IM$89),"")</f>
        <v/>
      </c>
      <c r="IO10" s="52" t="str">
        <f>IF(IF(IN10&lt;&gt;"",IF(MAX(COUNTIF($IN$6:$IN$89,$IN$6:$IN$89))&gt;1,"x",""),"")&lt;&gt;"",IN10+1,"")</f>
        <v/>
      </c>
      <c r="IP10" s="52" t="str">
        <f>IF(IN10&lt;&gt;"",IF($G10="3",IF(HR10&lt;&gt;"",IF(AND(IN10&lt;=10,HR10&gt;=$IM$92),HLOOKUP(IN10,Points_Table_Modified,IF(IW10&gt;=6,8,IW10+2),FALSE),0),""),IF(HR10&lt;&gt;"",IF(AND(IN10&lt;=10,HR10&gt;=$IM$92),HLOOKUP(IN10,Points_Table,IF(IW10&gt;=6,8,IW10+2),FALSE),0),"")),"")</f>
        <v/>
      </c>
      <c r="IQ10" s="53" t="str">
        <f>IF(IO10&lt;&gt;"",AVERAGE(IF(AND($G10="3",IO10&lt;&gt;""),HLOOKUP(IO10,Points_Table_Modified,IF(IW10&gt;=6,8,IW10+2),FALSE),IF(IO10&lt;&gt;"",HLOOKUP(IO10,Points_Table,IF(IW10&gt;=6,8,IW10+2),FALSE),"")),IP10),IP10)</f>
        <v/>
      </c>
      <c r="IR10" s="51" t="str">
        <f>IF(AND($G10="6",HR10&lt;&gt;""),HR10,"")</f>
        <v/>
      </c>
      <c r="IS10" s="52" t="str">
        <f>IF(AND(HR10&lt;&gt;"",$G10="6"),_xlfn.RANK.EQ(HR10,$IR$6:$IR$89),"")</f>
        <v/>
      </c>
      <c r="IT10" s="52" t="str">
        <f>IF(IF(IS10&lt;&gt;"",IF(MAX(COUNTIF($IS$6:$IS$89,$IS$6:$IS$89))&gt;1,"x",""),"")&lt;&gt;"",IS10+1,"")</f>
        <v/>
      </c>
      <c r="IU10" s="52" t="str">
        <f>IF(IS10&lt;&gt;"",IF($G10="3",IF(HR10&lt;&gt;"",IF(AND(IS10&lt;=10,HR10&gt;=$IR$92),HLOOKUP(IS10,Points_Table_Modified,IF(IW10&gt;=6,8,IW10+2),FALSE),0),""),IF(HR10&lt;&gt;"",IF(AND(IS10&lt;=10,HR10&gt;=$IR$92),HLOOKUP(IS10,Points_Table,IF(IW10&gt;=6,8,IW10+2),FALSE),0),"")),"")</f>
        <v/>
      </c>
      <c r="IV10" s="53" t="str">
        <f>IF(IT10&lt;&gt;"",AVERAGE(IF(AND($G10="3",IT10&lt;&gt;""),HLOOKUP(IT10,Points_Table_Modified,IF(IW10&gt;=6,8,IW10+2),FALSE),IF(IT10&lt;&gt;"",HLOOKUP(IT10,Points_Table,IF(IW10&gt;=6,8,IW10+2),FALSE),"")),IU10),IU10)</f>
        <v/>
      </c>
      <c r="IW10" s="57">
        <f>VLOOKUP($G10,Entries_D_Event,10,FALSE)</f>
        <v>0</v>
      </c>
      <c r="IX10" s="52" t="str">
        <f>CONCATENATE(IS10,IN10,II10,ID10,HY10,HT10)</f>
        <v/>
      </c>
      <c r="IY10" s="118" t="str">
        <f>IF(IX10&lt;&gt;"",IF(AND($G10="3",HR10&lt;&gt;""),10,IF(HR10&lt;&gt;"",5,"")),"")</f>
        <v/>
      </c>
      <c r="IZ10" s="118">
        <f>_xlfn.NUMBERVALUE(IF(IX10&lt;&gt;"",CONCATENATE(IV10,IQ10,IL10,IG10,IB10,HW10),""))</f>
        <v>0</v>
      </c>
      <c r="JA10" s="56">
        <f>IFERROR(IY10+IZ10,0)</f>
        <v>0</v>
      </c>
      <c r="JB10" s="90"/>
      <c r="JC10" s="52" t="str">
        <f>IF(AND($G10="1",JB10&lt;&gt;""),JB10,"")</f>
        <v/>
      </c>
      <c r="JD10" s="52" t="str">
        <f>IF(AND(JB10&lt;&gt;"",$G10="1"),_xlfn.RANK.EQ(JB10,$JC$6:$JC$89),"")</f>
        <v/>
      </c>
      <c r="JE10" s="52" t="str">
        <f>IF(IF(JD10&lt;&gt;"",IF(MAX(COUNTIF($JD$6:$JD$89,$JD$6:$JD$89))&gt;1,"x",""),"")&lt;&gt;"",JD10+1,"")</f>
        <v/>
      </c>
      <c r="JF10" s="52" t="str">
        <f>IF(JD10&lt;&gt;"",IF($G10="3",IF(JB10&lt;&gt;"",IF(AND(JD10&lt;=10,JB10&gt;=$JC$92),HLOOKUP(JD10,Points_Table_Modified,IF(KG10&gt;=6,8,KG10+2),FALSE),0),""),IF(JB10&lt;&gt;"",IF(AND(JD10&lt;=10,JB10&gt;=$JC$92),HLOOKUP(JD10,Points_Table,IF(KG10&gt;=6,8,KG10+2),FALSE),0),"")),"")</f>
        <v/>
      </c>
      <c r="JG10" s="53" t="str">
        <f>IF(JE10&lt;&gt;"",AVERAGE(IF(AND($G10="3",JE10&lt;&gt;""),HLOOKUP(JE10,Points_Table_Modified,IF(KG10&gt;=6,8,KG10+2),FALSE),IF(JE10&lt;&gt;"",HLOOKUP(JE10,Points_Table,IF(KG10&gt;=6,8,KG10+2),FALSE),"")),JF10),JF10)</f>
        <v/>
      </c>
      <c r="JH10" s="51" t="str">
        <f>IF(AND($G10="2",JB10&lt;&gt;""),JB10,"")</f>
        <v/>
      </c>
      <c r="JI10" s="52" t="str">
        <f>IF(AND(JB10&lt;&gt;"",$G10="2"),_xlfn.RANK.EQ(JB10,$JH$6:$JH$89),"")</f>
        <v/>
      </c>
      <c r="JJ10" s="52" t="str">
        <f>IF(IF(JI10&lt;&gt;"",IF(MAX(COUNTIF($JI$6:$JI$89,$JI$6:$JI$89))&gt;1,"x",""),"")&lt;&gt;"",JI10+1,"")</f>
        <v/>
      </c>
      <c r="JK10" s="54" t="str">
        <f>IF(JI10&lt;&gt;"",IF($G10="3",IF(JB10&lt;&gt;"",IF(AND(JI10&lt;=10,JB10&gt;=$JH$92),HLOOKUP(JI10,Points_Table_Modified,IF(KG10&gt;=6,8,KG10+2),FALSE),0),""),IF(JB10&lt;&gt;"",IF(AND(JI10&lt;=10,JB10&gt;=$JH$92),HLOOKUP(JI10,Points_Table,IF(KG10&gt;=6,8,KG10+2),FALSE),0),"")),"")</f>
        <v/>
      </c>
      <c r="JL10" s="53" t="str">
        <f>IF(JJ10&lt;&gt;"",AVERAGE(IF(AND($G10="3",JJ10&lt;&gt;""),HLOOKUP(JJ10,Points_Table_Modified,IF(KG10&gt;=6,8,KG10+2),FALSE),IF(JJ10&lt;&gt;"",HLOOKUP(JJ10,Points_Table,IF(KG10&gt;=6,8,KG10+2),FALSE),"")),JK10),JK10)</f>
        <v/>
      </c>
      <c r="JM10" s="51" t="str">
        <f>IF(AND($G10="3",JB10&lt;&gt;""),JB10,"")</f>
        <v/>
      </c>
      <c r="JN10" s="52" t="str">
        <f>IF(AND(JB10&lt;&gt;"",$G10="3"),_xlfn.RANK.EQ(JB10,$JM$6:$JM$89),"")</f>
        <v/>
      </c>
      <c r="JO10" s="52" t="str">
        <f>IF(IF(JN10&lt;&gt;"",IF(MAX(COUNTIF($JN$6:$JN$89,$JN$6:$JN$89))&gt;1,"x",""),"")&lt;&gt;"",JN10+1,"")</f>
        <v/>
      </c>
      <c r="JP10" s="52" t="str">
        <f>IF(JN10&lt;&gt;"",IF($G10="3",IF(JB10&lt;&gt;"",IF(AND(JN10&lt;=20,JB10&gt;=$JM$92),HLOOKUP(JN10,Points_Table_Modified,IF(KG10&gt;=6,8,KG10+2),FALSE),0),""),IF(JB10&lt;&gt;"",IF(AND(JN10&lt;=10,JB10&gt;=$JM$92),HLOOKUP(JN10,Points_Table,IF(KG10&gt;=6,8,KG10+2),FALSE),0),"")),"")</f>
        <v/>
      </c>
      <c r="JQ10" s="53" t="str">
        <f>IF(JO10&lt;&gt;"",AVERAGE(IF(AND($G10="3",JO10&lt;&gt;""),HLOOKUP(JO10,Points_Table_Modified,IF(KG10&gt;=6,8,KG10+2),FALSE),IF(JO10&lt;&gt;"",HLOOKUP(JO10,Points_Table,IF(KG10&gt;=6,8,KG10+2),FALSE),"")),JP10),JP10)</f>
        <v/>
      </c>
      <c r="JR10" s="51" t="str">
        <f>IF(AND($G10="4",JB10&lt;&gt;""),JB10,"")</f>
        <v/>
      </c>
      <c r="JS10" s="52" t="str">
        <f>IF(AND(JB10&lt;&gt;"",G10="4"),_xlfn.RANK.EQ(JB10,$JR$6:$JR$89),"")</f>
        <v/>
      </c>
      <c r="JT10" s="52" t="str">
        <f>IF(IF(JS10&lt;&gt;"",IF(MAX(COUNTIF($JS$6:$JS$89,$JS$6:$JS$89))&gt;1,"x",""),"")&lt;&gt;"",JS10+1,"")</f>
        <v/>
      </c>
      <c r="JU10" s="52" t="str">
        <f>IF(JS10&lt;&gt;"",IF($G10="3",IF(JB10&lt;&gt;"",IF(AND(JS10&lt;=10,JB10&gt;=$JR$92),HLOOKUP(JS10,Points_Table_Modified,IF(KG10&gt;=6,8,KG10+2),FALSE),0),""),IF(JB10&lt;&gt;"",IF(AND(JS10&lt;=10,JB10&gt;=$JR$92),HLOOKUP(JS10,Points_Table,IF(KG10&gt;=6,8,KG10+2),FALSE),0),"")),"")</f>
        <v/>
      </c>
      <c r="JV10" s="53" t="str">
        <f>IF(JT10&lt;&gt;"",AVERAGE(IF(AND($G10="3",JT10&lt;&gt;""),HLOOKUP(JT10,Points_Table_Modified,IF(KG10&gt;=6,8,KG10+2),FALSE),IF(JT10&lt;&gt;"",HLOOKUP(JT10,Points_Table,IF(KG10&gt;=6,8,KG10+2),FALSE),"")),JU10),JU10)</f>
        <v/>
      </c>
      <c r="JW10" s="51" t="str">
        <f>IF(AND($G10="5",JB10&lt;&gt;""),JB10,"")</f>
        <v/>
      </c>
      <c r="JX10" s="52" t="str">
        <f>IF(AND(JB10&lt;&gt;"",$G10="5"),_xlfn.RANK.EQ(JB10,$JW$6:$JW$89),"")</f>
        <v/>
      </c>
      <c r="JY10" s="52" t="str">
        <f>IF(IF(JX10&lt;&gt;"",IF(MAX(COUNTIF($JX$6:$JX$89,$JX$6:$JX$89))&gt;1,"x",""),"")&lt;&gt;"",JX10+1,"")</f>
        <v/>
      </c>
      <c r="JZ10" s="52" t="str">
        <f>IF(JX10&lt;&gt;"",IF($G10="3",IF(JB10&lt;&gt;"",IF(AND(JX10&lt;=10,JB10&gt;=$JW$92),HLOOKUP(JX10,Points_Table_Modified,IF(KG10&gt;=6,8,KG10+2),FALSE),0),""),IF(JB10&lt;&gt;"",IF(AND(JX10&lt;=10,JB10&gt;=$JW$92),HLOOKUP(JX10,Points_Table,IF(KG10&gt;=6,8,KG10+2),FALSE),0),"")),"")</f>
        <v/>
      </c>
      <c r="KA10" s="53" t="str">
        <f>IF(JY10&lt;&gt;"",AVERAGE(IF(AND($G10="3",JY10&lt;&gt;""),HLOOKUP(JY10,Points_Table_Modified,IF(KG10&gt;=6,8,KG10+2),FALSE),IF(JY10&lt;&gt;"",HLOOKUP(JY10,Points_Table,IF(KG10&gt;=6,8,KG10+2),FALSE),"")),JZ10),JZ10)</f>
        <v/>
      </c>
      <c r="KB10" s="51" t="str">
        <f>IF(AND($G10="6",JB10&lt;&gt;""),JB10,"")</f>
        <v/>
      </c>
      <c r="KC10" s="52" t="str">
        <f>IF(AND(JB10&lt;&gt;"",$G10="6"),_xlfn.RANK.EQ(JB10,$KB$6:$KB$89),"")</f>
        <v/>
      </c>
      <c r="KD10" s="52" t="str">
        <f>IF(IF(KC10&lt;&gt;"",IF(MAX(COUNTIF($KC$6:$KC$89,$KC$6:$KC$89))&gt;1,"x",""),"")&lt;&gt;"",KC10+1,"")</f>
        <v/>
      </c>
      <c r="KE10" s="52" t="str">
        <f>IF(KC10&lt;&gt;"",IF($G10="3",IF(JB10&lt;&gt;"",IF(AND(KC10&lt;=10,JB10&gt;=$KB$92),HLOOKUP(KC10,Points_Table_Modified,IF(KG10&gt;=6,8,KG10+2),FALSE),0),""),IF(JB10&lt;&gt;"",IF(AND(KC10&lt;=10,JB10&gt;=$KB$92),HLOOKUP(KC10,Points_Table,IF(KG10&gt;=6,8,KG10+2),FALSE),0),"")),"")</f>
        <v/>
      </c>
      <c r="KF10" s="53" t="str">
        <f>IF(KD10&lt;&gt;"",AVERAGE(IF(AND($G10="3",KD10&lt;&gt;""),HLOOKUP(KD10,Points_Table_Modified,IF(KG10&gt;=6,8,KG10+2),FALSE),IF(KD10&lt;&gt;"",HLOOKUP(KD10,Points_Table,IF(KG10&gt;=6,8,KG10+2),FALSE),"")),KE10),KE10)</f>
        <v/>
      </c>
      <c r="KG10" s="57">
        <f>VLOOKUP($G10,Entries_D_Event,11,FALSE)</f>
        <v>0</v>
      </c>
      <c r="KH10" s="52" t="str">
        <f>CONCATENATE(KC10,JX10,JS10,JN10,JI10,JD10)</f>
        <v/>
      </c>
      <c r="KI10" s="118" t="str">
        <f>IF(KH10&lt;&gt;"",IF(AND($G10="3",JB10&lt;&gt;""),10,IF(JB10&lt;&gt;"",5,"")),"")</f>
        <v/>
      </c>
      <c r="KJ10" s="118">
        <f>_xlfn.NUMBERVALUE(IF(KH10&lt;&gt;"",CONCATENATE(KF10,KA10,JV10,JQ10,JL10,JG10),""))</f>
        <v>0</v>
      </c>
      <c r="KK10" s="56">
        <f>IFERROR(KI10+KJ10,0)</f>
        <v>0</v>
      </c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</row>
    <row r="11" spans="1:358" s="1" customFormat="1" x14ac:dyDescent="0.25">
      <c r="A11" s="35"/>
      <c r="B11" s="45">
        <v>6</v>
      </c>
      <c r="C11" s="46" t="s">
        <v>200</v>
      </c>
      <c r="D11" s="47" t="s">
        <v>201</v>
      </c>
      <c r="E11" s="50">
        <v>7412</v>
      </c>
      <c r="F11" s="109">
        <v>104</v>
      </c>
      <c r="G11" s="49" t="s">
        <v>56</v>
      </c>
      <c r="H11" s="50" t="str">
        <f>VLOOKUP($G11,Class_Description,2)</f>
        <v>Top Truck</v>
      </c>
      <c r="I11" s="187">
        <f>AS11+CC11+DM11+EW11+GG11+HQ11+JA11+KK11</f>
        <v>26</v>
      </c>
      <c r="J11" s="116"/>
      <c r="K11" s="102" t="str">
        <f>IF(AND(J11&lt;&gt;"",$G11="1"),J11,"")</f>
        <v/>
      </c>
      <c r="L11" s="103" t="str">
        <f>IF(AND(J11&lt;&gt;"",$G11="1"),_xlfn.RANK.EQ(J11,$K$6:$K$89),"")</f>
        <v/>
      </c>
      <c r="M11" s="103" t="str">
        <f>IF(G11="6",IF(IF(L11&lt;&gt;"",IF(MAX(COUNTIF($L$6:$L$89,$L$6:$L$89))&gt;1,"x",""),"")&lt;&gt;"",L11+1,""),IF(K11=0,"",IF(IF(L11&lt;&gt;"",IF(MAX(COUNTIF($L$6:$L$89,$L$6:$L$89))&gt;1,"x",""),"")&lt;&gt;"",L11+1,"")))</f>
        <v/>
      </c>
      <c r="N11" s="103" t="str">
        <f>IF(L11&lt;&gt;"",IF($G11="3",IF(AND(L11&lt;=20,J11&gt;=$K$92),HLOOKUP(L11,Points_Table_Modified,IF(AO11&gt;=6,8,AO11+2),FALSE),0),IF(AND(L11&lt;=10,J11&gt;=$K$92),HLOOKUP(L11,Points_Table,IF(AO11&gt;=6,8,AO11+2),FALSE),0)),"")</f>
        <v/>
      </c>
      <c r="O11" s="103" t="str">
        <f>IF(M11&lt;&gt;"",AVERAGE(IF(AND($G11="3",M11&lt;&gt;""),HLOOKUP(M11,Points_Table_Modified,IF(AO11&gt;=6,8,AO11+2),FALSE),IF(M11&lt;&gt;"",HLOOKUP(M11,Points_Table,IF(AO11&gt;=6,8,AO11+2),FALSE),"")),N11),N11)</f>
        <v/>
      </c>
      <c r="P11" s="102" t="str">
        <f>IF(AND(J11&lt;&gt;"",$G11="2"),J11,"")</f>
        <v/>
      </c>
      <c r="Q11" s="103" t="str">
        <f>IF(AND(J11&lt;&gt;"",$G11="2"),_xlfn.RANK.EQ(J11,$P$6:$P$89),"")</f>
        <v/>
      </c>
      <c r="R11" s="103" t="str">
        <f>IF(G11="6",IF(IF(Q11&lt;&gt;"",IF(MAX(COUNTIF($Q$6:$Q$89,$Q$6:$Q$89))&gt;1,"x",""),"")&lt;&gt;"",Q11+1,""),IF(P11=0,"",IF(IF(Q11&lt;&gt;"",IF(MAX(COUNTIF($Q$6:$Q$89,$Q$6:$Q$89))&gt;1,"x",""),"")&lt;&gt;"",Q11+1,"")))</f>
        <v/>
      </c>
      <c r="S11" s="103" t="str">
        <f>IF(Q11&lt;&gt;"",IF($G11="3",IF(J11&lt;&gt;"",IF(AND(Q11&lt;=10,J11&gt;=$P$92),HLOOKUP(Q11,Points_Table_Modified,IF(AO11&gt;=6,8,AO11+2),FALSE),0),""),IF(J11&lt;&gt;"",IF(AND(Q11&lt;=10,J11&gt;=$P$92),HLOOKUP(Q11,Points_Table,IF(AO11&gt;=6,8,AO11+2),FALSE),0),"")),"")</f>
        <v/>
      </c>
      <c r="T11" s="103" t="str">
        <f>IF(R11&lt;&gt;"",AVERAGE(IF(AND($G11="3",R11&lt;&gt;""),HLOOKUP(R11,Points_Table_Modified,IF(AO11&gt;=6,8,AO11+2),FALSE),IF(R11&lt;&gt;"",HLOOKUP(R11,Points_Table,IF(AO11&gt;=6,8,AO11+2),FALSE),"")),S11),S11)</f>
        <v/>
      </c>
      <c r="U11" s="102" t="str">
        <f>IF(AND(J11&lt;&gt;"",$G11="3"),J11,"")</f>
        <v/>
      </c>
      <c r="V11" s="103" t="str">
        <f>IF(AND(J11&lt;&gt;"",$G11="3"),_xlfn.RANK.EQ(J11,$U$6:$U$89),"")</f>
        <v/>
      </c>
      <c r="W11" s="103" t="str">
        <f>IF(G11="6",IF(IF(V11&lt;&gt;"",IF(MAX(COUNTIF($V$6:$V$89,$V$6:$V$89))&gt;1,"x",""),"")&lt;&gt;"",V11+1,""),IF(U11=0,"",IF(IF(V11&lt;&gt;"",IF(MAX(COUNTIF($V$6:$V$89,$V$6:$V$89))&gt;1,"x",""),"")&lt;&gt;"",V11+1,"")))</f>
        <v/>
      </c>
      <c r="X11" s="103" t="str">
        <f>IF(V11&lt;&gt;"",IF($G11="3",IF(J11&lt;&gt;"",IF(AND(V11&lt;=20,J11&gt;=$U$92),HLOOKUP(V11,Points_Table_Modified,IF(AO11&gt;=6,8,AO11+2),FALSE),0),""),IF(J11&lt;&gt;"",IF(AND(V11&lt;=10,$J11&gt;=$U$92),HLOOKUP(V11,Points_Table,IF(AO11&gt;=6,8,AO11+2),FALSE),0),"")),"")</f>
        <v/>
      </c>
      <c r="Y11" s="103" t="str">
        <f>IF(W11&lt;&gt;"",AVERAGE(IF(AND($G11="3",W11&lt;&gt;""),HLOOKUP(W11,Points_Table_Modified,IF(AO11&gt;=6,8,AO11+2),FALSE),IF(W11&lt;&gt;"",HLOOKUP(W11,Points_Table,IF(AO11&gt;=6,8,AO11+2),FALSE),"")),X11),X11)</f>
        <v/>
      </c>
      <c r="Z11" s="102" t="str">
        <f>IF(AND(J11&lt;&gt;"",$G11="4"),J11,"")</f>
        <v/>
      </c>
      <c r="AA11" s="103" t="str">
        <f>IF(AND($J11&lt;&gt;"",G11="4"),_xlfn.RANK.EQ(J11,$Z$6:$Z$89),"")</f>
        <v/>
      </c>
      <c r="AB11" s="103" t="str">
        <f>IF($G11="6",IF(IF(AA11&lt;&gt;"",IF(MAX(COUNTIF($AA$6:$AA$89,$AA$6:$AA$89))&gt;1,"x",""),"")&lt;&gt;"",AA11+1,""),IF(Z11=0,"",IF(IF(AA11&lt;&gt;"",IF(MAX(COUNTIF($AA$6:$AA$89,$AA$6:$AA$89))&gt;1,"x",""),"")&lt;&gt;"",AA11+1,"")))</f>
        <v/>
      </c>
      <c r="AC11" s="103" t="str">
        <f>IF(AA11&lt;&gt;"",IF($G11="3",IF(J11&lt;&gt;"",IF(AND(AA11&lt;=10,J11&gt;=$Z$92),HLOOKUP(AA11,Points_Table_Modified,IF(AO11&gt;=6,8,AO11+2),FALSE),0),""),IF(J11&lt;&gt;"",IF(AND(AA11&lt;=10,J11&gt;=$Z$92),HLOOKUP(AA11,Points_Table,IF(AO11&gt;=6,8,AO11+2),FALSE),0),"")),"")</f>
        <v/>
      </c>
      <c r="AD11" s="103" t="str">
        <f>IF(AB11&lt;&gt;"",AVERAGE(IF(AND($G11="3",AB11&lt;&gt;""),HLOOKUP(AB11,Points_Table_Modified,IF(AO11&gt;=6,8,AO11+2),FALSE),IF(AB11&lt;&gt;"",HLOOKUP(AB11,Points_Table,IF(AO11&gt;=6,8,AO11+2),FALSE),"")),AC11),AC11)</f>
        <v/>
      </c>
      <c r="AE11" s="102" t="str">
        <f>IF(AND(J11&lt;&gt;"",$G11="5"),J11,"")</f>
        <v/>
      </c>
      <c r="AF11" s="103" t="str">
        <f>IF(AND(J11&lt;&gt;"",$G11="5"),_xlfn.RANK.EQ(J11,$AE$6:$AE$89),"")</f>
        <v/>
      </c>
      <c r="AG11" s="103" t="str">
        <f>IF($G11="6",IF(IF(AF11&lt;&gt;"",IF(MAX(COUNTIF($AF$6:$AF$89,$AF$6:$AF$89))&gt;1,"x",""),"")&lt;&gt;"",AF11+1,""),IF(AE11=0,"",IF(IF(AF11&lt;&gt;"",IF(MAX(COUNTIF($AF$6:$AF$89,$AF$6:$AF$89))&gt;1,"x",""),"")&lt;&gt;"",AF11+1,"")))</f>
        <v/>
      </c>
      <c r="AH11" s="103" t="str">
        <f>IF(AF11&lt;&gt;"",IF($G11="3",IF(J11&lt;&gt;"",IF(AND(AF11&lt;=10,J11&gt;=$AE$92),HLOOKUP(AF11,Points_Table_Modified,IF(AO11&gt;=6,8,AO11+2),FALSE),0),""),IF(J11&lt;&gt;"",IF(AND(AF11&lt;=10,J11&gt;=$AE$92),HLOOKUP(AF11,Points_Table,IF(AO11&gt;=6,8,AO11+2),FALSE),0),"")),"")</f>
        <v/>
      </c>
      <c r="AI11" s="103" t="str">
        <f>IF(AG11&lt;&gt;"",AVERAGE(IF(AND($G11="3",AG11&lt;&gt;""),HLOOKUP(AG11,Points_Table_Modified,IF(AO11&gt;=6,8,AO11+2),FALSE),IF(AG11&lt;&gt;"",HLOOKUP(AG11,Points_Table,IF(AO11&gt;=6,8,AO11+2),FALSE),"")),AH11),AH11)</f>
        <v/>
      </c>
      <c r="AJ11" s="102" t="str">
        <f>IF(AND(J11&lt;&gt;"",$G11="6"),J11,"")</f>
        <v/>
      </c>
      <c r="AK11" s="103" t="str">
        <f>IF(AND(J11&lt;&gt;"",$G11="6"),_xlfn.RANK.EQ(J11,$AJ$6:$AJ$89),"")</f>
        <v/>
      </c>
      <c r="AL11" s="103" t="str">
        <f>IF(G11="6",IF(IF(AK11&lt;&gt;"",IF(MAX(COUNTIF($AK$6:$AK$89,$AK$6:$AK$89))&gt;1,"x",""),"")&lt;&gt;"",AK11+1,""),IF(AJ11=0,"",IF(IF(AK11&lt;&gt;"",IF(MAX(COUNTIF($AK$6:$AK$89,$AK$6:$AK$89))&gt;1,"x",""),"")&lt;&gt;"",AK11+1,"")))</f>
        <v/>
      </c>
      <c r="AM11" s="103" t="str">
        <f>IF(AK11&lt;&gt;"",IF($G11="3",IF(J11&lt;&gt;"",IF(AND(AK11&lt;=10,J11&gt;=$AJ$92),HLOOKUP(AK11,Points_Table_Modified,IF(AO11&gt;=6,8,AO11+2),FALSE),0),""),IF(J11&lt;&gt;"",IF(AND(AK11&lt;=10,J11&gt;=$AJ$92),HLOOKUP(AK11,Points_Table,IF(AO11&gt;=6,8,AO11+2),FALSE),0),"")),"")</f>
        <v/>
      </c>
      <c r="AN11" s="136" t="str">
        <f>IF(AL11&lt;&gt;"",AVERAGE(IF(AND($G11="3",AL11&lt;&gt;""),HLOOKUP(AL11,Points_Table_Modified,IF(AO11&gt;=6,8,AO11+2),FALSE),IF(AL11&lt;&gt;"",HLOOKUP(AL11,Points_Table,IF(AO11&gt;=6,8,AO11+2),FALSE),"")),AM11),AM11)</f>
        <v/>
      </c>
      <c r="AO11" s="55">
        <f>VLOOKUP($G11,Entries_D_Event,4,FALSE)</f>
        <v>6</v>
      </c>
      <c r="AP11" s="52" t="str">
        <f>CONCATENATE(AK11,AF11,AA11,V11,Q11,L11)</f>
        <v/>
      </c>
      <c r="AQ11" s="118" t="str">
        <f>IF(AP11&lt;&gt;"",IF(AND($G11="3",J11&lt;&gt;""),10,IF(J11&lt;&gt;"",5,"")),"")</f>
        <v/>
      </c>
      <c r="AR11" s="118">
        <f>_xlfn.NUMBERVALUE(IF(AP11&lt;&gt;"",CONCATENATE(AN11,AI11,AD11,Y11,T11,O11),""))</f>
        <v>0</v>
      </c>
      <c r="AS11" s="56">
        <f>IFERROR(AQ11+AR11,0)</f>
        <v>0</v>
      </c>
      <c r="AT11" s="90"/>
      <c r="AU11" s="54" t="str">
        <f>IF(AND(AT11&lt;&gt;"",$G11="1"),AT11,"")</f>
        <v/>
      </c>
      <c r="AV11" s="52" t="str">
        <f>IF(AND(AT11&lt;&gt;"",$G11="1"),_xlfn.RANK.EQ(AT11,$AU$6:$AU$89),"")</f>
        <v/>
      </c>
      <c r="AW11" s="52" t="str">
        <f>IF(IF(AV11&lt;&gt;"",IF(MAX(COUNTIF($AV$6:$AV$89,$AV$6:$AV$89))&gt;1,"x",""),"")&lt;&gt;"",AV11+1,"")</f>
        <v/>
      </c>
      <c r="AX11" s="52" t="str">
        <f>IF(AV11&lt;&gt;"",IF($G11="3",IF(AT11&lt;&gt;"",IF(AND(AV11&lt;=10,AT11&gt;=$AU$92),HLOOKUP(AV11,Points_Table_Modified,IF(BY11&gt;=6,8,BY11+2),FALSE),0),""),IF(AT11&lt;&gt;"",IF(AND(AV11&lt;=10,AT11&gt;=$AU$92),HLOOKUP(AV11,Points_Table,IF(BY11&gt;=6,8,BY11+2),FALSE),0),"")),"")</f>
        <v/>
      </c>
      <c r="AY11" s="53" t="str">
        <f>IF(AW11&lt;&gt;"",AVERAGE(IF(AND($G11="3",AW11&lt;&gt;""),HLOOKUP(AW11,Points_Table_Modified,IF(BY11&gt;=6,8,BY11+2),FALSE),IF(AW11&lt;&gt;"",HLOOKUP(AW11,Points_Table,IF(BY11&gt;=6,8,BY11+2),FALSE),"")),AX11),AX11)</f>
        <v/>
      </c>
      <c r="AZ11" s="51" t="str">
        <f>IF(AND($G11="2",AT11&lt;&gt;""),AT11,"")</f>
        <v/>
      </c>
      <c r="BA11" s="52" t="str">
        <f>IF(AND(AT11&lt;&gt;"",$G11="2"),_xlfn.RANK.EQ(AT11,$AZ$6:$AZ$89),"")</f>
        <v/>
      </c>
      <c r="BB11" s="52" t="str">
        <f>IF(IF(BA11&lt;&gt;"",IF(MAX(COUNTIF($BA$6:$BA$89,$BA$6:$BA$89))&gt;1,"x",""),"")&lt;&gt;"",BA11+1,"")</f>
        <v/>
      </c>
      <c r="BC11" s="54" t="str">
        <f>IF(BA11&lt;&gt;"",IF($G11="3",IF(AT11&lt;&gt;"",IF(AND(BA11&lt;=10,AT11&gt;=$AZ$92),HLOOKUP(BA11,Points_Table_Modified,IF(BY11&gt;=6,8,BY11+2),FALSE),0),""),IF(AT11&lt;&gt;"",IF(AND(BA11&lt;=10,AT11&gt;=$AZ$92),HLOOKUP(BA11,Points_Table,IF(BY11&gt;=6,8,BY11+2),FALSE),0),"")),"")</f>
        <v/>
      </c>
      <c r="BD11" s="53" t="str">
        <f>IF(BB11&lt;&gt;"",AVERAGE(IF(AND($G11="3",BB11&lt;&gt;""),HLOOKUP(BB11,Points_Table_Modified,IF(BY11&gt;=6,8,BY11+2),FALSE),IF(BB11&lt;&gt;"",HLOOKUP(BB11,Points_Table,IF(BY11&gt;=6,8,BY11+2),FALSE),"")),BC11),BC11)</f>
        <v/>
      </c>
      <c r="BE11" s="51" t="str">
        <f>IF(AND($G11="3",AT11&lt;&gt;""),AT11,"")</f>
        <v/>
      </c>
      <c r="BF11" s="52" t="str">
        <f>IF(AND(AT11&lt;&gt;"",$G11="3"),_xlfn.RANK.EQ(AT11,$BE$6:$BE$89),"")</f>
        <v/>
      </c>
      <c r="BG11" s="52" t="str">
        <f>IF(IF(BF11&lt;&gt;"",IF(MAX(COUNTIF($BF$6:$BF$89,$BF$6:$BF$89))&gt;1,"x",""),"")&lt;&gt;"",BF11+1,"")</f>
        <v/>
      </c>
      <c r="BH11" s="52" t="str">
        <f>IF(BF11&lt;&gt;"",IF($G11="3",IF(AT11&lt;&gt;"",IF(AND(BF11&lt;=20,AT11&gt;=$BE$92),HLOOKUP(BF11,Points_Table_Modified,IF(BY11&gt;=6,8,BY11+2),FALSE),0),""),IF(AT11&lt;&gt;"",IF(AND(BF11&lt;=10,AT11&gt;=$BE$92),HLOOKUP(BF11,Points_Table,IF(BY11&gt;=6,8,BY11+2),FALSE),0),"")),"")</f>
        <v/>
      </c>
      <c r="BI11" s="53" t="str">
        <f>IF(BG11&lt;&gt;"",AVERAGE(IF(AND($G11="3",BG11&lt;&gt;""),HLOOKUP(BG11,Points_Table_Modified,IF(BY11&gt;=6,8,BY11+2),FALSE),IF(BG11&lt;&gt;"",HLOOKUP(BG11,Points_Table,IF(BY11&gt;=6,8,BY11+2),FALSE),"")),BH11),BH11)</f>
        <v/>
      </c>
      <c r="BJ11" s="51" t="str">
        <f>IF(AND($G11="4",AT11&lt;&gt;""),AT11,"")</f>
        <v/>
      </c>
      <c r="BK11" s="52" t="str">
        <f>IF(AND(AT11&lt;&gt;"",G11="4"),_xlfn.RANK.EQ(AT11,$BJ$6:$BJ$89),"")</f>
        <v/>
      </c>
      <c r="BL11" s="52" t="str">
        <f>IF(IF(BK11&lt;&gt;"",IF(MAX(COUNTIF($BK$6:$BK$89,$BK$6:$BK$89))&gt;1,"x",""),"")&lt;&gt;"",BK11+1,"")</f>
        <v/>
      </c>
      <c r="BM11" s="52" t="str">
        <f>IF(BK11&lt;&gt;"",IF($G11="3",IF(AT11&lt;&gt;"",IF(AND(BK11&lt;=10,AT11&gt;=$BJ$92),HLOOKUP(BK11,Points_Table_Modified,IF(BY11&gt;=6,8,BY11+2),FALSE),0),""),IF(AT11&lt;&gt;"",IF(AND(BK11&lt;=10,AT11&gt;=$BJ$92),HLOOKUP(BK11,Points_Table,IF(BY11&gt;=6,8,BY11+2),FALSE),0),"")),"")</f>
        <v/>
      </c>
      <c r="BN11" s="53" t="str">
        <f>IF(BL11&lt;&gt;"",AVERAGE(IF(AND($G11="3",BL11&lt;&gt;""),HLOOKUP(BL11,Points_Table_Modified,IF(BY11&gt;=6,8,BY11+2),FALSE),IF(BL11&lt;&gt;"",HLOOKUP(BL11,Points_Table,IF(BY11&gt;=6,8,BY11+2),FALSE),"")),BM11),BM11)</f>
        <v/>
      </c>
      <c r="BO11" s="51" t="str">
        <f>IF(AND($G11="5",AT11&lt;&gt;""),AT11,"")</f>
        <v/>
      </c>
      <c r="BP11" s="52" t="str">
        <f>IF(AND(AT11&lt;&gt;"",$G11="5"),_xlfn.RANK.EQ(AT11,$BO$6:$BO$89),"")</f>
        <v/>
      </c>
      <c r="BQ11" s="52" t="str">
        <f>IF(IF(BP11&lt;&gt;"",IF(MAX(COUNTIF($BP$6:$BP$89,$BP$6:$BP$89))&gt;1,"x",""),"")&lt;&gt;"",BP11+1,"")</f>
        <v/>
      </c>
      <c r="BR11" s="52" t="str">
        <f>IF(BP11&lt;&gt;"",IF($G11="3",IF(AT11&lt;&gt;"",IF(AND(BP11&lt;=10,AT11&gt;=$BO$92),HLOOKUP(BP11,Points_Table_Modified,IF(BY11&gt;=6,8,BY11+2),FALSE),0),""),IF(AT11&lt;&gt;"",IF(AND(BP11&lt;=10,AT11&gt;=$BO$92),HLOOKUP(BP11,Points_Table,IF(BY11&gt;=6,8,BY11+2),FALSE),0),"")),"")</f>
        <v/>
      </c>
      <c r="BS11" s="53" t="str">
        <f>IF(BQ11&lt;&gt;"",AVERAGE(IF(AND($G11="3",BQ11&lt;&gt;""),HLOOKUP(BQ11,Points_Table_Modified,IF(BY11&gt;=6,8,BY11+2),FALSE),IF(BQ11&lt;&gt;"",HLOOKUP(BQ11,Points_Table,IF(BY11&gt;=6,8,BY11+2),FALSE),"")),BR11),BR11)</f>
        <v/>
      </c>
      <c r="BT11" s="51" t="str">
        <f>IF(AND($G11="6",AT11&lt;&gt;""),AT11,"")</f>
        <v/>
      </c>
      <c r="BU11" s="52" t="str">
        <f>IF(AND(AT11&lt;&gt;"",$G11="6"),_xlfn.RANK.EQ(AT11,$BT$6:$BT$89),"")</f>
        <v/>
      </c>
      <c r="BV11" s="52" t="str">
        <f>IF(IF(BU11&lt;&gt;"",IF(MAX(COUNTIF($BU$6:$BU$89,$BU$6:$BU$89))&gt;1,"x",""),"")&lt;&gt;"",BU11+1,"")</f>
        <v/>
      </c>
      <c r="BW11" s="52" t="str">
        <f>IF(BU11&lt;&gt;"",IF($G11="3",IF(AT11&lt;&gt;"",IF(AND(BU11&lt;=10,AT11&gt;=$BT$92),HLOOKUP(BU11,Points_Table_Modified,IF(BY11&gt;=6,8,BY11+2),FALSE),0),""),IF(AT11&lt;&gt;"",IF(AND(BU11&lt;=10,AT11&gt;=$BT$92),HLOOKUP(BU11,Points_Table,IF(BY11&gt;=6,8,BY11+2),FALSE),0),"")),"")</f>
        <v/>
      </c>
      <c r="BX11" s="53" t="str">
        <f>IF(BV11&lt;&gt;"",AVERAGE(IF(AND($G11="3",BV11&lt;&gt;""),HLOOKUP(BV11,Points_Table_Modified,IF(BY11&gt;=6,8,BY11+2),FALSE),IF(BV11&lt;&gt;"",HLOOKUP(BV11,Points_Table,IF(BY11&gt;=6,8,BY11+2),FALSE),"")),BW11),BW11)</f>
        <v/>
      </c>
      <c r="BY11" s="55">
        <f>VLOOKUP($G11,Entries_D_Event,5,FALSE)</f>
        <v>4</v>
      </c>
      <c r="BZ11" s="52" t="str">
        <f>CONCATENATE(BU11,BP11,BK11,BF11,BA11,AV11)</f>
        <v/>
      </c>
      <c r="CA11" s="118" t="str">
        <f>IF(BZ11&lt;&gt;"",IF(AND($G11="3",AT11&lt;&gt;""),10,IF(AT11&lt;&gt;"",5,"")),"")</f>
        <v/>
      </c>
      <c r="CB11" s="118">
        <f>_xlfn.NUMBERVALUE(IF(BZ11&lt;&gt;"",CONCATENATE(BX11,BS11,BN11,BI11,BD11,AY11),""))</f>
        <v>0</v>
      </c>
      <c r="CC11" s="56">
        <f>IFERROR(CA11+CB11,0)</f>
        <v>0</v>
      </c>
      <c r="CD11" s="90">
        <v>22</v>
      </c>
      <c r="CE11" s="54">
        <f>IF(AND($G11="1",CD11&lt;&gt;""),CD11,"")</f>
        <v>22</v>
      </c>
      <c r="CF11" s="52">
        <f>IF(AND(CD11&lt;&gt;"",$G11="1"),_xlfn.RANK.EQ(CD11,$CE$6:$CE$89),"")</f>
        <v>7</v>
      </c>
      <c r="CG11" s="52" t="str">
        <f>IF(IF(CF11&lt;&gt;"",IF(MAX(COUNTIF($CF$6:$CF$89,$CF$6:$CF$89))&gt;1,"x",""),"")&lt;&gt;"",CF11+1,"")</f>
        <v/>
      </c>
      <c r="CH11" s="52">
        <f>IF(CF11&lt;&gt;"",IF($G11="3",IF(CD11&lt;&gt;"",IF(AND(CF11&lt;=10,CD11&gt;=$CE$92),HLOOKUP(CF11,Points_Table_Modified,IF(DI11&gt;=6,8,DI11+2),FALSE),0),""),IF(CD11&lt;&gt;"",IF(AND(CF11&lt;=10,CD11&gt;=$CE$92),HLOOKUP(CF11,Points_Table,IF(DI11&gt;=6,8,DI11+2),FALSE),0),"")),"")</f>
        <v>0</v>
      </c>
      <c r="CI11" s="53">
        <f>IF(CG11&lt;&gt;"",AVERAGE(IF(AND($G11="3",CG11&lt;&gt;""),HLOOKUP(CG11,Points_Table_Modified,IF(DI11&gt;=6,8,DI11+2),FALSE),IF(CG11&lt;&gt;"",HLOOKUP(CG11,Points_Table,IF(DI11&gt;=6,8,DI11+2),FALSE),"")),CH11),CH11)</f>
        <v>0</v>
      </c>
      <c r="CJ11" s="51" t="str">
        <f>IF(AND($G11="2",CD11&lt;&gt;""),CD11,"")</f>
        <v/>
      </c>
      <c r="CK11" s="52" t="str">
        <f>IF(AND(CD11&lt;&gt;"",$G11="2"),_xlfn.RANK.EQ(CD11,$CJ$6:$CJ$89),"")</f>
        <v/>
      </c>
      <c r="CL11" s="52" t="str">
        <f>IF(IF(CK11&lt;&gt;"",IF(MAX(COUNTIF($CK$6:$CK$89,$CK$6:$CK$89))&gt;1,"x",""),"")&lt;&gt;"",CK11+1,"")</f>
        <v/>
      </c>
      <c r="CM11" s="54" t="str">
        <f>IF(CK11&lt;&gt;"",IF($G11="3",IF(CD11&lt;&gt;"",IF(AND(CK11&lt;=10,CD11&gt;=$CJ$92),HLOOKUP(CK11,Points_Table_Modified,IF(DI11&gt;=6,8,DI11+2),FALSE),0),""),IF(CD11&lt;&gt;"",IF(AND(CK11&lt;=10,CD11&gt;=$CJ$92),HLOOKUP(CK11,Points_Table,IF(DI11&gt;=6,8,DI11+2),FALSE),0),"")),"")</f>
        <v/>
      </c>
      <c r="CN11" s="53" t="str">
        <f>IF(CL11&lt;&gt;"",AVERAGE(IF(AND($G11="3",CL11&lt;&gt;""),HLOOKUP(CL11,Points_Table_Modified,IF(DI11&gt;=6,8,DI11+2),FALSE),IF(CL11&lt;&gt;"",HLOOKUP(CL11,Points_Table,IF(DI11&gt;=6,8,DI11+2),FALSE),"")),CM11),CM11)</f>
        <v/>
      </c>
      <c r="CO11" s="51" t="str">
        <f>IF(AND($G11="3",CD11&lt;&gt;""),CD11,"")</f>
        <v/>
      </c>
      <c r="CP11" s="52" t="str">
        <f>IF(AND(CD11&lt;&gt;"",$G11="3"),_xlfn.RANK.EQ(CD11,$CO$6:$CO$89),"")</f>
        <v/>
      </c>
      <c r="CQ11" s="52" t="str">
        <f>IF(IF(CP11&lt;&gt;"",IF(MAX(COUNTIF($CP11:$CP$89,$CP$6:$CP$89))&gt;1,"x",""),"")&lt;&gt;"",CP11+1,"")</f>
        <v/>
      </c>
      <c r="CR11" s="52" t="str">
        <f>IF(CP11&lt;&gt;"",IF($G11="3",IF(CD11&lt;&gt;"",IF(AND(CP11&lt;=20,CD11&gt;=$CO$92),HLOOKUP(CP11,Points_Table_Modified,IF(DI11&gt;=6,8,DI11+2),FALSE),0),""),IF(CD11&lt;&gt;"",IF(AND(CP11&lt;=10,CD11&gt;=$CO$92),HLOOKUP(CP11,Points_Table,IF(DI11&gt;=6,8,DI11+2),FALSE),0),"")),"")</f>
        <v/>
      </c>
      <c r="CS11" s="53" t="str">
        <f>IF(CQ11&lt;&gt;"",AVERAGE(IF(AND($G11="3",CQ11&lt;&gt;""),HLOOKUP(CQ11,Points_Table_Modified,IF(DI11&gt;=6,8,DI11+2),FALSE),IF(CQ11&lt;&gt;"",HLOOKUP(CQ11,Points_Table,IF(DI11&gt;=6,8,DI11+2),FALSE),"")),CR11),CR11)</f>
        <v/>
      </c>
      <c r="CT11" s="51" t="str">
        <f>IF(AND($G11="4",CD11&lt;&gt;""),CD11,"")</f>
        <v/>
      </c>
      <c r="CU11" s="52" t="str">
        <f>IF(AND(CD11&lt;&gt;"",G11="4"),_xlfn.RANK.EQ(CD11,$CT$6:$CT$89),"")</f>
        <v/>
      </c>
      <c r="CV11" s="52" t="str">
        <f>IF(IF(CU11&lt;&gt;"",IF(MAX(COUNTIF($CU$6:$CU$89,$CU$6:$CU$89))&gt;1,"x",""),"")&lt;&gt;"",CU11+1,"")</f>
        <v/>
      </c>
      <c r="CW11" s="52" t="str">
        <f>IF(CU11&lt;&gt;"",IF($G11="3",IF(CD11&lt;&gt;"",IF(AND(CU11&lt;=10,CD11&gt;=$CT$92),HLOOKUP(CU11,Points_Table_Modified,IF(DI11&gt;=6,8,DI11+2),FALSE),0),""),IF(CD11&lt;&gt;"",IF(AND(CU11&lt;=10,CD11&gt;=$CT$92),HLOOKUP(CU11,Points_Table,IF(DI11&gt;=6,8,DI11+2),FALSE),0),"")),"")</f>
        <v/>
      </c>
      <c r="CX11" s="53" t="str">
        <f>IF(CV11&lt;&gt;"",AVERAGE(IF(AND($G11="3",CV11&lt;&gt;""),HLOOKUP(CV11,Points_Table_Modified,IF(DI11&gt;=6,8,DI11+2),FALSE),IF(CV11&lt;&gt;"",HLOOKUP(CV11,Points_Table,IF(DI11&gt;=6,8,DI11+2),FALSE),"")),CW11),CW11)</f>
        <v/>
      </c>
      <c r="CY11" s="51" t="str">
        <f>IF(AND($G11="5",CD11&lt;&gt;""),CD11,"")</f>
        <v/>
      </c>
      <c r="CZ11" s="52" t="str">
        <f>IF(AND(CD11&lt;&gt;"",$G11="5"),_xlfn.RANK.EQ(CD11,$CY$6:$CY$89),"")</f>
        <v/>
      </c>
      <c r="DA11" s="52" t="str">
        <f>IF(IF(CZ11&lt;&gt;"",IF(MAX(COUNTIF($CZ$6:$CZ$89,$CZ$6:$CZ$89))&gt;1,"x",""),"")&lt;&gt;"",CZ11+1,"")</f>
        <v/>
      </c>
      <c r="DB11" s="52" t="str">
        <f>IF(CZ11&lt;&gt;"",IF($G11="3",IF(CD11&lt;&gt;"",IF(AND(CZ11&lt;=10,CD11&gt;=$CY$92),HLOOKUP(CZ11,Points_Table_Modified,IF(DI11&gt;=6,8,DI11+2),FALSE),0),""),IF(CD11&lt;&gt;"",IF(AND(CZ11&lt;=10,CD11&gt;=$CY$92),HLOOKUP(CZ11,Points_Table,IF(DI11&gt;=6,8,DI11+2),FALSE),0),"")),"")</f>
        <v/>
      </c>
      <c r="DC11" s="53" t="str">
        <f>IF(DA11&lt;&gt;"",AVERAGE(IF(AND($G11="3",DA11&lt;&gt;""),HLOOKUP(DA11,Points_Table_Modified,IF(DI11&gt;=6,8,DI11+2),FALSE),IF(DA11&lt;&gt;"",HLOOKUP(DA11,Points_Table,IF(DI11&gt;=6,8,DI11+2),FALSE),"")),DB11),DB11)</f>
        <v/>
      </c>
      <c r="DD11" s="51" t="str">
        <f>IF(AND($G11="6",CD11&lt;&gt;""),CD11,"")</f>
        <v/>
      </c>
      <c r="DE11" s="52" t="str">
        <f>IF(AND(CD11&lt;&gt;"",$G11="6"),_xlfn.RANK.EQ(CD11,$DD$6:$DD$89),"")</f>
        <v/>
      </c>
      <c r="DF11" s="52" t="str">
        <f>IF(IF(DE11&lt;&gt;"",IF(MAX(COUNTIF($DE$6:$DE$89,$DE$6:$DE$89))&gt;1,"x",""),"")&lt;&gt;"",DE11+1,"")</f>
        <v/>
      </c>
      <c r="DG11" s="52" t="str">
        <f>IF(DE11&lt;&gt;"",IF($G11="3",IF(CD11&lt;&gt;"",IF(AND(DE11&lt;=10,CD11&gt;=$DD$92),HLOOKUP(DE11,Points_Table_Modified,IF(DI11&gt;=6,8,DI11+2),FALSE),0),""),IF(CD11&lt;&gt;"",IF(AND(DE11&lt;=10,CD11&gt;=$DD$92),HLOOKUP(DE11,Points_Table,IF(DI11&gt;=6,8,DI11+2),FALSE),0),"")),"")</f>
        <v/>
      </c>
      <c r="DH11" s="53" t="str">
        <f>IF(DF11&lt;&gt;"",AVERAGE(IF(AND($G11="3",DF11&lt;&gt;""),HLOOKUP(DF11,Points_Table_Modified,IF(DI11&gt;=6,8,DI11+2),FALSE),IF(DF11&lt;&gt;"",HLOOKUP(DF11,Points_Table,IF(DI11&gt;=6,8,DI11+2),FALSE),"")),DG11),DG11)</f>
        <v/>
      </c>
      <c r="DI11" s="55">
        <f>VLOOKUP($G11,Entries_D_Event,6,FALSE)</f>
        <v>7</v>
      </c>
      <c r="DJ11" s="52" t="str">
        <f>CONCATENATE(DE11,CZ11,CU11,CP11,CK11,CF11)</f>
        <v>7</v>
      </c>
      <c r="DK11" s="52">
        <f>IF(DJ11&lt;&gt;"",IF(AND($G11="3",CD11&lt;&gt;""),10,IF(CD11&lt;&gt;"",5,"")),"")</f>
        <v>5</v>
      </c>
      <c r="DL11" s="118">
        <f>_xlfn.NUMBERVALUE(IF(DJ11&lt;&gt;"",CONCATENATE(DH11,DC11,CX11,CS11,CN11,CI11),""))</f>
        <v>0</v>
      </c>
      <c r="DM11" s="56">
        <f>IFERROR(DK11+DL11,0)</f>
        <v>5</v>
      </c>
      <c r="DN11" s="90">
        <v>378</v>
      </c>
      <c r="DO11" s="52">
        <f>IF(AND($G11="1",DN11&lt;&gt;""),DN11,"")</f>
        <v>378</v>
      </c>
      <c r="DP11" s="52">
        <f>IF(AND(DN11&lt;&gt;"",$G11="1"),_xlfn.RANK.EQ(DN11,$DO$6:$DO$89),"")</f>
        <v>4</v>
      </c>
      <c r="DQ11" s="52" t="str">
        <f>IF(IF(DP11&lt;&gt;"",IF(MAX(COUNTIF($DP$6:$DP$89,$DP$6:$DP$89))&gt;1,"x",""),"")&lt;&gt;"",DP11+1,"")</f>
        <v/>
      </c>
      <c r="DR11" s="52">
        <f>IF(DP11&lt;&gt;"",IF($G11="3",IF(DN11&lt;&gt;"",IF(AND(DP11&lt;=10,DN11&gt;=$DO$92),HLOOKUP(DP11,Points_Table_Modified,IF(ES11&gt;=6,8,ES11+2),FALSE),0),""),IF(DN11&lt;&gt;"",IF(AND(DP11&lt;=10,DN11&gt;=$DO$92),HLOOKUP(DP11,Points_Table,IF(ES11&gt;=6,8,ES11+2),FALSE),0),"")),"")</f>
        <v>16</v>
      </c>
      <c r="DS11" s="53">
        <f>IF(DQ11&lt;&gt;"",AVERAGE(IF(AND($G11="3",DQ11&lt;&gt;""),HLOOKUP(DQ11,Points_Table_Modified,IF(ES11&gt;=6,8,ES11+2),FALSE),IF(DQ11&lt;&gt;"",HLOOKUP(DQ11,Points_Table,IF(ES11&gt;=6,8,ES11+2),FALSE),"")),DR11),DR11)</f>
        <v>16</v>
      </c>
      <c r="DT11" s="51" t="str">
        <f>IF(AND($G11="2",DN11&lt;&gt;""),DN11,"")</f>
        <v/>
      </c>
      <c r="DU11" s="52" t="str">
        <f>IF(AND(DN11&lt;&gt;"",$G11="2"),_xlfn.RANK.EQ(DN11,$DT$6:$DT$89),"")</f>
        <v/>
      </c>
      <c r="DV11" s="52" t="str">
        <f>IF(IF(DU11&lt;&gt;"",IF(MAX(COUNTIF($DU$6:$DU$89,$DU$6:$DU$89))&gt;1,"x",""),"")&lt;&gt;"",DU11+1,"")</f>
        <v/>
      </c>
      <c r="DW11" s="54" t="str">
        <f>IF(DU11&lt;&gt;"",IF($G11="3",IF(DN11&lt;&gt;"",IF(AND(DU11&lt;=10,DN11&gt;=$DT$92),HLOOKUP(DU11,Points_Table_Modified,IF(ES11&gt;=6,8,ES11+2),FALSE),0),""),IF(DN11&lt;&gt;"",IF(AND(DU11&lt;=10,DN11&gt;=$DT$92),HLOOKUP(DU11,Points_Table,IF(ES11&gt;=6,8,ES11+2),FALSE),0),"")),"")</f>
        <v/>
      </c>
      <c r="DX11" s="53" t="str">
        <f>IF(DV11&lt;&gt;"",AVERAGE(IF(AND($G11="3",DV11&lt;&gt;""),HLOOKUP(DV11,Points_Table_Modified,IF(ES11&gt;=6,8,ES11+2),FALSE),IF(DV11&lt;&gt;"",HLOOKUP(DV11,Points_Table,IF(ES11&gt;=6,8,ES11+2),FALSE),"")),DW11),DW11)</f>
        <v/>
      </c>
      <c r="DY11" s="51" t="str">
        <f>IF(AND($G11="3",DN11&lt;&gt;""),DN11,"")</f>
        <v/>
      </c>
      <c r="DZ11" s="52" t="str">
        <f>IF(AND(DN11&lt;&gt;"",$G11="3"),_xlfn.RANK.EQ(DN11,$DY$6:$DY$89),"")</f>
        <v/>
      </c>
      <c r="EA11" s="52" t="str">
        <f>IF(IF(DZ11&lt;&gt;"",IF(MAX(COUNTIF($DZ$6:$DZ$89,$DZ$6:$DZ$89))&gt;1,"x",""),"")&lt;&gt;"",DZ11+1,"")</f>
        <v/>
      </c>
      <c r="EB11" s="52" t="str">
        <f>IF(DZ11&lt;&gt;"",IF($G11="3",IF(DN11&lt;&gt;"",IF(AND(DZ11&lt;=20,DN11&gt;=$DY$92),HLOOKUP(DZ11,Points_Table_Modified,IF(ES11&gt;=6,8,ES11+2),FALSE),0),""),IF(DN11&lt;&gt;"",IF(AND(DZ11&lt;=10,DN11&gt;=$DY$92),HLOOKUP(DZ11,Points_Table,IF(ES11&gt;=6,8,ES11+2),FALSE),0),"")),"")</f>
        <v/>
      </c>
      <c r="EC11" s="53" t="str">
        <f>IF(EA11&lt;&gt;"",AVERAGE(IF(AND($G11="3",EA11&lt;&gt;""),HLOOKUP(EA11,Points_Table_Modified,IF(ES11&gt;=6,8,ES11+2),FALSE),IF(EA11&lt;&gt;"",HLOOKUP(EA11,Points_Table,IF(ES11&gt;=6,8,ES11+2),FALSE),"")),EB11),EB11)</f>
        <v/>
      </c>
      <c r="ED11" s="51" t="str">
        <f>IF(AND($G11="4",DN11&lt;&gt;""),DN11,"")</f>
        <v/>
      </c>
      <c r="EE11" s="52" t="str">
        <f>IF(AND(DN11&lt;&gt;"",G11="4"),_xlfn.RANK.EQ(DN11,$ED$6:$ED$89),"")</f>
        <v/>
      </c>
      <c r="EF11" s="52" t="str">
        <f>IF(IF(EE11&lt;&gt;"",IF(MAX(COUNTIF($EE$6:$EE$89,$EE$6:$EE$89))&gt;1,"x",""),"")&lt;&gt;"",EE11+1,"")</f>
        <v/>
      </c>
      <c r="EG11" s="52" t="str">
        <f>IF(EE11&lt;&gt;"",IF($G11="3",IF(DN11&lt;&gt;"",IF(AND(EE11&lt;=10,DN11&gt;=$ED$92),HLOOKUP(EE11,Points_Table_Modified,IF(ES11&gt;=6,8,ES11+2),FALSE),0),""),IF(DN11&lt;&gt;"",IF(AND(EE11&lt;=10,DN11&gt;=$ED$92),HLOOKUP(EE11,Points_Table,IF(ES11&gt;=6,8,ES11+2),FALSE),0),"")),"")</f>
        <v/>
      </c>
      <c r="EH11" s="53" t="str">
        <f>IF(EF11&lt;&gt;"",AVERAGE(IF(AND($G11="3",EF11&lt;&gt;""),HLOOKUP(EF11,Points_Table_Modified,IF(ES11&gt;=6,8,ES11+2),FALSE),IF(EF11&lt;&gt;"",HLOOKUP(EF11,Points_Table,IF(ES11&gt;=6,8,ES11+2),FALSE),"")),EG11),EG11)</f>
        <v/>
      </c>
      <c r="EI11" s="51" t="str">
        <f>IF(AND($G11="5",DN11&lt;&gt;""),DN11,"")</f>
        <v/>
      </c>
      <c r="EJ11" s="52" t="str">
        <f>IF(AND(DN11&lt;&gt;"",$G11="5"),_xlfn.RANK.EQ(DN11,$EI$6:$EI$89),"")</f>
        <v/>
      </c>
      <c r="EK11" s="52" t="str">
        <f>IF(IF(EJ11&lt;&gt;"",IF(MAX(COUNTIF($EJ$6:$EJ$89,$EJ$6:$EJ$89))&gt;1,"x",""),"")&lt;&gt;"",EJ11+1,"")</f>
        <v/>
      </c>
      <c r="EL11" s="52" t="str">
        <f>IF(EJ11&lt;&gt;"",IF($G11="3",IF(DN11&lt;&gt;"",IF(AND(EJ11&lt;=10,DN11&gt;=$EI$92),HLOOKUP(EJ11,Points_Table_Modified,IF(ES11&gt;=6,8,ES11+2),FALSE),0),""),IF(DN11&lt;&gt;"",IF(AND(EJ11&lt;=10,DN11&gt;=$EI$92),HLOOKUP(EJ11,Points_Table,IF(ES11&gt;=6,8,ES11+2),FALSE),0),"")),"")</f>
        <v/>
      </c>
      <c r="EM11" s="53" t="str">
        <f>IF(EK11&lt;&gt;"",AVERAGE(IF(AND($G11="3",EK11&lt;&gt;""),HLOOKUP(EK11,Points_Table_Modified,IF(ES11&gt;=6,8,ES11+2),FALSE),IF(EK11&lt;&gt;"",HLOOKUP(EK11,Points_Table,IF(ES11&gt;=6,8,ES11+2),FALSE),"")),EL11),EL11)</f>
        <v/>
      </c>
      <c r="EN11" s="51" t="str">
        <f>IF(AND($G11="6",DN11&lt;&gt;""),DN11,"")</f>
        <v/>
      </c>
      <c r="EO11" s="52" t="str">
        <f>IF(AND(DN11&lt;&gt;"",$G11="6"),_xlfn.RANK.EQ(DN11,$EN$6:$EN$89),"")</f>
        <v/>
      </c>
      <c r="EP11" s="52" t="str">
        <f>IF(IF(EO11&lt;&gt;"",IF(MAX(COUNTIF($EO$6:$EO$89,$EO$6:$EO$89))&gt;1,"x",""),"")&lt;&gt;"",EO11+1,"")</f>
        <v/>
      </c>
      <c r="EQ11" s="52" t="str">
        <f>IF(EO11&lt;&gt;"",IF($G11="3",IF(DN11&lt;&gt;"",IF(AND(EO11&lt;=10,DN11&gt;=$EN$92),HLOOKUP(EO11,Points_Table_Modified,IF(ES11&gt;=6,8,ES11+2),FALSE),0),""),IF(DN11&lt;&gt;"",IF(AND(EO11&lt;=10,DN11&gt;=$EN$92),HLOOKUP(EO11,Points_Table,IF(ES11&gt;=6,8,ES11+2),FALSE),0),"")),"")</f>
        <v/>
      </c>
      <c r="ER11" s="53" t="str">
        <f>IF(EP11&lt;&gt;"",AVERAGE(IF(AND($G11="3",EP11&lt;&gt;""),HLOOKUP(EP11,Points_Table_Modified,IF(ES11&gt;=6,8,ES11+2),FALSE),IF(EP11&lt;&gt;"",HLOOKUP(EP11,Points_Table,IF(ES11&gt;=6,8,ES11+2),FALSE),"")),EQ11),EQ11)</f>
        <v/>
      </c>
      <c r="ES11" s="57">
        <f>VLOOKUP($G11,Entries_D_Event,7,FALSE)</f>
        <v>7</v>
      </c>
      <c r="ET11" s="52" t="str">
        <f>CONCATENATE(EO11,EJ11,EE11,DZ11,DU11,DP11)</f>
        <v>4</v>
      </c>
      <c r="EU11" s="118">
        <f>IF(ET11&lt;&gt;"",IF(AND($G11="3",DN11&lt;&gt;""),10,IF(DN11&lt;&gt;"",5,"")),"")</f>
        <v>5</v>
      </c>
      <c r="EV11" s="118">
        <f>_xlfn.NUMBERVALUE(IF(ET11&lt;&gt;"",CONCATENATE(ER11,EM11,EH11,EC11,DX11,DS11),""))</f>
        <v>16</v>
      </c>
      <c r="EW11" s="56">
        <f>IFERROR(EU11+EV11,0)</f>
        <v>21</v>
      </c>
      <c r="EX11" s="90"/>
      <c r="EY11" s="52" t="str">
        <f>IF(AND($G11="1",EX11&lt;&gt;""),EX11,"")</f>
        <v/>
      </c>
      <c r="EZ11" s="52" t="str">
        <f>IF(AND(EX11&lt;&gt;"",$G11="1"),_xlfn.RANK.EQ(EX11,$EY$6:$EY$89),"")</f>
        <v/>
      </c>
      <c r="FA11" s="52" t="str">
        <f>IF(IF(EZ11&lt;&gt;"",IF(MAX(COUNTIF($EZ$6:$EZ$89,$EZ$6:$EZ$89))&gt;1,"x",""),"")&lt;&gt;"",EZ11+1,"")</f>
        <v/>
      </c>
      <c r="FB11" s="52" t="str">
        <f>IF(EZ11&lt;&gt;"",IF($G11="3",IF(EX11&lt;&gt;"",IF(AND(EZ11&lt;=10,EX11&gt;=$EY$92),HLOOKUP(EZ11,Points_Table_Modified,IF(GC11&gt;=6,8,GC11+2),FALSE),0),""),IF(EX11&lt;&gt;"",IF(AND(EZ11&lt;=10,EX11&gt;=$EY$92),HLOOKUP(EZ11,Points_Table,IF(GC11&gt;=6,8,GC11+2),FALSE),0),"")),"")</f>
        <v/>
      </c>
      <c r="FC11" s="56" t="str">
        <f>IF(FB11&gt;0,IF(FA11&lt;&gt;"",AVERAGE(IF(AND($G11="3",FA11&lt;&gt;""),HLOOKUP(FA11,Points_Table_Modified,IF(GC11&gt;=6,8,GC11+2),FALSE),IF(FA11&lt;&gt;"",HLOOKUP(FA11,Points_Table,IF(GC11&gt;=6,8,GC11+2),FALSE),"")),FB11),FB11),0)</f>
        <v/>
      </c>
      <c r="FD11" s="51" t="str">
        <f>IF(AND($G11="2",EX11&lt;&gt;""),EX11,"")</f>
        <v/>
      </c>
      <c r="FE11" s="52" t="str">
        <f>IF(AND(EX11&lt;&gt;"",$G11="2"),_xlfn.RANK.EQ(EX11,$FD$6:$FD$89),"")</f>
        <v/>
      </c>
      <c r="FF11" s="52" t="str">
        <f>IF(IF(FE11&lt;&gt;"",IF(MAX(COUNTIF($FE$6:$FE$89,$FE$6:$FE$89))&gt;1,"x",""),"")&lt;&gt;"",FE11+1,"")</f>
        <v/>
      </c>
      <c r="FG11" s="54" t="str">
        <f>IF(FE11&lt;&gt;"",IF($G11="3",IF(EX11&lt;&gt;"",IF(AND(FE11&lt;=10,EX11&gt;=$FD$92),HLOOKUP(FE11,Points_Table_Modified,IF(GC11&gt;=6,8,GC11+2),FALSE),0),""),IF(EX11&lt;&gt;"",IF(AND(FE11&lt;=10,EX11&gt;=$FD$92),HLOOKUP(FE11,Points_Table,IF(GC11&gt;=6,8,GC11+2),FALSE),0),"")),"")</f>
        <v/>
      </c>
      <c r="FH11" s="56" t="str">
        <f>IF(FG11&gt;0,IF(FF11&lt;&gt;"",AVERAGE(IF(AND($G11="3",FF11&lt;&gt;""),HLOOKUP(FF11,Points_Table_Modified,IF(GC11&gt;=6,8,GC11+2),FALSE),IF(FF11&lt;&gt;"",HLOOKUP(FF11,Points_Table,IF(GC11&gt;=6,8,GC11+2),FALSE),"")),FG11),FG11),0)</f>
        <v/>
      </c>
      <c r="FI11" s="51" t="str">
        <f>IF(AND($G11="3",EX11&lt;&gt;""),EX11,"")</f>
        <v/>
      </c>
      <c r="FJ11" s="52" t="str">
        <f>IF(AND(EX11&lt;&gt;"",$G11="3"),_xlfn.RANK.EQ(EX11,$FI$6:$FI$89),"")</f>
        <v/>
      </c>
      <c r="FK11" s="52" t="str">
        <f>IF(IF(FJ11&lt;&gt;"",IF(MAX(COUNTIF($FJ$6:$FJ$89,$FJ$6:$FJ$89))&gt;1,"x",""),"")&lt;&gt;"",FJ11+1,"")</f>
        <v/>
      </c>
      <c r="FL11" s="52" t="str">
        <f>IF(FJ11&lt;&gt;"",IF($G11="3",IF(EX11&lt;&gt;"",IF(AND(FJ11&lt;=20,EX11&gt;=$FI$92),HLOOKUP(FJ11,Points_Table_Modified,IF(GC11&gt;=6,8,GC11+2),FALSE),0),""),IF(EX11&lt;&gt;"",IF(AND(FJ11&lt;=10,EX11&gt;=$FI$92),HLOOKUP(FJ11,Points_Table,IF(GC11&gt;=6,8,GC11+2),FALSE),0),"")),"")</f>
        <v/>
      </c>
      <c r="FM11" s="56" t="str">
        <f>IF(FL11&gt;0,IF(FK11&lt;&gt;"",AVERAGE(IF(AND($G11="3",FK11&lt;&gt;""),HLOOKUP(FK11,Points_Table_Modified,IF(GC11&gt;=6,8,GC11+2),FALSE),IF(FK11&lt;&gt;"",HLOOKUP(FK11,Points_Table,IF(GC11&gt;=6,8,GC11+2),FALSE),"")),FL11),FL11),0)</f>
        <v/>
      </c>
      <c r="FN11" s="51" t="str">
        <f>IF(AND($G11="4",EX11&lt;&gt;""),EX11,"")</f>
        <v/>
      </c>
      <c r="FO11" s="52" t="str">
        <f>IF(AND(EX11&lt;&gt;"",G11="4"),_xlfn.RANK.EQ(EX11,$FN$6:$FN$89),"")</f>
        <v/>
      </c>
      <c r="FP11" s="52" t="str">
        <f>IF(IF(FO11&lt;&gt;"",IF(MAX(COUNTIF($FO$6:$FO$89,$FO$6:$FO$89))&gt;1,"x",""),"")&lt;&gt;"",FO11+1,"")</f>
        <v/>
      </c>
      <c r="FQ11" s="52" t="str">
        <f>IF(FO11&lt;&gt;"",IF($G11="3",IF(EX11&lt;&gt;"",IF(AND(FO11&lt;=10,EX11&gt;=$FN$92),HLOOKUP(FO11,Points_Table_Modified,IF(GC11&gt;=6,8,GC11+2),FALSE),0),""),IF(EX11&lt;&gt;"",IF(AND(FO11&lt;=10,EX11&gt;=$FN$92),HLOOKUP(FO11,Points_Table,IF(GC11&gt;=6,8,GC11+2),FALSE),0),"")),"")</f>
        <v/>
      </c>
      <c r="FR11" s="56" t="str">
        <f>IF(FQ11&gt;0,IF(FP11&lt;&gt;"",AVERAGE(IF(AND($G11="3",FP11&lt;&gt;""),HLOOKUP(FP11,Points_Table_Modified,IF(GC11&gt;=6,8,GC11+2),FALSE),IF(FP11&lt;&gt;"",HLOOKUP(FP11,Points_Table,IF(GC11&gt;=6,8,GC11+2),FALSE),"")),FQ11),FQ11),0)</f>
        <v/>
      </c>
      <c r="FS11" s="51" t="str">
        <f>IF(AND($G11="5",EX11&lt;&gt;""),EX11,"")</f>
        <v/>
      </c>
      <c r="FT11" s="52" t="str">
        <f>IF(AND(EX11&lt;&gt;"",$G11="5"),_xlfn.RANK.EQ(EX11,$FS$6:$FS$89),"")</f>
        <v/>
      </c>
      <c r="FU11" s="52" t="str">
        <f>IF(IF(FT11&lt;&gt;"",IF(MAX(COUNTIF($FT$6:$FT$89,$FT$6:$FT$89))&gt;1,"x",""),"")&lt;&gt;"",FT11+1,"")</f>
        <v/>
      </c>
      <c r="FV11" s="52" t="str">
        <f>IF(FT11&lt;&gt;"",IF($G11="3",IF(EX11&lt;&gt;"",IF(AND(FT11&lt;=10,EX11&gt;=$FS$92),HLOOKUP(FT11,Points_Table_Modified,IF(GC11&gt;=6,8,GC11+2),FALSE),0),""),IF(EX11&lt;&gt;"",IF(AND(FT11&lt;=10,EX11&gt;=$FS$92),HLOOKUP(FT11,Points_Table,IF(GC11&gt;=6,8,GC11+2),FALSE),0),"")),"")</f>
        <v/>
      </c>
      <c r="FW11" s="56" t="str">
        <f>IF(FV11&gt;0,IF(FU11&lt;&gt;"",AVERAGE(IF(AND($G11="3",FU11&lt;&gt;""),HLOOKUP(FU11,Points_Table_Modified,IF(GC11&gt;=6,8,GC11+2),FALSE),IF(FU11&lt;&gt;"",HLOOKUP(FU11,Points_Table,IF(GC11&gt;=6,8,GC11+2),FALSE),"")),FV11),FV11),0)</f>
        <v/>
      </c>
      <c r="FX11" s="51" t="str">
        <f>IF(AND($G11="6",EX11&lt;&gt;""),EX11,"")</f>
        <v/>
      </c>
      <c r="FY11" s="52" t="str">
        <f>IF(AND(EX11&lt;&gt;"",$G11="6"),_xlfn.RANK.EQ(EX11,$FX$6:$FX$89),"")</f>
        <v/>
      </c>
      <c r="FZ11" s="52" t="str">
        <f>IF(IF(FY11&lt;&gt;"",IF(MAX(COUNTIF($FY$6:$FY$89,$FY$6:$FY$89))&gt;1,"x",""),"")&lt;&gt;"",FY11+1,"")</f>
        <v/>
      </c>
      <c r="GA11" s="52" t="str">
        <f>IF(FY11&lt;&gt;"",IF($G11="3",IF(EX11&lt;&gt;"",IF(AND(FY11&lt;=10,EX11&gt;=$FX$92),HLOOKUP(FY11,Points_Table_Modified,IF(GC11&gt;=6,8,GC11+2),FALSE),0),""),IF(EX11&lt;&gt;"",IF(AND(FY11&lt;=10,EX11&gt;=$FX$92),HLOOKUP(FY11,Points_Table,IF(GC11&gt;=6,8,GC11+2),FALSE),0),"")),"")</f>
        <v/>
      </c>
      <c r="GB11" s="56" t="str">
        <f>IF(GA11&gt;0,IF(FZ11&lt;&gt;"",AVERAGE(IF(AND($G11="3",FZ11&lt;&gt;""),HLOOKUP(FZ11,Points_Table_Modified,IF(GC11&gt;=6,8,GC11+2),FALSE),IF(FZ11&lt;&gt;"",HLOOKUP(FZ11,Points_Table,IF(GC11&gt;=6,8,GC11+2),FALSE),"")),GA11),GA11),0)</f>
        <v/>
      </c>
      <c r="GC11" s="57">
        <f>VLOOKUP($G11,Entries_D_Event,8,FALSE)</f>
        <v>0</v>
      </c>
      <c r="GD11" s="52" t="str">
        <f>CONCATENATE(FY11,FT11,FO11,FJ11,FE11,EZ11)</f>
        <v/>
      </c>
      <c r="GE11" s="118" t="str">
        <f>IF(GD11&lt;&gt;"",IF(AND($G11="3",EX11&lt;&gt;""),10,IF(EX11&lt;&gt;"",5,"")),"")</f>
        <v/>
      </c>
      <c r="GF11" s="118">
        <f>_xlfn.NUMBERVALUE(IF(GD11&lt;&gt;"",CONCATENATE(GB11,FW11,FR11,FM11,FH11,FC11),""))</f>
        <v>0</v>
      </c>
      <c r="GG11" s="56">
        <f>IFERROR(GE11+GF11,0)</f>
        <v>0</v>
      </c>
      <c r="GH11" s="90"/>
      <c r="GI11" s="52" t="str">
        <f>IF(AND($G11="1",GH11&lt;&gt;""),GH11,"")</f>
        <v/>
      </c>
      <c r="GJ11" s="52" t="str">
        <f>IF(AND(GH11&lt;&gt;"",$G11="1"),_xlfn.RANK.EQ(GH11,$GI$6:$GI$89),"")</f>
        <v/>
      </c>
      <c r="GK11" s="52" t="str">
        <f>IF(IF(GJ11&lt;&gt;"",IF(MAX(COUNTIF($GJ$6:$GJ$89,$GJ$6:$GJ$89))&gt;1,"x",""),"")&lt;&gt;"",GJ11+1,"")</f>
        <v/>
      </c>
      <c r="GL11" s="52" t="str">
        <f>IF(GJ11&lt;&gt;"",IF($G11="3",IF(GH11&lt;&gt;"",IF(AND(GJ11&lt;=10,GH11&gt;=$GI$92),HLOOKUP(GJ11,Points_Table_Modified,IF(HM11&gt;=6,8,HM11+2),FALSE),0),""),IF(GH11&lt;&gt;"",IF(AND(GJ11&lt;=10,GH11&gt;=$GI$92),HLOOKUP(GJ11,Points_Table,IF(HM11&gt;=6,8,HM11+2),FALSE),0),"")),"")</f>
        <v/>
      </c>
      <c r="GM11" s="53" t="str">
        <f>IF(GK11&lt;&gt;"",AVERAGE(IF(AND($G11="3",GK11&lt;&gt;""),HLOOKUP(GK11,Points_Table_Modified,IF(HM11&gt;=6,8,HM11+2),FALSE),IF(GK11&lt;&gt;"",HLOOKUP(GK11,Points_Table,IF(HM11&gt;=6,8,HM11+2),FALSE),"")),GL11),GL11)</f>
        <v/>
      </c>
      <c r="GN11" s="51" t="str">
        <f>IF(AND($G11="2",GH11&lt;&gt;""),GH11,"")</f>
        <v/>
      </c>
      <c r="GO11" s="52" t="str">
        <f>IF(AND(GH11&lt;&gt;"",$G11="2"),_xlfn.RANK.EQ(GH11,$GN$6:$GN$89),"")</f>
        <v/>
      </c>
      <c r="GP11" s="52" t="str">
        <f>IF(IF(GO11&lt;&gt;"",IF(MAX(COUNTIF($GO$6:$GO$89,$GO$6:$GO$89))&gt;1,"x",""),"")&lt;&gt;"",GO11+1,"")</f>
        <v/>
      </c>
      <c r="GQ11" s="54" t="str">
        <f>IF(GO11&lt;&gt;"",IF($G11="3",IF(GH11&lt;&gt;"",IF(AND(GO11&lt;=10,GH11&gt;=$GN$92),HLOOKUP(GO11,Points_Table_Modified,IF(HM11&gt;=6,8,HM11+2),FALSE),0),""),IF(GH11&lt;&gt;"",IF(AND(GO11&lt;=10,GH11&gt;=$GN$92),HLOOKUP(GO11,Points_Table,IF(HM11&gt;=6,8,HM11+2),FALSE),0),"")),"")</f>
        <v/>
      </c>
      <c r="GR11" s="53" t="str">
        <f>IF(GP11&lt;&gt;"",AVERAGE(IF(AND($G11="3",GP11&lt;&gt;""),HLOOKUP(GP11,Points_Table_Modified,IF(HM11&gt;=6,8,HM11+2),FALSE),IF(GP11&lt;&gt;"",HLOOKUP(GP11,Points_Table,IF(HM11&gt;=6,8,HM11+2),FALSE),"")),GQ11),GQ11)</f>
        <v/>
      </c>
      <c r="GS11" s="51" t="str">
        <f>IF(AND($G11="3",GH11&lt;&gt;""),GH11,"")</f>
        <v/>
      </c>
      <c r="GT11" s="52" t="str">
        <f>IF(AND(GH11&lt;&gt;"",$G11="3"),_xlfn.RANK.EQ(GH11,$GS$6:$GS$89),"")</f>
        <v/>
      </c>
      <c r="GU11" s="52" t="str">
        <f>IF(IF(GT11&lt;&gt;"",IF(MAX(COUNTIF($GT$6:$GT$89,$GT$6:$GT$89))&gt;1,"x",""),"")&lt;&gt;"",GT11+1,"")</f>
        <v/>
      </c>
      <c r="GV11" s="52" t="str">
        <f>IF(GT11&lt;&gt;"",IF($G11="3",IF(GH11&lt;&gt;"",IF(AND(GT11&lt;=20,GH11&gt;=$GS$92),HLOOKUP(GT11,Points_Table_Modified,IF(HM11&gt;=6,8,HM11+2),FALSE),0),""),IF(GH11&lt;&gt;"",IF(AND(GT11&lt;=10,GH11&gt;=$GS$92),HLOOKUP(GT11,Points_Table,IF(HM11&gt;=6,8,HM11+2),FALSE),0),"")),"")</f>
        <v/>
      </c>
      <c r="GW11" s="53" t="str">
        <f>IF(GU11&lt;&gt;"",AVERAGE(IF(AND($G11="3",GU11&lt;&gt;""),HLOOKUP(GU11,Points_Table_Modified,IF(HM11&gt;=6,8,HM11+2),FALSE),IF(GU11&lt;&gt;"",HLOOKUP(GU11,Points_Table,IF(HM11&gt;=6,8,HM11+2),FALSE),"")),GV11),GV11)</f>
        <v/>
      </c>
      <c r="GX11" s="51" t="str">
        <f>IF(AND($G11="4",GH11&lt;&gt;""),GH11,"")</f>
        <v/>
      </c>
      <c r="GY11" s="52" t="str">
        <f>IF(AND($GH11&lt;&gt;"",G11="4"),_xlfn.RANK.EQ(GH11,$GX$6:$GX$89),"")</f>
        <v/>
      </c>
      <c r="GZ11" s="52" t="str">
        <f>IF(IF(GY11&lt;&gt;"",IF(MAX(COUNTIF($GY$6:$GY$89,$GY$6:$GY$89))&gt;1,"x",""),"")&lt;&gt;"",GY11+1,"")</f>
        <v/>
      </c>
      <c r="HA11" s="52" t="str">
        <f>IF(GY11&lt;&gt;"",IF($G11="3",IF(GH11&lt;&gt;"",IF(AND(GY11&lt;=10,GH11&gt;=$GX$92),HLOOKUP(GY11,Points_Table_Modified,IF(HM11&gt;=6,8,HM11+2),FALSE),0),""),IF(GH11&lt;&gt;"",IF(AND(GY11&lt;=10,GH11&gt;=$GX$92),HLOOKUP(GY11,Points_Table,IF(HM11&gt;=6,8,HM11+2),FALSE),0),"")),"")</f>
        <v/>
      </c>
      <c r="HB11" s="53" t="str">
        <f>IF(GZ11&lt;&gt;"",AVERAGE(IF(AND($G11="3",GZ11&lt;&gt;""),HLOOKUP(GZ11,Points_Table_Modified,IF(HM11&gt;=6,8,HM11+2),FALSE),IF(GZ11&lt;&gt;"",HLOOKUP(GZ11,Points_Table,IF(HM11&gt;=6,8,HM11+2),FALSE),"")),HA11),HA11)</f>
        <v/>
      </c>
      <c r="HC11" s="51" t="str">
        <f>IF(AND($G11="5",GH11&lt;&gt;""),GH11,"")</f>
        <v/>
      </c>
      <c r="HD11" s="52" t="str">
        <f>IF(AND(GH11&lt;&gt;"",$G11="5"),_xlfn.RANK.EQ(GH11,$HC$6:$HC$89),"")</f>
        <v/>
      </c>
      <c r="HE11" s="52" t="str">
        <f>IF(IF(HD11&lt;&gt;"",IF(MAX(COUNTIF($HD$6:$HD$89,$HD$6:$HD$89))&gt;1,"x",""),"")&lt;&gt;"",HD11+1,"")</f>
        <v/>
      </c>
      <c r="HF11" s="52" t="str">
        <f>IF(HD11&lt;&gt;"",IF($G11="3",IF(GH11&lt;&gt;"",IF(AND(HD11&lt;=10,GH11&gt;=$HC$92),HLOOKUP(HD11,Points_Table_Modified,IF(HM11&gt;=6,8,HM11+2),FALSE),0),""),IF(GH11&lt;&gt;"",IF(AND(HD11&lt;=10,GH11&gt;=$HC$92),HLOOKUP(HD11,Points_Table,IF(HM11&gt;=6,8,HM11+2),FALSE),0),"")),"")</f>
        <v/>
      </c>
      <c r="HG11" s="53" t="str">
        <f>IF(HE11&lt;&gt;"",AVERAGE(IF(AND($G11="3",HE11&lt;&gt;""),HLOOKUP(HE11,Points_Table_Modified,IF(HM11&gt;=6,8,HM11+2),FALSE),IF(HE11&lt;&gt;"",HLOOKUP(HE11,Points_Table,IF(HM11&gt;=6,8,HM11+2),FALSE),"")),HF11),HF11)</f>
        <v/>
      </c>
      <c r="HH11" s="51" t="str">
        <f>IF(AND($G11="6",GH11&lt;&gt;""),GH11,"")</f>
        <v/>
      </c>
      <c r="HI11" s="52" t="str">
        <f>IF(AND(GH11&lt;&gt;"",$G11="6"),_xlfn.RANK.EQ(GH11,$HH$6:$HH$89),"")</f>
        <v/>
      </c>
      <c r="HJ11" s="52" t="str">
        <f>IF(IF(HI11&lt;&gt;"",IF(MAX(COUNTIF($HI$6:$HI$89,$HI$6:$HI$89))&gt;1,"x",""),"")&lt;&gt;"",HI11+1,"")</f>
        <v/>
      </c>
      <c r="HK11" s="52" t="str">
        <f>IF(HI11&lt;&gt;"",IF($G11="3",IF(GH11&lt;&gt;"",IF(AND(HI11&lt;=10,GH11&gt;=$HH$92),HLOOKUP(HI11,Points_Table_Modified,IF(HM11&gt;=6,8,HM11+2),FALSE),0),""),IF(GH11&lt;&gt;"",IF(AND(HI11&lt;=10,GH11&gt;=$HH$92),HLOOKUP(HI11,Points_Table,IF(HM11&gt;=6,8,HM11+2),FALSE),0),"")),"")</f>
        <v/>
      </c>
      <c r="HL11" s="53" t="str">
        <f>IF(HJ11&lt;&gt;"",AVERAGE(IF(AND($G11="3",HJ11&lt;&gt;""),HLOOKUP(HJ11,Points_Table_Modified,IF(HM11&gt;=6,8,HM11+2),FALSE),IF(HJ11&lt;&gt;"",HLOOKUP(HJ11,Points_Table,IF(HM11&gt;=6,8,HM11+2),FALSE),"")),HK11),HK11)</f>
        <v/>
      </c>
      <c r="HM11" s="57">
        <f>VLOOKUP($G11,Entries_D_Event,9,FALSE)</f>
        <v>0</v>
      </c>
      <c r="HN11" s="52" t="str">
        <f>CONCATENATE(HI11,HD11,GY11,GT11,GO11,GJ11)</f>
        <v/>
      </c>
      <c r="HO11" s="118" t="str">
        <f>IF(HN11&lt;&gt;"",IF(AND($G11="3",GH11&lt;&gt;""),10,IF(GH11&lt;&gt;"",5,"")),"")</f>
        <v/>
      </c>
      <c r="HP11" s="118">
        <f>_xlfn.NUMBERVALUE(IF(HN11&lt;&gt;"",CONCATENATE(HL11,HG11,HB11,GW11,GR11,GM11),""))</f>
        <v>0</v>
      </c>
      <c r="HQ11" s="56">
        <f>IFERROR(HO11+HP11,0)</f>
        <v>0</v>
      </c>
      <c r="HR11" s="90"/>
      <c r="HS11" s="52" t="str">
        <f>IF(AND($G11="1",HR11&lt;&gt;""),HR11,"")</f>
        <v/>
      </c>
      <c r="HT11" s="52" t="str">
        <f>IF(AND(HR11&lt;&gt;"",$G11="1"),_xlfn.RANK.EQ(HR11,$HS$6:$HS$89),"")</f>
        <v/>
      </c>
      <c r="HU11" s="52" t="str">
        <f>IF(IF(HT11&lt;&gt;"",IF(MAX(COUNTIF($HT$6:$HT$89,$HT$6:$HT$89))&gt;1,"x",""),"")&lt;&gt;"",HT11+1,"")</f>
        <v/>
      </c>
      <c r="HV11" s="52" t="str">
        <f>IF(HT11&lt;&gt;"",IF($G11="3",IF(HR11&lt;&gt;"",IF(AND(HT11&lt;=10,HR11&gt;=$HS$92),HLOOKUP(HT11,Points_Table_Modified,IF(IW11&gt;=6,8,IW11+2),FALSE),0),""),IF(HR11&lt;&gt;"",IF(AND(HT11&lt;=10,HR11&gt;=$HS$92),HLOOKUP(HT11,Points_Table,IF(IW11&gt;=6,8,IW11+2),FALSE),0),"")),"")</f>
        <v/>
      </c>
      <c r="HW11" s="53" t="str">
        <f>IF(HU11&lt;&gt;"",AVERAGE(IF(AND($G11="3",HU11&lt;&gt;""),HLOOKUP(HU11,Points_Table_Modified,IF(IW11&gt;=6,8,IW11+2),FALSE),IF(HU11&lt;&gt;"",HLOOKUP(HU11,Points_Table,IF(IW11&gt;=6,8,IW11+2),FALSE),"")),HV11),HV11)</f>
        <v/>
      </c>
      <c r="HX11" s="51" t="str">
        <f>IF(AND($G11="2",HR11&lt;&gt;""),HR11,"")</f>
        <v/>
      </c>
      <c r="HY11" s="52" t="str">
        <f>IF(AND(HR11&lt;&gt;"",$G11="2"),_xlfn.RANK.EQ(HR11,$HX$6:$HX$89),"")</f>
        <v/>
      </c>
      <c r="HZ11" s="52" t="str">
        <f>IF(IF(HY11&lt;&gt;"",IF(MAX(COUNTIF($HY$6:$HY$89,$HY$6:$HY$89))&gt;1,"x",""),"")&lt;&gt;"",HY11+1,"")</f>
        <v/>
      </c>
      <c r="IA11" s="54" t="str">
        <f>IF(HY11&lt;&gt;"",IF($G11="3",IF(HR11&lt;&gt;"",IF(AND(HY11&lt;=10,HR11&gt;=$HX$92),HLOOKUP(HY11,Points_Table_Modified,IF(IW11&gt;=6,8,IW11+2),FALSE),0),""),IF(HR11&lt;&gt;"",IF(AND(HY11&lt;=10,HR11&gt;=$HX$92),HLOOKUP(HY11,Points_Table,IF(IW11&gt;=6,8,IW11+2),FALSE),0),"")),"")</f>
        <v/>
      </c>
      <c r="IB11" s="53" t="str">
        <f>IF(HZ11&lt;&gt;"",AVERAGE(IF(AND($G11="3",HZ11&lt;&gt;""),HLOOKUP(HZ11,Points_Table_Modified,IF(IW11&gt;=6,8,IW11+2),FALSE),IF(HZ11&lt;&gt;"",HLOOKUP(HZ11,Points_Table,IF(IW11&gt;=6,8,IW11+2),FALSE),"")),IA11),IA11)</f>
        <v/>
      </c>
      <c r="IC11" s="51" t="str">
        <f>IF(AND($G11="3",HR11&lt;&gt;""),HR11,"")</f>
        <v/>
      </c>
      <c r="ID11" s="52" t="str">
        <f>IF(AND(HR11&lt;&gt;"",$G11="3"),_xlfn.RANK.EQ(HR11,$IC$6:$IC$89),"")</f>
        <v/>
      </c>
      <c r="IE11" s="52" t="str">
        <f>IF(IF(ID11&lt;&gt;"",IF(MAX(COUNTIF($ID$6:$ID$89,$ID$6:$ID$89))&gt;1,"x",""),"")&lt;&gt;"",ID11+1,"")</f>
        <v/>
      </c>
      <c r="IF11" s="52" t="str">
        <f>IF(ID11&lt;&gt;"",IF($G11="3",IF(HR11&lt;&gt;"",IF(AND(ID11&lt;=20,HR11&gt;=$IC$92),HLOOKUP(ID11,Points_Table_Modified,IF(IW11&gt;=6,8,IW11+2),FALSE),0),""),IF(HR11&lt;&gt;"",IF(AND(ID11&lt;=10,HR11&gt;=$IC$92),HLOOKUP(ID11,Points_Table,IF(IW11&gt;=6,8,IW11+2),FALSE),0),"")),"")</f>
        <v/>
      </c>
      <c r="IG11" s="53" t="str">
        <f>IF(IE11&lt;&gt;"",AVERAGE(IF(AND($G11="3",IE11&lt;&gt;""),HLOOKUP(IE11,Points_Table_Modified,IF(IW11&gt;=6,8,IW11+2),FALSE),IF(IE11&lt;&gt;"",HLOOKUP(IE11,Points_Table,IF(IW11&gt;=6,8,IW11+2),FALSE),"")),IF11),IF11)</f>
        <v/>
      </c>
      <c r="IH11" s="51" t="str">
        <f>IF(AND($G11="4",HR11&lt;&gt;""),HR11,"")</f>
        <v/>
      </c>
      <c r="II11" s="52" t="str">
        <f>IF(AND(HR11&lt;&gt;"",G11="4"),_xlfn.RANK.EQ(HR11,$IH$6:$IH$89),"")</f>
        <v/>
      </c>
      <c r="IJ11" s="52" t="str">
        <f>IF(IF(II11&lt;&gt;"",IF(MAX(COUNTIF($II$6:$II$89,$II$6:$II$89))&gt;1,"x",""),"")&lt;&gt;"",II11+1,"")</f>
        <v/>
      </c>
      <c r="IK11" s="52" t="str">
        <f>IF(II11&lt;&gt;"",IF($G11="3",IF(HR11&lt;&gt;"",IF(AND(II11&lt;=10,HR11&gt;=$IH$92),HLOOKUP(II11,Points_Table_Modified,IF(IW11&gt;=6,8,IW11+2),FALSE),0),""),IF(HR11&lt;&gt;"",IF(AND(II11&lt;=10,HR11&gt;=$IH$92),HLOOKUP(II11,Points_Table,IF(IW11&gt;=6,8,IW11+2),FALSE),0),"")),"")</f>
        <v/>
      </c>
      <c r="IL11" s="53" t="str">
        <f>IF(IJ11&lt;&gt;"",AVERAGE(IF(AND($G11="3",IJ11&lt;&gt;""),HLOOKUP(IJ11,Points_Table_Modified,IF(IW11&gt;=6,8,IW11+2),FALSE),IF(IJ11&lt;&gt;"",HLOOKUP(IJ11,Points_Table,IF(IW11&gt;=6,8,IW11+2),FALSE),"")),IK11),IK11)</f>
        <v/>
      </c>
      <c r="IM11" s="51" t="str">
        <f>IF(AND($G11="5",HR11&lt;&gt;""),HR11,"")</f>
        <v/>
      </c>
      <c r="IN11" s="52" t="str">
        <f>IF(AND(HR11&lt;&gt;"",$G11="5"),_xlfn.RANK.EQ(HR11,$IM$6:$IM$89),"")</f>
        <v/>
      </c>
      <c r="IO11" s="52" t="str">
        <f>IF(IF(IN11&lt;&gt;"",IF(MAX(COUNTIF($IN$6:$IN$89,$IN$6:$IN$89))&gt;1,"x",""),"")&lt;&gt;"",IN11+1,"")</f>
        <v/>
      </c>
      <c r="IP11" s="52" t="str">
        <f>IF(IN11&lt;&gt;"",IF($G11="3",IF(HR11&lt;&gt;"",IF(AND(IN11&lt;=10,HR11&gt;=$IM$92),HLOOKUP(IN11,Points_Table_Modified,IF(IW11&gt;=6,8,IW11+2),FALSE),0),""),IF(HR11&lt;&gt;"",IF(AND(IN11&lt;=10,HR11&gt;=$IM$92),HLOOKUP(IN11,Points_Table,IF(IW11&gt;=6,8,IW11+2),FALSE),0),"")),"")</f>
        <v/>
      </c>
      <c r="IQ11" s="53" t="str">
        <f>IF(IO11&lt;&gt;"",AVERAGE(IF(AND($G11="3",IO11&lt;&gt;""),HLOOKUP(IO11,Points_Table_Modified,IF(IW11&gt;=6,8,IW11+2),FALSE),IF(IO11&lt;&gt;"",HLOOKUP(IO11,Points_Table,IF(IW11&gt;=6,8,IW11+2),FALSE),"")),IP11),IP11)</f>
        <v/>
      </c>
      <c r="IR11" s="51" t="str">
        <f>IF(AND($G11="6",HR11&lt;&gt;""),HR11,"")</f>
        <v/>
      </c>
      <c r="IS11" s="52" t="str">
        <f>IF(AND(HR11&lt;&gt;"",$G11="6"),_xlfn.RANK.EQ(HR11,$IR$6:$IR$89),"")</f>
        <v/>
      </c>
      <c r="IT11" s="52" t="str">
        <f>IF(IF(IS11&lt;&gt;"",IF(MAX(COUNTIF($IS$6:$IS$89,$IS$6:$IS$89))&gt;1,"x",""),"")&lt;&gt;"",IS11+1,"")</f>
        <v/>
      </c>
      <c r="IU11" s="52" t="str">
        <f>IF(IS11&lt;&gt;"",IF($G11="3",IF(HR11&lt;&gt;"",IF(AND(IS11&lt;=10,HR11&gt;=$IR$92),HLOOKUP(IS11,Points_Table_Modified,IF(IW11&gt;=6,8,IW11+2),FALSE),0),""),IF(HR11&lt;&gt;"",IF(AND(IS11&lt;=10,HR11&gt;=$IR$92),HLOOKUP(IS11,Points_Table,IF(IW11&gt;=6,8,IW11+2),FALSE),0),"")),"")</f>
        <v/>
      </c>
      <c r="IV11" s="53" t="str">
        <f>IF(IT11&lt;&gt;"",AVERAGE(IF(AND($G11="3",IT11&lt;&gt;""),HLOOKUP(IT11,Points_Table_Modified,IF(IW11&gt;=6,8,IW11+2),FALSE),IF(IT11&lt;&gt;"",HLOOKUP(IT11,Points_Table,IF(IW11&gt;=6,8,IW11+2),FALSE),"")),IU11),IU11)</f>
        <v/>
      </c>
      <c r="IW11" s="57">
        <f>VLOOKUP($G11,Entries_D_Event,10,FALSE)</f>
        <v>0</v>
      </c>
      <c r="IX11" s="52" t="str">
        <f>CONCATENATE(IS11,IN11,II11,ID11,HY11,HT11)</f>
        <v/>
      </c>
      <c r="IY11" s="118" t="str">
        <f>IF(IX11&lt;&gt;"",IF(AND($G11="3",HR11&lt;&gt;""),10,IF(HR11&lt;&gt;"",5,"")),"")</f>
        <v/>
      </c>
      <c r="IZ11" s="118">
        <f>_xlfn.NUMBERVALUE(IF(IX11&lt;&gt;"",CONCATENATE(IV11,IQ11,IL11,IG11,IB11,HW11),""))</f>
        <v>0</v>
      </c>
      <c r="JA11" s="56">
        <f>IFERROR(IY11+IZ11,0)</f>
        <v>0</v>
      </c>
      <c r="JB11" s="90"/>
      <c r="JC11" s="52" t="str">
        <f>IF(AND($G11="1",JB11&lt;&gt;""),JB11,"")</f>
        <v/>
      </c>
      <c r="JD11" s="52" t="str">
        <f>IF(AND(JB11&lt;&gt;"",$G11="1"),_xlfn.RANK.EQ(JB11,$JC$6:$JC$89),"")</f>
        <v/>
      </c>
      <c r="JE11" s="52" t="str">
        <f>IF(IF(JD11&lt;&gt;"",IF(MAX(COUNTIF($JD$6:$JD$89,$JD$6:$JD$89))&gt;1,"x",""),"")&lt;&gt;"",JD11+1,"")</f>
        <v/>
      </c>
      <c r="JF11" s="52" t="str">
        <f>IF(JD11&lt;&gt;"",IF($G11="3",IF(JB11&lt;&gt;"",IF(AND(JD11&lt;=10,JB11&gt;=$JC$92),HLOOKUP(JD11,Points_Table_Modified,IF(KG11&gt;=6,8,KG11+2),FALSE),0),""),IF(JB11&lt;&gt;"",IF(AND(JD11&lt;=10,JB11&gt;=$JC$92),HLOOKUP(JD11,Points_Table,IF(KG11&gt;=6,8,KG11+2),FALSE),0),"")),"")</f>
        <v/>
      </c>
      <c r="JG11" s="53" t="str">
        <f>IF(JE11&lt;&gt;"",AVERAGE(IF(AND($G11="3",JE11&lt;&gt;""),HLOOKUP(JE11,Points_Table_Modified,IF(KG11&gt;=6,8,KG11+2),FALSE),IF(JE11&lt;&gt;"",HLOOKUP(JE11,Points_Table,IF(KG11&gt;=6,8,KG11+2),FALSE),"")),JF11),JF11)</f>
        <v/>
      </c>
      <c r="JH11" s="51" t="str">
        <f>IF(AND($G11="2",JB11&lt;&gt;""),JB11,"")</f>
        <v/>
      </c>
      <c r="JI11" s="52" t="str">
        <f>IF(AND(JB11&lt;&gt;"",$G11="2"),_xlfn.RANK.EQ(JB11,$JH$6:$JH$89),"")</f>
        <v/>
      </c>
      <c r="JJ11" s="52" t="str">
        <f>IF(IF(JI11&lt;&gt;"",IF(MAX(COUNTIF($JI$6:$JI$89,$JI$6:$JI$89))&gt;1,"x",""),"")&lt;&gt;"",JI11+1,"")</f>
        <v/>
      </c>
      <c r="JK11" s="54" t="str">
        <f>IF(JI11&lt;&gt;"",IF($G11="3",IF(JB11&lt;&gt;"",IF(AND(JI11&lt;=10,JB11&gt;=$JH$92),HLOOKUP(JI11,Points_Table_Modified,IF(KG11&gt;=6,8,KG11+2),FALSE),0),""),IF(JB11&lt;&gt;"",IF(AND(JI11&lt;=10,JB11&gt;=$JH$92),HLOOKUP(JI11,Points_Table,IF(KG11&gt;=6,8,KG11+2),FALSE),0),"")),"")</f>
        <v/>
      </c>
      <c r="JL11" s="53" t="str">
        <f>IF(JJ11&lt;&gt;"",AVERAGE(IF(AND($G11="3",JJ11&lt;&gt;""),HLOOKUP(JJ11,Points_Table_Modified,IF(KG11&gt;=6,8,KG11+2),FALSE),IF(JJ11&lt;&gt;"",HLOOKUP(JJ11,Points_Table,IF(KG11&gt;=6,8,KG11+2),FALSE),"")),JK11),JK11)</f>
        <v/>
      </c>
      <c r="JM11" s="51" t="str">
        <f>IF(AND($G11="3",JB11&lt;&gt;""),JB11,"")</f>
        <v/>
      </c>
      <c r="JN11" s="52" t="str">
        <f>IF(AND(JB11&lt;&gt;"",$G11="3"),_xlfn.RANK.EQ(JB11,$JM$6:$JM$89),"")</f>
        <v/>
      </c>
      <c r="JO11" s="52" t="str">
        <f>IF(IF(JN11&lt;&gt;"",IF(MAX(COUNTIF($JN$6:$JN$89,$JN$6:$JN$89))&gt;1,"x",""),"")&lt;&gt;"",JN11+1,"")</f>
        <v/>
      </c>
      <c r="JP11" s="52" t="str">
        <f>IF(JN11&lt;&gt;"",IF($G11="3",IF(JB11&lt;&gt;"",IF(AND(JN11&lt;=20,JB11&gt;=$JM$92),HLOOKUP(JN11,Points_Table_Modified,IF(KG11&gt;=6,8,KG11+2),FALSE),0),""),IF(JB11&lt;&gt;"",IF(AND(JN11&lt;=10,JB11&gt;=$JM$92),HLOOKUP(JN11,Points_Table,IF(KG11&gt;=6,8,KG11+2),FALSE),0),"")),"")</f>
        <v/>
      </c>
      <c r="JQ11" s="53" t="str">
        <f>IF(JO11&lt;&gt;"",AVERAGE(IF(AND($G11="3",JO11&lt;&gt;""),HLOOKUP(JO11,Points_Table_Modified,IF(KG11&gt;=6,8,KG11+2),FALSE),IF(JO11&lt;&gt;"",HLOOKUP(JO11,Points_Table,IF(KG11&gt;=6,8,KG11+2),FALSE),"")),JP11),JP11)</f>
        <v/>
      </c>
      <c r="JR11" s="51" t="str">
        <f>IF(AND($G11="4",JB11&lt;&gt;""),JB11,"")</f>
        <v/>
      </c>
      <c r="JS11" s="52" t="str">
        <f>IF(AND(JB11&lt;&gt;"",G11="4"),_xlfn.RANK.EQ(JB11,$JR$6:$JR$89),"")</f>
        <v/>
      </c>
      <c r="JT11" s="52" t="str">
        <f>IF(IF(JS11&lt;&gt;"",IF(MAX(COUNTIF($JS$6:$JS$89,$JS$6:$JS$89))&gt;1,"x",""),"")&lt;&gt;"",JS11+1,"")</f>
        <v/>
      </c>
      <c r="JU11" s="52" t="str">
        <f>IF(JS11&lt;&gt;"",IF($G11="3",IF(JB11&lt;&gt;"",IF(AND(JS11&lt;=10,JB11&gt;=$JR$92),HLOOKUP(JS11,Points_Table_Modified,IF(KG11&gt;=6,8,KG11+2),FALSE),0),""),IF(JB11&lt;&gt;"",IF(AND(JS11&lt;=10,JB11&gt;=$JR$92),HLOOKUP(JS11,Points_Table,IF(KG11&gt;=6,8,KG11+2),FALSE),0),"")),"")</f>
        <v/>
      </c>
      <c r="JV11" s="53" t="str">
        <f>IF(JT11&lt;&gt;"",AVERAGE(IF(AND($G11="3",JT11&lt;&gt;""),HLOOKUP(JT11,Points_Table_Modified,IF(KG11&gt;=6,8,KG11+2),FALSE),IF(JT11&lt;&gt;"",HLOOKUP(JT11,Points_Table,IF(KG11&gt;=6,8,KG11+2),FALSE),"")),JU11),JU11)</f>
        <v/>
      </c>
      <c r="JW11" s="51" t="str">
        <f>IF(AND($G11="5",JB11&lt;&gt;""),JB11,"")</f>
        <v/>
      </c>
      <c r="JX11" s="52" t="str">
        <f>IF(AND(JB11&lt;&gt;"",$G11="5"),_xlfn.RANK.EQ(JB11,$JW$6:$JW$89),"")</f>
        <v/>
      </c>
      <c r="JY11" s="52" t="str">
        <f>IF(IF(JX11&lt;&gt;"",IF(MAX(COUNTIF($JX$6:$JX$89,$JX$6:$JX$89))&gt;1,"x",""),"")&lt;&gt;"",JX11+1,"")</f>
        <v/>
      </c>
      <c r="JZ11" s="52" t="str">
        <f>IF(JX11&lt;&gt;"",IF($G11="3",IF(JB11&lt;&gt;"",IF(AND(JX11&lt;=10,JB11&gt;=$JW$92),HLOOKUP(JX11,Points_Table_Modified,IF(KG11&gt;=6,8,KG11+2),FALSE),0),""),IF(JB11&lt;&gt;"",IF(AND(JX11&lt;=10,JB11&gt;=$JW$92),HLOOKUP(JX11,Points_Table,IF(KG11&gt;=6,8,KG11+2),FALSE),0),"")),"")</f>
        <v/>
      </c>
      <c r="KA11" s="53" t="str">
        <f>IF(JY11&lt;&gt;"",AVERAGE(IF(AND($G11="3",JY11&lt;&gt;""),HLOOKUP(JY11,Points_Table_Modified,IF(KG11&gt;=6,8,KG11+2),FALSE),IF(JY11&lt;&gt;"",HLOOKUP(JY11,Points_Table,IF(KG11&gt;=6,8,KG11+2),FALSE),"")),JZ11),JZ11)</f>
        <v/>
      </c>
      <c r="KB11" s="51" t="str">
        <f>IF(AND($G11="6",JB11&lt;&gt;""),JB11,"")</f>
        <v/>
      </c>
      <c r="KC11" s="52" t="str">
        <f>IF(AND(JB11&lt;&gt;"",$G11="6"),_xlfn.RANK.EQ(JB11,$KB$6:$KB$89),"")</f>
        <v/>
      </c>
      <c r="KD11" s="52" t="str">
        <f>IF(IF(KC11&lt;&gt;"",IF(MAX(COUNTIF($KC$6:$KC$89,$KC$6:$KC$89))&gt;1,"x",""),"")&lt;&gt;"",KC11+1,"")</f>
        <v/>
      </c>
      <c r="KE11" s="52" t="str">
        <f>IF(KC11&lt;&gt;"",IF($G11="3",IF(JB11&lt;&gt;"",IF(AND(KC11&lt;=10,JB11&gt;=$KB$92),HLOOKUP(KC11,Points_Table_Modified,IF(KG11&gt;=6,8,KG11+2),FALSE),0),""),IF(JB11&lt;&gt;"",IF(AND(KC11&lt;=10,JB11&gt;=$KB$92),HLOOKUP(KC11,Points_Table,IF(KG11&gt;=6,8,KG11+2),FALSE),0),"")),"")</f>
        <v/>
      </c>
      <c r="KF11" s="53" t="str">
        <f>IF(KD11&lt;&gt;"",AVERAGE(IF(AND($G11="3",KD11&lt;&gt;""),HLOOKUP(KD11,Points_Table_Modified,IF(KG11&gt;=6,8,KG11+2),FALSE),IF(KD11&lt;&gt;"",HLOOKUP(KD11,Points_Table,IF(KG11&gt;=6,8,KG11+2),FALSE),"")),KE11),KE11)</f>
        <v/>
      </c>
      <c r="KG11" s="57">
        <f>VLOOKUP($G11,Entries_D_Event,11,FALSE)</f>
        <v>0</v>
      </c>
      <c r="KH11" s="52" t="str">
        <f>CONCATENATE(KC11,JX11,JS11,JN11,JI11,JD11)</f>
        <v/>
      </c>
      <c r="KI11" s="118" t="str">
        <f>IF(KH11&lt;&gt;"",IF(AND($G11="3",JB11&lt;&gt;""),10,IF(JB11&lt;&gt;"",5,"")),"")</f>
        <v/>
      </c>
      <c r="KJ11" s="118">
        <f>_xlfn.NUMBERVALUE(IF(KH11&lt;&gt;"",CONCATENATE(KF11,KA11,JV11,JQ11,JL11,JG11),""))</f>
        <v>0</v>
      </c>
      <c r="KK11" s="56">
        <f>IFERROR(KI11+KJ11,0)</f>
        <v>0</v>
      </c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</row>
    <row r="12" spans="1:358" s="1" customFormat="1" x14ac:dyDescent="0.25">
      <c r="A12" s="35"/>
      <c r="B12" s="45">
        <v>7</v>
      </c>
      <c r="C12" s="46" t="s">
        <v>135</v>
      </c>
      <c r="D12" s="47" t="s">
        <v>136</v>
      </c>
      <c r="E12" s="50"/>
      <c r="F12" s="109">
        <v>110</v>
      </c>
      <c r="G12" s="49" t="s">
        <v>56</v>
      </c>
      <c r="H12" s="50" t="str">
        <f>VLOOKUP($G12,Class_Description,2)</f>
        <v>Top Truck</v>
      </c>
      <c r="I12" s="187">
        <f>AS12+CC12+DM12+EW12+GG12+HQ12+JA12+KK12</f>
        <v>21</v>
      </c>
      <c r="J12" s="115">
        <v>229</v>
      </c>
      <c r="K12" s="102">
        <f>IF(AND(J12&lt;&gt;"",$G12="1"),J12,"")</f>
        <v>229</v>
      </c>
      <c r="L12" s="103">
        <f>IF(AND(J12&lt;&gt;"",$G12="1"),_xlfn.RANK.EQ(J12,$K$6:$K$89),"")</f>
        <v>4</v>
      </c>
      <c r="M12" s="103" t="str">
        <f>IF(G12="6",IF(IF(L12&lt;&gt;"",IF(MAX(COUNTIF($L$6:$L$89,$L$6:$L$89))&gt;1,"x",""),"")&lt;&gt;"",L12+1,""),IF(K12=0,"",IF(IF(L12&lt;&gt;"",IF(MAX(COUNTIF($L$6:$L$89,$L$6:$L$89))&gt;1,"x",""),"")&lt;&gt;"",L12+1,"")))</f>
        <v/>
      </c>
      <c r="N12" s="103">
        <f>IF(L12&lt;&gt;"",IF($G12="3",IF(AND(L12&lt;=20,J12&gt;=$K$92),HLOOKUP(L12,Points_Table_Modified,IF(AO12&gt;=6,8,AO12+2),FALSE),0),IF(AND(L12&lt;=10,J12&gt;=$K$92),HLOOKUP(L12,Points_Table,IF(AO12&gt;=6,8,AO12+2),FALSE),0)),"")</f>
        <v>16</v>
      </c>
      <c r="O12" s="103">
        <f>IF(M12&lt;&gt;"",AVERAGE(IF(AND($G12="3",M12&lt;&gt;""),HLOOKUP(M12,Points_Table_Modified,IF(AO12&gt;=6,8,AO12+2),FALSE),IF(M12&lt;&gt;"",HLOOKUP(M12,Points_Table,IF(AO12&gt;=6,8,AO12+2),FALSE),"")),N12),N12)</f>
        <v>16</v>
      </c>
      <c r="P12" s="102" t="str">
        <f>IF(AND(J12&lt;&gt;"",$G12="2"),J12,"")</f>
        <v/>
      </c>
      <c r="Q12" s="103" t="str">
        <f>IF(AND(J12&lt;&gt;"",$G12="2"),_xlfn.RANK.EQ(J12,$P$6:$P$89),"")</f>
        <v/>
      </c>
      <c r="R12" s="103" t="str">
        <f>IF(G12="6",IF(IF(Q12&lt;&gt;"",IF(MAX(COUNTIF($Q$6:$Q$89,$Q$6:$Q$89))&gt;1,"x",""),"")&lt;&gt;"",Q12+1,""),IF(P12=0,"",IF(IF(Q12&lt;&gt;"",IF(MAX(COUNTIF($Q$6:$Q$89,$Q$6:$Q$89))&gt;1,"x",""),"")&lt;&gt;"",Q12+1,"")))</f>
        <v/>
      </c>
      <c r="S12" s="103" t="str">
        <f>IF(Q12&lt;&gt;"",IF($G12="3",IF(J12&lt;&gt;"",IF(AND(Q12&lt;=10,J12&gt;=$P$92),HLOOKUP(Q12,Points_Table_Modified,IF(AO12&gt;=6,8,AO12+2),FALSE),0),""),IF(J12&lt;&gt;"",IF(AND(Q12&lt;=10,J12&gt;=$P$92),HLOOKUP(Q12,Points_Table,IF(AO12&gt;=6,8,AO12+2),FALSE),0),"")),"")</f>
        <v/>
      </c>
      <c r="T12" s="103" t="str">
        <f>IF(R12&lt;&gt;"",AVERAGE(IF(AND($G12="3",R12&lt;&gt;""),HLOOKUP(R12,Points_Table_Modified,IF(AO12&gt;=6,8,AO12+2),FALSE),IF(R12&lt;&gt;"",HLOOKUP(R12,Points_Table,IF(AO12&gt;=6,8,AO12+2),FALSE),"")),S12),S12)</f>
        <v/>
      </c>
      <c r="U12" s="102" t="str">
        <f>IF(AND(J12&lt;&gt;"",$G12="3"),J12,"")</f>
        <v/>
      </c>
      <c r="V12" s="103" t="str">
        <f>IF(AND(J12&lt;&gt;"",$G12="3"),_xlfn.RANK.EQ(J12,$U$6:$U$89),"")</f>
        <v/>
      </c>
      <c r="W12" s="103" t="str">
        <f>IF(G12="6",IF(IF(V12&lt;&gt;"",IF(MAX(COUNTIF($V$6:$V$89,$V$6:$V$89))&gt;1,"x",""),"")&lt;&gt;"",V12+1,""),IF(U12=0,"",IF(IF(V12&lt;&gt;"",IF(MAX(COUNTIF($V$6:$V$89,$V$6:$V$89))&gt;1,"x",""),"")&lt;&gt;"",V12+1,"")))</f>
        <v/>
      </c>
      <c r="X12" s="103" t="str">
        <f>IF(V12&lt;&gt;"",IF($G12="3",IF(J12&lt;&gt;"",IF(AND(V12&lt;=20,J12&gt;=$U$92),HLOOKUP(V12,Points_Table_Modified,IF(AO12&gt;=6,8,AO12+2),FALSE),0),""),IF(J12&lt;&gt;"",IF(AND(V12&lt;=10,$J12&gt;=$U$92),HLOOKUP(V12,Points_Table,IF(AO12&gt;=6,8,AO12+2),FALSE),0),"")),"")</f>
        <v/>
      </c>
      <c r="Y12" s="103" t="str">
        <f>IF(W12&lt;&gt;"",AVERAGE(IF(AND($G12="3",W12&lt;&gt;""),HLOOKUP(W12,Points_Table_Modified,IF(AO12&gt;=6,8,AO12+2),FALSE),IF(W12&lt;&gt;"",HLOOKUP(W12,Points_Table,IF(AO12&gt;=6,8,AO12+2),FALSE),"")),X12),X12)</f>
        <v/>
      </c>
      <c r="Z12" s="102" t="str">
        <f>IF(AND(J12&lt;&gt;"",$G12="4"),J12,"")</f>
        <v/>
      </c>
      <c r="AA12" s="103" t="str">
        <f>IF(AND($J12&lt;&gt;"",G12="4"),_xlfn.RANK.EQ(J12,$Z$6:$Z$89),"")</f>
        <v/>
      </c>
      <c r="AB12" s="103" t="str">
        <f>IF($G12="6",IF(IF(AA12&lt;&gt;"",IF(MAX(COUNTIF($AA$6:$AA$89,$AA$6:$AA$89))&gt;1,"x",""),"")&lt;&gt;"",AA12+1,""),IF(Z12=0,"",IF(IF(AA12&lt;&gt;"",IF(MAX(COUNTIF($AA$6:$AA$89,$AA$6:$AA$89))&gt;1,"x",""),"")&lt;&gt;"",AA12+1,"")))</f>
        <v/>
      </c>
      <c r="AC12" s="103" t="str">
        <f>IF(AA12&lt;&gt;"",IF($G12="3",IF(J12&lt;&gt;"",IF(AND(AA12&lt;=10,J12&gt;=$Z$92),HLOOKUP(AA12,Points_Table_Modified,IF(AO12&gt;=6,8,AO12+2),FALSE),0),""),IF(J12&lt;&gt;"",IF(AND(AA12&lt;=10,J12&gt;=$Z$92),HLOOKUP(AA12,Points_Table,IF(AO12&gt;=6,8,AO12+2),FALSE),0),"")),"")</f>
        <v/>
      </c>
      <c r="AD12" s="103" t="str">
        <f>IF(AB12&lt;&gt;"",AVERAGE(IF(AND($G12="3",AB12&lt;&gt;""),HLOOKUP(AB12,Points_Table_Modified,IF(AO12&gt;=6,8,AO12+2),FALSE),IF(AB12&lt;&gt;"",HLOOKUP(AB12,Points_Table,IF(AO12&gt;=6,8,AO12+2),FALSE),"")),AC12),AC12)</f>
        <v/>
      </c>
      <c r="AE12" s="102" t="str">
        <f>IF(AND(J12&lt;&gt;"",$G12="5"),J12,"")</f>
        <v/>
      </c>
      <c r="AF12" s="103" t="str">
        <f>IF(AND(J12&lt;&gt;"",$G12="5"),_xlfn.RANK.EQ(J12,$AE$6:$AE$89),"")</f>
        <v/>
      </c>
      <c r="AG12" s="103" t="str">
        <f>IF($G12="6",IF(IF(AF12&lt;&gt;"",IF(MAX(COUNTIF($AF$6:$AF$89,$AF$6:$AF$89))&gt;1,"x",""),"")&lt;&gt;"",AF12+1,""),IF(AE12=0,"",IF(IF(AF12&lt;&gt;"",IF(MAX(COUNTIF($AF$6:$AF$89,$AF$6:$AF$89))&gt;1,"x",""),"")&lt;&gt;"",AF12+1,"")))</f>
        <v/>
      </c>
      <c r="AH12" s="103" t="str">
        <f>IF(AF12&lt;&gt;"",IF($G12="3",IF(J12&lt;&gt;"",IF(AND(AF12&lt;=10,J12&gt;=$AE$92),HLOOKUP(AF12,Points_Table_Modified,IF(AO12&gt;=6,8,AO12+2),FALSE),0),""),IF(J12&lt;&gt;"",IF(AND(AF12&lt;=10,J12&gt;=$AE$92),HLOOKUP(AF12,Points_Table,IF(AO12&gt;=6,8,AO12+2),FALSE),0),"")),"")</f>
        <v/>
      </c>
      <c r="AI12" s="103" t="str">
        <f>IF(AG12&lt;&gt;"",AVERAGE(IF(AND($G12="3",AG12&lt;&gt;""),HLOOKUP(AG12,Points_Table_Modified,IF(AO12&gt;=6,8,AO12+2),FALSE),IF(AG12&lt;&gt;"",HLOOKUP(AG12,Points_Table,IF(AO12&gt;=6,8,AO12+2),FALSE),"")),AH12),AH12)</f>
        <v/>
      </c>
      <c r="AJ12" s="102" t="str">
        <f>IF(AND(J12&lt;&gt;"",$G12="6"),J12,"")</f>
        <v/>
      </c>
      <c r="AK12" s="103" t="str">
        <f>IF(AND(J12&lt;&gt;"",$G12="6"),_xlfn.RANK.EQ(J12,$AJ$6:$AJ$89),"")</f>
        <v/>
      </c>
      <c r="AL12" s="103" t="str">
        <f>IF(G12="6",IF(IF(AK12&lt;&gt;"",IF(MAX(COUNTIF($AK$6:$AK$89,$AK$6:$AK$89))&gt;1,"x",""),"")&lt;&gt;"",AK12+1,""),IF(AJ12=0,"",IF(IF(AK12&lt;&gt;"",IF(MAX(COUNTIF($AK$6:$AK$89,$AK$6:$AK$89))&gt;1,"x",""),"")&lt;&gt;"",AK12+1,"")))</f>
        <v/>
      </c>
      <c r="AM12" s="103" t="str">
        <f>IF(AK12&lt;&gt;"",IF($G12="3",IF(J12&lt;&gt;"",IF(AND(AK12&lt;=10,J12&gt;=$AJ$92),HLOOKUP(AK12,Points_Table_Modified,IF(AO12&gt;=6,8,AO12+2),FALSE),0),""),IF(J12&lt;&gt;"",IF(AND(AK12&lt;=10,J12&gt;=$AJ$92),HLOOKUP(AK12,Points_Table,IF(AO12&gt;=6,8,AO12+2),FALSE),0),"")),"")</f>
        <v/>
      </c>
      <c r="AN12" s="136" t="str">
        <f>IF(AL12&lt;&gt;"",AVERAGE(IF(AND($G12="3",AL12&lt;&gt;""),HLOOKUP(AL12,Points_Table_Modified,IF(AO12&gt;=6,8,AO12+2),FALSE),IF(AL12&lt;&gt;"",HLOOKUP(AL12,Points_Table,IF(AO12&gt;=6,8,AO12+2),FALSE),"")),AM12),AM12)</f>
        <v/>
      </c>
      <c r="AO12" s="55">
        <f>VLOOKUP($G12,Entries_D_Event,4,FALSE)</f>
        <v>6</v>
      </c>
      <c r="AP12" s="52" t="str">
        <f>CONCATENATE(AK12,AF12,AA12,V12,Q12,L12)</f>
        <v>4</v>
      </c>
      <c r="AQ12" s="118">
        <f>IF(AP12&lt;&gt;"",IF(AND($G12="3",J12&lt;&gt;""),10,IF(J12&lt;&gt;"",5,"")),"")</f>
        <v>5</v>
      </c>
      <c r="AR12" s="118">
        <f>_xlfn.NUMBERVALUE(IF(AP12&lt;&gt;"",CONCATENATE(AN12,AI12,AD12,Y12,T12,O12),""))</f>
        <v>16</v>
      </c>
      <c r="AS12" s="56">
        <f>IFERROR(AQ12+AR12,0)</f>
        <v>21</v>
      </c>
      <c r="AT12" s="90"/>
      <c r="AU12" s="54" t="str">
        <f>IF(AND(AT12&lt;&gt;"",$G12="1"),AT12,"")</f>
        <v/>
      </c>
      <c r="AV12" s="52" t="str">
        <f>IF(AND(AT12&lt;&gt;"",$G12="1"),_xlfn.RANK.EQ(AT12,$AU$6:$AU$89),"")</f>
        <v/>
      </c>
      <c r="AW12" s="52" t="str">
        <f>IF(IF(AV12&lt;&gt;"",IF(MAX(COUNTIF($AV$6:$AV$89,$AV$6:$AV$89))&gt;1,"x",""),"")&lt;&gt;"",AV12+1,"")</f>
        <v/>
      </c>
      <c r="AX12" s="52" t="str">
        <f>IF(AV12&lt;&gt;"",IF($G12="3",IF(AT12&lt;&gt;"",IF(AND(AV12&lt;=10,AT12&gt;=$AU$92),HLOOKUP(AV12,Points_Table_Modified,IF(BY12&gt;=6,8,BY12+2),FALSE),0),""),IF(AT12&lt;&gt;"",IF(AND(AV12&lt;=10,AT12&gt;=$AU$92),HLOOKUP(AV12,Points_Table,IF(BY12&gt;=6,8,BY12+2),FALSE),0),"")),"")</f>
        <v/>
      </c>
      <c r="AY12" s="53" t="str">
        <f>IF(AW12&lt;&gt;"",AVERAGE(IF(AND($G12="3",AW12&lt;&gt;""),HLOOKUP(AW12,Points_Table_Modified,IF(BY12&gt;=6,8,BY12+2),FALSE),IF(AW12&lt;&gt;"",HLOOKUP(AW12,Points_Table,IF(BY12&gt;=6,8,BY12+2),FALSE),"")),AX12),AX12)</f>
        <v/>
      </c>
      <c r="AZ12" s="51" t="str">
        <f>IF(AND($G12="2",AT12&lt;&gt;""),AT12,"")</f>
        <v/>
      </c>
      <c r="BA12" s="52" t="str">
        <f>IF(AND(AT12&lt;&gt;"",$G12="2"),_xlfn.RANK.EQ(AT12,$AZ$6:$AZ$89),"")</f>
        <v/>
      </c>
      <c r="BB12" s="52" t="str">
        <f>IF(IF(BA12&lt;&gt;"",IF(MAX(COUNTIF($BA$6:$BA$89,$BA$6:$BA$89))&gt;1,"x",""),"")&lt;&gt;"",BA12+1,"")</f>
        <v/>
      </c>
      <c r="BC12" s="54" t="str">
        <f>IF(BA12&lt;&gt;"",IF($G12="3",IF(AT12&lt;&gt;"",IF(AND(BA12&lt;=10,AT12&gt;=$AZ$92),HLOOKUP(BA12,Points_Table_Modified,IF(BY12&gt;=6,8,BY12+2),FALSE),0),""),IF(AT12&lt;&gt;"",IF(AND(BA12&lt;=10,AT12&gt;=$AZ$92),HLOOKUP(BA12,Points_Table,IF(BY12&gt;=6,8,BY12+2),FALSE),0),"")),"")</f>
        <v/>
      </c>
      <c r="BD12" s="53" t="str">
        <f>IF(BB12&lt;&gt;"",AVERAGE(IF(AND($G12="3",BB12&lt;&gt;""),HLOOKUP(BB12,Points_Table_Modified,IF(BY12&gt;=6,8,BY12+2),FALSE),IF(BB12&lt;&gt;"",HLOOKUP(BB12,Points_Table,IF(BY12&gt;=6,8,BY12+2),FALSE),"")),BC12),BC12)</f>
        <v/>
      </c>
      <c r="BE12" s="51" t="str">
        <f>IF(AND($G12="3",AT12&lt;&gt;""),AT12,"")</f>
        <v/>
      </c>
      <c r="BF12" s="52" t="str">
        <f>IF(AND(AT12&lt;&gt;"",$G12="3"),_xlfn.RANK.EQ(AT12,$BE$6:$BE$89),"")</f>
        <v/>
      </c>
      <c r="BG12" s="52" t="str">
        <f>IF(IF(BF12&lt;&gt;"",IF(MAX(COUNTIF($BF$6:$BF$89,$BF$6:$BF$89))&gt;1,"x",""),"")&lt;&gt;"",BF12+1,"")</f>
        <v/>
      </c>
      <c r="BH12" s="52" t="str">
        <f>IF(BF12&lt;&gt;"",IF($G12="3",IF(AT12&lt;&gt;"",IF(AND(BF12&lt;=20,AT12&gt;=$BE$92),HLOOKUP(BF12,Points_Table_Modified,IF(BY12&gt;=6,8,BY12+2),FALSE),0),""),IF(AT12&lt;&gt;"",IF(AND(BF12&lt;=10,AT12&gt;=$BE$92),HLOOKUP(BF12,Points_Table,IF(BY12&gt;=6,8,BY12+2),FALSE),0),"")),"")</f>
        <v/>
      </c>
      <c r="BI12" s="53" t="str">
        <f>IF(BG12&lt;&gt;"",AVERAGE(IF(AND($G12="3",BG12&lt;&gt;""),HLOOKUP(BG12,Points_Table_Modified,IF(BY12&gt;=6,8,BY12+2),FALSE),IF(BG12&lt;&gt;"",HLOOKUP(BG12,Points_Table,IF(BY12&gt;=6,8,BY12+2),FALSE),"")),BH12),BH12)</f>
        <v/>
      </c>
      <c r="BJ12" s="51" t="str">
        <f>IF(AND($G12="4",AT12&lt;&gt;""),AT12,"")</f>
        <v/>
      </c>
      <c r="BK12" s="52" t="str">
        <f>IF(AND(AT12&lt;&gt;"",G12="4"),_xlfn.RANK.EQ(AT12,$BJ$6:$BJ$89),"")</f>
        <v/>
      </c>
      <c r="BL12" s="52" t="str">
        <f>IF(IF(BK12&lt;&gt;"",IF(MAX(COUNTIF($BK$6:$BK$89,$BK$6:$BK$89))&gt;1,"x",""),"")&lt;&gt;"",BK12+1,"")</f>
        <v/>
      </c>
      <c r="BM12" s="52" t="str">
        <f>IF(BK12&lt;&gt;"",IF($G12="3",IF(AT12&lt;&gt;"",IF(AND(BK12&lt;=10,AT12&gt;=$BJ$92),HLOOKUP(BK12,Points_Table_Modified,IF(BY12&gt;=6,8,BY12+2),FALSE),0),""),IF(AT12&lt;&gt;"",IF(AND(BK12&lt;=10,AT12&gt;=$BJ$92),HLOOKUP(BK12,Points_Table,IF(BY12&gt;=6,8,BY12+2),FALSE),0),"")),"")</f>
        <v/>
      </c>
      <c r="BN12" s="53" t="str">
        <f>IF(BL12&lt;&gt;"",AVERAGE(IF(AND($G12="3",BL12&lt;&gt;""),HLOOKUP(BL12,Points_Table_Modified,IF(BY12&gt;=6,8,BY12+2),FALSE),IF(BL12&lt;&gt;"",HLOOKUP(BL12,Points_Table,IF(BY12&gt;=6,8,BY12+2),FALSE),"")),BM12),BM12)</f>
        <v/>
      </c>
      <c r="BO12" s="51" t="str">
        <f>IF(AND($G12="5",AT12&lt;&gt;""),AT12,"")</f>
        <v/>
      </c>
      <c r="BP12" s="52" t="str">
        <f>IF(AND(AT12&lt;&gt;"",$G12="5"),_xlfn.RANK.EQ(AT12,$BO$6:$BO$89),"")</f>
        <v/>
      </c>
      <c r="BQ12" s="52" t="str">
        <f>IF(IF(BP12&lt;&gt;"",IF(MAX(COUNTIF($BP$6:$BP$89,$BP$6:$BP$89))&gt;1,"x",""),"")&lt;&gt;"",BP12+1,"")</f>
        <v/>
      </c>
      <c r="BR12" s="52" t="str">
        <f>IF(BP12&lt;&gt;"",IF($G12="3",IF(AT12&lt;&gt;"",IF(AND(BP12&lt;=10,AT12&gt;=$BO$92),HLOOKUP(BP12,Points_Table_Modified,IF(BY12&gt;=6,8,BY12+2),FALSE),0),""),IF(AT12&lt;&gt;"",IF(AND(BP12&lt;=10,AT12&gt;=$BO$92),HLOOKUP(BP12,Points_Table,IF(BY12&gt;=6,8,BY12+2),FALSE),0),"")),"")</f>
        <v/>
      </c>
      <c r="BS12" s="53" t="str">
        <f>IF(BQ12&lt;&gt;"",AVERAGE(IF(AND($G12="3",BQ12&lt;&gt;""),HLOOKUP(BQ12,Points_Table_Modified,IF(BY12&gt;=6,8,BY12+2),FALSE),IF(BQ12&lt;&gt;"",HLOOKUP(BQ12,Points_Table,IF(BY12&gt;=6,8,BY12+2),FALSE),"")),BR12),BR12)</f>
        <v/>
      </c>
      <c r="BT12" s="51" t="str">
        <f>IF(AND($G12="6",AT12&lt;&gt;""),AT12,"")</f>
        <v/>
      </c>
      <c r="BU12" s="52" t="str">
        <f>IF(AND(AT12&lt;&gt;"",$G12="6"),_xlfn.RANK.EQ(AT12,$BT$6:$BT$89),"")</f>
        <v/>
      </c>
      <c r="BV12" s="52" t="str">
        <f>IF(IF(BU12&lt;&gt;"",IF(MAX(COUNTIF($BU$6:$BU$89,$BU$6:$BU$89))&gt;1,"x",""),"")&lt;&gt;"",BU12+1,"")</f>
        <v/>
      </c>
      <c r="BW12" s="52" t="str">
        <f>IF(BU12&lt;&gt;"",IF($G12="3",IF(AT12&lt;&gt;"",IF(AND(BU12&lt;=10,AT12&gt;=$BT$92),HLOOKUP(BU12,Points_Table_Modified,IF(BY12&gt;=6,8,BY12+2),FALSE),0),""),IF(AT12&lt;&gt;"",IF(AND(BU12&lt;=10,AT12&gt;=$BT$92),HLOOKUP(BU12,Points_Table,IF(BY12&gt;=6,8,BY12+2),FALSE),0),"")),"")</f>
        <v/>
      </c>
      <c r="BX12" s="53" t="str">
        <f>IF(BV12&lt;&gt;"",AVERAGE(IF(AND($G12="3",BV12&lt;&gt;""),HLOOKUP(BV12,Points_Table_Modified,IF(BY12&gt;=6,8,BY12+2),FALSE),IF(BV12&lt;&gt;"",HLOOKUP(BV12,Points_Table,IF(BY12&gt;=6,8,BY12+2),FALSE),"")),BW12),BW12)</f>
        <v/>
      </c>
      <c r="BY12" s="55">
        <f>VLOOKUP($G12,Entries_D_Event,5,FALSE)</f>
        <v>4</v>
      </c>
      <c r="BZ12" s="52" t="str">
        <f>CONCATENATE(BU12,BP12,BK12,BF12,BA12,AV12)</f>
        <v/>
      </c>
      <c r="CA12" s="118" t="str">
        <f>IF(BZ12&lt;&gt;"",IF(AND($G12="3",AT12&lt;&gt;""),10,IF(AT12&lt;&gt;"",5,"")),"")</f>
        <v/>
      </c>
      <c r="CB12" s="118">
        <f>_xlfn.NUMBERVALUE(IF(BZ12&lt;&gt;"",CONCATENATE(BX12,BS12,BN12,BI12,BD12,AY12),""))</f>
        <v>0</v>
      </c>
      <c r="CC12" s="56">
        <f>IFERROR(CA12+CB12,0)</f>
        <v>0</v>
      </c>
      <c r="CD12" s="90"/>
      <c r="CE12" s="54" t="str">
        <f>IF(AND($G12="1",CD12&lt;&gt;""),CD12,"")</f>
        <v/>
      </c>
      <c r="CF12" s="52" t="str">
        <f>IF(AND(CD12&lt;&gt;"",$G12="1"),_xlfn.RANK.EQ(CD12,$CE$6:$CE$89),"")</f>
        <v/>
      </c>
      <c r="CG12" s="52" t="str">
        <f>IF(IF(CF12&lt;&gt;"",IF(MAX(COUNTIF($CF$6:$CF$89,$CF$6:$CF$89))&gt;1,"x",""),"")&lt;&gt;"",CF12+1,"")</f>
        <v/>
      </c>
      <c r="CH12" s="52" t="str">
        <f>IF(CF12&lt;&gt;"",IF($G12="3",IF(CD12&lt;&gt;"",IF(AND(CF12&lt;=10,CD12&gt;=$CE$92),HLOOKUP(CF12,Points_Table_Modified,IF(DI12&gt;=6,8,DI12+2),FALSE),0),""),IF(CD12&lt;&gt;"",IF(AND(CF12&lt;=10,CD12&gt;=$CE$92),HLOOKUP(CF12,Points_Table,IF(DI12&gt;=6,8,DI12+2),FALSE),0),"")),"")</f>
        <v/>
      </c>
      <c r="CI12" s="53" t="str">
        <f>IF(CG12&lt;&gt;"",AVERAGE(IF(AND($G12="3",CG12&lt;&gt;""),HLOOKUP(CG12,Points_Table_Modified,IF(DI12&gt;=6,8,DI12+2),FALSE),IF(CG12&lt;&gt;"",HLOOKUP(CG12,Points_Table,IF(DI12&gt;=6,8,DI12+2),FALSE),"")),CH12),CH12)</f>
        <v/>
      </c>
      <c r="CJ12" s="51" t="str">
        <f>IF(AND($G12="2",CD12&lt;&gt;""),CD12,"")</f>
        <v/>
      </c>
      <c r="CK12" s="52" t="str">
        <f>IF(AND(CD12&lt;&gt;"",$G12="2"),_xlfn.RANK.EQ(CD12,$CJ$6:$CJ$89),"")</f>
        <v/>
      </c>
      <c r="CL12" s="52" t="str">
        <f>IF(IF(CK12&lt;&gt;"",IF(MAX(COUNTIF($CK$6:$CK$89,$CK$6:$CK$89))&gt;1,"x",""),"")&lt;&gt;"",CK12+1,"")</f>
        <v/>
      </c>
      <c r="CM12" s="54" t="str">
        <f>IF(CK12&lt;&gt;"",IF($G12="3",IF(CD12&lt;&gt;"",IF(AND(CK12&lt;=10,CD12&gt;=$CJ$92),HLOOKUP(CK12,Points_Table_Modified,IF(DI12&gt;=6,8,DI12+2),FALSE),0),""),IF(CD12&lt;&gt;"",IF(AND(CK12&lt;=10,CD12&gt;=$CJ$92),HLOOKUP(CK12,Points_Table,IF(DI12&gt;=6,8,DI12+2),FALSE),0),"")),"")</f>
        <v/>
      </c>
      <c r="CN12" s="53" t="str">
        <f>IF(CL12&lt;&gt;"",AVERAGE(IF(AND($G12="3",CL12&lt;&gt;""),HLOOKUP(CL12,Points_Table_Modified,IF(DI12&gt;=6,8,DI12+2),FALSE),IF(CL12&lt;&gt;"",HLOOKUP(CL12,Points_Table,IF(DI12&gt;=6,8,DI12+2),FALSE),"")),CM12),CM12)</f>
        <v/>
      </c>
      <c r="CO12" s="51" t="str">
        <f>IF(AND($G12="3",CD12&lt;&gt;""),CD12,"")</f>
        <v/>
      </c>
      <c r="CP12" s="52" t="str">
        <f>IF(AND(CD12&lt;&gt;"",$G12="3"),_xlfn.RANK.EQ(CD12,$CO$6:$CO$89),"")</f>
        <v/>
      </c>
      <c r="CQ12" s="52" t="str">
        <f>IF(IF(CP12&lt;&gt;"",IF(MAX(COUNTIF($CP12:$CP$89,$CP$6:$CP$89))&gt;1,"x",""),"")&lt;&gt;"",CP12+1,"")</f>
        <v/>
      </c>
      <c r="CR12" s="52" t="str">
        <f>IF(CP12&lt;&gt;"",IF($G12="3",IF(CD12&lt;&gt;"",IF(AND(CP12&lt;=20,CD12&gt;=$CO$92),HLOOKUP(CP12,Points_Table_Modified,IF(DI12&gt;=6,8,DI12+2),FALSE),0),""),IF(CD12&lt;&gt;"",IF(AND(CP12&lt;=10,CD12&gt;=$CO$92),HLOOKUP(CP12,Points_Table,IF(DI12&gt;=6,8,DI12+2),FALSE),0),"")),"")</f>
        <v/>
      </c>
      <c r="CS12" s="53" t="str">
        <f>IF(CQ12&lt;&gt;"",AVERAGE(IF(AND($G12="3",CQ12&lt;&gt;""),HLOOKUP(CQ12,Points_Table_Modified,IF(DI12&gt;=6,8,DI12+2),FALSE),IF(CQ12&lt;&gt;"",HLOOKUP(CQ12,Points_Table,IF(DI12&gt;=6,8,DI12+2),FALSE),"")),CR12),CR12)</f>
        <v/>
      </c>
      <c r="CT12" s="51" t="str">
        <f>IF(AND($G12="4",CD12&lt;&gt;""),CD12,"")</f>
        <v/>
      </c>
      <c r="CU12" s="52" t="str">
        <f>IF(AND(CD12&lt;&gt;"",G12="4"),_xlfn.RANK.EQ(CD12,$CT$6:$CT$89),"")</f>
        <v/>
      </c>
      <c r="CV12" s="52" t="str">
        <f>IF(IF(CU12&lt;&gt;"",IF(MAX(COUNTIF($CU$6:$CU$89,$CU$6:$CU$89))&gt;1,"x",""),"")&lt;&gt;"",CU12+1,"")</f>
        <v/>
      </c>
      <c r="CW12" s="52" t="str">
        <f>IF(CU12&lt;&gt;"",IF($G12="3",IF(CD12&lt;&gt;"",IF(AND(CU12&lt;=10,CD12&gt;=$CT$92),HLOOKUP(CU12,Points_Table_Modified,IF(DI12&gt;=6,8,DI12+2),FALSE),0),""),IF(CD12&lt;&gt;"",IF(AND(CU12&lt;=10,CD12&gt;=$CT$92),HLOOKUP(CU12,Points_Table,IF(DI12&gt;=6,8,DI12+2),FALSE),0),"")),"")</f>
        <v/>
      </c>
      <c r="CX12" s="53" t="str">
        <f>IF(CV12&lt;&gt;"",AVERAGE(IF(AND($G12="3",CV12&lt;&gt;""),HLOOKUP(CV12,Points_Table_Modified,IF(DI12&gt;=6,8,DI12+2),FALSE),IF(CV12&lt;&gt;"",HLOOKUP(CV12,Points_Table,IF(DI12&gt;=6,8,DI12+2),FALSE),"")),CW12),CW12)</f>
        <v/>
      </c>
      <c r="CY12" s="51" t="str">
        <f>IF(AND($G12="5",CD12&lt;&gt;""),CD12,"")</f>
        <v/>
      </c>
      <c r="CZ12" s="52" t="str">
        <f>IF(AND(CD12&lt;&gt;"",$G12="5"),_xlfn.RANK.EQ(CD12,$CY$6:$CY$89),"")</f>
        <v/>
      </c>
      <c r="DA12" s="52" t="str">
        <f>IF(IF(CZ12&lt;&gt;"",IF(MAX(COUNTIF($CZ$6:$CZ$89,$CZ$6:$CZ$89))&gt;1,"x",""),"")&lt;&gt;"",CZ12+1,"")</f>
        <v/>
      </c>
      <c r="DB12" s="52" t="str">
        <f>IF(CZ12&lt;&gt;"",IF($G12="3",IF(CD12&lt;&gt;"",IF(AND(CZ12&lt;=10,CD12&gt;=$CY$92),HLOOKUP(CZ12,Points_Table_Modified,IF(DI12&gt;=6,8,DI12+2),FALSE),0),""),IF(CD12&lt;&gt;"",IF(AND(CZ12&lt;=10,CD12&gt;=$CY$92),HLOOKUP(CZ12,Points_Table,IF(DI12&gt;=6,8,DI12+2),FALSE),0),"")),"")</f>
        <v/>
      </c>
      <c r="DC12" s="53" t="str">
        <f>IF(DA12&lt;&gt;"",AVERAGE(IF(AND($G12="3",DA12&lt;&gt;""),HLOOKUP(DA12,Points_Table_Modified,IF(DI12&gt;=6,8,DI12+2),FALSE),IF(DA12&lt;&gt;"",HLOOKUP(DA12,Points_Table,IF(DI12&gt;=6,8,DI12+2),FALSE),"")),DB12),DB12)</f>
        <v/>
      </c>
      <c r="DD12" s="51" t="str">
        <f>IF(AND($G12="6",CD12&lt;&gt;""),CD12,"")</f>
        <v/>
      </c>
      <c r="DE12" s="52" t="str">
        <f>IF(AND(CD12&lt;&gt;"",$G12="6"),_xlfn.RANK.EQ(CD12,$DD$6:$DD$89),"")</f>
        <v/>
      </c>
      <c r="DF12" s="52" t="str">
        <f>IF(IF(DE12&lt;&gt;"",IF(MAX(COUNTIF($DE$6:$DE$89,$DE$6:$DE$89))&gt;1,"x",""),"")&lt;&gt;"",DE12+1,"")</f>
        <v/>
      </c>
      <c r="DG12" s="52" t="str">
        <f>IF(DE12&lt;&gt;"",IF($G12="3",IF(CD12&lt;&gt;"",IF(AND(DE12&lt;=10,CD12&gt;=$DD$92),HLOOKUP(DE12,Points_Table_Modified,IF(DI12&gt;=6,8,DI12+2),FALSE),0),""),IF(CD12&lt;&gt;"",IF(AND(DE12&lt;=10,CD12&gt;=$DD$92),HLOOKUP(DE12,Points_Table,IF(DI12&gt;=6,8,DI12+2),FALSE),0),"")),"")</f>
        <v/>
      </c>
      <c r="DH12" s="53" t="str">
        <f>IF(DF12&lt;&gt;"",AVERAGE(IF(AND($G12="3",DF12&lt;&gt;""),HLOOKUP(DF12,Points_Table_Modified,IF(DI12&gt;=6,8,DI12+2),FALSE),IF(DF12&lt;&gt;"",HLOOKUP(DF12,Points_Table,IF(DI12&gt;=6,8,DI12+2),FALSE),"")),DG12),DG12)</f>
        <v/>
      </c>
      <c r="DI12" s="55">
        <f>VLOOKUP($G12,Entries_D_Event,6,FALSE)</f>
        <v>7</v>
      </c>
      <c r="DJ12" s="52" t="str">
        <f>CONCATENATE(DE12,CZ12,CU12,CP12,CK12,CF12)</f>
        <v/>
      </c>
      <c r="DK12" s="52" t="str">
        <f>IF(DJ12&lt;&gt;"",IF(AND($G12="3",CD12&lt;&gt;""),10,IF(CD12&lt;&gt;"",5,"")),"")</f>
        <v/>
      </c>
      <c r="DL12" s="118">
        <f>_xlfn.NUMBERVALUE(IF(DJ12&lt;&gt;"",CONCATENATE(DH12,DC12,CX12,CS12,CN12,CI12),""))</f>
        <v>0</v>
      </c>
      <c r="DM12" s="56">
        <f>IFERROR(DK12+DL12,0)</f>
        <v>0</v>
      </c>
      <c r="DN12" s="90"/>
      <c r="DO12" s="52" t="str">
        <f>IF(AND($G12="1",DN12&lt;&gt;""),DN12,"")</f>
        <v/>
      </c>
      <c r="DP12" s="52" t="str">
        <f>IF(AND(DN12&lt;&gt;"",$G12="1"),_xlfn.RANK.EQ(DN12,$DO$6:$DO$89),"")</f>
        <v/>
      </c>
      <c r="DQ12" s="52" t="str">
        <f>IF(IF(DP12&lt;&gt;"",IF(MAX(COUNTIF($DP$6:$DP$89,$DP$6:$DP$89))&gt;1,"x",""),"")&lt;&gt;"",DP12+1,"")</f>
        <v/>
      </c>
      <c r="DR12" s="52" t="str">
        <f>IF(DP12&lt;&gt;"",IF($G12="3",IF(DN12&lt;&gt;"",IF(AND(DP12&lt;=10,DN12&gt;=$DO$92),HLOOKUP(DP12,Points_Table_Modified,IF(ES12&gt;=6,8,ES12+2),FALSE),0),""),IF(DN12&lt;&gt;"",IF(AND(DP12&lt;=10,DN12&gt;=$DO$92),HLOOKUP(DP12,Points_Table,IF(ES12&gt;=6,8,ES12+2),FALSE),0),"")),"")</f>
        <v/>
      </c>
      <c r="DS12" s="53" t="str">
        <f>IF(DQ12&lt;&gt;"",AVERAGE(IF(AND($G12="3",DQ12&lt;&gt;""),HLOOKUP(DQ12,Points_Table_Modified,IF(ES12&gt;=6,8,ES12+2),FALSE),IF(DQ12&lt;&gt;"",HLOOKUP(DQ12,Points_Table,IF(ES12&gt;=6,8,ES12+2),FALSE),"")),DR12),DR12)</f>
        <v/>
      </c>
      <c r="DT12" s="51" t="str">
        <f>IF(AND($G12="2",DN12&lt;&gt;""),DN12,"")</f>
        <v/>
      </c>
      <c r="DU12" s="52" t="str">
        <f>IF(AND(DN12&lt;&gt;"",$G12="2"),_xlfn.RANK.EQ(DN12,$DT$6:$DT$89),"")</f>
        <v/>
      </c>
      <c r="DV12" s="52" t="str">
        <f>IF(IF(DU12&lt;&gt;"",IF(MAX(COUNTIF($DU$6:$DU$89,$DU$6:$DU$89))&gt;1,"x",""),"")&lt;&gt;"",DU12+1,"")</f>
        <v/>
      </c>
      <c r="DW12" s="54" t="str">
        <f>IF(DU12&lt;&gt;"",IF($G12="3",IF(DN12&lt;&gt;"",IF(AND(DU12&lt;=10,DN12&gt;=$DT$92),HLOOKUP(DU12,Points_Table_Modified,IF(ES12&gt;=6,8,ES12+2),FALSE),0),""),IF(DN12&lt;&gt;"",IF(AND(DU12&lt;=10,DN12&gt;=$DT$92),HLOOKUP(DU12,Points_Table,IF(ES12&gt;=6,8,ES12+2),FALSE),0),"")),"")</f>
        <v/>
      </c>
      <c r="DX12" s="53" t="str">
        <f>IF(DV12&lt;&gt;"",AVERAGE(IF(AND($G12="3",DV12&lt;&gt;""),HLOOKUP(DV12,Points_Table_Modified,IF(ES12&gt;=6,8,ES12+2),FALSE),IF(DV12&lt;&gt;"",HLOOKUP(DV12,Points_Table,IF(ES12&gt;=6,8,ES12+2),FALSE),"")),DW12),DW12)</f>
        <v/>
      </c>
      <c r="DY12" s="51" t="str">
        <f>IF(AND($G12="3",DN12&lt;&gt;""),DN12,"")</f>
        <v/>
      </c>
      <c r="DZ12" s="52" t="str">
        <f>IF(AND(DN12&lt;&gt;"",$G12="3"),_xlfn.RANK.EQ(DN12,$DY$6:$DY$89),"")</f>
        <v/>
      </c>
      <c r="EA12" s="52" t="str">
        <f>IF(IF(DZ12&lt;&gt;"",IF(MAX(COUNTIF($DZ$6:$DZ$89,$DZ$6:$DZ$89))&gt;1,"x",""),"")&lt;&gt;"",DZ12+1,"")</f>
        <v/>
      </c>
      <c r="EB12" s="52" t="str">
        <f>IF(DZ12&lt;&gt;"",IF($G12="3",IF(DN12&lt;&gt;"",IF(AND(DZ12&lt;=20,DN12&gt;=$DY$92),HLOOKUP(DZ12,Points_Table_Modified,IF(ES12&gt;=6,8,ES12+2),FALSE),0),""),IF(DN12&lt;&gt;"",IF(AND(DZ12&lt;=10,DN12&gt;=$DY$92),HLOOKUP(DZ12,Points_Table,IF(ES12&gt;=6,8,ES12+2),FALSE),0),"")),"")</f>
        <v/>
      </c>
      <c r="EC12" s="53" t="str">
        <f>IF(EA12&lt;&gt;"",AVERAGE(IF(AND($G12="3",EA12&lt;&gt;""),HLOOKUP(EA12,Points_Table_Modified,IF(ES12&gt;=6,8,ES12+2),FALSE),IF(EA12&lt;&gt;"",HLOOKUP(EA12,Points_Table,IF(ES12&gt;=6,8,ES12+2),FALSE),"")),EB12),EB12)</f>
        <v/>
      </c>
      <c r="ED12" s="51" t="str">
        <f>IF(AND($G12="4",DN12&lt;&gt;""),DN12,"")</f>
        <v/>
      </c>
      <c r="EE12" s="52" t="str">
        <f>IF(AND(DN12&lt;&gt;"",G12="4"),_xlfn.RANK.EQ(DN12,$ED$6:$ED$89),"")</f>
        <v/>
      </c>
      <c r="EF12" s="52" t="str">
        <f>IF(IF(EE12&lt;&gt;"",IF(MAX(COUNTIF($EE$6:$EE$89,$EE$6:$EE$89))&gt;1,"x",""),"")&lt;&gt;"",EE12+1,"")</f>
        <v/>
      </c>
      <c r="EG12" s="52" t="str">
        <f>IF(EE12&lt;&gt;"",IF($G12="3",IF(DN12&lt;&gt;"",IF(AND(EE12&lt;=10,DN12&gt;=$ED$92),HLOOKUP(EE12,Points_Table_Modified,IF(ES12&gt;=6,8,ES12+2),FALSE),0),""),IF(DN12&lt;&gt;"",IF(AND(EE12&lt;=10,DN12&gt;=$ED$92),HLOOKUP(EE12,Points_Table,IF(ES12&gt;=6,8,ES12+2),FALSE),0),"")),"")</f>
        <v/>
      </c>
      <c r="EH12" s="53" t="str">
        <f>IF(EF12&lt;&gt;"",AVERAGE(IF(AND($G12="3",EF12&lt;&gt;""),HLOOKUP(EF12,Points_Table_Modified,IF(ES12&gt;=6,8,ES12+2),FALSE),IF(EF12&lt;&gt;"",HLOOKUP(EF12,Points_Table,IF(ES12&gt;=6,8,ES12+2),FALSE),"")),EG12),EG12)</f>
        <v/>
      </c>
      <c r="EI12" s="51" t="str">
        <f>IF(AND($G12="5",DN12&lt;&gt;""),DN12,"")</f>
        <v/>
      </c>
      <c r="EJ12" s="52" t="str">
        <f>IF(AND(DN12&lt;&gt;"",$G12="5"),_xlfn.RANK.EQ(DN12,$EI$6:$EI$89),"")</f>
        <v/>
      </c>
      <c r="EK12" s="52" t="str">
        <f>IF(IF(EJ12&lt;&gt;"",IF(MAX(COUNTIF($EJ$6:$EJ$89,$EJ$6:$EJ$89))&gt;1,"x",""),"")&lt;&gt;"",EJ12+1,"")</f>
        <v/>
      </c>
      <c r="EL12" s="52" t="str">
        <f>IF(EJ12&lt;&gt;"",IF($G12="3",IF(DN12&lt;&gt;"",IF(AND(EJ12&lt;=10,DN12&gt;=$EI$92),HLOOKUP(EJ12,Points_Table_Modified,IF(ES12&gt;=6,8,ES12+2),FALSE),0),""),IF(DN12&lt;&gt;"",IF(AND(EJ12&lt;=10,DN12&gt;=$EI$92),HLOOKUP(EJ12,Points_Table,IF(ES12&gt;=6,8,ES12+2),FALSE),0),"")),"")</f>
        <v/>
      </c>
      <c r="EM12" s="53" t="str">
        <f>IF(EK12&lt;&gt;"",AVERAGE(IF(AND($G12="3",EK12&lt;&gt;""),HLOOKUP(EK12,Points_Table_Modified,IF(ES12&gt;=6,8,ES12+2),FALSE),IF(EK12&lt;&gt;"",HLOOKUP(EK12,Points_Table,IF(ES12&gt;=6,8,ES12+2),FALSE),"")),EL12),EL12)</f>
        <v/>
      </c>
      <c r="EN12" s="51" t="str">
        <f>IF(AND($G12="6",DN12&lt;&gt;""),DN12,"")</f>
        <v/>
      </c>
      <c r="EO12" s="52" t="str">
        <f>IF(AND(DN12&lt;&gt;"",$G12="6"),_xlfn.RANK.EQ(DN12,$EN$6:$EN$89),"")</f>
        <v/>
      </c>
      <c r="EP12" s="52" t="str">
        <f>IF(IF(EO12&lt;&gt;"",IF(MAX(COUNTIF($EO$6:$EO$89,$EO$6:$EO$89))&gt;1,"x",""),"")&lt;&gt;"",EO12+1,"")</f>
        <v/>
      </c>
      <c r="EQ12" s="52" t="str">
        <f>IF(EO12&lt;&gt;"",IF($G12="3",IF(DN12&lt;&gt;"",IF(AND(EO12&lt;=10,DN12&gt;=$EN$92),HLOOKUP(EO12,Points_Table_Modified,IF(ES12&gt;=6,8,ES12+2),FALSE),0),""),IF(DN12&lt;&gt;"",IF(AND(EO12&lt;=10,DN12&gt;=$EN$92),HLOOKUP(EO12,Points_Table,IF(ES12&gt;=6,8,ES12+2),FALSE),0),"")),"")</f>
        <v/>
      </c>
      <c r="ER12" s="53" t="str">
        <f>IF(EP12&lt;&gt;"",AVERAGE(IF(AND($G12="3",EP12&lt;&gt;""),HLOOKUP(EP12,Points_Table_Modified,IF(ES12&gt;=6,8,ES12+2),FALSE),IF(EP12&lt;&gt;"",HLOOKUP(EP12,Points_Table,IF(ES12&gt;=6,8,ES12+2),FALSE),"")),EQ12),EQ12)</f>
        <v/>
      </c>
      <c r="ES12" s="57">
        <f>VLOOKUP($G12,Entries_D_Event,7,FALSE)</f>
        <v>7</v>
      </c>
      <c r="ET12" s="52" t="str">
        <f>CONCATENATE(EO12,EJ12,EE12,DZ12,DU12,DP12)</f>
        <v/>
      </c>
      <c r="EU12" s="118" t="str">
        <f>IF(ET12&lt;&gt;"",IF(AND($G12="3",DN12&lt;&gt;""),10,IF(DN12&lt;&gt;"",5,"")),"")</f>
        <v/>
      </c>
      <c r="EV12" s="118">
        <f>_xlfn.NUMBERVALUE(IF(ET12&lt;&gt;"",CONCATENATE(ER12,EM12,EH12,EC12,DX12,DS12),""))</f>
        <v>0</v>
      </c>
      <c r="EW12" s="56">
        <f>IFERROR(EU12+EV12,0)</f>
        <v>0</v>
      </c>
      <c r="EX12" s="90"/>
      <c r="EY12" s="52" t="str">
        <f>IF(AND($G12="1",EX12&lt;&gt;""),EX12,"")</f>
        <v/>
      </c>
      <c r="EZ12" s="52" t="str">
        <f>IF(AND(EX12&lt;&gt;"",$G12="1"),_xlfn.RANK.EQ(EX12,$EY$6:$EY$89),"")</f>
        <v/>
      </c>
      <c r="FA12" s="52" t="str">
        <f>IF(IF(EZ12&lt;&gt;"",IF(MAX(COUNTIF($EZ$6:$EZ$89,$EZ$6:$EZ$89))&gt;1,"x",""),"")&lt;&gt;"",EZ12+1,"")</f>
        <v/>
      </c>
      <c r="FB12" s="52" t="str">
        <f>IF(EZ12&lt;&gt;"",IF($G12="3",IF(EX12&lt;&gt;"",IF(AND(EZ12&lt;=10,EX12&gt;=$EY$92),HLOOKUP(EZ12,Points_Table_Modified,IF(GC12&gt;=6,8,GC12+2),FALSE),0),""),IF(EX12&lt;&gt;"",IF(AND(EZ12&lt;=10,EX12&gt;=$EY$92),HLOOKUP(EZ12,Points_Table,IF(GC12&gt;=6,8,GC12+2),FALSE),0),"")),"")</f>
        <v/>
      </c>
      <c r="FC12" s="56" t="str">
        <f>IF(FB12&gt;0,IF(FA12&lt;&gt;"",AVERAGE(IF(AND($G12="3",FA12&lt;&gt;""),HLOOKUP(FA12,Points_Table_Modified,IF(GC12&gt;=6,8,GC12+2),FALSE),IF(FA12&lt;&gt;"",HLOOKUP(FA12,Points_Table,IF(GC12&gt;=6,8,GC12+2),FALSE),"")),FB12),FB12),0)</f>
        <v/>
      </c>
      <c r="FD12" s="51" t="str">
        <f>IF(AND($G12="2",EX12&lt;&gt;""),EX12,"")</f>
        <v/>
      </c>
      <c r="FE12" s="52" t="str">
        <f>IF(AND(EX12&lt;&gt;"",$G12="2"),_xlfn.RANK.EQ(EX12,$FD$6:$FD$89),"")</f>
        <v/>
      </c>
      <c r="FF12" s="52" t="str">
        <f>IF(IF(FE12&lt;&gt;"",IF(MAX(COUNTIF($FE$6:$FE$89,$FE$6:$FE$89))&gt;1,"x",""),"")&lt;&gt;"",FE12+1,"")</f>
        <v/>
      </c>
      <c r="FG12" s="54" t="str">
        <f>IF(FE12&lt;&gt;"",IF($G12="3",IF(EX12&lt;&gt;"",IF(AND(FE12&lt;=10,EX12&gt;=$FD$92),HLOOKUP(FE12,Points_Table_Modified,IF(GC12&gt;=6,8,GC12+2),FALSE),0),""),IF(EX12&lt;&gt;"",IF(AND(FE12&lt;=10,EX12&gt;=$FD$92),HLOOKUP(FE12,Points_Table,IF(GC12&gt;=6,8,GC12+2),FALSE),0),"")),"")</f>
        <v/>
      </c>
      <c r="FH12" s="56" t="str">
        <f>IF(FG12&gt;0,IF(FF12&lt;&gt;"",AVERAGE(IF(AND($G12="3",FF12&lt;&gt;""),HLOOKUP(FF12,Points_Table_Modified,IF(GC12&gt;=6,8,GC12+2),FALSE),IF(FF12&lt;&gt;"",HLOOKUP(FF12,Points_Table,IF(GC12&gt;=6,8,GC12+2),FALSE),"")),FG12),FG12),0)</f>
        <v/>
      </c>
      <c r="FI12" s="51" t="str">
        <f>IF(AND($G12="3",EX12&lt;&gt;""),EX12,"")</f>
        <v/>
      </c>
      <c r="FJ12" s="52" t="str">
        <f>IF(AND(EX12&lt;&gt;"",$G12="3"),_xlfn.RANK.EQ(EX12,$FI$6:$FI$89),"")</f>
        <v/>
      </c>
      <c r="FK12" s="52" t="str">
        <f>IF(IF(FJ12&lt;&gt;"",IF(MAX(COUNTIF($FJ$6:$FJ$89,$FJ$6:$FJ$89))&gt;1,"x",""),"")&lt;&gt;"",FJ12+1,"")</f>
        <v/>
      </c>
      <c r="FL12" s="52" t="str">
        <f>IF(FJ12&lt;&gt;"",IF($G12="3",IF(EX12&lt;&gt;"",IF(AND(FJ12&lt;=20,EX12&gt;=$FI$92),HLOOKUP(FJ12,Points_Table_Modified,IF(GC12&gt;=6,8,GC12+2),FALSE),0),""),IF(EX12&lt;&gt;"",IF(AND(FJ12&lt;=10,EX12&gt;=$FI$92),HLOOKUP(FJ12,Points_Table,IF(GC12&gt;=6,8,GC12+2),FALSE),0),"")),"")</f>
        <v/>
      </c>
      <c r="FM12" s="56" t="str">
        <f>IF(FL12&gt;0,IF(FK12&lt;&gt;"",AVERAGE(IF(AND($G12="3",FK12&lt;&gt;""),HLOOKUP(FK12,Points_Table_Modified,IF(GC12&gt;=6,8,GC12+2),FALSE),IF(FK12&lt;&gt;"",HLOOKUP(FK12,Points_Table,IF(GC12&gt;=6,8,GC12+2),FALSE),"")),FL12),FL12),0)</f>
        <v/>
      </c>
      <c r="FN12" s="51" t="str">
        <f>IF(AND($G12="4",EX12&lt;&gt;""),EX12,"")</f>
        <v/>
      </c>
      <c r="FO12" s="52" t="str">
        <f>IF(AND(EX12&lt;&gt;"",G12="4"),_xlfn.RANK.EQ(EX12,$FN$6:$FN$89),"")</f>
        <v/>
      </c>
      <c r="FP12" s="52" t="str">
        <f>IF(IF(FO12&lt;&gt;"",IF(MAX(COUNTIF($FO$6:$FO$89,$FO$6:$FO$89))&gt;1,"x",""),"")&lt;&gt;"",FO12+1,"")</f>
        <v/>
      </c>
      <c r="FQ12" s="52" t="str">
        <f>IF(FO12&lt;&gt;"",IF($G12="3",IF(EX12&lt;&gt;"",IF(AND(FO12&lt;=10,EX12&gt;=$FN$92),HLOOKUP(FO12,Points_Table_Modified,IF(GC12&gt;=6,8,GC12+2),FALSE),0),""),IF(EX12&lt;&gt;"",IF(AND(FO12&lt;=10,EX12&gt;=$FN$92),HLOOKUP(FO12,Points_Table,IF(GC12&gt;=6,8,GC12+2),FALSE),0),"")),"")</f>
        <v/>
      </c>
      <c r="FR12" s="56" t="str">
        <f>IF(FQ12&gt;0,IF(FP12&lt;&gt;"",AVERAGE(IF(AND($G12="3",FP12&lt;&gt;""),HLOOKUP(FP12,Points_Table_Modified,IF(GC12&gt;=6,8,GC12+2),FALSE),IF(FP12&lt;&gt;"",HLOOKUP(FP12,Points_Table,IF(GC12&gt;=6,8,GC12+2),FALSE),"")),FQ12),FQ12),0)</f>
        <v/>
      </c>
      <c r="FS12" s="51" t="str">
        <f>IF(AND($G12="5",EX12&lt;&gt;""),EX12,"")</f>
        <v/>
      </c>
      <c r="FT12" s="52" t="str">
        <f>IF(AND(EX12&lt;&gt;"",$G12="5"),_xlfn.RANK.EQ(EX12,$FS$6:$FS$89),"")</f>
        <v/>
      </c>
      <c r="FU12" s="52" t="str">
        <f>IF(IF(FT12&lt;&gt;"",IF(MAX(COUNTIF($FT$6:$FT$89,$FT$6:$FT$89))&gt;1,"x",""),"")&lt;&gt;"",FT12+1,"")</f>
        <v/>
      </c>
      <c r="FV12" s="52" t="str">
        <f>IF(FT12&lt;&gt;"",IF($G12="3",IF(EX12&lt;&gt;"",IF(AND(FT12&lt;=10,EX12&gt;=$FS$92),HLOOKUP(FT12,Points_Table_Modified,IF(GC12&gt;=6,8,GC12+2),FALSE),0),""),IF(EX12&lt;&gt;"",IF(AND(FT12&lt;=10,EX12&gt;=$FS$92),HLOOKUP(FT12,Points_Table,IF(GC12&gt;=6,8,GC12+2),FALSE),0),"")),"")</f>
        <v/>
      </c>
      <c r="FW12" s="56" t="str">
        <f>IF(FV12&gt;0,IF(FU12&lt;&gt;"",AVERAGE(IF(AND($G12="3",FU12&lt;&gt;""),HLOOKUP(FU12,Points_Table_Modified,IF(GC12&gt;=6,8,GC12+2),FALSE),IF(FU12&lt;&gt;"",HLOOKUP(FU12,Points_Table,IF(GC12&gt;=6,8,GC12+2),FALSE),"")),FV12),FV12),0)</f>
        <v/>
      </c>
      <c r="FX12" s="51" t="str">
        <f>IF(AND($G12="6",EX12&lt;&gt;""),EX12,"")</f>
        <v/>
      </c>
      <c r="FY12" s="52" t="str">
        <f>IF(AND(EX12&lt;&gt;"",$G12="6"),_xlfn.RANK.EQ(EX12,$FX$6:$FX$89),"")</f>
        <v/>
      </c>
      <c r="FZ12" s="52" t="str">
        <f>IF(IF(FY12&lt;&gt;"",IF(MAX(COUNTIF($FY$6:$FY$89,$FY$6:$FY$89))&gt;1,"x",""),"")&lt;&gt;"",FY12+1,"")</f>
        <v/>
      </c>
      <c r="GA12" s="52" t="str">
        <f>IF(FY12&lt;&gt;"",IF($G12="3",IF(EX12&lt;&gt;"",IF(AND(FY12&lt;=10,EX12&gt;=$FX$92),HLOOKUP(FY12,Points_Table_Modified,IF(GC12&gt;=6,8,GC12+2),FALSE),0),""),IF(EX12&lt;&gt;"",IF(AND(FY12&lt;=10,EX12&gt;=$FX$92),HLOOKUP(FY12,Points_Table,IF(GC12&gt;=6,8,GC12+2),FALSE),0),"")),"")</f>
        <v/>
      </c>
      <c r="GB12" s="56" t="str">
        <f>IF(GA12&gt;0,IF(FZ12&lt;&gt;"",AVERAGE(IF(AND($G12="3",FZ12&lt;&gt;""),HLOOKUP(FZ12,Points_Table_Modified,IF(GC12&gt;=6,8,GC12+2),FALSE),IF(FZ12&lt;&gt;"",HLOOKUP(FZ12,Points_Table,IF(GC12&gt;=6,8,GC12+2),FALSE),"")),GA12),GA12),0)</f>
        <v/>
      </c>
      <c r="GC12" s="57">
        <f>VLOOKUP($G12,Entries_D_Event,8,FALSE)</f>
        <v>0</v>
      </c>
      <c r="GD12" s="52" t="str">
        <f>CONCATENATE(FY12,FT12,FO12,FJ12,FE12,EZ12)</f>
        <v/>
      </c>
      <c r="GE12" s="118" t="str">
        <f>IF(GD12&lt;&gt;"",IF(AND($G12="3",EX12&lt;&gt;""),10,IF(EX12&lt;&gt;"",5,"")),"")</f>
        <v/>
      </c>
      <c r="GF12" s="118">
        <f>_xlfn.NUMBERVALUE(IF(GD12&lt;&gt;"",CONCATENATE(GB12,FW12,FR12,FM12,FH12,FC12),""))</f>
        <v>0</v>
      </c>
      <c r="GG12" s="56">
        <f>IFERROR(GE12+GF12,0)</f>
        <v>0</v>
      </c>
      <c r="GH12" s="90"/>
      <c r="GI12" s="52" t="str">
        <f>IF(AND($G12="1",GH12&lt;&gt;""),GH12,"")</f>
        <v/>
      </c>
      <c r="GJ12" s="52" t="str">
        <f>IF(AND(GH12&lt;&gt;"",$G12="1"),_xlfn.RANK.EQ(GH12,$GI$6:$GI$89),"")</f>
        <v/>
      </c>
      <c r="GK12" s="52" t="str">
        <f>IF(IF(GJ12&lt;&gt;"",IF(MAX(COUNTIF($GJ$6:$GJ$89,$GJ$6:$GJ$89))&gt;1,"x",""),"")&lt;&gt;"",GJ12+1,"")</f>
        <v/>
      </c>
      <c r="GL12" s="52" t="str">
        <f>IF(GJ12&lt;&gt;"",IF($G12="3",IF(GH12&lt;&gt;"",IF(AND(GJ12&lt;=10,GH12&gt;=$GI$92),HLOOKUP(GJ12,Points_Table_Modified,IF(HM12&gt;=6,8,HM12+2),FALSE),0),""),IF(GH12&lt;&gt;"",IF(AND(GJ12&lt;=10,GH12&gt;=$GI$92),HLOOKUP(GJ12,Points_Table,IF(HM12&gt;=6,8,HM12+2),FALSE),0),"")),"")</f>
        <v/>
      </c>
      <c r="GM12" s="53" t="str">
        <f>IF(GK12&lt;&gt;"",AVERAGE(IF(AND($G12="3",GK12&lt;&gt;""),HLOOKUP(GK12,Points_Table_Modified,IF(HM12&gt;=6,8,HM12+2),FALSE),IF(GK12&lt;&gt;"",HLOOKUP(GK12,Points_Table,IF(HM12&gt;=6,8,HM12+2),FALSE),"")),GL12),GL12)</f>
        <v/>
      </c>
      <c r="GN12" s="51" t="str">
        <f>IF(AND($G12="2",GH12&lt;&gt;""),GH12,"")</f>
        <v/>
      </c>
      <c r="GO12" s="52" t="str">
        <f>IF(AND(GH12&lt;&gt;"",$G12="2"),_xlfn.RANK.EQ(GH12,$GN$6:$GN$89),"")</f>
        <v/>
      </c>
      <c r="GP12" s="52" t="str">
        <f>IF(IF(GO12&lt;&gt;"",IF(MAX(COUNTIF($GO$6:$GO$89,$GO$6:$GO$89))&gt;1,"x",""),"")&lt;&gt;"",GO12+1,"")</f>
        <v/>
      </c>
      <c r="GQ12" s="54" t="str">
        <f>IF(GO12&lt;&gt;"",IF($G12="3",IF(GH12&lt;&gt;"",IF(AND(GO12&lt;=10,GH12&gt;=$GN$92),HLOOKUP(GO12,Points_Table_Modified,IF(HM12&gt;=6,8,HM12+2),FALSE),0),""),IF(GH12&lt;&gt;"",IF(AND(GO12&lt;=10,GH12&gt;=$GN$92),HLOOKUP(GO12,Points_Table,IF(HM12&gt;=6,8,HM12+2),FALSE),0),"")),"")</f>
        <v/>
      </c>
      <c r="GR12" s="53" t="str">
        <f>IF(GP12&lt;&gt;"",AVERAGE(IF(AND($G12="3",GP12&lt;&gt;""),HLOOKUP(GP12,Points_Table_Modified,IF(HM12&gt;=6,8,HM12+2),FALSE),IF(GP12&lt;&gt;"",HLOOKUP(GP12,Points_Table,IF(HM12&gt;=6,8,HM12+2),FALSE),"")),GQ12),GQ12)</f>
        <v/>
      </c>
      <c r="GS12" s="51" t="str">
        <f>IF(AND($G12="3",GH12&lt;&gt;""),GH12,"")</f>
        <v/>
      </c>
      <c r="GT12" s="52" t="str">
        <f>IF(AND(GH12&lt;&gt;"",$G12="3"),_xlfn.RANK.EQ(GH12,$GS$6:$GS$89),"")</f>
        <v/>
      </c>
      <c r="GU12" s="52" t="str">
        <f>IF(IF(GT12&lt;&gt;"",IF(MAX(COUNTIF($GT$6:$GT$89,$GT$6:$GT$89))&gt;1,"x",""),"")&lt;&gt;"",GT12+1,"")</f>
        <v/>
      </c>
      <c r="GV12" s="52" t="str">
        <f>IF(GT12&lt;&gt;"",IF($G12="3",IF(GH12&lt;&gt;"",IF(AND(GT12&lt;=20,GH12&gt;=$GS$92),HLOOKUP(GT12,Points_Table_Modified,IF(HM12&gt;=6,8,HM12+2),FALSE),0),""),IF(GH12&lt;&gt;"",IF(AND(GT12&lt;=10,GH12&gt;=$GS$92),HLOOKUP(GT12,Points_Table,IF(HM12&gt;=6,8,HM12+2),FALSE),0),"")),"")</f>
        <v/>
      </c>
      <c r="GW12" s="53" t="str">
        <f>IF(GU12&lt;&gt;"",AVERAGE(IF(AND($G12="3",GU12&lt;&gt;""),HLOOKUP(GU12,Points_Table_Modified,IF(HM12&gt;=6,8,HM12+2),FALSE),IF(GU12&lt;&gt;"",HLOOKUP(GU12,Points_Table,IF(HM12&gt;=6,8,HM12+2),FALSE),"")),GV12),GV12)</f>
        <v/>
      </c>
      <c r="GX12" s="51" t="str">
        <f>IF(AND($G12="4",GH12&lt;&gt;""),GH12,"")</f>
        <v/>
      </c>
      <c r="GY12" s="52" t="str">
        <f>IF(AND($GH12&lt;&gt;"",G12="4"),_xlfn.RANK.EQ(GH12,$GX$6:$GX$89),"")</f>
        <v/>
      </c>
      <c r="GZ12" s="52" t="str">
        <f>IF(IF(GY12&lt;&gt;"",IF(MAX(COUNTIF($GY$6:$GY$89,$GY$6:$GY$89))&gt;1,"x",""),"")&lt;&gt;"",GY12+1,"")</f>
        <v/>
      </c>
      <c r="HA12" s="52" t="str">
        <f>IF(GY12&lt;&gt;"",IF($G12="3",IF(GH12&lt;&gt;"",IF(AND(GY12&lt;=10,GH12&gt;=$GX$92),HLOOKUP(GY12,Points_Table_Modified,IF(HM12&gt;=6,8,HM12+2),FALSE),0),""),IF(GH12&lt;&gt;"",IF(AND(GY12&lt;=10,GH12&gt;=$GX$92),HLOOKUP(GY12,Points_Table,IF(HM12&gt;=6,8,HM12+2),FALSE),0),"")),"")</f>
        <v/>
      </c>
      <c r="HB12" s="53" t="str">
        <f>IF(GZ12&lt;&gt;"",AVERAGE(IF(AND($G12="3",GZ12&lt;&gt;""),HLOOKUP(GZ12,Points_Table_Modified,IF(HM12&gt;=6,8,HM12+2),FALSE),IF(GZ12&lt;&gt;"",HLOOKUP(GZ12,Points_Table,IF(HM12&gt;=6,8,HM12+2),FALSE),"")),HA12),HA12)</f>
        <v/>
      </c>
      <c r="HC12" s="51" t="str">
        <f>IF(AND($G12="5",GH12&lt;&gt;""),GH12,"")</f>
        <v/>
      </c>
      <c r="HD12" s="52" t="str">
        <f>IF(AND(GH12&lt;&gt;"",$G12="5"),_xlfn.RANK.EQ(GH12,$HC$6:$HC$89),"")</f>
        <v/>
      </c>
      <c r="HE12" s="52" t="str">
        <f>IF(IF(HD12&lt;&gt;"",IF(MAX(COUNTIF($HD$6:$HD$89,$HD$6:$HD$89))&gt;1,"x",""),"")&lt;&gt;"",HD12+1,"")</f>
        <v/>
      </c>
      <c r="HF12" s="52" t="str">
        <f>IF(HD12&lt;&gt;"",IF($G12="3",IF(GH12&lt;&gt;"",IF(AND(HD12&lt;=10,GH12&gt;=$HC$92),HLOOKUP(HD12,Points_Table_Modified,IF(HM12&gt;=6,8,HM12+2),FALSE),0),""),IF(GH12&lt;&gt;"",IF(AND(HD12&lt;=10,GH12&gt;=$HC$92),HLOOKUP(HD12,Points_Table,IF(HM12&gt;=6,8,HM12+2),FALSE),0),"")),"")</f>
        <v/>
      </c>
      <c r="HG12" s="53" t="str">
        <f>IF(HE12&lt;&gt;"",AVERAGE(IF(AND($G12="3",HE12&lt;&gt;""),HLOOKUP(HE12,Points_Table_Modified,IF(HM12&gt;=6,8,HM12+2),FALSE),IF(HE12&lt;&gt;"",HLOOKUP(HE12,Points_Table,IF(HM12&gt;=6,8,HM12+2),FALSE),"")),HF12),HF12)</f>
        <v/>
      </c>
      <c r="HH12" s="51" t="str">
        <f>IF(AND($G12="6",GH12&lt;&gt;""),GH12,"")</f>
        <v/>
      </c>
      <c r="HI12" s="52" t="str">
        <f>IF(AND(GH12&lt;&gt;"",$G12="6"),_xlfn.RANK.EQ(GH12,$HH$6:$HH$89),"")</f>
        <v/>
      </c>
      <c r="HJ12" s="52" t="str">
        <f>IF(IF(HI12&lt;&gt;"",IF(MAX(COUNTIF($HI$6:$HI$89,$HI$6:$HI$89))&gt;1,"x",""),"")&lt;&gt;"",HI12+1,"")</f>
        <v/>
      </c>
      <c r="HK12" s="52" t="str">
        <f>IF(HI12&lt;&gt;"",IF($G12="3",IF(GH12&lt;&gt;"",IF(AND(HI12&lt;=10,GH12&gt;=$HH$92),HLOOKUP(HI12,Points_Table_Modified,IF(HM12&gt;=6,8,HM12+2),FALSE),0),""),IF(GH12&lt;&gt;"",IF(AND(HI12&lt;=10,GH12&gt;=$HH$92),HLOOKUP(HI12,Points_Table,IF(HM12&gt;=6,8,HM12+2),FALSE),0),"")),"")</f>
        <v/>
      </c>
      <c r="HL12" s="53" t="str">
        <f>IF(HJ12&lt;&gt;"",AVERAGE(IF(AND($G12="3",HJ12&lt;&gt;""),HLOOKUP(HJ12,Points_Table_Modified,IF(HM12&gt;=6,8,HM12+2),FALSE),IF(HJ12&lt;&gt;"",HLOOKUP(HJ12,Points_Table,IF(HM12&gt;=6,8,HM12+2),FALSE),"")),HK12),HK12)</f>
        <v/>
      </c>
      <c r="HM12" s="57">
        <f>VLOOKUP($G12,Entries_D_Event,9,FALSE)</f>
        <v>0</v>
      </c>
      <c r="HN12" s="52" t="str">
        <f>CONCATENATE(HI12,HD12,GY12,GT12,GO12,GJ12)</f>
        <v/>
      </c>
      <c r="HO12" s="118" t="str">
        <f>IF(HN12&lt;&gt;"",IF(AND($G12="3",GH12&lt;&gt;""),10,IF(GH12&lt;&gt;"",5,"")),"")</f>
        <v/>
      </c>
      <c r="HP12" s="118">
        <f>_xlfn.NUMBERVALUE(IF(HN12&lt;&gt;"",CONCATENATE(HL12,HG12,HB12,GW12,GR12,GM12),""))</f>
        <v>0</v>
      </c>
      <c r="HQ12" s="56">
        <f>IFERROR(HO12+HP12,0)</f>
        <v>0</v>
      </c>
      <c r="HR12" s="90"/>
      <c r="HS12" s="52" t="str">
        <f>IF(AND($G12="1",HR12&lt;&gt;""),HR12,"")</f>
        <v/>
      </c>
      <c r="HT12" s="52" t="str">
        <f>IF(AND(HR12&lt;&gt;"",$G12="1"),_xlfn.RANK.EQ(HR12,$HS$6:$HS$89),"")</f>
        <v/>
      </c>
      <c r="HU12" s="52" t="str">
        <f>IF(IF(HT12&lt;&gt;"",IF(MAX(COUNTIF($HT$6:$HT$89,$HT$6:$HT$89))&gt;1,"x",""),"")&lt;&gt;"",HT12+1,"")</f>
        <v/>
      </c>
      <c r="HV12" s="52" t="str">
        <f>IF(HT12&lt;&gt;"",IF($G12="3",IF(HR12&lt;&gt;"",IF(AND(HT12&lt;=10,HR12&gt;=$HS$92),HLOOKUP(HT12,Points_Table_Modified,IF(IW12&gt;=6,8,IW12+2),FALSE),0),""),IF(HR12&lt;&gt;"",IF(AND(HT12&lt;=10,HR12&gt;=$HS$92),HLOOKUP(HT12,Points_Table,IF(IW12&gt;=6,8,IW12+2),FALSE),0),"")),"")</f>
        <v/>
      </c>
      <c r="HW12" s="53" t="str">
        <f>IF(HU12&lt;&gt;"",AVERAGE(IF(AND($G12="3",HU12&lt;&gt;""),HLOOKUP(HU12,Points_Table_Modified,IF(IW12&gt;=6,8,IW12+2),FALSE),IF(HU12&lt;&gt;"",HLOOKUP(HU12,Points_Table,IF(IW12&gt;=6,8,IW12+2),FALSE),"")),HV12),HV12)</f>
        <v/>
      </c>
      <c r="HX12" s="51" t="str">
        <f>IF(AND($G12="2",HR12&lt;&gt;""),HR12,"")</f>
        <v/>
      </c>
      <c r="HY12" s="52" t="str">
        <f>IF(AND(HR12&lt;&gt;"",$G12="2"),_xlfn.RANK.EQ(HR12,$HX$6:$HX$89),"")</f>
        <v/>
      </c>
      <c r="HZ12" s="52" t="str">
        <f>IF(IF(HY12&lt;&gt;"",IF(MAX(COUNTIF($HY$6:$HY$89,$HY$6:$HY$89))&gt;1,"x",""),"")&lt;&gt;"",HY12+1,"")</f>
        <v/>
      </c>
      <c r="IA12" s="54" t="str">
        <f>IF(HY12&lt;&gt;"",IF($G12="3",IF(HR12&lt;&gt;"",IF(AND(HY12&lt;=10,HR12&gt;=$HX$92),HLOOKUP(HY12,Points_Table_Modified,IF(IW12&gt;=6,8,IW12+2),FALSE),0),""),IF(HR12&lt;&gt;"",IF(AND(HY12&lt;=10,HR12&gt;=$HX$92),HLOOKUP(HY12,Points_Table,IF(IW12&gt;=6,8,IW12+2),FALSE),0),"")),"")</f>
        <v/>
      </c>
      <c r="IB12" s="53" t="str">
        <f>IF(HZ12&lt;&gt;"",AVERAGE(IF(AND($G12="3",HZ12&lt;&gt;""),HLOOKUP(HZ12,Points_Table_Modified,IF(IW12&gt;=6,8,IW12+2),FALSE),IF(HZ12&lt;&gt;"",HLOOKUP(HZ12,Points_Table,IF(IW12&gt;=6,8,IW12+2),FALSE),"")),IA12),IA12)</f>
        <v/>
      </c>
      <c r="IC12" s="51" t="str">
        <f>IF(AND($G12="3",HR12&lt;&gt;""),HR12,"")</f>
        <v/>
      </c>
      <c r="ID12" s="52" t="str">
        <f>IF(AND(HR12&lt;&gt;"",$G12="3"),_xlfn.RANK.EQ(HR12,$IC$6:$IC$89),"")</f>
        <v/>
      </c>
      <c r="IE12" s="52" t="str">
        <f>IF(IF(ID12&lt;&gt;"",IF(MAX(COUNTIF($ID$6:$ID$89,$ID$6:$ID$89))&gt;1,"x",""),"")&lt;&gt;"",ID12+1,"")</f>
        <v/>
      </c>
      <c r="IF12" s="52" t="str">
        <f>IF(ID12&lt;&gt;"",IF($G12="3",IF(HR12&lt;&gt;"",IF(AND(ID12&lt;=20,HR12&gt;=$IC$92),HLOOKUP(ID12,Points_Table_Modified,IF(IW12&gt;=6,8,IW12+2),FALSE),0),""),IF(HR12&lt;&gt;"",IF(AND(ID12&lt;=10,HR12&gt;=$IC$92),HLOOKUP(ID12,Points_Table,IF(IW12&gt;=6,8,IW12+2),FALSE),0),"")),"")</f>
        <v/>
      </c>
      <c r="IG12" s="53" t="str">
        <f>IF(IE12&lt;&gt;"",AVERAGE(IF(AND($G12="3",IE12&lt;&gt;""),HLOOKUP(IE12,Points_Table_Modified,IF(IW12&gt;=6,8,IW12+2),FALSE),IF(IE12&lt;&gt;"",HLOOKUP(IE12,Points_Table,IF(IW12&gt;=6,8,IW12+2),FALSE),"")),IF12),IF12)</f>
        <v/>
      </c>
      <c r="IH12" s="51" t="str">
        <f>IF(AND($G12="4",HR12&lt;&gt;""),HR12,"")</f>
        <v/>
      </c>
      <c r="II12" s="52" t="str">
        <f>IF(AND(HR12&lt;&gt;"",G12="4"),_xlfn.RANK.EQ(HR12,$IH$6:$IH$89),"")</f>
        <v/>
      </c>
      <c r="IJ12" s="52" t="str">
        <f>IF(IF(II12&lt;&gt;"",IF(MAX(COUNTIF($II$6:$II$89,$II$6:$II$89))&gt;1,"x",""),"")&lt;&gt;"",II12+1,"")</f>
        <v/>
      </c>
      <c r="IK12" s="52" t="str">
        <f>IF(II12&lt;&gt;"",IF($G12="3",IF(HR12&lt;&gt;"",IF(AND(II12&lt;=10,HR12&gt;=$IH$92),HLOOKUP(II12,Points_Table_Modified,IF(IW12&gt;=6,8,IW12+2),FALSE),0),""),IF(HR12&lt;&gt;"",IF(AND(II12&lt;=10,HR12&gt;=$IH$92),HLOOKUP(II12,Points_Table,IF(IW12&gt;=6,8,IW12+2),FALSE),0),"")),"")</f>
        <v/>
      </c>
      <c r="IL12" s="53" t="str">
        <f>IF(IJ12&lt;&gt;"",AVERAGE(IF(AND($G12="3",IJ12&lt;&gt;""),HLOOKUP(IJ12,Points_Table_Modified,IF(IW12&gt;=6,8,IW12+2),FALSE),IF(IJ12&lt;&gt;"",HLOOKUP(IJ12,Points_Table,IF(IW12&gt;=6,8,IW12+2),FALSE),"")),IK12),IK12)</f>
        <v/>
      </c>
      <c r="IM12" s="51" t="str">
        <f>IF(AND($G12="5",HR12&lt;&gt;""),HR12,"")</f>
        <v/>
      </c>
      <c r="IN12" s="52" t="str">
        <f>IF(AND(HR12&lt;&gt;"",$G12="5"),_xlfn.RANK.EQ(HR12,$IM$6:$IM$89),"")</f>
        <v/>
      </c>
      <c r="IO12" s="52" t="str">
        <f>IF(IF(IN12&lt;&gt;"",IF(MAX(COUNTIF($IN$6:$IN$89,$IN$6:$IN$89))&gt;1,"x",""),"")&lt;&gt;"",IN12+1,"")</f>
        <v/>
      </c>
      <c r="IP12" s="52" t="str">
        <f>IF(IN12&lt;&gt;"",IF($G12="3",IF(HR12&lt;&gt;"",IF(AND(IN12&lt;=10,HR12&gt;=$IM$92),HLOOKUP(IN12,Points_Table_Modified,IF(IW12&gt;=6,8,IW12+2),FALSE),0),""),IF(HR12&lt;&gt;"",IF(AND(IN12&lt;=10,HR12&gt;=$IM$92),HLOOKUP(IN12,Points_Table,IF(IW12&gt;=6,8,IW12+2),FALSE),0),"")),"")</f>
        <v/>
      </c>
      <c r="IQ12" s="53" t="str">
        <f>IF(IO12&lt;&gt;"",AVERAGE(IF(AND($G12="3",IO12&lt;&gt;""),HLOOKUP(IO12,Points_Table_Modified,IF(IW12&gt;=6,8,IW12+2),FALSE),IF(IO12&lt;&gt;"",HLOOKUP(IO12,Points_Table,IF(IW12&gt;=6,8,IW12+2),FALSE),"")),IP12),IP12)</f>
        <v/>
      </c>
      <c r="IR12" s="51" t="str">
        <f>IF(AND($G12="6",HR12&lt;&gt;""),HR12,"")</f>
        <v/>
      </c>
      <c r="IS12" s="52" t="str">
        <f>IF(AND(HR12&lt;&gt;"",$G12="6"),_xlfn.RANK.EQ(HR12,$IR$6:$IR$89),"")</f>
        <v/>
      </c>
      <c r="IT12" s="52" t="str">
        <f>IF(IF(IS12&lt;&gt;"",IF(MAX(COUNTIF($IS$6:$IS$89,$IS$6:$IS$89))&gt;1,"x",""),"")&lt;&gt;"",IS12+1,"")</f>
        <v/>
      </c>
      <c r="IU12" s="52" t="str">
        <f>IF(IS12&lt;&gt;"",IF($G12="3",IF(HR12&lt;&gt;"",IF(AND(IS12&lt;=10,HR12&gt;=$IR$92),HLOOKUP(IS12,Points_Table_Modified,IF(IW12&gt;=6,8,IW12+2),FALSE),0),""),IF(HR12&lt;&gt;"",IF(AND(IS12&lt;=10,HR12&gt;=$IR$92),HLOOKUP(IS12,Points_Table,IF(IW12&gt;=6,8,IW12+2),FALSE),0),"")),"")</f>
        <v/>
      </c>
      <c r="IV12" s="53" t="str">
        <f>IF(IT12&lt;&gt;"",AVERAGE(IF(AND($G12="3",IT12&lt;&gt;""),HLOOKUP(IT12,Points_Table_Modified,IF(IW12&gt;=6,8,IW12+2),FALSE),IF(IT12&lt;&gt;"",HLOOKUP(IT12,Points_Table,IF(IW12&gt;=6,8,IW12+2),FALSE),"")),IU12),IU12)</f>
        <v/>
      </c>
      <c r="IW12" s="57">
        <f>VLOOKUP($G12,Entries_D_Event,10,FALSE)</f>
        <v>0</v>
      </c>
      <c r="IX12" s="52" t="str">
        <f>CONCATENATE(IS12,IN12,II12,ID12,HY12,HT12)</f>
        <v/>
      </c>
      <c r="IY12" s="118" t="str">
        <f>IF(IX12&lt;&gt;"",IF(AND($G12="3",HR12&lt;&gt;""),10,IF(HR12&lt;&gt;"",5,"")),"")</f>
        <v/>
      </c>
      <c r="IZ12" s="118">
        <f>_xlfn.NUMBERVALUE(IF(IX12&lt;&gt;"",CONCATENATE(IV12,IQ12,IL12,IG12,IB12,HW12),""))</f>
        <v>0</v>
      </c>
      <c r="JA12" s="56">
        <f>IFERROR(IY12+IZ12,0)</f>
        <v>0</v>
      </c>
      <c r="JB12" s="90"/>
      <c r="JC12" s="52" t="str">
        <f>IF(AND($G12="1",JB12&lt;&gt;""),JB12,"")</f>
        <v/>
      </c>
      <c r="JD12" s="52" t="str">
        <f>IF(AND(JB12&lt;&gt;"",$G12="1"),_xlfn.RANK.EQ(JB12,$JC$6:$JC$89),"")</f>
        <v/>
      </c>
      <c r="JE12" s="52" t="str">
        <f>IF(IF(JD12&lt;&gt;"",IF(MAX(COUNTIF($JD$6:$JD$89,$JD$6:$JD$89))&gt;1,"x",""),"")&lt;&gt;"",JD12+1,"")</f>
        <v/>
      </c>
      <c r="JF12" s="52" t="str">
        <f>IF(JD12&lt;&gt;"",IF($G12="3",IF(JB12&lt;&gt;"",IF(AND(JD12&lt;=10,JB12&gt;=$JC$92),HLOOKUP(JD12,Points_Table_Modified,IF(KG12&gt;=6,8,KG12+2),FALSE),0),""),IF(JB12&lt;&gt;"",IF(AND(JD12&lt;=10,JB12&gt;=$JC$92),HLOOKUP(JD12,Points_Table,IF(KG12&gt;=6,8,KG12+2),FALSE),0),"")),"")</f>
        <v/>
      </c>
      <c r="JG12" s="53" t="str">
        <f>IF(JE12&lt;&gt;"",AVERAGE(IF(AND($G12="3",JE12&lt;&gt;""),HLOOKUP(JE12,Points_Table_Modified,IF(KG12&gt;=6,8,KG12+2),FALSE),IF(JE12&lt;&gt;"",HLOOKUP(JE12,Points_Table,IF(KG12&gt;=6,8,KG12+2),FALSE),"")),JF12),JF12)</f>
        <v/>
      </c>
      <c r="JH12" s="51" t="str">
        <f>IF(AND($G12="2",JB12&lt;&gt;""),JB12,"")</f>
        <v/>
      </c>
      <c r="JI12" s="52" t="str">
        <f>IF(AND(JB12&lt;&gt;"",$G12="2"),_xlfn.RANK.EQ(JB12,$JH$6:$JH$89),"")</f>
        <v/>
      </c>
      <c r="JJ12" s="52" t="str">
        <f>IF(IF(JI12&lt;&gt;"",IF(MAX(COUNTIF($JI$6:$JI$89,$JI$6:$JI$89))&gt;1,"x",""),"")&lt;&gt;"",JI12+1,"")</f>
        <v/>
      </c>
      <c r="JK12" s="54" t="str">
        <f>IF(JI12&lt;&gt;"",IF($G12="3",IF(JB12&lt;&gt;"",IF(AND(JI12&lt;=10,JB12&gt;=$JH$92),HLOOKUP(JI12,Points_Table_Modified,IF(KG12&gt;=6,8,KG12+2),FALSE),0),""),IF(JB12&lt;&gt;"",IF(AND(JI12&lt;=10,JB12&gt;=$JH$92),HLOOKUP(JI12,Points_Table,IF(KG12&gt;=6,8,KG12+2),FALSE),0),"")),"")</f>
        <v/>
      </c>
      <c r="JL12" s="53" t="str">
        <f>IF(JJ12&lt;&gt;"",AVERAGE(IF(AND($G12="3",JJ12&lt;&gt;""),HLOOKUP(JJ12,Points_Table_Modified,IF(KG12&gt;=6,8,KG12+2),FALSE),IF(JJ12&lt;&gt;"",HLOOKUP(JJ12,Points_Table,IF(KG12&gt;=6,8,KG12+2),FALSE),"")),JK12),JK12)</f>
        <v/>
      </c>
      <c r="JM12" s="51" t="str">
        <f>IF(AND($G12="3",JB12&lt;&gt;""),JB12,"")</f>
        <v/>
      </c>
      <c r="JN12" s="52" t="str">
        <f>IF(AND(JB12&lt;&gt;"",$G12="3"),_xlfn.RANK.EQ(JB12,$JM$6:$JM$89),"")</f>
        <v/>
      </c>
      <c r="JO12" s="52" t="str">
        <f>IF(IF(JN12&lt;&gt;"",IF(MAX(COUNTIF($JN$6:$JN$89,$JN$6:$JN$89))&gt;1,"x",""),"")&lt;&gt;"",JN12+1,"")</f>
        <v/>
      </c>
      <c r="JP12" s="52" t="str">
        <f>IF(JN12&lt;&gt;"",IF($G12="3",IF(JB12&lt;&gt;"",IF(AND(JN12&lt;=20,JB12&gt;=$JM$92),HLOOKUP(JN12,Points_Table_Modified,IF(KG12&gt;=6,8,KG12+2),FALSE),0),""),IF(JB12&lt;&gt;"",IF(AND(JN12&lt;=10,JB12&gt;=$JM$92),HLOOKUP(JN12,Points_Table,IF(KG12&gt;=6,8,KG12+2),FALSE),0),"")),"")</f>
        <v/>
      </c>
      <c r="JQ12" s="53" t="str">
        <f>IF(JO12&lt;&gt;"",AVERAGE(IF(AND($G12="3",JO12&lt;&gt;""),HLOOKUP(JO12,Points_Table_Modified,IF(KG12&gt;=6,8,KG12+2),FALSE),IF(JO12&lt;&gt;"",HLOOKUP(JO12,Points_Table,IF(KG12&gt;=6,8,KG12+2),FALSE),"")),JP12),JP12)</f>
        <v/>
      </c>
      <c r="JR12" s="51" t="str">
        <f>IF(AND($G12="4",JB12&lt;&gt;""),JB12,"")</f>
        <v/>
      </c>
      <c r="JS12" s="52" t="str">
        <f>IF(AND(JB12&lt;&gt;"",G12="4"),_xlfn.RANK.EQ(JB12,$JR$6:$JR$89),"")</f>
        <v/>
      </c>
      <c r="JT12" s="52" t="str">
        <f>IF(IF(JS12&lt;&gt;"",IF(MAX(COUNTIF($JS$6:$JS$89,$JS$6:$JS$89))&gt;1,"x",""),"")&lt;&gt;"",JS12+1,"")</f>
        <v/>
      </c>
      <c r="JU12" s="52" t="str">
        <f>IF(JS12&lt;&gt;"",IF($G12="3",IF(JB12&lt;&gt;"",IF(AND(JS12&lt;=10,JB12&gt;=$JR$92),HLOOKUP(JS12,Points_Table_Modified,IF(KG12&gt;=6,8,KG12+2),FALSE),0),""),IF(JB12&lt;&gt;"",IF(AND(JS12&lt;=10,JB12&gt;=$JR$92),HLOOKUP(JS12,Points_Table,IF(KG12&gt;=6,8,KG12+2),FALSE),0),"")),"")</f>
        <v/>
      </c>
      <c r="JV12" s="53" t="str">
        <f>IF(JT12&lt;&gt;"",AVERAGE(IF(AND($G12="3",JT12&lt;&gt;""),HLOOKUP(JT12,Points_Table_Modified,IF(KG12&gt;=6,8,KG12+2),FALSE),IF(JT12&lt;&gt;"",HLOOKUP(JT12,Points_Table,IF(KG12&gt;=6,8,KG12+2),FALSE),"")),JU12),JU12)</f>
        <v/>
      </c>
      <c r="JW12" s="51" t="str">
        <f>IF(AND($G12="5",JB12&lt;&gt;""),JB12,"")</f>
        <v/>
      </c>
      <c r="JX12" s="52" t="str">
        <f>IF(AND(JB12&lt;&gt;"",$G12="5"),_xlfn.RANK.EQ(JB12,$JW$6:$JW$89),"")</f>
        <v/>
      </c>
      <c r="JY12" s="52" t="str">
        <f>IF(IF(JX12&lt;&gt;"",IF(MAX(COUNTIF($JX$6:$JX$89,$JX$6:$JX$89))&gt;1,"x",""),"")&lt;&gt;"",JX12+1,"")</f>
        <v/>
      </c>
      <c r="JZ12" s="52" t="str">
        <f>IF(JX12&lt;&gt;"",IF($G12="3",IF(JB12&lt;&gt;"",IF(AND(JX12&lt;=10,JB12&gt;=$JW$92),HLOOKUP(JX12,Points_Table_Modified,IF(KG12&gt;=6,8,KG12+2),FALSE),0),""),IF(JB12&lt;&gt;"",IF(AND(JX12&lt;=10,JB12&gt;=$JW$92),HLOOKUP(JX12,Points_Table,IF(KG12&gt;=6,8,KG12+2),FALSE),0),"")),"")</f>
        <v/>
      </c>
      <c r="KA12" s="53" t="str">
        <f>IF(JY12&lt;&gt;"",AVERAGE(IF(AND($G12="3",JY12&lt;&gt;""),HLOOKUP(JY12,Points_Table_Modified,IF(KG12&gt;=6,8,KG12+2),FALSE),IF(JY12&lt;&gt;"",HLOOKUP(JY12,Points_Table,IF(KG12&gt;=6,8,KG12+2),FALSE),"")),JZ12),JZ12)</f>
        <v/>
      </c>
      <c r="KB12" s="51" t="str">
        <f>IF(AND($G12="6",JB12&lt;&gt;""),JB12,"")</f>
        <v/>
      </c>
      <c r="KC12" s="52" t="str">
        <f>IF(AND(JB12&lt;&gt;"",$G12="6"),_xlfn.RANK.EQ(JB12,$KB$6:$KB$89),"")</f>
        <v/>
      </c>
      <c r="KD12" s="52" t="str">
        <f>IF(IF(KC12&lt;&gt;"",IF(MAX(COUNTIF($KC$6:$KC$89,$KC$6:$KC$89))&gt;1,"x",""),"")&lt;&gt;"",KC12+1,"")</f>
        <v/>
      </c>
      <c r="KE12" s="52" t="str">
        <f>IF(KC12&lt;&gt;"",IF($G12="3",IF(JB12&lt;&gt;"",IF(AND(KC12&lt;=10,JB12&gt;=$KB$92),HLOOKUP(KC12,Points_Table_Modified,IF(KG12&gt;=6,8,KG12+2),FALSE),0),""),IF(JB12&lt;&gt;"",IF(AND(KC12&lt;=10,JB12&gt;=$KB$92),HLOOKUP(KC12,Points_Table,IF(KG12&gt;=6,8,KG12+2),FALSE),0),"")),"")</f>
        <v/>
      </c>
      <c r="KF12" s="53" t="str">
        <f>IF(KD12&lt;&gt;"",AVERAGE(IF(AND($G12="3",KD12&lt;&gt;""),HLOOKUP(KD12,Points_Table_Modified,IF(KG12&gt;=6,8,KG12+2),FALSE),IF(KD12&lt;&gt;"",HLOOKUP(KD12,Points_Table,IF(KG12&gt;=6,8,KG12+2),FALSE),"")),KE12),KE12)</f>
        <v/>
      </c>
      <c r="KG12" s="57">
        <f>VLOOKUP($G12,Entries_D_Event,11,FALSE)</f>
        <v>0</v>
      </c>
      <c r="KH12" s="52" t="str">
        <f>CONCATENATE(KC12,JX12,JS12,JN12,JI12,JD12)</f>
        <v/>
      </c>
      <c r="KI12" s="118" t="str">
        <f>IF(KH12&lt;&gt;"",IF(AND($G12="3",JB12&lt;&gt;""),10,IF(JB12&lt;&gt;"",5,"")),"")</f>
        <v/>
      </c>
      <c r="KJ12" s="118">
        <f>_xlfn.NUMBERVALUE(IF(KH12&lt;&gt;"",CONCATENATE(KF12,KA12,JV12,JQ12,JL12,JG12),""))</f>
        <v>0</v>
      </c>
      <c r="KK12" s="56">
        <f>IFERROR(KI12+KJ12,0)</f>
        <v>0</v>
      </c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</row>
    <row r="13" spans="1:358" s="1" customFormat="1" x14ac:dyDescent="0.25">
      <c r="A13" s="35"/>
      <c r="B13" s="45">
        <v>8</v>
      </c>
      <c r="C13" s="47" t="s">
        <v>248</v>
      </c>
      <c r="D13" s="47" t="s">
        <v>138</v>
      </c>
      <c r="E13" s="50"/>
      <c r="F13" s="50"/>
      <c r="G13" s="49" t="s">
        <v>56</v>
      </c>
      <c r="H13" s="50" t="str">
        <f>VLOOKUP($G13,Class_Description,2)</f>
        <v>Top Truck</v>
      </c>
      <c r="I13" s="187">
        <f>AS13+CC13+DM13+EW13+GG13+HQ13+JA13+KK13</f>
        <v>17</v>
      </c>
      <c r="J13" s="115"/>
      <c r="K13" s="102" t="str">
        <f>IF(AND(J13&lt;&gt;"",$G13="1"),J13,"")</f>
        <v/>
      </c>
      <c r="L13" s="103" t="str">
        <f>IF(AND(J13&lt;&gt;"",$G13="1"),_xlfn.RANK.EQ(J13,$K$6:$K$89),"")</f>
        <v/>
      </c>
      <c r="M13" s="103" t="str">
        <f>IF(G13="6",IF(IF(L13&lt;&gt;"",IF(MAX(COUNTIF($L$6:$L$89,$L$6:$L$89))&gt;1,"x",""),"")&lt;&gt;"",L13+1,""),IF(K13=0,"",IF(IF(L13&lt;&gt;"",IF(MAX(COUNTIF($L$6:$L$89,$L$6:$L$89))&gt;1,"x",""),"")&lt;&gt;"",L13+1,"")))</f>
        <v/>
      </c>
      <c r="N13" s="103" t="str">
        <f>IF(L13&lt;&gt;"",IF($G13="3",IF(AND(L13&lt;=20,J13&gt;=$K$92),HLOOKUP(L13,Points_Table_Modified,IF(AO13&gt;=6,8,AO13+2),FALSE),0),IF(AND(L13&lt;=10,J13&gt;=$K$92),HLOOKUP(L13,Points_Table,IF(AO13&gt;=6,8,AO13+2),FALSE),0)),"")</f>
        <v/>
      </c>
      <c r="O13" s="103" t="str">
        <f>IF(M13&lt;&gt;"",AVERAGE(IF(AND($G13="3",M13&lt;&gt;""),HLOOKUP(M13,Points_Table_Modified,IF(AO13&gt;=6,8,AO13+2),FALSE),IF(M13&lt;&gt;"",HLOOKUP(M13,Points_Table,IF(AO13&gt;=6,8,AO13+2),FALSE),"")),N13),N13)</f>
        <v/>
      </c>
      <c r="P13" s="102" t="str">
        <f>IF(AND(J13&lt;&gt;"",$G13="2"),J13,"")</f>
        <v/>
      </c>
      <c r="Q13" s="103" t="str">
        <f>IF(AND(J13&lt;&gt;"",$G13="2"),_xlfn.RANK.EQ(J13,$P$6:$P$89),"")</f>
        <v/>
      </c>
      <c r="R13" s="103" t="str">
        <f>IF(G13="6",IF(IF(Q13&lt;&gt;"",IF(MAX(COUNTIF($Q$6:$Q$89,$Q$6:$Q$89))&gt;1,"x",""),"")&lt;&gt;"",Q13+1,""),IF(P13=0,"",IF(IF(Q13&lt;&gt;"",IF(MAX(COUNTIF($Q$6:$Q$89,$Q$6:$Q$89))&gt;1,"x",""),"")&lt;&gt;"",Q13+1,"")))</f>
        <v/>
      </c>
      <c r="S13" s="103" t="str">
        <f>IF(Q13&lt;&gt;"",IF($G13="3",IF(J13&lt;&gt;"",IF(AND(Q13&lt;=10,J13&gt;=$P$92),HLOOKUP(Q13,Points_Table_Modified,IF(AO13&gt;=6,8,AO13+2),FALSE),0),""),IF(J13&lt;&gt;"",IF(AND(Q13&lt;=10,J13&gt;=$P$92),HLOOKUP(Q13,Points_Table,IF(AO13&gt;=6,8,AO13+2),FALSE),0),"")),"")</f>
        <v/>
      </c>
      <c r="T13" s="103" t="str">
        <f>IF(R13&lt;&gt;"",AVERAGE(IF(AND($G13="3",R13&lt;&gt;""),HLOOKUP(R13,Points_Table_Modified,IF(AO13&gt;=6,8,AO13+2),FALSE),IF(R13&lt;&gt;"",HLOOKUP(R13,Points_Table,IF(AO13&gt;=6,8,AO13+2),FALSE),"")),S13),S13)</f>
        <v/>
      </c>
      <c r="U13" s="102" t="str">
        <f>IF(AND(J13&lt;&gt;"",$G13="3"),J13,"")</f>
        <v/>
      </c>
      <c r="V13" s="103" t="str">
        <f>IF(AND(J13&lt;&gt;"",$G13="3"),_xlfn.RANK.EQ(J13,$U$6:$U$89),"")</f>
        <v/>
      </c>
      <c r="W13" s="103" t="str">
        <f>IF(G13="6",IF(IF(V13&lt;&gt;"",IF(MAX(COUNTIF($V$6:$V$89,$V$6:$V$89))&gt;1,"x",""),"")&lt;&gt;"",V13+1,""),IF(U13=0,"",IF(IF(V13&lt;&gt;"",IF(MAX(COUNTIF($V$6:$V$89,$V$6:$V$89))&gt;1,"x",""),"")&lt;&gt;"",V13+1,"")))</f>
        <v/>
      </c>
      <c r="X13" s="103" t="str">
        <f>IF(V13&lt;&gt;"",IF($G13="3",IF(J13&lt;&gt;"",IF(AND(V13&lt;=20,J13&gt;=$U$92),HLOOKUP(V13,Points_Table_Modified,IF(AO13&gt;=6,8,AO13+2),FALSE),0),""),IF(J13&lt;&gt;"",IF(AND(V13&lt;=10,$J13&gt;=$U$92),HLOOKUP(V13,Points_Table,IF(AO13&gt;=6,8,AO13+2),FALSE),0),"")),"")</f>
        <v/>
      </c>
      <c r="Y13" s="103" t="str">
        <f>IF(W13&lt;&gt;"",AVERAGE(IF(AND($G13="3",W13&lt;&gt;""),HLOOKUP(W13,Points_Table_Modified,IF(AO13&gt;=6,8,AO13+2),FALSE),IF(W13&lt;&gt;"",HLOOKUP(W13,Points_Table,IF(AO13&gt;=6,8,AO13+2),FALSE),"")),X13),X13)</f>
        <v/>
      </c>
      <c r="Z13" s="102" t="str">
        <f>IF(AND(J13&lt;&gt;"",$G13="4"),J13,"")</f>
        <v/>
      </c>
      <c r="AA13" s="103" t="str">
        <f>IF(AND($J13&lt;&gt;"",G13="4"),_xlfn.RANK.EQ(J13,$Z$6:$Z$89),"")</f>
        <v/>
      </c>
      <c r="AB13" s="103" t="str">
        <f>IF($G13="6",IF(IF(AA13&lt;&gt;"",IF(MAX(COUNTIF($AA$6:$AA$89,$AA$6:$AA$89))&gt;1,"x",""),"")&lt;&gt;"",AA13+1,""),IF(Z13=0,"",IF(IF(AA13&lt;&gt;"",IF(MAX(COUNTIF($AA$6:$AA$89,$AA$6:$AA$89))&gt;1,"x",""),"")&lt;&gt;"",AA13+1,"")))</f>
        <v/>
      </c>
      <c r="AC13" s="103" t="str">
        <f>IF(AA13&lt;&gt;"",IF($G13="3",IF(J13&lt;&gt;"",IF(AND(AA13&lt;=10,J13&gt;=$Z$92),HLOOKUP(AA13,Points_Table_Modified,IF(AO13&gt;=6,8,AO13+2),FALSE),0),""),IF(J13&lt;&gt;"",IF(AND(AA13&lt;=10,J13&gt;=$Z$92),HLOOKUP(AA13,Points_Table,IF(AO13&gt;=6,8,AO13+2),FALSE),0),"")),"")</f>
        <v/>
      </c>
      <c r="AD13" s="103" t="str">
        <f>IF(AB13&lt;&gt;"",AVERAGE(IF(AND($G13="3",AB13&lt;&gt;""),HLOOKUP(AB13,Points_Table_Modified,IF(AO13&gt;=6,8,AO13+2),FALSE),IF(AB13&lt;&gt;"",HLOOKUP(AB13,Points_Table,IF(AO13&gt;=6,8,AO13+2),FALSE),"")),AC13),AC13)</f>
        <v/>
      </c>
      <c r="AE13" s="102" t="str">
        <f>IF(AND(J13&lt;&gt;"",$G13="5"),J13,"")</f>
        <v/>
      </c>
      <c r="AF13" s="103" t="str">
        <f>IF(AND(J13&lt;&gt;"",$G13="5"),_xlfn.RANK.EQ(J13,$AE$6:$AE$89),"")</f>
        <v/>
      </c>
      <c r="AG13" s="103" t="str">
        <f>IF($G13="6",IF(IF(AF13&lt;&gt;"",IF(MAX(COUNTIF($AF$6:$AF$89,$AF$6:$AF$89))&gt;1,"x",""),"")&lt;&gt;"",AF13+1,""),IF(AE13=0,"",IF(IF(AF13&lt;&gt;"",IF(MAX(COUNTIF($AF$6:$AF$89,$AF$6:$AF$89))&gt;1,"x",""),"")&lt;&gt;"",AF13+1,"")))</f>
        <v/>
      </c>
      <c r="AH13" s="103" t="str">
        <f>IF(AF13&lt;&gt;"",IF($G13="3",IF(J13&lt;&gt;"",IF(AND(AF13&lt;=10,J13&gt;=$AE$92),HLOOKUP(AF13,Points_Table_Modified,IF(AO13&gt;=6,8,AO13+2),FALSE),0),""),IF(J13&lt;&gt;"",IF(AND(AF13&lt;=10,J13&gt;=$AE$92),HLOOKUP(AF13,Points_Table,IF(AO13&gt;=6,8,AO13+2),FALSE),0),"")),"")</f>
        <v/>
      </c>
      <c r="AI13" s="103" t="str">
        <f>IF(AG13&lt;&gt;"",AVERAGE(IF(AND($G13="3",AG13&lt;&gt;""),HLOOKUP(AG13,Points_Table_Modified,IF(AO13&gt;=6,8,AO13+2),FALSE),IF(AG13&lt;&gt;"",HLOOKUP(AG13,Points_Table,IF(AO13&gt;=6,8,AO13+2),FALSE),"")),AH13),AH13)</f>
        <v/>
      </c>
      <c r="AJ13" s="102" t="str">
        <f>IF(AND(J13&lt;&gt;"",$G13="6"),J13,"")</f>
        <v/>
      </c>
      <c r="AK13" s="103" t="str">
        <f>IF(AND(J13&lt;&gt;"",$G13="6"),_xlfn.RANK.EQ(J13,$AJ$6:$AJ$89),"")</f>
        <v/>
      </c>
      <c r="AL13" s="103" t="str">
        <f>IF(G13="6",IF(IF(AK13&lt;&gt;"",IF(MAX(COUNTIF($AK$6:$AK$89,$AK$6:$AK$89))&gt;1,"x",""),"")&lt;&gt;"",AK13+1,""),IF(AJ13=0,"",IF(IF(AK13&lt;&gt;"",IF(MAX(COUNTIF($AK$6:$AK$89,$AK$6:$AK$89))&gt;1,"x",""),"")&lt;&gt;"",AK13+1,"")))</f>
        <v/>
      </c>
      <c r="AM13" s="103" t="str">
        <f>IF(AK13&lt;&gt;"",IF($G13="3",IF(J13&lt;&gt;"",IF(AND(AK13&lt;=10,J13&gt;=$AJ$92),HLOOKUP(AK13,Points_Table_Modified,IF(AO13&gt;=6,8,AO13+2),FALSE),0),""),IF(J13&lt;&gt;"",IF(AND(AK13&lt;=10,J13&gt;=$AJ$92),HLOOKUP(AK13,Points_Table,IF(AO13&gt;=6,8,AO13+2),FALSE),0),"")),"")</f>
        <v/>
      </c>
      <c r="AN13" s="136" t="str">
        <f>IF(AL13&lt;&gt;"",AVERAGE(IF(AND($G13="3",AL13&lt;&gt;""),HLOOKUP(AL13,Points_Table_Modified,IF(AO13&gt;=6,8,AO13+2),FALSE),IF(AL13&lt;&gt;"",HLOOKUP(AL13,Points_Table,IF(AO13&gt;=6,8,AO13+2),FALSE),"")),AM13),AM13)</f>
        <v/>
      </c>
      <c r="AO13" s="55">
        <f>VLOOKUP($G13,Entries_D_Event,4,FALSE)</f>
        <v>6</v>
      </c>
      <c r="AP13" s="52" t="str">
        <f>CONCATENATE(AK13,AF13,AA13,V13,Q13,L13)</f>
        <v/>
      </c>
      <c r="AQ13" s="118" t="str">
        <f>IF(AP13&lt;&gt;"",IF(AND($G13="3",J13&lt;&gt;""),10,IF(J13&lt;&gt;"",5,"")),"")</f>
        <v/>
      </c>
      <c r="AR13" s="118">
        <f>_xlfn.NUMBERVALUE(IF(AP13&lt;&gt;"",CONCATENATE(AN13,AI13,AD13,Y13,T13,O13),""))</f>
        <v>0</v>
      </c>
      <c r="AS13" s="56">
        <f>IFERROR(AQ13+AR13,0)</f>
        <v>0</v>
      </c>
      <c r="AT13" s="90"/>
      <c r="AU13" s="54" t="str">
        <f>IF(AND(AT13&lt;&gt;"",$G13="1"),AT13,"")</f>
        <v/>
      </c>
      <c r="AV13" s="52" t="str">
        <f>IF(AND(AT13&lt;&gt;"",$G13="1"),_xlfn.RANK.EQ(AT13,$AU$6:$AU$89),"")</f>
        <v/>
      </c>
      <c r="AW13" s="52" t="str">
        <f>IF(IF(AV13&lt;&gt;"",IF(MAX(COUNTIF($AV$6:$AV$89,$AV$6:$AV$89))&gt;1,"x",""),"")&lt;&gt;"",AV13+1,"")</f>
        <v/>
      </c>
      <c r="AX13" s="52" t="str">
        <f>IF(AV13&lt;&gt;"",IF($G13="3",IF(AT13&lt;&gt;"",IF(AND(AV13&lt;=10,AT13&gt;=$AU$92),HLOOKUP(AV13,Points_Table_Modified,IF(BY13&gt;=6,8,BY13+2),FALSE),0),""),IF(AT13&lt;&gt;"",IF(AND(AV13&lt;=10,AT13&gt;=$AU$92),HLOOKUP(AV13,Points_Table,IF(BY13&gt;=6,8,BY13+2),FALSE),0),"")),"")</f>
        <v/>
      </c>
      <c r="AY13" s="53" t="str">
        <f>IF(AW13&lt;&gt;"",AVERAGE(IF(AND($G13="3",AW13&lt;&gt;""),HLOOKUP(AW13,Points_Table_Modified,IF(BY13&gt;=6,8,BY13+2),FALSE),IF(AW13&lt;&gt;"",HLOOKUP(AW13,Points_Table,IF(BY13&gt;=6,8,BY13+2),FALSE),"")),AX13),AX13)</f>
        <v/>
      </c>
      <c r="AZ13" s="51" t="str">
        <f>IF(AND($G13="2",AT13&lt;&gt;""),AT13,"")</f>
        <v/>
      </c>
      <c r="BA13" s="52" t="str">
        <f>IF(AND(AT13&lt;&gt;"",$G13="2"),_xlfn.RANK.EQ(AT13,$AZ$6:$AZ$89),"")</f>
        <v/>
      </c>
      <c r="BB13" s="52" t="str">
        <f>IF(IF(BA13&lt;&gt;"",IF(MAX(COUNTIF($BA$6:$BA$89,$BA$6:$BA$89))&gt;1,"x",""),"")&lt;&gt;"",BA13+1,"")</f>
        <v/>
      </c>
      <c r="BC13" s="54" t="str">
        <f>IF(BA13&lt;&gt;"",IF($G13="3",IF(AT13&lt;&gt;"",IF(AND(BA13&lt;=10,AT13&gt;=$AZ$92),HLOOKUP(BA13,Points_Table_Modified,IF(BY13&gt;=6,8,BY13+2),FALSE),0),""),IF(AT13&lt;&gt;"",IF(AND(BA13&lt;=10,AT13&gt;=$AZ$92),HLOOKUP(BA13,Points_Table,IF(BY13&gt;=6,8,BY13+2),FALSE),0),"")),"")</f>
        <v/>
      </c>
      <c r="BD13" s="53" t="str">
        <f>IF(BB13&lt;&gt;"",AVERAGE(IF(AND($G13="3",BB13&lt;&gt;""),HLOOKUP(BB13,Points_Table_Modified,IF(BY13&gt;=6,8,BY13+2),FALSE),IF(BB13&lt;&gt;"",HLOOKUP(BB13,Points_Table,IF(BY13&gt;=6,8,BY13+2),FALSE),"")),BC13),BC13)</f>
        <v/>
      </c>
      <c r="BE13" s="51" t="str">
        <f>IF(AND($G13="3",AT13&lt;&gt;""),AT13,"")</f>
        <v/>
      </c>
      <c r="BF13" s="52" t="str">
        <f>IF(AND(AT13&lt;&gt;"",$G13="3"),_xlfn.RANK.EQ(AT13,$BE$6:$BE$89),"")</f>
        <v/>
      </c>
      <c r="BG13" s="52" t="str">
        <f>IF(IF(BF13&lt;&gt;"",IF(MAX(COUNTIF($BF$6:$BF$89,$BF$6:$BF$89))&gt;1,"x",""),"")&lt;&gt;"",BF13+1,"")</f>
        <v/>
      </c>
      <c r="BH13" s="52" t="str">
        <f>IF(BF13&lt;&gt;"",IF($G13="3",IF(AT13&lt;&gt;"",IF(AND(BF13&lt;=20,AT13&gt;=$BE$92),HLOOKUP(BF13,Points_Table_Modified,IF(BY13&gt;=6,8,BY13+2),FALSE),0),""),IF(AT13&lt;&gt;"",IF(AND(BF13&lt;=10,AT13&gt;=$BE$92),HLOOKUP(BF13,Points_Table,IF(BY13&gt;=6,8,BY13+2),FALSE),0),"")),"")</f>
        <v/>
      </c>
      <c r="BI13" s="53" t="str">
        <f>IF(BG13&lt;&gt;"",AVERAGE(IF(AND($G13="3",BG13&lt;&gt;""),HLOOKUP(BG13,Points_Table_Modified,IF(BY13&gt;=6,8,BY13+2),FALSE),IF(BG13&lt;&gt;"",HLOOKUP(BG13,Points_Table,IF(BY13&gt;=6,8,BY13+2),FALSE),"")),BH13),BH13)</f>
        <v/>
      </c>
      <c r="BJ13" s="51" t="str">
        <f>IF(AND($G13="4",AT13&lt;&gt;""),AT13,"")</f>
        <v/>
      </c>
      <c r="BK13" s="52" t="str">
        <f>IF(AND(AT13&lt;&gt;"",G13="4"),_xlfn.RANK.EQ(AT13,$BJ$6:$BJ$89),"")</f>
        <v/>
      </c>
      <c r="BL13" s="52" t="str">
        <f>IF(IF(BK13&lt;&gt;"",IF(MAX(COUNTIF($BK$6:$BK$89,$BK$6:$BK$89))&gt;1,"x",""),"")&lt;&gt;"",BK13+1,"")</f>
        <v/>
      </c>
      <c r="BM13" s="52" t="str">
        <f>IF(BK13&lt;&gt;"",IF($G13="3",IF(AT13&lt;&gt;"",IF(AND(BK13&lt;=10,AT13&gt;=$BJ$92),HLOOKUP(BK13,Points_Table_Modified,IF(BY13&gt;=6,8,BY13+2),FALSE),0),""),IF(AT13&lt;&gt;"",IF(AND(BK13&lt;=10,AT13&gt;=$BJ$92),HLOOKUP(BK13,Points_Table,IF(BY13&gt;=6,8,BY13+2),FALSE),0),"")),"")</f>
        <v/>
      </c>
      <c r="BN13" s="53" t="str">
        <f>IF(BL13&lt;&gt;"",AVERAGE(IF(AND($G13="3",BL13&lt;&gt;""),HLOOKUP(BL13,Points_Table_Modified,IF(BY13&gt;=6,8,BY13+2),FALSE),IF(BL13&lt;&gt;"",HLOOKUP(BL13,Points_Table,IF(BY13&gt;=6,8,BY13+2),FALSE),"")),BM13),BM13)</f>
        <v/>
      </c>
      <c r="BO13" s="51" t="str">
        <f>IF(AND($G13="5",AT13&lt;&gt;""),AT13,"")</f>
        <v/>
      </c>
      <c r="BP13" s="52" t="str">
        <f>IF(AND(AT13&lt;&gt;"",$G13="5"),_xlfn.RANK.EQ(AT13,$BO$6:$BO$89),"")</f>
        <v/>
      </c>
      <c r="BQ13" s="52" t="str">
        <f>IF(IF(BP13&lt;&gt;"",IF(MAX(COUNTIF($BP$6:$BP$89,$BP$6:$BP$89))&gt;1,"x",""),"")&lt;&gt;"",BP13+1,"")</f>
        <v/>
      </c>
      <c r="BR13" s="52" t="str">
        <f>IF(BP13&lt;&gt;"",IF($G13="3",IF(AT13&lt;&gt;"",IF(AND(BP13&lt;=10,AT13&gt;=$BO$92),HLOOKUP(BP13,Points_Table_Modified,IF(BY13&gt;=6,8,BY13+2),FALSE),0),""),IF(AT13&lt;&gt;"",IF(AND(BP13&lt;=10,AT13&gt;=$BO$92),HLOOKUP(BP13,Points_Table,IF(BY13&gt;=6,8,BY13+2),FALSE),0),"")),"")</f>
        <v/>
      </c>
      <c r="BS13" s="53" t="str">
        <f>IF(BQ13&lt;&gt;"",AVERAGE(IF(AND($G13="3",BQ13&lt;&gt;""),HLOOKUP(BQ13,Points_Table_Modified,IF(BY13&gt;=6,8,BY13+2),FALSE),IF(BQ13&lt;&gt;"",HLOOKUP(BQ13,Points_Table,IF(BY13&gt;=6,8,BY13+2),FALSE),"")),BR13),BR13)</f>
        <v/>
      </c>
      <c r="BT13" s="51" t="str">
        <f>IF(AND($G13="6",AT13&lt;&gt;""),AT13,"")</f>
        <v/>
      </c>
      <c r="BU13" s="52" t="str">
        <f>IF(AND(AT13&lt;&gt;"",$G13="6"),_xlfn.RANK.EQ(AT13,$BT$6:$BT$89),"")</f>
        <v/>
      </c>
      <c r="BV13" s="52" t="str">
        <f>IF(IF(BU13&lt;&gt;"",IF(MAX(COUNTIF($BU$6:$BU$89,$BU$6:$BU$89))&gt;1,"x",""),"")&lt;&gt;"",BU13+1,"")</f>
        <v/>
      </c>
      <c r="BW13" s="52" t="str">
        <f>IF(BU13&lt;&gt;"",IF($G13="3",IF(AT13&lt;&gt;"",IF(AND(BU13&lt;=10,AT13&gt;=$BT$92),HLOOKUP(BU13,Points_Table_Modified,IF(BY13&gt;=6,8,BY13+2),FALSE),0),""),IF(AT13&lt;&gt;"",IF(AND(BU13&lt;=10,AT13&gt;=$BT$92),HLOOKUP(BU13,Points_Table,IF(BY13&gt;=6,8,BY13+2),FALSE),0),"")),"")</f>
        <v/>
      </c>
      <c r="BX13" s="53" t="str">
        <f>IF(BV13&lt;&gt;"",AVERAGE(IF(AND($G13="3",BV13&lt;&gt;""),HLOOKUP(BV13,Points_Table_Modified,IF(BY13&gt;=6,8,BY13+2),FALSE),IF(BV13&lt;&gt;"",HLOOKUP(BV13,Points_Table,IF(BY13&gt;=6,8,BY13+2),FALSE),"")),BW13),BW13)</f>
        <v/>
      </c>
      <c r="BY13" s="55">
        <f>VLOOKUP($G13,Entries_D_Event,5,FALSE)</f>
        <v>4</v>
      </c>
      <c r="BZ13" s="52" t="str">
        <f>CONCATENATE(BU13,BP13,BK13,BF13,BA13,AV13)</f>
        <v/>
      </c>
      <c r="CA13" s="118" t="str">
        <f>IF(BZ13&lt;&gt;"",IF(AND($G13="3",AT13&lt;&gt;""),10,IF(AT13&lt;&gt;"",5,"")),"")</f>
        <v/>
      </c>
      <c r="CB13" s="118">
        <f>_xlfn.NUMBERVALUE(IF(BZ13&lt;&gt;"",CONCATENATE(BX13,BS13,BN13,BI13,BD13,AY13),""))</f>
        <v>0</v>
      </c>
      <c r="CC13" s="56">
        <f>IFERROR(CA13+CB13,0)</f>
        <v>0</v>
      </c>
      <c r="CD13" s="90"/>
      <c r="CE13" s="54" t="str">
        <f>IF(AND($G13="1",CD13&lt;&gt;""),CD13,"")</f>
        <v/>
      </c>
      <c r="CF13" s="52" t="str">
        <f>IF(AND(CD13&lt;&gt;"",$G13="1"),_xlfn.RANK.EQ(CD13,$CE$6:$CE$89),"")</f>
        <v/>
      </c>
      <c r="CG13" s="52" t="str">
        <f>IF(IF(CF13&lt;&gt;"",IF(MAX(COUNTIF($CF$6:$CF$89,$CF$6:$CF$89))&gt;1,"x",""),"")&lt;&gt;"",CF13+1,"")</f>
        <v/>
      </c>
      <c r="CH13" s="52" t="str">
        <f>IF(CF13&lt;&gt;"",IF($G13="3",IF(CD13&lt;&gt;"",IF(AND(CF13&lt;=10,CD13&gt;=$CE$92),HLOOKUP(CF13,Points_Table_Modified,IF(DI13&gt;=6,8,DI13+2),FALSE),0),""),IF(CD13&lt;&gt;"",IF(AND(CF13&lt;=10,CD13&gt;=$CE$92),HLOOKUP(CF13,Points_Table,IF(DI13&gt;=6,8,DI13+2),FALSE),0),"")),"")</f>
        <v/>
      </c>
      <c r="CI13" s="53" t="str">
        <f>IF(CG13&lt;&gt;"",AVERAGE(IF(AND($G13="3",CG13&lt;&gt;""),HLOOKUP(CG13,Points_Table_Modified,IF(DI13&gt;=6,8,DI13+2),FALSE),IF(CG13&lt;&gt;"",HLOOKUP(CG13,Points_Table,IF(DI13&gt;=6,8,DI13+2),FALSE),"")),CH13),CH13)</f>
        <v/>
      </c>
      <c r="CJ13" s="51" t="str">
        <f>IF(AND($G13="2",CD13&lt;&gt;""),CD13,"")</f>
        <v/>
      </c>
      <c r="CK13" s="52" t="str">
        <f>IF(AND(CD13&lt;&gt;"",$G13="2"),_xlfn.RANK.EQ(CD13,$CJ$6:$CJ$89),"")</f>
        <v/>
      </c>
      <c r="CL13" s="52" t="str">
        <f>IF(IF(CK13&lt;&gt;"",IF(MAX(COUNTIF($CK$6:$CK$89,$CK$6:$CK$89))&gt;1,"x",""),"")&lt;&gt;"",CK13+1,"")</f>
        <v/>
      </c>
      <c r="CM13" s="54" t="str">
        <f>IF(CK13&lt;&gt;"",IF($G13="3",IF(CD13&lt;&gt;"",IF(AND(CK13&lt;=10,CD13&gt;=$CJ$92),HLOOKUP(CK13,Points_Table_Modified,IF(DI13&gt;=6,8,DI13+2),FALSE),0),""),IF(CD13&lt;&gt;"",IF(AND(CK13&lt;=10,CD13&gt;=$CJ$92),HLOOKUP(CK13,Points_Table,IF(DI13&gt;=6,8,DI13+2),FALSE),0),"")),"")</f>
        <v/>
      </c>
      <c r="CN13" s="53" t="str">
        <f>IF(CL13&lt;&gt;"",AVERAGE(IF(AND($G13="3",CL13&lt;&gt;""),HLOOKUP(CL13,Points_Table_Modified,IF(DI13&gt;=6,8,DI13+2),FALSE),IF(CL13&lt;&gt;"",HLOOKUP(CL13,Points_Table,IF(DI13&gt;=6,8,DI13+2),FALSE),"")),CM13),CM13)</f>
        <v/>
      </c>
      <c r="CO13" s="51" t="str">
        <f>IF(AND($G13="3",CD13&lt;&gt;""),CD13,"")</f>
        <v/>
      </c>
      <c r="CP13" s="52" t="str">
        <f>IF(AND(CD13&lt;&gt;"",$G13="3"),_xlfn.RANK.EQ(CD13,$CO$6:$CO$89),"")</f>
        <v/>
      </c>
      <c r="CQ13" s="52" t="str">
        <f>IF(IF(CP13&lt;&gt;"",IF(MAX(COUNTIF($CP13:$CP$89,$CP$6:$CP$89))&gt;1,"x",""),"")&lt;&gt;"",CP13+1,"")</f>
        <v/>
      </c>
      <c r="CR13" s="52" t="str">
        <f>IF(CP13&lt;&gt;"",IF($G13="3",IF(CD13&lt;&gt;"",IF(AND(CP13&lt;=20,CD13&gt;=$CO$92),HLOOKUP(CP13,Points_Table_Modified,IF(DI13&gt;=6,8,DI13+2),FALSE),0),""),IF(CD13&lt;&gt;"",IF(AND(CP13&lt;=10,CD13&gt;=$CO$92),HLOOKUP(CP13,Points_Table,IF(DI13&gt;=6,8,DI13+2),FALSE),0),"")),"")</f>
        <v/>
      </c>
      <c r="CS13" s="53" t="str">
        <f>IF(CQ13&lt;&gt;"",AVERAGE(IF(AND($G13="3",CQ13&lt;&gt;""),HLOOKUP(CQ13,Points_Table_Modified,IF(DI13&gt;=6,8,DI13+2),FALSE),IF(CQ13&lt;&gt;"",HLOOKUP(CQ13,Points_Table,IF(DI13&gt;=6,8,DI13+2),FALSE),"")),CR13),CR13)</f>
        <v/>
      </c>
      <c r="CT13" s="51" t="str">
        <f>IF(AND($G13="4",CD13&lt;&gt;""),CD13,"")</f>
        <v/>
      </c>
      <c r="CU13" s="52" t="str">
        <f>IF(AND(CD13&lt;&gt;"",G13="4"),_xlfn.RANK.EQ(CD13,$CT$6:$CT$89),"")</f>
        <v/>
      </c>
      <c r="CV13" s="52" t="str">
        <f>IF(IF(CU13&lt;&gt;"",IF(MAX(COUNTIF($CU$6:$CU$89,$CU$6:$CU$89))&gt;1,"x",""),"")&lt;&gt;"",CU13+1,"")</f>
        <v/>
      </c>
      <c r="CW13" s="52" t="str">
        <f>IF(CU13&lt;&gt;"",IF($G13="3",IF(CD13&lt;&gt;"",IF(AND(CU13&lt;=10,CD13&gt;=$CT$92),HLOOKUP(CU13,Points_Table_Modified,IF(DI13&gt;=6,8,DI13+2),FALSE),0),""),IF(CD13&lt;&gt;"",IF(AND(CU13&lt;=10,CD13&gt;=$CT$92),HLOOKUP(CU13,Points_Table,IF(DI13&gt;=6,8,DI13+2),FALSE),0),"")),"")</f>
        <v/>
      </c>
      <c r="CX13" s="53" t="str">
        <f>IF(CV13&lt;&gt;"",AVERAGE(IF(AND($G13="3",CV13&lt;&gt;""),HLOOKUP(CV13,Points_Table_Modified,IF(DI13&gt;=6,8,DI13+2),FALSE),IF(CV13&lt;&gt;"",HLOOKUP(CV13,Points_Table,IF(DI13&gt;=6,8,DI13+2),FALSE),"")),CW13),CW13)</f>
        <v/>
      </c>
      <c r="CY13" s="51" t="str">
        <f>IF(AND($G13="5",CD13&lt;&gt;""),CD13,"")</f>
        <v/>
      </c>
      <c r="CZ13" s="52" t="str">
        <f>IF(AND(CD13&lt;&gt;"",$G13="5"),_xlfn.RANK.EQ(CD13,$CY$6:$CY$89),"")</f>
        <v/>
      </c>
      <c r="DA13" s="52" t="str">
        <f>IF(IF(CZ13&lt;&gt;"",IF(MAX(COUNTIF($CZ$6:$CZ$89,$CZ$6:$CZ$89))&gt;1,"x",""),"")&lt;&gt;"",CZ13+1,"")</f>
        <v/>
      </c>
      <c r="DB13" s="52" t="str">
        <f>IF(CZ13&lt;&gt;"",IF($G13="3",IF(CD13&lt;&gt;"",IF(AND(CZ13&lt;=10,CD13&gt;=$CY$92),HLOOKUP(CZ13,Points_Table_Modified,IF(DI13&gt;=6,8,DI13+2),FALSE),0),""),IF(CD13&lt;&gt;"",IF(AND(CZ13&lt;=10,CD13&gt;=$CY$92),HLOOKUP(CZ13,Points_Table,IF(DI13&gt;=6,8,DI13+2),FALSE),0),"")),"")</f>
        <v/>
      </c>
      <c r="DC13" s="53" t="str">
        <f>IF(DA13&lt;&gt;"",AVERAGE(IF(AND($G13="3",DA13&lt;&gt;""),HLOOKUP(DA13,Points_Table_Modified,IF(DI13&gt;=6,8,DI13+2),FALSE),IF(DA13&lt;&gt;"",HLOOKUP(DA13,Points_Table,IF(DI13&gt;=6,8,DI13+2),FALSE),"")),DB13),DB13)</f>
        <v/>
      </c>
      <c r="DD13" s="51" t="str">
        <f>IF(AND($G13="6",CD13&lt;&gt;""),CD13,"")</f>
        <v/>
      </c>
      <c r="DE13" s="52" t="str">
        <f>IF(AND(CD13&lt;&gt;"",$G13="6"),_xlfn.RANK.EQ(CD13,$DD$6:$DD$89),"")</f>
        <v/>
      </c>
      <c r="DF13" s="52" t="str">
        <f>IF(IF(DE13&lt;&gt;"",IF(MAX(COUNTIF($DE$6:$DE$89,$DE$6:$DE$89))&gt;1,"x",""),"")&lt;&gt;"",DE13+1,"")</f>
        <v/>
      </c>
      <c r="DG13" s="52" t="str">
        <f>IF(DE13&lt;&gt;"",IF($G13="3",IF(CD13&lt;&gt;"",IF(AND(DE13&lt;=10,CD13&gt;=$DD$92),HLOOKUP(DE13,Points_Table_Modified,IF(DI13&gt;=6,8,DI13+2),FALSE),0),""),IF(CD13&lt;&gt;"",IF(AND(DE13&lt;=10,CD13&gt;=$DD$92),HLOOKUP(DE13,Points_Table,IF(DI13&gt;=6,8,DI13+2),FALSE),0),"")),"")</f>
        <v/>
      </c>
      <c r="DH13" s="53" t="str">
        <f>IF(DF13&lt;&gt;"",AVERAGE(IF(AND($G13="3",DF13&lt;&gt;""),HLOOKUP(DF13,Points_Table_Modified,IF(DI13&gt;=6,8,DI13+2),FALSE),IF(DF13&lt;&gt;"",HLOOKUP(DF13,Points_Table,IF(DI13&gt;=6,8,DI13+2),FALSE),"")),DG13),DG13)</f>
        <v/>
      </c>
      <c r="DI13" s="55">
        <f>VLOOKUP($G13,Entries_D_Event,6,FALSE)</f>
        <v>7</v>
      </c>
      <c r="DJ13" s="52" t="str">
        <f>CONCATENATE(DE13,CZ13,CU13,CP13,CK13,CF13)</f>
        <v/>
      </c>
      <c r="DK13" s="52" t="str">
        <f>IF(DJ13&lt;&gt;"",IF(AND($G13="3",CD13&lt;&gt;""),10,IF(CD13&lt;&gt;"",5,"")),"")</f>
        <v/>
      </c>
      <c r="DL13" s="118">
        <f>_xlfn.NUMBERVALUE(IF(DJ13&lt;&gt;"",CONCATENATE(DH13,DC13,CX13,CS13,CN13,CI13),""))</f>
        <v>0</v>
      </c>
      <c r="DM13" s="56">
        <f>IFERROR(DK13+DL13,0)</f>
        <v>0</v>
      </c>
      <c r="DN13" s="90">
        <v>290</v>
      </c>
      <c r="DO13" s="52">
        <f>IF(AND($G13="1",DN13&lt;&gt;""),DN13,"")</f>
        <v>290</v>
      </c>
      <c r="DP13" s="52">
        <f>IF(AND(DN13&lt;&gt;"",$G13="1"),_xlfn.RANK.EQ(DN13,$DO$6:$DO$89),"")</f>
        <v>5</v>
      </c>
      <c r="DQ13" s="52" t="str">
        <f>IF(IF(DP13&lt;&gt;"",IF(MAX(COUNTIF($DP$6:$DP$89,$DP$6:$DP$89))&gt;1,"x",""),"")&lt;&gt;"",DP13+1,"")</f>
        <v/>
      </c>
      <c r="DR13" s="52">
        <f>IF(DP13&lt;&gt;"",IF($G13="3",IF(DN13&lt;&gt;"",IF(AND(DP13&lt;=10,DN13&gt;=$DO$92),HLOOKUP(DP13,Points_Table_Modified,IF(ES13&gt;=6,8,ES13+2),FALSE),0),""),IF(DN13&lt;&gt;"",IF(AND(DP13&lt;=10,DN13&gt;=$DO$92),HLOOKUP(DP13,Points_Table,IF(ES13&gt;=6,8,ES13+2),FALSE),0),"")),"")</f>
        <v>12</v>
      </c>
      <c r="DS13" s="53">
        <f>IF(DQ13&lt;&gt;"",AVERAGE(IF(AND($G13="3",DQ13&lt;&gt;""),HLOOKUP(DQ13,Points_Table_Modified,IF(ES13&gt;=6,8,ES13+2),FALSE),IF(DQ13&lt;&gt;"",HLOOKUP(DQ13,Points_Table,IF(ES13&gt;=6,8,ES13+2),FALSE),"")),DR13),DR13)</f>
        <v>12</v>
      </c>
      <c r="DT13" s="51" t="str">
        <f>IF(AND($G13="2",DN13&lt;&gt;""),DN13,"")</f>
        <v/>
      </c>
      <c r="DU13" s="52" t="str">
        <f>IF(AND(DN13&lt;&gt;"",$G13="2"),_xlfn.RANK.EQ(DN13,$DT$6:$DT$89),"")</f>
        <v/>
      </c>
      <c r="DV13" s="52" t="str">
        <f>IF(IF(DU13&lt;&gt;"",IF(MAX(COUNTIF($DU$6:$DU$89,$DU$6:$DU$89))&gt;1,"x",""),"")&lt;&gt;"",DU13+1,"")</f>
        <v/>
      </c>
      <c r="DW13" s="54" t="str">
        <f>IF(DU13&lt;&gt;"",IF($G13="3",IF(DN13&lt;&gt;"",IF(AND(DU13&lt;=10,DN13&gt;=$DT$92),HLOOKUP(DU13,Points_Table_Modified,IF(ES13&gt;=6,8,ES13+2),FALSE),0),""),IF(DN13&lt;&gt;"",IF(AND(DU13&lt;=10,DN13&gt;=$DT$92),HLOOKUP(DU13,Points_Table,IF(ES13&gt;=6,8,ES13+2),FALSE),0),"")),"")</f>
        <v/>
      </c>
      <c r="DX13" s="53" t="str">
        <f>IF(DV13&lt;&gt;"",AVERAGE(IF(AND($G13="3",DV13&lt;&gt;""),HLOOKUP(DV13,Points_Table_Modified,IF(ES13&gt;=6,8,ES13+2),FALSE),IF(DV13&lt;&gt;"",HLOOKUP(DV13,Points_Table,IF(ES13&gt;=6,8,ES13+2),FALSE),"")),DW13),DW13)</f>
        <v/>
      </c>
      <c r="DY13" s="51" t="str">
        <f>IF(AND($G13="3",DN13&lt;&gt;""),DN13,"")</f>
        <v/>
      </c>
      <c r="DZ13" s="52" t="str">
        <f>IF(AND(DN13&lt;&gt;"",$G13="3"),_xlfn.RANK.EQ(DN13,$DY$6:$DY$89),"")</f>
        <v/>
      </c>
      <c r="EA13" s="52" t="str">
        <f>IF(IF(DZ13&lt;&gt;"",IF(MAX(COUNTIF($DZ$6:$DZ$89,$DZ$6:$DZ$89))&gt;1,"x",""),"")&lt;&gt;"",DZ13+1,"")</f>
        <v/>
      </c>
      <c r="EB13" s="52" t="str">
        <f>IF(DZ13&lt;&gt;"",IF($G13="3",IF(DN13&lt;&gt;"",IF(AND(DZ13&lt;=20,DN13&gt;=$DY$92),HLOOKUP(DZ13,Points_Table_Modified,IF(ES13&gt;=6,8,ES13+2),FALSE),0),""),IF(DN13&lt;&gt;"",IF(AND(DZ13&lt;=10,DN13&gt;=$DY$92),HLOOKUP(DZ13,Points_Table,IF(ES13&gt;=6,8,ES13+2),FALSE),0),"")),"")</f>
        <v/>
      </c>
      <c r="EC13" s="53" t="str">
        <f>IF(EA13&lt;&gt;"",AVERAGE(IF(AND($G13="3",EA13&lt;&gt;""),HLOOKUP(EA13,Points_Table_Modified,IF(ES13&gt;=6,8,ES13+2),FALSE),IF(EA13&lt;&gt;"",HLOOKUP(EA13,Points_Table,IF(ES13&gt;=6,8,ES13+2),FALSE),"")),EB13),EB13)</f>
        <v/>
      </c>
      <c r="ED13" s="51" t="str">
        <f>IF(AND($G13="4",DN13&lt;&gt;""),DN13,"")</f>
        <v/>
      </c>
      <c r="EE13" s="52" t="str">
        <f>IF(AND(DN13&lt;&gt;"",G13="4"),_xlfn.RANK.EQ(DN13,$ED$6:$ED$89),"")</f>
        <v/>
      </c>
      <c r="EF13" s="52" t="str">
        <f>IF(IF(EE13&lt;&gt;"",IF(MAX(COUNTIF($EE$6:$EE$89,$EE$6:$EE$89))&gt;1,"x",""),"")&lt;&gt;"",EE13+1,"")</f>
        <v/>
      </c>
      <c r="EG13" s="52" t="str">
        <f>IF(EE13&lt;&gt;"",IF($G13="3",IF(DN13&lt;&gt;"",IF(AND(EE13&lt;=10,DN13&gt;=$ED$92),HLOOKUP(EE13,Points_Table_Modified,IF(ES13&gt;=6,8,ES13+2),FALSE),0),""),IF(DN13&lt;&gt;"",IF(AND(EE13&lt;=10,DN13&gt;=$ED$92),HLOOKUP(EE13,Points_Table,IF(ES13&gt;=6,8,ES13+2),FALSE),0),"")),"")</f>
        <v/>
      </c>
      <c r="EH13" s="53" t="str">
        <f>IF(EF13&lt;&gt;"",AVERAGE(IF(AND($G13="3",EF13&lt;&gt;""),HLOOKUP(EF13,Points_Table_Modified,IF(ES13&gt;=6,8,ES13+2),FALSE),IF(EF13&lt;&gt;"",HLOOKUP(EF13,Points_Table,IF(ES13&gt;=6,8,ES13+2),FALSE),"")),EG13),EG13)</f>
        <v/>
      </c>
      <c r="EI13" s="51" t="str">
        <f>IF(AND($G13="5",DN13&lt;&gt;""),DN13,"")</f>
        <v/>
      </c>
      <c r="EJ13" s="52" t="str">
        <f>IF(AND(DN13&lt;&gt;"",$G13="5"),_xlfn.RANK.EQ(DN13,$EI$6:$EI$89),"")</f>
        <v/>
      </c>
      <c r="EK13" s="52" t="str">
        <f>IF(IF(EJ13&lt;&gt;"",IF(MAX(COUNTIF($EJ$6:$EJ$89,$EJ$6:$EJ$89))&gt;1,"x",""),"")&lt;&gt;"",EJ13+1,"")</f>
        <v/>
      </c>
      <c r="EL13" s="52" t="str">
        <f>IF(EJ13&lt;&gt;"",IF($G13="3",IF(DN13&lt;&gt;"",IF(AND(EJ13&lt;=10,DN13&gt;=$EI$92),HLOOKUP(EJ13,Points_Table_Modified,IF(ES13&gt;=6,8,ES13+2),FALSE),0),""),IF(DN13&lt;&gt;"",IF(AND(EJ13&lt;=10,DN13&gt;=$EI$92),HLOOKUP(EJ13,Points_Table,IF(ES13&gt;=6,8,ES13+2),FALSE),0),"")),"")</f>
        <v/>
      </c>
      <c r="EM13" s="53" t="str">
        <f>IF(EK13&lt;&gt;"",AVERAGE(IF(AND($G13="3",EK13&lt;&gt;""),HLOOKUP(EK13,Points_Table_Modified,IF(ES13&gt;=6,8,ES13+2),FALSE),IF(EK13&lt;&gt;"",HLOOKUP(EK13,Points_Table,IF(ES13&gt;=6,8,ES13+2),FALSE),"")),EL13),EL13)</f>
        <v/>
      </c>
      <c r="EN13" s="51" t="str">
        <f>IF(AND($G13="6",DN13&lt;&gt;""),DN13,"")</f>
        <v/>
      </c>
      <c r="EO13" s="52" t="str">
        <f>IF(AND(DN13&lt;&gt;"",$G13="6"),_xlfn.RANK.EQ(DN13,$EN$6:$EN$89),"")</f>
        <v/>
      </c>
      <c r="EP13" s="52" t="str">
        <f>IF(IF(EO13&lt;&gt;"",IF(MAX(COUNTIF($EO$6:$EO$89,$EO$6:$EO$89))&gt;1,"x",""),"")&lt;&gt;"",EO13+1,"")</f>
        <v/>
      </c>
      <c r="EQ13" s="52" t="str">
        <f>IF(EO13&lt;&gt;"",IF($G13="3",IF(DN13&lt;&gt;"",IF(AND(EO13&lt;=10,DN13&gt;=$EN$92),HLOOKUP(EO13,Points_Table_Modified,IF(ES13&gt;=6,8,ES13+2),FALSE),0),""),IF(DN13&lt;&gt;"",IF(AND(EO13&lt;=10,DN13&gt;=$EN$92),HLOOKUP(EO13,Points_Table,IF(ES13&gt;=6,8,ES13+2),FALSE),0),"")),"")</f>
        <v/>
      </c>
      <c r="ER13" s="53" t="str">
        <f>IF(EP13&lt;&gt;"",AVERAGE(IF(AND($G13="3",EP13&lt;&gt;""),HLOOKUP(EP13,Points_Table_Modified,IF(ES13&gt;=6,8,ES13+2),FALSE),IF(EP13&lt;&gt;"",HLOOKUP(EP13,Points_Table,IF(ES13&gt;=6,8,ES13+2),FALSE),"")),EQ13),EQ13)</f>
        <v/>
      </c>
      <c r="ES13" s="57">
        <f>VLOOKUP($G13,Entries_D_Event,7,FALSE)</f>
        <v>7</v>
      </c>
      <c r="ET13" s="52" t="str">
        <f>CONCATENATE(EO13,EJ13,EE13,DZ13,DU13,DP13)</f>
        <v>5</v>
      </c>
      <c r="EU13" s="118">
        <f>IF(ET13&lt;&gt;"",IF(AND($G13="3",DN13&lt;&gt;""),10,IF(DN13&lt;&gt;"",5,"")),"")</f>
        <v>5</v>
      </c>
      <c r="EV13" s="118">
        <f>_xlfn.NUMBERVALUE(IF(ET13&lt;&gt;"",CONCATENATE(ER13,EM13,EH13,EC13,DX13,DS13),""))</f>
        <v>12</v>
      </c>
      <c r="EW13" s="56">
        <f>IFERROR(EU13+EV13,0)</f>
        <v>17</v>
      </c>
      <c r="EX13" s="90"/>
      <c r="EY13" s="52" t="str">
        <f>IF(AND($G13="1",EX13&lt;&gt;""),EX13,"")</f>
        <v/>
      </c>
      <c r="EZ13" s="52" t="str">
        <f>IF(AND(EX13&lt;&gt;"",$G13="1"),_xlfn.RANK.EQ(EX13,$EY$6:$EY$89),"")</f>
        <v/>
      </c>
      <c r="FA13" s="52" t="str">
        <f>IF(IF(EZ13&lt;&gt;"",IF(MAX(COUNTIF($EZ$6:$EZ$89,$EZ$6:$EZ$89))&gt;1,"x",""),"")&lt;&gt;"",EZ13+1,"")</f>
        <v/>
      </c>
      <c r="FB13" s="52" t="str">
        <f>IF(EZ13&lt;&gt;"",IF($G13="3",IF(EX13&lt;&gt;"",IF(AND(EZ13&lt;=10,EX13&gt;=$EY$92),HLOOKUP(EZ13,Points_Table_Modified,IF(GC13&gt;=6,8,GC13+2),FALSE),0),""),IF(EX13&lt;&gt;"",IF(AND(EZ13&lt;=10,EX13&gt;=$EY$92),HLOOKUP(EZ13,Points_Table,IF(GC13&gt;=6,8,GC13+2),FALSE),0),"")),"")</f>
        <v/>
      </c>
      <c r="FC13" s="56" t="str">
        <f>IF(FB13&gt;0,IF(FA13&lt;&gt;"",AVERAGE(IF(AND($G13="3",FA13&lt;&gt;""),HLOOKUP(FA13,Points_Table_Modified,IF(GC13&gt;=6,8,GC13+2),FALSE),IF(FA13&lt;&gt;"",HLOOKUP(FA13,Points_Table,IF(GC13&gt;=6,8,GC13+2),FALSE),"")),FB13),FB13),0)</f>
        <v/>
      </c>
      <c r="FD13" s="51" t="str">
        <f>IF(AND($G13="2",EX13&lt;&gt;""),EX13,"")</f>
        <v/>
      </c>
      <c r="FE13" s="52" t="str">
        <f>IF(AND(EX13&lt;&gt;"",$G13="2"),_xlfn.RANK.EQ(EX13,$FD$6:$FD$89),"")</f>
        <v/>
      </c>
      <c r="FF13" s="52" t="str">
        <f>IF(IF(FE13&lt;&gt;"",IF(MAX(COUNTIF($FE$6:$FE$89,$FE$6:$FE$89))&gt;1,"x",""),"")&lt;&gt;"",FE13+1,"")</f>
        <v/>
      </c>
      <c r="FG13" s="54" t="str">
        <f>IF(FE13&lt;&gt;"",IF($G13="3",IF(EX13&lt;&gt;"",IF(AND(FE13&lt;=10,EX13&gt;=$FD$92),HLOOKUP(FE13,Points_Table_Modified,IF(GC13&gt;=6,8,GC13+2),FALSE),0),""),IF(EX13&lt;&gt;"",IF(AND(FE13&lt;=10,EX13&gt;=$FD$92),HLOOKUP(FE13,Points_Table,IF(GC13&gt;=6,8,GC13+2),FALSE),0),"")),"")</f>
        <v/>
      </c>
      <c r="FH13" s="56" t="str">
        <f>IF(FG13&gt;0,IF(FF13&lt;&gt;"",AVERAGE(IF(AND($G13="3",FF13&lt;&gt;""),HLOOKUP(FF13,Points_Table_Modified,IF(GC13&gt;=6,8,GC13+2),FALSE),IF(FF13&lt;&gt;"",HLOOKUP(FF13,Points_Table,IF(GC13&gt;=6,8,GC13+2),FALSE),"")),FG13),FG13),0)</f>
        <v/>
      </c>
      <c r="FI13" s="51" t="str">
        <f>IF(AND($G13="3",EX13&lt;&gt;""),EX13,"")</f>
        <v/>
      </c>
      <c r="FJ13" s="52" t="str">
        <f>IF(AND(EX13&lt;&gt;"",$G13="3"),_xlfn.RANK.EQ(EX13,$FI$6:$FI$89),"")</f>
        <v/>
      </c>
      <c r="FK13" s="52" t="str">
        <f>IF(IF(FJ13&lt;&gt;"",IF(MAX(COUNTIF($FJ$6:$FJ$89,$FJ$6:$FJ$89))&gt;1,"x",""),"")&lt;&gt;"",FJ13+1,"")</f>
        <v/>
      </c>
      <c r="FL13" s="52" t="str">
        <f>IF(FJ13&lt;&gt;"",IF($G13="3",IF(EX13&lt;&gt;"",IF(AND(FJ13&lt;=20,EX13&gt;=$FI$92),HLOOKUP(FJ13,Points_Table_Modified,IF(GC13&gt;=6,8,GC13+2),FALSE),0),""),IF(EX13&lt;&gt;"",IF(AND(FJ13&lt;=10,EX13&gt;=$FI$92),HLOOKUP(FJ13,Points_Table,IF(GC13&gt;=6,8,GC13+2),FALSE),0),"")),"")</f>
        <v/>
      </c>
      <c r="FM13" s="56" t="str">
        <f>IF(FL13&gt;0,IF(FK13&lt;&gt;"",AVERAGE(IF(AND($G13="3",FK13&lt;&gt;""),HLOOKUP(FK13,Points_Table_Modified,IF(GC13&gt;=6,8,GC13+2),FALSE),IF(FK13&lt;&gt;"",HLOOKUP(FK13,Points_Table,IF(GC13&gt;=6,8,GC13+2),FALSE),"")),FL13),FL13),0)</f>
        <v/>
      </c>
      <c r="FN13" s="51" t="str">
        <f>IF(AND($G13="4",EX13&lt;&gt;""),EX13,"")</f>
        <v/>
      </c>
      <c r="FO13" s="52" t="str">
        <f>IF(AND(EX13&lt;&gt;"",G13="4"),_xlfn.RANK.EQ(EX13,$FN$6:$FN$89),"")</f>
        <v/>
      </c>
      <c r="FP13" s="52" t="str">
        <f>IF(IF(FO13&lt;&gt;"",IF(MAX(COUNTIF($FO$6:$FO$89,$FO$6:$FO$89))&gt;1,"x",""),"")&lt;&gt;"",FO13+1,"")</f>
        <v/>
      </c>
      <c r="FQ13" s="52" t="str">
        <f>IF(FO13&lt;&gt;"",IF($G13="3",IF(EX13&lt;&gt;"",IF(AND(FO13&lt;=10,EX13&gt;=$FN$92),HLOOKUP(FO13,Points_Table_Modified,IF(GC13&gt;=6,8,GC13+2),FALSE),0),""),IF(EX13&lt;&gt;"",IF(AND(FO13&lt;=10,EX13&gt;=$FN$92),HLOOKUP(FO13,Points_Table,IF(GC13&gt;=6,8,GC13+2),FALSE),0),"")),"")</f>
        <v/>
      </c>
      <c r="FR13" s="56" t="str">
        <f>IF(FQ13&gt;0,IF(FP13&lt;&gt;"",AVERAGE(IF(AND($G13="3",FP13&lt;&gt;""),HLOOKUP(FP13,Points_Table_Modified,IF(GC13&gt;=6,8,GC13+2),FALSE),IF(FP13&lt;&gt;"",HLOOKUP(FP13,Points_Table,IF(GC13&gt;=6,8,GC13+2),FALSE),"")),FQ13),FQ13),0)</f>
        <v/>
      </c>
      <c r="FS13" s="51" t="str">
        <f>IF(AND($G13="5",EX13&lt;&gt;""),EX13,"")</f>
        <v/>
      </c>
      <c r="FT13" s="52" t="str">
        <f>IF(AND(EX13&lt;&gt;"",$G13="5"),_xlfn.RANK.EQ(EX13,$FS$6:$FS$89),"")</f>
        <v/>
      </c>
      <c r="FU13" s="52" t="str">
        <f>IF(IF(FT13&lt;&gt;"",IF(MAX(COUNTIF($FT$6:$FT$89,$FT$6:$FT$89))&gt;1,"x",""),"")&lt;&gt;"",FT13+1,"")</f>
        <v/>
      </c>
      <c r="FV13" s="52" t="str">
        <f>IF(FT13&lt;&gt;"",IF($G13="3",IF(EX13&lt;&gt;"",IF(AND(FT13&lt;=10,EX13&gt;=$FS$92),HLOOKUP(FT13,Points_Table_Modified,IF(GC13&gt;=6,8,GC13+2),FALSE),0),""),IF(EX13&lt;&gt;"",IF(AND(FT13&lt;=10,EX13&gt;=$FS$92),HLOOKUP(FT13,Points_Table,IF(GC13&gt;=6,8,GC13+2),FALSE),0),"")),"")</f>
        <v/>
      </c>
      <c r="FW13" s="56" t="str">
        <f>IF(FV13&gt;0,IF(FU13&lt;&gt;"",AVERAGE(IF(AND($G13="3",FU13&lt;&gt;""),HLOOKUP(FU13,Points_Table_Modified,IF(GC13&gt;=6,8,GC13+2),FALSE),IF(FU13&lt;&gt;"",HLOOKUP(FU13,Points_Table,IF(GC13&gt;=6,8,GC13+2),FALSE),"")),FV13),FV13),0)</f>
        <v/>
      </c>
      <c r="FX13" s="51" t="str">
        <f>IF(AND($G13="6",EX13&lt;&gt;""),EX13,"")</f>
        <v/>
      </c>
      <c r="FY13" s="52" t="str">
        <f>IF(AND(EX13&lt;&gt;"",$G13="6"),_xlfn.RANK.EQ(EX13,$FX$6:$FX$89),"")</f>
        <v/>
      </c>
      <c r="FZ13" s="52" t="str">
        <f>IF(IF(FY13&lt;&gt;"",IF(MAX(COUNTIF($FY$6:$FY$89,$FY$6:$FY$89))&gt;1,"x",""),"")&lt;&gt;"",FY13+1,"")</f>
        <v/>
      </c>
      <c r="GA13" s="52" t="str">
        <f>IF(FY13&lt;&gt;"",IF($G13="3",IF(EX13&lt;&gt;"",IF(AND(FY13&lt;=10,EX13&gt;=$FX$92),HLOOKUP(FY13,Points_Table_Modified,IF(GC13&gt;=6,8,GC13+2),FALSE),0),""),IF(EX13&lt;&gt;"",IF(AND(FY13&lt;=10,EX13&gt;=$FX$92),HLOOKUP(FY13,Points_Table,IF(GC13&gt;=6,8,GC13+2),FALSE),0),"")),"")</f>
        <v/>
      </c>
      <c r="GB13" s="56" t="str">
        <f>IF(GA13&gt;0,IF(FZ13&lt;&gt;"",AVERAGE(IF(AND($G13="3",FZ13&lt;&gt;""),HLOOKUP(FZ13,Points_Table_Modified,IF(GC13&gt;=6,8,GC13+2),FALSE),IF(FZ13&lt;&gt;"",HLOOKUP(FZ13,Points_Table,IF(GC13&gt;=6,8,GC13+2),FALSE),"")),GA13),GA13),0)</f>
        <v/>
      </c>
      <c r="GC13" s="57">
        <f>VLOOKUP($G13,Entries_D_Event,8,FALSE)</f>
        <v>0</v>
      </c>
      <c r="GD13" s="52" t="str">
        <f>CONCATENATE(FY13,FT13,FO13,FJ13,FE13,EZ13)</f>
        <v/>
      </c>
      <c r="GE13" s="118" t="str">
        <f>IF(GD13&lt;&gt;"",IF(AND($G13="3",EX13&lt;&gt;""),10,IF(EX13&lt;&gt;"",5,"")),"")</f>
        <v/>
      </c>
      <c r="GF13" s="118">
        <f>_xlfn.NUMBERVALUE(IF(GD13&lt;&gt;"",CONCATENATE(GB13,FW13,FR13,FM13,FH13,FC13),""))</f>
        <v>0</v>
      </c>
      <c r="GG13" s="56">
        <f>IFERROR(GE13+GF13,0)</f>
        <v>0</v>
      </c>
      <c r="GH13" s="90"/>
      <c r="GI13" s="52" t="str">
        <f>IF(AND($G13="1",GH13&lt;&gt;""),GH13,"")</f>
        <v/>
      </c>
      <c r="GJ13" s="52" t="str">
        <f>IF(AND(GH13&lt;&gt;"",$G13="1"),_xlfn.RANK.EQ(GH13,$GI$6:$GI$89),"")</f>
        <v/>
      </c>
      <c r="GK13" s="52" t="str">
        <f>IF(IF(GJ13&lt;&gt;"",IF(MAX(COUNTIF($GJ$6:$GJ$89,$GJ$6:$GJ$89))&gt;1,"x",""),"")&lt;&gt;"",GJ13+1,"")</f>
        <v/>
      </c>
      <c r="GL13" s="52" t="str">
        <f>IF(GJ13&lt;&gt;"",IF($G13="3",IF(GH13&lt;&gt;"",IF(AND(GJ13&lt;=10,GH13&gt;=$GI$92),HLOOKUP(GJ13,Points_Table_Modified,IF(HM13&gt;=6,8,HM13+2),FALSE),0),""),IF(GH13&lt;&gt;"",IF(AND(GJ13&lt;=10,GH13&gt;=$GI$92),HLOOKUP(GJ13,Points_Table,IF(HM13&gt;=6,8,HM13+2),FALSE),0),"")),"")</f>
        <v/>
      </c>
      <c r="GM13" s="53" t="str">
        <f>IF(GK13&lt;&gt;"",AVERAGE(IF(AND($G13="3",GK13&lt;&gt;""),HLOOKUP(GK13,Points_Table_Modified,IF(HM13&gt;=6,8,HM13+2),FALSE),IF(GK13&lt;&gt;"",HLOOKUP(GK13,Points_Table,IF(HM13&gt;=6,8,HM13+2),FALSE),"")),GL13),GL13)</f>
        <v/>
      </c>
      <c r="GN13" s="51" t="str">
        <f>IF(AND($G13="2",GH13&lt;&gt;""),GH13,"")</f>
        <v/>
      </c>
      <c r="GO13" s="52" t="str">
        <f>IF(AND(GH13&lt;&gt;"",$G13="2"),_xlfn.RANK.EQ(GH13,$GN$6:$GN$89),"")</f>
        <v/>
      </c>
      <c r="GP13" s="52" t="str">
        <f>IF(IF(GO13&lt;&gt;"",IF(MAX(COUNTIF($GO$6:$GO$89,$GO$6:$GO$89))&gt;1,"x",""),"")&lt;&gt;"",GO13+1,"")</f>
        <v/>
      </c>
      <c r="GQ13" s="54" t="str">
        <f>IF(GO13&lt;&gt;"",IF($G13="3",IF(GH13&lt;&gt;"",IF(AND(GO13&lt;=10,GH13&gt;=$GN$92),HLOOKUP(GO13,Points_Table_Modified,IF(HM13&gt;=6,8,HM13+2),FALSE),0),""),IF(GH13&lt;&gt;"",IF(AND(GO13&lt;=10,GH13&gt;=$GN$92),HLOOKUP(GO13,Points_Table,IF(HM13&gt;=6,8,HM13+2),FALSE),0),"")),"")</f>
        <v/>
      </c>
      <c r="GR13" s="53" t="str">
        <f>IF(GP13&lt;&gt;"",AVERAGE(IF(AND($G13="3",GP13&lt;&gt;""),HLOOKUP(GP13,Points_Table_Modified,IF(HM13&gt;=6,8,HM13+2),FALSE),IF(GP13&lt;&gt;"",HLOOKUP(GP13,Points_Table,IF(HM13&gt;=6,8,HM13+2),FALSE),"")),GQ13),GQ13)</f>
        <v/>
      </c>
      <c r="GS13" s="51" t="str">
        <f>IF(AND($G13="3",GH13&lt;&gt;""),GH13,"")</f>
        <v/>
      </c>
      <c r="GT13" s="52" t="str">
        <f>IF(AND(GH13&lt;&gt;"",$G13="3"),_xlfn.RANK.EQ(GH13,$GS$6:$GS$89),"")</f>
        <v/>
      </c>
      <c r="GU13" s="52" t="str">
        <f>IF(IF(GT13&lt;&gt;"",IF(MAX(COUNTIF($GT$6:$GT$89,$GT$6:$GT$89))&gt;1,"x",""),"")&lt;&gt;"",GT13+1,"")</f>
        <v/>
      </c>
      <c r="GV13" s="52" t="str">
        <f>IF(GT13&lt;&gt;"",IF($G13="3",IF(GH13&lt;&gt;"",IF(AND(GT13&lt;=20,GH13&gt;=$GS$92),HLOOKUP(GT13,Points_Table_Modified,IF(HM13&gt;=6,8,HM13+2),FALSE),0),""),IF(GH13&lt;&gt;"",IF(AND(GT13&lt;=10,GH13&gt;=$GS$92),HLOOKUP(GT13,Points_Table,IF(HM13&gt;=6,8,HM13+2),FALSE),0),"")),"")</f>
        <v/>
      </c>
      <c r="GW13" s="53" t="str">
        <f>IF(GU13&lt;&gt;"",AVERAGE(IF(AND($G13="3",GU13&lt;&gt;""),HLOOKUP(GU13,Points_Table_Modified,IF(HM13&gt;=6,8,HM13+2),FALSE),IF(GU13&lt;&gt;"",HLOOKUP(GU13,Points_Table,IF(HM13&gt;=6,8,HM13+2),FALSE),"")),GV13),GV13)</f>
        <v/>
      </c>
      <c r="GX13" s="51" t="str">
        <f>IF(AND($G13="4",GH13&lt;&gt;""),GH13,"")</f>
        <v/>
      </c>
      <c r="GY13" s="52" t="str">
        <f>IF(AND($GH13&lt;&gt;"",G13="4"),_xlfn.RANK.EQ(GH13,$GX$6:$GX$89),"")</f>
        <v/>
      </c>
      <c r="GZ13" s="52" t="str">
        <f>IF(IF(GY13&lt;&gt;"",IF(MAX(COUNTIF($GY$6:$GY$89,$GY$6:$GY$89))&gt;1,"x",""),"")&lt;&gt;"",GY13+1,"")</f>
        <v/>
      </c>
      <c r="HA13" s="52" t="str">
        <f>IF(GY13&lt;&gt;"",IF($G13="3",IF(GH13&lt;&gt;"",IF(AND(GY13&lt;=10,GH13&gt;=$GX$92),HLOOKUP(GY13,Points_Table_Modified,IF(HM13&gt;=6,8,HM13+2),FALSE),0),""),IF(GH13&lt;&gt;"",IF(AND(GY13&lt;=10,GH13&gt;=$GX$92),HLOOKUP(GY13,Points_Table,IF(HM13&gt;=6,8,HM13+2),FALSE),0),"")),"")</f>
        <v/>
      </c>
      <c r="HB13" s="53" t="str">
        <f>IF(GZ13&lt;&gt;"",AVERAGE(IF(AND($G13="3",GZ13&lt;&gt;""),HLOOKUP(GZ13,Points_Table_Modified,IF(HM13&gt;=6,8,HM13+2),FALSE),IF(GZ13&lt;&gt;"",HLOOKUP(GZ13,Points_Table,IF(HM13&gt;=6,8,HM13+2),FALSE),"")),HA13),HA13)</f>
        <v/>
      </c>
      <c r="HC13" s="51" t="str">
        <f>IF(AND($G13="5",GH13&lt;&gt;""),GH13,"")</f>
        <v/>
      </c>
      <c r="HD13" s="52" t="str">
        <f>IF(AND(GH13&lt;&gt;"",$G13="5"),_xlfn.RANK.EQ(GH13,$HC$6:$HC$89),"")</f>
        <v/>
      </c>
      <c r="HE13" s="52" t="str">
        <f>IF(IF(HD13&lt;&gt;"",IF(MAX(COUNTIF($HD$6:$HD$89,$HD$6:$HD$89))&gt;1,"x",""),"")&lt;&gt;"",HD13+1,"")</f>
        <v/>
      </c>
      <c r="HF13" s="52" t="str">
        <f>IF(HD13&lt;&gt;"",IF($G13="3",IF(GH13&lt;&gt;"",IF(AND(HD13&lt;=10,GH13&gt;=$HC$92),HLOOKUP(HD13,Points_Table_Modified,IF(HM13&gt;=6,8,HM13+2),FALSE),0),""),IF(GH13&lt;&gt;"",IF(AND(HD13&lt;=10,GH13&gt;=$HC$92),HLOOKUP(HD13,Points_Table,IF(HM13&gt;=6,8,HM13+2),FALSE),0),"")),"")</f>
        <v/>
      </c>
      <c r="HG13" s="53" t="str">
        <f>IF(HE13&lt;&gt;"",AVERAGE(IF(AND($G13="3",HE13&lt;&gt;""),HLOOKUP(HE13,Points_Table_Modified,IF(HM13&gt;=6,8,HM13+2),FALSE),IF(HE13&lt;&gt;"",HLOOKUP(HE13,Points_Table,IF(HM13&gt;=6,8,HM13+2),FALSE),"")),HF13),HF13)</f>
        <v/>
      </c>
      <c r="HH13" s="51" t="str">
        <f>IF(AND($G13="6",GH13&lt;&gt;""),GH13,"")</f>
        <v/>
      </c>
      <c r="HI13" s="52" t="str">
        <f>IF(AND(GH13&lt;&gt;"",$G13="6"),_xlfn.RANK.EQ(GH13,$HH$6:$HH$89),"")</f>
        <v/>
      </c>
      <c r="HJ13" s="52" t="str">
        <f>IF(IF(HI13&lt;&gt;"",IF(MAX(COUNTIF($HI$6:$HI$89,$HI$6:$HI$89))&gt;1,"x",""),"")&lt;&gt;"",HI13+1,"")</f>
        <v/>
      </c>
      <c r="HK13" s="52" t="str">
        <f>IF(HI13&lt;&gt;"",IF($G13="3",IF(GH13&lt;&gt;"",IF(AND(HI13&lt;=10,GH13&gt;=$HH$92),HLOOKUP(HI13,Points_Table_Modified,IF(HM13&gt;=6,8,HM13+2),FALSE),0),""),IF(GH13&lt;&gt;"",IF(AND(HI13&lt;=10,GH13&gt;=$HH$92),HLOOKUP(HI13,Points_Table,IF(HM13&gt;=6,8,HM13+2),FALSE),0),"")),"")</f>
        <v/>
      </c>
      <c r="HL13" s="53" t="str">
        <f>IF(HJ13&lt;&gt;"",AVERAGE(IF(AND($G13="3",HJ13&lt;&gt;""),HLOOKUP(HJ13,Points_Table_Modified,IF(HM13&gt;=6,8,HM13+2),FALSE),IF(HJ13&lt;&gt;"",HLOOKUP(HJ13,Points_Table,IF(HM13&gt;=6,8,HM13+2),FALSE),"")),HK13),HK13)</f>
        <v/>
      </c>
      <c r="HM13" s="57">
        <f>VLOOKUP($G13,Entries_D_Event,9,FALSE)</f>
        <v>0</v>
      </c>
      <c r="HN13" s="52" t="str">
        <f>CONCATENATE(HI13,HD13,GY13,GT13,GO13,GJ13)</f>
        <v/>
      </c>
      <c r="HO13" s="118" t="str">
        <f>IF(HN13&lt;&gt;"",IF(AND($G13="3",GH13&lt;&gt;""),10,IF(GH13&lt;&gt;"",5,"")),"")</f>
        <v/>
      </c>
      <c r="HP13" s="118">
        <f>_xlfn.NUMBERVALUE(IF(HN13&lt;&gt;"",CONCATENATE(HL13,HG13,HB13,GW13,GR13,GM13),""))</f>
        <v>0</v>
      </c>
      <c r="HQ13" s="56">
        <f>IFERROR(HO13+HP13,0)</f>
        <v>0</v>
      </c>
      <c r="HR13" s="90"/>
      <c r="HS13" s="52" t="str">
        <f>IF(AND($G13="1",HR13&lt;&gt;""),HR13,"")</f>
        <v/>
      </c>
      <c r="HT13" s="52" t="str">
        <f>IF(AND(HR13&lt;&gt;"",$G13="1"),_xlfn.RANK.EQ(HR13,$HS$6:$HS$89),"")</f>
        <v/>
      </c>
      <c r="HU13" s="52" t="str">
        <f>IF(IF(HT13&lt;&gt;"",IF(MAX(COUNTIF($HT$6:$HT$89,$HT$6:$HT$89))&gt;1,"x",""),"")&lt;&gt;"",HT13+1,"")</f>
        <v/>
      </c>
      <c r="HV13" s="52" t="str">
        <f>IF(HT13&lt;&gt;"",IF($G13="3",IF(HR13&lt;&gt;"",IF(AND(HT13&lt;=10,HR13&gt;=$HS$92),HLOOKUP(HT13,Points_Table_Modified,IF(IW13&gt;=6,8,IW13+2),FALSE),0),""),IF(HR13&lt;&gt;"",IF(AND(HT13&lt;=10,HR13&gt;=$HS$92),HLOOKUP(HT13,Points_Table,IF(IW13&gt;=6,8,IW13+2),FALSE),0),"")),"")</f>
        <v/>
      </c>
      <c r="HW13" s="53" t="str">
        <f>IF(HU13&lt;&gt;"",AVERAGE(IF(AND($G13="3",HU13&lt;&gt;""),HLOOKUP(HU13,Points_Table_Modified,IF(IW13&gt;=6,8,IW13+2),FALSE),IF(HU13&lt;&gt;"",HLOOKUP(HU13,Points_Table,IF(IW13&gt;=6,8,IW13+2),FALSE),"")),HV13),HV13)</f>
        <v/>
      </c>
      <c r="HX13" s="51" t="str">
        <f>IF(AND($G13="2",HR13&lt;&gt;""),HR13,"")</f>
        <v/>
      </c>
      <c r="HY13" s="52" t="str">
        <f>IF(AND(HR13&lt;&gt;"",$G13="2"),_xlfn.RANK.EQ(HR13,$HX$6:$HX$89),"")</f>
        <v/>
      </c>
      <c r="HZ13" s="52" t="str">
        <f>IF(IF(HY13&lt;&gt;"",IF(MAX(COUNTIF($HY$6:$HY$89,$HY$6:$HY$89))&gt;1,"x",""),"")&lt;&gt;"",HY13+1,"")</f>
        <v/>
      </c>
      <c r="IA13" s="54" t="str">
        <f>IF(HY13&lt;&gt;"",IF($G13="3",IF(HR13&lt;&gt;"",IF(AND(HY13&lt;=10,HR13&gt;=$HX$92),HLOOKUP(HY13,Points_Table_Modified,IF(IW13&gt;=6,8,IW13+2),FALSE),0),""),IF(HR13&lt;&gt;"",IF(AND(HY13&lt;=10,HR13&gt;=$HX$92),HLOOKUP(HY13,Points_Table,IF(IW13&gt;=6,8,IW13+2),FALSE),0),"")),"")</f>
        <v/>
      </c>
      <c r="IB13" s="53" t="str">
        <f>IF(HZ13&lt;&gt;"",AVERAGE(IF(AND($G13="3",HZ13&lt;&gt;""),HLOOKUP(HZ13,Points_Table_Modified,IF(IW13&gt;=6,8,IW13+2),FALSE),IF(HZ13&lt;&gt;"",HLOOKUP(HZ13,Points_Table,IF(IW13&gt;=6,8,IW13+2),FALSE),"")),IA13),IA13)</f>
        <v/>
      </c>
      <c r="IC13" s="51" t="str">
        <f>IF(AND($G13="3",HR13&lt;&gt;""),HR13,"")</f>
        <v/>
      </c>
      <c r="ID13" s="52" t="str">
        <f>IF(AND(HR13&lt;&gt;"",$G13="3"),_xlfn.RANK.EQ(HR13,$IC$6:$IC$89),"")</f>
        <v/>
      </c>
      <c r="IE13" s="52" t="str">
        <f>IF(IF(ID13&lt;&gt;"",IF(MAX(COUNTIF($ID$6:$ID$89,$ID$6:$ID$89))&gt;1,"x",""),"")&lt;&gt;"",ID13+1,"")</f>
        <v/>
      </c>
      <c r="IF13" s="52" t="str">
        <f>IF(ID13&lt;&gt;"",IF($G13="3",IF(HR13&lt;&gt;"",IF(AND(ID13&lt;=20,HR13&gt;=$IC$92),HLOOKUP(ID13,Points_Table_Modified,IF(IW13&gt;=6,8,IW13+2),FALSE),0),""),IF(HR13&lt;&gt;"",IF(AND(ID13&lt;=10,HR13&gt;=$IC$92),HLOOKUP(ID13,Points_Table,IF(IW13&gt;=6,8,IW13+2),FALSE),0),"")),"")</f>
        <v/>
      </c>
      <c r="IG13" s="53" t="str">
        <f>IF(IE13&lt;&gt;"",AVERAGE(IF(AND($G13="3",IE13&lt;&gt;""),HLOOKUP(IE13,Points_Table_Modified,IF(IW13&gt;=6,8,IW13+2),FALSE),IF(IE13&lt;&gt;"",HLOOKUP(IE13,Points_Table,IF(IW13&gt;=6,8,IW13+2),FALSE),"")),IF13),IF13)</f>
        <v/>
      </c>
      <c r="IH13" s="51" t="str">
        <f>IF(AND($G13="4",HR13&lt;&gt;""),HR13,"")</f>
        <v/>
      </c>
      <c r="II13" s="52" t="str">
        <f>IF(AND(HR13&lt;&gt;"",G13="4"),_xlfn.RANK.EQ(HR13,$IH$6:$IH$89),"")</f>
        <v/>
      </c>
      <c r="IJ13" s="52" t="str">
        <f>IF(IF(II13&lt;&gt;"",IF(MAX(COUNTIF($II$6:$II$89,$II$6:$II$89))&gt;1,"x",""),"")&lt;&gt;"",II13+1,"")</f>
        <v/>
      </c>
      <c r="IK13" s="52" t="str">
        <f>IF(II13&lt;&gt;"",IF($G13="3",IF(HR13&lt;&gt;"",IF(AND(II13&lt;=10,HR13&gt;=$IH$92),HLOOKUP(II13,Points_Table_Modified,IF(IW13&gt;=6,8,IW13+2),FALSE),0),""),IF(HR13&lt;&gt;"",IF(AND(II13&lt;=10,HR13&gt;=$IH$92),HLOOKUP(II13,Points_Table,IF(IW13&gt;=6,8,IW13+2),FALSE),0),"")),"")</f>
        <v/>
      </c>
      <c r="IL13" s="53" t="str">
        <f>IF(IJ13&lt;&gt;"",AVERAGE(IF(AND($G13="3",IJ13&lt;&gt;""),HLOOKUP(IJ13,Points_Table_Modified,IF(IW13&gt;=6,8,IW13+2),FALSE),IF(IJ13&lt;&gt;"",HLOOKUP(IJ13,Points_Table,IF(IW13&gt;=6,8,IW13+2),FALSE),"")),IK13),IK13)</f>
        <v/>
      </c>
      <c r="IM13" s="51" t="str">
        <f>IF(AND($G13="5",HR13&lt;&gt;""),HR13,"")</f>
        <v/>
      </c>
      <c r="IN13" s="52" t="str">
        <f>IF(AND(HR13&lt;&gt;"",$G13="5"),_xlfn.RANK.EQ(HR13,$IM$6:$IM$89),"")</f>
        <v/>
      </c>
      <c r="IO13" s="52" t="str">
        <f>IF(IF(IN13&lt;&gt;"",IF(MAX(COUNTIF($IN$6:$IN$89,$IN$6:$IN$89))&gt;1,"x",""),"")&lt;&gt;"",IN13+1,"")</f>
        <v/>
      </c>
      <c r="IP13" s="52" t="str">
        <f>IF(IN13&lt;&gt;"",IF($G13="3",IF(HR13&lt;&gt;"",IF(AND(IN13&lt;=10,HR13&gt;=$IM$92),HLOOKUP(IN13,Points_Table_Modified,IF(IW13&gt;=6,8,IW13+2),FALSE),0),""),IF(HR13&lt;&gt;"",IF(AND(IN13&lt;=10,HR13&gt;=$IM$92),HLOOKUP(IN13,Points_Table,IF(IW13&gt;=6,8,IW13+2),FALSE),0),"")),"")</f>
        <v/>
      </c>
      <c r="IQ13" s="53" t="str">
        <f>IF(IO13&lt;&gt;"",AVERAGE(IF(AND($G13="3",IO13&lt;&gt;""),HLOOKUP(IO13,Points_Table_Modified,IF(IW13&gt;=6,8,IW13+2),FALSE),IF(IO13&lt;&gt;"",HLOOKUP(IO13,Points_Table,IF(IW13&gt;=6,8,IW13+2),FALSE),"")),IP13),IP13)</f>
        <v/>
      </c>
      <c r="IR13" s="51" t="str">
        <f>IF(AND($G13="6",HR13&lt;&gt;""),HR13,"")</f>
        <v/>
      </c>
      <c r="IS13" s="52" t="str">
        <f>IF(AND(HR13&lt;&gt;"",$G13="6"),_xlfn.RANK.EQ(HR13,$IR$6:$IR$89),"")</f>
        <v/>
      </c>
      <c r="IT13" s="52" t="str">
        <f>IF(IF(IS13&lt;&gt;"",IF(MAX(COUNTIF($IS$6:$IS$89,$IS$6:$IS$89))&gt;1,"x",""),"")&lt;&gt;"",IS13+1,"")</f>
        <v/>
      </c>
      <c r="IU13" s="52" t="str">
        <f>IF(IS13&lt;&gt;"",IF($G13="3",IF(HR13&lt;&gt;"",IF(AND(IS13&lt;=10,HR13&gt;=$IR$92),HLOOKUP(IS13,Points_Table_Modified,IF(IW13&gt;=6,8,IW13+2),FALSE),0),""),IF(HR13&lt;&gt;"",IF(AND(IS13&lt;=10,HR13&gt;=$IR$92),HLOOKUP(IS13,Points_Table,IF(IW13&gt;=6,8,IW13+2),FALSE),0),"")),"")</f>
        <v/>
      </c>
      <c r="IV13" s="53" t="str">
        <f>IF(IT13&lt;&gt;"",AVERAGE(IF(AND($G13="3",IT13&lt;&gt;""),HLOOKUP(IT13,Points_Table_Modified,IF(IW13&gt;=6,8,IW13+2),FALSE),IF(IT13&lt;&gt;"",HLOOKUP(IT13,Points_Table,IF(IW13&gt;=6,8,IW13+2),FALSE),"")),IU13),IU13)</f>
        <v/>
      </c>
      <c r="IW13" s="57">
        <f>VLOOKUP($G13,Entries_D_Event,10,FALSE)</f>
        <v>0</v>
      </c>
      <c r="IX13" s="52" t="str">
        <f>CONCATENATE(IS13,IN13,II13,ID13,HY13,HT13)</f>
        <v/>
      </c>
      <c r="IY13" s="118" t="str">
        <f>IF(IX13&lt;&gt;"",IF(AND($G13="3",HR13&lt;&gt;""),10,IF(HR13&lt;&gt;"",5,"")),"")</f>
        <v/>
      </c>
      <c r="IZ13" s="118">
        <f>_xlfn.NUMBERVALUE(IF(IX13&lt;&gt;"",CONCATENATE(IV13,IQ13,IL13,IG13,IB13,HW13),""))</f>
        <v>0</v>
      </c>
      <c r="JA13" s="56">
        <f>IFERROR(IY13+IZ13,0)</f>
        <v>0</v>
      </c>
      <c r="JB13" s="90"/>
      <c r="JC13" s="52" t="str">
        <f>IF(AND($G13="1",JB13&lt;&gt;""),JB13,"")</f>
        <v/>
      </c>
      <c r="JD13" s="52" t="str">
        <f>IF(AND(JB13&lt;&gt;"",$G13="1"),_xlfn.RANK.EQ(JB13,$JC$6:$JC$89),"")</f>
        <v/>
      </c>
      <c r="JE13" s="52" t="str">
        <f>IF(IF(JD13&lt;&gt;"",IF(MAX(COUNTIF($JD$6:$JD$89,$JD$6:$JD$89))&gt;1,"x",""),"")&lt;&gt;"",JD13+1,"")</f>
        <v/>
      </c>
      <c r="JF13" s="52" t="str">
        <f>IF(JD13&lt;&gt;"",IF($G13="3",IF(JB13&lt;&gt;"",IF(AND(JD13&lt;=10,JB13&gt;=$JC$92),HLOOKUP(JD13,Points_Table_Modified,IF(KG13&gt;=6,8,KG13+2),FALSE),0),""),IF(JB13&lt;&gt;"",IF(AND(JD13&lt;=10,JB13&gt;=$JC$92),HLOOKUP(JD13,Points_Table,IF(KG13&gt;=6,8,KG13+2),FALSE),0),"")),"")</f>
        <v/>
      </c>
      <c r="JG13" s="53" t="str">
        <f>IF(JE13&lt;&gt;"",AVERAGE(IF(AND($G13="3",JE13&lt;&gt;""),HLOOKUP(JE13,Points_Table_Modified,IF(KG13&gt;=6,8,KG13+2),FALSE),IF(JE13&lt;&gt;"",HLOOKUP(JE13,Points_Table,IF(KG13&gt;=6,8,KG13+2),FALSE),"")),JF13),JF13)</f>
        <v/>
      </c>
      <c r="JH13" s="51" t="str">
        <f>IF(AND($G13="2",JB13&lt;&gt;""),JB13,"")</f>
        <v/>
      </c>
      <c r="JI13" s="52" t="str">
        <f>IF(AND(JB13&lt;&gt;"",$G13="2"),_xlfn.RANK.EQ(JB13,$JH$6:$JH$89),"")</f>
        <v/>
      </c>
      <c r="JJ13" s="52" t="str">
        <f>IF(IF(JI13&lt;&gt;"",IF(MAX(COUNTIF($JI$6:$JI$89,$JI$6:$JI$89))&gt;1,"x",""),"")&lt;&gt;"",JI13+1,"")</f>
        <v/>
      </c>
      <c r="JK13" s="54" t="str">
        <f>IF(JI13&lt;&gt;"",IF($G13="3",IF(JB13&lt;&gt;"",IF(AND(JI13&lt;=10,JB13&gt;=$JH$92),HLOOKUP(JI13,Points_Table_Modified,IF(KG13&gt;=6,8,KG13+2),FALSE),0),""),IF(JB13&lt;&gt;"",IF(AND(JI13&lt;=10,JB13&gt;=$JH$92),HLOOKUP(JI13,Points_Table,IF(KG13&gt;=6,8,KG13+2),FALSE),0),"")),"")</f>
        <v/>
      </c>
      <c r="JL13" s="53" t="str">
        <f>IF(JJ13&lt;&gt;"",AVERAGE(IF(AND($G13="3",JJ13&lt;&gt;""),HLOOKUP(JJ13,Points_Table_Modified,IF(KG13&gt;=6,8,KG13+2),FALSE),IF(JJ13&lt;&gt;"",HLOOKUP(JJ13,Points_Table,IF(KG13&gt;=6,8,KG13+2),FALSE),"")),JK13),JK13)</f>
        <v/>
      </c>
      <c r="JM13" s="51" t="str">
        <f>IF(AND($G13="3",JB13&lt;&gt;""),JB13,"")</f>
        <v/>
      </c>
      <c r="JN13" s="52" t="str">
        <f>IF(AND(JB13&lt;&gt;"",$G13="3"),_xlfn.RANK.EQ(JB13,$JM$6:$JM$89),"")</f>
        <v/>
      </c>
      <c r="JO13" s="52" t="str">
        <f>IF(IF(JN13&lt;&gt;"",IF(MAX(COUNTIF($JN$6:$JN$89,$JN$6:$JN$89))&gt;1,"x",""),"")&lt;&gt;"",JN13+1,"")</f>
        <v/>
      </c>
      <c r="JP13" s="52" t="str">
        <f>IF(JN13&lt;&gt;"",IF($G13="3",IF(JB13&lt;&gt;"",IF(AND(JN13&lt;=20,JB13&gt;=$JM$92),HLOOKUP(JN13,Points_Table_Modified,IF(KG13&gt;=6,8,KG13+2),FALSE),0),""),IF(JB13&lt;&gt;"",IF(AND(JN13&lt;=10,JB13&gt;=$JM$92),HLOOKUP(JN13,Points_Table,IF(KG13&gt;=6,8,KG13+2),FALSE),0),"")),"")</f>
        <v/>
      </c>
      <c r="JQ13" s="53" t="str">
        <f>IF(JO13&lt;&gt;"",AVERAGE(IF(AND($G13="3",JO13&lt;&gt;""),HLOOKUP(JO13,Points_Table_Modified,IF(KG13&gt;=6,8,KG13+2),FALSE),IF(JO13&lt;&gt;"",HLOOKUP(JO13,Points_Table,IF(KG13&gt;=6,8,KG13+2),FALSE),"")),JP13),JP13)</f>
        <v/>
      </c>
      <c r="JR13" s="51" t="str">
        <f>IF(AND($G13="4",JB13&lt;&gt;""),JB13,"")</f>
        <v/>
      </c>
      <c r="JS13" s="52" t="str">
        <f>IF(AND(JB13&lt;&gt;"",G13="4"),_xlfn.RANK.EQ(JB13,$JR$6:$JR$89),"")</f>
        <v/>
      </c>
      <c r="JT13" s="52" t="str">
        <f>IF(IF(JS13&lt;&gt;"",IF(MAX(COUNTIF($JS$6:$JS$89,$JS$6:$JS$89))&gt;1,"x",""),"")&lt;&gt;"",JS13+1,"")</f>
        <v/>
      </c>
      <c r="JU13" s="52" t="str">
        <f>IF(JS13&lt;&gt;"",IF($G13="3",IF(JB13&lt;&gt;"",IF(AND(JS13&lt;=10,JB13&gt;=$JR$92),HLOOKUP(JS13,Points_Table_Modified,IF(KG13&gt;=6,8,KG13+2),FALSE),0),""),IF(JB13&lt;&gt;"",IF(AND(JS13&lt;=10,JB13&gt;=$JR$92),HLOOKUP(JS13,Points_Table,IF(KG13&gt;=6,8,KG13+2),FALSE),0),"")),"")</f>
        <v/>
      </c>
      <c r="JV13" s="53" t="str">
        <f>IF(JT13&lt;&gt;"",AVERAGE(IF(AND($G13="3",JT13&lt;&gt;""),HLOOKUP(JT13,Points_Table_Modified,IF(KG13&gt;=6,8,KG13+2),FALSE),IF(JT13&lt;&gt;"",HLOOKUP(JT13,Points_Table,IF(KG13&gt;=6,8,KG13+2),FALSE),"")),JU13),JU13)</f>
        <v/>
      </c>
      <c r="JW13" s="51" t="str">
        <f>IF(AND($G13="5",JB13&lt;&gt;""),JB13,"")</f>
        <v/>
      </c>
      <c r="JX13" s="52" t="str">
        <f>IF(AND(JB13&lt;&gt;"",$G13="5"),_xlfn.RANK.EQ(JB13,$JW$6:$JW$89),"")</f>
        <v/>
      </c>
      <c r="JY13" s="52" t="str">
        <f>IF(IF(JX13&lt;&gt;"",IF(MAX(COUNTIF($JX$6:$JX$89,$JX$6:$JX$89))&gt;1,"x",""),"")&lt;&gt;"",JX13+1,"")</f>
        <v/>
      </c>
      <c r="JZ13" s="52" t="str">
        <f>IF(JX13&lt;&gt;"",IF($G13="3",IF(JB13&lt;&gt;"",IF(AND(JX13&lt;=10,JB13&gt;=$JW$92),HLOOKUP(JX13,Points_Table_Modified,IF(KG13&gt;=6,8,KG13+2),FALSE),0),""),IF(JB13&lt;&gt;"",IF(AND(JX13&lt;=10,JB13&gt;=$JW$92),HLOOKUP(JX13,Points_Table,IF(KG13&gt;=6,8,KG13+2),FALSE),0),"")),"")</f>
        <v/>
      </c>
      <c r="KA13" s="53" t="str">
        <f>IF(JY13&lt;&gt;"",AVERAGE(IF(AND($G13="3",JY13&lt;&gt;""),HLOOKUP(JY13,Points_Table_Modified,IF(KG13&gt;=6,8,KG13+2),FALSE),IF(JY13&lt;&gt;"",HLOOKUP(JY13,Points_Table,IF(KG13&gt;=6,8,KG13+2),FALSE),"")),JZ13),JZ13)</f>
        <v/>
      </c>
      <c r="KB13" s="51" t="str">
        <f>IF(AND($G13="6",JB13&lt;&gt;""),JB13,"")</f>
        <v/>
      </c>
      <c r="KC13" s="52" t="str">
        <f>IF(AND(JB13&lt;&gt;"",$G13="6"),_xlfn.RANK.EQ(JB13,$KB$6:$KB$89),"")</f>
        <v/>
      </c>
      <c r="KD13" s="52" t="str">
        <f>IF(IF(KC13&lt;&gt;"",IF(MAX(COUNTIF($KC$6:$KC$89,$KC$6:$KC$89))&gt;1,"x",""),"")&lt;&gt;"",KC13+1,"")</f>
        <v/>
      </c>
      <c r="KE13" s="52" t="str">
        <f>IF(KC13&lt;&gt;"",IF($G13="3",IF(JB13&lt;&gt;"",IF(AND(KC13&lt;=10,JB13&gt;=$KB$92),HLOOKUP(KC13,Points_Table_Modified,IF(KG13&gt;=6,8,KG13+2),FALSE),0),""),IF(JB13&lt;&gt;"",IF(AND(KC13&lt;=10,JB13&gt;=$KB$92),HLOOKUP(KC13,Points_Table,IF(KG13&gt;=6,8,KG13+2),FALSE),0),"")),"")</f>
        <v/>
      </c>
      <c r="KF13" s="53" t="str">
        <f>IF(KD13&lt;&gt;"",AVERAGE(IF(AND($G13="3",KD13&lt;&gt;""),HLOOKUP(KD13,Points_Table_Modified,IF(KG13&gt;=6,8,KG13+2),FALSE),IF(KD13&lt;&gt;"",HLOOKUP(KD13,Points_Table,IF(KG13&gt;=6,8,KG13+2),FALSE),"")),KE13),KE13)</f>
        <v/>
      </c>
      <c r="KG13" s="57">
        <f>VLOOKUP($G13,Entries_D_Event,11,FALSE)</f>
        <v>0</v>
      </c>
      <c r="KH13" s="52" t="str">
        <f>CONCATENATE(KC13,JX13,JS13,JN13,JI13,JD13)</f>
        <v/>
      </c>
      <c r="KI13" s="118" t="str">
        <f>IF(KH13&lt;&gt;"",IF(AND($G13="3",JB13&lt;&gt;""),10,IF(JB13&lt;&gt;"",5,"")),"")</f>
        <v/>
      </c>
      <c r="KJ13" s="118">
        <f>_xlfn.NUMBERVALUE(IF(KH13&lt;&gt;"",CONCATENATE(KF13,KA13,JV13,JQ13,JL13,JG13),""))</f>
        <v>0</v>
      </c>
      <c r="KK13" s="56">
        <f>IFERROR(KI13+KJ13,0)</f>
        <v>0</v>
      </c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</row>
    <row r="14" spans="1:358" s="1" customFormat="1" x14ac:dyDescent="0.25">
      <c r="A14" s="35"/>
      <c r="B14" s="45">
        <v>9</v>
      </c>
      <c r="C14" s="47" t="s">
        <v>137</v>
      </c>
      <c r="D14" s="47" t="s">
        <v>138</v>
      </c>
      <c r="E14" s="50">
        <v>3262</v>
      </c>
      <c r="F14" s="50">
        <v>107</v>
      </c>
      <c r="G14" s="49" t="s">
        <v>56</v>
      </c>
      <c r="H14" s="50" t="str">
        <f>VLOOKUP($G14,Class_Description,2)</f>
        <v>Top Truck</v>
      </c>
      <c r="I14" s="187">
        <f>AS14+CC14+DM14+EW14+GG14+HQ14+JA14+KK14</f>
        <v>15</v>
      </c>
      <c r="J14" s="116">
        <v>170</v>
      </c>
      <c r="K14" s="102">
        <f>IF(AND(J14&lt;&gt;"",$G14="1"),J14,"")</f>
        <v>170</v>
      </c>
      <c r="L14" s="103">
        <f>IF(AND(J14&lt;&gt;"",$G14="1"),_xlfn.RANK.EQ(J14,$K$6:$K$89),"")</f>
        <v>6</v>
      </c>
      <c r="M14" s="103" t="str">
        <f>IF(G14="6",IF(IF(L14&lt;&gt;"",IF(MAX(COUNTIF($L$6:$L$89,$L$6:$L$89))&gt;1,"x",""),"")&lt;&gt;"",L14+1,""),IF(K14=0,"",IF(IF(L14&lt;&gt;"",IF(MAX(COUNTIF($L$6:$L$89,$L$6:$L$89))&gt;1,"x",""),"")&lt;&gt;"",L14+1,"")))</f>
        <v/>
      </c>
      <c r="N14" s="103">
        <f>IF(L14&lt;&gt;"",IF($G14="3",IF(AND(L14&lt;=20,J14&gt;=$K$92),HLOOKUP(L14,Points_Table_Modified,IF(AO14&gt;=6,8,AO14+2),FALSE),0),IF(AND(L14&lt;=10,J14&gt;=$K$92),HLOOKUP(L14,Points_Table,IF(AO14&gt;=6,8,AO14+2),FALSE),0)),"")</f>
        <v>10</v>
      </c>
      <c r="O14" s="103">
        <f>IF(M14&lt;&gt;"",AVERAGE(IF(AND($G14="3",M14&lt;&gt;""),HLOOKUP(M14,Points_Table_Modified,IF(AO14&gt;=6,8,AO14+2),FALSE),IF(M14&lt;&gt;"",HLOOKUP(M14,Points_Table,IF(AO14&gt;=6,8,AO14+2),FALSE),"")),N14),N14)</f>
        <v>10</v>
      </c>
      <c r="P14" s="102" t="str">
        <f>IF(AND(J14&lt;&gt;"",$G14="2"),J14,"")</f>
        <v/>
      </c>
      <c r="Q14" s="103" t="str">
        <f>IF(AND(J14&lt;&gt;"",$G14="2"),_xlfn.RANK.EQ(J14,$P$6:$P$89),"")</f>
        <v/>
      </c>
      <c r="R14" s="103" t="str">
        <f>IF(G14="6",IF(IF(Q14&lt;&gt;"",IF(MAX(COUNTIF($Q$6:$Q$89,$Q$6:$Q$89))&gt;1,"x",""),"")&lt;&gt;"",Q14+1,""),IF(P14=0,"",IF(IF(Q14&lt;&gt;"",IF(MAX(COUNTIF($Q$6:$Q$89,$Q$6:$Q$89))&gt;1,"x",""),"")&lt;&gt;"",Q14+1,"")))</f>
        <v/>
      </c>
      <c r="S14" s="103" t="str">
        <f>IF(Q14&lt;&gt;"",IF($G14="3",IF(J14&lt;&gt;"",IF(AND(Q14&lt;=10,J14&gt;=$P$92),HLOOKUP(Q14,Points_Table_Modified,IF(AO14&gt;=6,8,AO14+2),FALSE),0),""),IF(J14&lt;&gt;"",IF(AND(Q14&lt;=10,J14&gt;=$P$92),HLOOKUP(Q14,Points_Table,IF(AO14&gt;=6,8,AO14+2),FALSE),0),"")),"")</f>
        <v/>
      </c>
      <c r="T14" s="103" t="str">
        <f>IF(R14&lt;&gt;"",AVERAGE(IF(AND($G14="3",R14&lt;&gt;""),HLOOKUP(R14,Points_Table_Modified,IF(AO14&gt;=6,8,AO14+2),FALSE),IF(R14&lt;&gt;"",HLOOKUP(R14,Points_Table,IF(AO14&gt;=6,8,AO14+2),FALSE),"")),S14),S14)</f>
        <v/>
      </c>
      <c r="U14" s="102" t="str">
        <f>IF(AND(J14&lt;&gt;"",$G14="3"),J14,"")</f>
        <v/>
      </c>
      <c r="V14" s="103" t="str">
        <f>IF(AND(J14&lt;&gt;"",$G14="3"),_xlfn.RANK.EQ(J14,$U$6:$U$89),"")</f>
        <v/>
      </c>
      <c r="W14" s="103" t="str">
        <f>IF(G14="6",IF(IF(V14&lt;&gt;"",IF(MAX(COUNTIF($V$6:$V$89,$V$6:$V$89))&gt;1,"x",""),"")&lt;&gt;"",V14+1,""),IF(U14=0,"",IF(IF(V14&lt;&gt;"",IF(MAX(COUNTIF($V$6:$V$89,$V$6:$V$89))&gt;1,"x",""),"")&lt;&gt;"",V14+1,"")))</f>
        <v/>
      </c>
      <c r="X14" s="103" t="str">
        <f>IF(V14&lt;&gt;"",IF($G14="3",IF(J14&lt;&gt;"",IF(AND(V14&lt;=20,J14&gt;=$U$92),HLOOKUP(V14,Points_Table_Modified,IF(AO14&gt;=6,8,AO14+2),FALSE),0),""),IF(J14&lt;&gt;"",IF(AND(V14&lt;=10,$J14&gt;=$U$92),HLOOKUP(V14,Points_Table,IF(AO14&gt;=6,8,AO14+2),FALSE),0),"")),"")</f>
        <v/>
      </c>
      <c r="Y14" s="103" t="str">
        <f>IF(W14&lt;&gt;"",AVERAGE(IF(AND($G14="3",W14&lt;&gt;""),HLOOKUP(W14,Points_Table_Modified,IF(AO14&gt;=6,8,AO14+2),FALSE),IF(W14&lt;&gt;"",HLOOKUP(W14,Points_Table,IF(AO14&gt;=6,8,AO14+2),FALSE),"")),X14),X14)</f>
        <v/>
      </c>
      <c r="Z14" s="102" t="str">
        <f>IF(AND(J14&lt;&gt;"",$G14="4"),J14,"")</f>
        <v/>
      </c>
      <c r="AA14" s="103" t="str">
        <f>IF(AND($J14&lt;&gt;"",G14="4"),_xlfn.RANK.EQ(J14,$Z$6:$Z$89),"")</f>
        <v/>
      </c>
      <c r="AB14" s="103" t="str">
        <f>IF($G14="6",IF(IF(AA14&lt;&gt;"",IF(MAX(COUNTIF($AA$6:$AA$89,$AA$6:$AA$89))&gt;1,"x",""),"")&lt;&gt;"",AA14+1,""),IF(Z14=0,"",IF(IF(AA14&lt;&gt;"",IF(MAX(COUNTIF($AA$6:$AA$89,$AA$6:$AA$89))&gt;1,"x",""),"")&lt;&gt;"",AA14+1,"")))</f>
        <v/>
      </c>
      <c r="AC14" s="103" t="str">
        <f>IF(AA14&lt;&gt;"",IF($G14="3",IF(J14&lt;&gt;"",IF(AND(AA14&lt;=10,J14&gt;=$Z$92),HLOOKUP(AA14,Points_Table_Modified,IF(AO14&gt;=6,8,AO14+2),FALSE),0),""),IF(J14&lt;&gt;"",IF(AND(AA14&lt;=10,J14&gt;=$Z$92),HLOOKUP(AA14,Points_Table,IF(AO14&gt;=6,8,AO14+2),FALSE),0),"")),"")</f>
        <v/>
      </c>
      <c r="AD14" s="103" t="str">
        <f>IF(AB14&lt;&gt;"",AVERAGE(IF(AND($G14="3",AB14&lt;&gt;""),HLOOKUP(AB14,Points_Table_Modified,IF(AO14&gt;=6,8,AO14+2),FALSE),IF(AB14&lt;&gt;"",HLOOKUP(AB14,Points_Table,IF(AO14&gt;=6,8,AO14+2),FALSE),"")),AC14),AC14)</f>
        <v/>
      </c>
      <c r="AE14" s="102" t="str">
        <f>IF(AND(J14&lt;&gt;"",$G14="5"),J14,"")</f>
        <v/>
      </c>
      <c r="AF14" s="103" t="str">
        <f>IF(AND(J14&lt;&gt;"",$G14="5"),_xlfn.RANK.EQ(J14,$AE$6:$AE$89),"")</f>
        <v/>
      </c>
      <c r="AG14" s="103" t="str">
        <f>IF($G14="6",IF(IF(AF14&lt;&gt;"",IF(MAX(COUNTIF($AF$6:$AF$89,$AF$6:$AF$89))&gt;1,"x",""),"")&lt;&gt;"",AF14+1,""),IF(AE14=0,"",IF(IF(AF14&lt;&gt;"",IF(MAX(COUNTIF($AF$6:$AF$89,$AF$6:$AF$89))&gt;1,"x",""),"")&lt;&gt;"",AF14+1,"")))</f>
        <v/>
      </c>
      <c r="AH14" s="103" t="str">
        <f>IF(AF14&lt;&gt;"",IF($G14="3",IF(J14&lt;&gt;"",IF(AND(AF14&lt;=10,J14&gt;=$AE$92),HLOOKUP(AF14,Points_Table_Modified,IF(AO14&gt;=6,8,AO14+2),FALSE),0),""),IF(J14&lt;&gt;"",IF(AND(AF14&lt;=10,J14&gt;=$AE$92),HLOOKUP(AF14,Points_Table,IF(AO14&gt;=6,8,AO14+2),FALSE),0),"")),"")</f>
        <v/>
      </c>
      <c r="AI14" s="103" t="str">
        <f>IF(AG14&lt;&gt;"",AVERAGE(IF(AND($G14="3",AG14&lt;&gt;""),HLOOKUP(AG14,Points_Table_Modified,IF(AO14&gt;=6,8,AO14+2),FALSE),IF(AG14&lt;&gt;"",HLOOKUP(AG14,Points_Table,IF(AO14&gt;=6,8,AO14+2),FALSE),"")),AH14),AH14)</f>
        <v/>
      </c>
      <c r="AJ14" s="102" t="str">
        <f>IF(AND(J14&lt;&gt;"",$G14="6"),J14,"")</f>
        <v/>
      </c>
      <c r="AK14" s="103" t="str">
        <f>IF(AND(J14&lt;&gt;"",$G14="6"),_xlfn.RANK.EQ(J14,$AJ$6:$AJ$89),"")</f>
        <v/>
      </c>
      <c r="AL14" s="103" t="str">
        <f>IF(G14="6",IF(IF(AK14&lt;&gt;"",IF(MAX(COUNTIF($AK$6:$AK$89,$AK$6:$AK$89))&gt;1,"x",""),"")&lt;&gt;"",AK14+1,""),IF(AJ14=0,"",IF(IF(AK14&lt;&gt;"",IF(MAX(COUNTIF($AK$6:$AK$89,$AK$6:$AK$89))&gt;1,"x",""),"")&lt;&gt;"",AK14+1,"")))</f>
        <v/>
      </c>
      <c r="AM14" s="103" t="str">
        <f>IF(AK14&lt;&gt;"",IF($G14="3",IF(J14&lt;&gt;"",IF(AND(AK14&lt;=10,J14&gt;=$AJ$92),HLOOKUP(AK14,Points_Table_Modified,IF(AO14&gt;=6,8,AO14+2),FALSE),0),""),IF(J14&lt;&gt;"",IF(AND(AK14&lt;=10,J14&gt;=$AJ$92),HLOOKUP(AK14,Points_Table,IF(AO14&gt;=6,8,AO14+2),FALSE),0),"")),"")</f>
        <v/>
      </c>
      <c r="AN14" s="136" t="str">
        <f>IF(AL14&lt;&gt;"",AVERAGE(IF(AND($G14="3",AL14&lt;&gt;""),HLOOKUP(AL14,Points_Table_Modified,IF(AO14&gt;=6,8,AO14+2),FALSE),IF(AL14&lt;&gt;"",HLOOKUP(AL14,Points_Table,IF(AO14&gt;=6,8,AO14+2),FALSE),"")),AM14),AM14)</f>
        <v/>
      </c>
      <c r="AO14" s="55">
        <f>VLOOKUP($G14,Entries_D_Event,4,FALSE)</f>
        <v>6</v>
      </c>
      <c r="AP14" s="52" t="str">
        <f>CONCATENATE(AK14,AF14,AA14,V14,Q14,L14)</f>
        <v>6</v>
      </c>
      <c r="AQ14" s="118">
        <f>IF(AP14&lt;&gt;"",IF(AND($G14="3",J14&lt;&gt;""),10,IF(J14&lt;&gt;"",5,"")),"")</f>
        <v>5</v>
      </c>
      <c r="AR14" s="118">
        <f>_xlfn.NUMBERVALUE(IF(AP14&lt;&gt;"",CONCATENATE(AN14,AI14,AD14,Y14,T14,O14),""))</f>
        <v>10</v>
      </c>
      <c r="AS14" s="56">
        <f>IFERROR(AQ14+AR14,0)</f>
        <v>15</v>
      </c>
      <c r="AT14" s="90"/>
      <c r="AU14" s="54" t="str">
        <f>IF(AND(AT14&lt;&gt;"",$G14="1"),AT14,"")</f>
        <v/>
      </c>
      <c r="AV14" s="52" t="str">
        <f>IF(AND(AT14&lt;&gt;"",$G14="1"),_xlfn.RANK.EQ(AT14,$AU$6:$AU$89),"")</f>
        <v/>
      </c>
      <c r="AW14" s="52" t="str">
        <f>IF(IF(AV14&lt;&gt;"",IF(MAX(COUNTIF($AV$6:$AV$89,$AV$6:$AV$89))&gt;1,"x",""),"")&lt;&gt;"",AV14+1,"")</f>
        <v/>
      </c>
      <c r="AX14" s="52" t="str">
        <f>IF(AV14&lt;&gt;"",IF($G14="3",IF(AT14&lt;&gt;"",IF(AND(AV14&lt;=10,AT14&gt;=$AU$92),HLOOKUP(AV14,Points_Table_Modified,IF(BY14&gt;=6,8,BY14+2),FALSE),0),""),IF(AT14&lt;&gt;"",IF(AND(AV14&lt;=10,AT14&gt;=$AU$92),HLOOKUP(AV14,Points_Table,IF(BY14&gt;=6,8,BY14+2),FALSE),0),"")),"")</f>
        <v/>
      </c>
      <c r="AY14" s="53" t="str">
        <f>IF(AW14&lt;&gt;"",AVERAGE(IF(AND($G14="3",AW14&lt;&gt;""),HLOOKUP(AW14,Points_Table_Modified,IF(BY14&gt;=6,8,BY14+2),FALSE),IF(AW14&lt;&gt;"",HLOOKUP(AW14,Points_Table,IF(BY14&gt;=6,8,BY14+2),FALSE),"")),AX14),AX14)</f>
        <v/>
      </c>
      <c r="AZ14" s="51" t="str">
        <f>IF(AND($G14="2",AT14&lt;&gt;""),AT14,"")</f>
        <v/>
      </c>
      <c r="BA14" s="52" t="str">
        <f>IF(AND(AT14&lt;&gt;"",$G14="2"),_xlfn.RANK.EQ(AT14,$AZ$6:$AZ$89),"")</f>
        <v/>
      </c>
      <c r="BB14" s="52" t="str">
        <f>IF(IF(BA14&lt;&gt;"",IF(MAX(COUNTIF($BA$6:$BA$89,$BA$6:$BA$89))&gt;1,"x",""),"")&lt;&gt;"",BA14+1,"")</f>
        <v/>
      </c>
      <c r="BC14" s="54" t="str">
        <f>IF(BA14&lt;&gt;"",IF($G14="3",IF(AT14&lt;&gt;"",IF(AND(BA14&lt;=10,AT14&gt;=$AZ$92),HLOOKUP(BA14,Points_Table_Modified,IF(BY14&gt;=6,8,BY14+2),FALSE),0),""),IF(AT14&lt;&gt;"",IF(AND(BA14&lt;=10,AT14&gt;=$AZ$92),HLOOKUP(BA14,Points_Table,IF(BY14&gt;=6,8,BY14+2),FALSE),0),"")),"")</f>
        <v/>
      </c>
      <c r="BD14" s="53" t="str">
        <f>IF(BB14&lt;&gt;"",AVERAGE(IF(AND($G14="3",BB14&lt;&gt;""),HLOOKUP(BB14,Points_Table_Modified,IF(BY14&gt;=6,8,BY14+2),FALSE),IF(BB14&lt;&gt;"",HLOOKUP(BB14,Points_Table,IF(BY14&gt;=6,8,BY14+2),FALSE),"")),BC14),BC14)</f>
        <v/>
      </c>
      <c r="BE14" s="51" t="str">
        <f>IF(AND($G14="3",AT14&lt;&gt;""),AT14,"")</f>
        <v/>
      </c>
      <c r="BF14" s="52" t="str">
        <f>IF(AND(AT14&lt;&gt;"",$G14="3"),_xlfn.RANK.EQ(AT14,$BE$6:$BE$89),"")</f>
        <v/>
      </c>
      <c r="BG14" s="52" t="str">
        <f>IF(IF(BF14&lt;&gt;"",IF(MAX(COUNTIF($BF$6:$BF$89,$BF$6:$BF$89))&gt;1,"x",""),"")&lt;&gt;"",BF14+1,"")</f>
        <v/>
      </c>
      <c r="BH14" s="52" t="str">
        <f>IF(BF14&lt;&gt;"",IF($G14="3",IF(AT14&lt;&gt;"",IF(AND(BF14&lt;=20,AT14&gt;=$BE$92),HLOOKUP(BF14,Points_Table_Modified,IF(BY14&gt;=6,8,BY14+2),FALSE),0),""),IF(AT14&lt;&gt;"",IF(AND(BF14&lt;=10,AT14&gt;=$BE$92),HLOOKUP(BF14,Points_Table,IF(BY14&gt;=6,8,BY14+2),FALSE),0),"")),"")</f>
        <v/>
      </c>
      <c r="BI14" s="53" t="str">
        <f>IF(BG14&lt;&gt;"",AVERAGE(IF(AND($G14="3",BG14&lt;&gt;""),HLOOKUP(BG14,Points_Table_Modified,IF(BY14&gt;=6,8,BY14+2),FALSE),IF(BG14&lt;&gt;"",HLOOKUP(BG14,Points_Table,IF(BY14&gt;=6,8,BY14+2),FALSE),"")),BH14),BH14)</f>
        <v/>
      </c>
      <c r="BJ14" s="51" t="str">
        <f>IF(AND($G14="4",AT14&lt;&gt;""),AT14,"")</f>
        <v/>
      </c>
      <c r="BK14" s="52" t="str">
        <f>IF(AND(AT14&lt;&gt;"",G14="4"),_xlfn.RANK.EQ(AT14,$BJ$6:$BJ$89),"")</f>
        <v/>
      </c>
      <c r="BL14" s="52" t="str">
        <f>IF(IF(BK14&lt;&gt;"",IF(MAX(COUNTIF($BK$6:$BK$89,$BK$6:$BK$89))&gt;1,"x",""),"")&lt;&gt;"",BK14+1,"")</f>
        <v/>
      </c>
      <c r="BM14" s="52" t="str">
        <f>IF(BK14&lt;&gt;"",IF($G14="3",IF(AT14&lt;&gt;"",IF(AND(BK14&lt;=10,AT14&gt;=$BJ$92),HLOOKUP(BK14,Points_Table_Modified,IF(BY14&gt;=6,8,BY14+2),FALSE),0),""),IF(AT14&lt;&gt;"",IF(AND(BK14&lt;=10,AT14&gt;=$BJ$92),HLOOKUP(BK14,Points_Table,IF(BY14&gt;=6,8,BY14+2),FALSE),0),"")),"")</f>
        <v/>
      </c>
      <c r="BN14" s="53" t="str">
        <f>IF(BL14&lt;&gt;"",AVERAGE(IF(AND($G14="3",BL14&lt;&gt;""),HLOOKUP(BL14,Points_Table_Modified,IF(BY14&gt;=6,8,BY14+2),FALSE),IF(BL14&lt;&gt;"",HLOOKUP(BL14,Points_Table,IF(BY14&gt;=6,8,BY14+2),FALSE),"")),BM14),BM14)</f>
        <v/>
      </c>
      <c r="BO14" s="51" t="str">
        <f>IF(AND($G14="5",AT14&lt;&gt;""),AT14,"")</f>
        <v/>
      </c>
      <c r="BP14" s="52" t="str">
        <f>IF(AND(AT14&lt;&gt;"",$G14="5"),_xlfn.RANK.EQ(AT14,$BO$6:$BO$89),"")</f>
        <v/>
      </c>
      <c r="BQ14" s="52" t="str">
        <f>IF(IF(BP14&lt;&gt;"",IF(MAX(COUNTIF($BP$6:$BP$89,$BP$6:$BP$89))&gt;1,"x",""),"")&lt;&gt;"",BP14+1,"")</f>
        <v/>
      </c>
      <c r="BR14" s="52" t="str">
        <f>IF(BP14&lt;&gt;"",IF($G14="3",IF(AT14&lt;&gt;"",IF(AND(BP14&lt;=10,AT14&gt;=$BO$92),HLOOKUP(BP14,Points_Table_Modified,IF(BY14&gt;=6,8,BY14+2),FALSE),0),""),IF(AT14&lt;&gt;"",IF(AND(BP14&lt;=10,AT14&gt;=$BO$92),HLOOKUP(BP14,Points_Table,IF(BY14&gt;=6,8,BY14+2),FALSE),0),"")),"")</f>
        <v/>
      </c>
      <c r="BS14" s="53" t="str">
        <f>IF(BQ14&lt;&gt;"",AVERAGE(IF(AND($G14="3",BQ14&lt;&gt;""),HLOOKUP(BQ14,Points_Table_Modified,IF(BY14&gt;=6,8,BY14+2),FALSE),IF(BQ14&lt;&gt;"",HLOOKUP(BQ14,Points_Table,IF(BY14&gt;=6,8,BY14+2),FALSE),"")),BR14),BR14)</f>
        <v/>
      </c>
      <c r="BT14" s="51" t="str">
        <f>IF(AND($G14="6",AT14&lt;&gt;""),AT14,"")</f>
        <v/>
      </c>
      <c r="BU14" s="52" t="str">
        <f>IF(AND(AT14&lt;&gt;"",$G14="6"),_xlfn.RANK.EQ(AT14,$BT$6:$BT$89),"")</f>
        <v/>
      </c>
      <c r="BV14" s="52" t="str">
        <f>IF(IF(BU14&lt;&gt;"",IF(MAX(COUNTIF($BU$6:$BU$89,$BU$6:$BU$89))&gt;1,"x",""),"")&lt;&gt;"",BU14+1,"")</f>
        <v/>
      </c>
      <c r="BW14" s="52" t="str">
        <f>IF(BU14&lt;&gt;"",IF($G14="3",IF(AT14&lt;&gt;"",IF(AND(BU14&lt;=10,AT14&gt;=$BT$92),HLOOKUP(BU14,Points_Table_Modified,IF(BY14&gt;=6,8,BY14+2),FALSE),0),""),IF(AT14&lt;&gt;"",IF(AND(BU14&lt;=10,AT14&gt;=$BT$92),HLOOKUP(BU14,Points_Table,IF(BY14&gt;=6,8,BY14+2),FALSE),0),"")),"")</f>
        <v/>
      </c>
      <c r="BX14" s="53" t="str">
        <f>IF(BV14&lt;&gt;"",AVERAGE(IF(AND($G14="3",BV14&lt;&gt;""),HLOOKUP(BV14,Points_Table_Modified,IF(BY14&gt;=6,8,BY14+2),FALSE),IF(BV14&lt;&gt;"",HLOOKUP(BV14,Points_Table,IF(BY14&gt;=6,8,BY14+2),FALSE),"")),BW14),BW14)</f>
        <v/>
      </c>
      <c r="BY14" s="55">
        <f>VLOOKUP($G14,Entries_D_Event,5,FALSE)</f>
        <v>4</v>
      </c>
      <c r="BZ14" s="52" t="str">
        <f>CONCATENATE(BU14,BP14,BK14,BF14,BA14,AV14)</f>
        <v/>
      </c>
      <c r="CA14" s="118" t="str">
        <f>IF(BZ14&lt;&gt;"",IF(AND($G14="3",AT14&lt;&gt;""),10,IF(AT14&lt;&gt;"",5,"")),"")</f>
        <v/>
      </c>
      <c r="CB14" s="118">
        <f>_xlfn.NUMBERVALUE(IF(BZ14&lt;&gt;"",CONCATENATE(BX14,BS14,BN14,BI14,BD14,AY14),""))</f>
        <v>0</v>
      </c>
      <c r="CC14" s="56">
        <f>IFERROR(CA14+CB14,0)</f>
        <v>0</v>
      </c>
      <c r="CD14" s="90"/>
      <c r="CE14" s="54" t="str">
        <f>IF(AND($G14="1",CD14&lt;&gt;""),CD14,"")</f>
        <v/>
      </c>
      <c r="CF14" s="52" t="str">
        <f>IF(AND(CD14&lt;&gt;"",$G14="1"),_xlfn.RANK.EQ(CD14,$CE$6:$CE$89),"")</f>
        <v/>
      </c>
      <c r="CG14" s="52" t="str">
        <f>IF(IF(CF14&lt;&gt;"",IF(MAX(COUNTIF($CF$6:$CF$89,$CF$6:$CF$89))&gt;1,"x",""),"")&lt;&gt;"",CF14+1,"")</f>
        <v/>
      </c>
      <c r="CH14" s="52" t="str">
        <f>IF(CF14&lt;&gt;"",IF($G14="3",IF(CD14&lt;&gt;"",IF(AND(CF14&lt;=10,CD14&gt;=$CE$92),HLOOKUP(CF14,Points_Table_Modified,IF(DI14&gt;=6,8,DI14+2),FALSE),0),""),IF(CD14&lt;&gt;"",IF(AND(CF14&lt;=10,CD14&gt;=$CE$92),HLOOKUP(CF14,Points_Table,IF(DI14&gt;=6,8,DI14+2),FALSE),0),"")),"")</f>
        <v/>
      </c>
      <c r="CI14" s="53" t="str">
        <f>IF(CG14&lt;&gt;"",AVERAGE(IF(AND($G14="3",CG14&lt;&gt;""),HLOOKUP(CG14,Points_Table_Modified,IF(DI14&gt;=6,8,DI14+2),FALSE),IF(CG14&lt;&gt;"",HLOOKUP(CG14,Points_Table,IF(DI14&gt;=6,8,DI14+2),FALSE),"")),CH14),CH14)</f>
        <v/>
      </c>
      <c r="CJ14" s="51" t="str">
        <f>IF(AND($G14="2",CD14&lt;&gt;""),CD14,"")</f>
        <v/>
      </c>
      <c r="CK14" s="52" t="str">
        <f>IF(AND(CD14&lt;&gt;"",$G14="2"),_xlfn.RANK.EQ(CD14,$CJ$6:$CJ$89),"")</f>
        <v/>
      </c>
      <c r="CL14" s="52" t="str">
        <f>IF(IF(CK14&lt;&gt;"",IF(MAX(COUNTIF($CK$6:$CK$89,$CK$6:$CK$89))&gt;1,"x",""),"")&lt;&gt;"",CK14+1,"")</f>
        <v/>
      </c>
      <c r="CM14" s="54" t="str">
        <f>IF(CK14&lt;&gt;"",IF($G14="3",IF(CD14&lt;&gt;"",IF(AND(CK14&lt;=10,CD14&gt;=$CJ$92),HLOOKUP(CK14,Points_Table_Modified,IF(DI14&gt;=6,8,DI14+2),FALSE),0),""),IF(CD14&lt;&gt;"",IF(AND(CK14&lt;=10,CD14&gt;=$CJ$92),HLOOKUP(CK14,Points_Table,IF(DI14&gt;=6,8,DI14+2),FALSE),0),"")),"")</f>
        <v/>
      </c>
      <c r="CN14" s="53" t="str">
        <f>IF(CL14&lt;&gt;"",AVERAGE(IF(AND($G14="3",CL14&lt;&gt;""),HLOOKUP(CL14,Points_Table_Modified,IF(DI14&gt;=6,8,DI14+2),FALSE),IF(CL14&lt;&gt;"",HLOOKUP(CL14,Points_Table,IF(DI14&gt;=6,8,DI14+2),FALSE),"")),CM14),CM14)</f>
        <v/>
      </c>
      <c r="CO14" s="51" t="str">
        <f>IF(AND($G14="3",CD14&lt;&gt;""),CD14,"")</f>
        <v/>
      </c>
      <c r="CP14" s="52" t="str">
        <f>IF(AND(CD14&lt;&gt;"",$G14="3"),_xlfn.RANK.EQ(CD14,$CO$6:$CO$89),"")</f>
        <v/>
      </c>
      <c r="CQ14" s="52" t="str">
        <f>IF(IF(CP14&lt;&gt;"",IF(MAX(COUNTIF($CP14:$CP$89,$CP$6:$CP$89))&gt;1,"x",""),"")&lt;&gt;"",CP14+1,"")</f>
        <v/>
      </c>
      <c r="CR14" s="52" t="str">
        <f>IF(CP14&lt;&gt;"",IF($G14="3",IF(CD14&lt;&gt;"",IF(AND(CP14&lt;=20,CD14&gt;=$CO$92),HLOOKUP(CP14,Points_Table_Modified,IF(DI14&gt;=6,8,DI14+2),FALSE),0),""),IF(CD14&lt;&gt;"",IF(AND(CP14&lt;=10,CD14&gt;=$CO$92),HLOOKUP(CP14,Points_Table,IF(DI14&gt;=6,8,DI14+2),FALSE),0),"")),"")</f>
        <v/>
      </c>
      <c r="CS14" s="53" t="str">
        <f>IF(CQ14&lt;&gt;"",AVERAGE(IF(AND($G14="3",CQ14&lt;&gt;""),HLOOKUP(CQ14,Points_Table_Modified,IF(DI14&gt;=6,8,DI14+2),FALSE),IF(CQ14&lt;&gt;"",HLOOKUP(CQ14,Points_Table,IF(DI14&gt;=6,8,DI14+2),FALSE),"")),CR14),CR14)</f>
        <v/>
      </c>
      <c r="CT14" s="51" t="str">
        <f>IF(AND($G14="4",CD14&lt;&gt;""),CD14,"")</f>
        <v/>
      </c>
      <c r="CU14" s="52" t="str">
        <f>IF(AND(CD14&lt;&gt;"",G14="4"),_xlfn.RANK.EQ(CD14,$CT$6:$CT$89),"")</f>
        <v/>
      </c>
      <c r="CV14" s="52" t="str">
        <f>IF(IF(CU14&lt;&gt;"",IF(MAX(COUNTIF($CU$6:$CU$89,$CU$6:$CU$89))&gt;1,"x",""),"")&lt;&gt;"",CU14+1,"")</f>
        <v/>
      </c>
      <c r="CW14" s="52" t="str">
        <f>IF(CU14&lt;&gt;"",IF($G14="3",IF(CD14&lt;&gt;"",IF(AND(CU14&lt;=10,CD14&gt;=$CT$92),HLOOKUP(CU14,Points_Table_Modified,IF(DI14&gt;=6,8,DI14+2),FALSE),0),""),IF(CD14&lt;&gt;"",IF(AND(CU14&lt;=10,CD14&gt;=$CT$92),HLOOKUP(CU14,Points_Table,IF(DI14&gt;=6,8,DI14+2),FALSE),0),"")),"")</f>
        <v/>
      </c>
      <c r="CX14" s="53" t="str">
        <f>IF(CV14&lt;&gt;"",AVERAGE(IF(AND($G14="3",CV14&lt;&gt;""),HLOOKUP(CV14,Points_Table_Modified,IF(DI14&gt;=6,8,DI14+2),FALSE),IF(CV14&lt;&gt;"",HLOOKUP(CV14,Points_Table,IF(DI14&gt;=6,8,DI14+2),FALSE),"")),CW14),CW14)</f>
        <v/>
      </c>
      <c r="CY14" s="51" t="str">
        <f>IF(AND($G14="5",CD14&lt;&gt;""),CD14,"")</f>
        <v/>
      </c>
      <c r="CZ14" s="52" t="str">
        <f>IF(AND(CD14&lt;&gt;"",$G14="5"),_xlfn.RANK.EQ(CD14,$CY$6:$CY$89),"")</f>
        <v/>
      </c>
      <c r="DA14" s="52" t="str">
        <f>IF(IF(CZ14&lt;&gt;"",IF(MAX(COUNTIF($CZ$6:$CZ$89,$CZ$6:$CZ$89))&gt;1,"x",""),"")&lt;&gt;"",CZ14+1,"")</f>
        <v/>
      </c>
      <c r="DB14" s="52" t="str">
        <f>IF(CZ14&lt;&gt;"",IF($G14="3",IF(CD14&lt;&gt;"",IF(AND(CZ14&lt;=10,CD14&gt;=$CY$92),HLOOKUP(CZ14,Points_Table_Modified,IF(DI14&gt;=6,8,DI14+2),FALSE),0),""),IF(CD14&lt;&gt;"",IF(AND(CZ14&lt;=10,CD14&gt;=$CY$92),HLOOKUP(CZ14,Points_Table,IF(DI14&gt;=6,8,DI14+2),FALSE),0),"")),"")</f>
        <v/>
      </c>
      <c r="DC14" s="53" t="str">
        <f>IF(DA14&lt;&gt;"",AVERAGE(IF(AND($G14="3",DA14&lt;&gt;""),HLOOKUP(DA14,Points_Table_Modified,IF(DI14&gt;=6,8,DI14+2),FALSE),IF(DA14&lt;&gt;"",HLOOKUP(DA14,Points_Table,IF(DI14&gt;=6,8,DI14+2),FALSE),"")),DB14),DB14)</f>
        <v/>
      </c>
      <c r="DD14" s="51" t="str">
        <f>IF(AND($G14="6",CD14&lt;&gt;""),CD14,"")</f>
        <v/>
      </c>
      <c r="DE14" s="52" t="str">
        <f>IF(AND(CD14&lt;&gt;"",$G14="6"),_xlfn.RANK.EQ(CD14,$DD$6:$DD$89),"")</f>
        <v/>
      </c>
      <c r="DF14" s="52" t="str">
        <f>IF(IF(DE14&lt;&gt;"",IF(MAX(COUNTIF($DE$6:$DE$89,$DE$6:$DE$89))&gt;1,"x",""),"")&lt;&gt;"",DE14+1,"")</f>
        <v/>
      </c>
      <c r="DG14" s="52" t="str">
        <f>IF(DE14&lt;&gt;"",IF($G14="3",IF(CD14&lt;&gt;"",IF(AND(DE14&lt;=10,CD14&gt;=$DD$92),HLOOKUP(DE14,Points_Table_Modified,IF(DI14&gt;=6,8,DI14+2),FALSE),0),""),IF(CD14&lt;&gt;"",IF(AND(DE14&lt;=10,CD14&gt;=$DD$92),HLOOKUP(DE14,Points_Table,IF(DI14&gt;=6,8,DI14+2),FALSE),0),"")),"")</f>
        <v/>
      </c>
      <c r="DH14" s="53" t="str">
        <f>IF(DF14&lt;&gt;"",AVERAGE(IF(AND($G14="3",DF14&lt;&gt;""),HLOOKUP(DF14,Points_Table_Modified,IF(DI14&gt;=6,8,DI14+2),FALSE),IF(DF14&lt;&gt;"",HLOOKUP(DF14,Points_Table,IF(DI14&gt;=6,8,DI14+2),FALSE),"")),DG14),DG14)</f>
        <v/>
      </c>
      <c r="DI14" s="55">
        <f>VLOOKUP($G14,Entries_D_Event,6,FALSE)</f>
        <v>7</v>
      </c>
      <c r="DJ14" s="52" t="str">
        <f>CONCATENATE(DE14,CZ14,CU14,CP14,CK14,CF14)</f>
        <v/>
      </c>
      <c r="DK14" s="52" t="str">
        <f>IF(DJ14&lt;&gt;"",IF(AND($G14="3",CD14&lt;&gt;""),10,IF(CD14&lt;&gt;"",5,"")),"")</f>
        <v/>
      </c>
      <c r="DL14" s="118">
        <f>_xlfn.NUMBERVALUE(IF(DJ14&lt;&gt;"",CONCATENATE(DH14,DC14,CX14,CS14,CN14,CI14),""))</f>
        <v>0</v>
      </c>
      <c r="DM14" s="56">
        <f>IFERROR(DK14+DL14,0)</f>
        <v>0</v>
      </c>
      <c r="DN14" s="90"/>
      <c r="DO14" s="52" t="str">
        <f>IF(AND($G14="1",DN14&lt;&gt;""),DN14,"")</f>
        <v/>
      </c>
      <c r="DP14" s="52" t="str">
        <f>IF(AND(DN14&lt;&gt;"",$G14="1"),_xlfn.RANK.EQ(DN14,$DO$6:$DO$89),"")</f>
        <v/>
      </c>
      <c r="DQ14" s="52" t="str">
        <f>IF(IF(DP14&lt;&gt;"",IF(MAX(COUNTIF($DP$6:$DP$89,$DP$6:$DP$89))&gt;1,"x",""),"")&lt;&gt;"",DP14+1,"")</f>
        <v/>
      </c>
      <c r="DR14" s="52" t="str">
        <f>IF(DP14&lt;&gt;"",IF($G14="3",IF(DN14&lt;&gt;"",IF(AND(DP14&lt;=10,DN14&gt;=$DO$92),HLOOKUP(DP14,Points_Table_Modified,IF(ES14&gt;=6,8,ES14+2),FALSE),0),""),IF(DN14&lt;&gt;"",IF(AND(DP14&lt;=10,DN14&gt;=$DO$92),HLOOKUP(DP14,Points_Table,IF(ES14&gt;=6,8,ES14+2),FALSE),0),"")),"")</f>
        <v/>
      </c>
      <c r="DS14" s="53" t="str">
        <f>IF(DQ14&lt;&gt;"",AVERAGE(IF(AND($G14="3",DQ14&lt;&gt;""),HLOOKUP(DQ14,Points_Table_Modified,IF(ES14&gt;=6,8,ES14+2),FALSE),IF(DQ14&lt;&gt;"",HLOOKUP(DQ14,Points_Table,IF(ES14&gt;=6,8,ES14+2),FALSE),"")),DR14),DR14)</f>
        <v/>
      </c>
      <c r="DT14" s="51" t="str">
        <f>IF(AND($G14="2",DN14&lt;&gt;""),DN14,"")</f>
        <v/>
      </c>
      <c r="DU14" s="52" t="str">
        <f>IF(AND(DN14&lt;&gt;"",$G14="2"),_xlfn.RANK.EQ(DN14,$DT$6:$DT$89),"")</f>
        <v/>
      </c>
      <c r="DV14" s="52" t="str">
        <f>IF(IF(DU14&lt;&gt;"",IF(MAX(COUNTIF($DU$6:$DU$89,$DU$6:$DU$89))&gt;1,"x",""),"")&lt;&gt;"",DU14+1,"")</f>
        <v/>
      </c>
      <c r="DW14" s="54" t="str">
        <f>IF(DU14&lt;&gt;"",IF($G14="3",IF(DN14&lt;&gt;"",IF(AND(DU14&lt;=10,DN14&gt;=$DT$92),HLOOKUP(DU14,Points_Table_Modified,IF(ES14&gt;=6,8,ES14+2),FALSE),0),""),IF(DN14&lt;&gt;"",IF(AND(DU14&lt;=10,DN14&gt;=$DT$92),HLOOKUP(DU14,Points_Table,IF(ES14&gt;=6,8,ES14+2),FALSE),0),"")),"")</f>
        <v/>
      </c>
      <c r="DX14" s="53" t="str">
        <f>IF(DV14&lt;&gt;"",AVERAGE(IF(AND($G14="3",DV14&lt;&gt;""),HLOOKUP(DV14,Points_Table_Modified,IF(ES14&gt;=6,8,ES14+2),FALSE),IF(DV14&lt;&gt;"",HLOOKUP(DV14,Points_Table,IF(ES14&gt;=6,8,ES14+2),FALSE),"")),DW14),DW14)</f>
        <v/>
      </c>
      <c r="DY14" s="51" t="str">
        <f>IF(AND($G14="3",DN14&lt;&gt;""),DN14,"")</f>
        <v/>
      </c>
      <c r="DZ14" s="52" t="str">
        <f>IF(AND(DN14&lt;&gt;"",$G14="3"),_xlfn.RANK.EQ(DN14,$DY$6:$DY$89),"")</f>
        <v/>
      </c>
      <c r="EA14" s="52" t="str">
        <f>IF(IF(DZ14&lt;&gt;"",IF(MAX(COUNTIF($DZ$6:$DZ$89,$DZ$6:$DZ$89))&gt;1,"x",""),"")&lt;&gt;"",DZ14+1,"")</f>
        <v/>
      </c>
      <c r="EB14" s="52" t="str">
        <f>IF(DZ14&lt;&gt;"",IF($G14="3",IF(DN14&lt;&gt;"",IF(AND(DZ14&lt;=20,DN14&gt;=$DY$92),HLOOKUP(DZ14,Points_Table_Modified,IF(ES14&gt;=6,8,ES14+2),FALSE),0),""),IF(DN14&lt;&gt;"",IF(AND(DZ14&lt;=10,DN14&gt;=$DY$92),HLOOKUP(DZ14,Points_Table,IF(ES14&gt;=6,8,ES14+2),FALSE),0),"")),"")</f>
        <v/>
      </c>
      <c r="EC14" s="53" t="str">
        <f>IF(EA14&lt;&gt;"",AVERAGE(IF(AND($G14="3",EA14&lt;&gt;""),HLOOKUP(EA14,Points_Table_Modified,IF(ES14&gt;=6,8,ES14+2),FALSE),IF(EA14&lt;&gt;"",HLOOKUP(EA14,Points_Table,IF(ES14&gt;=6,8,ES14+2),FALSE),"")),EB14),EB14)</f>
        <v/>
      </c>
      <c r="ED14" s="51" t="str">
        <f>IF(AND($G14="4",DN14&lt;&gt;""),DN14,"")</f>
        <v/>
      </c>
      <c r="EE14" s="52" t="str">
        <f>IF(AND(DN14&lt;&gt;"",G14="4"),_xlfn.RANK.EQ(DN14,$ED$6:$ED$89),"")</f>
        <v/>
      </c>
      <c r="EF14" s="52" t="str">
        <f>IF(IF(EE14&lt;&gt;"",IF(MAX(COUNTIF($EE$6:$EE$89,$EE$6:$EE$89))&gt;1,"x",""),"")&lt;&gt;"",EE14+1,"")</f>
        <v/>
      </c>
      <c r="EG14" s="52" t="str">
        <f>IF(EE14&lt;&gt;"",IF($G14="3",IF(DN14&lt;&gt;"",IF(AND(EE14&lt;=10,DN14&gt;=$ED$92),HLOOKUP(EE14,Points_Table_Modified,IF(ES14&gt;=6,8,ES14+2),FALSE),0),""),IF(DN14&lt;&gt;"",IF(AND(EE14&lt;=10,DN14&gt;=$ED$92),HLOOKUP(EE14,Points_Table,IF(ES14&gt;=6,8,ES14+2),FALSE),0),"")),"")</f>
        <v/>
      </c>
      <c r="EH14" s="53" t="str">
        <f>IF(EF14&lt;&gt;"",AVERAGE(IF(AND($G14="3",EF14&lt;&gt;""),HLOOKUP(EF14,Points_Table_Modified,IF(ES14&gt;=6,8,ES14+2),FALSE),IF(EF14&lt;&gt;"",HLOOKUP(EF14,Points_Table,IF(ES14&gt;=6,8,ES14+2),FALSE),"")),EG14),EG14)</f>
        <v/>
      </c>
      <c r="EI14" s="51" t="str">
        <f>IF(AND($G14="5",DN14&lt;&gt;""),DN14,"")</f>
        <v/>
      </c>
      <c r="EJ14" s="52" t="str">
        <f>IF(AND(DN14&lt;&gt;"",$G14="5"),_xlfn.RANK.EQ(DN14,$EI$6:$EI$89),"")</f>
        <v/>
      </c>
      <c r="EK14" s="52" t="str">
        <f>IF(IF(EJ14&lt;&gt;"",IF(MAX(COUNTIF($EJ$6:$EJ$89,$EJ$6:$EJ$89))&gt;1,"x",""),"")&lt;&gt;"",EJ14+1,"")</f>
        <v/>
      </c>
      <c r="EL14" s="52" t="str">
        <f>IF(EJ14&lt;&gt;"",IF($G14="3",IF(DN14&lt;&gt;"",IF(AND(EJ14&lt;=10,DN14&gt;=$EI$92),HLOOKUP(EJ14,Points_Table_Modified,IF(ES14&gt;=6,8,ES14+2),FALSE),0),""),IF(DN14&lt;&gt;"",IF(AND(EJ14&lt;=10,DN14&gt;=$EI$92),HLOOKUP(EJ14,Points_Table,IF(ES14&gt;=6,8,ES14+2),FALSE),0),"")),"")</f>
        <v/>
      </c>
      <c r="EM14" s="53" t="str">
        <f>IF(EK14&lt;&gt;"",AVERAGE(IF(AND($G14="3",EK14&lt;&gt;""),HLOOKUP(EK14,Points_Table_Modified,IF(ES14&gt;=6,8,ES14+2),FALSE),IF(EK14&lt;&gt;"",HLOOKUP(EK14,Points_Table,IF(ES14&gt;=6,8,ES14+2),FALSE),"")),EL14),EL14)</f>
        <v/>
      </c>
      <c r="EN14" s="51" t="str">
        <f>IF(AND($G14="6",DN14&lt;&gt;""),DN14,"")</f>
        <v/>
      </c>
      <c r="EO14" s="52" t="str">
        <f>IF(AND(DN14&lt;&gt;"",$G14="6"),_xlfn.RANK.EQ(DN14,$EN$6:$EN$89),"")</f>
        <v/>
      </c>
      <c r="EP14" s="52" t="str">
        <f>IF(IF(EO14&lt;&gt;"",IF(MAX(COUNTIF($EO$6:$EO$89,$EO$6:$EO$89))&gt;1,"x",""),"")&lt;&gt;"",EO14+1,"")</f>
        <v/>
      </c>
      <c r="EQ14" s="52" t="str">
        <f>IF(EO14&lt;&gt;"",IF($G14="3",IF(DN14&lt;&gt;"",IF(AND(EO14&lt;=10,DN14&gt;=$EN$92),HLOOKUP(EO14,Points_Table_Modified,IF(ES14&gt;=6,8,ES14+2),FALSE),0),""),IF(DN14&lt;&gt;"",IF(AND(EO14&lt;=10,DN14&gt;=$EN$92),HLOOKUP(EO14,Points_Table,IF(ES14&gt;=6,8,ES14+2),FALSE),0),"")),"")</f>
        <v/>
      </c>
      <c r="ER14" s="53" t="str">
        <f>IF(EP14&lt;&gt;"",AVERAGE(IF(AND($G14="3",EP14&lt;&gt;""),HLOOKUP(EP14,Points_Table_Modified,IF(ES14&gt;=6,8,ES14+2),FALSE),IF(EP14&lt;&gt;"",HLOOKUP(EP14,Points_Table,IF(ES14&gt;=6,8,ES14+2),FALSE),"")),EQ14),EQ14)</f>
        <v/>
      </c>
      <c r="ES14" s="57">
        <f>VLOOKUP($G14,Entries_D_Event,7,FALSE)</f>
        <v>7</v>
      </c>
      <c r="ET14" s="52" t="str">
        <f>CONCATENATE(EO14,EJ14,EE14,DZ14,DU14,DP14)</f>
        <v/>
      </c>
      <c r="EU14" s="118" t="str">
        <f>IF(ET14&lt;&gt;"",IF(AND($G14="3",DN14&lt;&gt;""),10,IF(DN14&lt;&gt;"",5,"")),"")</f>
        <v/>
      </c>
      <c r="EV14" s="118">
        <f>_xlfn.NUMBERVALUE(IF(ET14&lt;&gt;"",CONCATENATE(ER14,EM14,EH14,EC14,DX14,DS14),""))</f>
        <v>0</v>
      </c>
      <c r="EW14" s="56">
        <f>IFERROR(EU14+EV14,0)</f>
        <v>0</v>
      </c>
      <c r="EX14" s="90"/>
      <c r="EY14" s="52" t="str">
        <f>IF(AND($G14="1",EX14&lt;&gt;""),EX14,"")</f>
        <v/>
      </c>
      <c r="EZ14" s="52" t="str">
        <f>IF(AND(EX14&lt;&gt;"",$G14="1"),_xlfn.RANK.EQ(EX14,$EY$6:$EY$89),"")</f>
        <v/>
      </c>
      <c r="FA14" s="52" t="str">
        <f>IF(IF(EZ14&lt;&gt;"",IF(MAX(COUNTIF($EZ$6:$EZ$89,$EZ$6:$EZ$89))&gt;1,"x",""),"")&lt;&gt;"",EZ14+1,"")</f>
        <v/>
      </c>
      <c r="FB14" s="52" t="str">
        <f>IF(EZ14&lt;&gt;"",IF($G14="3",IF(EX14&lt;&gt;"",IF(AND(EZ14&lt;=10,EX14&gt;=$EY$92),HLOOKUP(EZ14,Points_Table_Modified,IF(GC14&gt;=6,8,GC14+2),FALSE),0),""),IF(EX14&lt;&gt;"",IF(AND(EZ14&lt;=10,EX14&gt;=$EY$92),HLOOKUP(EZ14,Points_Table,IF(GC14&gt;=6,8,GC14+2),FALSE),0),"")),"")</f>
        <v/>
      </c>
      <c r="FC14" s="56" t="str">
        <f>IF(FB14&gt;0,IF(FA14&lt;&gt;"",AVERAGE(IF(AND($G14="3",FA14&lt;&gt;""),HLOOKUP(FA14,Points_Table_Modified,IF(GC14&gt;=6,8,GC14+2),FALSE),IF(FA14&lt;&gt;"",HLOOKUP(FA14,Points_Table,IF(GC14&gt;=6,8,GC14+2),FALSE),"")),FB14),FB14),0)</f>
        <v/>
      </c>
      <c r="FD14" s="51" t="str">
        <f>IF(AND($G14="2",EX14&lt;&gt;""),EX14,"")</f>
        <v/>
      </c>
      <c r="FE14" s="52" t="str">
        <f>IF(AND(EX14&lt;&gt;"",$G14="2"),_xlfn.RANK.EQ(EX14,$FD$6:$FD$89),"")</f>
        <v/>
      </c>
      <c r="FF14" s="52" t="str">
        <f>IF(IF(FE14&lt;&gt;"",IF(MAX(COUNTIF($FE$6:$FE$89,$FE$6:$FE$89))&gt;1,"x",""),"")&lt;&gt;"",FE14+1,"")</f>
        <v/>
      </c>
      <c r="FG14" s="54" t="str">
        <f>IF(FE14&lt;&gt;"",IF($G14="3",IF(EX14&lt;&gt;"",IF(AND(FE14&lt;=10,EX14&gt;=$FD$92),HLOOKUP(FE14,Points_Table_Modified,IF(GC14&gt;=6,8,GC14+2),FALSE),0),""),IF(EX14&lt;&gt;"",IF(AND(FE14&lt;=10,EX14&gt;=$FD$92),HLOOKUP(FE14,Points_Table,IF(GC14&gt;=6,8,GC14+2),FALSE),0),"")),"")</f>
        <v/>
      </c>
      <c r="FH14" s="56" t="str">
        <f>IF(FG14&gt;0,IF(FF14&lt;&gt;"",AVERAGE(IF(AND($G14="3",FF14&lt;&gt;""),HLOOKUP(FF14,Points_Table_Modified,IF(GC14&gt;=6,8,GC14+2),FALSE),IF(FF14&lt;&gt;"",HLOOKUP(FF14,Points_Table,IF(GC14&gt;=6,8,GC14+2),FALSE),"")),FG14),FG14),0)</f>
        <v/>
      </c>
      <c r="FI14" s="51" t="str">
        <f>IF(AND($G14="3",EX14&lt;&gt;""),EX14,"")</f>
        <v/>
      </c>
      <c r="FJ14" s="52" t="str">
        <f>IF(AND(EX14&lt;&gt;"",$G14="3"),_xlfn.RANK.EQ(EX14,$FI$6:$FI$89),"")</f>
        <v/>
      </c>
      <c r="FK14" s="52" t="str">
        <f>IF(IF(FJ14&lt;&gt;"",IF(MAX(COUNTIF($FJ$6:$FJ$89,$FJ$6:$FJ$89))&gt;1,"x",""),"")&lt;&gt;"",FJ14+1,"")</f>
        <v/>
      </c>
      <c r="FL14" s="52" t="str">
        <f>IF(FJ14&lt;&gt;"",IF($G14="3",IF(EX14&lt;&gt;"",IF(AND(FJ14&lt;=20,EX14&gt;=$FI$92),HLOOKUP(FJ14,Points_Table_Modified,IF(GC14&gt;=6,8,GC14+2),FALSE),0),""),IF(EX14&lt;&gt;"",IF(AND(FJ14&lt;=10,EX14&gt;=$FI$92),HLOOKUP(FJ14,Points_Table,IF(GC14&gt;=6,8,GC14+2),FALSE),0),"")),"")</f>
        <v/>
      </c>
      <c r="FM14" s="56" t="str">
        <f>IF(FL14&gt;0,IF(FK14&lt;&gt;"",AVERAGE(IF(AND($G14="3",FK14&lt;&gt;""),HLOOKUP(FK14,Points_Table_Modified,IF(GC14&gt;=6,8,GC14+2),FALSE),IF(FK14&lt;&gt;"",HLOOKUP(FK14,Points_Table,IF(GC14&gt;=6,8,GC14+2),FALSE),"")),FL14),FL14),0)</f>
        <v/>
      </c>
      <c r="FN14" s="51" t="str">
        <f>IF(AND($G14="4",EX14&lt;&gt;""),EX14,"")</f>
        <v/>
      </c>
      <c r="FO14" s="52" t="str">
        <f>IF(AND(EX14&lt;&gt;"",G14="4"),_xlfn.RANK.EQ(EX14,$FN$6:$FN$89),"")</f>
        <v/>
      </c>
      <c r="FP14" s="52" t="str">
        <f>IF(IF(FO14&lt;&gt;"",IF(MAX(COUNTIF($FO$6:$FO$89,$FO$6:$FO$89))&gt;1,"x",""),"")&lt;&gt;"",FO14+1,"")</f>
        <v/>
      </c>
      <c r="FQ14" s="52" t="str">
        <f>IF(FO14&lt;&gt;"",IF($G14="3",IF(EX14&lt;&gt;"",IF(AND(FO14&lt;=10,EX14&gt;=$FN$92),HLOOKUP(FO14,Points_Table_Modified,IF(GC14&gt;=6,8,GC14+2),FALSE),0),""),IF(EX14&lt;&gt;"",IF(AND(FO14&lt;=10,EX14&gt;=$FN$92),HLOOKUP(FO14,Points_Table,IF(GC14&gt;=6,8,GC14+2),FALSE),0),"")),"")</f>
        <v/>
      </c>
      <c r="FR14" s="56" t="str">
        <f>IF(FQ14&gt;0,IF(FP14&lt;&gt;"",AVERAGE(IF(AND($G14="3",FP14&lt;&gt;""),HLOOKUP(FP14,Points_Table_Modified,IF(GC14&gt;=6,8,GC14+2),FALSE),IF(FP14&lt;&gt;"",HLOOKUP(FP14,Points_Table,IF(GC14&gt;=6,8,GC14+2),FALSE),"")),FQ14),FQ14),0)</f>
        <v/>
      </c>
      <c r="FS14" s="51" t="str">
        <f>IF(AND($G14="5",EX14&lt;&gt;""),EX14,"")</f>
        <v/>
      </c>
      <c r="FT14" s="52" t="str">
        <f>IF(AND(EX14&lt;&gt;"",$G14="5"),_xlfn.RANK.EQ(EX14,$FS$6:$FS$89),"")</f>
        <v/>
      </c>
      <c r="FU14" s="52" t="str">
        <f>IF(IF(FT14&lt;&gt;"",IF(MAX(COUNTIF($FT$6:$FT$89,$FT$6:$FT$89))&gt;1,"x",""),"")&lt;&gt;"",FT14+1,"")</f>
        <v/>
      </c>
      <c r="FV14" s="52" t="str">
        <f>IF(FT14&lt;&gt;"",IF($G14="3",IF(EX14&lt;&gt;"",IF(AND(FT14&lt;=10,EX14&gt;=$FS$92),HLOOKUP(FT14,Points_Table_Modified,IF(GC14&gt;=6,8,GC14+2),FALSE),0),""),IF(EX14&lt;&gt;"",IF(AND(FT14&lt;=10,EX14&gt;=$FS$92),HLOOKUP(FT14,Points_Table,IF(GC14&gt;=6,8,GC14+2),FALSE),0),"")),"")</f>
        <v/>
      </c>
      <c r="FW14" s="56" t="str">
        <f>IF(FV14&gt;0,IF(FU14&lt;&gt;"",AVERAGE(IF(AND($G14="3",FU14&lt;&gt;""),HLOOKUP(FU14,Points_Table_Modified,IF(GC14&gt;=6,8,GC14+2),FALSE),IF(FU14&lt;&gt;"",HLOOKUP(FU14,Points_Table,IF(GC14&gt;=6,8,GC14+2),FALSE),"")),FV14),FV14),0)</f>
        <v/>
      </c>
      <c r="FX14" s="51" t="str">
        <f>IF(AND($G14="6",EX14&lt;&gt;""),EX14,"")</f>
        <v/>
      </c>
      <c r="FY14" s="52" t="str">
        <f>IF(AND(EX14&lt;&gt;"",$G14="6"),_xlfn.RANK.EQ(EX14,$FX$6:$FX$89),"")</f>
        <v/>
      </c>
      <c r="FZ14" s="52" t="str">
        <f>IF(IF(FY14&lt;&gt;"",IF(MAX(COUNTIF($FY$6:$FY$89,$FY$6:$FY$89))&gt;1,"x",""),"")&lt;&gt;"",FY14+1,"")</f>
        <v/>
      </c>
      <c r="GA14" s="52" t="str">
        <f>IF(FY14&lt;&gt;"",IF($G14="3",IF(EX14&lt;&gt;"",IF(AND(FY14&lt;=10,EX14&gt;=$FX$92),HLOOKUP(FY14,Points_Table_Modified,IF(GC14&gt;=6,8,GC14+2),FALSE),0),""),IF(EX14&lt;&gt;"",IF(AND(FY14&lt;=10,EX14&gt;=$FX$92),HLOOKUP(FY14,Points_Table,IF(GC14&gt;=6,8,GC14+2),FALSE),0),"")),"")</f>
        <v/>
      </c>
      <c r="GB14" s="56" t="str">
        <f>IF(GA14&gt;0,IF(FZ14&lt;&gt;"",AVERAGE(IF(AND($G14="3",FZ14&lt;&gt;""),HLOOKUP(FZ14,Points_Table_Modified,IF(GC14&gt;=6,8,GC14+2),FALSE),IF(FZ14&lt;&gt;"",HLOOKUP(FZ14,Points_Table,IF(GC14&gt;=6,8,GC14+2),FALSE),"")),GA14),GA14),0)</f>
        <v/>
      </c>
      <c r="GC14" s="57">
        <f>VLOOKUP($G14,Entries_D_Event,8,FALSE)</f>
        <v>0</v>
      </c>
      <c r="GD14" s="52" t="str">
        <f>CONCATENATE(FY14,FT14,FO14,FJ14,FE14,EZ14)</f>
        <v/>
      </c>
      <c r="GE14" s="118" t="str">
        <f>IF(GD14&lt;&gt;"",IF(AND($G14="3",EX14&lt;&gt;""),10,IF(EX14&lt;&gt;"",5,"")),"")</f>
        <v/>
      </c>
      <c r="GF14" s="118">
        <f>_xlfn.NUMBERVALUE(IF(GD14&lt;&gt;"",CONCATENATE(GB14,FW14,FR14,FM14,FH14,FC14),""))</f>
        <v>0</v>
      </c>
      <c r="GG14" s="56">
        <f>IFERROR(GE14+GF14,0)</f>
        <v>0</v>
      </c>
      <c r="GH14" s="90"/>
      <c r="GI14" s="52" t="str">
        <f>IF(AND($G14="1",GH14&lt;&gt;""),GH14,"")</f>
        <v/>
      </c>
      <c r="GJ14" s="52" t="str">
        <f>IF(AND(GH14&lt;&gt;"",$G14="1"),_xlfn.RANK.EQ(GH14,$GI$6:$GI$89),"")</f>
        <v/>
      </c>
      <c r="GK14" s="52" t="str">
        <f>IF(IF(GJ14&lt;&gt;"",IF(MAX(COUNTIF($GJ$6:$GJ$89,$GJ$6:$GJ$89))&gt;1,"x",""),"")&lt;&gt;"",GJ14+1,"")</f>
        <v/>
      </c>
      <c r="GL14" s="52" t="str">
        <f>IF(GJ14&lt;&gt;"",IF($G14="3",IF(GH14&lt;&gt;"",IF(AND(GJ14&lt;=10,GH14&gt;=$GI$92),HLOOKUP(GJ14,Points_Table_Modified,IF(HM14&gt;=6,8,HM14+2),FALSE),0),""),IF(GH14&lt;&gt;"",IF(AND(GJ14&lt;=10,GH14&gt;=$GI$92),HLOOKUP(GJ14,Points_Table,IF(HM14&gt;=6,8,HM14+2),FALSE),0),"")),"")</f>
        <v/>
      </c>
      <c r="GM14" s="53" t="str">
        <f>IF(GK14&lt;&gt;"",AVERAGE(IF(AND($G14="3",GK14&lt;&gt;""),HLOOKUP(GK14,Points_Table_Modified,IF(HM14&gt;=6,8,HM14+2),FALSE),IF(GK14&lt;&gt;"",HLOOKUP(GK14,Points_Table,IF(HM14&gt;=6,8,HM14+2),FALSE),"")),GL14),GL14)</f>
        <v/>
      </c>
      <c r="GN14" s="51" t="str">
        <f>IF(AND($G14="2",GH14&lt;&gt;""),GH14,"")</f>
        <v/>
      </c>
      <c r="GO14" s="52" t="str">
        <f>IF(AND(GH14&lt;&gt;"",$G14="2"),_xlfn.RANK.EQ(GH14,$GN$6:$GN$89),"")</f>
        <v/>
      </c>
      <c r="GP14" s="52" t="str">
        <f>IF(IF(GO14&lt;&gt;"",IF(MAX(COUNTIF($GO$6:$GO$89,$GO$6:$GO$89))&gt;1,"x",""),"")&lt;&gt;"",GO14+1,"")</f>
        <v/>
      </c>
      <c r="GQ14" s="54" t="str">
        <f>IF(GO14&lt;&gt;"",IF($G14="3",IF(GH14&lt;&gt;"",IF(AND(GO14&lt;=10,GH14&gt;=$GN$92),HLOOKUP(GO14,Points_Table_Modified,IF(HM14&gt;=6,8,HM14+2),FALSE),0),""),IF(GH14&lt;&gt;"",IF(AND(GO14&lt;=10,GH14&gt;=$GN$92),HLOOKUP(GO14,Points_Table,IF(HM14&gt;=6,8,HM14+2),FALSE),0),"")),"")</f>
        <v/>
      </c>
      <c r="GR14" s="53" t="str">
        <f>IF(GP14&lt;&gt;"",AVERAGE(IF(AND($G14="3",GP14&lt;&gt;""),HLOOKUP(GP14,Points_Table_Modified,IF(HM14&gt;=6,8,HM14+2),FALSE),IF(GP14&lt;&gt;"",HLOOKUP(GP14,Points_Table,IF(HM14&gt;=6,8,HM14+2),FALSE),"")),GQ14),GQ14)</f>
        <v/>
      </c>
      <c r="GS14" s="51" t="str">
        <f>IF(AND($G14="3",GH14&lt;&gt;""),GH14,"")</f>
        <v/>
      </c>
      <c r="GT14" s="52" t="str">
        <f>IF(AND(GH14&lt;&gt;"",$G14="3"),_xlfn.RANK.EQ(GH14,$GS$6:$GS$89),"")</f>
        <v/>
      </c>
      <c r="GU14" s="52" t="str">
        <f>IF(IF(GT14&lt;&gt;"",IF(MAX(COUNTIF($GT$6:$GT$89,$GT$6:$GT$89))&gt;1,"x",""),"")&lt;&gt;"",GT14+1,"")</f>
        <v/>
      </c>
      <c r="GV14" s="52" t="str">
        <f>IF(GT14&lt;&gt;"",IF($G14="3",IF(GH14&lt;&gt;"",IF(AND(GT14&lt;=20,GH14&gt;=$GS$92),HLOOKUP(GT14,Points_Table_Modified,IF(HM14&gt;=6,8,HM14+2),FALSE),0),""),IF(GH14&lt;&gt;"",IF(AND(GT14&lt;=10,GH14&gt;=$GS$92),HLOOKUP(GT14,Points_Table,IF(HM14&gt;=6,8,HM14+2),FALSE),0),"")),"")</f>
        <v/>
      </c>
      <c r="GW14" s="53" t="str">
        <f>IF(GU14&lt;&gt;"",AVERAGE(IF(AND($G14="3",GU14&lt;&gt;""),HLOOKUP(GU14,Points_Table_Modified,IF(HM14&gt;=6,8,HM14+2),FALSE),IF(GU14&lt;&gt;"",HLOOKUP(GU14,Points_Table,IF(HM14&gt;=6,8,HM14+2),FALSE),"")),GV14),GV14)</f>
        <v/>
      </c>
      <c r="GX14" s="51" t="str">
        <f>IF(AND($G14="4",GH14&lt;&gt;""),GH14,"")</f>
        <v/>
      </c>
      <c r="GY14" s="52" t="str">
        <f>IF(AND($GH14&lt;&gt;"",G14="4"),_xlfn.RANK.EQ(GH14,$GX$6:$GX$89),"")</f>
        <v/>
      </c>
      <c r="GZ14" s="52" t="str">
        <f>IF(IF(GY14&lt;&gt;"",IF(MAX(COUNTIF($GY$6:$GY$89,$GY$6:$GY$89))&gt;1,"x",""),"")&lt;&gt;"",GY14+1,"")</f>
        <v/>
      </c>
      <c r="HA14" s="52" t="str">
        <f>IF(GY14&lt;&gt;"",IF($G14="3",IF(GH14&lt;&gt;"",IF(AND(GY14&lt;=10,GH14&gt;=$GX$92),HLOOKUP(GY14,Points_Table_Modified,IF(HM14&gt;=6,8,HM14+2),FALSE),0),""),IF(GH14&lt;&gt;"",IF(AND(GY14&lt;=10,GH14&gt;=$GX$92),HLOOKUP(GY14,Points_Table,IF(HM14&gt;=6,8,HM14+2),FALSE),0),"")),"")</f>
        <v/>
      </c>
      <c r="HB14" s="53" t="str">
        <f>IF(GZ14&lt;&gt;"",AVERAGE(IF(AND($G14="3",GZ14&lt;&gt;""),HLOOKUP(GZ14,Points_Table_Modified,IF(HM14&gt;=6,8,HM14+2),FALSE),IF(GZ14&lt;&gt;"",HLOOKUP(GZ14,Points_Table,IF(HM14&gt;=6,8,HM14+2),FALSE),"")),HA14),HA14)</f>
        <v/>
      </c>
      <c r="HC14" s="51" t="str">
        <f>IF(AND($G14="5",GH14&lt;&gt;""),GH14,"")</f>
        <v/>
      </c>
      <c r="HD14" s="52" t="str">
        <f>IF(AND(GH14&lt;&gt;"",$G14="5"),_xlfn.RANK.EQ(GH14,$HC$6:$HC$89),"")</f>
        <v/>
      </c>
      <c r="HE14" s="52" t="str">
        <f>IF(IF(HD14&lt;&gt;"",IF(MAX(COUNTIF($HD$6:$HD$89,$HD$6:$HD$89))&gt;1,"x",""),"")&lt;&gt;"",HD14+1,"")</f>
        <v/>
      </c>
      <c r="HF14" s="52" t="str">
        <f>IF(HD14&lt;&gt;"",IF($G14="3",IF(GH14&lt;&gt;"",IF(AND(HD14&lt;=10,GH14&gt;=$HC$92),HLOOKUP(HD14,Points_Table_Modified,IF(HM14&gt;=6,8,HM14+2),FALSE),0),""),IF(GH14&lt;&gt;"",IF(AND(HD14&lt;=10,GH14&gt;=$HC$92),HLOOKUP(HD14,Points_Table,IF(HM14&gt;=6,8,HM14+2),FALSE),0),"")),"")</f>
        <v/>
      </c>
      <c r="HG14" s="53" t="str">
        <f>IF(HE14&lt;&gt;"",AVERAGE(IF(AND($G14="3",HE14&lt;&gt;""),HLOOKUP(HE14,Points_Table_Modified,IF(HM14&gt;=6,8,HM14+2),FALSE),IF(HE14&lt;&gt;"",HLOOKUP(HE14,Points_Table,IF(HM14&gt;=6,8,HM14+2),FALSE),"")),HF14),HF14)</f>
        <v/>
      </c>
      <c r="HH14" s="51" t="str">
        <f>IF(AND($G14="6",GH14&lt;&gt;""),GH14,"")</f>
        <v/>
      </c>
      <c r="HI14" s="52" t="str">
        <f>IF(AND(GH14&lt;&gt;"",$G14="6"),_xlfn.RANK.EQ(GH14,$HH$6:$HH$89),"")</f>
        <v/>
      </c>
      <c r="HJ14" s="52" t="str">
        <f>IF(IF(HI14&lt;&gt;"",IF(MAX(COUNTIF($HI$6:$HI$89,$HI$6:$HI$89))&gt;1,"x",""),"")&lt;&gt;"",HI14+1,"")</f>
        <v/>
      </c>
      <c r="HK14" s="52" t="str">
        <f>IF(HI14&lt;&gt;"",IF($G14="3",IF(GH14&lt;&gt;"",IF(AND(HI14&lt;=10,GH14&gt;=$HH$92),HLOOKUP(HI14,Points_Table_Modified,IF(HM14&gt;=6,8,HM14+2),FALSE),0),""),IF(GH14&lt;&gt;"",IF(AND(HI14&lt;=10,GH14&gt;=$HH$92),HLOOKUP(HI14,Points_Table,IF(HM14&gt;=6,8,HM14+2),FALSE),0),"")),"")</f>
        <v/>
      </c>
      <c r="HL14" s="53" t="str">
        <f>IF(HJ14&lt;&gt;"",AVERAGE(IF(AND($G14="3",HJ14&lt;&gt;""),HLOOKUP(HJ14,Points_Table_Modified,IF(HM14&gt;=6,8,HM14+2),FALSE),IF(HJ14&lt;&gt;"",HLOOKUP(HJ14,Points_Table,IF(HM14&gt;=6,8,HM14+2),FALSE),"")),HK14),HK14)</f>
        <v/>
      </c>
      <c r="HM14" s="57">
        <f>VLOOKUP($G14,Entries_D_Event,9,FALSE)</f>
        <v>0</v>
      </c>
      <c r="HN14" s="52" t="str">
        <f>CONCATENATE(HI14,HD14,GY14,GT14,GO14,GJ14)</f>
        <v/>
      </c>
      <c r="HO14" s="118" t="str">
        <f>IF(HN14&lt;&gt;"",IF(AND($G14="3",GH14&lt;&gt;""),10,IF(GH14&lt;&gt;"",5,"")),"")</f>
        <v/>
      </c>
      <c r="HP14" s="118">
        <f>_xlfn.NUMBERVALUE(IF(HN14&lt;&gt;"",CONCATENATE(HL14,HG14,HB14,GW14,GR14,GM14),""))</f>
        <v>0</v>
      </c>
      <c r="HQ14" s="56">
        <f>IFERROR(HO14+HP14,0)</f>
        <v>0</v>
      </c>
      <c r="HR14" s="90"/>
      <c r="HS14" s="52" t="str">
        <f>IF(AND($G14="1",HR14&lt;&gt;""),HR14,"")</f>
        <v/>
      </c>
      <c r="HT14" s="52" t="str">
        <f>IF(AND(HR14&lt;&gt;"",$G14="1"),_xlfn.RANK.EQ(HR14,$HS$6:$HS$89),"")</f>
        <v/>
      </c>
      <c r="HU14" s="52" t="str">
        <f>IF(IF(HT14&lt;&gt;"",IF(MAX(COUNTIF($HT$6:$HT$89,$HT$6:$HT$89))&gt;1,"x",""),"")&lt;&gt;"",HT14+1,"")</f>
        <v/>
      </c>
      <c r="HV14" s="52" t="str">
        <f>IF(HT14&lt;&gt;"",IF($G14="3",IF(HR14&lt;&gt;"",IF(AND(HT14&lt;=10,HR14&gt;=$HS$92),HLOOKUP(HT14,Points_Table_Modified,IF(IW14&gt;=6,8,IW14+2),FALSE),0),""),IF(HR14&lt;&gt;"",IF(AND(HT14&lt;=10,HR14&gt;=$HS$92),HLOOKUP(HT14,Points_Table,IF(IW14&gt;=6,8,IW14+2),FALSE),0),"")),"")</f>
        <v/>
      </c>
      <c r="HW14" s="53" t="str">
        <f>IF(HU14&lt;&gt;"",AVERAGE(IF(AND($G14="3",HU14&lt;&gt;""),HLOOKUP(HU14,Points_Table_Modified,IF(IW14&gt;=6,8,IW14+2),FALSE),IF(HU14&lt;&gt;"",HLOOKUP(HU14,Points_Table,IF(IW14&gt;=6,8,IW14+2),FALSE),"")),HV14),HV14)</f>
        <v/>
      </c>
      <c r="HX14" s="51" t="str">
        <f>IF(AND($G14="2",HR14&lt;&gt;""),HR14,"")</f>
        <v/>
      </c>
      <c r="HY14" s="52" t="str">
        <f>IF(AND(HR14&lt;&gt;"",$G14="2"),_xlfn.RANK.EQ(HR14,$HX$6:$HX$89),"")</f>
        <v/>
      </c>
      <c r="HZ14" s="52" t="str">
        <f>IF(IF(HY14&lt;&gt;"",IF(MAX(COUNTIF($HY$6:$HY$89,$HY$6:$HY$89))&gt;1,"x",""),"")&lt;&gt;"",HY14+1,"")</f>
        <v/>
      </c>
      <c r="IA14" s="54" t="str">
        <f>IF(HY14&lt;&gt;"",IF($G14="3",IF(HR14&lt;&gt;"",IF(AND(HY14&lt;=10,HR14&gt;=$HX$92),HLOOKUP(HY14,Points_Table_Modified,IF(IW14&gt;=6,8,IW14+2),FALSE),0),""),IF(HR14&lt;&gt;"",IF(AND(HY14&lt;=10,HR14&gt;=$HX$92),HLOOKUP(HY14,Points_Table,IF(IW14&gt;=6,8,IW14+2),FALSE),0),"")),"")</f>
        <v/>
      </c>
      <c r="IB14" s="53" t="str">
        <f>IF(HZ14&lt;&gt;"",AVERAGE(IF(AND($G14="3",HZ14&lt;&gt;""),HLOOKUP(HZ14,Points_Table_Modified,IF(IW14&gt;=6,8,IW14+2),FALSE),IF(HZ14&lt;&gt;"",HLOOKUP(HZ14,Points_Table,IF(IW14&gt;=6,8,IW14+2),FALSE),"")),IA14),IA14)</f>
        <v/>
      </c>
      <c r="IC14" s="51" t="str">
        <f>IF(AND($G14="3",HR14&lt;&gt;""),HR14,"")</f>
        <v/>
      </c>
      <c r="ID14" s="52" t="str">
        <f>IF(AND(HR14&lt;&gt;"",$G14="3"),_xlfn.RANK.EQ(HR14,$IC$6:$IC$89),"")</f>
        <v/>
      </c>
      <c r="IE14" s="52" t="str">
        <f>IF(IF(ID14&lt;&gt;"",IF(MAX(COUNTIF($ID$6:$ID$89,$ID$6:$ID$89))&gt;1,"x",""),"")&lt;&gt;"",ID14+1,"")</f>
        <v/>
      </c>
      <c r="IF14" s="52" t="str">
        <f>IF(ID14&lt;&gt;"",IF($G14="3",IF(HR14&lt;&gt;"",IF(AND(ID14&lt;=20,HR14&gt;=$IC$92),HLOOKUP(ID14,Points_Table_Modified,IF(IW14&gt;=6,8,IW14+2),FALSE),0),""),IF(HR14&lt;&gt;"",IF(AND(ID14&lt;=10,HR14&gt;=$IC$92),HLOOKUP(ID14,Points_Table,IF(IW14&gt;=6,8,IW14+2),FALSE),0),"")),"")</f>
        <v/>
      </c>
      <c r="IG14" s="53" t="str">
        <f>IF(IE14&lt;&gt;"",AVERAGE(IF(AND($G14="3",IE14&lt;&gt;""),HLOOKUP(IE14,Points_Table_Modified,IF(IW14&gt;=6,8,IW14+2),FALSE),IF(IE14&lt;&gt;"",HLOOKUP(IE14,Points_Table,IF(IW14&gt;=6,8,IW14+2),FALSE),"")),IF14),IF14)</f>
        <v/>
      </c>
      <c r="IH14" s="51" t="str">
        <f>IF(AND($G14="4",HR14&lt;&gt;""),HR14,"")</f>
        <v/>
      </c>
      <c r="II14" s="52" t="str">
        <f>IF(AND(HR14&lt;&gt;"",G14="4"),_xlfn.RANK.EQ(HR14,$IH$6:$IH$89),"")</f>
        <v/>
      </c>
      <c r="IJ14" s="52" t="str">
        <f>IF(IF(II14&lt;&gt;"",IF(MAX(COUNTIF($II$6:$II$89,$II$6:$II$89))&gt;1,"x",""),"")&lt;&gt;"",II14+1,"")</f>
        <v/>
      </c>
      <c r="IK14" s="52" t="str">
        <f>IF(II14&lt;&gt;"",IF($G14="3",IF(HR14&lt;&gt;"",IF(AND(II14&lt;=10,HR14&gt;=$IH$92),HLOOKUP(II14,Points_Table_Modified,IF(IW14&gt;=6,8,IW14+2),FALSE),0),""),IF(HR14&lt;&gt;"",IF(AND(II14&lt;=10,HR14&gt;=$IH$92),HLOOKUP(II14,Points_Table,IF(IW14&gt;=6,8,IW14+2),FALSE),0),"")),"")</f>
        <v/>
      </c>
      <c r="IL14" s="53" t="str">
        <f>IF(IJ14&lt;&gt;"",AVERAGE(IF(AND($G14="3",IJ14&lt;&gt;""),HLOOKUP(IJ14,Points_Table_Modified,IF(IW14&gt;=6,8,IW14+2),FALSE),IF(IJ14&lt;&gt;"",HLOOKUP(IJ14,Points_Table,IF(IW14&gt;=6,8,IW14+2),FALSE),"")),IK14),IK14)</f>
        <v/>
      </c>
      <c r="IM14" s="51" t="str">
        <f>IF(AND($G14="5",HR14&lt;&gt;""),HR14,"")</f>
        <v/>
      </c>
      <c r="IN14" s="52" t="str">
        <f>IF(AND(HR14&lt;&gt;"",$G14="5"),_xlfn.RANK.EQ(HR14,$IM$6:$IM$89),"")</f>
        <v/>
      </c>
      <c r="IO14" s="52" t="str">
        <f>IF(IF(IN14&lt;&gt;"",IF(MAX(COUNTIF($IN$6:$IN$89,$IN$6:$IN$89))&gt;1,"x",""),"")&lt;&gt;"",IN14+1,"")</f>
        <v/>
      </c>
      <c r="IP14" s="52" t="str">
        <f>IF(IN14&lt;&gt;"",IF($G14="3",IF(HR14&lt;&gt;"",IF(AND(IN14&lt;=10,HR14&gt;=$IM$92),HLOOKUP(IN14,Points_Table_Modified,IF(IW14&gt;=6,8,IW14+2),FALSE),0),""),IF(HR14&lt;&gt;"",IF(AND(IN14&lt;=10,HR14&gt;=$IM$92),HLOOKUP(IN14,Points_Table,IF(IW14&gt;=6,8,IW14+2),FALSE),0),"")),"")</f>
        <v/>
      </c>
      <c r="IQ14" s="53" t="str">
        <f>IF(IO14&lt;&gt;"",AVERAGE(IF(AND($G14="3",IO14&lt;&gt;""),HLOOKUP(IO14,Points_Table_Modified,IF(IW14&gt;=6,8,IW14+2),FALSE),IF(IO14&lt;&gt;"",HLOOKUP(IO14,Points_Table,IF(IW14&gt;=6,8,IW14+2),FALSE),"")),IP14),IP14)</f>
        <v/>
      </c>
      <c r="IR14" s="51" t="str">
        <f>IF(AND($G14="6",HR14&lt;&gt;""),HR14,"")</f>
        <v/>
      </c>
      <c r="IS14" s="52" t="str">
        <f>IF(AND(HR14&lt;&gt;"",$G14="6"),_xlfn.RANK.EQ(HR14,$IR$6:$IR$89),"")</f>
        <v/>
      </c>
      <c r="IT14" s="52" t="str">
        <f>IF(IF(IS14&lt;&gt;"",IF(MAX(COUNTIF($IS$6:$IS$89,$IS$6:$IS$89))&gt;1,"x",""),"")&lt;&gt;"",IS14+1,"")</f>
        <v/>
      </c>
      <c r="IU14" s="52" t="str">
        <f>IF(IS14&lt;&gt;"",IF($G14="3",IF(HR14&lt;&gt;"",IF(AND(IS14&lt;=10,HR14&gt;=$IR$92),HLOOKUP(IS14,Points_Table_Modified,IF(IW14&gt;=6,8,IW14+2),FALSE),0),""),IF(HR14&lt;&gt;"",IF(AND(IS14&lt;=10,HR14&gt;=$IR$92),HLOOKUP(IS14,Points_Table,IF(IW14&gt;=6,8,IW14+2),FALSE),0),"")),"")</f>
        <v/>
      </c>
      <c r="IV14" s="53" t="str">
        <f>IF(IT14&lt;&gt;"",AVERAGE(IF(AND($G14="3",IT14&lt;&gt;""),HLOOKUP(IT14,Points_Table_Modified,IF(IW14&gt;=6,8,IW14+2),FALSE),IF(IT14&lt;&gt;"",HLOOKUP(IT14,Points_Table,IF(IW14&gt;=6,8,IW14+2),FALSE),"")),IU14),IU14)</f>
        <v/>
      </c>
      <c r="IW14" s="57">
        <f>VLOOKUP($G14,Entries_D_Event,10,FALSE)</f>
        <v>0</v>
      </c>
      <c r="IX14" s="52" t="str">
        <f>CONCATENATE(IS14,IN14,II14,ID14,HY14,HT14)</f>
        <v/>
      </c>
      <c r="IY14" s="118" t="str">
        <f>IF(IX14&lt;&gt;"",IF(AND($G14="3",HR14&lt;&gt;""),10,IF(HR14&lt;&gt;"",5,"")),"")</f>
        <v/>
      </c>
      <c r="IZ14" s="118">
        <f>_xlfn.NUMBERVALUE(IF(IX14&lt;&gt;"",CONCATENATE(IV14,IQ14,IL14,IG14,IB14,HW14),""))</f>
        <v>0</v>
      </c>
      <c r="JA14" s="56">
        <f>IFERROR(IY14+IZ14,0)</f>
        <v>0</v>
      </c>
      <c r="JB14" s="90"/>
      <c r="JC14" s="52" t="str">
        <f>IF(AND($G14="1",JB14&lt;&gt;""),JB14,"")</f>
        <v/>
      </c>
      <c r="JD14" s="52" t="str">
        <f>IF(AND(JB14&lt;&gt;"",$G14="1"),_xlfn.RANK.EQ(JB14,$JC$6:$JC$89),"")</f>
        <v/>
      </c>
      <c r="JE14" s="52" t="str">
        <f>IF(IF(JD14&lt;&gt;"",IF(MAX(COUNTIF($JD$6:$JD$89,$JD$6:$JD$89))&gt;1,"x",""),"")&lt;&gt;"",JD14+1,"")</f>
        <v/>
      </c>
      <c r="JF14" s="52" t="str">
        <f>IF(JD14&lt;&gt;"",IF($G14="3",IF(JB14&lt;&gt;"",IF(AND(JD14&lt;=10,JB14&gt;=$JC$92),HLOOKUP(JD14,Points_Table_Modified,IF(KG14&gt;=6,8,KG14+2),FALSE),0),""),IF(JB14&lt;&gt;"",IF(AND(JD14&lt;=10,JB14&gt;=$JC$92),HLOOKUP(JD14,Points_Table,IF(KG14&gt;=6,8,KG14+2),FALSE),0),"")),"")</f>
        <v/>
      </c>
      <c r="JG14" s="53" t="str">
        <f>IF(JE14&lt;&gt;"",AVERAGE(IF(AND($G14="3",JE14&lt;&gt;""),HLOOKUP(JE14,Points_Table_Modified,IF(KG14&gt;=6,8,KG14+2),FALSE),IF(JE14&lt;&gt;"",HLOOKUP(JE14,Points_Table,IF(KG14&gt;=6,8,KG14+2),FALSE),"")),JF14),JF14)</f>
        <v/>
      </c>
      <c r="JH14" s="51" t="str">
        <f>IF(AND($G14="2",JB14&lt;&gt;""),JB14,"")</f>
        <v/>
      </c>
      <c r="JI14" s="52" t="str">
        <f>IF(AND(JB14&lt;&gt;"",$G14="2"),_xlfn.RANK.EQ(JB14,$JH$6:$JH$89),"")</f>
        <v/>
      </c>
      <c r="JJ14" s="52" t="str">
        <f>IF(IF(JI14&lt;&gt;"",IF(MAX(COUNTIF($JI$6:$JI$89,$JI$6:$JI$89))&gt;1,"x",""),"")&lt;&gt;"",JI14+1,"")</f>
        <v/>
      </c>
      <c r="JK14" s="54" t="str">
        <f>IF(JI14&lt;&gt;"",IF($G14="3",IF(JB14&lt;&gt;"",IF(AND(JI14&lt;=10,JB14&gt;=$JH$92),HLOOKUP(JI14,Points_Table_Modified,IF(KG14&gt;=6,8,KG14+2),FALSE),0),""),IF(JB14&lt;&gt;"",IF(AND(JI14&lt;=10,JB14&gt;=$JH$92),HLOOKUP(JI14,Points_Table,IF(KG14&gt;=6,8,KG14+2),FALSE),0),"")),"")</f>
        <v/>
      </c>
      <c r="JL14" s="53" t="str">
        <f>IF(JJ14&lt;&gt;"",AVERAGE(IF(AND($G14="3",JJ14&lt;&gt;""),HLOOKUP(JJ14,Points_Table_Modified,IF(KG14&gt;=6,8,KG14+2),FALSE),IF(JJ14&lt;&gt;"",HLOOKUP(JJ14,Points_Table,IF(KG14&gt;=6,8,KG14+2),FALSE),"")),JK14),JK14)</f>
        <v/>
      </c>
      <c r="JM14" s="51" t="str">
        <f>IF(AND($G14="3",JB14&lt;&gt;""),JB14,"")</f>
        <v/>
      </c>
      <c r="JN14" s="52" t="str">
        <f>IF(AND(JB14&lt;&gt;"",$G14="3"),_xlfn.RANK.EQ(JB14,$JM$6:$JM$89),"")</f>
        <v/>
      </c>
      <c r="JO14" s="52" t="str">
        <f>IF(IF(JN14&lt;&gt;"",IF(MAX(COUNTIF($JN$6:$JN$89,$JN$6:$JN$89))&gt;1,"x",""),"")&lt;&gt;"",JN14+1,"")</f>
        <v/>
      </c>
      <c r="JP14" s="52" t="str">
        <f>IF(JN14&lt;&gt;"",IF($G14="3",IF(JB14&lt;&gt;"",IF(AND(JN14&lt;=20,JB14&gt;=$JM$92),HLOOKUP(JN14,Points_Table_Modified,IF(KG14&gt;=6,8,KG14+2),FALSE),0),""),IF(JB14&lt;&gt;"",IF(AND(JN14&lt;=10,JB14&gt;=$JM$92),HLOOKUP(JN14,Points_Table,IF(KG14&gt;=6,8,KG14+2),FALSE),0),"")),"")</f>
        <v/>
      </c>
      <c r="JQ14" s="53" t="str">
        <f>IF(JO14&lt;&gt;"",AVERAGE(IF(AND($G14="3",JO14&lt;&gt;""),HLOOKUP(JO14,Points_Table_Modified,IF(KG14&gt;=6,8,KG14+2),FALSE),IF(JO14&lt;&gt;"",HLOOKUP(JO14,Points_Table,IF(KG14&gt;=6,8,KG14+2),FALSE),"")),JP14),JP14)</f>
        <v/>
      </c>
      <c r="JR14" s="51" t="str">
        <f>IF(AND($G14="4",JB14&lt;&gt;""),JB14,"")</f>
        <v/>
      </c>
      <c r="JS14" s="52" t="str">
        <f>IF(AND(JB14&lt;&gt;"",G14="4"),_xlfn.RANK.EQ(JB14,$JR$6:$JR$89),"")</f>
        <v/>
      </c>
      <c r="JT14" s="52" t="str">
        <f>IF(IF(JS14&lt;&gt;"",IF(MAX(COUNTIF($JS$6:$JS$89,$JS$6:$JS$89))&gt;1,"x",""),"")&lt;&gt;"",JS14+1,"")</f>
        <v/>
      </c>
      <c r="JU14" s="52" t="str">
        <f>IF(JS14&lt;&gt;"",IF($G14="3",IF(JB14&lt;&gt;"",IF(AND(JS14&lt;=10,JB14&gt;=$JR$92),HLOOKUP(JS14,Points_Table_Modified,IF(KG14&gt;=6,8,KG14+2),FALSE),0),""),IF(JB14&lt;&gt;"",IF(AND(JS14&lt;=10,JB14&gt;=$JR$92),HLOOKUP(JS14,Points_Table,IF(KG14&gt;=6,8,KG14+2),FALSE),0),"")),"")</f>
        <v/>
      </c>
      <c r="JV14" s="53" t="str">
        <f>IF(JT14&lt;&gt;"",AVERAGE(IF(AND($G14="3",JT14&lt;&gt;""),HLOOKUP(JT14,Points_Table_Modified,IF(KG14&gt;=6,8,KG14+2),FALSE),IF(JT14&lt;&gt;"",HLOOKUP(JT14,Points_Table,IF(KG14&gt;=6,8,KG14+2),FALSE),"")),JU14),JU14)</f>
        <v/>
      </c>
      <c r="JW14" s="51" t="str">
        <f>IF(AND($G14="5",JB14&lt;&gt;""),JB14,"")</f>
        <v/>
      </c>
      <c r="JX14" s="52" t="str">
        <f>IF(AND(JB14&lt;&gt;"",$G14="5"),_xlfn.RANK.EQ(JB14,$JW$6:$JW$89),"")</f>
        <v/>
      </c>
      <c r="JY14" s="52" t="str">
        <f>IF(IF(JX14&lt;&gt;"",IF(MAX(COUNTIF($JX$6:$JX$89,$JX$6:$JX$89))&gt;1,"x",""),"")&lt;&gt;"",JX14+1,"")</f>
        <v/>
      </c>
      <c r="JZ14" s="52" t="str">
        <f>IF(JX14&lt;&gt;"",IF($G14="3",IF(JB14&lt;&gt;"",IF(AND(JX14&lt;=10,JB14&gt;=$JW$92),HLOOKUP(JX14,Points_Table_Modified,IF(KG14&gt;=6,8,KG14+2),FALSE),0),""),IF(JB14&lt;&gt;"",IF(AND(JX14&lt;=10,JB14&gt;=$JW$92),HLOOKUP(JX14,Points_Table,IF(KG14&gt;=6,8,KG14+2),FALSE),0),"")),"")</f>
        <v/>
      </c>
      <c r="KA14" s="53" t="str">
        <f>IF(JY14&lt;&gt;"",AVERAGE(IF(AND($G14="3",JY14&lt;&gt;""),HLOOKUP(JY14,Points_Table_Modified,IF(KG14&gt;=6,8,KG14+2),FALSE),IF(JY14&lt;&gt;"",HLOOKUP(JY14,Points_Table,IF(KG14&gt;=6,8,KG14+2),FALSE),"")),JZ14),JZ14)</f>
        <v/>
      </c>
      <c r="KB14" s="51" t="str">
        <f>IF(AND($G14="6",JB14&lt;&gt;""),JB14,"")</f>
        <v/>
      </c>
      <c r="KC14" s="52" t="str">
        <f>IF(AND(JB14&lt;&gt;"",$G14="6"),_xlfn.RANK.EQ(JB14,$KB$6:$KB$89),"")</f>
        <v/>
      </c>
      <c r="KD14" s="52" t="str">
        <f>IF(IF(KC14&lt;&gt;"",IF(MAX(COUNTIF($KC$6:$KC$89,$KC$6:$KC$89))&gt;1,"x",""),"")&lt;&gt;"",KC14+1,"")</f>
        <v/>
      </c>
      <c r="KE14" s="52" t="str">
        <f>IF(KC14&lt;&gt;"",IF($G14="3",IF(JB14&lt;&gt;"",IF(AND(KC14&lt;=10,JB14&gt;=$KB$92),HLOOKUP(KC14,Points_Table_Modified,IF(KG14&gt;=6,8,KG14+2),FALSE),0),""),IF(JB14&lt;&gt;"",IF(AND(KC14&lt;=10,JB14&gt;=$KB$92),HLOOKUP(KC14,Points_Table,IF(KG14&gt;=6,8,KG14+2),FALSE),0),"")),"")</f>
        <v/>
      </c>
      <c r="KF14" s="53" t="str">
        <f>IF(KD14&lt;&gt;"",AVERAGE(IF(AND($G14="3",KD14&lt;&gt;""),HLOOKUP(KD14,Points_Table_Modified,IF(KG14&gt;=6,8,KG14+2),FALSE),IF(KD14&lt;&gt;"",HLOOKUP(KD14,Points_Table,IF(KG14&gt;=6,8,KG14+2),FALSE),"")),KE14),KE14)</f>
        <v/>
      </c>
      <c r="KG14" s="57">
        <f>VLOOKUP($G14,Entries_D_Event,11,FALSE)</f>
        <v>0</v>
      </c>
      <c r="KH14" s="52" t="str">
        <f>CONCATENATE(KC14,JX14,JS14,JN14,JI14,JD14)</f>
        <v/>
      </c>
      <c r="KI14" s="118" t="str">
        <f>IF(KH14&lt;&gt;"",IF(AND($G14="3",JB14&lt;&gt;""),10,IF(JB14&lt;&gt;"",5,"")),"")</f>
        <v/>
      </c>
      <c r="KJ14" s="118">
        <f>_xlfn.NUMBERVALUE(IF(KH14&lt;&gt;"",CONCATENATE(KF14,KA14,JV14,JQ14,JL14,JG14),""))</f>
        <v>0</v>
      </c>
      <c r="KK14" s="56">
        <f>IFERROR(KI14+KJ14,0)</f>
        <v>0</v>
      </c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</row>
    <row r="15" spans="1:358" s="1" customFormat="1" x14ac:dyDescent="0.25">
      <c r="A15" s="35"/>
      <c r="B15" s="45">
        <v>10</v>
      </c>
      <c r="C15" s="47" t="s">
        <v>111</v>
      </c>
      <c r="D15" s="47" t="s">
        <v>39</v>
      </c>
      <c r="E15" s="50"/>
      <c r="F15" s="50">
        <v>79</v>
      </c>
      <c r="G15" s="49" t="s">
        <v>56</v>
      </c>
      <c r="H15" s="50" t="str">
        <f>VLOOKUP($G15,Class_Description,2)</f>
        <v>Top Truck</v>
      </c>
      <c r="I15" s="187">
        <f>AS15+CC15+DM15+EW15+GG15+HQ15+JA15+KK15</f>
        <v>15</v>
      </c>
      <c r="J15" s="116"/>
      <c r="K15" s="102" t="str">
        <f>IF(AND(J15&lt;&gt;"",$G15="1"),J15,"")</f>
        <v/>
      </c>
      <c r="L15" s="103" t="str">
        <f>IF(AND(J15&lt;&gt;"",$G15="1"),_xlfn.RANK.EQ(J15,$K$6:$K$89),"")</f>
        <v/>
      </c>
      <c r="M15" s="103" t="str">
        <f>IF(G15="6",IF(IF(L15&lt;&gt;"",IF(MAX(COUNTIF($L$6:$L$89,$L$6:$L$89))&gt;1,"x",""),"")&lt;&gt;"",L15+1,""),IF(K15=0,"",IF(IF(L15&lt;&gt;"",IF(MAX(COUNTIF($L$6:$L$89,$L$6:$L$89))&gt;1,"x",""),"")&lt;&gt;"",L15+1,"")))</f>
        <v/>
      </c>
      <c r="N15" s="103" t="str">
        <f>IF(L15&lt;&gt;"",IF($G15="3",IF(AND(L15&lt;=20,J15&gt;=$K$92),HLOOKUP(L15,Points_Table_Modified,IF(AO15&gt;=6,8,AO15+2),FALSE),0),IF(AND(L15&lt;=10,J15&gt;=$K$92),HLOOKUP(L15,Points_Table,IF(AO15&gt;=6,8,AO15+2),FALSE),0)),"")</f>
        <v/>
      </c>
      <c r="O15" s="103" t="str">
        <f>IF(M15&lt;&gt;"",AVERAGE(IF(AND($G15="3",M15&lt;&gt;""),HLOOKUP(M15,Points_Table_Modified,IF(AO15&gt;=6,8,AO15+2),FALSE),IF(M15&lt;&gt;"",HLOOKUP(M15,Points_Table,IF(AO15&gt;=6,8,AO15+2),FALSE),"")),N15),N15)</f>
        <v/>
      </c>
      <c r="P15" s="102" t="str">
        <f>IF(AND(J15&lt;&gt;"",$G15="2"),J15,"")</f>
        <v/>
      </c>
      <c r="Q15" s="103" t="str">
        <f>IF(AND(J15&lt;&gt;"",$G15="2"),_xlfn.RANK.EQ(J15,$P$6:$P$89),"")</f>
        <v/>
      </c>
      <c r="R15" s="103" t="str">
        <f>IF(G15="6",IF(IF(Q15&lt;&gt;"",IF(MAX(COUNTIF($Q$6:$Q$89,$Q$6:$Q$89))&gt;1,"x",""),"")&lt;&gt;"",Q15+1,""),IF(P15=0,"",IF(IF(Q15&lt;&gt;"",IF(MAX(COUNTIF($Q$6:$Q$89,$Q$6:$Q$89))&gt;1,"x",""),"")&lt;&gt;"",Q15+1,"")))</f>
        <v/>
      </c>
      <c r="S15" s="103" t="str">
        <f>IF(Q15&lt;&gt;"",IF($G15="3",IF(J15&lt;&gt;"",IF(AND(Q15&lt;=10,J15&gt;=$P$92),HLOOKUP(Q15,Points_Table_Modified,IF(AO15&gt;=6,8,AO15+2),FALSE),0),""),IF(J15&lt;&gt;"",IF(AND(Q15&lt;=10,J15&gt;=$P$92),HLOOKUP(Q15,Points_Table,IF(AO15&gt;=6,8,AO15+2),FALSE),0),"")),"")</f>
        <v/>
      </c>
      <c r="T15" s="103" t="str">
        <f>IF(R15&lt;&gt;"",AVERAGE(IF(AND($G15="3",R15&lt;&gt;""),HLOOKUP(R15,Points_Table_Modified,IF(AO15&gt;=6,8,AO15+2),FALSE),IF(R15&lt;&gt;"",HLOOKUP(R15,Points_Table,IF(AO15&gt;=6,8,AO15+2),FALSE),"")),S15),S15)</f>
        <v/>
      </c>
      <c r="U15" s="102" t="str">
        <f>IF(AND(J15&lt;&gt;"",$G15="3"),J15,"")</f>
        <v/>
      </c>
      <c r="V15" s="103" t="str">
        <f>IF(AND(J15&lt;&gt;"",$G15="3"),_xlfn.RANK.EQ(J15,$U$6:$U$89),"")</f>
        <v/>
      </c>
      <c r="W15" s="103" t="str">
        <f>IF(G15="6",IF(IF(V15&lt;&gt;"",IF(MAX(COUNTIF($V$6:$V$89,$V$6:$V$89))&gt;1,"x",""),"")&lt;&gt;"",V15+1,""),IF(U15=0,"",IF(IF(V15&lt;&gt;"",IF(MAX(COUNTIF($V$6:$V$89,$V$6:$V$89))&gt;1,"x",""),"")&lt;&gt;"",V15+1,"")))</f>
        <v/>
      </c>
      <c r="X15" s="103" t="str">
        <f>IF(V15&lt;&gt;"",IF($G15="3",IF(J15&lt;&gt;"",IF(AND(V15&lt;=20,J15&gt;=$U$92),HLOOKUP(V15,Points_Table_Modified,IF(AO15&gt;=6,8,AO15+2),FALSE),0),""),IF(J15&lt;&gt;"",IF(AND(V15&lt;=10,$J15&gt;=$U$92),HLOOKUP(V15,Points_Table,IF(AO15&gt;=6,8,AO15+2),FALSE),0),"")),"")</f>
        <v/>
      </c>
      <c r="Y15" s="103" t="str">
        <f>IF(W15&lt;&gt;"",AVERAGE(IF(AND($G15="3",W15&lt;&gt;""),HLOOKUP(W15,Points_Table_Modified,IF(AO15&gt;=6,8,AO15+2),FALSE),IF(W15&lt;&gt;"",HLOOKUP(W15,Points_Table,IF(AO15&gt;=6,8,AO15+2),FALSE),"")),X15),X15)</f>
        <v/>
      </c>
      <c r="Z15" s="102" t="str">
        <f>IF(AND(J15&lt;&gt;"",$G15="4"),J15,"")</f>
        <v/>
      </c>
      <c r="AA15" s="103" t="str">
        <f>IF(AND($J15&lt;&gt;"",G15="4"),_xlfn.RANK.EQ(J15,$Z$6:$Z$89),"")</f>
        <v/>
      </c>
      <c r="AB15" s="103" t="str">
        <f>IF($G15="6",IF(IF(AA15&lt;&gt;"",IF(MAX(COUNTIF($AA$6:$AA$89,$AA$6:$AA$89))&gt;1,"x",""),"")&lt;&gt;"",AA15+1,""),IF(Z15=0,"",IF(IF(AA15&lt;&gt;"",IF(MAX(COUNTIF($AA$6:$AA$89,$AA$6:$AA$89))&gt;1,"x",""),"")&lt;&gt;"",AA15+1,"")))</f>
        <v/>
      </c>
      <c r="AC15" s="103" t="str">
        <f>IF(AA15&lt;&gt;"",IF($G15="3",IF(J15&lt;&gt;"",IF(AND(AA15&lt;=10,J15&gt;=$Z$92),HLOOKUP(AA15,Points_Table_Modified,IF(AO15&gt;=6,8,AO15+2),FALSE),0),""),IF(J15&lt;&gt;"",IF(AND(AA15&lt;=10,J15&gt;=$Z$92),HLOOKUP(AA15,Points_Table,IF(AO15&gt;=6,8,AO15+2),FALSE),0),"")),"")</f>
        <v/>
      </c>
      <c r="AD15" s="103" t="str">
        <f>IF(AB15&lt;&gt;"",AVERAGE(IF(AND($G15="3",AB15&lt;&gt;""),HLOOKUP(AB15,Points_Table_Modified,IF(AO15&gt;=6,8,AO15+2),FALSE),IF(AB15&lt;&gt;"",HLOOKUP(AB15,Points_Table,IF(AO15&gt;=6,8,AO15+2),FALSE),"")),AC15),AC15)</f>
        <v/>
      </c>
      <c r="AE15" s="102" t="str">
        <f>IF(AND(J15&lt;&gt;"",$G15="5"),J15,"")</f>
        <v/>
      </c>
      <c r="AF15" s="103" t="str">
        <f>IF(AND(J15&lt;&gt;"",$G15="5"),_xlfn.RANK.EQ(J15,$AE$6:$AE$89),"")</f>
        <v/>
      </c>
      <c r="AG15" s="103" t="str">
        <f>IF($G15="6",IF(IF(AF15&lt;&gt;"",IF(MAX(COUNTIF($AF$6:$AF$89,$AF$6:$AF$89))&gt;1,"x",""),"")&lt;&gt;"",AF15+1,""),IF(AE15=0,"",IF(IF(AF15&lt;&gt;"",IF(MAX(COUNTIF($AF$6:$AF$89,$AF$6:$AF$89))&gt;1,"x",""),"")&lt;&gt;"",AF15+1,"")))</f>
        <v/>
      </c>
      <c r="AH15" s="103" t="str">
        <f>IF(AF15&lt;&gt;"",IF($G15="3",IF(J15&lt;&gt;"",IF(AND(AF15&lt;=10,J15&gt;=$AE$92),HLOOKUP(AF15,Points_Table_Modified,IF(AO15&gt;=6,8,AO15+2),FALSE),0),""),IF(J15&lt;&gt;"",IF(AND(AF15&lt;=10,J15&gt;=$AE$92),HLOOKUP(AF15,Points_Table,IF(AO15&gt;=6,8,AO15+2),FALSE),0),"")),"")</f>
        <v/>
      </c>
      <c r="AI15" s="103" t="str">
        <f>IF(AG15&lt;&gt;"",AVERAGE(IF(AND($G15="3",AG15&lt;&gt;""),HLOOKUP(AG15,Points_Table_Modified,IF(AO15&gt;=6,8,AO15+2),FALSE),IF(AG15&lt;&gt;"",HLOOKUP(AG15,Points_Table,IF(AO15&gt;=6,8,AO15+2),FALSE),"")),AH15),AH15)</f>
        <v/>
      </c>
      <c r="AJ15" s="102" t="str">
        <f>IF(AND(J15&lt;&gt;"",$G15="6"),J15,"")</f>
        <v/>
      </c>
      <c r="AK15" s="103" t="str">
        <f>IF(AND(J15&lt;&gt;"",$G15="6"),_xlfn.RANK.EQ(J15,$AJ$6:$AJ$89),"")</f>
        <v/>
      </c>
      <c r="AL15" s="103" t="str">
        <f>IF(G15="6",IF(IF(AK15&lt;&gt;"",IF(MAX(COUNTIF($AK$6:$AK$89,$AK$6:$AK$89))&gt;1,"x",""),"")&lt;&gt;"",AK15+1,""),IF(AJ15=0,"",IF(IF(AK15&lt;&gt;"",IF(MAX(COUNTIF($AK$6:$AK$89,$AK$6:$AK$89))&gt;1,"x",""),"")&lt;&gt;"",AK15+1,"")))</f>
        <v/>
      </c>
      <c r="AM15" s="103" t="str">
        <f>IF(AK15&lt;&gt;"",IF($G15="3",IF(J15&lt;&gt;"",IF(AND(AK15&lt;=10,J15&gt;=$AJ$92),HLOOKUP(AK15,Points_Table_Modified,IF(AO15&gt;=6,8,AO15+2),FALSE),0),""),IF(J15&lt;&gt;"",IF(AND(AK15&lt;=10,J15&gt;=$AJ$92),HLOOKUP(AK15,Points_Table,IF(AO15&gt;=6,8,AO15+2),FALSE),0),"")),"")</f>
        <v/>
      </c>
      <c r="AN15" s="136" t="str">
        <f>IF(AL15&lt;&gt;"",AVERAGE(IF(AND($G15="3",AL15&lt;&gt;""),HLOOKUP(AL15,Points_Table_Modified,IF(AO15&gt;=6,8,AO15+2),FALSE),IF(AL15&lt;&gt;"",HLOOKUP(AL15,Points_Table,IF(AO15&gt;=6,8,AO15+2),FALSE),"")),AM15),AM15)</f>
        <v/>
      </c>
      <c r="AO15" s="55">
        <f>VLOOKUP($G15,Entries_D_Event,4,FALSE)</f>
        <v>6</v>
      </c>
      <c r="AP15" s="52" t="str">
        <f>CONCATENATE(AK15,AF15,AA15,V15,Q15,L15)</f>
        <v/>
      </c>
      <c r="AQ15" s="118" t="str">
        <f>IF(AP15&lt;&gt;"",IF(AND($G15="3",J15&lt;&gt;""),10,IF(J15&lt;&gt;"",5,"")),"")</f>
        <v/>
      </c>
      <c r="AR15" s="118">
        <f>_xlfn.NUMBERVALUE(IF(AP15&lt;&gt;"",CONCATENATE(AN15,AI15,AD15,Y15,T15,O15),""))</f>
        <v>0</v>
      </c>
      <c r="AS15" s="56">
        <f>IFERROR(AQ15+AR15,0)</f>
        <v>0</v>
      </c>
      <c r="AT15" s="90"/>
      <c r="AU15" s="54" t="str">
        <f>IF(AND(AT15&lt;&gt;"",$G15="1"),AT15,"")</f>
        <v/>
      </c>
      <c r="AV15" s="52" t="str">
        <f>IF(AND(AT15&lt;&gt;"",$G15="1"),_xlfn.RANK.EQ(AT15,$AU$6:$AU$89),"")</f>
        <v/>
      </c>
      <c r="AW15" s="52" t="str">
        <f>IF(IF(AV15&lt;&gt;"",IF(MAX(COUNTIF($AV$6:$AV$89,$AV$6:$AV$89))&gt;1,"x",""),"")&lt;&gt;"",AV15+1,"")</f>
        <v/>
      </c>
      <c r="AX15" s="52" t="str">
        <f>IF(AV15&lt;&gt;"",IF($G15="3",IF(AT15&lt;&gt;"",IF(AND(AV15&lt;=10,AT15&gt;=$AU$92),HLOOKUP(AV15,Points_Table_Modified,IF(BY15&gt;=6,8,BY15+2),FALSE),0),""),IF(AT15&lt;&gt;"",IF(AND(AV15&lt;=10,AT15&gt;=$AU$92),HLOOKUP(AV15,Points_Table,IF(BY15&gt;=6,8,BY15+2),FALSE),0),"")),"")</f>
        <v/>
      </c>
      <c r="AY15" s="53" t="str">
        <f>IF(AW15&lt;&gt;"",AVERAGE(IF(AND($G15="3",AW15&lt;&gt;""),HLOOKUP(AW15,Points_Table_Modified,IF(BY15&gt;=6,8,BY15+2),FALSE),IF(AW15&lt;&gt;"",HLOOKUP(AW15,Points_Table,IF(BY15&gt;=6,8,BY15+2),FALSE),"")),AX15),AX15)</f>
        <v/>
      </c>
      <c r="AZ15" s="51" t="str">
        <f>IF(AND($G15="2",AT15&lt;&gt;""),AT15,"")</f>
        <v/>
      </c>
      <c r="BA15" s="52" t="str">
        <f>IF(AND(AT15&lt;&gt;"",$G15="2"),_xlfn.RANK.EQ(AT15,$AZ$6:$AZ$89),"")</f>
        <v/>
      </c>
      <c r="BB15" s="52" t="str">
        <f>IF(IF(BA15&lt;&gt;"",IF(MAX(COUNTIF($BA$6:$BA$89,$BA$6:$BA$89))&gt;1,"x",""),"")&lt;&gt;"",BA15+1,"")</f>
        <v/>
      </c>
      <c r="BC15" s="54" t="str">
        <f>IF(BA15&lt;&gt;"",IF($G15="3",IF(AT15&lt;&gt;"",IF(AND(BA15&lt;=10,AT15&gt;=$AZ$92),HLOOKUP(BA15,Points_Table_Modified,IF(BY15&gt;=6,8,BY15+2),FALSE),0),""),IF(AT15&lt;&gt;"",IF(AND(BA15&lt;=10,AT15&gt;=$AZ$92),HLOOKUP(BA15,Points_Table,IF(BY15&gt;=6,8,BY15+2),FALSE),0),"")),"")</f>
        <v/>
      </c>
      <c r="BD15" s="53" t="str">
        <f>IF(BB15&lt;&gt;"",AVERAGE(IF(AND($G15="3",BB15&lt;&gt;""),HLOOKUP(BB15,Points_Table_Modified,IF(BY15&gt;=6,8,BY15+2),FALSE),IF(BB15&lt;&gt;"",HLOOKUP(BB15,Points_Table,IF(BY15&gt;=6,8,BY15+2),FALSE),"")),BC15),BC15)</f>
        <v/>
      </c>
      <c r="BE15" s="51" t="str">
        <f>IF(AND($G15="3",AT15&lt;&gt;""),AT15,"")</f>
        <v/>
      </c>
      <c r="BF15" s="52" t="str">
        <f>IF(AND(AT15&lt;&gt;"",$G15="3"),_xlfn.RANK.EQ(AT15,$BE$6:$BE$89),"")</f>
        <v/>
      </c>
      <c r="BG15" s="52" t="str">
        <f>IF(IF(BF15&lt;&gt;"",IF(MAX(COUNTIF($BF$6:$BF$89,$BF$6:$BF$89))&gt;1,"x",""),"")&lt;&gt;"",BF15+1,"")</f>
        <v/>
      </c>
      <c r="BH15" s="52" t="str">
        <f>IF(BF15&lt;&gt;"",IF($G15="3",IF(AT15&lt;&gt;"",IF(AND(BF15&lt;=20,AT15&gt;=$BE$92),HLOOKUP(BF15,Points_Table_Modified,IF(BY15&gt;=6,8,BY15+2),FALSE),0),""),IF(AT15&lt;&gt;"",IF(AND(BF15&lt;=10,AT15&gt;=$BE$92),HLOOKUP(BF15,Points_Table,IF(BY15&gt;=6,8,BY15+2),FALSE),0),"")),"")</f>
        <v/>
      </c>
      <c r="BI15" s="53" t="str">
        <f>IF(BG15&lt;&gt;"",AVERAGE(IF(AND($G15="3",BG15&lt;&gt;""),HLOOKUP(BG15,Points_Table_Modified,IF(BY15&gt;=6,8,BY15+2),FALSE),IF(BG15&lt;&gt;"",HLOOKUP(BG15,Points_Table,IF(BY15&gt;=6,8,BY15+2),FALSE),"")),BH15),BH15)</f>
        <v/>
      </c>
      <c r="BJ15" s="51" t="str">
        <f>IF(AND($G15="4",AT15&lt;&gt;""),AT15,"")</f>
        <v/>
      </c>
      <c r="BK15" s="52" t="str">
        <f>IF(AND(AT15&lt;&gt;"",G15="4"),_xlfn.RANK.EQ(AT15,$BJ$6:$BJ$89),"")</f>
        <v/>
      </c>
      <c r="BL15" s="52" t="str">
        <f>IF(IF(BK15&lt;&gt;"",IF(MAX(COUNTIF($BK$6:$BK$89,$BK$6:$BK$89))&gt;1,"x",""),"")&lt;&gt;"",BK15+1,"")</f>
        <v/>
      </c>
      <c r="BM15" s="52" t="str">
        <f>IF(BK15&lt;&gt;"",IF($G15="3",IF(AT15&lt;&gt;"",IF(AND(BK15&lt;=10,AT15&gt;=$BJ$92),HLOOKUP(BK15,Points_Table_Modified,IF(BY15&gt;=6,8,BY15+2),FALSE),0),""),IF(AT15&lt;&gt;"",IF(AND(BK15&lt;=10,AT15&gt;=$BJ$92),HLOOKUP(BK15,Points_Table,IF(BY15&gt;=6,8,BY15+2),FALSE),0),"")),"")</f>
        <v/>
      </c>
      <c r="BN15" s="53" t="str">
        <f>IF(BL15&lt;&gt;"",AVERAGE(IF(AND($G15="3",BL15&lt;&gt;""),HLOOKUP(BL15,Points_Table_Modified,IF(BY15&gt;=6,8,BY15+2),FALSE),IF(BL15&lt;&gt;"",HLOOKUP(BL15,Points_Table,IF(BY15&gt;=6,8,BY15+2),FALSE),"")),BM15),BM15)</f>
        <v/>
      </c>
      <c r="BO15" s="51" t="str">
        <f>IF(AND($G15="5",AT15&lt;&gt;""),AT15,"")</f>
        <v/>
      </c>
      <c r="BP15" s="52" t="str">
        <f>IF(AND(AT15&lt;&gt;"",$G15="5"),_xlfn.RANK.EQ(AT15,$BO$6:$BO$89),"")</f>
        <v/>
      </c>
      <c r="BQ15" s="52" t="str">
        <f>IF(IF(BP15&lt;&gt;"",IF(MAX(COUNTIF($BP$6:$BP$89,$BP$6:$BP$89))&gt;1,"x",""),"")&lt;&gt;"",BP15+1,"")</f>
        <v/>
      </c>
      <c r="BR15" s="52" t="str">
        <f>IF(BP15&lt;&gt;"",IF($G15="3",IF(AT15&lt;&gt;"",IF(AND(BP15&lt;=10,AT15&gt;=$BO$92),HLOOKUP(BP15,Points_Table_Modified,IF(BY15&gt;=6,8,BY15+2),FALSE),0),""),IF(AT15&lt;&gt;"",IF(AND(BP15&lt;=10,AT15&gt;=$BO$92),HLOOKUP(BP15,Points_Table,IF(BY15&gt;=6,8,BY15+2),FALSE),0),"")),"")</f>
        <v/>
      </c>
      <c r="BS15" s="53" t="str">
        <f>IF(BQ15&lt;&gt;"",AVERAGE(IF(AND($G15="3",BQ15&lt;&gt;""),HLOOKUP(BQ15,Points_Table_Modified,IF(BY15&gt;=6,8,BY15+2),FALSE),IF(BQ15&lt;&gt;"",HLOOKUP(BQ15,Points_Table,IF(BY15&gt;=6,8,BY15+2),FALSE),"")),BR15),BR15)</f>
        <v/>
      </c>
      <c r="BT15" s="51" t="str">
        <f>IF(AND($G15="6",AT15&lt;&gt;""),AT15,"")</f>
        <v/>
      </c>
      <c r="BU15" s="52" t="str">
        <f>IF(AND(AT15&lt;&gt;"",$G15="6"),_xlfn.RANK.EQ(AT15,$BT$6:$BT$89),"")</f>
        <v/>
      </c>
      <c r="BV15" s="52" t="str">
        <f>IF(IF(BU15&lt;&gt;"",IF(MAX(COUNTIF($BU$6:$BU$89,$BU$6:$BU$89))&gt;1,"x",""),"")&lt;&gt;"",BU15+1,"")</f>
        <v/>
      </c>
      <c r="BW15" s="52" t="str">
        <f>IF(BU15&lt;&gt;"",IF($G15="3",IF(AT15&lt;&gt;"",IF(AND(BU15&lt;=10,AT15&gt;=$BT$92),HLOOKUP(BU15,Points_Table_Modified,IF(BY15&gt;=6,8,BY15+2),FALSE),0),""),IF(AT15&lt;&gt;"",IF(AND(BU15&lt;=10,AT15&gt;=$BT$92),HLOOKUP(BU15,Points_Table,IF(BY15&gt;=6,8,BY15+2),FALSE),0),"")),"")</f>
        <v/>
      </c>
      <c r="BX15" s="53" t="str">
        <f>IF(BV15&lt;&gt;"",AVERAGE(IF(AND($G15="3",BV15&lt;&gt;""),HLOOKUP(BV15,Points_Table_Modified,IF(BY15&gt;=6,8,BY15+2),FALSE),IF(BV15&lt;&gt;"",HLOOKUP(BV15,Points_Table,IF(BY15&gt;=6,8,BY15+2),FALSE),"")),BW15),BW15)</f>
        <v/>
      </c>
      <c r="BY15" s="55">
        <f>VLOOKUP($G15,Entries_D_Event,5,FALSE)</f>
        <v>4</v>
      </c>
      <c r="BZ15" s="52" t="str">
        <f>CONCATENATE(BU15,BP15,BK15,BF15,BA15,AV15)</f>
        <v/>
      </c>
      <c r="CA15" s="118" t="str">
        <f>IF(BZ15&lt;&gt;"",IF(AND($G15="3",AT15&lt;&gt;""),10,IF(AT15&lt;&gt;"",5,"")),"")</f>
        <v/>
      </c>
      <c r="CB15" s="142">
        <f>_xlfn.NUMBERVALUE(IF(BZ15&lt;&gt;"",CONCATENATE(BX15,BS15,BN15,BI15,BD15,AY15),""))</f>
        <v>0</v>
      </c>
      <c r="CC15" s="56">
        <f>IFERROR(CA15+CB15,0)</f>
        <v>0</v>
      </c>
      <c r="CD15" s="121">
        <v>71</v>
      </c>
      <c r="CE15" s="144">
        <f>IF(AND($G15="1",CD15&lt;&gt;""),CD15,"")</f>
        <v>71</v>
      </c>
      <c r="CF15" s="72">
        <f>IF(AND(CD15&lt;&gt;"",$G15="1"),_xlfn.RANK.EQ(CD15,$CE$6:$CE$89),"")</f>
        <v>6</v>
      </c>
      <c r="CG15" s="72" t="str">
        <f>IF(IF(CF15&lt;&gt;"",IF(MAX(COUNTIF($CF$6:$CF$89,$CF$6:$CF$89))&gt;1,"x",""),"")&lt;&gt;"",CF15+1,"")</f>
        <v/>
      </c>
      <c r="CH15" s="72">
        <f>IF(CF15&lt;&gt;"",IF($G15="3",IF(CD15&lt;&gt;"",IF(AND(CF15&lt;=10,CD15&gt;=$CE$92),HLOOKUP(CF15,Points_Table_Modified,IF(DI15&gt;=6,8,DI15+2),FALSE),0),""),IF(CD15&lt;&gt;"",IF(AND(CF15&lt;=10,CD15&gt;=$CE$92),HLOOKUP(CF15,Points_Table,IF(DI15&gt;=6,8,DI15+2),FALSE),0),"")),"")</f>
        <v>10</v>
      </c>
      <c r="CI15" s="73">
        <f>IF(CG15&lt;&gt;"",AVERAGE(IF(AND($G15="3",CG15&lt;&gt;""),HLOOKUP(CG15,Points_Table_Modified,IF(DI15&gt;=6,8,DI15+2),FALSE),IF(CG15&lt;&gt;"",HLOOKUP(CG15,Points_Table,IF(DI15&gt;=6,8,DI15+2),FALSE),"")),CH15),CH15)</f>
        <v>10</v>
      </c>
      <c r="CJ15" s="143" t="str">
        <f>IF(AND($G15="2",CD15&lt;&gt;""),CD15,"")</f>
        <v/>
      </c>
      <c r="CK15" s="72" t="str">
        <f>IF(AND(CD15&lt;&gt;"",$G15="2"),_xlfn.RANK.EQ(CD15,$CJ$6:$CJ$89),"")</f>
        <v/>
      </c>
      <c r="CL15" s="72" t="str">
        <f>IF(IF(CK15&lt;&gt;"",IF(MAX(COUNTIF($CK$6:$CK$89,$CK$6:$CK$89))&gt;1,"x",""),"")&lt;&gt;"",CK15+1,"")</f>
        <v/>
      </c>
      <c r="CM15" s="144" t="str">
        <f>IF(CK15&lt;&gt;"",IF($G15="3",IF(CD15&lt;&gt;"",IF(AND(CK15&lt;=10,CD15&gt;=$CJ$92),HLOOKUP(CK15,Points_Table_Modified,IF(DI15&gt;=6,8,DI15+2),FALSE),0),""),IF(CD15&lt;&gt;"",IF(AND(CK15&lt;=10,CD15&gt;=$CJ$92),HLOOKUP(CK15,Points_Table,IF(DI15&gt;=6,8,DI15+2),FALSE),0),"")),"")</f>
        <v/>
      </c>
      <c r="CN15" s="73" t="str">
        <f>IF(CL15&lt;&gt;"",AVERAGE(IF(AND($G15="3",CL15&lt;&gt;""),HLOOKUP(CL15,Points_Table_Modified,IF(DI15&gt;=6,8,DI15+2),FALSE),IF(CL15&lt;&gt;"",HLOOKUP(CL15,Points_Table,IF(DI15&gt;=6,8,DI15+2),FALSE),"")),CM15),CM15)</f>
        <v/>
      </c>
      <c r="CO15" s="143" t="str">
        <f>IF(AND($G15="3",CD15&lt;&gt;""),CD15,"")</f>
        <v/>
      </c>
      <c r="CP15" s="72" t="str">
        <f>IF(AND(CD15&lt;&gt;"",$G15="3"),_xlfn.RANK.EQ(CD15,$CO$6:$CO$89),"")</f>
        <v/>
      </c>
      <c r="CQ15" s="72" t="str">
        <f>IF(IF(CP15&lt;&gt;"",IF(MAX(COUNTIF($CP15:$CP$89,$CP$6:$CP$89))&gt;1,"x",""),"")&lt;&gt;"",CP15+1,"")</f>
        <v/>
      </c>
      <c r="CR15" s="72" t="str">
        <f>IF(CP15&lt;&gt;"",IF($G15="3",IF(CD15&lt;&gt;"",IF(AND(CP15&lt;=20,CD15&gt;=$CO$92),HLOOKUP(CP15,Points_Table_Modified,IF(DI15&gt;=6,8,DI15+2),FALSE),0),""),IF(CD15&lt;&gt;"",IF(AND(CP15&lt;=10,CD15&gt;=$CO$92),HLOOKUP(CP15,Points_Table,IF(DI15&gt;=6,8,DI15+2),FALSE),0),"")),"")</f>
        <v/>
      </c>
      <c r="CS15" s="73" t="str">
        <f>IF(CQ15&lt;&gt;"",AVERAGE(IF(AND($G15="3",CQ15&lt;&gt;""),HLOOKUP(CQ15,Points_Table_Modified,IF(DI15&gt;=6,8,DI15+2),FALSE),IF(CQ15&lt;&gt;"",HLOOKUP(CQ15,Points_Table,IF(DI15&gt;=6,8,DI15+2),FALSE),"")),CR15),CR15)</f>
        <v/>
      </c>
      <c r="CT15" s="143" t="str">
        <f>IF(AND($G15="4",CD15&lt;&gt;""),CD15,"")</f>
        <v/>
      </c>
      <c r="CU15" s="72" t="str">
        <f>IF(AND(CD15&lt;&gt;"",G15="4"),_xlfn.RANK.EQ(CD15,$CT$6:$CT$89),"")</f>
        <v/>
      </c>
      <c r="CV15" s="72" t="str">
        <f>IF(IF(CU15&lt;&gt;"",IF(MAX(COUNTIF($CU$6:$CU$89,$CU$6:$CU$89))&gt;1,"x",""),"")&lt;&gt;"",CU15+1,"")</f>
        <v/>
      </c>
      <c r="CW15" s="72" t="str">
        <f>IF(CU15&lt;&gt;"",IF($G15="3",IF(CD15&lt;&gt;"",IF(AND(CU15&lt;=10,CD15&gt;=$CT$92),HLOOKUP(CU15,Points_Table_Modified,IF(DI15&gt;=6,8,DI15+2),FALSE),0),""),IF(CD15&lt;&gt;"",IF(AND(CU15&lt;=10,CD15&gt;=$CT$92),HLOOKUP(CU15,Points_Table,IF(DI15&gt;=6,8,DI15+2),FALSE),0),"")),"")</f>
        <v/>
      </c>
      <c r="CX15" s="73" t="str">
        <f>IF(CV15&lt;&gt;"",AVERAGE(IF(AND($G15="3",CV15&lt;&gt;""),HLOOKUP(CV15,Points_Table_Modified,IF(DI15&gt;=6,8,DI15+2),FALSE),IF(CV15&lt;&gt;"",HLOOKUP(CV15,Points_Table,IF(DI15&gt;=6,8,DI15+2),FALSE),"")),CW15),CW15)</f>
        <v/>
      </c>
      <c r="CY15" s="143" t="str">
        <f>IF(AND($G15="5",CD15&lt;&gt;""),CD15,"")</f>
        <v/>
      </c>
      <c r="CZ15" s="72" t="str">
        <f>IF(AND(CD15&lt;&gt;"",$G15="5"),_xlfn.RANK.EQ(CD15,$CY$6:$CY$89),"")</f>
        <v/>
      </c>
      <c r="DA15" s="72" t="str">
        <f>IF(IF(CZ15&lt;&gt;"",IF(MAX(COUNTIF($CZ$6:$CZ$89,$CZ$6:$CZ$89))&gt;1,"x",""),"")&lt;&gt;"",CZ15+1,"")</f>
        <v/>
      </c>
      <c r="DB15" s="72" t="str">
        <f>IF(CZ15&lt;&gt;"",IF($G15="3",IF(CD15&lt;&gt;"",IF(AND(CZ15&lt;=10,CD15&gt;=$CY$92),HLOOKUP(CZ15,Points_Table_Modified,IF(DI15&gt;=6,8,DI15+2),FALSE),0),""),IF(CD15&lt;&gt;"",IF(AND(CZ15&lt;=10,CD15&gt;=$CY$92),HLOOKUP(CZ15,Points_Table,IF(DI15&gt;=6,8,DI15+2),FALSE),0),"")),"")</f>
        <v/>
      </c>
      <c r="DC15" s="73" t="str">
        <f>IF(DA15&lt;&gt;"",AVERAGE(IF(AND($G15="3",DA15&lt;&gt;""),HLOOKUP(DA15,Points_Table_Modified,IF(DI15&gt;=6,8,DI15+2),FALSE),IF(DA15&lt;&gt;"",HLOOKUP(DA15,Points_Table,IF(DI15&gt;=6,8,DI15+2),FALSE),"")),DB15),DB15)</f>
        <v/>
      </c>
      <c r="DD15" s="143" t="str">
        <f>IF(AND($G15="6",CD15&lt;&gt;""),CD15,"")</f>
        <v/>
      </c>
      <c r="DE15" s="72" t="str">
        <f>IF(AND(CD15&lt;&gt;"",$G15="6"),_xlfn.RANK.EQ(CD15,$DD$6:$DD$89),"")</f>
        <v/>
      </c>
      <c r="DF15" s="72" t="str">
        <f>IF(IF(DE15&lt;&gt;"",IF(MAX(COUNTIF($DE$6:$DE$89,$DE$6:$DE$89))&gt;1,"x",""),"")&lt;&gt;"",DE15+1,"")</f>
        <v/>
      </c>
      <c r="DG15" s="72" t="str">
        <f>IF(DE15&lt;&gt;"",IF($G15="3",IF(CD15&lt;&gt;"",IF(AND(DE15&lt;=10,CD15&gt;=$DD$92),HLOOKUP(DE15,Points_Table_Modified,IF(DI15&gt;=6,8,DI15+2),FALSE),0),""),IF(CD15&lt;&gt;"",IF(AND(DE15&lt;=10,CD15&gt;=$DD$92),HLOOKUP(DE15,Points_Table,IF(DI15&gt;=6,8,DI15+2),FALSE),0),"")),"")</f>
        <v/>
      </c>
      <c r="DH15" s="73" t="str">
        <f>IF(DF15&lt;&gt;"",AVERAGE(IF(AND($G15="3",DF15&lt;&gt;""),HLOOKUP(DF15,Points_Table_Modified,IF(DI15&gt;=6,8,DI15+2),FALSE),IF(DF15&lt;&gt;"",HLOOKUP(DF15,Points_Table,IF(DI15&gt;=6,8,DI15+2),FALSE),"")),DG15),DG15)</f>
        <v/>
      </c>
      <c r="DI15" s="150">
        <f>VLOOKUP($G15,Entries_D_Event,6,FALSE)</f>
        <v>7</v>
      </c>
      <c r="DJ15" s="72" t="str">
        <f>CONCATENATE(DE15,CZ15,CU15,CP15,CK15,CF15)</f>
        <v>6</v>
      </c>
      <c r="DK15" s="72">
        <f>IF(DJ15&lt;&gt;"",IF(AND($G15="3",CD15&lt;&gt;""),10,IF(CD15&lt;&gt;"",5,"")),"")</f>
        <v>5</v>
      </c>
      <c r="DL15" s="142">
        <f>_xlfn.NUMBERVALUE(IF(DJ15&lt;&gt;"",CONCATENATE(DH15,DC15,CX15,CS15,CN15,CI15),""))</f>
        <v>10</v>
      </c>
      <c r="DM15" s="56">
        <f>IFERROR(DK15+DL15,0)</f>
        <v>15</v>
      </c>
      <c r="DN15" s="121"/>
      <c r="DO15" s="72" t="str">
        <f>IF(AND($G15="1",DN15&lt;&gt;""),DN15,"")</f>
        <v/>
      </c>
      <c r="DP15" s="72" t="str">
        <f>IF(AND(DN15&lt;&gt;"",$G15="1"),_xlfn.RANK.EQ(DN15,$DO$6:$DO$89),"")</f>
        <v/>
      </c>
      <c r="DQ15" s="72" t="str">
        <f>IF(IF(DP15&lt;&gt;"",IF(MAX(COUNTIF($DP$6:$DP$89,$DP$6:$DP$89))&gt;1,"x",""),"")&lt;&gt;"",DP15+1,"")</f>
        <v/>
      </c>
      <c r="DR15" s="72" t="str">
        <f>IF(DP15&lt;&gt;"",IF($G15="3",IF(DN15&lt;&gt;"",IF(AND(DP15&lt;=10,DN15&gt;=$DO$92),HLOOKUP(DP15,Points_Table_Modified,IF(ES15&gt;=6,8,ES15+2),FALSE),0),""),IF(DN15&lt;&gt;"",IF(AND(DP15&lt;=10,DN15&gt;=$DO$92),HLOOKUP(DP15,Points_Table,IF(ES15&gt;=6,8,ES15+2),FALSE),0),"")),"")</f>
        <v/>
      </c>
      <c r="DS15" s="73" t="str">
        <f>IF(DQ15&lt;&gt;"",AVERAGE(IF(AND($G15="3",DQ15&lt;&gt;""),HLOOKUP(DQ15,Points_Table_Modified,IF(ES15&gt;=6,8,ES15+2),FALSE),IF(DQ15&lt;&gt;"",HLOOKUP(DQ15,Points_Table,IF(ES15&gt;=6,8,ES15+2),FALSE),"")),DR15),DR15)</f>
        <v/>
      </c>
      <c r="DT15" s="143" t="str">
        <f>IF(AND($G15="2",DN15&lt;&gt;""),DN15,"")</f>
        <v/>
      </c>
      <c r="DU15" s="72" t="str">
        <f>IF(AND(DN15&lt;&gt;"",$G15="2"),_xlfn.RANK.EQ(DN15,$DT$6:$DT$89),"")</f>
        <v/>
      </c>
      <c r="DV15" s="72" t="str">
        <f>IF(IF(DU15&lt;&gt;"",IF(MAX(COUNTIF($DU$6:$DU$89,$DU$6:$DU$89))&gt;1,"x",""),"")&lt;&gt;"",DU15+1,"")</f>
        <v/>
      </c>
      <c r="DW15" s="144" t="str">
        <f>IF(DU15&lt;&gt;"",IF($G15="3",IF(DN15&lt;&gt;"",IF(AND(DU15&lt;=10,DN15&gt;=$DT$92),HLOOKUP(DU15,Points_Table_Modified,IF(ES15&gt;=6,8,ES15+2),FALSE),0),""),IF(DN15&lt;&gt;"",IF(AND(DU15&lt;=10,DN15&gt;=$DT$92),HLOOKUP(DU15,Points_Table,IF(ES15&gt;=6,8,ES15+2),FALSE),0),"")),"")</f>
        <v/>
      </c>
      <c r="DX15" s="73" t="str">
        <f>IF(DV15&lt;&gt;"",AVERAGE(IF(AND($G15="3",DV15&lt;&gt;""),HLOOKUP(DV15,Points_Table_Modified,IF(ES15&gt;=6,8,ES15+2),FALSE),IF(DV15&lt;&gt;"",HLOOKUP(DV15,Points_Table,IF(ES15&gt;=6,8,ES15+2),FALSE),"")),DW15),DW15)</f>
        <v/>
      </c>
      <c r="DY15" s="143" t="str">
        <f>IF(AND($G15="3",DN15&lt;&gt;""),DN15,"")</f>
        <v/>
      </c>
      <c r="DZ15" s="72" t="str">
        <f>IF(AND(DN15&lt;&gt;"",$G15="3"),_xlfn.RANK.EQ(DN15,$DY$6:$DY$89),"")</f>
        <v/>
      </c>
      <c r="EA15" s="72" t="str">
        <f>IF(IF(DZ15&lt;&gt;"",IF(MAX(COUNTIF($DZ$6:$DZ$89,$DZ$6:$DZ$89))&gt;1,"x",""),"")&lt;&gt;"",DZ15+1,"")</f>
        <v/>
      </c>
      <c r="EB15" s="72" t="str">
        <f>IF(DZ15&lt;&gt;"",IF($G15="3",IF(DN15&lt;&gt;"",IF(AND(DZ15&lt;=20,DN15&gt;=$DY$92),HLOOKUP(DZ15,Points_Table_Modified,IF(ES15&gt;=6,8,ES15+2),FALSE),0),""),IF(DN15&lt;&gt;"",IF(AND(DZ15&lt;=10,DN15&gt;=$DY$92),HLOOKUP(DZ15,Points_Table,IF(ES15&gt;=6,8,ES15+2),FALSE),0),"")),"")</f>
        <v/>
      </c>
      <c r="EC15" s="73" t="str">
        <f>IF(EA15&lt;&gt;"",AVERAGE(IF(AND($G15="3",EA15&lt;&gt;""),HLOOKUP(EA15,Points_Table_Modified,IF(ES15&gt;=6,8,ES15+2),FALSE),IF(EA15&lt;&gt;"",HLOOKUP(EA15,Points_Table,IF(ES15&gt;=6,8,ES15+2),FALSE),"")),EB15),EB15)</f>
        <v/>
      </c>
      <c r="ED15" s="143" t="str">
        <f>IF(AND($G15="4",DN15&lt;&gt;""),DN15,"")</f>
        <v/>
      </c>
      <c r="EE15" s="72" t="str">
        <f>IF(AND(DN15&lt;&gt;"",G15="4"),_xlfn.RANK.EQ(DN15,$ED$6:$ED$89),"")</f>
        <v/>
      </c>
      <c r="EF15" s="72" t="str">
        <f>IF(IF(EE15&lt;&gt;"",IF(MAX(COUNTIF($EE$6:$EE$89,$EE$6:$EE$89))&gt;1,"x",""),"")&lt;&gt;"",EE15+1,"")</f>
        <v/>
      </c>
      <c r="EG15" s="72" t="str">
        <f>IF(EE15&lt;&gt;"",IF($G15="3",IF(DN15&lt;&gt;"",IF(AND(EE15&lt;=10,DN15&gt;=$ED$92),HLOOKUP(EE15,Points_Table_Modified,IF(ES15&gt;=6,8,ES15+2),FALSE),0),""),IF(DN15&lt;&gt;"",IF(AND(EE15&lt;=10,DN15&gt;=$ED$92),HLOOKUP(EE15,Points_Table,IF(ES15&gt;=6,8,ES15+2),FALSE),0),"")),"")</f>
        <v/>
      </c>
      <c r="EH15" s="73" t="str">
        <f>IF(EF15&lt;&gt;"",AVERAGE(IF(AND($G15="3",EF15&lt;&gt;""),HLOOKUP(EF15,Points_Table_Modified,IF(ES15&gt;=6,8,ES15+2),FALSE),IF(EF15&lt;&gt;"",HLOOKUP(EF15,Points_Table,IF(ES15&gt;=6,8,ES15+2),FALSE),"")),EG15),EG15)</f>
        <v/>
      </c>
      <c r="EI15" s="143" t="str">
        <f>IF(AND($G15="5",DN15&lt;&gt;""),DN15,"")</f>
        <v/>
      </c>
      <c r="EJ15" s="72" t="str">
        <f>IF(AND(DN15&lt;&gt;"",$G15="5"),_xlfn.RANK.EQ(DN15,$EI$6:$EI$89),"")</f>
        <v/>
      </c>
      <c r="EK15" s="72" t="str">
        <f>IF(IF(EJ15&lt;&gt;"",IF(MAX(COUNTIF($EJ$6:$EJ$89,$EJ$6:$EJ$89))&gt;1,"x",""),"")&lt;&gt;"",EJ15+1,"")</f>
        <v/>
      </c>
      <c r="EL15" s="72" t="str">
        <f>IF(EJ15&lt;&gt;"",IF($G15="3",IF(DN15&lt;&gt;"",IF(AND(EJ15&lt;=10,DN15&gt;=$EI$92),HLOOKUP(EJ15,Points_Table_Modified,IF(ES15&gt;=6,8,ES15+2),FALSE),0),""),IF(DN15&lt;&gt;"",IF(AND(EJ15&lt;=10,DN15&gt;=$EI$92),HLOOKUP(EJ15,Points_Table,IF(ES15&gt;=6,8,ES15+2),FALSE),0),"")),"")</f>
        <v/>
      </c>
      <c r="EM15" s="73" t="str">
        <f>IF(EK15&lt;&gt;"",AVERAGE(IF(AND($G15="3",EK15&lt;&gt;""),HLOOKUP(EK15,Points_Table_Modified,IF(ES15&gt;=6,8,ES15+2),FALSE),IF(EK15&lt;&gt;"",HLOOKUP(EK15,Points_Table,IF(ES15&gt;=6,8,ES15+2),FALSE),"")),EL15),EL15)</f>
        <v/>
      </c>
      <c r="EN15" s="143" t="str">
        <f>IF(AND($G15="6",DN15&lt;&gt;""),DN15,"")</f>
        <v/>
      </c>
      <c r="EO15" s="72" t="str">
        <f>IF(AND(DN15&lt;&gt;"",$G15="6"),_xlfn.RANK.EQ(DN15,$EN$6:$EN$89),"")</f>
        <v/>
      </c>
      <c r="EP15" s="72" t="str">
        <f>IF(IF(EO15&lt;&gt;"",IF(MAX(COUNTIF($EO$6:$EO$89,$EO$6:$EO$89))&gt;1,"x",""),"")&lt;&gt;"",EO15+1,"")</f>
        <v/>
      </c>
      <c r="EQ15" s="72" t="str">
        <f>IF(EO15&lt;&gt;"",IF($G15="3",IF(DN15&lt;&gt;"",IF(AND(EO15&lt;=10,DN15&gt;=$EN$92),HLOOKUP(EO15,Points_Table_Modified,IF(ES15&gt;=6,8,ES15+2),FALSE),0),""),IF(DN15&lt;&gt;"",IF(AND(EO15&lt;=10,DN15&gt;=$EN$92),HLOOKUP(EO15,Points_Table,IF(ES15&gt;=6,8,ES15+2),FALSE),0),"")),"")</f>
        <v/>
      </c>
      <c r="ER15" s="73" t="str">
        <f>IF(EP15&lt;&gt;"",AVERAGE(IF(AND($G15="3",EP15&lt;&gt;""),HLOOKUP(EP15,Points_Table_Modified,IF(ES15&gt;=6,8,ES15+2),FALSE),IF(EP15&lt;&gt;"",HLOOKUP(EP15,Points_Table,IF(ES15&gt;=6,8,ES15+2),FALSE),"")),EQ15),EQ15)</f>
        <v/>
      </c>
      <c r="ES15" s="145">
        <f>VLOOKUP($G15,Entries_D_Event,7,FALSE)</f>
        <v>7</v>
      </c>
      <c r="ET15" s="72" t="str">
        <f>CONCATENATE(EO15,EJ15,EE15,DZ15,DU15,DP15)</f>
        <v/>
      </c>
      <c r="EU15" s="142" t="str">
        <f>IF(ET15&lt;&gt;"",IF(AND($G15="3",DN15&lt;&gt;""),10,IF(DN15&lt;&gt;"",5,"")),"")</f>
        <v/>
      </c>
      <c r="EV15" s="142">
        <f>_xlfn.NUMBERVALUE(IF(ET15&lt;&gt;"",CONCATENATE(ER15,EM15,EH15,EC15,DX15,DS15),""))</f>
        <v>0</v>
      </c>
      <c r="EW15" s="56">
        <f>IFERROR(EU15+EV15,0)</f>
        <v>0</v>
      </c>
      <c r="EX15" s="121"/>
      <c r="EY15" s="72" t="str">
        <f>IF(AND($G15="1",EX15&lt;&gt;""),EX15,"")</f>
        <v/>
      </c>
      <c r="EZ15" s="72" t="str">
        <f>IF(AND(EX15&lt;&gt;"",$G15="1"),_xlfn.RANK.EQ(EX15,$EY$6:$EY$89),"")</f>
        <v/>
      </c>
      <c r="FA15" s="72" t="str">
        <f>IF(IF(EZ15&lt;&gt;"",IF(MAX(COUNTIF($EZ$6:$EZ$89,$EZ$6:$EZ$89))&gt;1,"x",""),"")&lt;&gt;"",EZ15+1,"")</f>
        <v/>
      </c>
      <c r="FB15" s="72" t="str">
        <f>IF(EZ15&lt;&gt;"",IF($G15="3",IF(EX15&lt;&gt;"",IF(AND(EZ15&lt;=10,EX15&gt;=$EY$92),HLOOKUP(EZ15,Points_Table_Modified,IF(GC15&gt;=6,8,GC15+2),FALSE),0),""),IF(EX15&lt;&gt;"",IF(AND(EZ15&lt;=10,EX15&gt;=$EY$92),HLOOKUP(EZ15,Points_Table,IF(GC15&gt;=6,8,GC15+2),FALSE),0),"")),"")</f>
        <v/>
      </c>
      <c r="FC15" s="151" t="str">
        <f>IF(FB15&gt;0,IF(FA15&lt;&gt;"",AVERAGE(IF(AND($G15="3",FA15&lt;&gt;""),HLOOKUP(FA15,Points_Table_Modified,IF(GC15&gt;=6,8,GC15+2),FALSE),IF(FA15&lt;&gt;"",HLOOKUP(FA15,Points_Table,IF(GC15&gt;=6,8,GC15+2),FALSE),"")),FB15),FB15),0)</f>
        <v/>
      </c>
      <c r="FD15" s="143" t="str">
        <f>IF(AND($G15="2",EX15&lt;&gt;""),EX15,"")</f>
        <v/>
      </c>
      <c r="FE15" s="72" t="str">
        <f>IF(AND(EX15&lt;&gt;"",$G15="2"),_xlfn.RANK.EQ(EX15,$FD$6:$FD$89),"")</f>
        <v/>
      </c>
      <c r="FF15" s="72" t="str">
        <f>IF(IF(FE15&lt;&gt;"",IF(MAX(COUNTIF($FE$6:$FE$89,$FE$6:$FE$89))&gt;1,"x",""),"")&lt;&gt;"",FE15+1,"")</f>
        <v/>
      </c>
      <c r="FG15" s="144" t="str">
        <f>IF(FE15&lt;&gt;"",IF($G15="3",IF(EX15&lt;&gt;"",IF(AND(FE15&lt;=10,EX15&gt;=$FD$92),HLOOKUP(FE15,Points_Table_Modified,IF(GC15&gt;=6,8,GC15+2),FALSE),0),""),IF(EX15&lt;&gt;"",IF(AND(FE15&lt;=10,EX15&gt;=$FD$92),HLOOKUP(FE15,Points_Table,IF(GC15&gt;=6,8,GC15+2),FALSE),0),"")),"")</f>
        <v/>
      </c>
      <c r="FH15" s="151" t="str">
        <f>IF(FG15&gt;0,IF(FF15&lt;&gt;"",AVERAGE(IF(AND($G15="3",FF15&lt;&gt;""),HLOOKUP(FF15,Points_Table_Modified,IF(GC15&gt;=6,8,GC15+2),FALSE),IF(FF15&lt;&gt;"",HLOOKUP(FF15,Points_Table,IF(GC15&gt;=6,8,GC15+2),FALSE),"")),FG15),FG15),0)</f>
        <v/>
      </c>
      <c r="FI15" s="143" t="str">
        <f>IF(AND($G15="3",EX15&lt;&gt;""),EX15,"")</f>
        <v/>
      </c>
      <c r="FJ15" s="72" t="str">
        <f>IF(AND(EX15&lt;&gt;"",$G15="3"),_xlfn.RANK.EQ(EX15,$FI$6:$FI$89),"")</f>
        <v/>
      </c>
      <c r="FK15" s="72" t="str">
        <f>IF(IF(FJ15&lt;&gt;"",IF(MAX(COUNTIF($FJ$6:$FJ$89,$FJ$6:$FJ$89))&gt;1,"x",""),"")&lt;&gt;"",FJ15+1,"")</f>
        <v/>
      </c>
      <c r="FL15" s="72" t="str">
        <f>IF(FJ15&lt;&gt;"",IF($G15="3",IF(EX15&lt;&gt;"",IF(AND(FJ15&lt;=20,EX15&gt;=$FI$92),HLOOKUP(FJ15,Points_Table_Modified,IF(GC15&gt;=6,8,GC15+2),FALSE),0),""),IF(EX15&lt;&gt;"",IF(AND(FJ15&lt;=10,EX15&gt;=$FI$92),HLOOKUP(FJ15,Points_Table,IF(GC15&gt;=6,8,GC15+2),FALSE),0),"")),"")</f>
        <v/>
      </c>
      <c r="FM15" s="151" t="str">
        <f>IF(FL15&gt;0,IF(FK15&lt;&gt;"",AVERAGE(IF(AND($G15="3",FK15&lt;&gt;""),HLOOKUP(FK15,Points_Table_Modified,IF(GC15&gt;=6,8,GC15+2),FALSE),IF(FK15&lt;&gt;"",HLOOKUP(FK15,Points_Table,IF(GC15&gt;=6,8,GC15+2),FALSE),"")),FL15),FL15),0)</f>
        <v/>
      </c>
      <c r="FN15" s="143" t="str">
        <f>IF(AND($G15="4",EX15&lt;&gt;""),EX15,"")</f>
        <v/>
      </c>
      <c r="FO15" s="72" t="str">
        <f>IF(AND(EX15&lt;&gt;"",G15="4"),_xlfn.RANK.EQ(EX15,$FN$6:$FN$89),"")</f>
        <v/>
      </c>
      <c r="FP15" s="72" t="str">
        <f>IF(IF(FO15&lt;&gt;"",IF(MAX(COUNTIF($FO$6:$FO$89,$FO$6:$FO$89))&gt;1,"x",""),"")&lt;&gt;"",FO15+1,"")</f>
        <v/>
      </c>
      <c r="FQ15" s="72" t="str">
        <f>IF(FO15&lt;&gt;"",IF($G15="3",IF(EX15&lt;&gt;"",IF(AND(FO15&lt;=10,EX15&gt;=$FN$92),HLOOKUP(FO15,Points_Table_Modified,IF(GC15&gt;=6,8,GC15+2),FALSE),0),""),IF(EX15&lt;&gt;"",IF(AND(FO15&lt;=10,EX15&gt;=$FN$92),HLOOKUP(FO15,Points_Table,IF(GC15&gt;=6,8,GC15+2),FALSE),0),"")),"")</f>
        <v/>
      </c>
      <c r="FR15" s="151" t="str">
        <f>IF(FQ15&gt;0,IF(FP15&lt;&gt;"",AVERAGE(IF(AND($G15="3",FP15&lt;&gt;""),HLOOKUP(FP15,Points_Table_Modified,IF(GC15&gt;=6,8,GC15+2),FALSE),IF(FP15&lt;&gt;"",HLOOKUP(FP15,Points_Table,IF(GC15&gt;=6,8,GC15+2),FALSE),"")),FQ15),FQ15),0)</f>
        <v/>
      </c>
      <c r="FS15" s="143" t="str">
        <f>IF(AND($G15="5",EX15&lt;&gt;""),EX15,"")</f>
        <v/>
      </c>
      <c r="FT15" s="72" t="str">
        <f>IF(AND(EX15&lt;&gt;"",$G15="5"),_xlfn.RANK.EQ(EX15,$FS$6:$FS$89),"")</f>
        <v/>
      </c>
      <c r="FU15" s="72" t="str">
        <f>IF(IF(FT15&lt;&gt;"",IF(MAX(COUNTIF($FT$6:$FT$89,$FT$6:$FT$89))&gt;1,"x",""),"")&lt;&gt;"",FT15+1,"")</f>
        <v/>
      </c>
      <c r="FV15" s="72" t="str">
        <f>IF(FT15&lt;&gt;"",IF($G15="3",IF(EX15&lt;&gt;"",IF(AND(FT15&lt;=10,EX15&gt;=$FS$92),HLOOKUP(FT15,Points_Table_Modified,IF(GC15&gt;=6,8,GC15+2),FALSE),0),""),IF(EX15&lt;&gt;"",IF(AND(FT15&lt;=10,EX15&gt;=$FS$92),HLOOKUP(FT15,Points_Table,IF(GC15&gt;=6,8,GC15+2),FALSE),0),"")),"")</f>
        <v/>
      </c>
      <c r="FW15" s="151" t="str">
        <f>IF(FV15&gt;0,IF(FU15&lt;&gt;"",AVERAGE(IF(AND($G15="3",FU15&lt;&gt;""),HLOOKUP(FU15,Points_Table_Modified,IF(GC15&gt;=6,8,GC15+2),FALSE),IF(FU15&lt;&gt;"",HLOOKUP(FU15,Points_Table,IF(GC15&gt;=6,8,GC15+2),FALSE),"")),FV15),FV15),0)</f>
        <v/>
      </c>
      <c r="FX15" s="143" t="str">
        <f>IF(AND($G15="6",EX15&lt;&gt;""),EX15,"")</f>
        <v/>
      </c>
      <c r="FY15" s="72" t="str">
        <f>IF(AND(EX15&lt;&gt;"",$G15="6"),_xlfn.RANK.EQ(EX15,$FX$6:$FX$89),"")</f>
        <v/>
      </c>
      <c r="FZ15" s="72" t="str">
        <f>IF(IF(FY15&lt;&gt;"",IF(MAX(COUNTIF($FY$6:$FY$89,$FY$6:$FY$89))&gt;1,"x",""),"")&lt;&gt;"",FY15+1,"")</f>
        <v/>
      </c>
      <c r="GA15" s="72" t="str">
        <f>IF(FY15&lt;&gt;"",IF($G15="3",IF(EX15&lt;&gt;"",IF(AND(FY15&lt;=10,EX15&gt;=$FX$92),HLOOKUP(FY15,Points_Table_Modified,IF(GC15&gt;=6,8,GC15+2),FALSE),0),""),IF(EX15&lt;&gt;"",IF(AND(FY15&lt;=10,EX15&gt;=$FX$92),HLOOKUP(FY15,Points_Table,IF(GC15&gt;=6,8,GC15+2),FALSE),0),"")),"")</f>
        <v/>
      </c>
      <c r="GB15" s="151" t="str">
        <f>IF(GA15&gt;0,IF(FZ15&lt;&gt;"",AVERAGE(IF(AND($G15="3",FZ15&lt;&gt;""),HLOOKUP(FZ15,Points_Table_Modified,IF(GC15&gt;=6,8,GC15+2),FALSE),IF(FZ15&lt;&gt;"",HLOOKUP(FZ15,Points_Table,IF(GC15&gt;=6,8,GC15+2),FALSE),"")),GA15),GA15),0)</f>
        <v/>
      </c>
      <c r="GC15" s="145">
        <f>VLOOKUP($G15,Entries_D_Event,8,FALSE)</f>
        <v>0</v>
      </c>
      <c r="GD15" s="72" t="str">
        <f>CONCATENATE(FY15,FT15,FO15,FJ15,FE15,EZ15)</f>
        <v/>
      </c>
      <c r="GE15" s="142" t="str">
        <f>IF(GD15&lt;&gt;"",IF(AND($G15="3",EX15&lt;&gt;""),10,IF(EX15&lt;&gt;"",5,"")),"")</f>
        <v/>
      </c>
      <c r="GF15" s="142">
        <f>_xlfn.NUMBERVALUE(IF(GD15&lt;&gt;"",CONCATENATE(GB15,FW15,FR15,FM15,FH15,FC15),""))</f>
        <v>0</v>
      </c>
      <c r="GG15" s="56">
        <f>IFERROR(GE15+GF15,0)</f>
        <v>0</v>
      </c>
      <c r="GH15" s="121"/>
      <c r="GI15" s="72" t="str">
        <f>IF(AND($G15="1",GH15&lt;&gt;""),GH15,"")</f>
        <v/>
      </c>
      <c r="GJ15" s="72" t="str">
        <f>IF(AND(GH15&lt;&gt;"",$G15="1"),_xlfn.RANK.EQ(GH15,$GI$6:$GI$89),"")</f>
        <v/>
      </c>
      <c r="GK15" s="72" t="str">
        <f>IF(IF(GJ15&lt;&gt;"",IF(MAX(COUNTIF($GJ$6:$GJ$89,$GJ$6:$GJ$89))&gt;1,"x",""),"")&lt;&gt;"",GJ15+1,"")</f>
        <v/>
      </c>
      <c r="GL15" s="72" t="str">
        <f>IF(GJ15&lt;&gt;"",IF($G15="3",IF(GH15&lt;&gt;"",IF(AND(GJ15&lt;=10,GH15&gt;=$GI$92),HLOOKUP(GJ15,Points_Table_Modified,IF(HM15&gt;=6,8,HM15+2),FALSE),0),""),IF(GH15&lt;&gt;"",IF(AND(GJ15&lt;=10,GH15&gt;=$GI$92),HLOOKUP(GJ15,Points_Table,IF(HM15&gt;=6,8,HM15+2),FALSE),0),"")),"")</f>
        <v/>
      </c>
      <c r="GM15" s="73" t="str">
        <f>IF(GK15&lt;&gt;"",AVERAGE(IF(AND($G15="3",GK15&lt;&gt;""),HLOOKUP(GK15,Points_Table_Modified,IF(HM15&gt;=6,8,HM15+2),FALSE),IF(GK15&lt;&gt;"",HLOOKUP(GK15,Points_Table,IF(HM15&gt;=6,8,HM15+2),FALSE),"")),GL15),GL15)</f>
        <v/>
      </c>
      <c r="GN15" s="143" t="str">
        <f>IF(AND($G15="2",GH15&lt;&gt;""),GH15,"")</f>
        <v/>
      </c>
      <c r="GO15" s="72" t="str">
        <f>IF(AND(GH15&lt;&gt;"",$G15="2"),_xlfn.RANK.EQ(GH15,$GN$6:$GN$89),"")</f>
        <v/>
      </c>
      <c r="GP15" s="72" t="str">
        <f>IF(IF(GO15&lt;&gt;"",IF(MAX(COUNTIF($GO$6:$GO$89,$GO$6:$GO$89))&gt;1,"x",""),"")&lt;&gt;"",GO15+1,"")</f>
        <v/>
      </c>
      <c r="GQ15" s="144" t="str">
        <f>IF(GO15&lt;&gt;"",IF($G15="3",IF(GH15&lt;&gt;"",IF(AND(GO15&lt;=10,GH15&gt;=$GN$92),HLOOKUP(GO15,Points_Table_Modified,IF(HM15&gt;=6,8,HM15+2),FALSE),0),""),IF(GH15&lt;&gt;"",IF(AND(GO15&lt;=10,GH15&gt;=$GN$92),HLOOKUP(GO15,Points_Table,IF(HM15&gt;=6,8,HM15+2),FALSE),0),"")),"")</f>
        <v/>
      </c>
      <c r="GR15" s="73" t="str">
        <f>IF(GP15&lt;&gt;"",AVERAGE(IF(AND($G15="3",GP15&lt;&gt;""),HLOOKUP(GP15,Points_Table_Modified,IF(HM15&gt;=6,8,HM15+2),FALSE),IF(GP15&lt;&gt;"",HLOOKUP(GP15,Points_Table,IF(HM15&gt;=6,8,HM15+2),FALSE),"")),GQ15),GQ15)</f>
        <v/>
      </c>
      <c r="GS15" s="143" t="str">
        <f>IF(AND($G15="3",GH15&lt;&gt;""),GH15,"")</f>
        <v/>
      </c>
      <c r="GT15" s="72" t="str">
        <f>IF(AND(GH15&lt;&gt;"",$G15="3"),_xlfn.RANK.EQ(GH15,$GS$6:$GS$89),"")</f>
        <v/>
      </c>
      <c r="GU15" s="72" t="str">
        <f>IF(IF(GT15&lt;&gt;"",IF(MAX(COUNTIF($GT$6:$GT$89,$GT$6:$GT$89))&gt;1,"x",""),"")&lt;&gt;"",GT15+1,"")</f>
        <v/>
      </c>
      <c r="GV15" s="72" t="str">
        <f>IF(GT15&lt;&gt;"",IF($G15="3",IF(GH15&lt;&gt;"",IF(AND(GT15&lt;=20,GH15&gt;=$GS$92),HLOOKUP(GT15,Points_Table_Modified,IF(HM15&gt;=6,8,HM15+2),FALSE),0),""),IF(GH15&lt;&gt;"",IF(AND(GT15&lt;=10,GH15&gt;=$GS$92),HLOOKUP(GT15,Points_Table,IF(HM15&gt;=6,8,HM15+2),FALSE),0),"")),"")</f>
        <v/>
      </c>
      <c r="GW15" s="73" t="str">
        <f>IF(GU15&lt;&gt;"",AVERAGE(IF(AND($G15="3",GU15&lt;&gt;""),HLOOKUP(GU15,Points_Table_Modified,IF(HM15&gt;=6,8,HM15+2),FALSE),IF(GU15&lt;&gt;"",HLOOKUP(GU15,Points_Table,IF(HM15&gt;=6,8,HM15+2),FALSE),"")),GV15),GV15)</f>
        <v/>
      </c>
      <c r="GX15" s="143" t="str">
        <f>IF(AND($G15="4",GH15&lt;&gt;""),GH15,"")</f>
        <v/>
      </c>
      <c r="GY15" s="72" t="str">
        <f>IF(AND($GH15&lt;&gt;"",G15="4"),_xlfn.RANK.EQ(GH15,$GX$6:$GX$89),"")</f>
        <v/>
      </c>
      <c r="GZ15" s="72" t="str">
        <f>IF(IF(GY15&lt;&gt;"",IF(MAX(COUNTIF($GY$6:$GY$89,$GY$6:$GY$89))&gt;1,"x",""),"")&lt;&gt;"",GY15+1,"")</f>
        <v/>
      </c>
      <c r="HA15" s="72" t="str">
        <f>IF(GY15&lt;&gt;"",IF($G15="3",IF(GH15&lt;&gt;"",IF(AND(GY15&lt;=10,GH15&gt;=$GX$92),HLOOKUP(GY15,Points_Table_Modified,IF(HM15&gt;=6,8,HM15+2),FALSE),0),""),IF(GH15&lt;&gt;"",IF(AND(GY15&lt;=10,GH15&gt;=$GX$92),HLOOKUP(GY15,Points_Table,IF(HM15&gt;=6,8,HM15+2),FALSE),0),"")),"")</f>
        <v/>
      </c>
      <c r="HB15" s="73" t="str">
        <f>IF(GZ15&lt;&gt;"",AVERAGE(IF(AND($G15="3",GZ15&lt;&gt;""),HLOOKUP(GZ15,Points_Table_Modified,IF(HM15&gt;=6,8,HM15+2),FALSE),IF(GZ15&lt;&gt;"",HLOOKUP(GZ15,Points_Table,IF(HM15&gt;=6,8,HM15+2),FALSE),"")),HA15),HA15)</f>
        <v/>
      </c>
      <c r="HC15" s="143" t="str">
        <f>IF(AND($G15="5",GH15&lt;&gt;""),GH15,"")</f>
        <v/>
      </c>
      <c r="HD15" s="72" t="str">
        <f>IF(AND(GH15&lt;&gt;"",$G15="5"),_xlfn.RANK.EQ(GH15,$HC$6:$HC$89),"")</f>
        <v/>
      </c>
      <c r="HE15" s="72" t="str">
        <f>IF(IF(HD15&lt;&gt;"",IF(MAX(COUNTIF($HD$6:$HD$89,$HD$6:$HD$89))&gt;1,"x",""),"")&lt;&gt;"",HD15+1,"")</f>
        <v/>
      </c>
      <c r="HF15" s="72" t="str">
        <f>IF(HD15&lt;&gt;"",IF($G15="3",IF(GH15&lt;&gt;"",IF(AND(HD15&lt;=10,GH15&gt;=$HC$92),HLOOKUP(HD15,Points_Table_Modified,IF(HM15&gt;=6,8,HM15+2),FALSE),0),""),IF(GH15&lt;&gt;"",IF(AND(HD15&lt;=10,GH15&gt;=$HC$92),HLOOKUP(HD15,Points_Table,IF(HM15&gt;=6,8,HM15+2),FALSE),0),"")),"")</f>
        <v/>
      </c>
      <c r="HG15" s="73" t="str">
        <f>IF(HE15&lt;&gt;"",AVERAGE(IF(AND($G15="3",HE15&lt;&gt;""),HLOOKUP(HE15,Points_Table_Modified,IF(HM15&gt;=6,8,HM15+2),FALSE),IF(HE15&lt;&gt;"",HLOOKUP(HE15,Points_Table,IF(HM15&gt;=6,8,HM15+2),FALSE),"")),HF15),HF15)</f>
        <v/>
      </c>
      <c r="HH15" s="143" t="str">
        <f>IF(AND($G15="6",GH15&lt;&gt;""),GH15,"")</f>
        <v/>
      </c>
      <c r="HI15" s="72" t="str">
        <f>IF(AND(GH15&lt;&gt;"",$G15="6"),_xlfn.RANK.EQ(GH15,$HH$6:$HH$89),"")</f>
        <v/>
      </c>
      <c r="HJ15" s="72" t="str">
        <f>IF(IF(HI15&lt;&gt;"",IF(MAX(COUNTIF($HI$6:$HI$89,$HI$6:$HI$89))&gt;1,"x",""),"")&lt;&gt;"",HI15+1,"")</f>
        <v/>
      </c>
      <c r="HK15" s="72" t="str">
        <f>IF(HI15&lt;&gt;"",IF($G15="3",IF(GH15&lt;&gt;"",IF(AND(HI15&lt;=10,GH15&gt;=$HH$92),HLOOKUP(HI15,Points_Table_Modified,IF(HM15&gt;=6,8,HM15+2),FALSE),0),""),IF(GH15&lt;&gt;"",IF(AND(HI15&lt;=10,GH15&gt;=$HH$92),HLOOKUP(HI15,Points_Table,IF(HM15&gt;=6,8,HM15+2),FALSE),0),"")),"")</f>
        <v/>
      </c>
      <c r="HL15" s="73" t="str">
        <f>IF(HJ15&lt;&gt;"",AVERAGE(IF(AND($G15="3",HJ15&lt;&gt;""),HLOOKUP(HJ15,Points_Table_Modified,IF(HM15&gt;=6,8,HM15+2),FALSE),IF(HJ15&lt;&gt;"",HLOOKUP(HJ15,Points_Table,IF(HM15&gt;=6,8,HM15+2),FALSE),"")),HK15),HK15)</f>
        <v/>
      </c>
      <c r="HM15" s="145">
        <f>VLOOKUP($G15,Entries_D_Event,9,FALSE)</f>
        <v>0</v>
      </c>
      <c r="HN15" s="72" t="str">
        <f>CONCATENATE(HI15,HD15,GY15,GT15,GO15,GJ15)</f>
        <v/>
      </c>
      <c r="HO15" s="142" t="str">
        <f>IF(HN15&lt;&gt;"",IF(AND($G15="3",GH15&lt;&gt;""),10,IF(GH15&lt;&gt;"",5,"")),"")</f>
        <v/>
      </c>
      <c r="HP15" s="142">
        <f>_xlfn.NUMBERVALUE(IF(HN15&lt;&gt;"",CONCATENATE(HL15,HG15,HB15,GW15,GR15,GM15),""))</f>
        <v>0</v>
      </c>
      <c r="HQ15" s="56">
        <f>IFERROR(HO15+HP15,0)</f>
        <v>0</v>
      </c>
      <c r="HR15" s="121"/>
      <c r="HS15" s="72" t="str">
        <f>IF(AND($G15="1",HR15&lt;&gt;""),HR15,"")</f>
        <v/>
      </c>
      <c r="HT15" s="72" t="str">
        <f>IF(AND(HR15&lt;&gt;"",$G15="1"),_xlfn.RANK.EQ(HR15,$HS$6:$HS$89),"")</f>
        <v/>
      </c>
      <c r="HU15" s="72" t="str">
        <f>IF(IF(HT15&lt;&gt;"",IF(MAX(COUNTIF($HT$6:$HT$89,$HT$6:$HT$89))&gt;1,"x",""),"")&lt;&gt;"",HT15+1,"")</f>
        <v/>
      </c>
      <c r="HV15" s="72" t="str">
        <f>IF(HT15&lt;&gt;"",IF($G15="3",IF(HR15&lt;&gt;"",IF(AND(HT15&lt;=10,HR15&gt;=$HS$92),HLOOKUP(HT15,Points_Table_Modified,IF(IW15&gt;=6,8,IW15+2),FALSE),0),""),IF(HR15&lt;&gt;"",IF(AND(HT15&lt;=10,HR15&gt;=$HS$92),HLOOKUP(HT15,Points_Table,IF(IW15&gt;=6,8,IW15+2),FALSE),0),"")),"")</f>
        <v/>
      </c>
      <c r="HW15" s="73" t="str">
        <f>IF(HU15&lt;&gt;"",AVERAGE(IF(AND($G15="3",HU15&lt;&gt;""),HLOOKUP(HU15,Points_Table_Modified,IF(IW15&gt;=6,8,IW15+2),FALSE),IF(HU15&lt;&gt;"",HLOOKUP(HU15,Points_Table,IF(IW15&gt;=6,8,IW15+2),FALSE),"")),HV15),HV15)</f>
        <v/>
      </c>
      <c r="HX15" s="143" t="str">
        <f>IF(AND($G15="2",HR15&lt;&gt;""),HR15,"")</f>
        <v/>
      </c>
      <c r="HY15" s="72" t="str">
        <f>IF(AND(HR15&lt;&gt;"",$G15="2"),_xlfn.RANK.EQ(HR15,$HX$6:$HX$89),"")</f>
        <v/>
      </c>
      <c r="HZ15" s="72" t="str">
        <f>IF(IF(HY15&lt;&gt;"",IF(MAX(COUNTIF($HY$6:$HY$89,$HY$6:$HY$89))&gt;1,"x",""),"")&lt;&gt;"",HY15+1,"")</f>
        <v/>
      </c>
      <c r="IA15" s="144" t="str">
        <f>IF(HY15&lt;&gt;"",IF($G15="3",IF(HR15&lt;&gt;"",IF(AND(HY15&lt;=10,HR15&gt;=$HX$92),HLOOKUP(HY15,Points_Table_Modified,IF(IW15&gt;=6,8,IW15+2),FALSE),0),""),IF(HR15&lt;&gt;"",IF(AND(HY15&lt;=10,HR15&gt;=$HX$92),HLOOKUP(HY15,Points_Table,IF(IW15&gt;=6,8,IW15+2),FALSE),0),"")),"")</f>
        <v/>
      </c>
      <c r="IB15" s="73" t="str">
        <f>IF(HZ15&lt;&gt;"",AVERAGE(IF(AND($G15="3",HZ15&lt;&gt;""),HLOOKUP(HZ15,Points_Table_Modified,IF(IW15&gt;=6,8,IW15+2),FALSE),IF(HZ15&lt;&gt;"",HLOOKUP(HZ15,Points_Table,IF(IW15&gt;=6,8,IW15+2),FALSE),"")),IA15),IA15)</f>
        <v/>
      </c>
      <c r="IC15" s="143" t="str">
        <f>IF(AND($G15="3",HR15&lt;&gt;""),HR15,"")</f>
        <v/>
      </c>
      <c r="ID15" s="72" t="str">
        <f>IF(AND(HR15&lt;&gt;"",$G15="3"),_xlfn.RANK.EQ(HR15,$IC$6:$IC$89),"")</f>
        <v/>
      </c>
      <c r="IE15" s="72" t="str">
        <f>IF(IF(ID15&lt;&gt;"",IF(MAX(COUNTIF($ID$6:$ID$89,$ID$6:$ID$89))&gt;1,"x",""),"")&lt;&gt;"",ID15+1,"")</f>
        <v/>
      </c>
      <c r="IF15" s="72" t="str">
        <f>IF(ID15&lt;&gt;"",IF($G15="3",IF(HR15&lt;&gt;"",IF(AND(ID15&lt;=20,HR15&gt;=$IC$92),HLOOKUP(ID15,Points_Table_Modified,IF(IW15&gt;=6,8,IW15+2),FALSE),0),""),IF(HR15&lt;&gt;"",IF(AND(ID15&lt;=10,HR15&gt;=$IC$92),HLOOKUP(ID15,Points_Table,IF(IW15&gt;=6,8,IW15+2),FALSE),0),"")),"")</f>
        <v/>
      </c>
      <c r="IG15" s="73" t="str">
        <f>IF(IE15&lt;&gt;"",AVERAGE(IF(AND($G15="3",IE15&lt;&gt;""),HLOOKUP(IE15,Points_Table_Modified,IF(IW15&gt;=6,8,IW15+2),FALSE),IF(IE15&lt;&gt;"",HLOOKUP(IE15,Points_Table,IF(IW15&gt;=6,8,IW15+2),FALSE),"")),IF15),IF15)</f>
        <v/>
      </c>
      <c r="IH15" s="143" t="str">
        <f>IF(AND($G15="4",HR15&lt;&gt;""),HR15,"")</f>
        <v/>
      </c>
      <c r="II15" s="72" t="str">
        <f>IF(AND(HR15&lt;&gt;"",G15="4"),_xlfn.RANK.EQ(HR15,$IH$6:$IH$89),"")</f>
        <v/>
      </c>
      <c r="IJ15" s="72" t="str">
        <f>IF(IF(II15&lt;&gt;"",IF(MAX(COUNTIF($II$6:$II$89,$II$6:$II$89))&gt;1,"x",""),"")&lt;&gt;"",II15+1,"")</f>
        <v/>
      </c>
      <c r="IK15" s="72" t="str">
        <f>IF(II15&lt;&gt;"",IF($G15="3",IF(HR15&lt;&gt;"",IF(AND(II15&lt;=10,HR15&gt;=$IH$92),HLOOKUP(II15,Points_Table_Modified,IF(IW15&gt;=6,8,IW15+2),FALSE),0),""),IF(HR15&lt;&gt;"",IF(AND(II15&lt;=10,HR15&gt;=$IH$92),HLOOKUP(II15,Points_Table,IF(IW15&gt;=6,8,IW15+2),FALSE),0),"")),"")</f>
        <v/>
      </c>
      <c r="IL15" s="73" t="str">
        <f>IF(IJ15&lt;&gt;"",AVERAGE(IF(AND($G15="3",IJ15&lt;&gt;""),HLOOKUP(IJ15,Points_Table_Modified,IF(IW15&gt;=6,8,IW15+2),FALSE),IF(IJ15&lt;&gt;"",HLOOKUP(IJ15,Points_Table,IF(IW15&gt;=6,8,IW15+2),FALSE),"")),IK15),IK15)</f>
        <v/>
      </c>
      <c r="IM15" s="143" t="str">
        <f>IF(AND($G15="5",HR15&lt;&gt;""),HR15,"")</f>
        <v/>
      </c>
      <c r="IN15" s="72" t="str">
        <f>IF(AND(HR15&lt;&gt;"",$G15="5"),_xlfn.RANK.EQ(HR15,$IM$6:$IM$89),"")</f>
        <v/>
      </c>
      <c r="IO15" s="72" t="str">
        <f>IF(IF(IN15&lt;&gt;"",IF(MAX(COUNTIF($IN$6:$IN$89,$IN$6:$IN$89))&gt;1,"x",""),"")&lt;&gt;"",IN15+1,"")</f>
        <v/>
      </c>
      <c r="IP15" s="72" t="str">
        <f>IF(IN15&lt;&gt;"",IF($G15="3",IF(HR15&lt;&gt;"",IF(AND(IN15&lt;=10,HR15&gt;=$IM$92),HLOOKUP(IN15,Points_Table_Modified,IF(IW15&gt;=6,8,IW15+2),FALSE),0),""),IF(HR15&lt;&gt;"",IF(AND(IN15&lt;=10,HR15&gt;=$IM$92),HLOOKUP(IN15,Points_Table,IF(IW15&gt;=6,8,IW15+2),FALSE),0),"")),"")</f>
        <v/>
      </c>
      <c r="IQ15" s="73" t="str">
        <f>IF(IO15&lt;&gt;"",AVERAGE(IF(AND($G15="3",IO15&lt;&gt;""),HLOOKUP(IO15,Points_Table_Modified,IF(IW15&gt;=6,8,IW15+2),FALSE),IF(IO15&lt;&gt;"",HLOOKUP(IO15,Points_Table,IF(IW15&gt;=6,8,IW15+2),FALSE),"")),IP15),IP15)</f>
        <v/>
      </c>
      <c r="IR15" s="143" t="str">
        <f>IF(AND($G15="6",HR15&lt;&gt;""),HR15,"")</f>
        <v/>
      </c>
      <c r="IS15" s="72" t="str">
        <f>IF(AND(HR15&lt;&gt;"",$G15="6"),_xlfn.RANK.EQ(HR15,$IR$6:$IR$89),"")</f>
        <v/>
      </c>
      <c r="IT15" s="72" t="str">
        <f>IF(IF(IS15&lt;&gt;"",IF(MAX(COUNTIF($IS$6:$IS$89,$IS$6:$IS$89))&gt;1,"x",""),"")&lt;&gt;"",IS15+1,"")</f>
        <v/>
      </c>
      <c r="IU15" s="72" t="str">
        <f>IF(IS15&lt;&gt;"",IF($G15="3",IF(HR15&lt;&gt;"",IF(AND(IS15&lt;=10,HR15&gt;=$IR$92),HLOOKUP(IS15,Points_Table_Modified,IF(IW15&gt;=6,8,IW15+2),FALSE),0),""),IF(HR15&lt;&gt;"",IF(AND(IS15&lt;=10,HR15&gt;=$IR$92),HLOOKUP(IS15,Points_Table,IF(IW15&gt;=6,8,IW15+2),FALSE),0),"")),"")</f>
        <v/>
      </c>
      <c r="IV15" s="73" t="str">
        <f>IF(IT15&lt;&gt;"",AVERAGE(IF(AND($G15="3",IT15&lt;&gt;""),HLOOKUP(IT15,Points_Table_Modified,IF(IW15&gt;=6,8,IW15+2),FALSE),IF(IT15&lt;&gt;"",HLOOKUP(IT15,Points_Table,IF(IW15&gt;=6,8,IW15+2),FALSE),"")),IU15),IU15)</f>
        <v/>
      </c>
      <c r="IW15" s="145">
        <f>VLOOKUP($G15,Entries_D_Event,10,FALSE)</f>
        <v>0</v>
      </c>
      <c r="IX15" s="72" t="str">
        <f>CONCATENATE(IS15,IN15,II15,ID15,HY15,HT15)</f>
        <v/>
      </c>
      <c r="IY15" s="142" t="str">
        <f>IF(IX15&lt;&gt;"",IF(AND($G15="3",HR15&lt;&gt;""),10,IF(HR15&lt;&gt;"",5,"")),"")</f>
        <v/>
      </c>
      <c r="IZ15" s="72">
        <f>_xlfn.NUMBERVALUE(IF(IX15&lt;&gt;"",CONCATENATE(IV15,IQ15,IL15,IG15,IB15,HW15),""))</f>
        <v>0</v>
      </c>
      <c r="JA15" s="56">
        <f>IFERROR(IY15+IZ15,0)</f>
        <v>0</v>
      </c>
      <c r="JB15" s="121"/>
      <c r="JC15" s="72" t="str">
        <f>IF(AND($G15="1",JB15&lt;&gt;""),JB15,"")</f>
        <v/>
      </c>
      <c r="JD15" s="72" t="str">
        <f>IF(AND(JB15&lt;&gt;"",$G15="1"),_xlfn.RANK.EQ(JB15,$JC$6:$JC$89),"")</f>
        <v/>
      </c>
      <c r="JE15" s="72" t="str">
        <f>IF(IF(JD15&lt;&gt;"",IF(MAX(COUNTIF($JD$6:$JD$89,$JD$6:$JD$89))&gt;1,"x",""),"")&lt;&gt;"",JD15+1,"")</f>
        <v/>
      </c>
      <c r="JF15" s="72" t="str">
        <f>IF(JD15&lt;&gt;"",IF($G15="3",IF(JB15&lt;&gt;"",IF(AND(JD15&lt;=10,JB15&gt;=$JC$92),HLOOKUP(JD15,Points_Table_Modified,IF(KG15&gt;=6,8,KG15+2),FALSE),0),""),IF(JB15&lt;&gt;"",IF(AND(JD15&lt;=10,JB15&gt;=$JC$92),HLOOKUP(JD15,Points_Table,IF(KG15&gt;=6,8,KG15+2),FALSE),0),"")),"")</f>
        <v/>
      </c>
      <c r="JG15" s="73" t="str">
        <f>IF(JE15&lt;&gt;"",AVERAGE(IF(AND($G15="3",JE15&lt;&gt;""),HLOOKUP(JE15,Points_Table_Modified,IF(KG15&gt;=6,8,KG15+2),FALSE),IF(JE15&lt;&gt;"",HLOOKUP(JE15,Points_Table,IF(KG15&gt;=6,8,KG15+2),FALSE),"")),JF15),JF15)</f>
        <v/>
      </c>
      <c r="JH15" s="143" t="str">
        <f>IF(AND($G15="2",JB15&lt;&gt;""),JB15,"")</f>
        <v/>
      </c>
      <c r="JI15" s="72" t="str">
        <f>IF(AND(JB15&lt;&gt;"",$G15="2"),_xlfn.RANK.EQ(JB15,$JH$6:$JH$89),"")</f>
        <v/>
      </c>
      <c r="JJ15" s="72" t="str">
        <f>IF(IF(JI15&lt;&gt;"",IF(MAX(COUNTIF($JI$6:$JI$89,$JI$6:$JI$89))&gt;1,"x",""),"")&lt;&gt;"",JI15+1,"")</f>
        <v/>
      </c>
      <c r="JK15" s="144" t="str">
        <f>IF(JI15&lt;&gt;"",IF($G15="3",IF(JB15&lt;&gt;"",IF(AND(JI15&lt;=10,JB15&gt;=$JH$92),HLOOKUP(JI15,Points_Table_Modified,IF(KG15&gt;=6,8,KG15+2),FALSE),0),""),IF(JB15&lt;&gt;"",IF(AND(JI15&lt;=10,JB15&gt;=$JH$92),HLOOKUP(JI15,Points_Table,IF(KG15&gt;=6,8,KG15+2),FALSE),0),"")),"")</f>
        <v/>
      </c>
      <c r="JL15" s="73" t="str">
        <f>IF(JJ15&lt;&gt;"",AVERAGE(IF(AND($G15="3",JJ15&lt;&gt;""),HLOOKUP(JJ15,Points_Table_Modified,IF(KG15&gt;=6,8,KG15+2),FALSE),IF(JJ15&lt;&gt;"",HLOOKUP(JJ15,Points_Table,IF(KG15&gt;=6,8,KG15+2),FALSE),"")),JK15),JK15)</f>
        <v/>
      </c>
      <c r="JM15" s="143" t="str">
        <f>IF(AND($G15="3",JB15&lt;&gt;""),JB15,"")</f>
        <v/>
      </c>
      <c r="JN15" s="72" t="str">
        <f>IF(AND(JB15&lt;&gt;"",$G15="3"),_xlfn.RANK.EQ(JB15,$JM$6:$JM$89),"")</f>
        <v/>
      </c>
      <c r="JO15" s="72" t="str">
        <f>IF(IF(JN15&lt;&gt;"",IF(MAX(COUNTIF($JN$6:$JN$89,$JN$6:$JN$89))&gt;1,"x",""),"")&lt;&gt;"",JN15+1,"")</f>
        <v/>
      </c>
      <c r="JP15" s="72" t="str">
        <f>IF(JN15&lt;&gt;"",IF($G15="3",IF(JB15&lt;&gt;"",IF(AND(JN15&lt;=20,JB15&gt;=$JM$92),HLOOKUP(JN15,Points_Table_Modified,IF(KG15&gt;=6,8,KG15+2),FALSE),0),""),IF(JB15&lt;&gt;"",IF(AND(JN15&lt;=10,JB15&gt;=$JM$92),HLOOKUP(JN15,Points_Table,IF(KG15&gt;=6,8,KG15+2),FALSE),0),"")),"")</f>
        <v/>
      </c>
      <c r="JQ15" s="73" t="str">
        <f>IF(JO15&lt;&gt;"",AVERAGE(IF(AND($G15="3",JO15&lt;&gt;""),HLOOKUP(JO15,Points_Table_Modified,IF(KG15&gt;=6,8,KG15+2),FALSE),IF(JO15&lt;&gt;"",HLOOKUP(JO15,Points_Table,IF(KG15&gt;=6,8,KG15+2),FALSE),"")),JP15),JP15)</f>
        <v/>
      </c>
      <c r="JR15" s="143" t="str">
        <f>IF(AND($G15="4",JB15&lt;&gt;""),JB15,"")</f>
        <v/>
      </c>
      <c r="JS15" s="72" t="str">
        <f>IF(AND(JB15&lt;&gt;"",G15="4"),_xlfn.RANK.EQ(JB15,$JR$6:$JR$89),"")</f>
        <v/>
      </c>
      <c r="JT15" s="72" t="str">
        <f>IF(IF(JS15&lt;&gt;"",IF(MAX(COUNTIF($JS$6:$JS$89,$JS$6:$JS$89))&gt;1,"x",""),"")&lt;&gt;"",JS15+1,"")</f>
        <v/>
      </c>
      <c r="JU15" s="72" t="str">
        <f>IF(JS15&lt;&gt;"",IF($G15="3",IF(JB15&lt;&gt;"",IF(AND(JS15&lt;=10,JB15&gt;=$JR$92),HLOOKUP(JS15,Points_Table_Modified,IF(KG15&gt;=6,8,KG15+2),FALSE),0),""),IF(JB15&lt;&gt;"",IF(AND(JS15&lt;=10,JB15&gt;=$JR$92),HLOOKUP(JS15,Points_Table,IF(KG15&gt;=6,8,KG15+2),FALSE),0),"")),"")</f>
        <v/>
      </c>
      <c r="JV15" s="73" t="str">
        <f>IF(JT15&lt;&gt;"",AVERAGE(IF(AND($G15="3",JT15&lt;&gt;""),HLOOKUP(JT15,Points_Table_Modified,IF(KG15&gt;=6,8,KG15+2),FALSE),IF(JT15&lt;&gt;"",HLOOKUP(JT15,Points_Table,IF(KG15&gt;=6,8,KG15+2),FALSE),"")),JU15),JU15)</f>
        <v/>
      </c>
      <c r="JW15" s="143" t="str">
        <f>IF(AND($G15="5",JB15&lt;&gt;""),JB15,"")</f>
        <v/>
      </c>
      <c r="JX15" s="72" t="str">
        <f>IF(AND(JB15&lt;&gt;"",$G15="5"),_xlfn.RANK.EQ(JB15,$JW$6:$JW$89),"")</f>
        <v/>
      </c>
      <c r="JY15" s="72" t="str">
        <f>IF(IF(JX15&lt;&gt;"",IF(MAX(COUNTIF($JX$6:$JX$89,$JX$6:$JX$89))&gt;1,"x",""),"")&lt;&gt;"",JX15+1,"")</f>
        <v/>
      </c>
      <c r="JZ15" s="72" t="str">
        <f>IF(JX15&lt;&gt;"",IF($G15="3",IF(JB15&lt;&gt;"",IF(AND(JX15&lt;=10,JB15&gt;=$JW$92),HLOOKUP(JX15,Points_Table_Modified,IF(KG15&gt;=6,8,KG15+2),FALSE),0),""),IF(JB15&lt;&gt;"",IF(AND(JX15&lt;=10,JB15&gt;=$JW$92),HLOOKUP(JX15,Points_Table,IF(KG15&gt;=6,8,KG15+2),FALSE),0),"")),"")</f>
        <v/>
      </c>
      <c r="KA15" s="73" t="str">
        <f>IF(JY15&lt;&gt;"",AVERAGE(IF(AND($G15="3",JY15&lt;&gt;""),HLOOKUP(JY15,Points_Table_Modified,IF(KG15&gt;=6,8,KG15+2),FALSE),IF(JY15&lt;&gt;"",HLOOKUP(JY15,Points_Table,IF(KG15&gt;=6,8,KG15+2),FALSE),"")),JZ15),JZ15)</f>
        <v/>
      </c>
      <c r="KB15" s="143" t="str">
        <f>IF(AND($G15="6",JB15&lt;&gt;""),JB15,"")</f>
        <v/>
      </c>
      <c r="KC15" s="72" t="str">
        <f>IF(AND(JB15&lt;&gt;"",$G15="6"),_xlfn.RANK.EQ(JB15,$KB$6:$KB$89),"")</f>
        <v/>
      </c>
      <c r="KD15" s="72" t="str">
        <f>IF(IF(KC15&lt;&gt;"",IF(MAX(COUNTIF($KC$6:$KC$89,$KC$6:$KC$89))&gt;1,"x",""),"")&lt;&gt;"",KC15+1,"")</f>
        <v/>
      </c>
      <c r="KE15" s="72" t="str">
        <f>IF(KC15&lt;&gt;"",IF($G15="3",IF(JB15&lt;&gt;"",IF(AND(KC15&lt;=10,JB15&gt;=$KB$92),HLOOKUP(KC15,Points_Table_Modified,IF(KG15&gt;=6,8,KG15+2),FALSE),0),""),IF(JB15&lt;&gt;"",IF(AND(KC15&lt;=10,JB15&gt;=$KB$92),HLOOKUP(KC15,Points_Table,IF(KG15&gt;=6,8,KG15+2),FALSE),0),"")),"")</f>
        <v/>
      </c>
      <c r="KF15" s="73" t="str">
        <f>IF(KD15&lt;&gt;"",AVERAGE(IF(AND($G15="3",KD15&lt;&gt;""),HLOOKUP(KD15,Points_Table_Modified,IF(KG15&gt;=6,8,KG15+2),FALSE),IF(KD15&lt;&gt;"",HLOOKUP(KD15,Points_Table,IF(KG15&gt;=6,8,KG15+2),FALSE),"")),KE15),KE15)</f>
        <v/>
      </c>
      <c r="KG15" s="145">
        <f>VLOOKUP($G15,Entries_D_Event,11,FALSE)</f>
        <v>0</v>
      </c>
      <c r="KH15" s="72" t="str">
        <f>CONCATENATE(KC15,JX15,JS15,JN15,JI15,JD15)</f>
        <v/>
      </c>
      <c r="KI15" s="142" t="str">
        <f>IF(KH15&lt;&gt;"",IF(AND($G15="3",JB15&lt;&gt;""),10,IF(JB15&lt;&gt;"",5,"")),"")</f>
        <v/>
      </c>
      <c r="KJ15" s="142">
        <f>_xlfn.NUMBERVALUE(IF(KH15&lt;&gt;"",CONCATENATE(KF15,KA15,JV15,JQ15,JL15,JG15),""))</f>
        <v>0</v>
      </c>
      <c r="KK15" s="56">
        <f>IFERROR(KI15+KJ15,0)</f>
        <v>0</v>
      </c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</row>
    <row r="16" spans="1:358" s="1" customFormat="1" x14ac:dyDescent="0.25">
      <c r="B16" s="45">
        <v>11</v>
      </c>
      <c r="C16" s="46" t="s">
        <v>249</v>
      </c>
      <c r="D16" s="47" t="s">
        <v>9</v>
      </c>
      <c r="E16" s="50"/>
      <c r="F16" s="109">
        <v>926</v>
      </c>
      <c r="G16" s="49" t="s">
        <v>56</v>
      </c>
      <c r="H16" s="50" t="str">
        <f>VLOOKUP($G16,Class_Description,2)</f>
        <v>Top Truck</v>
      </c>
      <c r="I16" s="187">
        <f>AS16+CC16+DM16+EW16+GG16+HQ16+JA16+KK16</f>
        <v>13</v>
      </c>
      <c r="J16" s="116"/>
      <c r="K16" s="102" t="str">
        <f>IF(AND(J16&lt;&gt;"",$G16="1"),J16,"")</f>
        <v/>
      </c>
      <c r="L16" s="103" t="str">
        <f>IF(AND(J16&lt;&gt;"",$G16="1"),_xlfn.RANK.EQ(J16,$K$6:$K$89),"")</f>
        <v/>
      </c>
      <c r="M16" s="103" t="str">
        <f>IF(G16="6",IF(IF(L16&lt;&gt;"",IF(MAX(COUNTIF($L$6:$L$89,$L$6:$L$89))&gt;1,"x",""),"")&lt;&gt;"",L16+1,""),IF(K16=0,"",IF(IF(L16&lt;&gt;"",IF(MAX(COUNTIF($L$6:$L$89,$L$6:$L$89))&gt;1,"x",""),"")&lt;&gt;"",L16+1,"")))</f>
        <v/>
      </c>
      <c r="N16" s="103" t="str">
        <f>IF(L16&lt;&gt;"",IF($G16="3",IF(AND(L16&lt;=20,J16&gt;=$K$92),HLOOKUP(L16,Points_Table_Modified,IF(AO16&gt;=6,8,AO16+2),FALSE),0),IF(AND(L16&lt;=10,J16&gt;=$K$92),HLOOKUP(L16,Points_Table,IF(AO16&gt;=6,8,AO16+2),FALSE),0)),"")</f>
        <v/>
      </c>
      <c r="O16" s="103" t="str">
        <f>IF(M16&lt;&gt;"",AVERAGE(IF(AND($G16="3",M16&lt;&gt;""),HLOOKUP(M16,Points_Table_Modified,IF(AO16&gt;=6,8,AO16+2),FALSE),IF(M16&lt;&gt;"",HLOOKUP(M16,Points_Table,IF(AO16&gt;=6,8,AO16+2),FALSE),"")),N16),N16)</f>
        <v/>
      </c>
      <c r="P16" s="102" t="str">
        <f>IF(AND(J16&lt;&gt;"",$G16="2"),J16,"")</f>
        <v/>
      </c>
      <c r="Q16" s="103" t="str">
        <f>IF(AND(J16&lt;&gt;"",$G16="2"),_xlfn.RANK.EQ(J16,$P$6:$P$89),"")</f>
        <v/>
      </c>
      <c r="R16" s="103" t="str">
        <f>IF(G16="6",IF(IF(Q16&lt;&gt;"",IF(MAX(COUNTIF($Q$6:$Q$89,$Q$6:$Q$89))&gt;1,"x",""),"")&lt;&gt;"",Q16+1,""),IF(P16=0,"",IF(IF(Q16&lt;&gt;"",IF(MAX(COUNTIF($Q$6:$Q$89,$Q$6:$Q$89))&gt;1,"x",""),"")&lt;&gt;"",Q16+1,"")))</f>
        <v/>
      </c>
      <c r="S16" s="103" t="str">
        <f>IF(Q16&lt;&gt;"",IF($G16="3",IF(J16&lt;&gt;"",IF(AND(Q16&lt;=10,J16&gt;=$P$92),HLOOKUP(Q16,Points_Table_Modified,IF(AO16&gt;=6,8,AO16+2),FALSE),0),""),IF(J16&lt;&gt;"",IF(AND(Q16&lt;=10,J16&gt;=$P$92),HLOOKUP(Q16,Points_Table,IF(AO16&gt;=6,8,AO16+2),FALSE),0),"")),"")</f>
        <v/>
      </c>
      <c r="T16" s="103" t="str">
        <f>IF(R16&lt;&gt;"",AVERAGE(IF(AND($G16="3",R16&lt;&gt;""),HLOOKUP(R16,Points_Table_Modified,IF(AO16&gt;=6,8,AO16+2),FALSE),IF(R16&lt;&gt;"",HLOOKUP(R16,Points_Table,IF(AO16&gt;=6,8,AO16+2),FALSE),"")),S16),S16)</f>
        <v/>
      </c>
      <c r="U16" s="102" t="str">
        <f>IF(AND(J16&lt;&gt;"",$G16="3"),J16,"")</f>
        <v/>
      </c>
      <c r="V16" s="103" t="str">
        <f>IF(AND(J16&lt;&gt;"",$G16="3"),_xlfn.RANK.EQ(J16,$U$6:$U$89),"")</f>
        <v/>
      </c>
      <c r="W16" s="103" t="str">
        <f>IF(G16="6",IF(IF(V16&lt;&gt;"",IF(MAX(COUNTIF($V$6:$V$89,$V$6:$V$89))&gt;1,"x",""),"")&lt;&gt;"",V16+1,""),IF(U16=0,"",IF(IF(V16&lt;&gt;"",IF(MAX(COUNTIF($V$6:$V$89,$V$6:$V$89))&gt;1,"x",""),"")&lt;&gt;"",V16+1,"")))</f>
        <v/>
      </c>
      <c r="X16" s="103" t="str">
        <f>IF(V16&lt;&gt;"",IF($G16="3",IF(J16&lt;&gt;"",IF(AND(V16&lt;=20,J16&gt;=$U$92),HLOOKUP(V16,Points_Table_Modified,IF(AO16&gt;=6,8,AO16+2),FALSE),0),""),IF(J16&lt;&gt;"",IF(AND(V16&lt;=10,$J16&gt;=$U$92),HLOOKUP(V16,Points_Table,IF(AO16&gt;=6,8,AO16+2),FALSE),0),"")),"")</f>
        <v/>
      </c>
      <c r="Y16" s="103" t="str">
        <f>IF(W16&lt;&gt;"",AVERAGE(IF(AND($G16="3",W16&lt;&gt;""),HLOOKUP(W16,Points_Table_Modified,IF(AO16&gt;=6,8,AO16+2),FALSE),IF(W16&lt;&gt;"",HLOOKUP(W16,Points_Table,IF(AO16&gt;=6,8,AO16+2),FALSE),"")),X16),X16)</f>
        <v/>
      </c>
      <c r="Z16" s="102" t="str">
        <f>IF(AND(J16&lt;&gt;"",$G16="4"),J16,"")</f>
        <v/>
      </c>
      <c r="AA16" s="103" t="str">
        <f>IF(AND($J16&lt;&gt;"",G16="4"),_xlfn.RANK.EQ(J16,$Z$6:$Z$89),"")</f>
        <v/>
      </c>
      <c r="AB16" s="103" t="str">
        <f>IF($G16="6",IF(IF(AA16&lt;&gt;"",IF(MAX(COUNTIF($AA$6:$AA$89,$AA$6:$AA$89))&gt;1,"x",""),"")&lt;&gt;"",AA16+1,""),IF(Z16=0,"",IF(IF(AA16&lt;&gt;"",IF(MAX(COUNTIF($AA$6:$AA$89,$AA$6:$AA$89))&gt;1,"x",""),"")&lt;&gt;"",AA16+1,"")))</f>
        <v/>
      </c>
      <c r="AC16" s="103" t="str">
        <f>IF(AA16&lt;&gt;"",IF($G16="3",IF(J16&lt;&gt;"",IF(AND(AA16&lt;=10,J16&gt;=$Z$92),HLOOKUP(AA16,Points_Table_Modified,IF(AO16&gt;=6,8,AO16+2),FALSE),0),""),IF(J16&lt;&gt;"",IF(AND(AA16&lt;=10,J16&gt;=$Z$92),HLOOKUP(AA16,Points_Table,IF(AO16&gt;=6,8,AO16+2),FALSE),0),"")),"")</f>
        <v/>
      </c>
      <c r="AD16" s="103" t="str">
        <f>IF(AB16&lt;&gt;"",AVERAGE(IF(AND($G16="3",AB16&lt;&gt;""),HLOOKUP(AB16,Points_Table_Modified,IF(AO16&gt;=6,8,AO16+2),FALSE),IF(AB16&lt;&gt;"",HLOOKUP(AB16,Points_Table,IF(AO16&gt;=6,8,AO16+2),FALSE),"")),AC16),AC16)</f>
        <v/>
      </c>
      <c r="AE16" s="102" t="str">
        <f>IF(AND(J16&lt;&gt;"",$G16="5"),J16,"")</f>
        <v/>
      </c>
      <c r="AF16" s="103" t="str">
        <f>IF(AND(J16&lt;&gt;"",$G16="5"),_xlfn.RANK.EQ(J16,$AE$6:$AE$89),"")</f>
        <v/>
      </c>
      <c r="AG16" s="103" t="str">
        <f>IF($G16="6",IF(IF(AF16&lt;&gt;"",IF(MAX(COUNTIF($AF$6:$AF$89,$AF$6:$AF$89))&gt;1,"x",""),"")&lt;&gt;"",AF16+1,""),IF(AE16=0,"",IF(IF(AF16&lt;&gt;"",IF(MAX(COUNTIF($AF$6:$AF$89,$AF$6:$AF$89))&gt;1,"x",""),"")&lt;&gt;"",AF16+1,"")))</f>
        <v/>
      </c>
      <c r="AH16" s="103" t="str">
        <f>IF(AF16&lt;&gt;"",IF($G16="3",IF(J16&lt;&gt;"",IF(AND(AF16&lt;=10,J16&gt;=$AE$92),HLOOKUP(AF16,Points_Table_Modified,IF(AO16&gt;=6,8,AO16+2),FALSE),0),""),IF(J16&lt;&gt;"",IF(AND(AF16&lt;=10,J16&gt;=$AE$92),HLOOKUP(AF16,Points_Table,IF(AO16&gt;=6,8,AO16+2),FALSE),0),"")),"")</f>
        <v/>
      </c>
      <c r="AI16" s="103" t="str">
        <f>IF(AG16&lt;&gt;"",AVERAGE(IF(AND($G16="3",AG16&lt;&gt;""),HLOOKUP(AG16,Points_Table_Modified,IF(AO16&gt;=6,8,AO16+2),FALSE),IF(AG16&lt;&gt;"",HLOOKUP(AG16,Points_Table,IF(AO16&gt;=6,8,AO16+2),FALSE),"")),AH16),AH16)</f>
        <v/>
      </c>
      <c r="AJ16" s="102" t="str">
        <f>IF(AND(J16&lt;&gt;"",$G16="6"),J16,"")</f>
        <v/>
      </c>
      <c r="AK16" s="103" t="str">
        <f>IF(AND(J16&lt;&gt;"",$G16="6"),_xlfn.RANK.EQ(J16,$AJ$6:$AJ$89),"")</f>
        <v/>
      </c>
      <c r="AL16" s="103" t="str">
        <f>IF(G16="6",IF(IF(AK16&lt;&gt;"",IF(MAX(COUNTIF($AK$6:$AK$89,$AK$6:$AK$89))&gt;1,"x",""),"")&lt;&gt;"",AK16+1,""),IF(AJ16=0,"",IF(IF(AK16&lt;&gt;"",IF(MAX(COUNTIF($AK$6:$AK$89,$AK$6:$AK$89))&gt;1,"x",""),"")&lt;&gt;"",AK16+1,"")))</f>
        <v/>
      </c>
      <c r="AM16" s="103" t="str">
        <f>IF(AK16&lt;&gt;"",IF($G16="3",IF(J16&lt;&gt;"",IF(AND(AK16&lt;=10,J16&gt;=$AJ$92),HLOOKUP(AK16,Points_Table_Modified,IF(AO16&gt;=6,8,AO16+2),FALSE),0),""),IF(J16&lt;&gt;"",IF(AND(AK16&lt;=10,J16&gt;=$AJ$92),HLOOKUP(AK16,Points_Table,IF(AO16&gt;=6,8,AO16+2),FALSE),0),"")),"")</f>
        <v/>
      </c>
      <c r="AN16" s="136" t="str">
        <f>IF(AL16&lt;&gt;"",AVERAGE(IF(AND($G16="3",AL16&lt;&gt;""),HLOOKUP(AL16,Points_Table_Modified,IF(AO16&gt;=6,8,AO16+2),FALSE),IF(AL16&lt;&gt;"",HLOOKUP(AL16,Points_Table,IF(AO16&gt;=6,8,AO16+2),FALSE),"")),AM16),AM16)</f>
        <v/>
      </c>
      <c r="AO16" s="55">
        <f>VLOOKUP($G16,Entries_D_Event,4,FALSE)</f>
        <v>6</v>
      </c>
      <c r="AP16" s="52" t="str">
        <f>CONCATENATE(AK16,AF16,AA16,V16,Q16,L16)</f>
        <v/>
      </c>
      <c r="AQ16" s="118" t="str">
        <f>IF(AP16&lt;&gt;"",IF(AND($G16="3",J16&lt;&gt;""),10,IF(J16&lt;&gt;"",5,"")),"")</f>
        <v/>
      </c>
      <c r="AR16" s="52">
        <f>_xlfn.NUMBERVALUE(IF(AP16&lt;&gt;"",CONCATENATE(AN16,AI16,AD16,Y16,T16,O16),""))</f>
        <v>0</v>
      </c>
      <c r="AS16" s="56">
        <f>IFERROR(AQ16+AR16,0)</f>
        <v>0</v>
      </c>
      <c r="AT16" s="90"/>
      <c r="AU16" s="54" t="str">
        <f>IF(AND(AT16&lt;&gt;"",$G16="1"),AT16,"")</f>
        <v/>
      </c>
      <c r="AV16" s="52" t="str">
        <f>IF(AND(AT16&lt;&gt;"",$G16="1"),_xlfn.RANK.EQ(AT16,$AU$6:$AU$89),"")</f>
        <v/>
      </c>
      <c r="AW16" s="52" t="str">
        <f>IF(IF(AV16&lt;&gt;"",IF(MAX(COUNTIF($AV$6:$AV$89,$AV$6:$AV$89))&gt;1,"x",""),"")&lt;&gt;"",AV16+1,"")</f>
        <v/>
      </c>
      <c r="AX16" s="52" t="str">
        <f>IF(AV16&lt;&gt;"",IF($G16="3",IF(AT16&lt;&gt;"",IF(AND(AV16&lt;=10,AT16&gt;=$AU$92),HLOOKUP(AV16,Points_Table_Modified,IF(BY16&gt;=6,8,BY16+2),FALSE),0),""),IF(AT16&lt;&gt;"",IF(AND(AV16&lt;=10,AT16&gt;=$AU$92),HLOOKUP(AV16,Points_Table,IF(BY16&gt;=6,8,BY16+2),FALSE),0),"")),"")</f>
        <v/>
      </c>
      <c r="AY16" s="53" t="str">
        <f>IF(AW16&lt;&gt;"",AVERAGE(IF(AND($G16="3",AW16&lt;&gt;""),HLOOKUP(AW16,Points_Table_Modified,IF(BY16&gt;=6,8,BY16+2),FALSE),IF(AW16&lt;&gt;"",HLOOKUP(AW16,Points_Table,IF(BY16&gt;=6,8,BY16+2),FALSE),"")),AX16),AX16)</f>
        <v/>
      </c>
      <c r="AZ16" s="51" t="str">
        <f>IF(AND($G16="2",AT16&lt;&gt;""),AT16,"")</f>
        <v/>
      </c>
      <c r="BA16" s="52" t="str">
        <f>IF(AND(AT16&lt;&gt;"",$G16="2"),_xlfn.RANK.EQ(AT16,$AZ$6:$AZ$89),"")</f>
        <v/>
      </c>
      <c r="BB16" s="52" t="str">
        <f>IF(IF(BA16&lt;&gt;"",IF(MAX(COUNTIF($BA$6:$BA$89,$BA$6:$BA$89))&gt;1,"x",""),"")&lt;&gt;"",BA16+1,"")</f>
        <v/>
      </c>
      <c r="BC16" s="54" t="str">
        <f>IF(BA16&lt;&gt;"",IF($G16="3",IF(AT16&lt;&gt;"",IF(AND(BA16&lt;=10,AT16&gt;=$AZ$92),HLOOKUP(BA16,Points_Table_Modified,IF(BY16&gt;=6,8,BY16+2),FALSE),0),""),IF(AT16&lt;&gt;"",IF(AND(BA16&lt;=10,AT16&gt;=$AZ$92),HLOOKUP(BA16,Points_Table,IF(BY16&gt;=6,8,BY16+2),FALSE),0),"")),"")</f>
        <v/>
      </c>
      <c r="BD16" s="53" t="str">
        <f>IF(BB16&lt;&gt;"",AVERAGE(IF(AND($G16="3",BB16&lt;&gt;""),HLOOKUP(BB16,Points_Table_Modified,IF(BY16&gt;=6,8,BY16+2),FALSE),IF(BB16&lt;&gt;"",HLOOKUP(BB16,Points_Table,IF(BY16&gt;=6,8,BY16+2),FALSE),"")),BC16),BC16)</f>
        <v/>
      </c>
      <c r="BE16" s="51" t="str">
        <f>IF(AND($G16="3",AT16&lt;&gt;""),AT16,"")</f>
        <v/>
      </c>
      <c r="BF16" s="52" t="str">
        <f>IF(AND(AT16&lt;&gt;"",$G16="3"),_xlfn.RANK.EQ(AT16,$BE$6:$BE$89),"")</f>
        <v/>
      </c>
      <c r="BG16" s="52" t="str">
        <f>IF(IF(BF16&lt;&gt;"",IF(MAX(COUNTIF($BF$6:$BF$89,$BF$6:$BF$89))&gt;1,"x",""),"")&lt;&gt;"",BF16+1,"")</f>
        <v/>
      </c>
      <c r="BH16" s="52" t="str">
        <f>IF(BF16&lt;&gt;"",IF($G16="3",IF(AT16&lt;&gt;"",IF(AND(BF16&lt;=20,AT16&gt;=$BE$92),HLOOKUP(BF16,Points_Table_Modified,IF(BY16&gt;=6,8,BY16+2),FALSE),0),""),IF(AT16&lt;&gt;"",IF(AND(BF16&lt;=10,AT16&gt;=$BE$92),HLOOKUP(BF16,Points_Table,IF(BY16&gt;=6,8,BY16+2),FALSE),0),"")),"")</f>
        <v/>
      </c>
      <c r="BI16" s="53" t="str">
        <f>IF(BG16&lt;&gt;"",AVERAGE(IF(AND($G16="3",BG16&lt;&gt;""),HLOOKUP(BG16,Points_Table_Modified,IF(BY16&gt;=6,8,BY16+2),FALSE),IF(BG16&lt;&gt;"",HLOOKUP(BG16,Points_Table,IF(BY16&gt;=6,8,BY16+2),FALSE),"")),BH16),BH16)</f>
        <v/>
      </c>
      <c r="BJ16" s="51" t="str">
        <f>IF(AND($G16="4",AT16&lt;&gt;""),AT16,"")</f>
        <v/>
      </c>
      <c r="BK16" s="52" t="str">
        <f>IF(AND(AT16&lt;&gt;"",G16="4"),_xlfn.RANK.EQ(AT16,$BJ$6:$BJ$89),"")</f>
        <v/>
      </c>
      <c r="BL16" s="52" t="str">
        <f>IF(IF(BK16&lt;&gt;"",IF(MAX(COUNTIF($BK$6:$BK$89,$BK$6:$BK$89))&gt;1,"x",""),"")&lt;&gt;"",BK16+1,"")</f>
        <v/>
      </c>
      <c r="BM16" s="52" t="str">
        <f>IF(BK16&lt;&gt;"",IF($G16="3",IF(AT16&lt;&gt;"",IF(AND(BK16&lt;=10,AT16&gt;=$BJ$92),HLOOKUP(BK16,Points_Table_Modified,IF(BY16&gt;=6,8,BY16+2),FALSE),0),""),IF(AT16&lt;&gt;"",IF(AND(BK16&lt;=10,AT16&gt;=$BJ$92),HLOOKUP(BK16,Points_Table,IF(BY16&gt;=6,8,BY16+2),FALSE),0),"")),"")</f>
        <v/>
      </c>
      <c r="BN16" s="53" t="str">
        <f>IF(BL16&lt;&gt;"",AVERAGE(IF(AND($G16="3",BL16&lt;&gt;""),HLOOKUP(BL16,Points_Table_Modified,IF(BY16&gt;=6,8,BY16+2),FALSE),IF(BL16&lt;&gt;"",HLOOKUP(BL16,Points_Table,IF(BY16&gt;=6,8,BY16+2),FALSE),"")),BM16),BM16)</f>
        <v/>
      </c>
      <c r="BO16" s="51" t="str">
        <f>IF(AND($G16="5",AT16&lt;&gt;""),AT16,"")</f>
        <v/>
      </c>
      <c r="BP16" s="52" t="str">
        <f>IF(AND(AT16&lt;&gt;"",$G16="5"),_xlfn.RANK.EQ(AT16,$BO$6:$BO$89),"")</f>
        <v/>
      </c>
      <c r="BQ16" s="52" t="str">
        <f>IF(IF(BP16&lt;&gt;"",IF(MAX(COUNTIF($BP$6:$BP$89,$BP$6:$BP$89))&gt;1,"x",""),"")&lt;&gt;"",BP16+1,"")</f>
        <v/>
      </c>
      <c r="BR16" s="52" t="str">
        <f>IF(BP16&lt;&gt;"",IF($G16="3",IF(AT16&lt;&gt;"",IF(AND(BP16&lt;=10,AT16&gt;=$BO$92),HLOOKUP(BP16,Points_Table_Modified,IF(BY16&gt;=6,8,BY16+2),FALSE),0),""),IF(AT16&lt;&gt;"",IF(AND(BP16&lt;=10,AT16&gt;=$BO$92),HLOOKUP(BP16,Points_Table,IF(BY16&gt;=6,8,BY16+2),FALSE),0),"")),"")</f>
        <v/>
      </c>
      <c r="BS16" s="53" t="str">
        <f>IF(BQ16&lt;&gt;"",AVERAGE(IF(AND($G16="3",BQ16&lt;&gt;""),HLOOKUP(BQ16,Points_Table_Modified,IF(BY16&gt;=6,8,BY16+2),FALSE),IF(BQ16&lt;&gt;"",HLOOKUP(BQ16,Points_Table,IF(BY16&gt;=6,8,BY16+2),FALSE),"")),BR16),BR16)</f>
        <v/>
      </c>
      <c r="BT16" s="51" t="str">
        <f>IF(AND($G16="6",AT16&lt;&gt;""),AT16,"")</f>
        <v/>
      </c>
      <c r="BU16" s="52" t="str">
        <f>IF(AND(AT16&lt;&gt;"",$G16="6"),_xlfn.RANK.EQ(AT16,$BT$6:$BT$89),"")</f>
        <v/>
      </c>
      <c r="BV16" s="52" t="str">
        <f>IF(IF(BU16&lt;&gt;"",IF(MAX(COUNTIF($BU$6:$BU$89,$BU$6:$BU$89))&gt;1,"x",""),"")&lt;&gt;"",BU16+1,"")</f>
        <v/>
      </c>
      <c r="BW16" s="52" t="str">
        <f>IF(BU16&lt;&gt;"",IF($G16="3",IF(AT16&lt;&gt;"",IF(AND(BU16&lt;=10,AT16&gt;=$BT$92),HLOOKUP(BU16,Points_Table_Modified,IF(BY16&gt;=6,8,BY16+2),FALSE),0),""),IF(AT16&lt;&gt;"",IF(AND(BU16&lt;=10,AT16&gt;=$BT$92),HLOOKUP(BU16,Points_Table,IF(BY16&gt;=6,8,BY16+2),FALSE),0),"")),"")</f>
        <v/>
      </c>
      <c r="BX16" s="53" t="str">
        <f>IF(BV16&lt;&gt;"",AVERAGE(IF(AND($G16="3",BV16&lt;&gt;""),HLOOKUP(BV16,Points_Table_Modified,IF(BY16&gt;=6,8,BY16+2),FALSE),IF(BV16&lt;&gt;"",HLOOKUP(BV16,Points_Table,IF(BY16&gt;=6,8,BY16+2),FALSE),"")),BW16),BW16)</f>
        <v/>
      </c>
      <c r="BY16" s="55">
        <f>VLOOKUP($G16,Entries_D_Event,5,FALSE)</f>
        <v>4</v>
      </c>
      <c r="BZ16" s="52" t="str">
        <f>CONCATENATE(BU16,BP16,BK16,BF16,BA16,AV16)</f>
        <v/>
      </c>
      <c r="CA16" s="118" t="str">
        <f>IF(BZ16&lt;&gt;"",IF(AND($G16="3",AT16&lt;&gt;""),10,IF(AT16&lt;&gt;"",5,"")),"")</f>
        <v/>
      </c>
      <c r="CB16" s="52">
        <f>_xlfn.NUMBERVALUE(IF(BZ16&lt;&gt;"",CONCATENATE(BX16,BS16,BN16,BI16,BD16,AY16),""))</f>
        <v>0</v>
      </c>
      <c r="CC16" s="56">
        <f>IFERROR(CA16+CB16,0)</f>
        <v>0</v>
      </c>
      <c r="CD16" s="90"/>
      <c r="CE16" s="54" t="str">
        <f>IF(AND($G16="1",CD16&lt;&gt;""),CD16,"")</f>
        <v/>
      </c>
      <c r="CF16" s="52" t="str">
        <f>IF(AND(CD16&lt;&gt;"",$G16="1"),_xlfn.RANK.EQ(CD16,$CE$6:$CE$89),"")</f>
        <v/>
      </c>
      <c r="CG16" s="52" t="str">
        <f>IF(IF(CF16&lt;&gt;"",IF(MAX(COUNTIF($CF$6:$CF$89,$CF$6:$CF$89))&gt;1,"x",""),"")&lt;&gt;"",CF16+1,"")</f>
        <v/>
      </c>
      <c r="CH16" s="52" t="str">
        <f>IF(CF16&lt;&gt;"",IF($G16="3",IF(CD16&lt;&gt;"",IF(AND(CF16&lt;=10,CD16&gt;=$CE$92),HLOOKUP(CF16,Points_Table_Modified,IF(DI16&gt;=6,8,DI16+2),FALSE),0),""),IF(CD16&lt;&gt;"",IF(AND(CF16&lt;=10,CD16&gt;=$CE$92),HLOOKUP(CF16,Points_Table,IF(DI16&gt;=6,8,DI16+2),FALSE),0),"")),"")</f>
        <v/>
      </c>
      <c r="CI16" s="53" t="str">
        <f>IF(CG16&lt;&gt;"",AVERAGE(IF(AND($G16="3",CG16&lt;&gt;""),HLOOKUP(CG16,Points_Table_Modified,IF(DI16&gt;=6,8,DI16+2),FALSE),IF(CG16&lt;&gt;"",HLOOKUP(CG16,Points_Table,IF(DI16&gt;=6,8,DI16+2),FALSE),"")),CH16),CH16)</f>
        <v/>
      </c>
      <c r="CJ16" s="51" t="str">
        <f>IF(AND($G16="2",CD16&lt;&gt;""),CD16,"")</f>
        <v/>
      </c>
      <c r="CK16" s="52" t="str">
        <f>IF(AND(CD16&lt;&gt;"",$G16="2"),_xlfn.RANK.EQ(CD16,$CJ$6:$CJ$89),"")</f>
        <v/>
      </c>
      <c r="CL16" s="52" t="str">
        <f>IF(IF(CK16&lt;&gt;"",IF(MAX(COUNTIF($CK$6:$CK$89,$CK$6:$CK$89))&gt;1,"x",""),"")&lt;&gt;"",CK16+1,"")</f>
        <v/>
      </c>
      <c r="CM16" s="54" t="str">
        <f>IF(CK16&lt;&gt;"",IF($G16="3",IF(CD16&lt;&gt;"",IF(AND(CK16&lt;=10,CD16&gt;=$CJ$92),HLOOKUP(CK16,Points_Table_Modified,IF(DI16&gt;=6,8,DI16+2),FALSE),0),""),IF(CD16&lt;&gt;"",IF(AND(CK16&lt;=10,CD16&gt;=$CJ$92),HLOOKUP(CK16,Points_Table,IF(DI16&gt;=6,8,DI16+2),FALSE),0),"")),"")</f>
        <v/>
      </c>
      <c r="CN16" s="53" t="str">
        <f>IF(CL16&lt;&gt;"",AVERAGE(IF(AND($G16="3",CL16&lt;&gt;""),HLOOKUP(CL16,Points_Table_Modified,IF(DI16&gt;=6,8,DI16+2),FALSE),IF(CL16&lt;&gt;"",HLOOKUP(CL16,Points_Table,IF(DI16&gt;=6,8,DI16+2),FALSE),"")),CM16),CM16)</f>
        <v/>
      </c>
      <c r="CO16" s="51" t="str">
        <f>IF(AND($G16="3",CD16&lt;&gt;""),CD16,"")</f>
        <v/>
      </c>
      <c r="CP16" s="52" t="str">
        <f>IF(AND(CD16&lt;&gt;"",$G16="3"),_xlfn.RANK.EQ(CD16,$CO$6:$CO$89),"")</f>
        <v/>
      </c>
      <c r="CQ16" s="52" t="str">
        <f>IF(IF(CP16&lt;&gt;"",IF(MAX(COUNTIF($CP16:$CP$89,$CP$6:$CP$89))&gt;1,"x",""),"")&lt;&gt;"",CP16+1,"")</f>
        <v/>
      </c>
      <c r="CR16" s="52" t="str">
        <f>IF(CP16&lt;&gt;"",IF($G16="3",IF(CD16&lt;&gt;"",IF(AND(CP16&lt;=20,CD16&gt;=$CO$92),HLOOKUP(CP16,Points_Table_Modified,IF(DI16&gt;=6,8,DI16+2),FALSE),0),""),IF(CD16&lt;&gt;"",IF(AND(CP16&lt;=10,CD16&gt;=$CO$92),HLOOKUP(CP16,Points_Table,IF(DI16&gt;=6,8,DI16+2),FALSE),0),"")),"")</f>
        <v/>
      </c>
      <c r="CS16" s="53" t="str">
        <f>IF(CQ16&lt;&gt;"",AVERAGE(IF(AND($G16="3",CQ16&lt;&gt;""),HLOOKUP(CQ16,Points_Table_Modified,IF(DI16&gt;=6,8,DI16+2),FALSE),IF(CQ16&lt;&gt;"",HLOOKUP(CQ16,Points_Table,IF(DI16&gt;=6,8,DI16+2),FALSE),"")),CR16),CR16)</f>
        <v/>
      </c>
      <c r="CT16" s="51" t="str">
        <f>IF(AND($G16="4",CD16&lt;&gt;""),CD16,"")</f>
        <v/>
      </c>
      <c r="CU16" s="52" t="str">
        <f>IF(AND(CD16&lt;&gt;"",G16="4"),_xlfn.RANK.EQ(CD16,$CT$6:$CT$89),"")</f>
        <v/>
      </c>
      <c r="CV16" s="52" t="str">
        <f>IF(IF(CU16&lt;&gt;"",IF(MAX(COUNTIF($CU$6:$CU$89,$CU$6:$CU$89))&gt;1,"x",""),"")&lt;&gt;"",CU16+1,"")</f>
        <v/>
      </c>
      <c r="CW16" s="52" t="str">
        <f>IF(CU16&lt;&gt;"",IF($G16="3",IF(CD16&lt;&gt;"",IF(AND(CU16&lt;=10,CD16&gt;=$CT$92),HLOOKUP(CU16,Points_Table_Modified,IF(DI16&gt;=6,8,DI16+2),FALSE),0),""),IF(CD16&lt;&gt;"",IF(AND(CU16&lt;=10,CD16&gt;=$CT$92),HLOOKUP(CU16,Points_Table,IF(DI16&gt;=6,8,DI16+2),FALSE),0),"")),"")</f>
        <v/>
      </c>
      <c r="CX16" s="53" t="str">
        <f>IF(CV16&lt;&gt;"",AVERAGE(IF(AND($G16="3",CV16&lt;&gt;""),HLOOKUP(CV16,Points_Table_Modified,IF(DI16&gt;=6,8,DI16+2),FALSE),IF(CV16&lt;&gt;"",HLOOKUP(CV16,Points_Table,IF(DI16&gt;=6,8,DI16+2),FALSE),"")),CW16),CW16)</f>
        <v/>
      </c>
      <c r="CY16" s="51" t="str">
        <f>IF(AND($G16="5",CD16&lt;&gt;""),CD16,"")</f>
        <v/>
      </c>
      <c r="CZ16" s="52" t="str">
        <f>IF(AND(CD16&lt;&gt;"",$G16="5"),_xlfn.RANK.EQ(CD16,$CY$6:$CY$89),"")</f>
        <v/>
      </c>
      <c r="DA16" s="52" t="str">
        <f>IF(IF(CZ16&lt;&gt;"",IF(MAX(COUNTIF($CZ$6:$CZ$89,$CZ$6:$CZ$89))&gt;1,"x",""),"")&lt;&gt;"",CZ16+1,"")</f>
        <v/>
      </c>
      <c r="DB16" s="52" t="str">
        <f>IF(CZ16&lt;&gt;"",IF($G16="3",IF(CD16&lt;&gt;"",IF(AND(CZ16&lt;=10,CD16&gt;=$CY$92),HLOOKUP(CZ16,Points_Table_Modified,IF(DI16&gt;=6,8,DI16+2),FALSE),0),""),IF(CD16&lt;&gt;"",IF(AND(CZ16&lt;=10,CD16&gt;=$CY$92),HLOOKUP(CZ16,Points_Table,IF(DI16&gt;=6,8,DI16+2),FALSE),0),"")),"")</f>
        <v/>
      </c>
      <c r="DC16" s="53" t="str">
        <f>IF(DA16&lt;&gt;"",AVERAGE(IF(AND($G16="3",DA16&lt;&gt;""),HLOOKUP(DA16,Points_Table_Modified,IF(DI16&gt;=6,8,DI16+2),FALSE),IF(DA16&lt;&gt;"",HLOOKUP(DA16,Points_Table,IF(DI16&gt;=6,8,DI16+2),FALSE),"")),DB16),DB16)</f>
        <v/>
      </c>
      <c r="DD16" s="51" t="str">
        <f>IF(AND($G16="6",CD16&lt;&gt;""),CD16,"")</f>
        <v/>
      </c>
      <c r="DE16" s="52" t="str">
        <f>IF(AND(CD16&lt;&gt;"",$G16="6"),_xlfn.RANK.EQ(CD16,$DD$6:$DD$89),"")</f>
        <v/>
      </c>
      <c r="DF16" s="52" t="str">
        <f>IF(IF(DE16&lt;&gt;"",IF(MAX(COUNTIF($DE$6:$DE$89,$DE$6:$DE$89))&gt;1,"x",""),"")&lt;&gt;"",DE16+1,"")</f>
        <v/>
      </c>
      <c r="DG16" s="52" t="str">
        <f>IF(DE16&lt;&gt;"",IF($G16="3",IF(CD16&lt;&gt;"",IF(AND(DE16&lt;=10,CD16&gt;=$DD$92),HLOOKUP(DE16,Points_Table_Modified,IF(DI16&gt;=6,8,DI16+2),FALSE),0),""),IF(CD16&lt;&gt;"",IF(AND(DE16&lt;=10,CD16&gt;=$DD$92),HLOOKUP(DE16,Points_Table,IF(DI16&gt;=6,8,DI16+2),FALSE),0),"")),"")</f>
        <v/>
      </c>
      <c r="DH16" s="53" t="str">
        <f>IF(DF16&lt;&gt;"",AVERAGE(IF(AND($G16="3",DF16&lt;&gt;""),HLOOKUP(DF16,Points_Table_Modified,IF(DI16&gt;=6,8,DI16+2),FALSE),IF(DF16&lt;&gt;"",HLOOKUP(DF16,Points_Table,IF(DI16&gt;=6,8,DI16+2),FALSE),"")),DG16),DG16)</f>
        <v/>
      </c>
      <c r="DI16" s="55">
        <f>VLOOKUP($G16,Entries_D_Event,6,FALSE)</f>
        <v>7</v>
      </c>
      <c r="DJ16" s="52" t="str">
        <f>CONCATENATE(DE16,CZ16,CU16,CP16,CK16,CF16)</f>
        <v/>
      </c>
      <c r="DK16" s="52" t="str">
        <f>IF(DJ16&lt;&gt;"",IF(AND($G16="3",CD16&lt;&gt;""),10,IF(CD16&lt;&gt;"",5,"")),"")</f>
        <v/>
      </c>
      <c r="DL16" s="52">
        <f>_xlfn.NUMBERVALUE(IF(DJ16&lt;&gt;"",CONCATENATE(DH16,DC16,CX16,CS16,CN16,CI16),""))</f>
        <v>0</v>
      </c>
      <c r="DM16" s="56">
        <f>IFERROR(DK16+DL16,0)</f>
        <v>0</v>
      </c>
      <c r="DN16" s="90">
        <v>200</v>
      </c>
      <c r="DO16" s="52">
        <f>IF(AND($G16="1",DN16&lt;&gt;""),DN16,"")</f>
        <v>200</v>
      </c>
      <c r="DP16" s="52">
        <f>IF(AND(DN16&lt;&gt;"",$G16="1"),_xlfn.RANK.EQ(DN16,$DO$6:$DO$89),"")</f>
        <v>7</v>
      </c>
      <c r="DQ16" s="52" t="str">
        <f>IF(IF(DP16&lt;&gt;"",IF(MAX(COUNTIF($DP$6:$DP$89,$DP$6:$DP$89))&gt;1,"x",""),"")&lt;&gt;"",DP16+1,"")</f>
        <v/>
      </c>
      <c r="DR16" s="52">
        <f>IF(DP16&lt;&gt;"",IF($G16="3",IF(DN16&lt;&gt;"",IF(AND(DP16&lt;=10,DN16&gt;=$DO$92),HLOOKUP(DP16,Points_Table_Modified,IF(ES16&gt;=6,8,ES16+2),FALSE),0),""),IF(DN16&lt;&gt;"",IF(AND(DP16&lt;=10,DN16&gt;=$DO$92),HLOOKUP(DP16,Points_Table,IF(ES16&gt;=6,8,ES16+2),FALSE),0),"")),"")</f>
        <v>8</v>
      </c>
      <c r="DS16" s="53">
        <f>IF(DQ16&lt;&gt;"",AVERAGE(IF(AND($G16="3",DQ16&lt;&gt;""),HLOOKUP(DQ16,Points_Table_Modified,IF(ES16&gt;=6,8,ES16+2),FALSE),IF(DQ16&lt;&gt;"",HLOOKUP(DQ16,Points_Table,IF(ES16&gt;=6,8,ES16+2),FALSE),"")),DR16),DR16)</f>
        <v>8</v>
      </c>
      <c r="DT16" s="51" t="str">
        <f>IF(AND($G16="2",DN16&lt;&gt;""),DN16,"")</f>
        <v/>
      </c>
      <c r="DU16" s="52" t="str">
        <f>IF(AND(DN16&lt;&gt;"",$G16="2"),_xlfn.RANK.EQ(DN16,$DT$6:$DT$89),"")</f>
        <v/>
      </c>
      <c r="DV16" s="52" t="str">
        <f>IF(IF(DU16&lt;&gt;"",IF(MAX(COUNTIF($DU$6:$DU$89,$DU$6:$DU$89))&gt;1,"x",""),"")&lt;&gt;"",DU16+1,"")</f>
        <v/>
      </c>
      <c r="DW16" s="54" t="str">
        <f>IF(DU16&lt;&gt;"",IF($G16="3",IF(DN16&lt;&gt;"",IF(AND(DU16&lt;=10,DN16&gt;=$DT$92),HLOOKUP(DU16,Points_Table_Modified,IF(ES16&gt;=6,8,ES16+2),FALSE),0),""),IF(DN16&lt;&gt;"",IF(AND(DU16&lt;=10,DN16&gt;=$DT$92),HLOOKUP(DU16,Points_Table,IF(ES16&gt;=6,8,ES16+2),FALSE),0),"")),"")</f>
        <v/>
      </c>
      <c r="DX16" s="53" t="str">
        <f>IF(DV16&lt;&gt;"",AVERAGE(IF(AND($G16="3",DV16&lt;&gt;""),HLOOKUP(DV16,Points_Table_Modified,IF(ES16&gt;=6,8,ES16+2),FALSE),IF(DV16&lt;&gt;"",HLOOKUP(DV16,Points_Table,IF(ES16&gt;=6,8,ES16+2),FALSE),"")),DW16),DW16)</f>
        <v/>
      </c>
      <c r="DY16" s="51" t="str">
        <f>IF(AND($G16="3",DN16&lt;&gt;""),DN16,"")</f>
        <v/>
      </c>
      <c r="DZ16" s="52" t="str">
        <f>IF(AND(DN16&lt;&gt;"",$G16="3"),_xlfn.RANK.EQ(DN16,$DY$6:$DY$89),"")</f>
        <v/>
      </c>
      <c r="EA16" s="52" t="str">
        <f>IF(IF(DZ16&lt;&gt;"",IF(MAX(COUNTIF($DZ$6:$DZ$89,$DZ$6:$DZ$89))&gt;1,"x",""),"")&lt;&gt;"",DZ16+1,"")</f>
        <v/>
      </c>
      <c r="EB16" s="52" t="str">
        <f>IF(DZ16&lt;&gt;"",IF($G16="3",IF(DN16&lt;&gt;"",IF(AND(DZ16&lt;=20,DN16&gt;=$DY$92),HLOOKUP(DZ16,Points_Table_Modified,IF(ES16&gt;=6,8,ES16+2),FALSE),0),""),IF(DN16&lt;&gt;"",IF(AND(DZ16&lt;=10,DN16&gt;=$DY$92),HLOOKUP(DZ16,Points_Table,IF(ES16&gt;=6,8,ES16+2),FALSE),0),"")),"")</f>
        <v/>
      </c>
      <c r="EC16" s="53" t="str">
        <f>IF(EA16&lt;&gt;"",AVERAGE(IF(AND($G16="3",EA16&lt;&gt;""),HLOOKUP(EA16,Points_Table_Modified,IF(ES16&gt;=6,8,ES16+2),FALSE),IF(EA16&lt;&gt;"",HLOOKUP(EA16,Points_Table,IF(ES16&gt;=6,8,ES16+2),FALSE),"")),EB16),EB16)</f>
        <v/>
      </c>
      <c r="ED16" s="51" t="str">
        <f>IF(AND($G16="4",DN16&lt;&gt;""),DN16,"")</f>
        <v/>
      </c>
      <c r="EE16" s="52" t="str">
        <f>IF(AND(DN16&lt;&gt;"",G16="4"),_xlfn.RANK.EQ(DN16,$ED$6:$ED$89),"")</f>
        <v/>
      </c>
      <c r="EF16" s="52" t="str">
        <f>IF(IF(EE16&lt;&gt;"",IF(MAX(COUNTIF($EE$6:$EE$89,$EE$6:$EE$89))&gt;1,"x",""),"")&lt;&gt;"",EE16+1,"")</f>
        <v/>
      </c>
      <c r="EG16" s="52" t="str">
        <f>IF(EE16&lt;&gt;"",IF($G16="3",IF(DN16&lt;&gt;"",IF(AND(EE16&lt;=10,DN16&gt;=$ED$92),HLOOKUP(EE16,Points_Table_Modified,IF(ES16&gt;=6,8,ES16+2),FALSE),0),""),IF(DN16&lt;&gt;"",IF(AND(EE16&lt;=10,DN16&gt;=$ED$92),HLOOKUP(EE16,Points_Table,IF(ES16&gt;=6,8,ES16+2),FALSE),0),"")),"")</f>
        <v/>
      </c>
      <c r="EH16" s="53" t="str">
        <f>IF(EF16&lt;&gt;"",AVERAGE(IF(AND($G16="3",EF16&lt;&gt;""),HLOOKUP(EF16,Points_Table_Modified,IF(ES16&gt;=6,8,ES16+2),FALSE),IF(EF16&lt;&gt;"",HLOOKUP(EF16,Points_Table,IF(ES16&gt;=6,8,ES16+2),FALSE),"")),EG16),EG16)</f>
        <v/>
      </c>
      <c r="EI16" s="51" t="str">
        <f>IF(AND($G16="5",DN16&lt;&gt;""),DN16,"")</f>
        <v/>
      </c>
      <c r="EJ16" s="52" t="str">
        <f>IF(AND(DN16&lt;&gt;"",$G16="5"),_xlfn.RANK.EQ(DN16,$EI$6:$EI$89),"")</f>
        <v/>
      </c>
      <c r="EK16" s="52" t="str">
        <f>IF(IF(EJ16&lt;&gt;"",IF(MAX(COUNTIF($EJ$6:$EJ$89,$EJ$6:$EJ$89))&gt;1,"x",""),"")&lt;&gt;"",EJ16+1,"")</f>
        <v/>
      </c>
      <c r="EL16" s="52" t="str">
        <f>IF(EJ16&lt;&gt;"",IF($G16="3",IF(DN16&lt;&gt;"",IF(AND(EJ16&lt;=10,DN16&gt;=$EI$92),HLOOKUP(EJ16,Points_Table_Modified,IF(ES16&gt;=6,8,ES16+2),FALSE),0),""),IF(DN16&lt;&gt;"",IF(AND(EJ16&lt;=10,DN16&gt;=$EI$92),HLOOKUP(EJ16,Points_Table,IF(ES16&gt;=6,8,ES16+2),FALSE),0),"")),"")</f>
        <v/>
      </c>
      <c r="EM16" s="53" t="str">
        <f>IF(EK16&lt;&gt;"",AVERAGE(IF(AND($G16="3",EK16&lt;&gt;""),HLOOKUP(EK16,Points_Table_Modified,IF(ES16&gt;=6,8,ES16+2),FALSE),IF(EK16&lt;&gt;"",HLOOKUP(EK16,Points_Table,IF(ES16&gt;=6,8,ES16+2),FALSE),"")),EL16),EL16)</f>
        <v/>
      </c>
      <c r="EN16" s="51" t="str">
        <f>IF(AND($G16="6",DN16&lt;&gt;""),DN16,"")</f>
        <v/>
      </c>
      <c r="EO16" s="52" t="str">
        <f>IF(AND(DN16&lt;&gt;"",$G16="6"),_xlfn.RANK.EQ(DN16,$EN$6:$EN$89),"")</f>
        <v/>
      </c>
      <c r="EP16" s="52" t="str">
        <f>IF(IF(EO16&lt;&gt;"",IF(MAX(COUNTIF($EO$6:$EO$89,$EO$6:$EO$89))&gt;1,"x",""),"")&lt;&gt;"",EO16+1,"")</f>
        <v/>
      </c>
      <c r="EQ16" s="52" t="str">
        <f>IF(EO16&lt;&gt;"",IF($G16="3",IF(DN16&lt;&gt;"",IF(AND(EO16&lt;=10,DN16&gt;=$EN$92),HLOOKUP(EO16,Points_Table_Modified,IF(ES16&gt;=6,8,ES16+2),FALSE),0),""),IF(DN16&lt;&gt;"",IF(AND(EO16&lt;=10,DN16&gt;=$EN$92),HLOOKUP(EO16,Points_Table,IF(ES16&gt;=6,8,ES16+2),FALSE),0),"")),"")</f>
        <v/>
      </c>
      <c r="ER16" s="53" t="str">
        <f>IF(EP16&lt;&gt;"",AVERAGE(IF(AND($G16="3",EP16&lt;&gt;""),HLOOKUP(EP16,Points_Table_Modified,IF(ES16&gt;=6,8,ES16+2),FALSE),IF(EP16&lt;&gt;"",HLOOKUP(EP16,Points_Table,IF(ES16&gt;=6,8,ES16+2),FALSE),"")),EQ16),EQ16)</f>
        <v/>
      </c>
      <c r="ES16" s="57">
        <f>VLOOKUP($G16,Entries_D_Event,7,FALSE)</f>
        <v>7</v>
      </c>
      <c r="ET16" s="52" t="str">
        <f>CONCATENATE(EO16,EJ16,EE16,DZ16,DU16,DP16)</f>
        <v>7</v>
      </c>
      <c r="EU16" s="118">
        <f>IF(ET16&lt;&gt;"",IF(AND($G16="3",DN16&lt;&gt;""),10,IF(DN16&lt;&gt;"",5,"")),"")</f>
        <v>5</v>
      </c>
      <c r="EV16" s="52">
        <f>_xlfn.NUMBERVALUE(IF(ET16&lt;&gt;"",CONCATENATE(ER16,EM16,EH16,EC16,DX16,DS16),""))</f>
        <v>8</v>
      </c>
      <c r="EW16" s="56">
        <f>IFERROR(EU16+EV16,0)</f>
        <v>13</v>
      </c>
      <c r="EX16" s="90"/>
      <c r="EY16" s="52" t="str">
        <f>IF(AND($G16="1",EX16&lt;&gt;""),EX16,"")</f>
        <v/>
      </c>
      <c r="EZ16" s="52" t="str">
        <f>IF(AND(EX16&lt;&gt;"",$G16="1"),_xlfn.RANK.EQ(EX16,$EY$6:$EY$89),"")</f>
        <v/>
      </c>
      <c r="FA16" s="52" t="str">
        <f>IF(IF(EZ16&lt;&gt;"",IF(MAX(COUNTIF($EZ$6:$EZ$89,$EZ$6:$EZ$89))&gt;1,"x",""),"")&lt;&gt;"",EZ16+1,"")</f>
        <v/>
      </c>
      <c r="FB16" s="52" t="str">
        <f>IF(EZ16&lt;&gt;"",IF($G16="3",IF(EX16&lt;&gt;"",IF(AND(EZ16&lt;=10,EX16&gt;=$EY$92),HLOOKUP(EZ16,Points_Table_Modified,IF(GC16&gt;=6,8,GC16+2),FALSE),0),""),IF(EX16&lt;&gt;"",IF(AND(EZ16&lt;=10,EX16&gt;=$EY$92),HLOOKUP(EZ16,Points_Table,IF(GC16&gt;=6,8,GC16+2),FALSE),0),"")),"")</f>
        <v/>
      </c>
      <c r="FC16" s="56" t="str">
        <f>IF(FB16&gt;0,IF(FA16&lt;&gt;"",AVERAGE(IF(AND($G16="3",FA16&lt;&gt;""),HLOOKUP(FA16,Points_Table_Modified,IF(GC16&gt;=6,8,GC16+2),FALSE),IF(FA16&lt;&gt;"",HLOOKUP(FA16,Points_Table,IF(GC16&gt;=6,8,GC16+2),FALSE),"")),FB16),FB16),0)</f>
        <v/>
      </c>
      <c r="FD16" s="51" t="str">
        <f>IF(AND($G16="2",EX16&lt;&gt;""),EX16,"")</f>
        <v/>
      </c>
      <c r="FE16" s="52" t="str">
        <f>IF(AND(EX16&lt;&gt;"",$G16="2"),_xlfn.RANK.EQ(EX16,$FD$6:$FD$89),"")</f>
        <v/>
      </c>
      <c r="FF16" s="52" t="str">
        <f>IF(IF(FE16&lt;&gt;"",IF(MAX(COUNTIF($FE$6:$FE$89,$FE$6:$FE$89))&gt;1,"x",""),"")&lt;&gt;"",FE16+1,"")</f>
        <v/>
      </c>
      <c r="FG16" s="54" t="str">
        <f>IF(FE16&lt;&gt;"",IF($G16="3",IF(EX16&lt;&gt;"",IF(AND(FE16&lt;=10,EX16&gt;=$FD$92),HLOOKUP(FE16,Points_Table_Modified,IF(GC16&gt;=6,8,GC16+2),FALSE),0),""),IF(EX16&lt;&gt;"",IF(AND(FE16&lt;=10,EX16&gt;=$FD$92),HLOOKUP(FE16,Points_Table,IF(GC16&gt;=6,8,GC16+2),FALSE),0),"")),"")</f>
        <v/>
      </c>
      <c r="FH16" s="56" t="str">
        <f>IF(FG16&gt;0,IF(FF16&lt;&gt;"",AVERAGE(IF(AND($G16="3",FF16&lt;&gt;""),HLOOKUP(FF16,Points_Table_Modified,IF(GC16&gt;=6,8,GC16+2),FALSE),IF(FF16&lt;&gt;"",HLOOKUP(FF16,Points_Table,IF(GC16&gt;=6,8,GC16+2),FALSE),"")),FG16),FG16),0)</f>
        <v/>
      </c>
      <c r="FI16" s="51" t="str">
        <f>IF(AND($G16="3",EX16&lt;&gt;""),EX16,"")</f>
        <v/>
      </c>
      <c r="FJ16" s="52" t="str">
        <f>IF(AND(EX16&lt;&gt;"",$G16="3"),_xlfn.RANK.EQ(EX16,$FI$6:$FI$89),"")</f>
        <v/>
      </c>
      <c r="FK16" s="52" t="str">
        <f>IF(IF(FJ16&lt;&gt;"",IF(MAX(COUNTIF($FJ$6:$FJ$89,$FJ$6:$FJ$89))&gt;1,"x",""),"")&lt;&gt;"",FJ16+1,"")</f>
        <v/>
      </c>
      <c r="FL16" s="52" t="str">
        <f>IF(FJ16&lt;&gt;"",IF($G16="3",IF(EX16&lt;&gt;"",IF(AND(FJ16&lt;=20,EX16&gt;=$FI$92),HLOOKUP(FJ16,Points_Table_Modified,IF(GC16&gt;=6,8,GC16+2),FALSE),0),""),IF(EX16&lt;&gt;"",IF(AND(FJ16&lt;=10,EX16&gt;=$FI$92),HLOOKUP(FJ16,Points_Table,IF(GC16&gt;=6,8,GC16+2),FALSE),0),"")),"")</f>
        <v/>
      </c>
      <c r="FM16" s="56" t="str">
        <f>IF(FL16&gt;0,IF(FK16&lt;&gt;"",AVERAGE(IF(AND($G16="3",FK16&lt;&gt;""),HLOOKUP(FK16,Points_Table_Modified,IF(GC16&gt;=6,8,GC16+2),FALSE),IF(FK16&lt;&gt;"",HLOOKUP(FK16,Points_Table,IF(GC16&gt;=6,8,GC16+2),FALSE),"")),FL16),FL16),0)</f>
        <v/>
      </c>
      <c r="FN16" s="51" t="str">
        <f>IF(AND($G16="4",EX16&lt;&gt;""),EX16,"")</f>
        <v/>
      </c>
      <c r="FO16" s="52" t="str">
        <f>IF(AND(EX16&lt;&gt;"",G16="4"),_xlfn.RANK.EQ(EX16,$FN$6:$FN$89),"")</f>
        <v/>
      </c>
      <c r="FP16" s="52" t="str">
        <f>IF(IF(FO16&lt;&gt;"",IF(MAX(COUNTIF($FO$6:$FO$89,$FO$6:$FO$89))&gt;1,"x",""),"")&lt;&gt;"",FO16+1,"")</f>
        <v/>
      </c>
      <c r="FQ16" s="52" t="str">
        <f>IF(FO16&lt;&gt;"",IF($G16="3",IF(EX16&lt;&gt;"",IF(AND(FO16&lt;=10,EX16&gt;=$FN$92),HLOOKUP(FO16,Points_Table_Modified,IF(GC16&gt;=6,8,GC16+2),FALSE),0),""),IF(EX16&lt;&gt;"",IF(AND(FO16&lt;=10,EX16&gt;=$FN$92),HLOOKUP(FO16,Points_Table,IF(GC16&gt;=6,8,GC16+2),FALSE),0),"")),"")</f>
        <v/>
      </c>
      <c r="FR16" s="56" t="str">
        <f>IF(FQ16&gt;0,IF(FP16&lt;&gt;"",AVERAGE(IF(AND($G16="3",FP16&lt;&gt;""),HLOOKUP(FP16,Points_Table_Modified,IF(GC16&gt;=6,8,GC16+2),FALSE),IF(FP16&lt;&gt;"",HLOOKUP(FP16,Points_Table,IF(GC16&gt;=6,8,GC16+2),FALSE),"")),FQ16),FQ16),0)</f>
        <v/>
      </c>
      <c r="FS16" s="51" t="str">
        <f>IF(AND($G16="5",EX16&lt;&gt;""),EX16,"")</f>
        <v/>
      </c>
      <c r="FT16" s="52" t="str">
        <f>IF(AND(EX16&lt;&gt;"",$G16="5"),_xlfn.RANK.EQ(EX16,$FS$6:$FS$89),"")</f>
        <v/>
      </c>
      <c r="FU16" s="52" t="str">
        <f>IF(IF(FT16&lt;&gt;"",IF(MAX(COUNTIF($FT$6:$FT$89,$FT$6:$FT$89))&gt;1,"x",""),"")&lt;&gt;"",FT16+1,"")</f>
        <v/>
      </c>
      <c r="FV16" s="52" t="str">
        <f>IF(FT16&lt;&gt;"",IF($G16="3",IF(EX16&lt;&gt;"",IF(AND(FT16&lt;=10,EX16&gt;=$FS$92),HLOOKUP(FT16,Points_Table_Modified,IF(GC16&gt;=6,8,GC16+2),FALSE),0),""),IF(EX16&lt;&gt;"",IF(AND(FT16&lt;=10,EX16&gt;=$FS$92),HLOOKUP(FT16,Points_Table,IF(GC16&gt;=6,8,GC16+2),FALSE),0),"")),"")</f>
        <v/>
      </c>
      <c r="FW16" s="56" t="str">
        <f>IF(FV16&gt;0,IF(FU16&lt;&gt;"",AVERAGE(IF(AND($G16="3",FU16&lt;&gt;""),HLOOKUP(FU16,Points_Table_Modified,IF(GC16&gt;=6,8,GC16+2),FALSE),IF(FU16&lt;&gt;"",HLOOKUP(FU16,Points_Table,IF(GC16&gt;=6,8,GC16+2),FALSE),"")),FV16),FV16),0)</f>
        <v/>
      </c>
      <c r="FX16" s="51" t="str">
        <f>IF(AND($G16="6",EX16&lt;&gt;""),EX16,"")</f>
        <v/>
      </c>
      <c r="FY16" s="52" t="str">
        <f>IF(AND(EX16&lt;&gt;"",$G16="6"),_xlfn.RANK.EQ(EX16,$FX$6:$FX$89),"")</f>
        <v/>
      </c>
      <c r="FZ16" s="52" t="str">
        <f>IF(IF(FY16&lt;&gt;"",IF(MAX(COUNTIF($FY$6:$FY$89,$FY$6:$FY$89))&gt;1,"x",""),"")&lt;&gt;"",FY16+1,"")</f>
        <v/>
      </c>
      <c r="GA16" s="52" t="str">
        <f>IF(FY16&lt;&gt;"",IF($G16="3",IF(EX16&lt;&gt;"",IF(AND(FY16&lt;=10,EX16&gt;=$FX$92),HLOOKUP(FY16,Points_Table_Modified,IF(GC16&gt;=6,8,GC16+2),FALSE),0),""),IF(EX16&lt;&gt;"",IF(AND(FY16&lt;=10,EX16&gt;=$FX$92),HLOOKUP(FY16,Points_Table,IF(GC16&gt;=6,8,GC16+2),FALSE),0),"")),"")</f>
        <v/>
      </c>
      <c r="GB16" s="56" t="str">
        <f>IF(GA16&gt;0,IF(FZ16&lt;&gt;"",AVERAGE(IF(AND($G16="3",FZ16&lt;&gt;""),HLOOKUP(FZ16,Points_Table_Modified,IF(GC16&gt;=6,8,GC16+2),FALSE),IF(FZ16&lt;&gt;"",HLOOKUP(FZ16,Points_Table,IF(GC16&gt;=6,8,GC16+2),FALSE),"")),GA16),GA16),0)</f>
        <v/>
      </c>
      <c r="GC16" s="57">
        <f>VLOOKUP($G16,Entries_D_Event,8,FALSE)</f>
        <v>0</v>
      </c>
      <c r="GD16" s="52" t="str">
        <f>CONCATENATE(FY16,FT16,FO16,FJ16,FE16,EZ16)</f>
        <v/>
      </c>
      <c r="GE16" s="118" t="str">
        <f>IF(GD16&lt;&gt;"",IF(AND($G16="3",EX16&lt;&gt;""),10,IF(EX16&lt;&gt;"",5,"")),"")</f>
        <v/>
      </c>
      <c r="GF16" s="52">
        <f>_xlfn.NUMBERVALUE(IF(GD16&lt;&gt;"",CONCATENATE(GB16,FW16,FR16,FM16,FH16,FC16),""))</f>
        <v>0</v>
      </c>
      <c r="GG16" s="56">
        <f>IFERROR(GE16+GF16,0)</f>
        <v>0</v>
      </c>
      <c r="GH16" s="90"/>
      <c r="GI16" s="52" t="str">
        <f>IF(AND($G16="1",GH16&lt;&gt;""),GH16,"")</f>
        <v/>
      </c>
      <c r="GJ16" s="52" t="str">
        <f>IF(AND(GH16&lt;&gt;"",$G16="1"),_xlfn.RANK.EQ(GH16,$GI$6:$GI$89),"")</f>
        <v/>
      </c>
      <c r="GK16" s="52" t="str">
        <f>IF(IF(GJ16&lt;&gt;"",IF(MAX(COUNTIF($GJ$6:$GJ$89,$GJ$6:$GJ$89))&gt;1,"x",""),"")&lt;&gt;"",GJ16+1,"")</f>
        <v/>
      </c>
      <c r="GL16" s="52" t="str">
        <f>IF(GJ16&lt;&gt;"",IF($G16="3",IF(GH16&lt;&gt;"",IF(AND(GJ16&lt;=10,GH16&gt;=$GI$92),HLOOKUP(GJ16,Points_Table_Modified,IF(HM16&gt;=6,8,HM16+2),FALSE),0),""),IF(GH16&lt;&gt;"",IF(AND(GJ16&lt;=10,GH16&gt;=$GI$92),HLOOKUP(GJ16,Points_Table,IF(HM16&gt;=6,8,HM16+2),FALSE),0),"")),"")</f>
        <v/>
      </c>
      <c r="GM16" s="53" t="str">
        <f>IF(GK16&lt;&gt;"",AVERAGE(IF(AND($G16="3",GK16&lt;&gt;""),HLOOKUP(GK16,Points_Table_Modified,IF(HM16&gt;=6,8,HM16+2),FALSE),IF(GK16&lt;&gt;"",HLOOKUP(GK16,Points_Table,IF(HM16&gt;=6,8,HM16+2),FALSE),"")),GL16),GL16)</f>
        <v/>
      </c>
      <c r="GN16" s="51" t="str">
        <f>IF(AND($G16="2",GH16&lt;&gt;""),GH16,"")</f>
        <v/>
      </c>
      <c r="GO16" s="52" t="str">
        <f>IF(AND(GH16&lt;&gt;"",$G16="2"),_xlfn.RANK.EQ(GH16,$GN$6:$GN$89),"")</f>
        <v/>
      </c>
      <c r="GP16" s="52" t="str">
        <f>IF(IF(GO16&lt;&gt;"",IF(MAX(COUNTIF($GO$6:$GO$89,$GO$6:$GO$89))&gt;1,"x",""),"")&lt;&gt;"",GO16+1,"")</f>
        <v/>
      </c>
      <c r="GQ16" s="54" t="str">
        <f>IF(GO16&lt;&gt;"",IF($G16="3",IF(GH16&lt;&gt;"",IF(AND(GO16&lt;=10,GH16&gt;=$GN$92),HLOOKUP(GO16,Points_Table_Modified,IF(HM16&gt;=6,8,HM16+2),FALSE),0),""),IF(GH16&lt;&gt;"",IF(AND(GO16&lt;=10,GH16&gt;=$GN$92),HLOOKUP(GO16,Points_Table,IF(HM16&gt;=6,8,HM16+2),FALSE),0),"")),"")</f>
        <v/>
      </c>
      <c r="GR16" s="53" t="str">
        <f>IF(GP16&lt;&gt;"",AVERAGE(IF(AND($G16="3",GP16&lt;&gt;""),HLOOKUP(GP16,Points_Table_Modified,IF(HM16&gt;=6,8,HM16+2),FALSE),IF(GP16&lt;&gt;"",HLOOKUP(GP16,Points_Table,IF(HM16&gt;=6,8,HM16+2),FALSE),"")),GQ16),GQ16)</f>
        <v/>
      </c>
      <c r="GS16" s="51" t="str">
        <f>IF(AND($G16="3",GH16&lt;&gt;""),GH16,"")</f>
        <v/>
      </c>
      <c r="GT16" s="52" t="str">
        <f>IF(AND(GH16&lt;&gt;"",$G16="3"),_xlfn.RANK.EQ(GH16,$GS$6:$GS$89),"")</f>
        <v/>
      </c>
      <c r="GU16" s="52" t="str">
        <f>IF(IF(GT16&lt;&gt;"",IF(MAX(COUNTIF($GT$6:$GT$89,$GT$6:$GT$89))&gt;1,"x",""),"")&lt;&gt;"",GT16+1,"")</f>
        <v/>
      </c>
      <c r="GV16" s="52" t="str">
        <f>IF(GT16&lt;&gt;"",IF($G16="3",IF(GH16&lt;&gt;"",IF(AND(GT16&lt;=20,GH16&gt;=$GS$92),HLOOKUP(GT16,Points_Table_Modified,IF(HM16&gt;=6,8,HM16+2),FALSE),0),""),IF(GH16&lt;&gt;"",IF(AND(GT16&lt;=10,GH16&gt;=$GS$92),HLOOKUP(GT16,Points_Table,IF(HM16&gt;=6,8,HM16+2),FALSE),0),"")),"")</f>
        <v/>
      </c>
      <c r="GW16" s="53" t="str">
        <f>IF(GU16&lt;&gt;"",AVERAGE(IF(AND($G16="3",GU16&lt;&gt;""),HLOOKUP(GU16,Points_Table_Modified,IF(HM16&gt;=6,8,HM16+2),FALSE),IF(GU16&lt;&gt;"",HLOOKUP(GU16,Points_Table,IF(HM16&gt;=6,8,HM16+2),FALSE),"")),GV16),GV16)</f>
        <v/>
      </c>
      <c r="GX16" s="51" t="str">
        <f>IF(AND($G16="4",GH16&lt;&gt;""),GH16,"")</f>
        <v/>
      </c>
      <c r="GY16" s="52" t="str">
        <f>IF(AND($GH16&lt;&gt;"",G16="4"),_xlfn.RANK.EQ(GH16,$GX$6:$GX$89),"")</f>
        <v/>
      </c>
      <c r="GZ16" s="52" t="str">
        <f>IF(IF(GY16&lt;&gt;"",IF(MAX(COUNTIF($GY$6:$GY$89,$GY$6:$GY$89))&gt;1,"x",""),"")&lt;&gt;"",GY16+1,"")</f>
        <v/>
      </c>
      <c r="HA16" s="52" t="str">
        <f>IF(GY16&lt;&gt;"",IF($G16="3",IF(GH16&lt;&gt;"",IF(AND(GY16&lt;=10,GH16&gt;=$GX$92),HLOOKUP(GY16,Points_Table_Modified,IF(HM16&gt;=6,8,HM16+2),FALSE),0),""),IF(GH16&lt;&gt;"",IF(AND(GY16&lt;=10,GH16&gt;=$GX$92),HLOOKUP(GY16,Points_Table,IF(HM16&gt;=6,8,HM16+2),FALSE),0),"")),"")</f>
        <v/>
      </c>
      <c r="HB16" s="53" t="str">
        <f>IF(GZ16&lt;&gt;"",AVERAGE(IF(AND($G16="3",GZ16&lt;&gt;""),HLOOKUP(GZ16,Points_Table_Modified,IF(HM16&gt;=6,8,HM16+2),FALSE),IF(GZ16&lt;&gt;"",HLOOKUP(GZ16,Points_Table,IF(HM16&gt;=6,8,HM16+2),FALSE),"")),HA16),HA16)</f>
        <v/>
      </c>
      <c r="HC16" s="51" t="str">
        <f>IF(AND($G16="5",GH16&lt;&gt;""),GH16,"")</f>
        <v/>
      </c>
      <c r="HD16" s="52" t="str">
        <f>IF(AND(GH16&lt;&gt;"",$G16="5"),_xlfn.RANK.EQ(GH16,$HC$6:$HC$89),"")</f>
        <v/>
      </c>
      <c r="HE16" s="52" t="str">
        <f>IF(IF(HD16&lt;&gt;"",IF(MAX(COUNTIF($HD$6:$HD$89,$HD$6:$HD$89))&gt;1,"x",""),"")&lt;&gt;"",HD16+1,"")</f>
        <v/>
      </c>
      <c r="HF16" s="52" t="str">
        <f>IF(HD16&lt;&gt;"",IF($G16="3",IF(GH16&lt;&gt;"",IF(AND(HD16&lt;=10,GH16&gt;=$HC$92),HLOOKUP(HD16,Points_Table_Modified,IF(HM16&gt;=6,8,HM16+2),FALSE),0),""),IF(GH16&lt;&gt;"",IF(AND(HD16&lt;=10,GH16&gt;=$HC$92),HLOOKUP(HD16,Points_Table,IF(HM16&gt;=6,8,HM16+2),FALSE),0),"")),"")</f>
        <v/>
      </c>
      <c r="HG16" s="53" t="str">
        <f>IF(HE16&lt;&gt;"",AVERAGE(IF(AND($G16="3",HE16&lt;&gt;""),HLOOKUP(HE16,Points_Table_Modified,IF(HM16&gt;=6,8,HM16+2),FALSE),IF(HE16&lt;&gt;"",HLOOKUP(HE16,Points_Table,IF(HM16&gt;=6,8,HM16+2),FALSE),"")),HF16),HF16)</f>
        <v/>
      </c>
      <c r="HH16" s="51" t="str">
        <f>IF(AND($G16="6",GH16&lt;&gt;""),GH16,"")</f>
        <v/>
      </c>
      <c r="HI16" s="52" t="str">
        <f>IF(AND(GH16&lt;&gt;"",$G16="6"),_xlfn.RANK.EQ(GH16,$HH$6:$HH$89),"")</f>
        <v/>
      </c>
      <c r="HJ16" s="52" t="str">
        <f>IF(IF(HI16&lt;&gt;"",IF(MAX(COUNTIF($HI$6:$HI$89,$HI$6:$HI$89))&gt;1,"x",""),"")&lt;&gt;"",HI16+1,"")</f>
        <v/>
      </c>
      <c r="HK16" s="52" t="str">
        <f>IF(HI16&lt;&gt;"",IF($G16="3",IF(GH16&lt;&gt;"",IF(AND(HI16&lt;=10,GH16&gt;=$HH$92),HLOOKUP(HI16,Points_Table_Modified,IF(HM16&gt;=6,8,HM16+2),FALSE),0),""),IF(GH16&lt;&gt;"",IF(AND(HI16&lt;=10,GH16&gt;=$HH$92),HLOOKUP(HI16,Points_Table,IF(HM16&gt;=6,8,HM16+2),FALSE),0),"")),"")</f>
        <v/>
      </c>
      <c r="HL16" s="53" t="str">
        <f>IF(HJ16&lt;&gt;"",AVERAGE(IF(AND($G16="3",HJ16&lt;&gt;""),HLOOKUP(HJ16,Points_Table_Modified,IF(HM16&gt;=6,8,HM16+2),FALSE),IF(HJ16&lt;&gt;"",HLOOKUP(HJ16,Points_Table,IF(HM16&gt;=6,8,HM16+2),FALSE),"")),HK16),HK16)</f>
        <v/>
      </c>
      <c r="HM16" s="57">
        <f>VLOOKUP($G16,Entries_D_Event,9,FALSE)</f>
        <v>0</v>
      </c>
      <c r="HN16" s="52" t="str">
        <f>CONCATENATE(HI16,HD16,GY16,GT16,GO16,GJ16)</f>
        <v/>
      </c>
      <c r="HO16" s="118" t="str">
        <f>IF(HN16&lt;&gt;"",IF(AND($G16="3",GH16&lt;&gt;""),10,IF(GH16&lt;&gt;"",5,"")),"")</f>
        <v/>
      </c>
      <c r="HP16" s="52">
        <f>_xlfn.NUMBERVALUE(IF(HN16&lt;&gt;"",CONCATENATE(HL16,HG16,HB16,GW16,GR16,GM16),""))</f>
        <v>0</v>
      </c>
      <c r="HQ16" s="56">
        <f>IFERROR(HO16+HP16,0)</f>
        <v>0</v>
      </c>
      <c r="HR16" s="90"/>
      <c r="HS16" s="52" t="str">
        <f>IF(AND($G16="1",HR16&lt;&gt;""),HR16,"")</f>
        <v/>
      </c>
      <c r="HT16" s="52" t="str">
        <f>IF(AND(HR16&lt;&gt;"",$G16="1"),_xlfn.RANK.EQ(HR16,$HS$6:$HS$89),"")</f>
        <v/>
      </c>
      <c r="HU16" s="52" t="str">
        <f>IF(IF(HT16&lt;&gt;"",IF(MAX(COUNTIF($HT$6:$HT$89,$HT$6:$HT$89))&gt;1,"x",""),"")&lt;&gt;"",HT16+1,"")</f>
        <v/>
      </c>
      <c r="HV16" s="52" t="str">
        <f>IF(HT16&lt;&gt;"",IF($G16="3",IF(HR16&lt;&gt;"",IF(AND(HT16&lt;=10,HR16&gt;=$HS$92),HLOOKUP(HT16,Points_Table_Modified,IF(IW16&gt;=6,8,IW16+2),FALSE),0),""),IF(HR16&lt;&gt;"",IF(AND(HT16&lt;=10,HR16&gt;=$HS$92),HLOOKUP(HT16,Points_Table,IF(IW16&gt;=6,8,IW16+2),FALSE),0),"")),"")</f>
        <v/>
      </c>
      <c r="HW16" s="53" t="str">
        <f>IF(HU16&lt;&gt;"",AVERAGE(IF(AND($G16="3",HU16&lt;&gt;""),HLOOKUP(HU16,Points_Table_Modified,IF(IW16&gt;=6,8,IW16+2),FALSE),IF(HU16&lt;&gt;"",HLOOKUP(HU16,Points_Table,IF(IW16&gt;=6,8,IW16+2),FALSE),"")),HV16),HV16)</f>
        <v/>
      </c>
      <c r="HX16" s="51" t="str">
        <f>IF(AND($G16="2",HR16&lt;&gt;""),HR16,"")</f>
        <v/>
      </c>
      <c r="HY16" s="52" t="str">
        <f>IF(AND(HR16&lt;&gt;"",$G16="2"),_xlfn.RANK.EQ(HR16,$HX$6:$HX$89),"")</f>
        <v/>
      </c>
      <c r="HZ16" s="52" t="str">
        <f>IF(IF(HY16&lt;&gt;"",IF(MAX(COUNTIF($HY$6:$HY$89,$HY$6:$HY$89))&gt;1,"x",""),"")&lt;&gt;"",HY16+1,"")</f>
        <v/>
      </c>
      <c r="IA16" s="54" t="str">
        <f>IF(HY16&lt;&gt;"",IF($G16="3",IF(HR16&lt;&gt;"",IF(AND(HY16&lt;=10,HR16&gt;=$HX$92),HLOOKUP(HY16,Points_Table_Modified,IF(IW16&gt;=6,8,IW16+2),FALSE),0),""),IF(HR16&lt;&gt;"",IF(AND(HY16&lt;=10,HR16&gt;=$HX$92),HLOOKUP(HY16,Points_Table,IF(IW16&gt;=6,8,IW16+2),FALSE),0),"")),"")</f>
        <v/>
      </c>
      <c r="IB16" s="53" t="str">
        <f>IF(HZ16&lt;&gt;"",AVERAGE(IF(AND($G16="3",HZ16&lt;&gt;""),HLOOKUP(HZ16,Points_Table_Modified,IF(IW16&gt;=6,8,IW16+2),FALSE),IF(HZ16&lt;&gt;"",HLOOKUP(HZ16,Points_Table,IF(IW16&gt;=6,8,IW16+2),FALSE),"")),IA16),IA16)</f>
        <v/>
      </c>
      <c r="IC16" s="51" t="str">
        <f>IF(AND($G16="3",HR16&lt;&gt;""),HR16,"")</f>
        <v/>
      </c>
      <c r="ID16" s="52" t="str">
        <f>IF(AND(HR16&lt;&gt;"",$G16="3"),_xlfn.RANK.EQ(HR16,$IC$6:$IC$89),"")</f>
        <v/>
      </c>
      <c r="IE16" s="52" t="str">
        <f>IF(IF(ID16&lt;&gt;"",IF(MAX(COUNTIF($ID$6:$ID$89,$ID$6:$ID$89))&gt;1,"x",""),"")&lt;&gt;"",ID16+1,"")</f>
        <v/>
      </c>
      <c r="IF16" s="52" t="str">
        <f>IF(ID16&lt;&gt;"",IF($G16="3",IF(HR16&lt;&gt;"",IF(AND(ID16&lt;=20,HR16&gt;=$IC$92),HLOOKUP(ID16,Points_Table_Modified,IF(IW16&gt;=6,8,IW16+2),FALSE),0),""),IF(HR16&lt;&gt;"",IF(AND(ID16&lt;=10,HR16&gt;=$IC$92),HLOOKUP(ID16,Points_Table,IF(IW16&gt;=6,8,IW16+2),FALSE),0),"")),"")</f>
        <v/>
      </c>
      <c r="IG16" s="53" t="str">
        <f>IF(IE16&lt;&gt;"",AVERAGE(IF(AND($G16="3",IE16&lt;&gt;""),HLOOKUP(IE16,Points_Table_Modified,IF(IW16&gt;=6,8,IW16+2),FALSE),IF(IE16&lt;&gt;"",HLOOKUP(IE16,Points_Table,IF(IW16&gt;=6,8,IW16+2),FALSE),"")),IF16),IF16)</f>
        <v/>
      </c>
      <c r="IH16" s="51" t="str">
        <f>IF(AND($G16="4",HR16&lt;&gt;""),HR16,"")</f>
        <v/>
      </c>
      <c r="II16" s="52" t="str">
        <f>IF(AND(HR16&lt;&gt;"",G16="4"),_xlfn.RANK.EQ(HR16,$IH$6:$IH$89),"")</f>
        <v/>
      </c>
      <c r="IJ16" s="52" t="str">
        <f>IF(IF(II16&lt;&gt;"",IF(MAX(COUNTIF($II$6:$II$89,$II$6:$II$89))&gt;1,"x",""),"")&lt;&gt;"",II16+1,"")</f>
        <v/>
      </c>
      <c r="IK16" s="52" t="str">
        <f>IF(II16&lt;&gt;"",IF($G16="3",IF(HR16&lt;&gt;"",IF(AND(II16&lt;=10,HR16&gt;=$IH$92),HLOOKUP(II16,Points_Table_Modified,IF(IW16&gt;=6,8,IW16+2),FALSE),0),""),IF(HR16&lt;&gt;"",IF(AND(II16&lt;=10,HR16&gt;=$IH$92),HLOOKUP(II16,Points_Table,IF(IW16&gt;=6,8,IW16+2),FALSE),0),"")),"")</f>
        <v/>
      </c>
      <c r="IL16" s="53" t="str">
        <f>IF(IJ16&lt;&gt;"",AVERAGE(IF(AND($G16="3",IJ16&lt;&gt;""),HLOOKUP(IJ16,Points_Table_Modified,IF(IW16&gt;=6,8,IW16+2),FALSE),IF(IJ16&lt;&gt;"",HLOOKUP(IJ16,Points_Table,IF(IW16&gt;=6,8,IW16+2),FALSE),"")),IK16),IK16)</f>
        <v/>
      </c>
      <c r="IM16" s="51" t="str">
        <f>IF(AND($G16="5",HR16&lt;&gt;""),HR16,"")</f>
        <v/>
      </c>
      <c r="IN16" s="52" t="str">
        <f>IF(AND(HR16&lt;&gt;"",$G16="5"),_xlfn.RANK.EQ(HR16,$IM$6:$IM$89),"")</f>
        <v/>
      </c>
      <c r="IO16" s="52" t="str">
        <f>IF(IF(IN16&lt;&gt;"",IF(MAX(COUNTIF($IN$6:$IN$89,$IN$6:$IN$89))&gt;1,"x",""),"")&lt;&gt;"",IN16+1,"")</f>
        <v/>
      </c>
      <c r="IP16" s="52" t="str">
        <f>IF(IN16&lt;&gt;"",IF($G16="3",IF(HR16&lt;&gt;"",IF(AND(IN16&lt;=10,HR16&gt;=$IM$92),HLOOKUP(IN16,Points_Table_Modified,IF(IW16&gt;=6,8,IW16+2),FALSE),0),""),IF(HR16&lt;&gt;"",IF(AND(IN16&lt;=10,HR16&gt;=$IM$92),HLOOKUP(IN16,Points_Table,IF(IW16&gt;=6,8,IW16+2),FALSE),0),"")),"")</f>
        <v/>
      </c>
      <c r="IQ16" s="53" t="str">
        <f>IF(IO16&lt;&gt;"",AVERAGE(IF(AND($G16="3",IO16&lt;&gt;""),HLOOKUP(IO16,Points_Table_Modified,IF(IW16&gt;=6,8,IW16+2),FALSE),IF(IO16&lt;&gt;"",HLOOKUP(IO16,Points_Table,IF(IW16&gt;=6,8,IW16+2),FALSE),"")),IP16),IP16)</f>
        <v/>
      </c>
      <c r="IR16" s="51" t="str">
        <f>IF(AND($G16="6",HR16&lt;&gt;""),HR16,"")</f>
        <v/>
      </c>
      <c r="IS16" s="52" t="str">
        <f>IF(AND(HR16&lt;&gt;"",$G16="6"),_xlfn.RANK.EQ(HR16,$IR$6:$IR$89),"")</f>
        <v/>
      </c>
      <c r="IT16" s="52" t="str">
        <f>IF(IF(IS16&lt;&gt;"",IF(MAX(COUNTIF($IS$6:$IS$89,$IS$6:$IS$89))&gt;1,"x",""),"")&lt;&gt;"",IS16+1,"")</f>
        <v/>
      </c>
      <c r="IU16" s="52" t="str">
        <f>IF(IS16&lt;&gt;"",IF($G16="3",IF(HR16&lt;&gt;"",IF(AND(IS16&lt;=10,HR16&gt;=$IR$92),HLOOKUP(IS16,Points_Table_Modified,IF(IW16&gt;=6,8,IW16+2),FALSE),0),""),IF(HR16&lt;&gt;"",IF(AND(IS16&lt;=10,HR16&gt;=$IR$92),HLOOKUP(IS16,Points_Table,IF(IW16&gt;=6,8,IW16+2),FALSE),0),"")),"")</f>
        <v/>
      </c>
      <c r="IV16" s="53" t="str">
        <f>IF(IT16&lt;&gt;"",AVERAGE(IF(AND($G16="3",IT16&lt;&gt;""),HLOOKUP(IT16,Points_Table_Modified,IF(IW16&gt;=6,8,IW16+2),FALSE),IF(IT16&lt;&gt;"",HLOOKUP(IT16,Points_Table,IF(IW16&gt;=6,8,IW16+2),FALSE),"")),IU16),IU16)</f>
        <v/>
      </c>
      <c r="IW16" s="57">
        <f>VLOOKUP($G16,Entries_D_Event,10,FALSE)</f>
        <v>0</v>
      </c>
      <c r="IX16" s="52" t="str">
        <f>CONCATENATE(IS16,IN16,II16,ID16,HY16,HT16)</f>
        <v/>
      </c>
      <c r="IY16" s="118" t="str">
        <f>IF(IX16&lt;&gt;"",IF(AND($G16="3",HR16&lt;&gt;""),10,IF(HR16&lt;&gt;"",5,"")),"")</f>
        <v/>
      </c>
      <c r="IZ16" s="52">
        <f>_xlfn.NUMBERVALUE(IF(IX16&lt;&gt;"",CONCATENATE(IV16,IQ16,IL16,IG16,IB16,HW16),""))</f>
        <v>0</v>
      </c>
      <c r="JA16" s="56">
        <f>IFERROR(IY16+IZ16,0)</f>
        <v>0</v>
      </c>
      <c r="JB16" s="90"/>
      <c r="JC16" s="52" t="str">
        <f>IF(AND($G16="1",JB16&lt;&gt;""),JB16,"")</f>
        <v/>
      </c>
      <c r="JD16" s="52" t="str">
        <f>IF(AND(JB16&lt;&gt;"",$G16="1"),_xlfn.RANK.EQ(JB16,$JC$6:$JC$89),"")</f>
        <v/>
      </c>
      <c r="JE16" s="52" t="str">
        <f>IF(IF(JD16&lt;&gt;"",IF(MAX(COUNTIF($JD$6:$JD$89,$JD$6:$JD$89))&gt;1,"x",""),"")&lt;&gt;"",JD16+1,"")</f>
        <v/>
      </c>
      <c r="JF16" s="52" t="str">
        <f>IF(JD16&lt;&gt;"",IF($G16="3",IF(JB16&lt;&gt;"",IF(AND(JD16&lt;=10,JB16&gt;=$JC$92),HLOOKUP(JD16,Points_Table_Modified,IF(KG16&gt;=6,8,KG16+2),FALSE),0),""),IF(JB16&lt;&gt;"",IF(AND(JD16&lt;=10,JB16&gt;=$JC$92),HLOOKUP(JD16,Points_Table,IF(KG16&gt;=6,8,KG16+2),FALSE),0),"")),"")</f>
        <v/>
      </c>
      <c r="JG16" s="53" t="str">
        <f>IF(JE16&lt;&gt;"",AVERAGE(IF(AND($G16="3",JE16&lt;&gt;""),HLOOKUP(JE16,Points_Table_Modified,IF(KG16&gt;=6,8,KG16+2),FALSE),IF(JE16&lt;&gt;"",HLOOKUP(JE16,Points_Table,IF(KG16&gt;=6,8,KG16+2),FALSE),"")),JF16),JF16)</f>
        <v/>
      </c>
      <c r="JH16" s="51" t="str">
        <f>IF(AND($G16="2",JB16&lt;&gt;""),JB16,"")</f>
        <v/>
      </c>
      <c r="JI16" s="52" t="str">
        <f>IF(AND(JB16&lt;&gt;"",$G16="2"),_xlfn.RANK.EQ(JB16,$JH$6:$JH$89),"")</f>
        <v/>
      </c>
      <c r="JJ16" s="52" t="str">
        <f>IF(IF(JI16&lt;&gt;"",IF(MAX(COUNTIF($JI$6:$JI$89,$JI$6:$JI$89))&gt;1,"x",""),"")&lt;&gt;"",JI16+1,"")</f>
        <v/>
      </c>
      <c r="JK16" s="54" t="str">
        <f>IF(JI16&lt;&gt;"",IF($G16="3",IF(JB16&lt;&gt;"",IF(AND(JI16&lt;=10,JB16&gt;=$JH$92),HLOOKUP(JI16,Points_Table_Modified,IF(KG16&gt;=6,8,KG16+2),FALSE),0),""),IF(JB16&lt;&gt;"",IF(AND(JI16&lt;=10,JB16&gt;=$JH$92),HLOOKUP(JI16,Points_Table,IF(KG16&gt;=6,8,KG16+2),FALSE),0),"")),"")</f>
        <v/>
      </c>
      <c r="JL16" s="53" t="str">
        <f>IF(JJ16&lt;&gt;"",AVERAGE(IF(AND($G16="3",JJ16&lt;&gt;""),HLOOKUP(JJ16,Points_Table_Modified,IF(KG16&gt;=6,8,KG16+2),FALSE),IF(JJ16&lt;&gt;"",HLOOKUP(JJ16,Points_Table,IF(KG16&gt;=6,8,KG16+2),FALSE),"")),JK16),JK16)</f>
        <v/>
      </c>
      <c r="JM16" s="51" t="str">
        <f>IF(AND($G16="3",JB16&lt;&gt;""),JB16,"")</f>
        <v/>
      </c>
      <c r="JN16" s="52" t="str">
        <f>IF(AND(JB16&lt;&gt;"",$G16="3"),_xlfn.RANK.EQ(JB16,$JM$6:$JM$89),"")</f>
        <v/>
      </c>
      <c r="JO16" s="52" t="str">
        <f>IF(IF(JN16&lt;&gt;"",IF(MAX(COUNTIF($JN$6:$JN$89,$JN$6:$JN$89))&gt;1,"x",""),"")&lt;&gt;"",JN16+1,"")</f>
        <v/>
      </c>
      <c r="JP16" s="52" t="str">
        <f>IF(JN16&lt;&gt;"",IF($G16="3",IF(JB16&lt;&gt;"",IF(AND(JN16&lt;=20,JB16&gt;=$JM$92),HLOOKUP(JN16,Points_Table_Modified,IF(KG16&gt;=6,8,KG16+2),FALSE),0),""),IF(JB16&lt;&gt;"",IF(AND(JN16&lt;=10,JB16&gt;=$JM$92),HLOOKUP(JN16,Points_Table,IF(KG16&gt;=6,8,KG16+2),FALSE),0),"")),"")</f>
        <v/>
      </c>
      <c r="JQ16" s="53" t="str">
        <f>IF(JO16&lt;&gt;"",AVERAGE(IF(AND($G16="3",JO16&lt;&gt;""),HLOOKUP(JO16,Points_Table_Modified,IF(KG16&gt;=6,8,KG16+2),FALSE),IF(JO16&lt;&gt;"",HLOOKUP(JO16,Points_Table,IF(KG16&gt;=6,8,KG16+2),FALSE),"")),JP16),JP16)</f>
        <v/>
      </c>
      <c r="JR16" s="51" t="str">
        <f>IF(AND($G16="4",JB16&lt;&gt;""),JB16,"")</f>
        <v/>
      </c>
      <c r="JS16" s="52" t="str">
        <f>IF(AND(JB16&lt;&gt;"",G16="4"),_xlfn.RANK.EQ(JB16,$JR$6:$JR$89),"")</f>
        <v/>
      </c>
      <c r="JT16" s="52" t="str">
        <f>IF(IF(JS16&lt;&gt;"",IF(MAX(COUNTIF($JS$6:$JS$89,$JS$6:$JS$89))&gt;1,"x",""),"")&lt;&gt;"",JS16+1,"")</f>
        <v/>
      </c>
      <c r="JU16" s="52" t="str">
        <f>IF(JS16&lt;&gt;"",IF($G16="3",IF(JB16&lt;&gt;"",IF(AND(JS16&lt;=10,JB16&gt;=$JR$92),HLOOKUP(JS16,Points_Table_Modified,IF(KG16&gt;=6,8,KG16+2),FALSE),0),""),IF(JB16&lt;&gt;"",IF(AND(JS16&lt;=10,JB16&gt;=$JR$92),HLOOKUP(JS16,Points_Table,IF(KG16&gt;=6,8,KG16+2),FALSE),0),"")),"")</f>
        <v/>
      </c>
      <c r="JV16" s="53" t="str">
        <f>IF(JT16&lt;&gt;"",AVERAGE(IF(AND($G16="3",JT16&lt;&gt;""),HLOOKUP(JT16,Points_Table_Modified,IF(KG16&gt;=6,8,KG16+2),FALSE),IF(JT16&lt;&gt;"",HLOOKUP(JT16,Points_Table,IF(KG16&gt;=6,8,KG16+2),FALSE),"")),JU16),JU16)</f>
        <v/>
      </c>
      <c r="JW16" s="51" t="str">
        <f>IF(AND($G16="5",JB16&lt;&gt;""),JB16,"")</f>
        <v/>
      </c>
      <c r="JX16" s="52" t="str">
        <f>IF(AND(JB16&lt;&gt;"",$G16="5"),_xlfn.RANK.EQ(JB16,$JW$6:$JW$89),"")</f>
        <v/>
      </c>
      <c r="JY16" s="52" t="str">
        <f>IF(IF(JX16&lt;&gt;"",IF(MAX(COUNTIF($JX$6:$JX$89,$JX$6:$JX$89))&gt;1,"x",""),"")&lt;&gt;"",JX16+1,"")</f>
        <v/>
      </c>
      <c r="JZ16" s="52" t="str">
        <f>IF(JX16&lt;&gt;"",IF($G16="3",IF(JB16&lt;&gt;"",IF(AND(JX16&lt;=10,JB16&gt;=$JW$92),HLOOKUP(JX16,Points_Table_Modified,IF(KG16&gt;=6,8,KG16+2),FALSE),0),""),IF(JB16&lt;&gt;"",IF(AND(JX16&lt;=10,JB16&gt;=$JW$92),HLOOKUP(JX16,Points_Table,IF(KG16&gt;=6,8,KG16+2),FALSE),0),"")),"")</f>
        <v/>
      </c>
      <c r="KA16" s="53" t="str">
        <f>IF(JY16&lt;&gt;"",AVERAGE(IF(AND($G16="3",JY16&lt;&gt;""),HLOOKUP(JY16,Points_Table_Modified,IF(KG16&gt;=6,8,KG16+2),FALSE),IF(JY16&lt;&gt;"",HLOOKUP(JY16,Points_Table,IF(KG16&gt;=6,8,KG16+2),FALSE),"")),JZ16),JZ16)</f>
        <v/>
      </c>
      <c r="KB16" s="51" t="str">
        <f>IF(AND($G16="6",JB16&lt;&gt;""),JB16,"")</f>
        <v/>
      </c>
      <c r="KC16" s="52" t="str">
        <f>IF(AND(JB16&lt;&gt;"",$G16="6"),_xlfn.RANK.EQ(JB16,$KB$6:$KB$89),"")</f>
        <v/>
      </c>
      <c r="KD16" s="52" t="str">
        <f>IF(IF(KC16&lt;&gt;"",IF(MAX(COUNTIF($KC$6:$KC$89,$KC$6:$KC$89))&gt;1,"x",""),"")&lt;&gt;"",KC16+1,"")</f>
        <v/>
      </c>
      <c r="KE16" s="52" t="str">
        <f>IF(KC16&lt;&gt;"",IF($G16="3",IF(JB16&lt;&gt;"",IF(AND(KC16&lt;=10,JB16&gt;=$KB$92),HLOOKUP(KC16,Points_Table_Modified,IF(KG16&gt;=6,8,KG16+2),FALSE),0),""),IF(JB16&lt;&gt;"",IF(AND(KC16&lt;=10,JB16&gt;=$KB$92),HLOOKUP(KC16,Points_Table,IF(KG16&gt;=6,8,KG16+2),FALSE),0),"")),"")</f>
        <v/>
      </c>
      <c r="KF16" s="53" t="str">
        <f>IF(KD16&lt;&gt;"",AVERAGE(IF(AND($G16="3",KD16&lt;&gt;""),HLOOKUP(KD16,Points_Table_Modified,IF(KG16&gt;=6,8,KG16+2),FALSE),IF(KD16&lt;&gt;"",HLOOKUP(KD16,Points_Table,IF(KG16&gt;=6,8,KG16+2),FALSE),"")),KE16),KE16)</f>
        <v/>
      </c>
      <c r="KG16" s="57">
        <f>VLOOKUP($G16,Entries_D_Event,11,FALSE)</f>
        <v>0</v>
      </c>
      <c r="KH16" s="52" t="str">
        <f>CONCATENATE(KC16,JX16,JS16,JN16,JI16,JD16)</f>
        <v/>
      </c>
      <c r="KI16" s="52" t="str">
        <f>IF(KH16&lt;&gt;"",IF(AND($G16="3",JB16&lt;&gt;""),10,IF(JB16&lt;&gt;"",5,"")),"")</f>
        <v/>
      </c>
      <c r="KJ16" s="52">
        <f>_xlfn.NUMBERVALUE(IF(KH16&lt;&gt;"",CONCATENATE(KF16,KA16,JV16,JQ16,JL16,JG16),""))</f>
        <v>0</v>
      </c>
      <c r="KK16" s="56">
        <f>IFERROR(KI16+KJ16,0)</f>
        <v>0</v>
      </c>
    </row>
    <row r="17" spans="1:358" s="1" customFormat="1" x14ac:dyDescent="0.25">
      <c r="A17" s="35"/>
      <c r="B17" s="45">
        <v>12</v>
      </c>
      <c r="C17" s="46" t="s">
        <v>40</v>
      </c>
      <c r="D17" s="47" t="s">
        <v>9</v>
      </c>
      <c r="E17" s="50">
        <v>7642</v>
      </c>
      <c r="F17" s="109">
        <v>210</v>
      </c>
      <c r="G17" s="49" t="s">
        <v>57</v>
      </c>
      <c r="H17" s="50" t="str">
        <f>VLOOKUP($G17,Class_Description,2)</f>
        <v>Production Modified</v>
      </c>
      <c r="I17" s="187">
        <f>AS17+CC17+DM17+EW17+GG17+HQ17+JA17+KK17</f>
        <v>10</v>
      </c>
      <c r="J17" s="116">
        <v>460</v>
      </c>
      <c r="K17" s="102" t="str">
        <f>IF(AND(J17&lt;&gt;"",$G17="1"),J17,"")</f>
        <v/>
      </c>
      <c r="L17" s="103" t="str">
        <f>IF(AND(J17&lt;&gt;"",$G17="1"),_xlfn.RANK.EQ(J17,$K$6:$K$89),"")</f>
        <v/>
      </c>
      <c r="M17" s="103" t="str">
        <f>IF(G17="6",IF(IF(L17&lt;&gt;"",IF(MAX(COUNTIF($L$6:$L$89,$L$6:$L$89))&gt;1,"x",""),"")&lt;&gt;"",L17+1,""),IF(K17=0,"",IF(IF(L17&lt;&gt;"",IF(MAX(COUNTIF($L$6:$L$89,$L$6:$L$89))&gt;1,"x",""),"")&lt;&gt;"",L17+1,"")))</f>
        <v/>
      </c>
      <c r="N17" s="103" t="str">
        <f>IF(L17&lt;&gt;"",IF($G17="3",IF(AND(L17&lt;=20,J17&gt;=$K$92),HLOOKUP(L17,Points_Table_Modified,IF(AO17&gt;=6,8,AO17+2),FALSE),0),IF(AND(L17&lt;=10,J17&gt;=$K$92),HLOOKUP(L17,Points_Table,IF(AO17&gt;=6,8,AO17+2),FALSE),0)),"")</f>
        <v/>
      </c>
      <c r="O17" s="103" t="str">
        <f>IF(M17&lt;&gt;"",AVERAGE(IF(AND($G17="3",M17&lt;&gt;""),HLOOKUP(M17,Points_Table_Modified,IF(AO17&gt;=6,8,AO17+2),FALSE),IF(M17&lt;&gt;"",HLOOKUP(M17,Points_Table,IF(AO17&gt;=6,8,AO17+2),FALSE),"")),N17),N17)</f>
        <v/>
      </c>
      <c r="P17" s="102">
        <f>IF(AND(J17&lt;&gt;"",$G17="2"),J17,"")</f>
        <v>460</v>
      </c>
      <c r="Q17" s="103">
        <f>IF(AND(J17&lt;&gt;"",$G17="2"),_xlfn.RANK.EQ(J17,$P$6:$P$89),"")</f>
        <v>1</v>
      </c>
      <c r="R17" s="103" t="str">
        <f>IF(G17="6",IF(IF(Q17&lt;&gt;"",IF(MAX(COUNTIF($Q$6:$Q$89,$Q$6:$Q$89))&gt;1,"x",""),"")&lt;&gt;"",Q17+1,""),IF(P17=0,"",IF(IF(Q17&lt;&gt;"",IF(MAX(COUNTIF($Q$6:$Q$89,$Q$6:$Q$89))&gt;1,"x",""),"")&lt;&gt;"",Q17+1,"")))</f>
        <v/>
      </c>
      <c r="S17" s="103">
        <f>IF(Q17&lt;&gt;"",IF($G17="3",IF(J17&lt;&gt;"",IF(AND(Q17&lt;=10,J17&gt;=$P$92),HLOOKUP(Q17,Points_Table_Modified,IF(AO17&gt;=6,8,AO17+2),FALSE),0),""),IF(J17&lt;&gt;"",IF(AND(Q17&lt;=10,J17&gt;=$P$92),HLOOKUP(Q17,Points_Table,IF(AO17&gt;=6,8,AO17+2),FALSE),0),"")),"")</f>
        <v>0</v>
      </c>
      <c r="T17" s="103">
        <f>IF(R17&lt;&gt;"",AVERAGE(IF(AND($G17="3",R17&lt;&gt;""),HLOOKUP(R17,Points_Table_Modified,IF(AO17&gt;=6,8,AO17+2),FALSE),IF(R17&lt;&gt;"",HLOOKUP(R17,Points_Table,IF(AO17&gt;=6,8,AO17+2),FALSE),"")),S17),S17)</f>
        <v>0</v>
      </c>
      <c r="U17" s="102" t="str">
        <f>IF(AND(J17&lt;&gt;"",$G17="3"),J17,"")</f>
        <v/>
      </c>
      <c r="V17" s="103" t="str">
        <f>IF(AND(J17&lt;&gt;"",$G17="3"),_xlfn.RANK.EQ(J17,$U$6:$U$89),"")</f>
        <v/>
      </c>
      <c r="W17" s="103" t="str">
        <f>IF(G17="6",IF(IF(V17&lt;&gt;"",IF(MAX(COUNTIF($V$6:$V$89,$V$6:$V$89))&gt;1,"x",""),"")&lt;&gt;"",V17+1,""),IF(U17=0,"",IF(IF(V17&lt;&gt;"",IF(MAX(COUNTIF($V$6:$V$89,$V$6:$V$89))&gt;1,"x",""),"")&lt;&gt;"",V17+1,"")))</f>
        <v/>
      </c>
      <c r="X17" s="103" t="str">
        <f>IF(V17&lt;&gt;"",IF($G17="3",IF(J17&lt;&gt;"",IF(AND(V17&lt;=20,J17&gt;=$U$92),HLOOKUP(V17,Points_Table_Modified,IF(AO17&gt;=6,8,AO17+2),FALSE),0),""),IF(J17&lt;&gt;"",IF(AND(V17&lt;=10,$J17&gt;=$U$92),HLOOKUP(V17,Points_Table,IF(AO17&gt;=6,8,AO17+2),FALSE),0),"")),"")</f>
        <v/>
      </c>
      <c r="Y17" s="103" t="str">
        <f>IF(W17&lt;&gt;"",AVERAGE(IF(AND($G17="3",W17&lt;&gt;""),HLOOKUP(W17,Points_Table_Modified,IF(AO17&gt;=6,8,AO17+2),FALSE),IF(W17&lt;&gt;"",HLOOKUP(W17,Points_Table,IF(AO17&gt;=6,8,AO17+2),FALSE),"")),X17),X17)</f>
        <v/>
      </c>
      <c r="Z17" s="102" t="str">
        <f>IF(AND(J17&lt;&gt;"",$G17="4"),J17,"")</f>
        <v/>
      </c>
      <c r="AA17" s="103" t="str">
        <f>IF(AND($J17&lt;&gt;"",G17="4"),_xlfn.RANK.EQ(J17,$Z$6:$Z$89),"")</f>
        <v/>
      </c>
      <c r="AB17" s="103" t="str">
        <f>IF($G17="6",IF(IF(AA17&lt;&gt;"",IF(MAX(COUNTIF($AA$6:$AA$89,$AA$6:$AA$89))&gt;1,"x",""),"")&lt;&gt;"",AA17+1,""),IF(Z17=0,"",IF(IF(AA17&lt;&gt;"",IF(MAX(COUNTIF($AA$6:$AA$89,$AA$6:$AA$89))&gt;1,"x",""),"")&lt;&gt;"",AA17+1,"")))</f>
        <v/>
      </c>
      <c r="AC17" s="103" t="str">
        <f>IF(AA17&lt;&gt;"",IF($G17="3",IF(J17&lt;&gt;"",IF(AND(AA17&lt;=10,J17&gt;=$Z$92),HLOOKUP(AA17,Points_Table_Modified,IF(AO17&gt;=6,8,AO17+2),FALSE),0),""),IF(J17&lt;&gt;"",IF(AND(AA17&lt;=10,J17&gt;=$Z$92),HLOOKUP(AA17,Points_Table,IF(AO17&gt;=6,8,AO17+2),FALSE),0),"")),"")</f>
        <v/>
      </c>
      <c r="AD17" s="103" t="str">
        <f>IF(AB17&lt;&gt;"",AVERAGE(IF(AND($G17="3",AB17&lt;&gt;""),HLOOKUP(AB17,Points_Table_Modified,IF(AO17&gt;=6,8,AO17+2),FALSE),IF(AB17&lt;&gt;"",HLOOKUP(AB17,Points_Table,IF(AO17&gt;=6,8,AO17+2),FALSE),"")),AC17),AC17)</f>
        <v/>
      </c>
      <c r="AE17" s="102" t="str">
        <f>IF(AND(J17&lt;&gt;"",$G17="5"),J17,"")</f>
        <v/>
      </c>
      <c r="AF17" s="103" t="str">
        <f>IF(AND(J17&lt;&gt;"",$G17="5"),_xlfn.RANK.EQ(J17,$AE$6:$AE$89),"")</f>
        <v/>
      </c>
      <c r="AG17" s="103" t="str">
        <f>IF($G17="6",IF(IF(AF17&lt;&gt;"",IF(MAX(COUNTIF($AF$6:$AF$89,$AF$6:$AF$89))&gt;1,"x",""),"")&lt;&gt;"",AF17+1,""),IF(AE17=0,"",IF(IF(AF17&lt;&gt;"",IF(MAX(COUNTIF($AF$6:$AF$89,$AF$6:$AF$89))&gt;1,"x",""),"")&lt;&gt;"",AF17+1,"")))</f>
        <v/>
      </c>
      <c r="AH17" s="103" t="str">
        <f>IF(AF17&lt;&gt;"",IF($G17="3",IF(J17&lt;&gt;"",IF(AND(AF17&lt;=10,J17&gt;=$AE$92),HLOOKUP(AF17,Points_Table_Modified,IF(AO17&gt;=6,8,AO17+2),FALSE),0),""),IF(J17&lt;&gt;"",IF(AND(AF17&lt;=10,J17&gt;=$AE$92),HLOOKUP(AF17,Points_Table,IF(AO17&gt;=6,8,AO17+2),FALSE),0),"")),"")</f>
        <v/>
      </c>
      <c r="AI17" s="103" t="str">
        <f>IF(AG17&lt;&gt;"",AVERAGE(IF(AND($G17="3",AG17&lt;&gt;""),HLOOKUP(AG17,Points_Table_Modified,IF(AO17&gt;=6,8,AO17+2),FALSE),IF(AG17&lt;&gt;"",HLOOKUP(AG17,Points_Table,IF(AO17&gt;=6,8,AO17+2),FALSE),"")),AH17),AH17)</f>
        <v/>
      </c>
      <c r="AJ17" s="102" t="str">
        <f>IF(AND(J17&lt;&gt;"",$G17="6"),J17,"")</f>
        <v/>
      </c>
      <c r="AK17" s="103" t="str">
        <f>IF(AND(J17&lt;&gt;"",$G17="6"),_xlfn.RANK.EQ(J17,$AJ$6:$AJ$89),"")</f>
        <v/>
      </c>
      <c r="AL17" s="103" t="str">
        <f>IF(G17="6",IF(IF(AK17&lt;&gt;"",IF(MAX(COUNTIF($AK$6:$AK$89,$AK$6:$AK$89))&gt;1,"x",""),"")&lt;&gt;"",AK17+1,""),IF(AJ17=0,"",IF(IF(AK17&lt;&gt;"",IF(MAX(COUNTIF($AK$6:$AK$89,$AK$6:$AK$89))&gt;1,"x",""),"")&lt;&gt;"",AK17+1,"")))</f>
        <v/>
      </c>
      <c r="AM17" s="103" t="str">
        <f>IF(AK17&lt;&gt;"",IF($G17="3",IF(J17&lt;&gt;"",IF(AND(AK17&lt;=10,J17&gt;=$AJ$92),HLOOKUP(AK17,Points_Table_Modified,IF(AO17&gt;=6,8,AO17+2),FALSE),0),""),IF(J17&lt;&gt;"",IF(AND(AK17&lt;=10,J17&gt;=$AJ$92),HLOOKUP(AK17,Points_Table,IF(AO17&gt;=6,8,AO17+2),FALSE),0),"")),"")</f>
        <v/>
      </c>
      <c r="AN17" s="136" t="str">
        <f>IF(AL17&lt;&gt;"",AVERAGE(IF(AND($G17="3",AL17&lt;&gt;""),HLOOKUP(AL17,Points_Table_Modified,IF(AO17&gt;=6,8,AO17+2),FALSE),IF(AL17&lt;&gt;"",HLOOKUP(AL17,Points_Table,IF(AO17&gt;=6,8,AO17+2),FALSE),"")),AM17),AM17)</f>
        <v/>
      </c>
      <c r="AO17" s="55">
        <f>VLOOKUP($G17,Entries_D_Event,4,FALSE)</f>
        <v>2</v>
      </c>
      <c r="AP17" s="52" t="str">
        <f>CONCATENATE(AK17,AF17,AA17,V17,Q17,L17)</f>
        <v>1</v>
      </c>
      <c r="AQ17" s="118">
        <f>IF(AP17&lt;&gt;"",IF(AND($G17="3",J17&lt;&gt;""),10,IF(J17&lt;&gt;"",5,"")),"")</f>
        <v>5</v>
      </c>
      <c r="AR17" s="118">
        <f>_xlfn.NUMBERVALUE(IF(AP17&lt;&gt;"",CONCATENATE(AN17,AI17,AD17,Y17,T17,O17),""))</f>
        <v>0</v>
      </c>
      <c r="AS17" s="56">
        <f>IFERROR(AQ17+AR17,0)</f>
        <v>5</v>
      </c>
      <c r="AT17" s="90">
        <v>247</v>
      </c>
      <c r="AU17" s="54" t="str">
        <f>IF(AND(AT17&lt;&gt;"",$G17="1"),AT17,"")</f>
        <v/>
      </c>
      <c r="AV17" s="52" t="str">
        <f>IF(AND(AT17&lt;&gt;"",$G17="1"),_xlfn.RANK.EQ(AT17,$AU$6:$AU$89),"")</f>
        <v/>
      </c>
      <c r="AW17" s="52" t="str">
        <f>IF(IF(AV17&lt;&gt;"",IF(MAX(COUNTIF($AV$6:$AV$89,$AV$6:$AV$89))&gt;1,"x",""),"")&lt;&gt;"",AV17+1,"")</f>
        <v/>
      </c>
      <c r="AX17" s="52" t="str">
        <f>IF(AV17&lt;&gt;"",IF($G17="3",IF(AT17&lt;&gt;"",IF(AND(AV17&lt;=10,AT17&gt;=$AU$92),HLOOKUP(AV17,Points_Table_Modified,IF(BY17&gt;=6,8,BY17+2),FALSE),0),""),IF(AT17&lt;&gt;"",IF(AND(AV17&lt;=10,AT17&gt;=$AU$92),HLOOKUP(AV17,Points_Table,IF(BY17&gt;=6,8,BY17+2),FALSE),0),"")),"")</f>
        <v/>
      </c>
      <c r="AY17" s="53" t="str">
        <f>IF(AW17&lt;&gt;"",AVERAGE(IF(AND($G17="3",AW17&lt;&gt;""),HLOOKUP(AW17,Points_Table_Modified,IF(BY17&gt;=6,8,BY17+2),FALSE),IF(AW17&lt;&gt;"",HLOOKUP(AW17,Points_Table,IF(BY17&gt;=6,8,BY17+2),FALSE),"")),AX17),AX17)</f>
        <v/>
      </c>
      <c r="AZ17" s="51">
        <f>IF(AND($G17="2",AT17&lt;&gt;""),AT17,"")</f>
        <v>247</v>
      </c>
      <c r="BA17" s="52">
        <f>IF(AND(AT17&lt;&gt;"",$G17="2"),_xlfn.RANK.EQ(AT17,$AZ$6:$AZ$89),"")</f>
        <v>1</v>
      </c>
      <c r="BB17" s="52" t="str">
        <f>IF(IF(BA17&lt;&gt;"",IF(MAX(COUNTIF($BA$6:$BA$89,$BA$6:$BA$89))&gt;1,"x",""),"")&lt;&gt;"",BA17+1,"")</f>
        <v/>
      </c>
      <c r="BC17" s="54">
        <f>IF(BA17&lt;&gt;"",IF($G17="3",IF(AT17&lt;&gt;"",IF(AND(BA17&lt;=10,AT17&gt;=$AZ$92),HLOOKUP(BA17,Points_Table_Modified,IF(BY17&gt;=6,8,BY17+2),FALSE),0),""),IF(AT17&lt;&gt;"",IF(AND(BA17&lt;=10,AT17&gt;=$AZ$92),HLOOKUP(BA17,Points_Table,IF(BY17&gt;=6,8,BY17+2),FALSE),0),"")),"")</f>
        <v>0</v>
      </c>
      <c r="BD17" s="53">
        <f>IF(BB17&lt;&gt;"",AVERAGE(IF(AND($G17="3",BB17&lt;&gt;""),HLOOKUP(BB17,Points_Table_Modified,IF(BY17&gt;=6,8,BY17+2),FALSE),IF(BB17&lt;&gt;"",HLOOKUP(BB17,Points_Table,IF(BY17&gt;=6,8,BY17+2),FALSE),"")),BC17),BC17)</f>
        <v>0</v>
      </c>
      <c r="BE17" s="51" t="str">
        <f>IF(AND($G17="3",AT17&lt;&gt;""),AT17,"")</f>
        <v/>
      </c>
      <c r="BF17" s="52" t="str">
        <f>IF(AND(AT17&lt;&gt;"",$G17="3"),_xlfn.RANK.EQ(AT17,$BE$6:$BE$89),"")</f>
        <v/>
      </c>
      <c r="BG17" s="52" t="str">
        <f>IF(IF(BF17&lt;&gt;"",IF(MAX(COUNTIF($BF$6:$BF$89,$BF$6:$BF$89))&gt;1,"x",""),"")&lt;&gt;"",BF17+1,"")</f>
        <v/>
      </c>
      <c r="BH17" s="52" t="str">
        <f>IF(BF17&lt;&gt;"",IF($G17="3",IF(AT17&lt;&gt;"",IF(AND(BF17&lt;=20,AT17&gt;=$BE$92),HLOOKUP(BF17,Points_Table_Modified,IF(BY17&gt;=6,8,BY17+2),FALSE),0),""),IF(AT17&lt;&gt;"",IF(AND(BF17&lt;=10,AT17&gt;=$BE$92),HLOOKUP(BF17,Points_Table,IF(BY17&gt;=6,8,BY17+2),FALSE),0),"")),"")</f>
        <v/>
      </c>
      <c r="BI17" s="53" t="str">
        <f>IF(BG17&lt;&gt;"",AVERAGE(IF(AND($G17="3",BG17&lt;&gt;""),HLOOKUP(BG17,Points_Table_Modified,IF(BY17&gt;=6,8,BY17+2),FALSE),IF(BG17&lt;&gt;"",HLOOKUP(BG17,Points_Table,IF(BY17&gt;=6,8,BY17+2),FALSE),"")),BH17),BH17)</f>
        <v/>
      </c>
      <c r="BJ17" s="51" t="str">
        <f>IF(AND($G17="4",AT17&lt;&gt;""),AT17,"")</f>
        <v/>
      </c>
      <c r="BK17" s="52" t="str">
        <f>IF(AND(AT17&lt;&gt;"",G17="4"),_xlfn.RANK.EQ(AT17,$BJ$6:$BJ$89),"")</f>
        <v/>
      </c>
      <c r="BL17" s="52" t="str">
        <f>IF(IF(BK17&lt;&gt;"",IF(MAX(COUNTIF($BK$6:$BK$89,$BK$6:$BK$89))&gt;1,"x",""),"")&lt;&gt;"",BK17+1,"")</f>
        <v/>
      </c>
      <c r="BM17" s="52" t="str">
        <f>IF(BK17&lt;&gt;"",IF($G17="3",IF(AT17&lt;&gt;"",IF(AND(BK17&lt;=10,AT17&gt;=$BJ$92),HLOOKUP(BK17,Points_Table_Modified,IF(BY17&gt;=6,8,BY17+2),FALSE),0),""),IF(AT17&lt;&gt;"",IF(AND(BK17&lt;=10,AT17&gt;=$BJ$92),HLOOKUP(BK17,Points_Table,IF(BY17&gt;=6,8,BY17+2),FALSE),0),"")),"")</f>
        <v/>
      </c>
      <c r="BN17" s="53" t="str">
        <f>IF(BL17&lt;&gt;"",AVERAGE(IF(AND($G17="3",BL17&lt;&gt;""),HLOOKUP(BL17,Points_Table_Modified,IF(BY17&gt;=6,8,BY17+2),FALSE),IF(BL17&lt;&gt;"",HLOOKUP(BL17,Points_Table,IF(BY17&gt;=6,8,BY17+2),FALSE),"")),BM17),BM17)</f>
        <v/>
      </c>
      <c r="BO17" s="51" t="str">
        <f>IF(AND($G17="5",AT17&lt;&gt;""),AT17,"")</f>
        <v/>
      </c>
      <c r="BP17" s="52" t="str">
        <f>IF(AND(AT17&lt;&gt;"",$G17="5"),_xlfn.RANK.EQ(AT17,$BO$6:$BO$89),"")</f>
        <v/>
      </c>
      <c r="BQ17" s="52" t="str">
        <f>IF(IF(BP17&lt;&gt;"",IF(MAX(COUNTIF($BP$6:$BP$89,$BP$6:$BP$89))&gt;1,"x",""),"")&lt;&gt;"",BP17+1,"")</f>
        <v/>
      </c>
      <c r="BR17" s="52" t="str">
        <f>IF(BP17&lt;&gt;"",IF($G17="3",IF(AT17&lt;&gt;"",IF(AND(BP17&lt;=10,AT17&gt;=$BO$92),HLOOKUP(BP17,Points_Table_Modified,IF(BY17&gt;=6,8,BY17+2),FALSE),0),""),IF(AT17&lt;&gt;"",IF(AND(BP17&lt;=10,AT17&gt;=$BO$92),HLOOKUP(BP17,Points_Table,IF(BY17&gt;=6,8,BY17+2),FALSE),0),"")),"")</f>
        <v/>
      </c>
      <c r="BS17" s="53" t="str">
        <f>IF(BQ17&lt;&gt;"",AVERAGE(IF(AND($G17="3",BQ17&lt;&gt;""),HLOOKUP(BQ17,Points_Table_Modified,IF(BY17&gt;=6,8,BY17+2),FALSE),IF(BQ17&lt;&gt;"",HLOOKUP(BQ17,Points_Table,IF(BY17&gt;=6,8,BY17+2),FALSE),"")),BR17),BR17)</f>
        <v/>
      </c>
      <c r="BT17" s="51" t="str">
        <f>IF(AND($G17="6",AT17&lt;&gt;""),AT17,"")</f>
        <v/>
      </c>
      <c r="BU17" s="52" t="str">
        <f>IF(AND(AT17&lt;&gt;"",$G17="6"),_xlfn.RANK.EQ(AT17,$BT$6:$BT$89),"")</f>
        <v/>
      </c>
      <c r="BV17" s="52" t="str">
        <f>IF(IF(BU17&lt;&gt;"",IF(MAX(COUNTIF($BU$6:$BU$89,$BU$6:$BU$89))&gt;1,"x",""),"")&lt;&gt;"",BU17+1,"")</f>
        <v/>
      </c>
      <c r="BW17" s="52" t="str">
        <f>IF(BU17&lt;&gt;"",IF($G17="3",IF(AT17&lt;&gt;"",IF(AND(BU17&lt;=10,AT17&gt;=$BT$92),HLOOKUP(BU17,Points_Table_Modified,IF(BY17&gt;=6,8,BY17+2),FALSE),0),""),IF(AT17&lt;&gt;"",IF(AND(BU17&lt;=10,AT17&gt;=$BT$92),HLOOKUP(BU17,Points_Table,IF(BY17&gt;=6,8,BY17+2),FALSE),0),"")),"")</f>
        <v/>
      </c>
      <c r="BX17" s="53" t="str">
        <f>IF(BV17&lt;&gt;"",AVERAGE(IF(AND($G17="3",BV17&lt;&gt;""),HLOOKUP(BV17,Points_Table_Modified,IF(BY17&gt;=6,8,BY17+2),FALSE),IF(BV17&lt;&gt;"",HLOOKUP(BV17,Points_Table,IF(BY17&gt;=6,8,BY17+2),FALSE),"")),BW17),BW17)</f>
        <v/>
      </c>
      <c r="BY17" s="55">
        <f>VLOOKUP($G17,Entries_D_Event,5,FALSE)</f>
        <v>1</v>
      </c>
      <c r="BZ17" s="52" t="str">
        <f>CONCATENATE(BU17,BP17,BK17,BF17,BA17,AV17)</f>
        <v>1</v>
      </c>
      <c r="CA17" s="118">
        <f>IF(BZ17&lt;&gt;"",IF(AND($G17="3",AT17&lt;&gt;""),10,IF(AT17&lt;&gt;"",5,"")),"")</f>
        <v>5</v>
      </c>
      <c r="CB17" s="156">
        <f>_xlfn.NUMBERVALUE(IF(BZ17&lt;&gt;"",CONCATENATE(BX17,BS17,BN17,BI17,BD17,AY17),""))</f>
        <v>0</v>
      </c>
      <c r="CC17" s="56">
        <f>IFERROR(CA17+CB17,0)</f>
        <v>5</v>
      </c>
      <c r="CD17" s="157"/>
      <c r="CE17" s="84" t="str">
        <f>IF(AND($G17="1",CD17&lt;&gt;""),CD17,"")</f>
        <v/>
      </c>
      <c r="CF17" s="83" t="str">
        <f>IF(AND(CD17&lt;&gt;"",$G17="1"),_xlfn.RANK.EQ(CD17,$CE$6:$CE$89),"")</f>
        <v/>
      </c>
      <c r="CG17" s="83" t="str">
        <f>IF(IF(CF17&lt;&gt;"",IF(MAX(COUNTIF($CF$6:$CF$89,$CF$6:$CF$89))&gt;1,"x",""),"")&lt;&gt;"",CF17+1,"")</f>
        <v/>
      </c>
      <c r="CH17" s="83" t="str">
        <f>IF(CF17&lt;&gt;"",IF($G17="3",IF(CD17&lt;&gt;"",IF(AND(CF17&lt;=10,CD17&gt;=$CE$92),HLOOKUP(CF17,Points_Table_Modified,IF(DI17&gt;=6,8,DI17+2),FALSE),0),""),IF(CD17&lt;&gt;"",IF(AND(CF17&lt;=10,CD17&gt;=$CE$92),HLOOKUP(CF17,Points_Table,IF(DI17&gt;=6,8,DI17+2),FALSE),0),"")),"")</f>
        <v/>
      </c>
      <c r="CI17" s="86" t="str">
        <f>IF(CG17&lt;&gt;"",AVERAGE(IF(AND($G17="3",CG17&lt;&gt;""),HLOOKUP(CG17,Points_Table_Modified,IF(DI17&gt;=6,8,DI17+2),FALSE),IF(CG17&lt;&gt;"",HLOOKUP(CG17,Points_Table,IF(DI17&gt;=6,8,DI17+2),FALSE),"")),CH17),CH17)</f>
        <v/>
      </c>
      <c r="CJ17" s="85" t="str">
        <f>IF(AND($G17="2",CD17&lt;&gt;""),CD17,"")</f>
        <v/>
      </c>
      <c r="CK17" s="83" t="str">
        <f>IF(AND(CD17&lt;&gt;"",$G17="2"),_xlfn.RANK.EQ(CD17,$CJ$6:$CJ$89),"")</f>
        <v/>
      </c>
      <c r="CL17" s="83" t="str">
        <f>IF(IF(CK17&lt;&gt;"",IF(MAX(COUNTIF($CK$6:$CK$89,$CK$6:$CK$89))&gt;1,"x",""),"")&lt;&gt;"",CK17+1,"")</f>
        <v/>
      </c>
      <c r="CM17" s="84" t="str">
        <f>IF(CK17&lt;&gt;"",IF($G17="3",IF(CD17&lt;&gt;"",IF(AND(CK17&lt;=10,CD17&gt;=$CJ$92),HLOOKUP(CK17,Points_Table_Modified,IF(DI17&gt;=6,8,DI17+2),FALSE),0),""),IF(CD17&lt;&gt;"",IF(AND(CK17&lt;=10,CD17&gt;=$CJ$92),HLOOKUP(CK17,Points_Table,IF(DI17&gt;=6,8,DI17+2),FALSE),0),"")),"")</f>
        <v/>
      </c>
      <c r="CN17" s="86" t="str">
        <f>IF(CL17&lt;&gt;"",AVERAGE(IF(AND($G17="3",CL17&lt;&gt;""),HLOOKUP(CL17,Points_Table_Modified,IF(DI17&gt;=6,8,DI17+2),FALSE),IF(CL17&lt;&gt;"",HLOOKUP(CL17,Points_Table,IF(DI17&gt;=6,8,DI17+2),FALSE),"")),CM17),CM17)</f>
        <v/>
      </c>
      <c r="CO17" s="85" t="str">
        <f>IF(AND($G17="3",CD17&lt;&gt;""),CD17,"")</f>
        <v/>
      </c>
      <c r="CP17" s="83" t="str">
        <f>IF(AND(CD17&lt;&gt;"",$G17="3"),_xlfn.RANK.EQ(CD17,$CO$6:$CO$89),"")</f>
        <v/>
      </c>
      <c r="CQ17" s="83" t="str">
        <f>IF(IF(CP17&lt;&gt;"",IF(MAX(COUNTIF($CP17:$CP$89,$CP$6:$CP$89))&gt;1,"x",""),"")&lt;&gt;"",CP17+1,"")</f>
        <v/>
      </c>
      <c r="CR17" s="83" t="str">
        <f>IF(CP17&lt;&gt;"",IF($G17="3",IF(CD17&lt;&gt;"",IF(AND(CP17&lt;=20,CD17&gt;=$CO$92),HLOOKUP(CP17,Points_Table_Modified,IF(DI17&gt;=6,8,DI17+2),FALSE),0),""),IF(CD17&lt;&gt;"",IF(AND(CP17&lt;=10,CD17&gt;=$CO$92),HLOOKUP(CP17,Points_Table,IF(DI17&gt;=6,8,DI17+2),FALSE),0),"")),"")</f>
        <v/>
      </c>
      <c r="CS17" s="86" t="str">
        <f>IF(CQ17&lt;&gt;"",AVERAGE(IF(AND($G17="3",CQ17&lt;&gt;""),HLOOKUP(CQ17,Points_Table_Modified,IF(DI17&gt;=6,8,DI17+2),FALSE),IF(CQ17&lt;&gt;"",HLOOKUP(CQ17,Points_Table,IF(DI17&gt;=6,8,DI17+2),FALSE),"")),CR17),CR17)</f>
        <v/>
      </c>
      <c r="CT17" s="85" t="str">
        <f>IF(AND($G17="4",CD17&lt;&gt;""),CD17,"")</f>
        <v/>
      </c>
      <c r="CU17" s="83" t="str">
        <f>IF(AND(CD17&lt;&gt;"",G17="4"),_xlfn.RANK.EQ(CD17,$CT$6:$CT$89),"")</f>
        <v/>
      </c>
      <c r="CV17" s="83" t="str">
        <f>IF(IF(CU17&lt;&gt;"",IF(MAX(COUNTIF($CU$6:$CU$89,$CU$6:$CU$89))&gt;1,"x",""),"")&lt;&gt;"",CU17+1,"")</f>
        <v/>
      </c>
      <c r="CW17" s="83" t="str">
        <f>IF(CU17&lt;&gt;"",IF($G17="3",IF(CD17&lt;&gt;"",IF(AND(CU17&lt;=10,CD17&gt;=$CT$92),HLOOKUP(CU17,Points_Table_Modified,IF(DI17&gt;=6,8,DI17+2),FALSE),0),""),IF(CD17&lt;&gt;"",IF(AND(CU17&lt;=10,CD17&gt;=$CT$92),HLOOKUP(CU17,Points_Table,IF(DI17&gt;=6,8,DI17+2),FALSE),0),"")),"")</f>
        <v/>
      </c>
      <c r="CX17" s="86" t="str">
        <f>IF(CV17&lt;&gt;"",AVERAGE(IF(AND($G17="3",CV17&lt;&gt;""),HLOOKUP(CV17,Points_Table_Modified,IF(DI17&gt;=6,8,DI17+2),FALSE),IF(CV17&lt;&gt;"",HLOOKUP(CV17,Points_Table,IF(DI17&gt;=6,8,DI17+2),FALSE),"")),CW17),CW17)</f>
        <v/>
      </c>
      <c r="CY17" s="85" t="str">
        <f>IF(AND($G17="5",CD17&lt;&gt;""),CD17,"")</f>
        <v/>
      </c>
      <c r="CZ17" s="83" t="str">
        <f>IF(AND(CD17&lt;&gt;"",$G17="5"),_xlfn.RANK.EQ(CD17,$CY$6:$CY$89),"")</f>
        <v/>
      </c>
      <c r="DA17" s="83" t="str">
        <f>IF(IF(CZ17&lt;&gt;"",IF(MAX(COUNTIF($CZ$6:$CZ$89,$CZ$6:$CZ$89))&gt;1,"x",""),"")&lt;&gt;"",CZ17+1,"")</f>
        <v/>
      </c>
      <c r="DB17" s="83" t="str">
        <f>IF(CZ17&lt;&gt;"",IF($G17="3",IF(CD17&lt;&gt;"",IF(AND(CZ17&lt;=10,CD17&gt;=$CY$92),HLOOKUP(CZ17,Points_Table_Modified,IF(DI17&gt;=6,8,DI17+2),FALSE),0),""),IF(CD17&lt;&gt;"",IF(AND(CZ17&lt;=10,CD17&gt;=$CY$92),HLOOKUP(CZ17,Points_Table,IF(DI17&gt;=6,8,DI17+2),FALSE),0),"")),"")</f>
        <v/>
      </c>
      <c r="DC17" s="86" t="str">
        <f>IF(DA17&lt;&gt;"",AVERAGE(IF(AND($G17="3",DA17&lt;&gt;""),HLOOKUP(DA17,Points_Table_Modified,IF(DI17&gt;=6,8,DI17+2),FALSE),IF(DA17&lt;&gt;"",HLOOKUP(DA17,Points_Table,IF(DI17&gt;=6,8,DI17+2),FALSE),"")),DB17),DB17)</f>
        <v/>
      </c>
      <c r="DD17" s="85" t="str">
        <f>IF(AND($G17="6",CD17&lt;&gt;""),CD17,"")</f>
        <v/>
      </c>
      <c r="DE17" s="83" t="str">
        <f>IF(AND(CD17&lt;&gt;"",$G17="6"),_xlfn.RANK.EQ(CD17,$DD$6:$DD$89),"")</f>
        <v/>
      </c>
      <c r="DF17" s="83" t="str">
        <f>IF(IF(DE17&lt;&gt;"",IF(MAX(COUNTIF($DE$6:$DE$89,$DE$6:$DE$89))&gt;1,"x",""),"")&lt;&gt;"",DE17+1,"")</f>
        <v/>
      </c>
      <c r="DG17" s="83" t="str">
        <f>IF(DE17&lt;&gt;"",IF($G17="3",IF(CD17&lt;&gt;"",IF(AND(DE17&lt;=10,CD17&gt;=$DD$92),HLOOKUP(DE17,Points_Table_Modified,IF(DI17&gt;=6,8,DI17+2),FALSE),0),""),IF(CD17&lt;&gt;"",IF(AND(DE17&lt;=10,CD17&gt;=$DD$92),HLOOKUP(DE17,Points_Table,IF(DI17&gt;=6,8,DI17+2),FALSE),0),"")),"")</f>
        <v/>
      </c>
      <c r="DH17" s="86" t="str">
        <f>IF(DF17&lt;&gt;"",AVERAGE(IF(AND($G17="3",DF17&lt;&gt;""),HLOOKUP(DF17,Points_Table_Modified,IF(DI17&gt;=6,8,DI17+2),FALSE),IF(DF17&lt;&gt;"",HLOOKUP(DF17,Points_Table,IF(DI17&gt;=6,8,DI17+2),FALSE),"")),DG17),DG17)</f>
        <v/>
      </c>
      <c r="DI17" s="87">
        <f>VLOOKUP($G17,Entries_D_Event,6,FALSE)</f>
        <v>0</v>
      </c>
      <c r="DJ17" s="83" t="str">
        <f>CONCATENATE(DE17,CZ17,CU17,CP17,CK17,CF17)</f>
        <v/>
      </c>
      <c r="DK17" s="83" t="str">
        <f>IF(DJ17&lt;&gt;"",IF(AND($G17="3",CD17&lt;&gt;""),10,IF(CD17&lt;&gt;"",5,"")),"")</f>
        <v/>
      </c>
      <c r="DL17" s="118">
        <f>_xlfn.NUMBERVALUE(IF(DJ17&lt;&gt;"",CONCATENATE(DH17,DC17,CX17,CS17,CN17,CI17),""))</f>
        <v>0</v>
      </c>
      <c r="DM17" s="56">
        <f>IFERROR(DK17+DL17,0)</f>
        <v>0</v>
      </c>
      <c r="DN17" s="157"/>
      <c r="DO17" s="83" t="str">
        <f>IF(AND($G17="1",DN17&lt;&gt;""),DN17,"")</f>
        <v/>
      </c>
      <c r="DP17" s="83" t="str">
        <f>IF(AND(DN17&lt;&gt;"",$G17="1"),_xlfn.RANK.EQ(DN17,$DO$6:$DO$89),"")</f>
        <v/>
      </c>
      <c r="DQ17" s="83" t="str">
        <f>IF(IF(DP17&lt;&gt;"",IF(MAX(COUNTIF($DP$6:$DP$89,$DP$6:$DP$89))&gt;1,"x",""),"")&lt;&gt;"",DP17+1,"")</f>
        <v/>
      </c>
      <c r="DR17" s="83" t="str">
        <f>IF(DP17&lt;&gt;"",IF($G17="3",IF(DN17&lt;&gt;"",IF(AND(DP17&lt;=10,DN17&gt;=$DO$92),HLOOKUP(DP17,Points_Table_Modified,IF(ES17&gt;=6,8,ES17+2),FALSE),0),""),IF(DN17&lt;&gt;"",IF(AND(DP17&lt;=10,DN17&gt;=$DO$92),HLOOKUP(DP17,Points_Table,IF(ES17&gt;=6,8,ES17+2),FALSE),0),"")),"")</f>
        <v/>
      </c>
      <c r="DS17" s="86" t="str">
        <f>IF(DQ17&lt;&gt;"",AVERAGE(IF(AND($G17="3",DQ17&lt;&gt;""),HLOOKUP(DQ17,Points_Table_Modified,IF(ES17&gt;=6,8,ES17+2),FALSE),IF(DQ17&lt;&gt;"",HLOOKUP(DQ17,Points_Table,IF(ES17&gt;=6,8,ES17+2),FALSE),"")),DR17),DR17)</f>
        <v/>
      </c>
      <c r="DT17" s="85" t="str">
        <f>IF(AND($G17="2",DN17&lt;&gt;""),DN17,"")</f>
        <v/>
      </c>
      <c r="DU17" s="83" t="str">
        <f>IF(AND(DN17&lt;&gt;"",$G17="2"),_xlfn.RANK.EQ(DN17,$DT$6:$DT$89),"")</f>
        <v/>
      </c>
      <c r="DV17" s="83" t="str">
        <f>IF(IF(DU17&lt;&gt;"",IF(MAX(COUNTIF($DU$6:$DU$89,$DU$6:$DU$89))&gt;1,"x",""),"")&lt;&gt;"",DU17+1,"")</f>
        <v/>
      </c>
      <c r="DW17" s="84" t="str">
        <f>IF(DU17&lt;&gt;"",IF($G17="3",IF(DN17&lt;&gt;"",IF(AND(DU17&lt;=10,DN17&gt;=$DT$92),HLOOKUP(DU17,Points_Table_Modified,IF(ES17&gt;=6,8,ES17+2),FALSE),0),""),IF(DN17&lt;&gt;"",IF(AND(DU17&lt;=10,DN17&gt;=$DT$92),HLOOKUP(DU17,Points_Table,IF(ES17&gt;=6,8,ES17+2),FALSE),0),"")),"")</f>
        <v/>
      </c>
      <c r="DX17" s="86" t="str">
        <f>IF(DV17&lt;&gt;"",AVERAGE(IF(AND($G17="3",DV17&lt;&gt;""),HLOOKUP(DV17,Points_Table_Modified,IF(ES17&gt;=6,8,ES17+2),FALSE),IF(DV17&lt;&gt;"",HLOOKUP(DV17,Points_Table,IF(ES17&gt;=6,8,ES17+2),FALSE),"")),DW17),DW17)</f>
        <v/>
      </c>
      <c r="DY17" s="85" t="str">
        <f>IF(AND($G17="3",DN17&lt;&gt;""),DN17,"")</f>
        <v/>
      </c>
      <c r="DZ17" s="83" t="str">
        <f>IF(AND(DN17&lt;&gt;"",$G17="3"),_xlfn.RANK.EQ(DN17,$DY$6:$DY$89),"")</f>
        <v/>
      </c>
      <c r="EA17" s="83" t="str">
        <f>IF(IF(DZ17&lt;&gt;"",IF(MAX(COUNTIF($DZ$6:$DZ$89,$DZ$6:$DZ$89))&gt;1,"x",""),"")&lt;&gt;"",DZ17+1,"")</f>
        <v/>
      </c>
      <c r="EB17" s="83" t="str">
        <f>IF(DZ17&lt;&gt;"",IF($G17="3",IF(DN17&lt;&gt;"",IF(AND(DZ17&lt;=20,DN17&gt;=$DY$92),HLOOKUP(DZ17,Points_Table_Modified,IF(ES17&gt;=6,8,ES17+2),FALSE),0),""),IF(DN17&lt;&gt;"",IF(AND(DZ17&lt;=10,DN17&gt;=$DY$92),HLOOKUP(DZ17,Points_Table,IF(ES17&gt;=6,8,ES17+2),FALSE),0),"")),"")</f>
        <v/>
      </c>
      <c r="EC17" s="86" t="str">
        <f>IF(EA17&lt;&gt;"",AVERAGE(IF(AND($G17="3",EA17&lt;&gt;""),HLOOKUP(EA17,Points_Table_Modified,IF(ES17&gt;=6,8,ES17+2),FALSE),IF(EA17&lt;&gt;"",HLOOKUP(EA17,Points_Table,IF(ES17&gt;=6,8,ES17+2),FALSE),"")),EB17),EB17)</f>
        <v/>
      </c>
      <c r="ED17" s="85" t="str">
        <f>IF(AND($G17="4",DN17&lt;&gt;""),DN17,"")</f>
        <v/>
      </c>
      <c r="EE17" s="83" t="str">
        <f>IF(AND(DN17&lt;&gt;"",G17="4"),_xlfn.RANK.EQ(DN17,$ED$6:$ED$89),"")</f>
        <v/>
      </c>
      <c r="EF17" s="83" t="str">
        <f>IF(IF(EE17&lt;&gt;"",IF(MAX(COUNTIF($EE$6:$EE$89,$EE$6:$EE$89))&gt;1,"x",""),"")&lt;&gt;"",EE17+1,"")</f>
        <v/>
      </c>
      <c r="EG17" s="83" t="str">
        <f>IF(EE17&lt;&gt;"",IF($G17="3",IF(DN17&lt;&gt;"",IF(AND(EE17&lt;=10,DN17&gt;=$ED$92),HLOOKUP(EE17,Points_Table_Modified,IF(ES17&gt;=6,8,ES17+2),FALSE),0),""),IF(DN17&lt;&gt;"",IF(AND(EE17&lt;=10,DN17&gt;=$ED$92),HLOOKUP(EE17,Points_Table,IF(ES17&gt;=6,8,ES17+2),FALSE),0),"")),"")</f>
        <v/>
      </c>
      <c r="EH17" s="86" t="str">
        <f>IF(EF17&lt;&gt;"",AVERAGE(IF(AND($G17="3",EF17&lt;&gt;""),HLOOKUP(EF17,Points_Table_Modified,IF(ES17&gt;=6,8,ES17+2),FALSE),IF(EF17&lt;&gt;"",HLOOKUP(EF17,Points_Table,IF(ES17&gt;=6,8,ES17+2),FALSE),"")),EG17),EG17)</f>
        <v/>
      </c>
      <c r="EI17" s="85" t="str">
        <f>IF(AND($G17="5",DN17&lt;&gt;""),DN17,"")</f>
        <v/>
      </c>
      <c r="EJ17" s="83" t="str">
        <f>IF(AND(DN17&lt;&gt;"",$G17="5"),_xlfn.RANK.EQ(DN17,$EI$6:$EI$89),"")</f>
        <v/>
      </c>
      <c r="EK17" s="83" t="str">
        <f>IF(IF(EJ17&lt;&gt;"",IF(MAX(COUNTIF($EJ$6:$EJ$89,$EJ$6:$EJ$89))&gt;1,"x",""),"")&lt;&gt;"",EJ17+1,"")</f>
        <v/>
      </c>
      <c r="EL17" s="83" t="str">
        <f>IF(EJ17&lt;&gt;"",IF($G17="3",IF(DN17&lt;&gt;"",IF(AND(EJ17&lt;=10,DN17&gt;=$EI$92),HLOOKUP(EJ17,Points_Table_Modified,IF(ES17&gt;=6,8,ES17+2),FALSE),0),""),IF(DN17&lt;&gt;"",IF(AND(EJ17&lt;=10,DN17&gt;=$EI$92),HLOOKUP(EJ17,Points_Table,IF(ES17&gt;=6,8,ES17+2),FALSE),0),"")),"")</f>
        <v/>
      </c>
      <c r="EM17" s="86" t="str">
        <f>IF(EK17&lt;&gt;"",AVERAGE(IF(AND($G17="3",EK17&lt;&gt;""),HLOOKUP(EK17,Points_Table_Modified,IF(ES17&gt;=6,8,ES17+2),FALSE),IF(EK17&lt;&gt;"",HLOOKUP(EK17,Points_Table,IF(ES17&gt;=6,8,ES17+2),FALSE),"")),EL17),EL17)</f>
        <v/>
      </c>
      <c r="EN17" s="85" t="str">
        <f>IF(AND($G17="6",DN17&lt;&gt;""),DN17,"")</f>
        <v/>
      </c>
      <c r="EO17" s="83" t="str">
        <f>IF(AND(DN17&lt;&gt;"",$G17="6"),_xlfn.RANK.EQ(DN17,$EN$6:$EN$89),"")</f>
        <v/>
      </c>
      <c r="EP17" s="83" t="str">
        <f>IF(IF(EO17&lt;&gt;"",IF(MAX(COUNTIF($EO$6:$EO$89,$EO$6:$EO$89))&gt;1,"x",""),"")&lt;&gt;"",EO17+1,"")</f>
        <v/>
      </c>
      <c r="EQ17" s="83" t="str">
        <f>IF(EO17&lt;&gt;"",IF($G17="3",IF(DN17&lt;&gt;"",IF(AND(EO17&lt;=10,DN17&gt;=$EN$92),HLOOKUP(EO17,Points_Table_Modified,IF(ES17&gt;=6,8,ES17+2),FALSE),0),""),IF(DN17&lt;&gt;"",IF(AND(EO17&lt;=10,DN17&gt;=$EN$92),HLOOKUP(EO17,Points_Table,IF(ES17&gt;=6,8,ES17+2),FALSE),0),"")),"")</f>
        <v/>
      </c>
      <c r="ER17" s="86" t="str">
        <f>IF(EP17&lt;&gt;"",AVERAGE(IF(AND($G17="3",EP17&lt;&gt;""),HLOOKUP(EP17,Points_Table_Modified,IF(ES17&gt;=6,8,ES17+2),FALSE),IF(EP17&lt;&gt;"",HLOOKUP(EP17,Points_Table,IF(ES17&gt;=6,8,ES17+2),FALSE),"")),EQ17),EQ17)</f>
        <v/>
      </c>
      <c r="ES17" s="89">
        <f>VLOOKUP($G17,Entries_D_Event,7,FALSE)</f>
        <v>0</v>
      </c>
      <c r="ET17" s="83" t="str">
        <f>CONCATENATE(EO17,EJ17,EE17,DZ17,DU17,DP17)</f>
        <v/>
      </c>
      <c r="EU17" s="156" t="str">
        <f>IF(ET17&lt;&gt;"",IF(AND($G17="3",DN17&lt;&gt;""),10,IF(DN17&lt;&gt;"",5,"")),"")</f>
        <v/>
      </c>
      <c r="EV17" s="118">
        <f>_xlfn.NUMBERVALUE(IF(ET17&lt;&gt;"",CONCATENATE(ER17,EM17,EH17,EC17,DX17,DS17),""))</f>
        <v>0</v>
      </c>
      <c r="EW17" s="56">
        <f>IFERROR(EU17+EV17,0)</f>
        <v>0</v>
      </c>
      <c r="EX17" s="157"/>
      <c r="EY17" s="83" t="str">
        <f>IF(AND($G17="1",EX17&lt;&gt;""),EX17,"")</f>
        <v/>
      </c>
      <c r="EZ17" s="83" t="str">
        <f>IF(AND(EX17&lt;&gt;"",$G17="1"),_xlfn.RANK.EQ(EX17,$EY$6:$EY$89),"")</f>
        <v/>
      </c>
      <c r="FA17" s="83" t="str">
        <f>IF(IF(EZ17&lt;&gt;"",IF(MAX(COUNTIF($EZ$6:$EZ$89,$EZ$6:$EZ$89))&gt;1,"x",""),"")&lt;&gt;"",EZ17+1,"")</f>
        <v/>
      </c>
      <c r="FB17" s="83" t="str">
        <f>IF(EZ17&lt;&gt;"",IF($G17="3",IF(EX17&lt;&gt;"",IF(AND(EZ17&lt;=10,EX17&gt;=$EY$92),HLOOKUP(EZ17,Points_Table_Modified,IF(GC17&gt;=6,8,GC17+2),FALSE),0),""),IF(EX17&lt;&gt;"",IF(AND(EZ17&lt;=10,EX17&gt;=$EY$92),HLOOKUP(EZ17,Points_Table,IF(GC17&gt;=6,8,GC17+2),FALSE),0),"")),"")</f>
        <v/>
      </c>
      <c r="FC17" s="158" t="str">
        <f>IF(FB17&gt;0,IF(FA17&lt;&gt;"",AVERAGE(IF(AND($G17="3",FA17&lt;&gt;""),HLOOKUP(FA17,Points_Table_Modified,IF(GC17&gt;=6,8,GC17+2),FALSE),IF(FA17&lt;&gt;"",HLOOKUP(FA17,Points_Table,IF(GC17&gt;=6,8,GC17+2),FALSE),"")),FB17),FB17),0)</f>
        <v/>
      </c>
      <c r="FD17" s="85" t="str">
        <f>IF(AND($G17="2",EX17&lt;&gt;""),EX17,"")</f>
        <v/>
      </c>
      <c r="FE17" s="83" t="str">
        <f>IF(AND(EX17&lt;&gt;"",$G17="2"),_xlfn.RANK.EQ(EX17,$FD$6:$FD$89),"")</f>
        <v/>
      </c>
      <c r="FF17" s="83" t="str">
        <f>IF(IF(FE17&lt;&gt;"",IF(MAX(COUNTIF($FE$6:$FE$89,$FE$6:$FE$89))&gt;1,"x",""),"")&lt;&gt;"",FE17+1,"")</f>
        <v/>
      </c>
      <c r="FG17" s="84" t="str">
        <f>IF(FE17&lt;&gt;"",IF($G17="3",IF(EX17&lt;&gt;"",IF(AND(FE17&lt;=10,EX17&gt;=$FD$92),HLOOKUP(FE17,Points_Table_Modified,IF(GC17&gt;=6,8,GC17+2),FALSE),0),""),IF(EX17&lt;&gt;"",IF(AND(FE17&lt;=10,EX17&gt;=$FD$92),HLOOKUP(FE17,Points_Table,IF(GC17&gt;=6,8,GC17+2),FALSE),0),"")),"")</f>
        <v/>
      </c>
      <c r="FH17" s="158" t="str">
        <f>IF(FG17&gt;0,IF(FF17&lt;&gt;"",AVERAGE(IF(AND($G17="3",FF17&lt;&gt;""),HLOOKUP(FF17,Points_Table_Modified,IF(GC17&gt;=6,8,GC17+2),FALSE),IF(FF17&lt;&gt;"",HLOOKUP(FF17,Points_Table,IF(GC17&gt;=6,8,GC17+2),FALSE),"")),FG17),FG17),0)</f>
        <v/>
      </c>
      <c r="FI17" s="85" t="str">
        <f>IF(AND($G17="3",EX17&lt;&gt;""),EX17,"")</f>
        <v/>
      </c>
      <c r="FJ17" s="83" t="str">
        <f>IF(AND(EX17&lt;&gt;"",$G17="3"),_xlfn.RANK.EQ(EX17,$FI$6:$FI$89),"")</f>
        <v/>
      </c>
      <c r="FK17" s="83" t="str">
        <f>IF(IF(FJ17&lt;&gt;"",IF(MAX(COUNTIF($FJ$6:$FJ$89,$FJ$6:$FJ$89))&gt;1,"x",""),"")&lt;&gt;"",FJ17+1,"")</f>
        <v/>
      </c>
      <c r="FL17" s="83" t="str">
        <f>IF(FJ17&lt;&gt;"",IF($G17="3",IF(EX17&lt;&gt;"",IF(AND(FJ17&lt;=20,EX17&gt;=$FI$92),HLOOKUP(FJ17,Points_Table_Modified,IF(GC17&gt;=6,8,GC17+2),FALSE),0),""),IF(EX17&lt;&gt;"",IF(AND(FJ17&lt;=10,EX17&gt;=$FI$92),HLOOKUP(FJ17,Points_Table,IF(GC17&gt;=6,8,GC17+2),FALSE),0),"")),"")</f>
        <v/>
      </c>
      <c r="FM17" s="158" t="str">
        <f>IF(FL17&gt;0,IF(FK17&lt;&gt;"",AVERAGE(IF(AND($G17="3",FK17&lt;&gt;""),HLOOKUP(FK17,Points_Table_Modified,IF(GC17&gt;=6,8,GC17+2),FALSE),IF(FK17&lt;&gt;"",HLOOKUP(FK17,Points_Table,IF(GC17&gt;=6,8,GC17+2),FALSE),"")),FL17),FL17),0)</f>
        <v/>
      </c>
      <c r="FN17" s="85" t="str">
        <f>IF(AND($G17="4",EX17&lt;&gt;""),EX17,"")</f>
        <v/>
      </c>
      <c r="FO17" s="83" t="str">
        <f>IF(AND(EX17&lt;&gt;"",G17="4"),_xlfn.RANK.EQ(EX17,$FN$6:$FN$89),"")</f>
        <v/>
      </c>
      <c r="FP17" s="83" t="str">
        <f>IF(IF(FO17&lt;&gt;"",IF(MAX(COUNTIF($FO$6:$FO$89,$FO$6:$FO$89))&gt;1,"x",""),"")&lt;&gt;"",FO17+1,"")</f>
        <v/>
      </c>
      <c r="FQ17" s="83" t="str">
        <f>IF(FO17&lt;&gt;"",IF($G17="3",IF(EX17&lt;&gt;"",IF(AND(FO17&lt;=10,EX17&gt;=$FN$92),HLOOKUP(FO17,Points_Table_Modified,IF(GC17&gt;=6,8,GC17+2),FALSE),0),""),IF(EX17&lt;&gt;"",IF(AND(FO17&lt;=10,EX17&gt;=$FN$92),HLOOKUP(FO17,Points_Table,IF(GC17&gt;=6,8,GC17+2),FALSE),0),"")),"")</f>
        <v/>
      </c>
      <c r="FR17" s="158" t="str">
        <f>IF(FQ17&gt;0,IF(FP17&lt;&gt;"",AVERAGE(IF(AND($G17="3",FP17&lt;&gt;""),HLOOKUP(FP17,Points_Table_Modified,IF(GC17&gt;=6,8,GC17+2),FALSE),IF(FP17&lt;&gt;"",HLOOKUP(FP17,Points_Table,IF(GC17&gt;=6,8,GC17+2),FALSE),"")),FQ17),FQ17),0)</f>
        <v/>
      </c>
      <c r="FS17" s="85" t="str">
        <f>IF(AND($G17="5",EX17&lt;&gt;""),EX17,"")</f>
        <v/>
      </c>
      <c r="FT17" s="83" t="str">
        <f>IF(AND(EX17&lt;&gt;"",$G17="5"),_xlfn.RANK.EQ(EX17,$FS$6:$FS$89),"")</f>
        <v/>
      </c>
      <c r="FU17" s="83" t="str">
        <f>IF(IF(FT17&lt;&gt;"",IF(MAX(COUNTIF($FT$6:$FT$89,$FT$6:$FT$89))&gt;1,"x",""),"")&lt;&gt;"",FT17+1,"")</f>
        <v/>
      </c>
      <c r="FV17" s="83" t="str">
        <f>IF(FT17&lt;&gt;"",IF($G17="3",IF(EX17&lt;&gt;"",IF(AND(FT17&lt;=10,EX17&gt;=$FS$92),HLOOKUP(FT17,Points_Table_Modified,IF(GC17&gt;=6,8,GC17+2),FALSE),0),""),IF(EX17&lt;&gt;"",IF(AND(FT17&lt;=10,EX17&gt;=$FS$92),HLOOKUP(FT17,Points_Table,IF(GC17&gt;=6,8,GC17+2),FALSE),0),"")),"")</f>
        <v/>
      </c>
      <c r="FW17" s="158" t="str">
        <f>IF(FV17&gt;0,IF(FU17&lt;&gt;"",AVERAGE(IF(AND($G17="3",FU17&lt;&gt;""),HLOOKUP(FU17,Points_Table_Modified,IF(GC17&gt;=6,8,GC17+2),FALSE),IF(FU17&lt;&gt;"",HLOOKUP(FU17,Points_Table,IF(GC17&gt;=6,8,GC17+2),FALSE),"")),FV17),FV17),0)</f>
        <v/>
      </c>
      <c r="FX17" s="85" t="str">
        <f>IF(AND($G17="6",EX17&lt;&gt;""),EX17,"")</f>
        <v/>
      </c>
      <c r="FY17" s="83" t="str">
        <f>IF(AND(EX17&lt;&gt;"",$G17="6"),_xlfn.RANK.EQ(EX17,$FX$6:$FX$89),"")</f>
        <v/>
      </c>
      <c r="FZ17" s="83" t="str">
        <f>IF(IF(FY17&lt;&gt;"",IF(MAX(COUNTIF($FY$6:$FY$89,$FY$6:$FY$89))&gt;1,"x",""),"")&lt;&gt;"",FY17+1,"")</f>
        <v/>
      </c>
      <c r="GA17" s="83" t="str">
        <f>IF(FY17&lt;&gt;"",IF($G17="3",IF(EX17&lt;&gt;"",IF(AND(FY17&lt;=10,EX17&gt;=$FX$92),HLOOKUP(FY17,Points_Table_Modified,IF(GC17&gt;=6,8,GC17+2),FALSE),0),""),IF(EX17&lt;&gt;"",IF(AND(FY17&lt;=10,EX17&gt;=$FX$92),HLOOKUP(FY17,Points_Table,IF(GC17&gt;=6,8,GC17+2),FALSE),0),"")),"")</f>
        <v/>
      </c>
      <c r="GB17" s="158" t="str">
        <f>IF(GA17&gt;0,IF(FZ17&lt;&gt;"",AVERAGE(IF(AND($G17="3",FZ17&lt;&gt;""),HLOOKUP(FZ17,Points_Table_Modified,IF(GC17&gt;=6,8,GC17+2),FALSE),IF(FZ17&lt;&gt;"",HLOOKUP(FZ17,Points_Table,IF(GC17&gt;=6,8,GC17+2),FALSE),"")),GA17),GA17),0)</f>
        <v/>
      </c>
      <c r="GC17" s="89">
        <f>VLOOKUP($G17,Entries_D_Event,8,FALSE)</f>
        <v>0</v>
      </c>
      <c r="GD17" s="83" t="str">
        <f>CONCATENATE(FY17,FT17,FO17,FJ17,FE17,EZ17)</f>
        <v/>
      </c>
      <c r="GE17" s="156" t="str">
        <f>IF(GD17&lt;&gt;"",IF(AND($G17="3",EX17&lt;&gt;""),10,IF(EX17&lt;&gt;"",5,"")),"")</f>
        <v/>
      </c>
      <c r="GF17" s="118">
        <f>_xlfn.NUMBERVALUE(IF(GD17&lt;&gt;"",CONCATENATE(GB17,FW17,FR17,FM17,FH17,FC17),""))</f>
        <v>0</v>
      </c>
      <c r="GG17" s="56">
        <f>IFERROR(GE17+GF17,0)</f>
        <v>0</v>
      </c>
      <c r="GH17" s="157"/>
      <c r="GI17" s="83" t="str">
        <f>IF(AND($G17="1",GH17&lt;&gt;""),GH17,"")</f>
        <v/>
      </c>
      <c r="GJ17" s="83" t="str">
        <f>IF(AND(GH17&lt;&gt;"",$G17="1"),_xlfn.RANK.EQ(GH17,$GI$6:$GI$89),"")</f>
        <v/>
      </c>
      <c r="GK17" s="83" t="str">
        <f>IF(IF(GJ17&lt;&gt;"",IF(MAX(COUNTIF($GJ$6:$GJ$89,$GJ$6:$GJ$89))&gt;1,"x",""),"")&lt;&gt;"",GJ17+1,"")</f>
        <v/>
      </c>
      <c r="GL17" s="83" t="str">
        <f>IF(GJ17&lt;&gt;"",IF($G17="3",IF(GH17&lt;&gt;"",IF(AND(GJ17&lt;=10,GH17&gt;=$GI$92),HLOOKUP(GJ17,Points_Table_Modified,IF(HM17&gt;=6,8,HM17+2),FALSE),0),""),IF(GH17&lt;&gt;"",IF(AND(GJ17&lt;=10,GH17&gt;=$GI$92),HLOOKUP(GJ17,Points_Table,IF(HM17&gt;=6,8,HM17+2),FALSE),0),"")),"")</f>
        <v/>
      </c>
      <c r="GM17" s="86" t="str">
        <f>IF(GK17&lt;&gt;"",AVERAGE(IF(AND($G17="3",GK17&lt;&gt;""),HLOOKUP(GK17,Points_Table_Modified,IF(HM17&gt;=6,8,HM17+2),FALSE),IF(GK17&lt;&gt;"",HLOOKUP(GK17,Points_Table,IF(HM17&gt;=6,8,HM17+2),FALSE),"")),GL17),GL17)</f>
        <v/>
      </c>
      <c r="GN17" s="85" t="str">
        <f>IF(AND($G17="2",GH17&lt;&gt;""),GH17,"")</f>
        <v/>
      </c>
      <c r="GO17" s="83" t="str">
        <f>IF(AND(GH17&lt;&gt;"",$G17="2"),_xlfn.RANK.EQ(GH17,$GN$6:$GN$89),"")</f>
        <v/>
      </c>
      <c r="GP17" s="83" t="str">
        <f>IF(IF(GO17&lt;&gt;"",IF(MAX(COUNTIF($GO$6:$GO$89,$GO$6:$GO$89))&gt;1,"x",""),"")&lt;&gt;"",GO17+1,"")</f>
        <v/>
      </c>
      <c r="GQ17" s="84" t="str">
        <f>IF(GO17&lt;&gt;"",IF($G17="3",IF(GH17&lt;&gt;"",IF(AND(GO17&lt;=10,GH17&gt;=$GN$92),HLOOKUP(GO17,Points_Table_Modified,IF(HM17&gt;=6,8,HM17+2),FALSE),0),""),IF(GH17&lt;&gt;"",IF(AND(GO17&lt;=10,GH17&gt;=$GN$92),HLOOKUP(GO17,Points_Table,IF(HM17&gt;=6,8,HM17+2),FALSE),0),"")),"")</f>
        <v/>
      </c>
      <c r="GR17" s="86" t="str">
        <f>IF(GP17&lt;&gt;"",AVERAGE(IF(AND($G17="3",GP17&lt;&gt;""),HLOOKUP(GP17,Points_Table_Modified,IF(HM17&gt;=6,8,HM17+2),FALSE),IF(GP17&lt;&gt;"",HLOOKUP(GP17,Points_Table,IF(HM17&gt;=6,8,HM17+2),FALSE),"")),GQ17),GQ17)</f>
        <v/>
      </c>
      <c r="GS17" s="85" t="str">
        <f>IF(AND($G17="3",GH17&lt;&gt;""),GH17,"")</f>
        <v/>
      </c>
      <c r="GT17" s="83" t="str">
        <f>IF(AND(GH17&lt;&gt;"",$G17="3"),_xlfn.RANK.EQ(GH17,$GS$6:$GS$89),"")</f>
        <v/>
      </c>
      <c r="GU17" s="83" t="str">
        <f>IF(IF(GT17&lt;&gt;"",IF(MAX(COUNTIF($GT$6:$GT$89,$GT$6:$GT$89))&gt;1,"x",""),"")&lt;&gt;"",GT17+1,"")</f>
        <v/>
      </c>
      <c r="GV17" s="83" t="str">
        <f>IF(GT17&lt;&gt;"",IF($G17="3",IF(GH17&lt;&gt;"",IF(AND(GT17&lt;=20,GH17&gt;=$GS$92),HLOOKUP(GT17,Points_Table_Modified,IF(HM17&gt;=6,8,HM17+2),FALSE),0),""),IF(GH17&lt;&gt;"",IF(AND(GT17&lt;=10,GH17&gt;=$GS$92),HLOOKUP(GT17,Points_Table,IF(HM17&gt;=6,8,HM17+2),FALSE),0),"")),"")</f>
        <v/>
      </c>
      <c r="GW17" s="86" t="str">
        <f>IF(GU17&lt;&gt;"",AVERAGE(IF(AND($G17="3",GU17&lt;&gt;""),HLOOKUP(GU17,Points_Table_Modified,IF(HM17&gt;=6,8,HM17+2),FALSE),IF(GU17&lt;&gt;"",HLOOKUP(GU17,Points_Table,IF(HM17&gt;=6,8,HM17+2),FALSE),"")),GV17),GV17)</f>
        <v/>
      </c>
      <c r="GX17" s="85" t="str">
        <f>IF(AND($G17="4",GH17&lt;&gt;""),GH17,"")</f>
        <v/>
      </c>
      <c r="GY17" s="83" t="str">
        <f>IF(AND($GH17&lt;&gt;"",G17="4"),_xlfn.RANK.EQ(GH17,$GX$6:$GX$89),"")</f>
        <v/>
      </c>
      <c r="GZ17" s="83" t="str">
        <f>IF(IF(GY17&lt;&gt;"",IF(MAX(COUNTIF($GY$6:$GY$89,$GY$6:$GY$89))&gt;1,"x",""),"")&lt;&gt;"",GY17+1,"")</f>
        <v/>
      </c>
      <c r="HA17" s="83" t="str">
        <f>IF(GY17&lt;&gt;"",IF($G17="3",IF(GH17&lt;&gt;"",IF(AND(GY17&lt;=10,GH17&gt;=$GX$92),HLOOKUP(GY17,Points_Table_Modified,IF(HM17&gt;=6,8,HM17+2),FALSE),0),""),IF(GH17&lt;&gt;"",IF(AND(GY17&lt;=10,GH17&gt;=$GX$92),HLOOKUP(GY17,Points_Table,IF(HM17&gt;=6,8,HM17+2),FALSE),0),"")),"")</f>
        <v/>
      </c>
      <c r="HB17" s="86" t="str">
        <f>IF(GZ17&lt;&gt;"",AVERAGE(IF(AND($G17="3",GZ17&lt;&gt;""),HLOOKUP(GZ17,Points_Table_Modified,IF(HM17&gt;=6,8,HM17+2),FALSE),IF(GZ17&lt;&gt;"",HLOOKUP(GZ17,Points_Table,IF(HM17&gt;=6,8,HM17+2),FALSE),"")),HA17),HA17)</f>
        <v/>
      </c>
      <c r="HC17" s="85" t="str">
        <f>IF(AND($G17="5",GH17&lt;&gt;""),GH17,"")</f>
        <v/>
      </c>
      <c r="HD17" s="83" t="str">
        <f>IF(AND(GH17&lt;&gt;"",$G17="5"),_xlfn.RANK.EQ(GH17,$HC$6:$HC$89),"")</f>
        <v/>
      </c>
      <c r="HE17" s="83" t="str">
        <f>IF(IF(HD17&lt;&gt;"",IF(MAX(COUNTIF($HD$6:$HD$89,$HD$6:$HD$89))&gt;1,"x",""),"")&lt;&gt;"",HD17+1,"")</f>
        <v/>
      </c>
      <c r="HF17" s="83" t="str">
        <f>IF(HD17&lt;&gt;"",IF($G17="3",IF(GH17&lt;&gt;"",IF(AND(HD17&lt;=10,GH17&gt;=$HC$92),HLOOKUP(HD17,Points_Table_Modified,IF(HM17&gt;=6,8,HM17+2),FALSE),0),""),IF(GH17&lt;&gt;"",IF(AND(HD17&lt;=10,GH17&gt;=$HC$92),HLOOKUP(HD17,Points_Table,IF(HM17&gt;=6,8,HM17+2),FALSE),0),"")),"")</f>
        <v/>
      </c>
      <c r="HG17" s="86" t="str">
        <f>IF(HE17&lt;&gt;"",AVERAGE(IF(AND($G17="3",HE17&lt;&gt;""),HLOOKUP(HE17,Points_Table_Modified,IF(HM17&gt;=6,8,HM17+2),FALSE),IF(HE17&lt;&gt;"",HLOOKUP(HE17,Points_Table,IF(HM17&gt;=6,8,HM17+2),FALSE),"")),HF17),HF17)</f>
        <v/>
      </c>
      <c r="HH17" s="85" t="str">
        <f>IF(AND($G17="6",GH17&lt;&gt;""),GH17,"")</f>
        <v/>
      </c>
      <c r="HI17" s="83" t="str">
        <f>IF(AND(GH17&lt;&gt;"",$G17="6"),_xlfn.RANK.EQ(GH17,$HH$6:$HH$89),"")</f>
        <v/>
      </c>
      <c r="HJ17" s="83" t="str">
        <f>IF(IF(HI17&lt;&gt;"",IF(MAX(COUNTIF($HI$6:$HI$89,$HI$6:$HI$89))&gt;1,"x",""),"")&lt;&gt;"",HI17+1,"")</f>
        <v/>
      </c>
      <c r="HK17" s="83" t="str">
        <f>IF(HI17&lt;&gt;"",IF($G17="3",IF(GH17&lt;&gt;"",IF(AND(HI17&lt;=10,GH17&gt;=$HH$92),HLOOKUP(HI17,Points_Table_Modified,IF(HM17&gt;=6,8,HM17+2),FALSE),0),""),IF(GH17&lt;&gt;"",IF(AND(HI17&lt;=10,GH17&gt;=$HH$92),HLOOKUP(HI17,Points_Table,IF(HM17&gt;=6,8,HM17+2),FALSE),0),"")),"")</f>
        <v/>
      </c>
      <c r="HL17" s="86" t="str">
        <f>IF(HJ17&lt;&gt;"",AVERAGE(IF(AND($G17="3",HJ17&lt;&gt;""),HLOOKUP(HJ17,Points_Table_Modified,IF(HM17&gt;=6,8,HM17+2),FALSE),IF(HJ17&lt;&gt;"",HLOOKUP(HJ17,Points_Table,IF(HM17&gt;=6,8,HM17+2),FALSE),"")),HK17),HK17)</f>
        <v/>
      </c>
      <c r="HM17" s="89">
        <f>VLOOKUP($G17,Entries_D_Event,9,FALSE)</f>
        <v>0</v>
      </c>
      <c r="HN17" s="83" t="str">
        <f>CONCATENATE(HI17,HD17,GY17,GT17,GO17,GJ17)</f>
        <v/>
      </c>
      <c r="HO17" s="156" t="str">
        <f>IF(HN17&lt;&gt;"",IF(AND($G17="3",GH17&lt;&gt;""),10,IF(GH17&lt;&gt;"",5,"")),"")</f>
        <v/>
      </c>
      <c r="HP17" s="118">
        <f>_xlfn.NUMBERVALUE(IF(HN17&lt;&gt;"",CONCATENATE(HL17,HG17,HB17,GW17,GR17,GM17),""))</f>
        <v>0</v>
      </c>
      <c r="HQ17" s="56">
        <f>IFERROR(HO17+HP17,0)</f>
        <v>0</v>
      </c>
      <c r="HR17" s="157"/>
      <c r="HS17" s="83" t="str">
        <f>IF(AND($G17="1",HR17&lt;&gt;""),HR17,"")</f>
        <v/>
      </c>
      <c r="HT17" s="83" t="str">
        <f>IF(AND(HR17&lt;&gt;"",$G17="1"),_xlfn.RANK.EQ(HR17,$HS$6:$HS$89),"")</f>
        <v/>
      </c>
      <c r="HU17" s="83" t="str">
        <f>IF(IF(HT17&lt;&gt;"",IF(MAX(COUNTIF($HT$6:$HT$89,$HT$6:$HT$89))&gt;1,"x",""),"")&lt;&gt;"",HT17+1,"")</f>
        <v/>
      </c>
      <c r="HV17" s="83" t="str">
        <f>IF(HT17&lt;&gt;"",IF($G17="3",IF(HR17&lt;&gt;"",IF(AND(HT17&lt;=10,HR17&gt;=$HS$92),HLOOKUP(HT17,Points_Table_Modified,IF(IW17&gt;=6,8,IW17+2),FALSE),0),""),IF(HR17&lt;&gt;"",IF(AND(HT17&lt;=10,HR17&gt;=$HS$92),HLOOKUP(HT17,Points_Table,IF(IW17&gt;=6,8,IW17+2),FALSE),0),"")),"")</f>
        <v/>
      </c>
      <c r="HW17" s="86" t="str">
        <f>IF(HU17&lt;&gt;"",AVERAGE(IF(AND($G17="3",HU17&lt;&gt;""),HLOOKUP(HU17,Points_Table_Modified,IF(IW17&gt;=6,8,IW17+2),FALSE),IF(HU17&lt;&gt;"",HLOOKUP(HU17,Points_Table,IF(IW17&gt;=6,8,IW17+2),FALSE),"")),HV17),HV17)</f>
        <v/>
      </c>
      <c r="HX17" s="85" t="str">
        <f>IF(AND($G17="2",HR17&lt;&gt;""),HR17,"")</f>
        <v/>
      </c>
      <c r="HY17" s="83" t="str">
        <f>IF(AND(HR17&lt;&gt;"",$G17="2"),_xlfn.RANK.EQ(HR17,$HX$6:$HX$89),"")</f>
        <v/>
      </c>
      <c r="HZ17" s="83" t="str">
        <f>IF(IF(HY17&lt;&gt;"",IF(MAX(COUNTIF($HY$6:$HY$89,$HY$6:$HY$89))&gt;1,"x",""),"")&lt;&gt;"",HY17+1,"")</f>
        <v/>
      </c>
      <c r="IA17" s="84" t="str">
        <f>IF(HY17&lt;&gt;"",IF($G17="3",IF(HR17&lt;&gt;"",IF(AND(HY17&lt;=10,HR17&gt;=$HX$92),HLOOKUP(HY17,Points_Table_Modified,IF(IW17&gt;=6,8,IW17+2),FALSE),0),""),IF(HR17&lt;&gt;"",IF(AND(HY17&lt;=10,HR17&gt;=$HX$92),HLOOKUP(HY17,Points_Table,IF(IW17&gt;=6,8,IW17+2),FALSE),0),"")),"")</f>
        <v/>
      </c>
      <c r="IB17" s="86" t="str">
        <f>IF(HZ17&lt;&gt;"",AVERAGE(IF(AND($G17="3",HZ17&lt;&gt;""),HLOOKUP(HZ17,Points_Table_Modified,IF(IW17&gt;=6,8,IW17+2),FALSE),IF(HZ17&lt;&gt;"",HLOOKUP(HZ17,Points_Table,IF(IW17&gt;=6,8,IW17+2),FALSE),"")),IA17),IA17)</f>
        <v/>
      </c>
      <c r="IC17" s="85" t="str">
        <f>IF(AND($G17="3",HR17&lt;&gt;""),HR17,"")</f>
        <v/>
      </c>
      <c r="ID17" s="83" t="str">
        <f>IF(AND(HR17&lt;&gt;"",$G17="3"),_xlfn.RANK.EQ(HR17,$IC$6:$IC$89),"")</f>
        <v/>
      </c>
      <c r="IE17" s="83" t="str">
        <f>IF(IF(ID17&lt;&gt;"",IF(MAX(COUNTIF($ID$6:$ID$89,$ID$6:$ID$89))&gt;1,"x",""),"")&lt;&gt;"",ID17+1,"")</f>
        <v/>
      </c>
      <c r="IF17" s="83" t="str">
        <f>IF(ID17&lt;&gt;"",IF($G17="3",IF(HR17&lt;&gt;"",IF(AND(ID17&lt;=20,HR17&gt;=$IC$92),HLOOKUP(ID17,Points_Table_Modified,IF(IW17&gt;=6,8,IW17+2),FALSE),0),""),IF(HR17&lt;&gt;"",IF(AND(ID17&lt;=10,HR17&gt;=$IC$92),HLOOKUP(ID17,Points_Table,IF(IW17&gt;=6,8,IW17+2),FALSE),0),"")),"")</f>
        <v/>
      </c>
      <c r="IG17" s="86" t="str">
        <f>IF(IE17&lt;&gt;"",AVERAGE(IF(AND($G17="3",IE17&lt;&gt;""),HLOOKUP(IE17,Points_Table_Modified,IF(IW17&gt;=6,8,IW17+2),FALSE),IF(IE17&lt;&gt;"",HLOOKUP(IE17,Points_Table,IF(IW17&gt;=6,8,IW17+2),FALSE),"")),IF17),IF17)</f>
        <v/>
      </c>
      <c r="IH17" s="85" t="str">
        <f>IF(AND($G17="4",HR17&lt;&gt;""),HR17,"")</f>
        <v/>
      </c>
      <c r="II17" s="83" t="str">
        <f>IF(AND(HR17&lt;&gt;"",G17="4"),_xlfn.RANK.EQ(HR17,$IH$6:$IH$89),"")</f>
        <v/>
      </c>
      <c r="IJ17" s="83" t="str">
        <f>IF(IF(II17&lt;&gt;"",IF(MAX(COUNTIF($II$6:$II$89,$II$6:$II$89))&gt;1,"x",""),"")&lt;&gt;"",II17+1,"")</f>
        <v/>
      </c>
      <c r="IK17" s="83" t="str">
        <f>IF(II17&lt;&gt;"",IF($G17="3",IF(HR17&lt;&gt;"",IF(AND(II17&lt;=10,HR17&gt;=$IH$92),HLOOKUP(II17,Points_Table_Modified,IF(IW17&gt;=6,8,IW17+2),FALSE),0),""),IF(HR17&lt;&gt;"",IF(AND(II17&lt;=10,HR17&gt;=$IH$92),HLOOKUP(II17,Points_Table,IF(IW17&gt;=6,8,IW17+2),FALSE),0),"")),"")</f>
        <v/>
      </c>
      <c r="IL17" s="86" t="str">
        <f>IF(IJ17&lt;&gt;"",AVERAGE(IF(AND($G17="3",IJ17&lt;&gt;""),HLOOKUP(IJ17,Points_Table_Modified,IF(IW17&gt;=6,8,IW17+2),FALSE),IF(IJ17&lt;&gt;"",HLOOKUP(IJ17,Points_Table,IF(IW17&gt;=6,8,IW17+2),FALSE),"")),IK17),IK17)</f>
        <v/>
      </c>
      <c r="IM17" s="85" t="str">
        <f>IF(AND($G17="5",HR17&lt;&gt;""),HR17,"")</f>
        <v/>
      </c>
      <c r="IN17" s="83" t="str">
        <f>IF(AND(HR17&lt;&gt;"",$G17="5"),_xlfn.RANK.EQ(HR17,$IM$6:$IM$89),"")</f>
        <v/>
      </c>
      <c r="IO17" s="83" t="str">
        <f>IF(IF(IN17&lt;&gt;"",IF(MAX(COUNTIF($IN$6:$IN$89,$IN$6:$IN$89))&gt;1,"x",""),"")&lt;&gt;"",IN17+1,"")</f>
        <v/>
      </c>
      <c r="IP17" s="83" t="str">
        <f>IF(IN17&lt;&gt;"",IF($G17="3",IF(HR17&lt;&gt;"",IF(AND(IN17&lt;=10,HR17&gt;=$IM$92),HLOOKUP(IN17,Points_Table_Modified,IF(IW17&gt;=6,8,IW17+2),FALSE),0),""),IF(HR17&lt;&gt;"",IF(AND(IN17&lt;=10,HR17&gt;=$IM$92),HLOOKUP(IN17,Points_Table,IF(IW17&gt;=6,8,IW17+2),FALSE),0),"")),"")</f>
        <v/>
      </c>
      <c r="IQ17" s="86" t="str">
        <f>IF(IO17&lt;&gt;"",AVERAGE(IF(AND($G17="3",IO17&lt;&gt;""),HLOOKUP(IO17,Points_Table_Modified,IF(IW17&gt;=6,8,IW17+2),FALSE),IF(IO17&lt;&gt;"",HLOOKUP(IO17,Points_Table,IF(IW17&gt;=6,8,IW17+2),FALSE),"")),IP17),IP17)</f>
        <v/>
      </c>
      <c r="IR17" s="85" t="str">
        <f>IF(AND($G17="6",HR17&lt;&gt;""),HR17,"")</f>
        <v/>
      </c>
      <c r="IS17" s="83" t="str">
        <f>IF(AND(HR17&lt;&gt;"",$G17="6"),_xlfn.RANK.EQ(HR17,$IR$6:$IR$89),"")</f>
        <v/>
      </c>
      <c r="IT17" s="83" t="str">
        <f>IF(IF(IS17&lt;&gt;"",IF(MAX(COUNTIF($IS$6:$IS$89,$IS$6:$IS$89))&gt;1,"x",""),"")&lt;&gt;"",IS17+1,"")</f>
        <v/>
      </c>
      <c r="IU17" s="83" t="str">
        <f>IF(IS17&lt;&gt;"",IF($G17="3",IF(HR17&lt;&gt;"",IF(AND(IS17&lt;=10,HR17&gt;=$IR$92),HLOOKUP(IS17,Points_Table_Modified,IF(IW17&gt;=6,8,IW17+2),FALSE),0),""),IF(HR17&lt;&gt;"",IF(AND(IS17&lt;=10,HR17&gt;=$IR$92),HLOOKUP(IS17,Points_Table,IF(IW17&gt;=6,8,IW17+2),FALSE),0),"")),"")</f>
        <v/>
      </c>
      <c r="IV17" s="86" t="str">
        <f>IF(IT17&lt;&gt;"",AVERAGE(IF(AND($G17="3",IT17&lt;&gt;""),HLOOKUP(IT17,Points_Table_Modified,IF(IW17&gt;=6,8,IW17+2),FALSE),IF(IT17&lt;&gt;"",HLOOKUP(IT17,Points_Table,IF(IW17&gt;=6,8,IW17+2),FALSE),"")),IU17),IU17)</f>
        <v/>
      </c>
      <c r="IW17" s="89">
        <f>VLOOKUP($G17,Entries_D_Event,10,FALSE)</f>
        <v>0</v>
      </c>
      <c r="IX17" s="83" t="str">
        <f>CONCATENATE(IS17,IN17,II17,ID17,HY17,HT17)</f>
        <v/>
      </c>
      <c r="IY17" s="156" t="str">
        <f>IF(IX17&lt;&gt;"",IF(AND($G17="3",HR17&lt;&gt;""),10,IF(HR17&lt;&gt;"",5,"")),"")</f>
        <v/>
      </c>
      <c r="IZ17" s="83">
        <f>_xlfn.NUMBERVALUE(IF(IX17&lt;&gt;"",CONCATENATE(IV17,IQ17,IL17,IG17,IB17,HW17),""))</f>
        <v>0</v>
      </c>
      <c r="JA17" s="56">
        <f>IFERROR(IY17+IZ17,0)</f>
        <v>0</v>
      </c>
      <c r="JB17" s="157"/>
      <c r="JC17" s="83" t="str">
        <f>IF(AND($G17="1",JB17&lt;&gt;""),JB17,"")</f>
        <v/>
      </c>
      <c r="JD17" s="83" t="str">
        <f>IF(AND(JB17&lt;&gt;"",$G17="1"),_xlfn.RANK.EQ(JB17,$JC$6:$JC$89),"")</f>
        <v/>
      </c>
      <c r="JE17" s="83" t="str">
        <f>IF(IF(JD17&lt;&gt;"",IF(MAX(COUNTIF($JD$6:$JD$89,$JD$6:$JD$89))&gt;1,"x",""),"")&lt;&gt;"",JD17+1,"")</f>
        <v/>
      </c>
      <c r="JF17" s="83" t="str">
        <f>IF(JD17&lt;&gt;"",IF($G17="3",IF(JB17&lt;&gt;"",IF(AND(JD17&lt;=10,JB17&gt;=$JC$92),HLOOKUP(JD17,Points_Table_Modified,IF(KG17&gt;=6,8,KG17+2),FALSE),0),""),IF(JB17&lt;&gt;"",IF(AND(JD17&lt;=10,JB17&gt;=$JC$92),HLOOKUP(JD17,Points_Table,IF(KG17&gt;=6,8,KG17+2),FALSE),0),"")),"")</f>
        <v/>
      </c>
      <c r="JG17" s="86" t="str">
        <f>IF(JE17&lt;&gt;"",AVERAGE(IF(AND($G17="3",JE17&lt;&gt;""),HLOOKUP(JE17,Points_Table_Modified,IF(KG17&gt;=6,8,KG17+2),FALSE),IF(JE17&lt;&gt;"",HLOOKUP(JE17,Points_Table,IF(KG17&gt;=6,8,KG17+2),FALSE),"")),JF17),JF17)</f>
        <v/>
      </c>
      <c r="JH17" s="85" t="str">
        <f>IF(AND($G17="2",JB17&lt;&gt;""),JB17,"")</f>
        <v/>
      </c>
      <c r="JI17" s="83" t="str">
        <f>IF(AND(JB17&lt;&gt;"",$G17="2"),_xlfn.RANK.EQ(JB17,$JH$6:$JH$89),"")</f>
        <v/>
      </c>
      <c r="JJ17" s="83" t="str">
        <f>IF(IF(JI17&lt;&gt;"",IF(MAX(COUNTIF($JI$6:$JI$89,$JI$6:$JI$89))&gt;1,"x",""),"")&lt;&gt;"",JI17+1,"")</f>
        <v/>
      </c>
      <c r="JK17" s="84" t="str">
        <f>IF(JI17&lt;&gt;"",IF($G17="3",IF(JB17&lt;&gt;"",IF(AND(JI17&lt;=10,JB17&gt;=$JH$92),HLOOKUP(JI17,Points_Table_Modified,IF(KG17&gt;=6,8,KG17+2),FALSE),0),""),IF(JB17&lt;&gt;"",IF(AND(JI17&lt;=10,JB17&gt;=$JH$92),HLOOKUP(JI17,Points_Table,IF(KG17&gt;=6,8,KG17+2),FALSE),0),"")),"")</f>
        <v/>
      </c>
      <c r="JL17" s="86" t="str">
        <f>IF(JJ17&lt;&gt;"",AVERAGE(IF(AND($G17="3",JJ17&lt;&gt;""),HLOOKUP(JJ17,Points_Table_Modified,IF(KG17&gt;=6,8,KG17+2),FALSE),IF(JJ17&lt;&gt;"",HLOOKUP(JJ17,Points_Table,IF(KG17&gt;=6,8,KG17+2),FALSE),"")),JK17),JK17)</f>
        <v/>
      </c>
      <c r="JM17" s="85" t="str">
        <f>IF(AND($G17="3",JB17&lt;&gt;""),JB17,"")</f>
        <v/>
      </c>
      <c r="JN17" s="83" t="str">
        <f>IF(AND(JB17&lt;&gt;"",$G17="3"),_xlfn.RANK.EQ(JB17,$JM$6:$JM$89),"")</f>
        <v/>
      </c>
      <c r="JO17" s="83" t="str">
        <f>IF(IF(JN17&lt;&gt;"",IF(MAX(COUNTIF($JN$6:$JN$89,$JN$6:$JN$89))&gt;1,"x",""),"")&lt;&gt;"",JN17+1,"")</f>
        <v/>
      </c>
      <c r="JP17" s="83" t="str">
        <f>IF(JN17&lt;&gt;"",IF($G17="3",IF(JB17&lt;&gt;"",IF(AND(JN17&lt;=20,JB17&gt;=$JM$92),HLOOKUP(JN17,Points_Table_Modified,IF(KG17&gt;=6,8,KG17+2),FALSE),0),""),IF(JB17&lt;&gt;"",IF(AND(JN17&lt;=10,JB17&gt;=$JM$92),HLOOKUP(JN17,Points_Table,IF(KG17&gt;=6,8,KG17+2),FALSE),0),"")),"")</f>
        <v/>
      </c>
      <c r="JQ17" s="86" t="str">
        <f>IF(JO17&lt;&gt;"",AVERAGE(IF(AND($G17="3",JO17&lt;&gt;""),HLOOKUP(JO17,Points_Table_Modified,IF(KG17&gt;=6,8,KG17+2),FALSE),IF(JO17&lt;&gt;"",HLOOKUP(JO17,Points_Table,IF(KG17&gt;=6,8,KG17+2),FALSE),"")),JP17),JP17)</f>
        <v/>
      </c>
      <c r="JR17" s="85" t="str">
        <f>IF(AND($G17="4",JB17&lt;&gt;""),JB17,"")</f>
        <v/>
      </c>
      <c r="JS17" s="83" t="str">
        <f>IF(AND(JB17&lt;&gt;"",G17="4"),_xlfn.RANK.EQ(JB17,$JR$6:$JR$89),"")</f>
        <v/>
      </c>
      <c r="JT17" s="83" t="str">
        <f>IF(IF(JS17&lt;&gt;"",IF(MAX(COUNTIF($JS$6:$JS$89,$JS$6:$JS$89))&gt;1,"x",""),"")&lt;&gt;"",JS17+1,"")</f>
        <v/>
      </c>
      <c r="JU17" s="83" t="str">
        <f>IF(JS17&lt;&gt;"",IF($G17="3",IF(JB17&lt;&gt;"",IF(AND(JS17&lt;=10,JB17&gt;=$JR$92),HLOOKUP(JS17,Points_Table_Modified,IF(KG17&gt;=6,8,KG17+2),FALSE),0),""),IF(JB17&lt;&gt;"",IF(AND(JS17&lt;=10,JB17&gt;=$JR$92),HLOOKUP(JS17,Points_Table,IF(KG17&gt;=6,8,KG17+2),FALSE),0),"")),"")</f>
        <v/>
      </c>
      <c r="JV17" s="86" t="str">
        <f>IF(JT17&lt;&gt;"",AVERAGE(IF(AND($G17="3",JT17&lt;&gt;""),HLOOKUP(JT17,Points_Table_Modified,IF(KG17&gt;=6,8,KG17+2),FALSE),IF(JT17&lt;&gt;"",HLOOKUP(JT17,Points_Table,IF(KG17&gt;=6,8,KG17+2),FALSE),"")),JU17),JU17)</f>
        <v/>
      </c>
      <c r="JW17" s="85" t="str">
        <f>IF(AND($G17="5",JB17&lt;&gt;""),JB17,"")</f>
        <v/>
      </c>
      <c r="JX17" s="83" t="str">
        <f>IF(AND(JB17&lt;&gt;"",$G17="5"),_xlfn.RANK.EQ(JB17,$JW$6:$JW$89),"")</f>
        <v/>
      </c>
      <c r="JY17" s="83" t="str">
        <f>IF(IF(JX17&lt;&gt;"",IF(MAX(COUNTIF($JX$6:$JX$89,$JX$6:$JX$89))&gt;1,"x",""),"")&lt;&gt;"",JX17+1,"")</f>
        <v/>
      </c>
      <c r="JZ17" s="83" t="str">
        <f>IF(JX17&lt;&gt;"",IF($G17="3",IF(JB17&lt;&gt;"",IF(AND(JX17&lt;=10,JB17&gt;=$JW$92),HLOOKUP(JX17,Points_Table_Modified,IF(KG17&gt;=6,8,KG17+2),FALSE),0),""),IF(JB17&lt;&gt;"",IF(AND(JX17&lt;=10,JB17&gt;=$JW$92),HLOOKUP(JX17,Points_Table,IF(KG17&gt;=6,8,KG17+2),FALSE),0),"")),"")</f>
        <v/>
      </c>
      <c r="KA17" s="86" t="str">
        <f>IF(JY17&lt;&gt;"",AVERAGE(IF(AND($G17="3",JY17&lt;&gt;""),HLOOKUP(JY17,Points_Table_Modified,IF(KG17&gt;=6,8,KG17+2),FALSE),IF(JY17&lt;&gt;"",HLOOKUP(JY17,Points_Table,IF(KG17&gt;=6,8,KG17+2),FALSE),"")),JZ17),JZ17)</f>
        <v/>
      </c>
      <c r="KB17" s="85" t="str">
        <f>IF(AND($G17="6",JB17&lt;&gt;""),JB17,"")</f>
        <v/>
      </c>
      <c r="KC17" s="83" t="str">
        <f>IF(AND(JB17&lt;&gt;"",$G17="6"),_xlfn.RANK.EQ(JB17,$KB$6:$KB$89),"")</f>
        <v/>
      </c>
      <c r="KD17" s="83" t="str">
        <f>IF(IF(KC17&lt;&gt;"",IF(MAX(COUNTIF($KC$6:$KC$89,$KC$6:$KC$89))&gt;1,"x",""),"")&lt;&gt;"",KC17+1,"")</f>
        <v/>
      </c>
      <c r="KE17" s="83" t="str">
        <f>IF(KC17&lt;&gt;"",IF($G17="3",IF(JB17&lt;&gt;"",IF(AND(KC17&lt;=10,JB17&gt;=$KB$92),HLOOKUP(KC17,Points_Table_Modified,IF(KG17&gt;=6,8,KG17+2),FALSE),0),""),IF(JB17&lt;&gt;"",IF(AND(KC17&lt;=10,JB17&gt;=$KB$92),HLOOKUP(KC17,Points_Table,IF(KG17&gt;=6,8,KG17+2),FALSE),0),"")),"")</f>
        <v/>
      </c>
      <c r="KF17" s="86" t="str">
        <f>IF(KD17&lt;&gt;"",AVERAGE(IF(AND($G17="3",KD17&lt;&gt;""),HLOOKUP(KD17,Points_Table_Modified,IF(KG17&gt;=6,8,KG17+2),FALSE),IF(KD17&lt;&gt;"",HLOOKUP(KD17,Points_Table,IF(KG17&gt;=6,8,KG17+2),FALSE),"")),KE17),KE17)</f>
        <v/>
      </c>
      <c r="KG17" s="89">
        <f>VLOOKUP($G17,Entries_D_Event,11,FALSE)</f>
        <v>0</v>
      </c>
      <c r="KH17" s="83" t="str">
        <f>CONCATENATE(KC17,JX17,JS17,JN17,JI17,JD17)</f>
        <v/>
      </c>
      <c r="KI17" s="156" t="str">
        <f>IF(KH17&lt;&gt;"",IF(AND($G17="3",JB17&lt;&gt;""),10,IF(JB17&lt;&gt;"",5,"")),"")</f>
        <v/>
      </c>
      <c r="KJ17" s="118">
        <f>_xlfn.NUMBERVALUE(IF(KH17&lt;&gt;"",CONCATENATE(KF17,KA17,JV17,JQ17,JL17,JG17),""))</f>
        <v>0</v>
      </c>
      <c r="KK17" s="56">
        <f>IFERROR(KI17+KJ17,0)</f>
        <v>0</v>
      </c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</row>
    <row r="18" spans="1:358" s="1" customFormat="1" x14ac:dyDescent="0.25">
      <c r="A18" s="35"/>
      <c r="B18" s="45">
        <v>13</v>
      </c>
      <c r="C18" s="46" t="s">
        <v>16</v>
      </c>
      <c r="D18" s="47" t="s">
        <v>112</v>
      </c>
      <c r="E18" s="50">
        <v>7636</v>
      </c>
      <c r="F18" s="109">
        <v>207</v>
      </c>
      <c r="G18" s="49" t="s">
        <v>57</v>
      </c>
      <c r="H18" s="50" t="str">
        <f>VLOOKUP($G18,Class_Description,2)</f>
        <v>Production Modified</v>
      </c>
      <c r="I18" s="187">
        <f>AS18+CC18+DM18+EW18+GG18+HQ18+JA18+KK18</f>
        <v>5</v>
      </c>
      <c r="J18" s="116">
        <v>230</v>
      </c>
      <c r="K18" s="102" t="str">
        <f>IF(AND(J18&lt;&gt;"",$G18="1"),J18,"")</f>
        <v/>
      </c>
      <c r="L18" s="103" t="str">
        <f>IF(AND(J18&lt;&gt;"",$G18="1"),_xlfn.RANK.EQ(J18,$K$6:$K$89),"")</f>
        <v/>
      </c>
      <c r="M18" s="103" t="str">
        <f>IF(G18="6",IF(IF(L18&lt;&gt;"",IF(MAX(COUNTIF($L$6:$L$89,$L$6:$L$89))&gt;1,"x",""),"")&lt;&gt;"",L18+1,""),IF(K18=0,"",IF(IF(L18&lt;&gt;"",IF(MAX(COUNTIF($L$6:$L$89,$L$6:$L$89))&gt;1,"x",""),"")&lt;&gt;"",L18+1,"")))</f>
        <v/>
      </c>
      <c r="N18" s="103" t="str">
        <f>IF(L18&lt;&gt;"",IF($G18="3",IF(AND(L18&lt;=20,J18&gt;=$K$92),HLOOKUP(L18,Points_Table_Modified,IF(AO18&gt;=6,8,AO18+2),FALSE),0),IF(AND(L18&lt;=10,J18&gt;=$K$92),HLOOKUP(L18,Points_Table,IF(AO18&gt;=6,8,AO18+2),FALSE),0)),"")</f>
        <v/>
      </c>
      <c r="O18" s="103" t="str">
        <f>IF(M18&lt;&gt;"",AVERAGE(IF(AND($G18="3",M18&lt;&gt;""),HLOOKUP(M18,Points_Table_Modified,IF(AO18&gt;=6,8,AO18+2),FALSE),IF(M18&lt;&gt;"",HLOOKUP(M18,Points_Table,IF(AO18&gt;=6,8,AO18+2),FALSE),"")),N18),N18)</f>
        <v/>
      </c>
      <c r="P18" s="102">
        <f>IF(AND(J18&lt;&gt;"",$G18="2"),J18,"")</f>
        <v>230</v>
      </c>
      <c r="Q18" s="103">
        <f>IF(AND(J18&lt;&gt;"",$G18="2"),_xlfn.RANK.EQ(J18,$P$6:$P$89),"")</f>
        <v>2</v>
      </c>
      <c r="R18" s="103" t="str">
        <f>IF(G18="6",IF(IF(Q18&lt;&gt;"",IF(MAX(COUNTIF($Q$6:$Q$89,$Q$6:$Q$89))&gt;1,"x",""),"")&lt;&gt;"",Q18+1,""),IF(P18=0,"",IF(IF(Q18&lt;&gt;"",IF(MAX(COUNTIF($Q$6:$Q$89,$Q$6:$Q$89))&gt;1,"x",""),"")&lt;&gt;"",Q18+1,"")))</f>
        <v/>
      </c>
      <c r="S18" s="103">
        <f>IF(Q18&lt;&gt;"",IF($G18="3",IF(J18&lt;&gt;"",IF(AND(Q18&lt;=10,J18&gt;=$P$92),HLOOKUP(Q18,Points_Table_Modified,IF(AO18&gt;=6,8,AO18+2),FALSE),0),""),IF(J18&lt;&gt;"",IF(AND(Q18&lt;=10,J18&gt;=$P$92),HLOOKUP(Q18,Points_Table,IF(AO18&gt;=6,8,AO18+2),FALSE),0),"")),"")</f>
        <v>0</v>
      </c>
      <c r="T18" s="103">
        <f>IF(R18&lt;&gt;"",AVERAGE(IF(AND($G18="3",R18&lt;&gt;""),HLOOKUP(R18,Points_Table_Modified,IF(AO18&gt;=6,8,AO18+2),FALSE),IF(R18&lt;&gt;"",HLOOKUP(R18,Points_Table,IF(AO18&gt;=6,8,AO18+2),FALSE),"")),S18),S18)</f>
        <v>0</v>
      </c>
      <c r="U18" s="102" t="str">
        <f>IF(AND(J18&lt;&gt;"",$G18="3"),J18,"")</f>
        <v/>
      </c>
      <c r="V18" s="103" t="str">
        <f>IF(AND(J18&lt;&gt;"",$G18="3"),_xlfn.RANK.EQ(J18,$U$6:$U$89),"")</f>
        <v/>
      </c>
      <c r="W18" s="103" t="str">
        <f>IF(G18="6",IF(IF(V18&lt;&gt;"",IF(MAX(COUNTIF($V$6:$V$89,$V$6:$V$89))&gt;1,"x",""),"")&lt;&gt;"",V18+1,""),IF(U18=0,"",IF(IF(V18&lt;&gt;"",IF(MAX(COUNTIF($V$6:$V$89,$V$6:$V$89))&gt;1,"x",""),"")&lt;&gt;"",V18+1,"")))</f>
        <v/>
      </c>
      <c r="X18" s="103" t="str">
        <f>IF(V18&lt;&gt;"",IF($G18="3",IF(J18&lt;&gt;"",IF(AND(V18&lt;=20,J18&gt;=$U$92),HLOOKUP(V18,Points_Table_Modified,IF(AO18&gt;=6,8,AO18+2),FALSE),0),""),IF(J18&lt;&gt;"",IF(AND(V18&lt;=10,$J18&gt;=$U$92),HLOOKUP(V18,Points_Table,IF(AO18&gt;=6,8,AO18+2),FALSE),0),"")),"")</f>
        <v/>
      </c>
      <c r="Y18" s="103" t="str">
        <f>IF(W18&lt;&gt;"",AVERAGE(IF(AND($G18="3",W18&lt;&gt;""),HLOOKUP(W18,Points_Table_Modified,IF(AO18&gt;=6,8,AO18+2),FALSE),IF(W18&lt;&gt;"",HLOOKUP(W18,Points_Table,IF(AO18&gt;=6,8,AO18+2),FALSE),"")),X18),X18)</f>
        <v/>
      </c>
      <c r="Z18" s="102" t="str">
        <f>IF(AND(J18&lt;&gt;"",$G18="4"),J18,"")</f>
        <v/>
      </c>
      <c r="AA18" s="103" t="str">
        <f>IF(AND($J18&lt;&gt;"",G18="4"),_xlfn.RANK.EQ(J18,$Z$6:$Z$89),"")</f>
        <v/>
      </c>
      <c r="AB18" s="103" t="str">
        <f>IF($G18="6",IF(IF(AA18&lt;&gt;"",IF(MAX(COUNTIF($AA$6:$AA$89,$AA$6:$AA$89))&gt;1,"x",""),"")&lt;&gt;"",AA18+1,""),IF(Z18=0,"",IF(IF(AA18&lt;&gt;"",IF(MAX(COUNTIF($AA$6:$AA$89,$AA$6:$AA$89))&gt;1,"x",""),"")&lt;&gt;"",AA18+1,"")))</f>
        <v/>
      </c>
      <c r="AC18" s="103" t="str">
        <f>IF(AA18&lt;&gt;"",IF($G18="3",IF(J18&lt;&gt;"",IF(AND(AA18&lt;=10,J18&gt;=$Z$92),HLOOKUP(AA18,Points_Table_Modified,IF(AO18&gt;=6,8,AO18+2),FALSE),0),""),IF(J18&lt;&gt;"",IF(AND(AA18&lt;=10,J18&gt;=$Z$92),HLOOKUP(AA18,Points_Table,IF(AO18&gt;=6,8,AO18+2),FALSE),0),"")),"")</f>
        <v/>
      </c>
      <c r="AD18" s="103" t="str">
        <f>IF(AB18&lt;&gt;"",AVERAGE(IF(AND($G18="3",AB18&lt;&gt;""),HLOOKUP(AB18,Points_Table_Modified,IF(AO18&gt;=6,8,AO18+2),FALSE),IF(AB18&lt;&gt;"",HLOOKUP(AB18,Points_Table,IF(AO18&gt;=6,8,AO18+2),FALSE),"")),AC18),AC18)</f>
        <v/>
      </c>
      <c r="AE18" s="102" t="str">
        <f>IF(AND(J18&lt;&gt;"",$G18="5"),J18,"")</f>
        <v/>
      </c>
      <c r="AF18" s="103" t="str">
        <f>IF(AND(J18&lt;&gt;"",$G18="5"),_xlfn.RANK.EQ(J18,$AE$6:$AE$89),"")</f>
        <v/>
      </c>
      <c r="AG18" s="103" t="str">
        <f>IF($G18="6",IF(IF(AF18&lt;&gt;"",IF(MAX(COUNTIF($AF$6:$AF$89,$AF$6:$AF$89))&gt;1,"x",""),"")&lt;&gt;"",AF18+1,""),IF(AE18=0,"",IF(IF(AF18&lt;&gt;"",IF(MAX(COUNTIF($AF$6:$AF$89,$AF$6:$AF$89))&gt;1,"x",""),"")&lt;&gt;"",AF18+1,"")))</f>
        <v/>
      </c>
      <c r="AH18" s="103" t="str">
        <f>IF(AF18&lt;&gt;"",IF($G18="3",IF(J18&lt;&gt;"",IF(AND(AF18&lt;=10,J18&gt;=$AE$92),HLOOKUP(AF18,Points_Table_Modified,IF(AO18&gt;=6,8,AO18+2),FALSE),0),""),IF(J18&lt;&gt;"",IF(AND(AF18&lt;=10,J18&gt;=$AE$92),HLOOKUP(AF18,Points_Table,IF(AO18&gt;=6,8,AO18+2),FALSE),0),"")),"")</f>
        <v/>
      </c>
      <c r="AI18" s="103" t="str">
        <f>IF(AG18&lt;&gt;"",AVERAGE(IF(AND($G18="3",AG18&lt;&gt;""),HLOOKUP(AG18,Points_Table_Modified,IF(AO18&gt;=6,8,AO18+2),FALSE),IF(AG18&lt;&gt;"",HLOOKUP(AG18,Points_Table,IF(AO18&gt;=6,8,AO18+2),FALSE),"")),AH18),AH18)</f>
        <v/>
      </c>
      <c r="AJ18" s="102" t="str">
        <f>IF(AND(J18&lt;&gt;"",$G18="6"),J18,"")</f>
        <v/>
      </c>
      <c r="AK18" s="103" t="str">
        <f>IF(AND(J18&lt;&gt;"",$G18="6"),_xlfn.RANK.EQ(J18,$AJ$6:$AJ$89),"")</f>
        <v/>
      </c>
      <c r="AL18" s="103" t="str">
        <f>IF(G18="6",IF(IF(AK18&lt;&gt;"",IF(MAX(COUNTIF($AK$6:$AK$89,$AK$6:$AK$89))&gt;1,"x",""),"")&lt;&gt;"",AK18+1,""),IF(AJ18=0,"",IF(IF(AK18&lt;&gt;"",IF(MAX(COUNTIF($AK$6:$AK$89,$AK$6:$AK$89))&gt;1,"x",""),"")&lt;&gt;"",AK18+1,"")))</f>
        <v/>
      </c>
      <c r="AM18" s="103" t="str">
        <f>IF(AK18&lt;&gt;"",IF($G18="3",IF(J18&lt;&gt;"",IF(AND(AK18&lt;=10,J18&gt;=$AJ$92),HLOOKUP(AK18,Points_Table_Modified,IF(AO18&gt;=6,8,AO18+2),FALSE),0),""),IF(J18&lt;&gt;"",IF(AND(AK18&lt;=10,J18&gt;=$AJ$92),HLOOKUP(AK18,Points_Table,IF(AO18&gt;=6,8,AO18+2),FALSE),0),"")),"")</f>
        <v/>
      </c>
      <c r="AN18" s="136" t="str">
        <f>IF(AL18&lt;&gt;"",AVERAGE(IF(AND($G18="3",AL18&lt;&gt;""),HLOOKUP(AL18,Points_Table_Modified,IF(AO18&gt;=6,8,AO18+2),FALSE),IF(AL18&lt;&gt;"",HLOOKUP(AL18,Points_Table,IF(AO18&gt;=6,8,AO18+2),FALSE),"")),AM18),AM18)</f>
        <v/>
      </c>
      <c r="AO18" s="55">
        <f>VLOOKUP($G18,Entries_D_Event,4,FALSE)</f>
        <v>2</v>
      </c>
      <c r="AP18" s="52" t="str">
        <f>CONCATENATE(AK18,AF18,AA18,V18,Q18,L18)</f>
        <v>2</v>
      </c>
      <c r="AQ18" s="118">
        <f>IF(AP18&lt;&gt;"",IF(AND($G18="3",J18&lt;&gt;""),10,IF(J18&lt;&gt;"",5,"")),"")</f>
        <v>5</v>
      </c>
      <c r="AR18" s="118">
        <f>_xlfn.NUMBERVALUE(IF(AP18&lt;&gt;"",CONCATENATE(AN18,AI18,AD18,Y18,T18,O18),""))</f>
        <v>0</v>
      </c>
      <c r="AS18" s="56">
        <f>IFERROR(AQ18+AR18,0)</f>
        <v>5</v>
      </c>
      <c r="AT18" s="90"/>
      <c r="AU18" s="54" t="str">
        <f>IF(AND(AT18&lt;&gt;"",$G18="1"),AT18,"")</f>
        <v/>
      </c>
      <c r="AV18" s="52" t="str">
        <f>IF(AND(AT18&lt;&gt;"",$G18="1"),_xlfn.RANK.EQ(AT18,$AU$6:$AU$89),"")</f>
        <v/>
      </c>
      <c r="AW18" s="52" t="str">
        <f>IF(IF(AV18&lt;&gt;"",IF(MAX(COUNTIF($AV$6:$AV$89,$AV$6:$AV$89))&gt;1,"x",""),"")&lt;&gt;"",AV18+1,"")</f>
        <v/>
      </c>
      <c r="AX18" s="52" t="str">
        <f>IF(AV18&lt;&gt;"",IF($G18="3",IF(AT18&lt;&gt;"",IF(AND(AV18&lt;=10,AT18&gt;=$AU$92),HLOOKUP(AV18,Points_Table_Modified,IF(BY18&gt;=6,8,BY18+2),FALSE),0),""),IF(AT18&lt;&gt;"",IF(AND(AV18&lt;=10,AT18&gt;=$AU$92),HLOOKUP(AV18,Points_Table,IF(BY18&gt;=6,8,BY18+2),FALSE),0),"")),"")</f>
        <v/>
      </c>
      <c r="AY18" s="53" t="str">
        <f>IF(AW18&lt;&gt;"",AVERAGE(IF(AND($G18="3",AW18&lt;&gt;""),HLOOKUP(AW18,Points_Table_Modified,IF(BY18&gt;=6,8,BY18+2),FALSE),IF(AW18&lt;&gt;"",HLOOKUP(AW18,Points_Table,IF(BY18&gt;=6,8,BY18+2),FALSE),"")),AX18),AX18)</f>
        <v/>
      </c>
      <c r="AZ18" s="51" t="str">
        <f>IF(AND($G18="2",AT18&lt;&gt;""),AT18,"")</f>
        <v/>
      </c>
      <c r="BA18" s="52" t="str">
        <f>IF(AND(AT18&lt;&gt;"",$G18="2"),_xlfn.RANK.EQ(AT18,$AZ$6:$AZ$89),"")</f>
        <v/>
      </c>
      <c r="BB18" s="52" t="str">
        <f>IF(IF(BA18&lt;&gt;"",IF(MAX(COUNTIF($BA$6:$BA$89,$BA$6:$BA$89))&gt;1,"x",""),"")&lt;&gt;"",BA18+1,"")</f>
        <v/>
      </c>
      <c r="BC18" s="54" t="str">
        <f>IF(BA18&lt;&gt;"",IF($G18="3",IF(AT18&lt;&gt;"",IF(AND(BA18&lt;=10,AT18&gt;=$AZ$92),HLOOKUP(BA18,Points_Table_Modified,IF(BY18&gt;=6,8,BY18+2),FALSE),0),""),IF(AT18&lt;&gt;"",IF(AND(BA18&lt;=10,AT18&gt;=$AZ$92),HLOOKUP(BA18,Points_Table,IF(BY18&gt;=6,8,BY18+2),FALSE),0),"")),"")</f>
        <v/>
      </c>
      <c r="BD18" s="53" t="str">
        <f>IF(BB18&lt;&gt;"",AVERAGE(IF(AND($G18="3",BB18&lt;&gt;""),HLOOKUP(BB18,Points_Table_Modified,IF(BY18&gt;=6,8,BY18+2),FALSE),IF(BB18&lt;&gt;"",HLOOKUP(BB18,Points_Table,IF(BY18&gt;=6,8,BY18+2),FALSE),"")),BC18),BC18)</f>
        <v/>
      </c>
      <c r="BE18" s="51" t="str">
        <f>IF(AND($G18="3",AT18&lt;&gt;""),AT18,"")</f>
        <v/>
      </c>
      <c r="BF18" s="52" t="str">
        <f>IF(AND(AT18&lt;&gt;"",$G18="3"),_xlfn.RANK.EQ(AT18,$BE$6:$BE$89),"")</f>
        <v/>
      </c>
      <c r="BG18" s="52" t="str">
        <f>IF(IF(BF18&lt;&gt;"",IF(MAX(COUNTIF($BF$6:$BF$89,$BF$6:$BF$89))&gt;1,"x",""),"")&lt;&gt;"",BF18+1,"")</f>
        <v/>
      </c>
      <c r="BH18" s="52" t="str">
        <f>IF(BF18&lt;&gt;"",IF($G18="3",IF(AT18&lt;&gt;"",IF(AND(BF18&lt;=20,AT18&gt;=$BE$92),HLOOKUP(BF18,Points_Table_Modified,IF(BY18&gt;=6,8,BY18+2),FALSE),0),""),IF(AT18&lt;&gt;"",IF(AND(BF18&lt;=10,AT18&gt;=$BE$92),HLOOKUP(BF18,Points_Table,IF(BY18&gt;=6,8,BY18+2),FALSE),0),"")),"")</f>
        <v/>
      </c>
      <c r="BI18" s="53" t="str">
        <f>IF(BG18&lt;&gt;"",AVERAGE(IF(AND($G18="3",BG18&lt;&gt;""),HLOOKUP(BG18,Points_Table_Modified,IF(BY18&gt;=6,8,BY18+2),FALSE),IF(BG18&lt;&gt;"",HLOOKUP(BG18,Points_Table,IF(BY18&gt;=6,8,BY18+2),FALSE),"")),BH18),BH18)</f>
        <v/>
      </c>
      <c r="BJ18" s="51" t="str">
        <f>IF(AND($G18="4",AT18&lt;&gt;""),AT18,"")</f>
        <v/>
      </c>
      <c r="BK18" s="52" t="str">
        <f>IF(AND(AT18&lt;&gt;"",G18="4"),_xlfn.RANK.EQ(AT18,$BJ$6:$BJ$89),"")</f>
        <v/>
      </c>
      <c r="BL18" s="52" t="str">
        <f>IF(IF(BK18&lt;&gt;"",IF(MAX(COUNTIF($BK$6:$BK$89,$BK$6:$BK$89))&gt;1,"x",""),"")&lt;&gt;"",BK18+1,"")</f>
        <v/>
      </c>
      <c r="BM18" s="52" t="str">
        <f>IF(BK18&lt;&gt;"",IF($G18="3",IF(AT18&lt;&gt;"",IF(AND(BK18&lt;=10,AT18&gt;=$BJ$92),HLOOKUP(BK18,Points_Table_Modified,IF(BY18&gt;=6,8,BY18+2),FALSE),0),""),IF(AT18&lt;&gt;"",IF(AND(BK18&lt;=10,AT18&gt;=$BJ$92),HLOOKUP(BK18,Points_Table,IF(BY18&gt;=6,8,BY18+2),FALSE),0),"")),"")</f>
        <v/>
      </c>
      <c r="BN18" s="53" t="str">
        <f>IF(BL18&lt;&gt;"",AVERAGE(IF(AND($G18="3",BL18&lt;&gt;""),HLOOKUP(BL18,Points_Table_Modified,IF(BY18&gt;=6,8,BY18+2),FALSE),IF(BL18&lt;&gt;"",HLOOKUP(BL18,Points_Table,IF(BY18&gt;=6,8,BY18+2),FALSE),"")),BM18),BM18)</f>
        <v/>
      </c>
      <c r="BO18" s="51" t="str">
        <f>IF(AND($G18="5",AT18&lt;&gt;""),AT18,"")</f>
        <v/>
      </c>
      <c r="BP18" s="52" t="str">
        <f>IF(AND(AT18&lt;&gt;"",$G18="5"),_xlfn.RANK.EQ(AT18,$BO$6:$BO$89),"")</f>
        <v/>
      </c>
      <c r="BQ18" s="52" t="str">
        <f>IF(IF(BP18&lt;&gt;"",IF(MAX(COUNTIF($BP$6:$BP$89,$BP$6:$BP$89))&gt;1,"x",""),"")&lt;&gt;"",BP18+1,"")</f>
        <v/>
      </c>
      <c r="BR18" s="52" t="str">
        <f>IF(BP18&lt;&gt;"",IF($G18="3",IF(AT18&lt;&gt;"",IF(AND(BP18&lt;=10,AT18&gt;=$BO$92),HLOOKUP(BP18,Points_Table_Modified,IF(BY18&gt;=6,8,BY18+2),FALSE),0),""),IF(AT18&lt;&gt;"",IF(AND(BP18&lt;=10,AT18&gt;=$BO$92),HLOOKUP(BP18,Points_Table,IF(BY18&gt;=6,8,BY18+2),FALSE),0),"")),"")</f>
        <v/>
      </c>
      <c r="BS18" s="53" t="str">
        <f>IF(BQ18&lt;&gt;"",AVERAGE(IF(AND($G18="3",BQ18&lt;&gt;""),HLOOKUP(BQ18,Points_Table_Modified,IF(BY18&gt;=6,8,BY18+2),FALSE),IF(BQ18&lt;&gt;"",HLOOKUP(BQ18,Points_Table,IF(BY18&gt;=6,8,BY18+2),FALSE),"")),BR18),BR18)</f>
        <v/>
      </c>
      <c r="BT18" s="51" t="str">
        <f>IF(AND($G18="6",AT18&lt;&gt;""),AT18,"")</f>
        <v/>
      </c>
      <c r="BU18" s="52" t="str">
        <f>IF(AND(AT18&lt;&gt;"",$G18="6"),_xlfn.RANK.EQ(AT18,$BT$6:$BT$89),"")</f>
        <v/>
      </c>
      <c r="BV18" s="52" t="str">
        <f>IF(IF(BU18&lt;&gt;"",IF(MAX(COUNTIF($BU$6:$BU$89,$BU$6:$BU$89))&gt;1,"x",""),"")&lt;&gt;"",BU18+1,"")</f>
        <v/>
      </c>
      <c r="BW18" s="52" t="str">
        <f>IF(BU18&lt;&gt;"",IF($G18="3",IF(AT18&lt;&gt;"",IF(AND(BU18&lt;=10,AT18&gt;=$BT$92),HLOOKUP(BU18,Points_Table_Modified,IF(BY18&gt;=6,8,BY18+2),FALSE),0),""),IF(AT18&lt;&gt;"",IF(AND(BU18&lt;=10,AT18&gt;=$BT$92),HLOOKUP(BU18,Points_Table,IF(BY18&gt;=6,8,BY18+2),FALSE),0),"")),"")</f>
        <v/>
      </c>
      <c r="BX18" s="53" t="str">
        <f>IF(BV18&lt;&gt;"",AVERAGE(IF(AND($G18="3",BV18&lt;&gt;""),HLOOKUP(BV18,Points_Table_Modified,IF(BY18&gt;=6,8,BY18+2),FALSE),IF(BV18&lt;&gt;"",HLOOKUP(BV18,Points_Table,IF(BY18&gt;=6,8,BY18+2),FALSE),"")),BW18),BW18)</f>
        <v/>
      </c>
      <c r="BY18" s="55">
        <f>VLOOKUP($G18,Entries_D_Event,5,FALSE)</f>
        <v>1</v>
      </c>
      <c r="BZ18" s="52" t="str">
        <f>CONCATENATE(BU18,BP18,BK18,BF18,BA18,AV18)</f>
        <v/>
      </c>
      <c r="CA18" s="118" t="str">
        <f>IF(BZ18&lt;&gt;"",IF(AND($G18="3",AT18&lt;&gt;""),10,IF(AT18&lt;&gt;"",5,"")),"")</f>
        <v/>
      </c>
      <c r="CB18" s="118">
        <f>_xlfn.NUMBERVALUE(IF(BZ18&lt;&gt;"",CONCATENATE(BX18,BS18,BN18,BI18,BD18,AY18),""))</f>
        <v>0</v>
      </c>
      <c r="CC18" s="56">
        <f>IFERROR(CA18+CB18,0)</f>
        <v>0</v>
      </c>
      <c r="CD18" s="90"/>
      <c r="CE18" s="54" t="str">
        <f>IF(AND($G18="1",CD18&lt;&gt;""),CD18,"")</f>
        <v/>
      </c>
      <c r="CF18" s="52" t="str">
        <f>IF(AND(CD18&lt;&gt;"",$G18="1"),_xlfn.RANK.EQ(CD18,$CE$6:$CE$89),"")</f>
        <v/>
      </c>
      <c r="CG18" s="52" t="str">
        <f>IF(IF(CF18&lt;&gt;"",IF(MAX(COUNTIF($CF$6:$CF$89,$CF$6:$CF$89))&gt;1,"x",""),"")&lt;&gt;"",CF18+1,"")</f>
        <v/>
      </c>
      <c r="CH18" s="52" t="str">
        <f>IF(CF18&lt;&gt;"",IF($G18="3",IF(CD18&lt;&gt;"",IF(AND(CF18&lt;=10,CD18&gt;=$CE$92),HLOOKUP(CF18,Points_Table_Modified,IF(DI18&gt;=6,8,DI18+2),FALSE),0),""),IF(CD18&lt;&gt;"",IF(AND(CF18&lt;=10,CD18&gt;=$CE$92),HLOOKUP(CF18,Points_Table,IF(DI18&gt;=6,8,DI18+2),FALSE),0),"")),"")</f>
        <v/>
      </c>
      <c r="CI18" s="53" t="str">
        <f>IF(CG18&lt;&gt;"",AVERAGE(IF(AND($G18="3",CG18&lt;&gt;""),HLOOKUP(CG18,Points_Table_Modified,IF(DI18&gt;=6,8,DI18+2),FALSE),IF(CG18&lt;&gt;"",HLOOKUP(CG18,Points_Table,IF(DI18&gt;=6,8,DI18+2),FALSE),"")),CH18),CH18)</f>
        <v/>
      </c>
      <c r="CJ18" s="51" t="str">
        <f>IF(AND($G18="2",CD18&lt;&gt;""),CD18,"")</f>
        <v/>
      </c>
      <c r="CK18" s="52" t="str">
        <f>IF(AND(CD18&lt;&gt;"",$G18="2"),_xlfn.RANK.EQ(CD18,$CJ$6:$CJ$89),"")</f>
        <v/>
      </c>
      <c r="CL18" s="52" t="str">
        <f>IF(IF(CK18&lt;&gt;"",IF(MAX(COUNTIF($CK$6:$CK$89,$CK$6:$CK$89))&gt;1,"x",""),"")&lt;&gt;"",CK18+1,"")</f>
        <v/>
      </c>
      <c r="CM18" s="54" t="str">
        <f>IF(CK18&lt;&gt;"",IF($G18="3",IF(CD18&lt;&gt;"",IF(AND(CK18&lt;=10,CD18&gt;=$CJ$92),HLOOKUP(CK18,Points_Table_Modified,IF(DI18&gt;=6,8,DI18+2),FALSE),0),""),IF(CD18&lt;&gt;"",IF(AND(CK18&lt;=10,CD18&gt;=$CJ$92),HLOOKUP(CK18,Points_Table,IF(DI18&gt;=6,8,DI18+2),FALSE),0),"")),"")</f>
        <v/>
      </c>
      <c r="CN18" s="53" t="str">
        <f>IF(CL18&lt;&gt;"",AVERAGE(IF(AND($G18="3",CL18&lt;&gt;""),HLOOKUP(CL18,Points_Table_Modified,IF(DI18&gt;=6,8,DI18+2),FALSE),IF(CL18&lt;&gt;"",HLOOKUP(CL18,Points_Table,IF(DI18&gt;=6,8,DI18+2),FALSE),"")),CM18),CM18)</f>
        <v/>
      </c>
      <c r="CO18" s="51" t="str">
        <f>IF(AND($G18="3",CD18&lt;&gt;""),CD18,"")</f>
        <v/>
      </c>
      <c r="CP18" s="52" t="str">
        <f>IF(AND(CD18&lt;&gt;"",$G18="3"),_xlfn.RANK.EQ(CD18,$CO$6:$CO$89),"")</f>
        <v/>
      </c>
      <c r="CQ18" s="52" t="str">
        <f>IF(IF(CP18&lt;&gt;"",IF(MAX(COUNTIF($CP18:$CP$89,$CP$6:$CP$89))&gt;1,"x",""),"")&lt;&gt;"",CP18+1,"")</f>
        <v/>
      </c>
      <c r="CR18" s="52" t="str">
        <f>IF(CP18&lt;&gt;"",IF($G18="3",IF(CD18&lt;&gt;"",IF(AND(CP18&lt;=20,CD18&gt;=$CO$92),HLOOKUP(CP18,Points_Table_Modified,IF(DI18&gt;=6,8,DI18+2),FALSE),0),""),IF(CD18&lt;&gt;"",IF(AND(CP18&lt;=10,CD18&gt;=$CO$92),HLOOKUP(CP18,Points_Table,IF(DI18&gt;=6,8,DI18+2),FALSE),0),"")),"")</f>
        <v/>
      </c>
      <c r="CS18" s="53" t="str">
        <f>IF(CQ18&lt;&gt;"",AVERAGE(IF(AND($G18="3",CQ18&lt;&gt;""),HLOOKUP(CQ18,Points_Table_Modified,IF(DI18&gt;=6,8,DI18+2),FALSE),IF(CQ18&lt;&gt;"",HLOOKUP(CQ18,Points_Table,IF(DI18&gt;=6,8,DI18+2),FALSE),"")),CR18),CR18)</f>
        <v/>
      </c>
      <c r="CT18" s="51" t="str">
        <f>IF(AND($G18="4",CD18&lt;&gt;""),CD18,"")</f>
        <v/>
      </c>
      <c r="CU18" s="52" t="str">
        <f>IF(AND(CD18&lt;&gt;"",G18="4"),_xlfn.RANK.EQ(CD18,$CT$6:$CT$89),"")</f>
        <v/>
      </c>
      <c r="CV18" s="52" t="str">
        <f>IF(IF(CU18&lt;&gt;"",IF(MAX(COUNTIF($CU$6:$CU$89,$CU$6:$CU$89))&gt;1,"x",""),"")&lt;&gt;"",CU18+1,"")</f>
        <v/>
      </c>
      <c r="CW18" s="52" t="str">
        <f>IF(CU18&lt;&gt;"",IF($G18="3",IF(CD18&lt;&gt;"",IF(AND(CU18&lt;=10,CD18&gt;=$CT$92),HLOOKUP(CU18,Points_Table_Modified,IF(DI18&gt;=6,8,DI18+2),FALSE),0),""),IF(CD18&lt;&gt;"",IF(AND(CU18&lt;=10,CD18&gt;=$CT$92),HLOOKUP(CU18,Points_Table,IF(DI18&gt;=6,8,DI18+2),FALSE),0),"")),"")</f>
        <v/>
      </c>
      <c r="CX18" s="53" t="str">
        <f>IF(CV18&lt;&gt;"",AVERAGE(IF(AND($G18="3",CV18&lt;&gt;""),HLOOKUP(CV18,Points_Table_Modified,IF(DI18&gt;=6,8,DI18+2),FALSE),IF(CV18&lt;&gt;"",HLOOKUP(CV18,Points_Table,IF(DI18&gt;=6,8,DI18+2),FALSE),"")),CW18),CW18)</f>
        <v/>
      </c>
      <c r="CY18" s="51" t="str">
        <f>IF(AND($G18="5",CD18&lt;&gt;""),CD18,"")</f>
        <v/>
      </c>
      <c r="CZ18" s="52" t="str">
        <f>IF(AND(CD18&lt;&gt;"",$G18="5"),_xlfn.RANK.EQ(CD18,$CY$6:$CY$89),"")</f>
        <v/>
      </c>
      <c r="DA18" s="52" t="str">
        <f>IF(IF(CZ18&lt;&gt;"",IF(MAX(COUNTIF($CZ$6:$CZ$89,$CZ$6:$CZ$89))&gt;1,"x",""),"")&lt;&gt;"",CZ18+1,"")</f>
        <v/>
      </c>
      <c r="DB18" s="52" t="str">
        <f>IF(CZ18&lt;&gt;"",IF($G18="3",IF(CD18&lt;&gt;"",IF(AND(CZ18&lt;=10,CD18&gt;=$CY$92),HLOOKUP(CZ18,Points_Table_Modified,IF(DI18&gt;=6,8,DI18+2),FALSE),0),""),IF(CD18&lt;&gt;"",IF(AND(CZ18&lt;=10,CD18&gt;=$CY$92),HLOOKUP(CZ18,Points_Table,IF(DI18&gt;=6,8,DI18+2),FALSE),0),"")),"")</f>
        <v/>
      </c>
      <c r="DC18" s="53" t="str">
        <f>IF(DA18&lt;&gt;"",AVERAGE(IF(AND($G18="3",DA18&lt;&gt;""),HLOOKUP(DA18,Points_Table_Modified,IF(DI18&gt;=6,8,DI18+2),FALSE),IF(DA18&lt;&gt;"",HLOOKUP(DA18,Points_Table,IF(DI18&gt;=6,8,DI18+2),FALSE),"")),DB18),DB18)</f>
        <v/>
      </c>
      <c r="DD18" s="51" t="str">
        <f>IF(AND($G18="6",CD18&lt;&gt;""),CD18,"")</f>
        <v/>
      </c>
      <c r="DE18" s="52" t="str">
        <f>IF(AND(CD18&lt;&gt;"",$G18="6"),_xlfn.RANK.EQ(CD18,$DD$6:$DD$89),"")</f>
        <v/>
      </c>
      <c r="DF18" s="52" t="str">
        <f>IF(IF(DE18&lt;&gt;"",IF(MAX(COUNTIF($DE$6:$DE$89,$DE$6:$DE$89))&gt;1,"x",""),"")&lt;&gt;"",DE18+1,"")</f>
        <v/>
      </c>
      <c r="DG18" s="52" t="str">
        <f>IF(DE18&lt;&gt;"",IF($G18="3",IF(CD18&lt;&gt;"",IF(AND(DE18&lt;=10,CD18&gt;=$DD$92),HLOOKUP(DE18,Points_Table_Modified,IF(DI18&gt;=6,8,DI18+2),FALSE),0),""),IF(CD18&lt;&gt;"",IF(AND(DE18&lt;=10,CD18&gt;=$DD$92),HLOOKUP(DE18,Points_Table,IF(DI18&gt;=6,8,DI18+2),FALSE),0),"")),"")</f>
        <v/>
      </c>
      <c r="DH18" s="53" t="str">
        <f>IF(DF18&lt;&gt;"",AVERAGE(IF(AND($G18="3",DF18&lt;&gt;""),HLOOKUP(DF18,Points_Table_Modified,IF(DI18&gt;=6,8,DI18+2),FALSE),IF(DF18&lt;&gt;"",HLOOKUP(DF18,Points_Table,IF(DI18&gt;=6,8,DI18+2),FALSE),"")),DG18),DG18)</f>
        <v/>
      </c>
      <c r="DI18" s="55">
        <f>VLOOKUP($G18,Entries_D_Event,6,FALSE)</f>
        <v>0</v>
      </c>
      <c r="DJ18" s="52" t="str">
        <f>CONCATENATE(DE18,CZ18,CU18,CP18,CK18,CF18)</f>
        <v/>
      </c>
      <c r="DK18" s="52" t="str">
        <f>IF(DJ18&lt;&gt;"",IF(AND($G18="3",CD18&lt;&gt;""),10,IF(CD18&lt;&gt;"",5,"")),"")</f>
        <v/>
      </c>
      <c r="DL18" s="118">
        <f>_xlfn.NUMBERVALUE(IF(DJ18&lt;&gt;"",CONCATENATE(DH18,DC18,CX18,CS18,CN18,CI18),""))</f>
        <v>0</v>
      </c>
      <c r="DM18" s="56">
        <f>IFERROR(DK18+DL18,0)</f>
        <v>0</v>
      </c>
      <c r="DN18" s="90"/>
      <c r="DO18" s="52" t="str">
        <f>IF(AND($G18="1",DN18&lt;&gt;""),DN18,"")</f>
        <v/>
      </c>
      <c r="DP18" s="52" t="str">
        <f>IF(AND(DN18&lt;&gt;"",$G18="1"),_xlfn.RANK.EQ(DN18,$DO$6:$DO$89),"")</f>
        <v/>
      </c>
      <c r="DQ18" s="52" t="str">
        <f>IF(IF(DP18&lt;&gt;"",IF(MAX(COUNTIF($DP$6:$DP$89,$DP$6:$DP$89))&gt;1,"x",""),"")&lt;&gt;"",DP18+1,"")</f>
        <v/>
      </c>
      <c r="DR18" s="52" t="str">
        <f>IF(DP18&lt;&gt;"",IF($G18="3",IF(DN18&lt;&gt;"",IF(AND(DP18&lt;=10,DN18&gt;=$DO$92),HLOOKUP(DP18,Points_Table_Modified,IF(ES18&gt;=6,8,ES18+2),FALSE),0),""),IF(DN18&lt;&gt;"",IF(AND(DP18&lt;=10,DN18&gt;=$DO$92),HLOOKUP(DP18,Points_Table,IF(ES18&gt;=6,8,ES18+2),FALSE),0),"")),"")</f>
        <v/>
      </c>
      <c r="DS18" s="53" t="str">
        <f>IF(DQ18&lt;&gt;"",AVERAGE(IF(AND($G18="3",DQ18&lt;&gt;""),HLOOKUP(DQ18,Points_Table_Modified,IF(ES18&gt;=6,8,ES18+2),FALSE),IF(DQ18&lt;&gt;"",HLOOKUP(DQ18,Points_Table,IF(ES18&gt;=6,8,ES18+2),FALSE),"")),DR18),DR18)</f>
        <v/>
      </c>
      <c r="DT18" s="51" t="str">
        <f>IF(AND($G18="2",DN18&lt;&gt;""),DN18,"")</f>
        <v/>
      </c>
      <c r="DU18" s="52" t="str">
        <f>IF(AND(DN18&lt;&gt;"",$G18="2"),_xlfn.RANK.EQ(DN18,$DT$6:$DT$89),"")</f>
        <v/>
      </c>
      <c r="DV18" s="52" t="str">
        <f>IF(IF(DU18&lt;&gt;"",IF(MAX(COUNTIF($DU$6:$DU$89,$DU$6:$DU$89))&gt;1,"x",""),"")&lt;&gt;"",DU18+1,"")</f>
        <v/>
      </c>
      <c r="DW18" s="54" t="str">
        <f>IF(DU18&lt;&gt;"",IF($G18="3",IF(DN18&lt;&gt;"",IF(AND(DU18&lt;=10,DN18&gt;=$DT$92),HLOOKUP(DU18,Points_Table_Modified,IF(ES18&gt;=6,8,ES18+2),FALSE),0),""),IF(DN18&lt;&gt;"",IF(AND(DU18&lt;=10,DN18&gt;=$DT$92),HLOOKUP(DU18,Points_Table,IF(ES18&gt;=6,8,ES18+2),FALSE),0),"")),"")</f>
        <v/>
      </c>
      <c r="DX18" s="53" t="str">
        <f>IF(DV18&lt;&gt;"",AVERAGE(IF(AND($G18="3",DV18&lt;&gt;""),HLOOKUP(DV18,Points_Table_Modified,IF(ES18&gt;=6,8,ES18+2),FALSE),IF(DV18&lt;&gt;"",HLOOKUP(DV18,Points_Table,IF(ES18&gt;=6,8,ES18+2),FALSE),"")),DW18),DW18)</f>
        <v/>
      </c>
      <c r="DY18" s="51" t="str">
        <f>IF(AND($G18="3",DN18&lt;&gt;""),DN18,"")</f>
        <v/>
      </c>
      <c r="DZ18" s="52" t="str">
        <f>IF(AND(DN18&lt;&gt;"",$G18="3"),_xlfn.RANK.EQ(DN18,$DY$6:$DY$89),"")</f>
        <v/>
      </c>
      <c r="EA18" s="52" t="str">
        <f>IF(IF(DZ18&lt;&gt;"",IF(MAX(COUNTIF($DZ$6:$DZ$89,$DZ$6:$DZ$89))&gt;1,"x",""),"")&lt;&gt;"",DZ18+1,"")</f>
        <v/>
      </c>
      <c r="EB18" s="52" t="str">
        <f>IF(DZ18&lt;&gt;"",IF($G18="3",IF(DN18&lt;&gt;"",IF(AND(DZ18&lt;=20,DN18&gt;=$DY$92),HLOOKUP(DZ18,Points_Table_Modified,IF(ES18&gt;=6,8,ES18+2),FALSE),0),""),IF(DN18&lt;&gt;"",IF(AND(DZ18&lt;=10,DN18&gt;=$DY$92),HLOOKUP(DZ18,Points_Table,IF(ES18&gt;=6,8,ES18+2),FALSE),0),"")),"")</f>
        <v/>
      </c>
      <c r="EC18" s="53" t="str">
        <f>IF(EA18&lt;&gt;"",AVERAGE(IF(AND($G18="3",EA18&lt;&gt;""),HLOOKUP(EA18,Points_Table_Modified,IF(ES18&gt;=6,8,ES18+2),FALSE),IF(EA18&lt;&gt;"",HLOOKUP(EA18,Points_Table,IF(ES18&gt;=6,8,ES18+2),FALSE),"")),EB18),EB18)</f>
        <v/>
      </c>
      <c r="ED18" s="51" t="str">
        <f>IF(AND($G18="4",DN18&lt;&gt;""),DN18,"")</f>
        <v/>
      </c>
      <c r="EE18" s="52" t="str">
        <f>IF(AND(DN18&lt;&gt;"",G18="4"),_xlfn.RANK.EQ(DN18,$ED$6:$ED$89),"")</f>
        <v/>
      </c>
      <c r="EF18" s="52" t="str">
        <f>IF(IF(EE18&lt;&gt;"",IF(MAX(COUNTIF($EE$6:$EE$89,$EE$6:$EE$89))&gt;1,"x",""),"")&lt;&gt;"",EE18+1,"")</f>
        <v/>
      </c>
      <c r="EG18" s="52" t="str">
        <f>IF(EE18&lt;&gt;"",IF($G18="3",IF(DN18&lt;&gt;"",IF(AND(EE18&lt;=10,DN18&gt;=$ED$92),HLOOKUP(EE18,Points_Table_Modified,IF(ES18&gt;=6,8,ES18+2),FALSE),0),""),IF(DN18&lt;&gt;"",IF(AND(EE18&lt;=10,DN18&gt;=$ED$92),HLOOKUP(EE18,Points_Table,IF(ES18&gt;=6,8,ES18+2),FALSE),0),"")),"")</f>
        <v/>
      </c>
      <c r="EH18" s="53" t="str">
        <f>IF(EF18&lt;&gt;"",AVERAGE(IF(AND($G18="3",EF18&lt;&gt;""),HLOOKUP(EF18,Points_Table_Modified,IF(ES18&gt;=6,8,ES18+2),FALSE),IF(EF18&lt;&gt;"",HLOOKUP(EF18,Points_Table,IF(ES18&gt;=6,8,ES18+2),FALSE),"")),EG18),EG18)</f>
        <v/>
      </c>
      <c r="EI18" s="51" t="str">
        <f>IF(AND($G18="5",DN18&lt;&gt;""),DN18,"")</f>
        <v/>
      </c>
      <c r="EJ18" s="52" t="str">
        <f>IF(AND(DN18&lt;&gt;"",$G18="5"),_xlfn.RANK.EQ(DN18,$EI$6:$EI$89),"")</f>
        <v/>
      </c>
      <c r="EK18" s="52" t="str">
        <f>IF(IF(EJ18&lt;&gt;"",IF(MAX(COUNTIF($EJ$6:$EJ$89,$EJ$6:$EJ$89))&gt;1,"x",""),"")&lt;&gt;"",EJ18+1,"")</f>
        <v/>
      </c>
      <c r="EL18" s="52" t="str">
        <f>IF(EJ18&lt;&gt;"",IF($G18="3",IF(DN18&lt;&gt;"",IF(AND(EJ18&lt;=10,DN18&gt;=$EI$92),HLOOKUP(EJ18,Points_Table_Modified,IF(ES18&gt;=6,8,ES18+2),FALSE),0),""),IF(DN18&lt;&gt;"",IF(AND(EJ18&lt;=10,DN18&gt;=$EI$92),HLOOKUP(EJ18,Points_Table,IF(ES18&gt;=6,8,ES18+2),FALSE),0),"")),"")</f>
        <v/>
      </c>
      <c r="EM18" s="53" t="str">
        <f>IF(EK18&lt;&gt;"",AVERAGE(IF(AND($G18="3",EK18&lt;&gt;""),HLOOKUP(EK18,Points_Table_Modified,IF(ES18&gt;=6,8,ES18+2),FALSE),IF(EK18&lt;&gt;"",HLOOKUP(EK18,Points_Table,IF(ES18&gt;=6,8,ES18+2),FALSE),"")),EL18),EL18)</f>
        <v/>
      </c>
      <c r="EN18" s="51" t="str">
        <f>IF(AND($G18="6",DN18&lt;&gt;""),DN18,"")</f>
        <v/>
      </c>
      <c r="EO18" s="52" t="str">
        <f>IF(AND(DN18&lt;&gt;"",$G18="6"),_xlfn.RANK.EQ(DN18,$EN$6:$EN$89),"")</f>
        <v/>
      </c>
      <c r="EP18" s="52" t="str">
        <f>IF(IF(EO18&lt;&gt;"",IF(MAX(COUNTIF($EO$6:$EO$89,$EO$6:$EO$89))&gt;1,"x",""),"")&lt;&gt;"",EO18+1,"")</f>
        <v/>
      </c>
      <c r="EQ18" s="52" t="str">
        <f>IF(EO18&lt;&gt;"",IF($G18="3",IF(DN18&lt;&gt;"",IF(AND(EO18&lt;=10,DN18&gt;=$EN$92),HLOOKUP(EO18,Points_Table_Modified,IF(ES18&gt;=6,8,ES18+2),FALSE),0),""),IF(DN18&lt;&gt;"",IF(AND(EO18&lt;=10,DN18&gt;=$EN$92),HLOOKUP(EO18,Points_Table,IF(ES18&gt;=6,8,ES18+2),FALSE),0),"")),"")</f>
        <v/>
      </c>
      <c r="ER18" s="53" t="str">
        <f>IF(EP18&lt;&gt;"",AVERAGE(IF(AND($G18="3",EP18&lt;&gt;""),HLOOKUP(EP18,Points_Table_Modified,IF(ES18&gt;=6,8,ES18+2),FALSE),IF(EP18&lt;&gt;"",HLOOKUP(EP18,Points_Table,IF(ES18&gt;=6,8,ES18+2),FALSE),"")),EQ18),EQ18)</f>
        <v/>
      </c>
      <c r="ES18" s="57">
        <f>VLOOKUP($G18,Entries_D_Event,7,FALSE)</f>
        <v>0</v>
      </c>
      <c r="ET18" s="52" t="str">
        <f>CONCATENATE(EO18,EJ18,EE18,DZ18,DU18,DP18)</f>
        <v/>
      </c>
      <c r="EU18" s="118" t="str">
        <f>IF(ET18&lt;&gt;"",IF(AND($G18="3",DN18&lt;&gt;""),10,IF(DN18&lt;&gt;"",5,"")),"")</f>
        <v/>
      </c>
      <c r="EV18" s="118">
        <f>_xlfn.NUMBERVALUE(IF(ET18&lt;&gt;"",CONCATENATE(ER18,EM18,EH18,EC18,DX18,DS18),""))</f>
        <v>0</v>
      </c>
      <c r="EW18" s="56">
        <f>IFERROR(EU18+EV18,0)</f>
        <v>0</v>
      </c>
      <c r="EX18" s="90"/>
      <c r="EY18" s="52" t="str">
        <f>IF(AND($G18="1",EX18&lt;&gt;""),EX18,"")</f>
        <v/>
      </c>
      <c r="EZ18" s="52" t="str">
        <f>IF(AND(EX18&lt;&gt;"",$G18="1"),_xlfn.RANK.EQ(EX18,$EY$6:$EY$89),"")</f>
        <v/>
      </c>
      <c r="FA18" s="52" t="str">
        <f>IF(IF(EZ18&lt;&gt;"",IF(MAX(COUNTIF($EZ$6:$EZ$89,$EZ$6:$EZ$89))&gt;1,"x",""),"")&lt;&gt;"",EZ18+1,"")</f>
        <v/>
      </c>
      <c r="FB18" s="52" t="str">
        <f>IF(EZ18&lt;&gt;"",IF($G18="3",IF(EX18&lt;&gt;"",IF(AND(EZ18&lt;=10,EX18&gt;=$EY$92),HLOOKUP(EZ18,Points_Table_Modified,IF(GC18&gt;=6,8,GC18+2),FALSE),0),""),IF(EX18&lt;&gt;"",IF(AND(EZ18&lt;=10,EX18&gt;=$EY$92),HLOOKUP(EZ18,Points_Table,IF(GC18&gt;=6,8,GC18+2),FALSE),0),"")),"")</f>
        <v/>
      </c>
      <c r="FC18" s="56" t="str">
        <f>IF(FB18&gt;0,IF(FA18&lt;&gt;"",AVERAGE(IF(AND($G18="3",FA18&lt;&gt;""),HLOOKUP(FA18,Points_Table_Modified,IF(GC18&gt;=6,8,GC18+2),FALSE),IF(FA18&lt;&gt;"",HLOOKUP(FA18,Points_Table,IF(GC18&gt;=6,8,GC18+2),FALSE),"")),FB18),FB18),0)</f>
        <v/>
      </c>
      <c r="FD18" s="51" t="str">
        <f>IF(AND($G18="2",EX18&lt;&gt;""),EX18,"")</f>
        <v/>
      </c>
      <c r="FE18" s="52" t="str">
        <f>IF(AND(EX18&lt;&gt;"",$G18="2"),_xlfn.RANK.EQ(EX18,$FD$6:$FD$89),"")</f>
        <v/>
      </c>
      <c r="FF18" s="52" t="str">
        <f>IF(IF(FE18&lt;&gt;"",IF(MAX(COUNTIF($FE$6:$FE$89,$FE$6:$FE$89))&gt;1,"x",""),"")&lt;&gt;"",FE18+1,"")</f>
        <v/>
      </c>
      <c r="FG18" s="54" t="str">
        <f>IF(FE18&lt;&gt;"",IF($G18="3",IF(EX18&lt;&gt;"",IF(AND(FE18&lt;=10,EX18&gt;=$FD$92),HLOOKUP(FE18,Points_Table_Modified,IF(GC18&gt;=6,8,GC18+2),FALSE),0),""),IF(EX18&lt;&gt;"",IF(AND(FE18&lt;=10,EX18&gt;=$FD$92),HLOOKUP(FE18,Points_Table,IF(GC18&gt;=6,8,GC18+2),FALSE),0),"")),"")</f>
        <v/>
      </c>
      <c r="FH18" s="56" t="str">
        <f>IF(FG18&gt;0,IF(FF18&lt;&gt;"",AVERAGE(IF(AND($G18="3",FF18&lt;&gt;""),HLOOKUP(FF18,Points_Table_Modified,IF(GC18&gt;=6,8,GC18+2),FALSE),IF(FF18&lt;&gt;"",HLOOKUP(FF18,Points_Table,IF(GC18&gt;=6,8,GC18+2),FALSE),"")),FG18),FG18),0)</f>
        <v/>
      </c>
      <c r="FI18" s="51" t="str">
        <f>IF(AND($G18="3",EX18&lt;&gt;""),EX18,"")</f>
        <v/>
      </c>
      <c r="FJ18" s="52" t="str">
        <f>IF(AND(EX18&lt;&gt;"",$G18="3"),_xlfn.RANK.EQ(EX18,$FI$6:$FI$89),"")</f>
        <v/>
      </c>
      <c r="FK18" s="52" t="str">
        <f>IF(IF(FJ18&lt;&gt;"",IF(MAX(COUNTIF($FJ$6:$FJ$89,$FJ$6:$FJ$89))&gt;1,"x",""),"")&lt;&gt;"",FJ18+1,"")</f>
        <v/>
      </c>
      <c r="FL18" s="52" t="str">
        <f>IF(FJ18&lt;&gt;"",IF($G18="3",IF(EX18&lt;&gt;"",IF(AND(FJ18&lt;=20,EX18&gt;=$FI$92),HLOOKUP(FJ18,Points_Table_Modified,IF(GC18&gt;=6,8,GC18+2),FALSE),0),""),IF(EX18&lt;&gt;"",IF(AND(FJ18&lt;=10,EX18&gt;=$FI$92),HLOOKUP(FJ18,Points_Table,IF(GC18&gt;=6,8,GC18+2),FALSE),0),"")),"")</f>
        <v/>
      </c>
      <c r="FM18" s="56" t="str">
        <f>IF(FL18&gt;0,IF(FK18&lt;&gt;"",AVERAGE(IF(AND($G18="3",FK18&lt;&gt;""),HLOOKUP(FK18,Points_Table_Modified,IF(GC18&gt;=6,8,GC18+2),FALSE),IF(FK18&lt;&gt;"",HLOOKUP(FK18,Points_Table,IF(GC18&gt;=6,8,GC18+2),FALSE),"")),FL18),FL18),0)</f>
        <v/>
      </c>
      <c r="FN18" s="51" t="str">
        <f>IF(AND($G18="4",EX18&lt;&gt;""),EX18,"")</f>
        <v/>
      </c>
      <c r="FO18" s="52" t="str">
        <f>IF(AND(EX18&lt;&gt;"",G18="4"),_xlfn.RANK.EQ(EX18,$FN$6:$FN$89),"")</f>
        <v/>
      </c>
      <c r="FP18" s="52" t="str">
        <f>IF(IF(FO18&lt;&gt;"",IF(MAX(COUNTIF($FO$6:$FO$89,$FO$6:$FO$89))&gt;1,"x",""),"")&lt;&gt;"",FO18+1,"")</f>
        <v/>
      </c>
      <c r="FQ18" s="52" t="str">
        <f>IF(FO18&lt;&gt;"",IF($G18="3",IF(EX18&lt;&gt;"",IF(AND(FO18&lt;=10,EX18&gt;=$FN$92),HLOOKUP(FO18,Points_Table_Modified,IF(GC18&gt;=6,8,GC18+2),FALSE),0),""),IF(EX18&lt;&gt;"",IF(AND(FO18&lt;=10,EX18&gt;=$FN$92),HLOOKUP(FO18,Points_Table,IF(GC18&gt;=6,8,GC18+2),FALSE),0),"")),"")</f>
        <v/>
      </c>
      <c r="FR18" s="56" t="str">
        <f>IF(FQ18&gt;0,IF(FP18&lt;&gt;"",AVERAGE(IF(AND($G18="3",FP18&lt;&gt;""),HLOOKUP(FP18,Points_Table_Modified,IF(GC18&gt;=6,8,GC18+2),FALSE),IF(FP18&lt;&gt;"",HLOOKUP(FP18,Points_Table,IF(GC18&gt;=6,8,GC18+2),FALSE),"")),FQ18),FQ18),0)</f>
        <v/>
      </c>
      <c r="FS18" s="51" t="str">
        <f>IF(AND($G18="5",EX18&lt;&gt;""),EX18,"")</f>
        <v/>
      </c>
      <c r="FT18" s="52" t="str">
        <f>IF(AND(EX18&lt;&gt;"",$G18="5"),_xlfn.RANK.EQ(EX18,$FS$6:$FS$89),"")</f>
        <v/>
      </c>
      <c r="FU18" s="52" t="str">
        <f>IF(IF(FT18&lt;&gt;"",IF(MAX(COUNTIF($FT$6:$FT$89,$FT$6:$FT$89))&gt;1,"x",""),"")&lt;&gt;"",FT18+1,"")</f>
        <v/>
      </c>
      <c r="FV18" s="52" t="str">
        <f>IF(FT18&lt;&gt;"",IF($G18="3",IF(EX18&lt;&gt;"",IF(AND(FT18&lt;=10,EX18&gt;=$FS$92),HLOOKUP(FT18,Points_Table_Modified,IF(GC18&gt;=6,8,GC18+2),FALSE),0),""),IF(EX18&lt;&gt;"",IF(AND(FT18&lt;=10,EX18&gt;=$FS$92),HLOOKUP(FT18,Points_Table,IF(GC18&gt;=6,8,GC18+2),FALSE),0),"")),"")</f>
        <v/>
      </c>
      <c r="FW18" s="56" t="str">
        <f>IF(FV18&gt;0,IF(FU18&lt;&gt;"",AVERAGE(IF(AND($G18="3",FU18&lt;&gt;""),HLOOKUP(FU18,Points_Table_Modified,IF(GC18&gt;=6,8,GC18+2),FALSE),IF(FU18&lt;&gt;"",HLOOKUP(FU18,Points_Table,IF(GC18&gt;=6,8,GC18+2),FALSE),"")),FV18),FV18),0)</f>
        <v/>
      </c>
      <c r="FX18" s="51" t="str">
        <f>IF(AND($G18="6",EX18&lt;&gt;""),EX18,"")</f>
        <v/>
      </c>
      <c r="FY18" s="52" t="str">
        <f>IF(AND(EX18&lt;&gt;"",$G18="6"),_xlfn.RANK.EQ(EX18,$FX$6:$FX$89),"")</f>
        <v/>
      </c>
      <c r="FZ18" s="52" t="str">
        <f>IF(IF(FY18&lt;&gt;"",IF(MAX(COUNTIF($FY$6:$FY$89,$FY$6:$FY$89))&gt;1,"x",""),"")&lt;&gt;"",FY18+1,"")</f>
        <v/>
      </c>
      <c r="GA18" s="52" t="str">
        <f>IF(FY18&lt;&gt;"",IF($G18="3",IF(EX18&lt;&gt;"",IF(AND(FY18&lt;=10,EX18&gt;=$FX$92),HLOOKUP(FY18,Points_Table_Modified,IF(GC18&gt;=6,8,GC18+2),FALSE),0),""),IF(EX18&lt;&gt;"",IF(AND(FY18&lt;=10,EX18&gt;=$FX$92),HLOOKUP(FY18,Points_Table,IF(GC18&gt;=6,8,GC18+2),FALSE),0),"")),"")</f>
        <v/>
      </c>
      <c r="GB18" s="56" t="str">
        <f>IF(GA18&gt;0,IF(FZ18&lt;&gt;"",AVERAGE(IF(AND($G18="3",FZ18&lt;&gt;""),HLOOKUP(FZ18,Points_Table_Modified,IF(GC18&gt;=6,8,GC18+2),FALSE),IF(FZ18&lt;&gt;"",HLOOKUP(FZ18,Points_Table,IF(GC18&gt;=6,8,GC18+2),FALSE),"")),GA18),GA18),0)</f>
        <v/>
      </c>
      <c r="GC18" s="57">
        <f>VLOOKUP($G18,Entries_D_Event,8,FALSE)</f>
        <v>0</v>
      </c>
      <c r="GD18" s="52" t="str">
        <f>CONCATENATE(FY18,FT18,FO18,FJ18,FE18,EZ18)</f>
        <v/>
      </c>
      <c r="GE18" s="118" t="str">
        <f>IF(GD18&lt;&gt;"",IF(AND($G18="3",EX18&lt;&gt;""),10,IF(EX18&lt;&gt;"",5,"")),"")</f>
        <v/>
      </c>
      <c r="GF18" s="118">
        <f>_xlfn.NUMBERVALUE(IF(GD18&lt;&gt;"",CONCATENATE(GB18,FW18,FR18,FM18,FH18,FC18),""))</f>
        <v>0</v>
      </c>
      <c r="GG18" s="56">
        <f>IFERROR(GE18+GF18,0)</f>
        <v>0</v>
      </c>
      <c r="GH18" s="90"/>
      <c r="GI18" s="52" t="str">
        <f>IF(AND($G18="1",GH18&lt;&gt;""),GH18,"")</f>
        <v/>
      </c>
      <c r="GJ18" s="52" t="str">
        <f>IF(AND(GH18&lt;&gt;"",$G18="1"),_xlfn.RANK.EQ(GH18,$GI$6:$GI$89),"")</f>
        <v/>
      </c>
      <c r="GK18" s="52" t="str">
        <f>IF(IF(GJ18&lt;&gt;"",IF(MAX(COUNTIF($GJ$6:$GJ$89,$GJ$6:$GJ$89))&gt;1,"x",""),"")&lt;&gt;"",GJ18+1,"")</f>
        <v/>
      </c>
      <c r="GL18" s="52" t="str">
        <f>IF(GJ18&lt;&gt;"",IF($G18="3",IF(GH18&lt;&gt;"",IF(AND(GJ18&lt;=10,GH18&gt;=$GI$92),HLOOKUP(GJ18,Points_Table_Modified,IF(HM18&gt;=6,8,HM18+2),FALSE),0),""),IF(GH18&lt;&gt;"",IF(AND(GJ18&lt;=10,GH18&gt;=$GI$92),HLOOKUP(GJ18,Points_Table,IF(HM18&gt;=6,8,HM18+2),FALSE),0),"")),"")</f>
        <v/>
      </c>
      <c r="GM18" s="53" t="str">
        <f>IF(GK18&lt;&gt;"",AVERAGE(IF(AND($G18="3",GK18&lt;&gt;""),HLOOKUP(GK18,Points_Table_Modified,IF(HM18&gt;=6,8,HM18+2),FALSE),IF(GK18&lt;&gt;"",HLOOKUP(GK18,Points_Table,IF(HM18&gt;=6,8,HM18+2),FALSE),"")),GL18),GL18)</f>
        <v/>
      </c>
      <c r="GN18" s="51" t="str">
        <f>IF(AND($G18="2",GH18&lt;&gt;""),GH18,"")</f>
        <v/>
      </c>
      <c r="GO18" s="52" t="str">
        <f>IF(AND(GH18&lt;&gt;"",$G18="2"),_xlfn.RANK.EQ(GH18,$GN$6:$GN$89),"")</f>
        <v/>
      </c>
      <c r="GP18" s="52" t="str">
        <f>IF(IF(GO18&lt;&gt;"",IF(MAX(COUNTIF($GO$6:$GO$89,$GO$6:$GO$89))&gt;1,"x",""),"")&lt;&gt;"",GO18+1,"")</f>
        <v/>
      </c>
      <c r="GQ18" s="54" t="str">
        <f>IF(GO18&lt;&gt;"",IF($G18="3",IF(GH18&lt;&gt;"",IF(AND(GO18&lt;=10,GH18&gt;=$GN$92),HLOOKUP(GO18,Points_Table_Modified,IF(HM18&gt;=6,8,HM18+2),FALSE),0),""),IF(GH18&lt;&gt;"",IF(AND(GO18&lt;=10,GH18&gt;=$GN$92),HLOOKUP(GO18,Points_Table,IF(HM18&gt;=6,8,HM18+2),FALSE),0),"")),"")</f>
        <v/>
      </c>
      <c r="GR18" s="53" t="str">
        <f>IF(GP18&lt;&gt;"",AVERAGE(IF(AND($G18="3",GP18&lt;&gt;""),HLOOKUP(GP18,Points_Table_Modified,IF(HM18&gt;=6,8,HM18+2),FALSE),IF(GP18&lt;&gt;"",HLOOKUP(GP18,Points_Table,IF(HM18&gt;=6,8,HM18+2),FALSE),"")),GQ18),GQ18)</f>
        <v/>
      </c>
      <c r="GS18" s="51" t="str">
        <f>IF(AND($G18="3",GH18&lt;&gt;""),GH18,"")</f>
        <v/>
      </c>
      <c r="GT18" s="52" t="str">
        <f>IF(AND(GH18&lt;&gt;"",$G18="3"),_xlfn.RANK.EQ(GH18,$GS$6:$GS$89),"")</f>
        <v/>
      </c>
      <c r="GU18" s="52" t="str">
        <f>IF(IF(GT18&lt;&gt;"",IF(MAX(COUNTIF($GT$6:$GT$89,$GT$6:$GT$89))&gt;1,"x",""),"")&lt;&gt;"",GT18+1,"")</f>
        <v/>
      </c>
      <c r="GV18" s="52" t="str">
        <f>IF(GT18&lt;&gt;"",IF($G18="3",IF(GH18&lt;&gt;"",IF(AND(GT18&lt;=20,GH18&gt;=$GS$92),HLOOKUP(GT18,Points_Table_Modified,IF(HM18&gt;=6,8,HM18+2),FALSE),0),""),IF(GH18&lt;&gt;"",IF(AND(GT18&lt;=10,GH18&gt;=$GS$92),HLOOKUP(GT18,Points_Table,IF(HM18&gt;=6,8,HM18+2),FALSE),0),"")),"")</f>
        <v/>
      </c>
      <c r="GW18" s="53" t="str">
        <f>IF(GU18&lt;&gt;"",AVERAGE(IF(AND($G18="3",GU18&lt;&gt;""),HLOOKUP(GU18,Points_Table_Modified,IF(HM18&gt;=6,8,HM18+2),FALSE),IF(GU18&lt;&gt;"",HLOOKUP(GU18,Points_Table,IF(HM18&gt;=6,8,HM18+2),FALSE),"")),GV18),GV18)</f>
        <v/>
      </c>
      <c r="GX18" s="51" t="str">
        <f>IF(AND($G18="4",GH18&lt;&gt;""),GH18,"")</f>
        <v/>
      </c>
      <c r="GY18" s="52" t="str">
        <f>IF(AND($GH18&lt;&gt;"",G18="4"),_xlfn.RANK.EQ(GH18,$GX$6:$GX$89),"")</f>
        <v/>
      </c>
      <c r="GZ18" s="52" t="str">
        <f>IF(IF(GY18&lt;&gt;"",IF(MAX(COUNTIF($GY$6:$GY$89,$GY$6:$GY$89))&gt;1,"x",""),"")&lt;&gt;"",GY18+1,"")</f>
        <v/>
      </c>
      <c r="HA18" s="52" t="str">
        <f>IF(GY18&lt;&gt;"",IF($G18="3",IF(GH18&lt;&gt;"",IF(AND(GY18&lt;=10,GH18&gt;=$GX$92),HLOOKUP(GY18,Points_Table_Modified,IF(HM18&gt;=6,8,HM18+2),FALSE),0),""),IF(GH18&lt;&gt;"",IF(AND(GY18&lt;=10,GH18&gt;=$GX$92),HLOOKUP(GY18,Points_Table,IF(HM18&gt;=6,8,HM18+2),FALSE),0),"")),"")</f>
        <v/>
      </c>
      <c r="HB18" s="53" t="str">
        <f>IF(GZ18&lt;&gt;"",AVERAGE(IF(AND($G18="3",GZ18&lt;&gt;""),HLOOKUP(GZ18,Points_Table_Modified,IF(HM18&gt;=6,8,HM18+2),FALSE),IF(GZ18&lt;&gt;"",HLOOKUP(GZ18,Points_Table,IF(HM18&gt;=6,8,HM18+2),FALSE),"")),HA18),HA18)</f>
        <v/>
      </c>
      <c r="HC18" s="51" t="str">
        <f>IF(AND($G18="5",GH18&lt;&gt;""),GH18,"")</f>
        <v/>
      </c>
      <c r="HD18" s="52" t="str">
        <f>IF(AND(GH18&lt;&gt;"",$G18="5"),_xlfn.RANK.EQ(GH18,$HC$6:$HC$89),"")</f>
        <v/>
      </c>
      <c r="HE18" s="52" t="str">
        <f>IF(IF(HD18&lt;&gt;"",IF(MAX(COUNTIF($HD$6:$HD$89,$HD$6:$HD$89))&gt;1,"x",""),"")&lt;&gt;"",HD18+1,"")</f>
        <v/>
      </c>
      <c r="HF18" s="52" t="str">
        <f>IF(HD18&lt;&gt;"",IF($G18="3",IF(GH18&lt;&gt;"",IF(AND(HD18&lt;=10,GH18&gt;=$HC$92),HLOOKUP(HD18,Points_Table_Modified,IF(HM18&gt;=6,8,HM18+2),FALSE),0),""),IF(GH18&lt;&gt;"",IF(AND(HD18&lt;=10,GH18&gt;=$HC$92),HLOOKUP(HD18,Points_Table,IF(HM18&gt;=6,8,HM18+2),FALSE),0),"")),"")</f>
        <v/>
      </c>
      <c r="HG18" s="53" t="str">
        <f>IF(HE18&lt;&gt;"",AVERAGE(IF(AND($G18="3",HE18&lt;&gt;""),HLOOKUP(HE18,Points_Table_Modified,IF(HM18&gt;=6,8,HM18+2),FALSE),IF(HE18&lt;&gt;"",HLOOKUP(HE18,Points_Table,IF(HM18&gt;=6,8,HM18+2),FALSE),"")),HF18),HF18)</f>
        <v/>
      </c>
      <c r="HH18" s="51" t="str">
        <f>IF(AND($G18="6",GH18&lt;&gt;""),GH18,"")</f>
        <v/>
      </c>
      <c r="HI18" s="52" t="str">
        <f>IF(AND(GH18&lt;&gt;"",$G18="6"),_xlfn.RANK.EQ(GH18,$HH$6:$HH$89),"")</f>
        <v/>
      </c>
      <c r="HJ18" s="52" t="str">
        <f>IF(IF(HI18&lt;&gt;"",IF(MAX(COUNTIF($HI$6:$HI$89,$HI$6:$HI$89))&gt;1,"x",""),"")&lt;&gt;"",HI18+1,"")</f>
        <v/>
      </c>
      <c r="HK18" s="52" t="str">
        <f>IF(HI18&lt;&gt;"",IF($G18="3",IF(GH18&lt;&gt;"",IF(AND(HI18&lt;=10,GH18&gt;=$HH$92),HLOOKUP(HI18,Points_Table_Modified,IF(HM18&gt;=6,8,HM18+2),FALSE),0),""),IF(GH18&lt;&gt;"",IF(AND(HI18&lt;=10,GH18&gt;=$HH$92),HLOOKUP(HI18,Points_Table,IF(HM18&gt;=6,8,HM18+2),FALSE),0),"")),"")</f>
        <v/>
      </c>
      <c r="HL18" s="53" t="str">
        <f>IF(HJ18&lt;&gt;"",AVERAGE(IF(AND($G18="3",HJ18&lt;&gt;""),HLOOKUP(HJ18,Points_Table_Modified,IF(HM18&gt;=6,8,HM18+2),FALSE),IF(HJ18&lt;&gt;"",HLOOKUP(HJ18,Points_Table,IF(HM18&gt;=6,8,HM18+2),FALSE),"")),HK18),HK18)</f>
        <v/>
      </c>
      <c r="HM18" s="57">
        <f>VLOOKUP($G18,Entries_D_Event,9,FALSE)</f>
        <v>0</v>
      </c>
      <c r="HN18" s="52" t="str">
        <f>CONCATENATE(HI18,HD18,GY18,GT18,GO18,GJ18)</f>
        <v/>
      </c>
      <c r="HO18" s="118" t="str">
        <f>IF(HN18&lt;&gt;"",IF(AND($G18="3",GH18&lt;&gt;""),10,IF(GH18&lt;&gt;"",5,"")),"")</f>
        <v/>
      </c>
      <c r="HP18" s="118">
        <f>_xlfn.NUMBERVALUE(IF(HN18&lt;&gt;"",CONCATENATE(HL18,HG18,HB18,GW18,GR18,GM18),""))</f>
        <v>0</v>
      </c>
      <c r="HQ18" s="56">
        <f>IFERROR(HO18+HP18,0)</f>
        <v>0</v>
      </c>
      <c r="HR18" s="90"/>
      <c r="HS18" s="52" t="str">
        <f>IF(AND($G18="1",HR18&lt;&gt;""),HR18,"")</f>
        <v/>
      </c>
      <c r="HT18" s="52" t="str">
        <f>IF(AND(HR18&lt;&gt;"",$G18="1"),_xlfn.RANK.EQ(HR18,$HS$6:$HS$89),"")</f>
        <v/>
      </c>
      <c r="HU18" s="52" t="str">
        <f>IF(IF(HT18&lt;&gt;"",IF(MAX(COUNTIF($HT$6:$HT$89,$HT$6:$HT$89))&gt;1,"x",""),"")&lt;&gt;"",HT18+1,"")</f>
        <v/>
      </c>
      <c r="HV18" s="52" t="str">
        <f>IF(HT18&lt;&gt;"",IF($G18="3",IF(HR18&lt;&gt;"",IF(AND(HT18&lt;=10,HR18&gt;=$HS$92),HLOOKUP(HT18,Points_Table_Modified,IF(IW18&gt;=6,8,IW18+2),FALSE),0),""),IF(HR18&lt;&gt;"",IF(AND(HT18&lt;=10,HR18&gt;=$HS$92),HLOOKUP(HT18,Points_Table,IF(IW18&gt;=6,8,IW18+2),FALSE),0),"")),"")</f>
        <v/>
      </c>
      <c r="HW18" s="53" t="str">
        <f>IF(HU18&lt;&gt;"",AVERAGE(IF(AND($G18="3",HU18&lt;&gt;""),HLOOKUP(HU18,Points_Table_Modified,IF(IW18&gt;=6,8,IW18+2),FALSE),IF(HU18&lt;&gt;"",HLOOKUP(HU18,Points_Table,IF(IW18&gt;=6,8,IW18+2),FALSE),"")),HV18),HV18)</f>
        <v/>
      </c>
      <c r="HX18" s="51" t="str">
        <f>IF(AND($G18="2",HR18&lt;&gt;""),HR18,"")</f>
        <v/>
      </c>
      <c r="HY18" s="52" t="str">
        <f>IF(AND(HR18&lt;&gt;"",$G18="2"),_xlfn.RANK.EQ(HR18,$HX$6:$HX$89),"")</f>
        <v/>
      </c>
      <c r="HZ18" s="52" t="str">
        <f>IF(IF(HY18&lt;&gt;"",IF(MAX(COUNTIF($HY$6:$HY$89,$HY$6:$HY$89))&gt;1,"x",""),"")&lt;&gt;"",HY18+1,"")</f>
        <v/>
      </c>
      <c r="IA18" s="54" t="str">
        <f>IF(HY18&lt;&gt;"",IF($G18="3",IF(HR18&lt;&gt;"",IF(AND(HY18&lt;=10,HR18&gt;=$HX$92),HLOOKUP(HY18,Points_Table_Modified,IF(IW18&gt;=6,8,IW18+2),FALSE),0),""),IF(HR18&lt;&gt;"",IF(AND(HY18&lt;=10,HR18&gt;=$HX$92),HLOOKUP(HY18,Points_Table,IF(IW18&gt;=6,8,IW18+2),FALSE),0),"")),"")</f>
        <v/>
      </c>
      <c r="IB18" s="53" t="str">
        <f>IF(HZ18&lt;&gt;"",AVERAGE(IF(AND($G18="3",HZ18&lt;&gt;""),HLOOKUP(HZ18,Points_Table_Modified,IF(IW18&gt;=6,8,IW18+2),FALSE),IF(HZ18&lt;&gt;"",HLOOKUP(HZ18,Points_Table,IF(IW18&gt;=6,8,IW18+2),FALSE),"")),IA18),IA18)</f>
        <v/>
      </c>
      <c r="IC18" s="51" t="str">
        <f>IF(AND($G18="3",HR18&lt;&gt;""),HR18,"")</f>
        <v/>
      </c>
      <c r="ID18" s="52" t="str">
        <f>IF(AND(HR18&lt;&gt;"",$G18="3"),_xlfn.RANK.EQ(HR18,$IC$6:$IC$89),"")</f>
        <v/>
      </c>
      <c r="IE18" s="52" t="str">
        <f>IF(IF(ID18&lt;&gt;"",IF(MAX(COUNTIF($ID$6:$ID$89,$ID$6:$ID$89))&gt;1,"x",""),"")&lt;&gt;"",ID18+1,"")</f>
        <v/>
      </c>
      <c r="IF18" s="52" t="str">
        <f>IF(ID18&lt;&gt;"",IF($G18="3",IF(HR18&lt;&gt;"",IF(AND(ID18&lt;=20,HR18&gt;=$IC$92),HLOOKUP(ID18,Points_Table_Modified,IF(IW18&gt;=6,8,IW18+2),FALSE),0),""),IF(HR18&lt;&gt;"",IF(AND(ID18&lt;=10,HR18&gt;=$IC$92),HLOOKUP(ID18,Points_Table,IF(IW18&gt;=6,8,IW18+2),FALSE),0),"")),"")</f>
        <v/>
      </c>
      <c r="IG18" s="53" t="str">
        <f>IF(IE18&lt;&gt;"",AVERAGE(IF(AND($G18="3",IE18&lt;&gt;""),HLOOKUP(IE18,Points_Table_Modified,IF(IW18&gt;=6,8,IW18+2),FALSE),IF(IE18&lt;&gt;"",HLOOKUP(IE18,Points_Table,IF(IW18&gt;=6,8,IW18+2),FALSE),"")),IF18),IF18)</f>
        <v/>
      </c>
      <c r="IH18" s="51" t="str">
        <f>IF(AND($G18="4",HR18&lt;&gt;""),HR18,"")</f>
        <v/>
      </c>
      <c r="II18" s="52" t="str">
        <f>IF(AND(HR18&lt;&gt;"",G18="4"),_xlfn.RANK.EQ(HR18,$IH$6:$IH$89),"")</f>
        <v/>
      </c>
      <c r="IJ18" s="52" t="str">
        <f>IF(IF(II18&lt;&gt;"",IF(MAX(COUNTIF($II$6:$II$89,$II$6:$II$89))&gt;1,"x",""),"")&lt;&gt;"",II18+1,"")</f>
        <v/>
      </c>
      <c r="IK18" s="52" t="str">
        <f>IF(II18&lt;&gt;"",IF($G18="3",IF(HR18&lt;&gt;"",IF(AND(II18&lt;=10,HR18&gt;=$IH$92),HLOOKUP(II18,Points_Table_Modified,IF(IW18&gt;=6,8,IW18+2),FALSE),0),""),IF(HR18&lt;&gt;"",IF(AND(II18&lt;=10,HR18&gt;=$IH$92),HLOOKUP(II18,Points_Table,IF(IW18&gt;=6,8,IW18+2),FALSE),0),"")),"")</f>
        <v/>
      </c>
      <c r="IL18" s="53" t="str">
        <f>IF(IJ18&lt;&gt;"",AVERAGE(IF(AND($G18="3",IJ18&lt;&gt;""),HLOOKUP(IJ18,Points_Table_Modified,IF(IW18&gt;=6,8,IW18+2),FALSE),IF(IJ18&lt;&gt;"",HLOOKUP(IJ18,Points_Table,IF(IW18&gt;=6,8,IW18+2),FALSE),"")),IK18),IK18)</f>
        <v/>
      </c>
      <c r="IM18" s="51" t="str">
        <f>IF(AND($G18="5",HR18&lt;&gt;""),HR18,"")</f>
        <v/>
      </c>
      <c r="IN18" s="52" t="str">
        <f>IF(AND(HR18&lt;&gt;"",$G18="5"),_xlfn.RANK.EQ(HR18,$IM$6:$IM$89),"")</f>
        <v/>
      </c>
      <c r="IO18" s="52" t="str">
        <f>IF(IF(IN18&lt;&gt;"",IF(MAX(COUNTIF($IN$6:$IN$89,$IN$6:$IN$89))&gt;1,"x",""),"")&lt;&gt;"",IN18+1,"")</f>
        <v/>
      </c>
      <c r="IP18" s="52" t="str">
        <f>IF(IN18&lt;&gt;"",IF($G18="3",IF(HR18&lt;&gt;"",IF(AND(IN18&lt;=10,HR18&gt;=$IM$92),HLOOKUP(IN18,Points_Table_Modified,IF(IW18&gt;=6,8,IW18+2),FALSE),0),""),IF(HR18&lt;&gt;"",IF(AND(IN18&lt;=10,HR18&gt;=$IM$92),HLOOKUP(IN18,Points_Table,IF(IW18&gt;=6,8,IW18+2),FALSE),0),"")),"")</f>
        <v/>
      </c>
      <c r="IQ18" s="53" t="str">
        <f>IF(IO18&lt;&gt;"",AVERAGE(IF(AND($G18="3",IO18&lt;&gt;""),HLOOKUP(IO18,Points_Table_Modified,IF(IW18&gt;=6,8,IW18+2),FALSE),IF(IO18&lt;&gt;"",HLOOKUP(IO18,Points_Table,IF(IW18&gt;=6,8,IW18+2),FALSE),"")),IP18),IP18)</f>
        <v/>
      </c>
      <c r="IR18" s="51" t="str">
        <f>IF(AND($G18="6",HR18&lt;&gt;""),HR18,"")</f>
        <v/>
      </c>
      <c r="IS18" s="52" t="str">
        <f>IF(AND(HR18&lt;&gt;"",$G18="6"),_xlfn.RANK.EQ(HR18,$IR$6:$IR$89),"")</f>
        <v/>
      </c>
      <c r="IT18" s="52" t="str">
        <f>IF(IF(IS18&lt;&gt;"",IF(MAX(COUNTIF($IS$6:$IS$89,$IS$6:$IS$89))&gt;1,"x",""),"")&lt;&gt;"",IS18+1,"")</f>
        <v/>
      </c>
      <c r="IU18" s="52" t="str">
        <f>IF(IS18&lt;&gt;"",IF($G18="3",IF(HR18&lt;&gt;"",IF(AND(IS18&lt;=10,HR18&gt;=$IR$92),HLOOKUP(IS18,Points_Table_Modified,IF(IW18&gt;=6,8,IW18+2),FALSE),0),""),IF(HR18&lt;&gt;"",IF(AND(IS18&lt;=10,HR18&gt;=$IR$92),HLOOKUP(IS18,Points_Table,IF(IW18&gt;=6,8,IW18+2),FALSE),0),"")),"")</f>
        <v/>
      </c>
      <c r="IV18" s="53" t="str">
        <f>IF(IT18&lt;&gt;"",AVERAGE(IF(AND($G18="3",IT18&lt;&gt;""),HLOOKUP(IT18,Points_Table_Modified,IF(IW18&gt;=6,8,IW18+2),FALSE),IF(IT18&lt;&gt;"",HLOOKUP(IT18,Points_Table,IF(IW18&gt;=6,8,IW18+2),FALSE),"")),IU18),IU18)</f>
        <v/>
      </c>
      <c r="IW18" s="57">
        <f>VLOOKUP($G18,Entries_D_Event,10,FALSE)</f>
        <v>0</v>
      </c>
      <c r="IX18" s="52" t="str">
        <f>CONCATENATE(IS18,IN18,II18,ID18,HY18,HT18)</f>
        <v/>
      </c>
      <c r="IY18" s="118" t="str">
        <f>IF(IX18&lt;&gt;"",IF(AND($G18="3",HR18&lt;&gt;""),10,IF(HR18&lt;&gt;"",5,"")),"")</f>
        <v/>
      </c>
      <c r="IZ18" s="52">
        <f>_xlfn.NUMBERVALUE(IF(IX18&lt;&gt;"",CONCATENATE(IV18,IQ18,IL18,IG18,IB18,HW18),""))</f>
        <v>0</v>
      </c>
      <c r="JA18" s="56">
        <f>IFERROR(IY18+IZ18,0)</f>
        <v>0</v>
      </c>
      <c r="JB18" s="90"/>
      <c r="JC18" s="52" t="str">
        <f>IF(AND($G18="1",JB18&lt;&gt;""),JB18,"")</f>
        <v/>
      </c>
      <c r="JD18" s="52" t="str">
        <f>IF(AND(JB18&lt;&gt;"",$G18="1"),_xlfn.RANK.EQ(JB18,$JC$6:$JC$89),"")</f>
        <v/>
      </c>
      <c r="JE18" s="52" t="str">
        <f>IF(IF(JD18&lt;&gt;"",IF(MAX(COUNTIF($JD$6:$JD$89,$JD$6:$JD$89))&gt;1,"x",""),"")&lt;&gt;"",JD18+1,"")</f>
        <v/>
      </c>
      <c r="JF18" s="52" t="str">
        <f>IF(JD18&lt;&gt;"",IF($G18="3",IF(JB18&lt;&gt;"",IF(AND(JD18&lt;=10,JB18&gt;=$JC$92),HLOOKUP(JD18,Points_Table_Modified,IF(KG18&gt;=6,8,KG18+2),FALSE),0),""),IF(JB18&lt;&gt;"",IF(AND(JD18&lt;=10,JB18&gt;=$JC$92),HLOOKUP(JD18,Points_Table,IF(KG18&gt;=6,8,KG18+2),FALSE),0),"")),"")</f>
        <v/>
      </c>
      <c r="JG18" s="53" t="str">
        <f>IF(JE18&lt;&gt;"",AVERAGE(IF(AND($G18="3",JE18&lt;&gt;""),HLOOKUP(JE18,Points_Table_Modified,IF(KG18&gt;=6,8,KG18+2),FALSE),IF(JE18&lt;&gt;"",HLOOKUP(JE18,Points_Table,IF(KG18&gt;=6,8,KG18+2),FALSE),"")),JF18),JF18)</f>
        <v/>
      </c>
      <c r="JH18" s="51" t="str">
        <f>IF(AND($G18="2",JB18&lt;&gt;""),JB18,"")</f>
        <v/>
      </c>
      <c r="JI18" s="52" t="str">
        <f>IF(AND(JB18&lt;&gt;"",$G18="2"),_xlfn.RANK.EQ(JB18,$JH$6:$JH$89),"")</f>
        <v/>
      </c>
      <c r="JJ18" s="52" t="str">
        <f>IF(IF(JI18&lt;&gt;"",IF(MAX(COUNTIF($JI$6:$JI$89,$JI$6:$JI$89))&gt;1,"x",""),"")&lt;&gt;"",JI18+1,"")</f>
        <v/>
      </c>
      <c r="JK18" s="54" t="str">
        <f>IF(JI18&lt;&gt;"",IF($G18="3",IF(JB18&lt;&gt;"",IF(AND(JI18&lt;=10,JB18&gt;=$JH$92),HLOOKUP(JI18,Points_Table_Modified,IF(KG18&gt;=6,8,KG18+2),FALSE),0),""),IF(JB18&lt;&gt;"",IF(AND(JI18&lt;=10,JB18&gt;=$JH$92),HLOOKUP(JI18,Points_Table,IF(KG18&gt;=6,8,KG18+2),FALSE),0),"")),"")</f>
        <v/>
      </c>
      <c r="JL18" s="53" t="str">
        <f>IF(JJ18&lt;&gt;"",AVERAGE(IF(AND($G18="3",JJ18&lt;&gt;""),HLOOKUP(JJ18,Points_Table_Modified,IF(KG18&gt;=6,8,KG18+2),FALSE),IF(JJ18&lt;&gt;"",HLOOKUP(JJ18,Points_Table,IF(KG18&gt;=6,8,KG18+2),FALSE),"")),JK18),JK18)</f>
        <v/>
      </c>
      <c r="JM18" s="51" t="str">
        <f>IF(AND($G18="3",JB18&lt;&gt;""),JB18,"")</f>
        <v/>
      </c>
      <c r="JN18" s="52" t="str">
        <f>IF(AND(JB18&lt;&gt;"",$G18="3"),_xlfn.RANK.EQ(JB18,$JM$6:$JM$89),"")</f>
        <v/>
      </c>
      <c r="JO18" s="52" t="str">
        <f>IF(IF(JN18&lt;&gt;"",IF(MAX(COUNTIF($JN$6:$JN$89,$JN$6:$JN$89))&gt;1,"x",""),"")&lt;&gt;"",JN18+1,"")</f>
        <v/>
      </c>
      <c r="JP18" s="52" t="str">
        <f>IF(JN18&lt;&gt;"",IF($G18="3",IF(JB18&lt;&gt;"",IF(AND(JN18&lt;=20,JB18&gt;=$JM$92),HLOOKUP(JN18,Points_Table_Modified,IF(KG18&gt;=6,8,KG18+2),FALSE),0),""),IF(JB18&lt;&gt;"",IF(AND(JN18&lt;=10,JB18&gt;=$JM$92),HLOOKUP(JN18,Points_Table,IF(KG18&gt;=6,8,KG18+2),FALSE),0),"")),"")</f>
        <v/>
      </c>
      <c r="JQ18" s="53" t="str">
        <f>IF(JO18&lt;&gt;"",AVERAGE(IF(AND($G18="3",JO18&lt;&gt;""),HLOOKUP(JO18,Points_Table_Modified,IF(KG18&gt;=6,8,KG18+2),FALSE),IF(JO18&lt;&gt;"",HLOOKUP(JO18,Points_Table,IF(KG18&gt;=6,8,KG18+2),FALSE),"")),JP18),JP18)</f>
        <v/>
      </c>
      <c r="JR18" s="51" t="str">
        <f>IF(AND($G18="4",JB18&lt;&gt;""),JB18,"")</f>
        <v/>
      </c>
      <c r="JS18" s="52" t="str">
        <f>IF(AND(JB18&lt;&gt;"",G18="4"),_xlfn.RANK.EQ(JB18,$JR$6:$JR$89),"")</f>
        <v/>
      </c>
      <c r="JT18" s="52" t="str">
        <f>IF(IF(JS18&lt;&gt;"",IF(MAX(COUNTIF($JS$6:$JS$89,$JS$6:$JS$89))&gt;1,"x",""),"")&lt;&gt;"",JS18+1,"")</f>
        <v/>
      </c>
      <c r="JU18" s="52" t="str">
        <f>IF(JS18&lt;&gt;"",IF($G18="3",IF(JB18&lt;&gt;"",IF(AND(JS18&lt;=10,JB18&gt;=$JR$92),HLOOKUP(JS18,Points_Table_Modified,IF(KG18&gt;=6,8,KG18+2),FALSE),0),""),IF(JB18&lt;&gt;"",IF(AND(JS18&lt;=10,JB18&gt;=$JR$92),HLOOKUP(JS18,Points_Table,IF(KG18&gt;=6,8,KG18+2),FALSE),0),"")),"")</f>
        <v/>
      </c>
      <c r="JV18" s="53" t="str">
        <f>IF(JT18&lt;&gt;"",AVERAGE(IF(AND($G18="3",JT18&lt;&gt;""),HLOOKUP(JT18,Points_Table_Modified,IF(KG18&gt;=6,8,KG18+2),FALSE),IF(JT18&lt;&gt;"",HLOOKUP(JT18,Points_Table,IF(KG18&gt;=6,8,KG18+2),FALSE),"")),JU18),JU18)</f>
        <v/>
      </c>
      <c r="JW18" s="51" t="str">
        <f>IF(AND($G18="5",JB18&lt;&gt;""),JB18,"")</f>
        <v/>
      </c>
      <c r="JX18" s="52" t="str">
        <f>IF(AND(JB18&lt;&gt;"",$G18="5"),_xlfn.RANK.EQ(JB18,$JW$6:$JW$89),"")</f>
        <v/>
      </c>
      <c r="JY18" s="52" t="str">
        <f>IF(IF(JX18&lt;&gt;"",IF(MAX(COUNTIF($JX$6:$JX$89,$JX$6:$JX$89))&gt;1,"x",""),"")&lt;&gt;"",JX18+1,"")</f>
        <v/>
      </c>
      <c r="JZ18" s="52" t="str">
        <f>IF(JX18&lt;&gt;"",IF($G18="3",IF(JB18&lt;&gt;"",IF(AND(JX18&lt;=10,JB18&gt;=$JW$92),HLOOKUP(JX18,Points_Table_Modified,IF(KG18&gt;=6,8,KG18+2),FALSE),0),""),IF(JB18&lt;&gt;"",IF(AND(JX18&lt;=10,JB18&gt;=$JW$92),HLOOKUP(JX18,Points_Table,IF(KG18&gt;=6,8,KG18+2),FALSE),0),"")),"")</f>
        <v/>
      </c>
      <c r="KA18" s="53" t="str">
        <f>IF(JY18&lt;&gt;"",AVERAGE(IF(AND($G18="3",JY18&lt;&gt;""),HLOOKUP(JY18,Points_Table_Modified,IF(KG18&gt;=6,8,KG18+2),FALSE),IF(JY18&lt;&gt;"",HLOOKUP(JY18,Points_Table,IF(KG18&gt;=6,8,KG18+2),FALSE),"")),JZ18),JZ18)</f>
        <v/>
      </c>
      <c r="KB18" s="51" t="str">
        <f>IF(AND($G18="6",JB18&lt;&gt;""),JB18,"")</f>
        <v/>
      </c>
      <c r="KC18" s="52" t="str">
        <f>IF(AND(JB18&lt;&gt;"",$G18="6"),_xlfn.RANK.EQ(JB18,$KB$6:$KB$89),"")</f>
        <v/>
      </c>
      <c r="KD18" s="52" t="str">
        <f>IF(IF(KC18&lt;&gt;"",IF(MAX(COUNTIF($KC$6:$KC$89,$KC$6:$KC$89))&gt;1,"x",""),"")&lt;&gt;"",KC18+1,"")</f>
        <v/>
      </c>
      <c r="KE18" s="52" t="str">
        <f>IF(KC18&lt;&gt;"",IF($G18="3",IF(JB18&lt;&gt;"",IF(AND(KC18&lt;=10,JB18&gt;=$KB$92),HLOOKUP(KC18,Points_Table_Modified,IF(KG18&gt;=6,8,KG18+2),FALSE),0),""),IF(JB18&lt;&gt;"",IF(AND(KC18&lt;=10,JB18&gt;=$KB$92),HLOOKUP(KC18,Points_Table,IF(KG18&gt;=6,8,KG18+2),FALSE),0),"")),"")</f>
        <v/>
      </c>
      <c r="KF18" s="53" t="str">
        <f>IF(KD18&lt;&gt;"",AVERAGE(IF(AND($G18="3",KD18&lt;&gt;""),HLOOKUP(KD18,Points_Table_Modified,IF(KG18&gt;=6,8,KG18+2),FALSE),IF(KD18&lt;&gt;"",HLOOKUP(KD18,Points_Table,IF(KG18&gt;=6,8,KG18+2),FALSE),"")),KE18),KE18)</f>
        <v/>
      </c>
      <c r="KG18" s="57">
        <f>VLOOKUP($G18,Entries_D_Event,11,FALSE)</f>
        <v>0</v>
      </c>
      <c r="KH18" s="52" t="str">
        <f>CONCATENATE(KC18,JX18,JS18,JN18,JI18,JD18)</f>
        <v/>
      </c>
      <c r="KI18" s="118" t="str">
        <f>IF(KH18&lt;&gt;"",IF(AND($G18="3",JB18&lt;&gt;""),10,IF(JB18&lt;&gt;"",5,"")),"")</f>
        <v/>
      </c>
      <c r="KJ18" s="118">
        <f>_xlfn.NUMBERVALUE(IF(KH18&lt;&gt;"",CONCATENATE(KF18,KA18,JV18,JQ18,JL18,JG18),""))</f>
        <v>0</v>
      </c>
      <c r="KK18" s="56">
        <f>IFERROR(KI18+KJ18,0)</f>
        <v>0</v>
      </c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</row>
    <row r="19" spans="1:358" s="1" customFormat="1" x14ac:dyDescent="0.25">
      <c r="A19" s="35"/>
      <c r="B19" s="45">
        <v>14</v>
      </c>
      <c r="C19" s="46" t="s">
        <v>79</v>
      </c>
      <c r="D19" s="47" t="s">
        <v>80</v>
      </c>
      <c r="E19" s="50">
        <v>5012</v>
      </c>
      <c r="F19" s="109">
        <v>301</v>
      </c>
      <c r="G19" s="49" t="s">
        <v>55</v>
      </c>
      <c r="H19" s="50" t="str">
        <f>VLOOKUP($G19,Class_Description,2)</f>
        <v>Modified</v>
      </c>
      <c r="I19" s="187">
        <f>AS19+CC19+DM19+EW19+GG19+HQ19+JA19+KK19</f>
        <v>236.5</v>
      </c>
      <c r="J19" s="116">
        <v>700</v>
      </c>
      <c r="K19" s="102" t="str">
        <f>IF(AND(J19&lt;&gt;"",$G19="1"),J19,"")</f>
        <v/>
      </c>
      <c r="L19" s="103" t="str">
        <f>IF(AND(J19&lt;&gt;"",$G19="1"),_xlfn.RANK.EQ(J19,$K$6:$K$89),"")</f>
        <v/>
      </c>
      <c r="M19" s="103" t="str">
        <f>IF(G19="6",IF(IF(L19&lt;&gt;"",IF(MAX(COUNTIF($L$6:$L$89,$L$6:$L$89))&gt;1,"x",""),"")&lt;&gt;"",L19+1,""),IF(K19=0,"",IF(IF(L19&lt;&gt;"",IF(MAX(COUNTIF($L$6:$L$89,$L$6:$L$89))&gt;1,"x",""),"")&lt;&gt;"",L19+1,"")))</f>
        <v/>
      </c>
      <c r="N19" s="103" t="str">
        <f>IF(L19&lt;&gt;"",IF($G19="3",IF(AND(L19&lt;=20,J19&gt;=$K$92),HLOOKUP(L19,Points_Table_Modified,IF(AO19&gt;=6,8,AO19+2),FALSE),0),IF(AND(L19&lt;=10,J19&gt;=$K$92),HLOOKUP(L19,Points_Table,IF(AO19&gt;=6,8,AO19+2),FALSE),0)),"")</f>
        <v/>
      </c>
      <c r="O19" s="103" t="str">
        <f>IF(M19&lt;&gt;"",AVERAGE(IF(AND($G19="3",M19&lt;&gt;""),HLOOKUP(M19,Points_Table_Modified,IF(AO19&gt;=6,8,AO19+2),FALSE),IF(M19&lt;&gt;"",HLOOKUP(M19,Points_Table,IF(AO19&gt;=6,8,AO19+2),FALSE),"")),N19),N19)</f>
        <v/>
      </c>
      <c r="P19" s="102" t="str">
        <f>IF(AND(J19&lt;&gt;"",$G19="2"),J19,"")</f>
        <v/>
      </c>
      <c r="Q19" s="103" t="str">
        <f>IF(AND(J19&lt;&gt;"",$G19="2"),_xlfn.RANK.EQ(J19,$P$6:$P$89),"")</f>
        <v/>
      </c>
      <c r="R19" s="103" t="str">
        <f>IF(G19="6",IF(IF(Q19&lt;&gt;"",IF(MAX(COUNTIF($Q$6:$Q$89,$Q$6:$Q$89))&gt;1,"x",""),"")&lt;&gt;"",Q19+1,""),IF(P19=0,"",IF(IF(Q19&lt;&gt;"",IF(MAX(COUNTIF($Q$6:$Q$89,$Q$6:$Q$89))&gt;1,"x",""),"")&lt;&gt;"",Q19+1,"")))</f>
        <v/>
      </c>
      <c r="S19" s="103" t="str">
        <f>IF(Q19&lt;&gt;"",IF($G19="3",IF(J19&lt;&gt;"",IF(AND(Q19&lt;=10,J19&gt;=$P$92),HLOOKUP(Q19,Points_Table_Modified,IF(AO19&gt;=6,8,AO19+2),FALSE),0),""),IF(J19&lt;&gt;"",IF(AND(Q19&lt;=10,J19&gt;=$P$92),HLOOKUP(Q19,Points_Table,IF(AO19&gt;=6,8,AO19+2),FALSE),0),"")),"")</f>
        <v/>
      </c>
      <c r="T19" s="103" t="str">
        <f>IF(R19&lt;&gt;"",AVERAGE(IF(AND($G19="3",R19&lt;&gt;""),HLOOKUP(R19,Points_Table_Modified,IF(AO19&gt;=6,8,AO19+2),FALSE),IF(R19&lt;&gt;"",HLOOKUP(R19,Points_Table,IF(AO19&gt;=6,8,AO19+2),FALSE),"")),S19),S19)</f>
        <v/>
      </c>
      <c r="U19" s="102">
        <f>IF(AND(J19&lt;&gt;"",$G19="3"),J19,"")</f>
        <v>700</v>
      </c>
      <c r="V19" s="103">
        <f>IF(AND(J19&lt;&gt;"",$G19="3"),_xlfn.RANK.EQ(J19,$U$6:$U$89),"")</f>
        <v>1</v>
      </c>
      <c r="W19" s="103" t="str">
        <f>IF(G19="6",IF(IF(V19&lt;&gt;"",IF(MAX(COUNTIF($V$6:$V$89,$V$6:$V$89))&gt;1,"x",""),"")&lt;&gt;"",V19+1,""),IF(U19=0,"",IF(IF(V19&lt;&gt;"",IF(MAX(COUNTIF($V$6:$V$89,$V$6:$V$89))&gt;1,"x",""),"")&lt;&gt;"",V19+1,"")))</f>
        <v/>
      </c>
      <c r="X19" s="103">
        <f>IF(V19&lt;&gt;"",IF($G19="3",IF(J19&lt;&gt;"",IF(AND(V19&lt;=20,J19&gt;=$U$92),HLOOKUP(V19,Points_Table_Modified,IF(AO19&gt;=6,8,AO19+2),FALSE),0),""),IF(J19&lt;&gt;"",IF(AND(V19&lt;=10,$J19&gt;=$U$92),HLOOKUP(V19,Points_Table,IF(AO19&gt;=6,8,AO19+2),FALSE),0),"")),"")</f>
        <v>50</v>
      </c>
      <c r="Y19" s="103">
        <f>IF(W19&lt;&gt;"",AVERAGE(IF(AND($G19="3",W19&lt;&gt;""),HLOOKUP(W19,Points_Table_Modified,IF(AO19&gt;=6,8,AO19+2),FALSE),IF(W19&lt;&gt;"",HLOOKUP(W19,Points_Table,IF(AO19&gt;=6,8,AO19+2),FALSE),"")),X19),X19)</f>
        <v>50</v>
      </c>
      <c r="Z19" s="102" t="str">
        <f>IF(AND(J19&lt;&gt;"",$G19="4"),J19,"")</f>
        <v/>
      </c>
      <c r="AA19" s="103" t="str">
        <f>IF(AND($J19&lt;&gt;"",G19="4"),_xlfn.RANK.EQ(J19,$Z$6:$Z$89),"")</f>
        <v/>
      </c>
      <c r="AB19" s="103" t="str">
        <f>IF($G19="6",IF(IF(AA19&lt;&gt;"",IF(MAX(COUNTIF($AA$6:$AA$89,$AA$6:$AA$89))&gt;1,"x",""),"")&lt;&gt;"",AA19+1,""),IF(Z19=0,"",IF(IF(AA19&lt;&gt;"",IF(MAX(COUNTIF($AA$6:$AA$89,$AA$6:$AA$89))&gt;1,"x",""),"")&lt;&gt;"",AA19+1,"")))</f>
        <v/>
      </c>
      <c r="AC19" s="103" t="str">
        <f>IF(AA19&lt;&gt;"",IF($G19="3",IF(J19&lt;&gt;"",IF(AND(AA19&lt;=10,J19&gt;=$Z$92),HLOOKUP(AA19,Points_Table_Modified,IF(AO19&gt;=6,8,AO19+2),FALSE),0),""),IF(J19&lt;&gt;"",IF(AND(AA19&lt;=10,J19&gt;=$Z$92),HLOOKUP(AA19,Points_Table,IF(AO19&gt;=6,8,AO19+2),FALSE),0),"")),"")</f>
        <v/>
      </c>
      <c r="AD19" s="103" t="str">
        <f>IF(AB19&lt;&gt;"",AVERAGE(IF(AND($G19="3",AB19&lt;&gt;""),HLOOKUP(AB19,Points_Table_Modified,IF(AO19&gt;=6,8,AO19+2),FALSE),IF(AB19&lt;&gt;"",HLOOKUP(AB19,Points_Table,IF(AO19&gt;=6,8,AO19+2),FALSE),"")),AC19),AC19)</f>
        <v/>
      </c>
      <c r="AE19" s="102" t="str">
        <f>IF(AND(J19&lt;&gt;"",$G19="5"),J19,"")</f>
        <v/>
      </c>
      <c r="AF19" s="103" t="str">
        <f>IF(AND(J19&lt;&gt;"",$G19="5"),_xlfn.RANK.EQ(J19,$AE$6:$AE$89),"")</f>
        <v/>
      </c>
      <c r="AG19" s="103" t="str">
        <f>IF($G19="6",IF(IF(AF19&lt;&gt;"",IF(MAX(COUNTIF($AF$6:$AF$89,$AF$6:$AF$89))&gt;1,"x",""),"")&lt;&gt;"",AF19+1,""),IF(AE19=0,"",IF(IF(AF19&lt;&gt;"",IF(MAX(COUNTIF($AF$6:$AF$89,$AF$6:$AF$89))&gt;1,"x",""),"")&lt;&gt;"",AF19+1,"")))</f>
        <v/>
      </c>
      <c r="AH19" s="103" t="str">
        <f>IF(AF19&lt;&gt;"",IF($G19="3",IF(J19&lt;&gt;"",IF(AND(AF19&lt;=10,J19&gt;=$AE$92),HLOOKUP(AF19,Points_Table_Modified,IF(AO19&gt;=6,8,AO19+2),FALSE),0),""),IF(J19&lt;&gt;"",IF(AND(AF19&lt;=10,J19&gt;=$AE$92),HLOOKUP(AF19,Points_Table,IF(AO19&gt;=6,8,AO19+2),FALSE),0),"")),"")</f>
        <v/>
      </c>
      <c r="AI19" s="103" t="str">
        <f>IF(AG19&lt;&gt;"",AVERAGE(IF(AND($G19="3",AG19&lt;&gt;""),HLOOKUP(AG19,Points_Table_Modified,IF(AO19&gt;=6,8,AO19+2),FALSE),IF(AG19&lt;&gt;"",HLOOKUP(AG19,Points_Table,IF(AO19&gt;=6,8,AO19+2),FALSE),"")),AH19),AH19)</f>
        <v/>
      </c>
      <c r="AJ19" s="102" t="str">
        <f>IF(AND(J19&lt;&gt;"",$G19="6"),J19,"")</f>
        <v/>
      </c>
      <c r="AK19" s="103" t="str">
        <f>IF(AND(J19&lt;&gt;"",$G19="6"),_xlfn.RANK.EQ(J19,$AJ$6:$AJ$89),"")</f>
        <v/>
      </c>
      <c r="AL19" s="103" t="str">
        <f>IF(G19="6",IF(IF(AK19&lt;&gt;"",IF(MAX(COUNTIF($AK$6:$AK$89,$AK$6:$AK$89))&gt;1,"x",""),"")&lt;&gt;"",AK19+1,""),IF(AJ19=0,"",IF(IF(AK19&lt;&gt;"",IF(MAX(COUNTIF($AK$6:$AK$89,$AK$6:$AK$89))&gt;1,"x",""),"")&lt;&gt;"",AK19+1,"")))</f>
        <v/>
      </c>
      <c r="AM19" s="103" t="str">
        <f>IF(AK19&lt;&gt;"",IF($G19="3",IF(J19&lt;&gt;"",IF(AND(AK19&lt;=10,J19&gt;=$AJ$92),HLOOKUP(AK19,Points_Table_Modified,IF(AO19&gt;=6,8,AO19+2),FALSE),0),""),IF(J19&lt;&gt;"",IF(AND(AK19&lt;=10,J19&gt;=$AJ$92),HLOOKUP(AK19,Points_Table,IF(AO19&gt;=6,8,AO19+2),FALSE),0),"")),"")</f>
        <v/>
      </c>
      <c r="AN19" s="136" t="str">
        <f>IF(AL19&lt;&gt;"",AVERAGE(IF(AND($G19="3",AL19&lt;&gt;""),HLOOKUP(AL19,Points_Table_Modified,IF(AO19&gt;=6,8,AO19+2),FALSE),IF(AL19&lt;&gt;"",HLOOKUP(AL19,Points_Table,IF(AO19&gt;=6,8,AO19+2),FALSE),"")),AM19),AM19)</f>
        <v/>
      </c>
      <c r="AO19" s="55">
        <f>VLOOKUP($G19,Entries_D_Event,4,FALSE)</f>
        <v>10</v>
      </c>
      <c r="AP19" s="52" t="str">
        <f>CONCATENATE(AK19,AF19,AA19,V19,Q19,L19)</f>
        <v>1</v>
      </c>
      <c r="AQ19" s="118">
        <f>IF(AP19&lt;&gt;"",IF(AND($G19="3",J19&lt;&gt;""),10,IF(J19&lt;&gt;"",5,"")),"")</f>
        <v>10</v>
      </c>
      <c r="AR19" s="118">
        <f>_xlfn.NUMBERVALUE(IF(AP19&lt;&gt;"",CONCATENATE(AN19,AI19,AD19,Y19,T19,O19),""))</f>
        <v>50</v>
      </c>
      <c r="AS19" s="56">
        <f>IFERROR(AQ19+AR19,0)</f>
        <v>60</v>
      </c>
      <c r="AT19" s="90">
        <v>563</v>
      </c>
      <c r="AU19" s="54" t="str">
        <f>IF(AND(AT19&lt;&gt;"",$G19="1"),AT19,"")</f>
        <v/>
      </c>
      <c r="AV19" s="52" t="str">
        <f>IF(AND(AT19&lt;&gt;"",$G19="1"),_xlfn.RANK.EQ(AT19,$AU$6:$AU$89),"")</f>
        <v/>
      </c>
      <c r="AW19" s="52" t="str">
        <f>IF(IF(AV19&lt;&gt;"",IF(MAX(COUNTIF($AV$6:$AV$89,$AV$6:$AV$89))&gt;1,"x",""),"")&lt;&gt;"",AV19+1,"")</f>
        <v/>
      </c>
      <c r="AX19" s="52" t="str">
        <f>IF(AV19&lt;&gt;"",IF($G19="3",IF(AT19&lt;&gt;"",IF(AND(AV19&lt;=10,AT19&gt;=$AU$92),HLOOKUP(AV19,Points_Table_Modified,IF(BY19&gt;=6,8,BY19+2),FALSE),0),""),IF(AT19&lt;&gt;"",IF(AND(AV19&lt;=10,AT19&gt;=$AU$92),HLOOKUP(AV19,Points_Table,IF(BY19&gt;=6,8,BY19+2),FALSE),0),"")),"")</f>
        <v/>
      </c>
      <c r="AY19" s="53" t="str">
        <f>IF(AW19&lt;&gt;"",AVERAGE(IF(AND($G19="3",AW19&lt;&gt;""),HLOOKUP(AW19,Points_Table_Modified,IF(BY19&gt;=6,8,BY19+2),FALSE),IF(AW19&lt;&gt;"",HLOOKUP(AW19,Points_Table,IF(BY19&gt;=6,8,BY19+2),FALSE),"")),AX19),AX19)</f>
        <v/>
      </c>
      <c r="AZ19" s="51" t="str">
        <f>IF(AND($G19="2",AT19&lt;&gt;""),AT19,"")</f>
        <v/>
      </c>
      <c r="BA19" s="52" t="str">
        <f>IF(AND(AT19&lt;&gt;"",$G19="2"),_xlfn.RANK.EQ(AT19,$AZ$6:$AZ$89),"")</f>
        <v/>
      </c>
      <c r="BB19" s="52" t="str">
        <f>IF(IF(BA19&lt;&gt;"",IF(MAX(COUNTIF($BA$6:$BA$89,$BA$6:$BA$89))&gt;1,"x",""),"")&lt;&gt;"",BA19+1,"")</f>
        <v/>
      </c>
      <c r="BC19" s="54" t="str">
        <f>IF(BA19&lt;&gt;"",IF($G19="3",IF(AT19&lt;&gt;"",IF(AND(BA19&lt;=10,AT19&gt;=$AZ$92),HLOOKUP(BA19,Points_Table_Modified,IF(BY19&gt;=6,8,BY19+2),FALSE),0),""),IF(AT19&lt;&gt;"",IF(AND(BA19&lt;=10,AT19&gt;=$AZ$92),HLOOKUP(BA19,Points_Table,IF(BY19&gt;=6,8,BY19+2),FALSE),0),"")),"")</f>
        <v/>
      </c>
      <c r="BD19" s="53" t="str">
        <f>IF(BB19&lt;&gt;"",AVERAGE(IF(AND($G19="3",BB19&lt;&gt;""),HLOOKUP(BB19,Points_Table_Modified,IF(BY19&gt;=6,8,BY19+2),FALSE),IF(BB19&lt;&gt;"",HLOOKUP(BB19,Points_Table,IF(BY19&gt;=6,8,BY19+2),FALSE),"")),BC19),BC19)</f>
        <v/>
      </c>
      <c r="BE19" s="51">
        <f>IF(AND($G19="3",AT19&lt;&gt;""),AT19,"")</f>
        <v>563</v>
      </c>
      <c r="BF19" s="52">
        <f>IF(AND(AT19&lt;&gt;"",$G19="3"),_xlfn.RANK.EQ(AT19,$BE$6:$BE$89),"")</f>
        <v>1</v>
      </c>
      <c r="BG19" s="52">
        <f>IF(IF(BF19&lt;&gt;"",IF(MAX(COUNTIF($BF$6:$BF$89,$BF$6:$BF$89))&gt;1,"x",""),"")&lt;&gt;"",BF19+1,"")</f>
        <v>2</v>
      </c>
      <c r="BH19" s="52">
        <f>IF(BF19&lt;&gt;"",IF($G19="3",IF(AT19&lt;&gt;"",IF(AND(BF19&lt;=20,AT19&gt;=$BE$92),HLOOKUP(BF19,Points_Table_Modified,IF(BY19&gt;=6,8,BY19+2),FALSE),0),""),IF(AT19&lt;&gt;"",IF(AND(BF19&lt;=10,AT19&gt;=$BE$92),HLOOKUP(BF19,Points_Table,IF(BY19&gt;=6,8,BY19+2),FALSE),0),"")),"")</f>
        <v>50</v>
      </c>
      <c r="BI19" s="53">
        <f>IF(BG19&lt;&gt;"",AVERAGE(IF(AND($G19="3",BG19&lt;&gt;""),HLOOKUP(BG19,Points_Table_Modified,IF(BY19&gt;=6,8,BY19+2),FALSE),IF(BG19&lt;&gt;"",HLOOKUP(BG19,Points_Table,IF(BY19&gt;=6,8,BY19+2),FALSE),"")),BH19),BH19)</f>
        <v>46.5</v>
      </c>
      <c r="BJ19" s="51" t="str">
        <f>IF(AND($G19="4",AT19&lt;&gt;""),AT19,"")</f>
        <v/>
      </c>
      <c r="BK19" s="52" t="str">
        <f>IF(AND(AT19&lt;&gt;"",G19="4"),_xlfn.RANK.EQ(AT19,$BJ$6:$BJ$89),"")</f>
        <v/>
      </c>
      <c r="BL19" s="52" t="str">
        <f>IF(IF(BK19&lt;&gt;"",IF(MAX(COUNTIF($BK$6:$BK$89,$BK$6:$BK$89))&gt;1,"x",""),"")&lt;&gt;"",BK19+1,"")</f>
        <v/>
      </c>
      <c r="BM19" s="52" t="str">
        <f>IF(BK19&lt;&gt;"",IF($G19="3",IF(AT19&lt;&gt;"",IF(AND(BK19&lt;=10,AT19&gt;=$BJ$92),HLOOKUP(BK19,Points_Table_Modified,IF(BY19&gt;=6,8,BY19+2),FALSE),0),""),IF(AT19&lt;&gt;"",IF(AND(BK19&lt;=10,AT19&gt;=$BJ$92),HLOOKUP(BK19,Points_Table,IF(BY19&gt;=6,8,BY19+2),FALSE),0),"")),"")</f>
        <v/>
      </c>
      <c r="BN19" s="53" t="str">
        <f>IF(BL19&lt;&gt;"",AVERAGE(IF(AND($G19="3",BL19&lt;&gt;""),HLOOKUP(BL19,Points_Table_Modified,IF(BY19&gt;=6,8,BY19+2),FALSE),IF(BL19&lt;&gt;"",HLOOKUP(BL19,Points_Table,IF(BY19&gt;=6,8,BY19+2),FALSE),"")),BM19),BM19)</f>
        <v/>
      </c>
      <c r="BO19" s="51" t="str">
        <f>IF(AND($G19="5",AT19&lt;&gt;""),AT19,"")</f>
        <v/>
      </c>
      <c r="BP19" s="52" t="str">
        <f>IF(AND(AT19&lt;&gt;"",$G19="5"),_xlfn.RANK.EQ(AT19,$BO$6:$BO$89),"")</f>
        <v/>
      </c>
      <c r="BQ19" s="52" t="str">
        <f>IF(IF(BP19&lt;&gt;"",IF(MAX(COUNTIF($BP$6:$BP$89,$BP$6:$BP$89))&gt;1,"x",""),"")&lt;&gt;"",BP19+1,"")</f>
        <v/>
      </c>
      <c r="BR19" s="52" t="str">
        <f>IF(BP19&lt;&gt;"",IF($G19="3",IF(AT19&lt;&gt;"",IF(AND(BP19&lt;=10,AT19&gt;=$BO$92),HLOOKUP(BP19,Points_Table_Modified,IF(BY19&gt;=6,8,BY19+2),FALSE),0),""),IF(AT19&lt;&gt;"",IF(AND(BP19&lt;=10,AT19&gt;=$BO$92),HLOOKUP(BP19,Points_Table,IF(BY19&gt;=6,8,BY19+2),FALSE),0),"")),"")</f>
        <v/>
      </c>
      <c r="BS19" s="53" t="str">
        <f>IF(BQ19&lt;&gt;"",AVERAGE(IF(AND($G19="3",BQ19&lt;&gt;""),HLOOKUP(BQ19,Points_Table_Modified,IF(BY19&gt;=6,8,BY19+2),FALSE),IF(BQ19&lt;&gt;"",HLOOKUP(BQ19,Points_Table,IF(BY19&gt;=6,8,BY19+2),FALSE),"")),BR19),BR19)</f>
        <v/>
      </c>
      <c r="BT19" s="51" t="str">
        <f>IF(AND($G19="6",AT19&lt;&gt;""),AT19,"")</f>
        <v/>
      </c>
      <c r="BU19" s="52" t="str">
        <f>IF(AND(AT19&lt;&gt;"",$G19="6"),_xlfn.RANK.EQ(AT19,$BT$6:$BT$89),"")</f>
        <v/>
      </c>
      <c r="BV19" s="52" t="str">
        <f>IF(IF(BU19&lt;&gt;"",IF(MAX(COUNTIF($BU$6:$BU$89,$BU$6:$BU$89))&gt;1,"x",""),"")&lt;&gt;"",BU19+1,"")</f>
        <v/>
      </c>
      <c r="BW19" s="52" t="str">
        <f>IF(BU19&lt;&gt;"",IF($G19="3",IF(AT19&lt;&gt;"",IF(AND(BU19&lt;=10,AT19&gt;=$BT$92),HLOOKUP(BU19,Points_Table_Modified,IF(BY19&gt;=6,8,BY19+2),FALSE),0),""),IF(AT19&lt;&gt;"",IF(AND(BU19&lt;=10,AT19&gt;=$BT$92),HLOOKUP(BU19,Points_Table,IF(BY19&gt;=6,8,BY19+2),FALSE),0),"")),"")</f>
        <v/>
      </c>
      <c r="BX19" s="53" t="str">
        <f>IF(BV19&lt;&gt;"",AVERAGE(IF(AND($G19="3",BV19&lt;&gt;""),HLOOKUP(BV19,Points_Table_Modified,IF(BY19&gt;=6,8,BY19+2),FALSE),IF(BV19&lt;&gt;"",HLOOKUP(BV19,Points_Table,IF(BY19&gt;=6,8,BY19+2),FALSE),"")),BW19),BW19)</f>
        <v/>
      </c>
      <c r="BY19" s="55">
        <f>VLOOKUP($G19,Entries_D_Event,5,FALSE)</f>
        <v>12</v>
      </c>
      <c r="BZ19" s="52" t="str">
        <f>CONCATENATE(BU19,BP19,BK19,BF19,BA19,AV19)</f>
        <v>1</v>
      </c>
      <c r="CA19" s="118">
        <f>IF(BZ19&lt;&gt;"",IF(AND($G19="3",AT19&lt;&gt;""),10,IF(AT19&lt;&gt;"",5,"")),"")</f>
        <v>10</v>
      </c>
      <c r="CB19" s="118">
        <f>_xlfn.NUMBERVALUE(IF(BZ19&lt;&gt;"",CONCATENATE(BX19,BS19,BN19,BI19,BD19,AY19),""))</f>
        <v>46.5</v>
      </c>
      <c r="CC19" s="56">
        <f>IFERROR(CA19+CB19,0)</f>
        <v>56.5</v>
      </c>
      <c r="CD19" s="90">
        <v>396</v>
      </c>
      <c r="CE19" s="54" t="str">
        <f>IF(AND($G19="1",CD19&lt;&gt;""),CD19,"")</f>
        <v/>
      </c>
      <c r="CF19" s="52" t="str">
        <f>IF(AND(CD19&lt;&gt;"",$G19="1"),_xlfn.RANK.EQ(CD19,$CE$6:$CE$89),"")</f>
        <v/>
      </c>
      <c r="CG19" s="52" t="str">
        <f>IF(IF(CF19&lt;&gt;"",IF(MAX(COUNTIF($CF$6:$CF$89,$CF$6:$CF$89))&gt;1,"x",""),"")&lt;&gt;"",CF19+1,"")</f>
        <v/>
      </c>
      <c r="CH19" s="52" t="str">
        <f>IF(CF19&lt;&gt;"",IF($G19="3",IF(CD19&lt;&gt;"",IF(AND(CF19&lt;=10,CD19&gt;=$CE$92),HLOOKUP(CF19,Points_Table_Modified,IF(DI19&gt;=6,8,DI19+2),FALSE),0),""),IF(CD19&lt;&gt;"",IF(AND(CF19&lt;=10,CD19&gt;=$CE$92),HLOOKUP(CF19,Points_Table,IF(DI19&gt;=6,8,DI19+2),FALSE),0),"")),"")</f>
        <v/>
      </c>
      <c r="CI19" s="53" t="str">
        <f>IF(CG19&lt;&gt;"",AVERAGE(IF(AND($G19="3",CG19&lt;&gt;""),HLOOKUP(CG19,Points_Table_Modified,IF(DI19&gt;=6,8,DI19+2),FALSE),IF(CG19&lt;&gt;"",HLOOKUP(CG19,Points_Table,IF(DI19&gt;=6,8,DI19+2),FALSE),"")),CH19),CH19)</f>
        <v/>
      </c>
      <c r="CJ19" s="51" t="str">
        <f>IF(AND($G19="2",CD19&lt;&gt;""),CD19,"")</f>
        <v/>
      </c>
      <c r="CK19" s="52" t="str">
        <f>IF(AND(CD19&lt;&gt;"",$G19="2"),_xlfn.RANK.EQ(CD19,$CJ$6:$CJ$89),"")</f>
        <v/>
      </c>
      <c r="CL19" s="52" t="str">
        <f>IF(IF(CK19&lt;&gt;"",IF(MAX(COUNTIF($CK$6:$CK$89,$CK$6:$CK$89))&gt;1,"x",""),"")&lt;&gt;"",CK19+1,"")</f>
        <v/>
      </c>
      <c r="CM19" s="54" t="str">
        <f>IF(CK19&lt;&gt;"",IF($G19="3",IF(CD19&lt;&gt;"",IF(AND(CK19&lt;=10,CD19&gt;=$CJ$92),HLOOKUP(CK19,Points_Table_Modified,IF(DI19&gt;=6,8,DI19+2),FALSE),0),""),IF(CD19&lt;&gt;"",IF(AND(CK19&lt;=10,CD19&gt;=$CJ$92),HLOOKUP(CK19,Points_Table,IF(DI19&gt;=6,8,DI19+2),FALSE),0),"")),"")</f>
        <v/>
      </c>
      <c r="CN19" s="53" t="str">
        <f>IF(CL19&lt;&gt;"",AVERAGE(IF(AND($G19="3",CL19&lt;&gt;""),HLOOKUP(CL19,Points_Table_Modified,IF(DI19&gt;=6,8,DI19+2),FALSE),IF(CL19&lt;&gt;"",HLOOKUP(CL19,Points_Table,IF(DI19&gt;=6,8,DI19+2),FALSE),"")),CM19),CM19)</f>
        <v/>
      </c>
      <c r="CO19" s="51">
        <f>IF(AND($G19="3",CD19&lt;&gt;""),CD19,"")</f>
        <v>396</v>
      </c>
      <c r="CP19" s="52">
        <f>IF(AND(CD19&lt;&gt;"",$G19="3"),_xlfn.RANK.EQ(CD19,$CO$6:$CO$89),"")</f>
        <v>1</v>
      </c>
      <c r="CQ19" s="52" t="str">
        <f>IF(IF(CP19&lt;&gt;"",IF(MAX(COUNTIF($CP19:$CP$89,$CP$6:$CP$89))&gt;1,"x",""),"")&lt;&gt;"",CP19+1,"")</f>
        <v/>
      </c>
      <c r="CR19" s="52">
        <f>IF(CP19&lt;&gt;"",IF($G19="3",IF(CD19&lt;&gt;"",IF(AND(CP19&lt;=20,CD19&gt;=$CO$92),HLOOKUP(CP19,Points_Table_Modified,IF(DI19&gt;=6,8,DI19+2),FALSE),0),""),IF(CD19&lt;&gt;"",IF(AND(CP19&lt;=10,CD19&gt;=$CO$92),HLOOKUP(CP19,Points_Table,IF(DI19&gt;=6,8,DI19+2),FALSE),0),"")),"")</f>
        <v>50</v>
      </c>
      <c r="CS19" s="53">
        <f>IF(CQ19&lt;&gt;"",AVERAGE(IF(AND($G19="3",CQ19&lt;&gt;""),HLOOKUP(CQ19,Points_Table_Modified,IF(DI19&gt;=6,8,DI19+2),FALSE),IF(CQ19&lt;&gt;"",HLOOKUP(CQ19,Points_Table,IF(DI19&gt;=6,8,DI19+2),FALSE),"")),CR19),CR19)</f>
        <v>50</v>
      </c>
      <c r="CT19" s="51" t="str">
        <f>IF(AND($G19="4",CD19&lt;&gt;""),CD19,"")</f>
        <v/>
      </c>
      <c r="CU19" s="52" t="str">
        <f>IF(AND(CD19&lt;&gt;"",G19="4"),_xlfn.RANK.EQ(CD19,$CT$6:$CT$89),"")</f>
        <v/>
      </c>
      <c r="CV19" s="52" t="str">
        <f>IF(IF(CU19&lt;&gt;"",IF(MAX(COUNTIF($CU$6:$CU$89,$CU$6:$CU$89))&gt;1,"x",""),"")&lt;&gt;"",CU19+1,"")</f>
        <v/>
      </c>
      <c r="CW19" s="52" t="str">
        <f>IF(CU19&lt;&gt;"",IF($G19="3",IF(CD19&lt;&gt;"",IF(AND(CU19&lt;=10,CD19&gt;=$CT$92),HLOOKUP(CU19,Points_Table_Modified,IF(DI19&gt;=6,8,DI19+2),FALSE),0),""),IF(CD19&lt;&gt;"",IF(AND(CU19&lt;=10,CD19&gt;=$CT$92),HLOOKUP(CU19,Points_Table,IF(DI19&gt;=6,8,DI19+2),FALSE),0),"")),"")</f>
        <v/>
      </c>
      <c r="CX19" s="53" t="str">
        <f>IF(CV19&lt;&gt;"",AVERAGE(IF(AND($G19="3",CV19&lt;&gt;""),HLOOKUP(CV19,Points_Table_Modified,IF(DI19&gt;=6,8,DI19+2),FALSE),IF(CV19&lt;&gt;"",HLOOKUP(CV19,Points_Table,IF(DI19&gt;=6,8,DI19+2),FALSE),"")),CW19),CW19)</f>
        <v/>
      </c>
      <c r="CY19" s="51" t="str">
        <f>IF(AND($G19="5",CD19&lt;&gt;""),CD19,"")</f>
        <v/>
      </c>
      <c r="CZ19" s="52" t="str">
        <f>IF(AND(CD19&lt;&gt;"",$G19="5"),_xlfn.RANK.EQ(CD19,$CY$6:$CY$89),"")</f>
        <v/>
      </c>
      <c r="DA19" s="52" t="str">
        <f>IF(IF(CZ19&lt;&gt;"",IF(MAX(COUNTIF($CZ$6:$CZ$89,$CZ$6:$CZ$89))&gt;1,"x",""),"")&lt;&gt;"",CZ19+1,"")</f>
        <v/>
      </c>
      <c r="DB19" s="52" t="str">
        <f>IF(CZ19&lt;&gt;"",IF($G19="3",IF(CD19&lt;&gt;"",IF(AND(CZ19&lt;=10,CD19&gt;=$CY$92),HLOOKUP(CZ19,Points_Table_Modified,IF(DI19&gt;=6,8,DI19+2),FALSE),0),""),IF(CD19&lt;&gt;"",IF(AND(CZ19&lt;=10,CD19&gt;=$CY$92),HLOOKUP(CZ19,Points_Table,IF(DI19&gt;=6,8,DI19+2),FALSE),0),"")),"")</f>
        <v/>
      </c>
      <c r="DC19" s="53" t="str">
        <f>IF(DA19&lt;&gt;"",AVERAGE(IF(AND($G19="3",DA19&lt;&gt;""),HLOOKUP(DA19,Points_Table_Modified,IF(DI19&gt;=6,8,DI19+2),FALSE),IF(DA19&lt;&gt;"",HLOOKUP(DA19,Points_Table,IF(DI19&gt;=6,8,DI19+2),FALSE),"")),DB19),DB19)</f>
        <v/>
      </c>
      <c r="DD19" s="51" t="str">
        <f>IF(AND($G19="6",CD19&lt;&gt;""),CD19,"")</f>
        <v/>
      </c>
      <c r="DE19" s="52" t="str">
        <f>IF(AND(CD19&lt;&gt;"",$G19="6"),_xlfn.RANK.EQ(CD19,$DD$6:$DD$89),"")</f>
        <v/>
      </c>
      <c r="DF19" s="52" t="str">
        <f>IF(IF(DE19&lt;&gt;"",IF(MAX(COUNTIF($DE$6:$DE$89,$DE$6:$DE$89))&gt;1,"x",""),"")&lt;&gt;"",DE19+1,"")</f>
        <v/>
      </c>
      <c r="DG19" s="52" t="str">
        <f>IF(DE19&lt;&gt;"",IF($G19="3",IF(CD19&lt;&gt;"",IF(AND(DE19&lt;=10,CD19&gt;=$DD$92),HLOOKUP(DE19,Points_Table_Modified,IF(DI19&gt;=6,8,DI19+2),FALSE),0),""),IF(CD19&lt;&gt;"",IF(AND(DE19&lt;=10,CD19&gt;=$DD$92),HLOOKUP(DE19,Points_Table,IF(DI19&gt;=6,8,DI19+2),FALSE),0),"")),"")</f>
        <v/>
      </c>
      <c r="DH19" s="53" t="str">
        <f>IF(DF19&lt;&gt;"",AVERAGE(IF(AND($G19="3",DF19&lt;&gt;""),HLOOKUP(DF19,Points_Table_Modified,IF(DI19&gt;=6,8,DI19+2),FALSE),IF(DF19&lt;&gt;"",HLOOKUP(DF19,Points_Table,IF(DI19&gt;=6,8,DI19+2),FALSE),"")),DG19),DG19)</f>
        <v/>
      </c>
      <c r="DI19" s="55">
        <f>VLOOKUP($G19,Entries_D_Event,6,FALSE)</f>
        <v>12</v>
      </c>
      <c r="DJ19" s="52" t="str">
        <f>CONCATENATE(DE19,CZ19,CU19,CP19,CK19,CF19)</f>
        <v>1</v>
      </c>
      <c r="DK19" s="52">
        <f>IF(DJ19&lt;&gt;"",IF(AND($G19="3",CD19&lt;&gt;""),10,IF(CD19&lt;&gt;"",5,"")),"")</f>
        <v>10</v>
      </c>
      <c r="DL19" s="118">
        <f>_xlfn.NUMBERVALUE(IF(DJ19&lt;&gt;"",CONCATENATE(DH19,DC19,CX19,CS19,CN19,CI19),""))</f>
        <v>50</v>
      </c>
      <c r="DM19" s="56">
        <f>IFERROR(DK19+DL19,0)</f>
        <v>60</v>
      </c>
      <c r="DN19" s="90">
        <v>461</v>
      </c>
      <c r="DO19" s="52" t="str">
        <f>IF(AND($G19="1",DN19&lt;&gt;""),DN19,"")</f>
        <v/>
      </c>
      <c r="DP19" s="52" t="str">
        <f>IF(AND(DN19&lt;&gt;"",$G19="1"),_xlfn.RANK.EQ(DN19,$DO$6:$DO$89),"")</f>
        <v/>
      </c>
      <c r="DQ19" s="52" t="str">
        <f>IF(IF(DP19&lt;&gt;"",IF(MAX(COUNTIF($DP$6:$DP$89,$DP$6:$DP$89))&gt;1,"x",""),"")&lt;&gt;"",DP19+1,"")</f>
        <v/>
      </c>
      <c r="DR19" s="52" t="str">
        <f>IF(DP19&lt;&gt;"",IF($G19="3",IF(DN19&lt;&gt;"",IF(AND(DP19&lt;=10,DN19&gt;=$DO$92),HLOOKUP(DP19,Points_Table_Modified,IF(ES19&gt;=6,8,ES19+2),FALSE),0),""),IF(DN19&lt;&gt;"",IF(AND(DP19&lt;=10,DN19&gt;=$DO$92),HLOOKUP(DP19,Points_Table,IF(ES19&gt;=6,8,ES19+2),FALSE),0),"")),"")</f>
        <v/>
      </c>
      <c r="DS19" s="53" t="str">
        <f>IF(DQ19&lt;&gt;"",AVERAGE(IF(AND($G19="3",DQ19&lt;&gt;""),HLOOKUP(DQ19,Points_Table_Modified,IF(ES19&gt;=6,8,ES19+2),FALSE),IF(DQ19&lt;&gt;"",HLOOKUP(DQ19,Points_Table,IF(ES19&gt;=6,8,ES19+2),FALSE),"")),DR19),DR19)</f>
        <v/>
      </c>
      <c r="DT19" s="51" t="str">
        <f>IF(AND($G19="2",DN19&lt;&gt;""),DN19,"")</f>
        <v/>
      </c>
      <c r="DU19" s="52" t="str">
        <f>IF(AND(DN19&lt;&gt;"",$G19="2"),_xlfn.RANK.EQ(DN19,$DT$6:$DT$89),"")</f>
        <v/>
      </c>
      <c r="DV19" s="52" t="str">
        <f>IF(IF(DU19&lt;&gt;"",IF(MAX(COUNTIF($DU$6:$DU$89,$DU$6:$DU$89))&gt;1,"x",""),"")&lt;&gt;"",DU19+1,"")</f>
        <v/>
      </c>
      <c r="DW19" s="54" t="str">
        <f>IF(DU19&lt;&gt;"",IF($G19="3",IF(DN19&lt;&gt;"",IF(AND(DU19&lt;=10,DN19&gt;=$DT$92),HLOOKUP(DU19,Points_Table_Modified,IF(ES19&gt;=6,8,ES19+2),FALSE),0),""),IF(DN19&lt;&gt;"",IF(AND(DU19&lt;=10,DN19&gt;=$DT$92),HLOOKUP(DU19,Points_Table,IF(ES19&gt;=6,8,ES19+2),FALSE),0),"")),"")</f>
        <v/>
      </c>
      <c r="DX19" s="53" t="str">
        <f>IF(DV19&lt;&gt;"",AVERAGE(IF(AND($G19="3",DV19&lt;&gt;""),HLOOKUP(DV19,Points_Table_Modified,IF(ES19&gt;=6,8,ES19+2),FALSE),IF(DV19&lt;&gt;"",HLOOKUP(DV19,Points_Table,IF(ES19&gt;=6,8,ES19+2),FALSE),"")),DW19),DW19)</f>
        <v/>
      </c>
      <c r="DY19" s="51">
        <f>IF(AND($G19="3",DN19&lt;&gt;""),DN19,"")</f>
        <v>461</v>
      </c>
      <c r="DZ19" s="52">
        <f>IF(AND(DN19&lt;&gt;"",$G19="3"),_xlfn.RANK.EQ(DN19,$DY$6:$DY$89),"")</f>
        <v>1</v>
      </c>
      <c r="EA19" s="52" t="str">
        <f>IF(IF(DZ19&lt;&gt;"",IF(MAX(COUNTIF($DZ$6:$DZ$89,$DZ$6:$DZ$89))&gt;1,"x",""),"")&lt;&gt;"",DZ19+1,"")</f>
        <v/>
      </c>
      <c r="EB19" s="52">
        <f>IF(DZ19&lt;&gt;"",IF($G19="3",IF(DN19&lt;&gt;"",IF(AND(DZ19&lt;=20,DN19&gt;=$DY$92),HLOOKUP(DZ19,Points_Table_Modified,IF(ES19&gt;=6,8,ES19+2),FALSE),0),""),IF(DN19&lt;&gt;"",IF(AND(DZ19&lt;=10,DN19&gt;=$DY$92),HLOOKUP(DZ19,Points_Table,IF(ES19&gt;=6,8,ES19+2),FALSE),0),"")),"")</f>
        <v>50</v>
      </c>
      <c r="EC19" s="53">
        <f>IF(EA19&lt;&gt;"",AVERAGE(IF(AND($G19="3",EA19&lt;&gt;""),HLOOKUP(EA19,Points_Table_Modified,IF(ES19&gt;=6,8,ES19+2),FALSE),IF(EA19&lt;&gt;"",HLOOKUP(EA19,Points_Table,IF(ES19&gt;=6,8,ES19+2),FALSE),"")),EB19),EB19)</f>
        <v>50</v>
      </c>
      <c r="ED19" s="51" t="str">
        <f>IF(AND($G19="4",DN19&lt;&gt;""),DN19,"")</f>
        <v/>
      </c>
      <c r="EE19" s="52" t="str">
        <f>IF(AND(DN19&lt;&gt;"",G19="4"),_xlfn.RANK.EQ(DN19,$ED$6:$ED$89),"")</f>
        <v/>
      </c>
      <c r="EF19" s="52" t="str">
        <f>IF(IF(EE19&lt;&gt;"",IF(MAX(COUNTIF($EE$6:$EE$89,$EE$6:$EE$89))&gt;1,"x",""),"")&lt;&gt;"",EE19+1,"")</f>
        <v/>
      </c>
      <c r="EG19" s="52" t="str">
        <f>IF(EE19&lt;&gt;"",IF($G19="3",IF(DN19&lt;&gt;"",IF(AND(EE19&lt;=10,DN19&gt;=$ED$92),HLOOKUP(EE19,Points_Table_Modified,IF(ES19&gt;=6,8,ES19+2),FALSE),0),""),IF(DN19&lt;&gt;"",IF(AND(EE19&lt;=10,DN19&gt;=$ED$92),HLOOKUP(EE19,Points_Table,IF(ES19&gt;=6,8,ES19+2),FALSE),0),"")),"")</f>
        <v/>
      </c>
      <c r="EH19" s="53" t="str">
        <f>IF(EF19&lt;&gt;"",AVERAGE(IF(AND($G19="3",EF19&lt;&gt;""),HLOOKUP(EF19,Points_Table_Modified,IF(ES19&gt;=6,8,ES19+2),FALSE),IF(EF19&lt;&gt;"",HLOOKUP(EF19,Points_Table,IF(ES19&gt;=6,8,ES19+2),FALSE),"")),EG19),EG19)</f>
        <v/>
      </c>
      <c r="EI19" s="51" t="str">
        <f>IF(AND($G19="5",DN19&lt;&gt;""),DN19,"")</f>
        <v/>
      </c>
      <c r="EJ19" s="52" t="str">
        <f>IF(AND(DN19&lt;&gt;"",$G19="5"),_xlfn.RANK.EQ(DN19,$EI$6:$EI$89),"")</f>
        <v/>
      </c>
      <c r="EK19" s="52" t="str">
        <f>IF(IF(EJ19&lt;&gt;"",IF(MAX(COUNTIF($EJ$6:$EJ$89,$EJ$6:$EJ$89))&gt;1,"x",""),"")&lt;&gt;"",EJ19+1,"")</f>
        <v/>
      </c>
      <c r="EL19" s="52" t="str">
        <f>IF(EJ19&lt;&gt;"",IF($G19="3",IF(DN19&lt;&gt;"",IF(AND(EJ19&lt;=10,DN19&gt;=$EI$92),HLOOKUP(EJ19,Points_Table_Modified,IF(ES19&gt;=6,8,ES19+2),FALSE),0),""),IF(DN19&lt;&gt;"",IF(AND(EJ19&lt;=10,DN19&gt;=$EI$92),HLOOKUP(EJ19,Points_Table,IF(ES19&gt;=6,8,ES19+2),FALSE),0),"")),"")</f>
        <v/>
      </c>
      <c r="EM19" s="53" t="str">
        <f>IF(EK19&lt;&gt;"",AVERAGE(IF(AND($G19="3",EK19&lt;&gt;""),HLOOKUP(EK19,Points_Table_Modified,IF(ES19&gt;=6,8,ES19+2),FALSE),IF(EK19&lt;&gt;"",HLOOKUP(EK19,Points_Table,IF(ES19&gt;=6,8,ES19+2),FALSE),"")),EL19),EL19)</f>
        <v/>
      </c>
      <c r="EN19" s="51" t="str">
        <f>IF(AND($G19="6",DN19&lt;&gt;""),DN19,"")</f>
        <v/>
      </c>
      <c r="EO19" s="52" t="str">
        <f>IF(AND(DN19&lt;&gt;"",$G19="6"),_xlfn.RANK.EQ(DN19,$EN$6:$EN$89),"")</f>
        <v/>
      </c>
      <c r="EP19" s="52" t="str">
        <f>IF(IF(EO19&lt;&gt;"",IF(MAX(COUNTIF($EO$6:$EO$89,$EO$6:$EO$89))&gt;1,"x",""),"")&lt;&gt;"",EO19+1,"")</f>
        <v/>
      </c>
      <c r="EQ19" s="52" t="str">
        <f>IF(EO19&lt;&gt;"",IF($G19="3",IF(DN19&lt;&gt;"",IF(AND(EO19&lt;=10,DN19&gt;=$EN$92),HLOOKUP(EO19,Points_Table_Modified,IF(ES19&gt;=6,8,ES19+2),FALSE),0),""),IF(DN19&lt;&gt;"",IF(AND(EO19&lt;=10,DN19&gt;=$EN$92),HLOOKUP(EO19,Points_Table,IF(ES19&gt;=6,8,ES19+2),FALSE),0),"")),"")</f>
        <v/>
      </c>
      <c r="ER19" s="53" t="str">
        <f>IF(EP19&lt;&gt;"",AVERAGE(IF(AND($G19="3",EP19&lt;&gt;""),HLOOKUP(EP19,Points_Table_Modified,IF(ES19&gt;=6,8,ES19+2),FALSE),IF(EP19&lt;&gt;"",HLOOKUP(EP19,Points_Table,IF(ES19&gt;=6,8,ES19+2),FALSE),"")),EQ19),EQ19)</f>
        <v/>
      </c>
      <c r="ES19" s="57">
        <f>VLOOKUP($G19,Entries_D_Event,7,FALSE)</f>
        <v>9</v>
      </c>
      <c r="ET19" s="52" t="str">
        <f>CONCATENATE(EO19,EJ19,EE19,DZ19,DU19,DP19)</f>
        <v>1</v>
      </c>
      <c r="EU19" s="118">
        <f>IF(ET19&lt;&gt;"",IF(AND($G19="3",DN19&lt;&gt;""),10,IF(DN19&lt;&gt;"",5,"")),"")</f>
        <v>10</v>
      </c>
      <c r="EV19" s="118">
        <f>_xlfn.NUMBERVALUE(IF(ET19&lt;&gt;"",CONCATENATE(ER19,EM19,EH19,EC19,DX19,DS19),""))</f>
        <v>50</v>
      </c>
      <c r="EW19" s="56">
        <f>IFERROR(EU19+EV19,0)</f>
        <v>60</v>
      </c>
      <c r="EX19" s="90"/>
      <c r="EY19" s="52" t="str">
        <f>IF(AND($G19="1",EX19&lt;&gt;""),EX19,"")</f>
        <v/>
      </c>
      <c r="EZ19" s="52" t="str">
        <f>IF(AND(EX19&lt;&gt;"",$G19="1"),_xlfn.RANK.EQ(EX19,$EY$6:$EY$89),"")</f>
        <v/>
      </c>
      <c r="FA19" s="52" t="str">
        <f>IF(IF(EZ19&lt;&gt;"",IF(MAX(COUNTIF($EZ$6:$EZ$89,$EZ$6:$EZ$89))&gt;1,"x",""),"")&lt;&gt;"",EZ19+1,"")</f>
        <v/>
      </c>
      <c r="FB19" s="52" t="str">
        <f>IF(EZ19&lt;&gt;"",IF($G19="3",IF(EX19&lt;&gt;"",IF(AND(EZ19&lt;=10,EX19&gt;=$EY$92),HLOOKUP(EZ19,Points_Table_Modified,IF(GC19&gt;=6,8,GC19+2),FALSE),0),""),IF(EX19&lt;&gt;"",IF(AND(EZ19&lt;=10,EX19&gt;=$EY$92),HLOOKUP(EZ19,Points_Table,IF(GC19&gt;=6,8,GC19+2),FALSE),0),"")),"")</f>
        <v/>
      </c>
      <c r="FC19" s="56" t="str">
        <f>IF(FB19&gt;0,IF(FA19&lt;&gt;"",AVERAGE(IF(AND($G19="3",FA19&lt;&gt;""),HLOOKUP(FA19,Points_Table_Modified,IF(GC19&gt;=6,8,GC19+2),FALSE),IF(FA19&lt;&gt;"",HLOOKUP(FA19,Points_Table,IF(GC19&gt;=6,8,GC19+2),FALSE),"")),FB19),FB19),0)</f>
        <v/>
      </c>
      <c r="FD19" s="51" t="str">
        <f>IF(AND($G19="2",EX19&lt;&gt;""),EX19,"")</f>
        <v/>
      </c>
      <c r="FE19" s="52" t="str">
        <f>IF(AND(EX19&lt;&gt;"",$G19="2"),_xlfn.RANK.EQ(EX19,$FD$6:$FD$89),"")</f>
        <v/>
      </c>
      <c r="FF19" s="52" t="str">
        <f>IF(IF(FE19&lt;&gt;"",IF(MAX(COUNTIF($FE$6:$FE$89,$FE$6:$FE$89))&gt;1,"x",""),"")&lt;&gt;"",FE19+1,"")</f>
        <v/>
      </c>
      <c r="FG19" s="54" t="str">
        <f>IF(FE19&lt;&gt;"",IF($G19="3",IF(EX19&lt;&gt;"",IF(AND(FE19&lt;=10,EX19&gt;=$FD$92),HLOOKUP(FE19,Points_Table_Modified,IF(GC19&gt;=6,8,GC19+2),FALSE),0),""),IF(EX19&lt;&gt;"",IF(AND(FE19&lt;=10,EX19&gt;=$FD$92),HLOOKUP(FE19,Points_Table,IF(GC19&gt;=6,8,GC19+2),FALSE),0),"")),"")</f>
        <v/>
      </c>
      <c r="FH19" s="56" t="str">
        <f>IF(FG19&gt;0,IF(FF19&lt;&gt;"",AVERAGE(IF(AND($G19="3",FF19&lt;&gt;""),HLOOKUP(FF19,Points_Table_Modified,IF(GC19&gt;=6,8,GC19+2),FALSE),IF(FF19&lt;&gt;"",HLOOKUP(FF19,Points_Table,IF(GC19&gt;=6,8,GC19+2),FALSE),"")),FG19),FG19),0)</f>
        <v/>
      </c>
      <c r="FI19" s="51" t="str">
        <f>IF(AND($G19="3",EX19&lt;&gt;""),EX19,"")</f>
        <v/>
      </c>
      <c r="FJ19" s="52" t="str">
        <f>IF(AND(EX19&lt;&gt;"",$G19="3"),_xlfn.RANK.EQ(EX19,$FI$6:$FI$89),"")</f>
        <v/>
      </c>
      <c r="FK19" s="52" t="str">
        <f>IF(IF(FJ19&lt;&gt;"",IF(MAX(COUNTIF($FJ$6:$FJ$89,$FJ$6:$FJ$89))&gt;1,"x",""),"")&lt;&gt;"",FJ19+1,"")</f>
        <v/>
      </c>
      <c r="FL19" s="52" t="str">
        <f>IF(FJ19&lt;&gt;"",IF($G19="3",IF(EX19&lt;&gt;"",IF(AND(FJ19&lt;=20,EX19&gt;=$FI$92),HLOOKUP(FJ19,Points_Table_Modified,IF(GC19&gt;=6,8,GC19+2),FALSE),0),""),IF(EX19&lt;&gt;"",IF(AND(FJ19&lt;=10,EX19&gt;=$FI$92),HLOOKUP(FJ19,Points_Table,IF(GC19&gt;=6,8,GC19+2),FALSE),0),"")),"")</f>
        <v/>
      </c>
      <c r="FM19" s="56" t="str">
        <f>IF(FL19&gt;0,IF(FK19&lt;&gt;"",AVERAGE(IF(AND($G19="3",FK19&lt;&gt;""),HLOOKUP(FK19,Points_Table_Modified,IF(GC19&gt;=6,8,GC19+2),FALSE),IF(FK19&lt;&gt;"",HLOOKUP(FK19,Points_Table,IF(GC19&gt;=6,8,GC19+2),FALSE),"")),FL19),FL19),0)</f>
        <v/>
      </c>
      <c r="FN19" s="51" t="str">
        <f>IF(AND($G19="4",EX19&lt;&gt;""),EX19,"")</f>
        <v/>
      </c>
      <c r="FO19" s="52" t="str">
        <f>IF(AND(EX19&lt;&gt;"",G19="4"),_xlfn.RANK.EQ(EX19,$FN$6:$FN$89),"")</f>
        <v/>
      </c>
      <c r="FP19" s="52" t="str">
        <f>IF(IF(FO19&lt;&gt;"",IF(MAX(COUNTIF($FO$6:$FO$89,$FO$6:$FO$89))&gt;1,"x",""),"")&lt;&gt;"",FO19+1,"")</f>
        <v/>
      </c>
      <c r="FQ19" s="52" t="str">
        <f>IF(FO19&lt;&gt;"",IF($G19="3",IF(EX19&lt;&gt;"",IF(AND(FO19&lt;=10,EX19&gt;=$FN$92),HLOOKUP(FO19,Points_Table_Modified,IF(GC19&gt;=6,8,GC19+2),FALSE),0),""),IF(EX19&lt;&gt;"",IF(AND(FO19&lt;=10,EX19&gt;=$FN$92),HLOOKUP(FO19,Points_Table,IF(GC19&gt;=6,8,GC19+2),FALSE),0),"")),"")</f>
        <v/>
      </c>
      <c r="FR19" s="56" t="str">
        <f>IF(FQ19&gt;0,IF(FP19&lt;&gt;"",AVERAGE(IF(AND($G19="3",FP19&lt;&gt;""),HLOOKUP(FP19,Points_Table_Modified,IF(GC19&gt;=6,8,GC19+2),FALSE),IF(FP19&lt;&gt;"",HLOOKUP(FP19,Points_Table,IF(GC19&gt;=6,8,GC19+2),FALSE),"")),FQ19),FQ19),0)</f>
        <v/>
      </c>
      <c r="FS19" s="51" t="str">
        <f>IF(AND($G19="5",EX19&lt;&gt;""),EX19,"")</f>
        <v/>
      </c>
      <c r="FT19" s="52" t="str">
        <f>IF(AND(EX19&lt;&gt;"",$G19="5"),_xlfn.RANK.EQ(EX19,$FS$6:$FS$89),"")</f>
        <v/>
      </c>
      <c r="FU19" s="52" t="str">
        <f>IF(IF(FT19&lt;&gt;"",IF(MAX(COUNTIF($FT$6:$FT$89,$FT$6:$FT$89))&gt;1,"x",""),"")&lt;&gt;"",FT19+1,"")</f>
        <v/>
      </c>
      <c r="FV19" s="52" t="str">
        <f>IF(FT19&lt;&gt;"",IF($G19="3",IF(EX19&lt;&gt;"",IF(AND(FT19&lt;=10,EX19&gt;=$FS$92),HLOOKUP(FT19,Points_Table_Modified,IF(GC19&gt;=6,8,GC19+2),FALSE),0),""),IF(EX19&lt;&gt;"",IF(AND(FT19&lt;=10,EX19&gt;=$FS$92),HLOOKUP(FT19,Points_Table,IF(GC19&gt;=6,8,GC19+2),FALSE),0),"")),"")</f>
        <v/>
      </c>
      <c r="FW19" s="56" t="str">
        <f>IF(FV19&gt;0,IF(FU19&lt;&gt;"",AVERAGE(IF(AND($G19="3",FU19&lt;&gt;""),HLOOKUP(FU19,Points_Table_Modified,IF(GC19&gt;=6,8,GC19+2),FALSE),IF(FU19&lt;&gt;"",HLOOKUP(FU19,Points_Table,IF(GC19&gt;=6,8,GC19+2),FALSE),"")),FV19),FV19),0)</f>
        <v/>
      </c>
      <c r="FX19" s="51" t="str">
        <f>IF(AND($G19="6",EX19&lt;&gt;""),EX19,"")</f>
        <v/>
      </c>
      <c r="FY19" s="52" t="str">
        <f>IF(AND(EX19&lt;&gt;"",$G19="6"),_xlfn.RANK.EQ(EX19,$FX$6:$FX$89),"")</f>
        <v/>
      </c>
      <c r="FZ19" s="52" t="str">
        <f>IF(IF(FY19&lt;&gt;"",IF(MAX(COUNTIF($FY$6:$FY$89,$FY$6:$FY$89))&gt;1,"x",""),"")&lt;&gt;"",FY19+1,"")</f>
        <v/>
      </c>
      <c r="GA19" s="52" t="str">
        <f>IF(FY19&lt;&gt;"",IF($G19="3",IF(EX19&lt;&gt;"",IF(AND(FY19&lt;=10,EX19&gt;=$FX$92),HLOOKUP(FY19,Points_Table_Modified,IF(GC19&gt;=6,8,GC19+2),FALSE),0),""),IF(EX19&lt;&gt;"",IF(AND(FY19&lt;=10,EX19&gt;=$FX$92),HLOOKUP(FY19,Points_Table,IF(GC19&gt;=6,8,GC19+2),FALSE),0),"")),"")</f>
        <v/>
      </c>
      <c r="GB19" s="56" t="str">
        <f>IF(GA19&gt;0,IF(FZ19&lt;&gt;"",AVERAGE(IF(AND($G19="3",FZ19&lt;&gt;""),HLOOKUP(FZ19,Points_Table_Modified,IF(GC19&gt;=6,8,GC19+2),FALSE),IF(FZ19&lt;&gt;"",HLOOKUP(FZ19,Points_Table,IF(GC19&gt;=6,8,GC19+2),FALSE),"")),GA19),GA19),0)</f>
        <v/>
      </c>
      <c r="GC19" s="57">
        <f>VLOOKUP($G19,Entries_D_Event,8,FALSE)</f>
        <v>0</v>
      </c>
      <c r="GD19" s="52" t="str">
        <f>CONCATENATE(FY19,FT19,FO19,FJ19,FE19,EZ19)</f>
        <v/>
      </c>
      <c r="GE19" s="118" t="str">
        <f>IF(GD19&lt;&gt;"",IF(AND($G19="3",EX19&lt;&gt;""),10,IF(EX19&lt;&gt;"",5,"")),"")</f>
        <v/>
      </c>
      <c r="GF19" s="118">
        <f>_xlfn.NUMBERVALUE(IF(GD19&lt;&gt;"",CONCATENATE(GB19,FW19,FR19,FM19,FH19,FC19),""))</f>
        <v>0</v>
      </c>
      <c r="GG19" s="56">
        <f>IFERROR(GE19+GF19,0)</f>
        <v>0</v>
      </c>
      <c r="GH19" s="90"/>
      <c r="GI19" s="52" t="str">
        <f>IF(AND($G19="1",GH19&lt;&gt;""),GH19,"")</f>
        <v/>
      </c>
      <c r="GJ19" s="52" t="str">
        <f>IF(AND(GH19&lt;&gt;"",$G19="1"),_xlfn.RANK.EQ(GH19,$GI$6:$GI$89),"")</f>
        <v/>
      </c>
      <c r="GK19" s="52" t="str">
        <f>IF(IF(GJ19&lt;&gt;"",IF(MAX(COUNTIF($GJ$6:$GJ$89,$GJ$6:$GJ$89))&gt;1,"x",""),"")&lt;&gt;"",GJ19+1,"")</f>
        <v/>
      </c>
      <c r="GL19" s="52" t="str">
        <f>IF(GJ19&lt;&gt;"",IF($G19="3",IF(GH19&lt;&gt;"",IF(AND(GJ19&lt;=10,GH19&gt;=$GI$92),HLOOKUP(GJ19,Points_Table_Modified,IF(HM19&gt;=6,8,HM19+2),FALSE),0),""),IF(GH19&lt;&gt;"",IF(AND(GJ19&lt;=10,GH19&gt;=$GI$92),HLOOKUP(GJ19,Points_Table,IF(HM19&gt;=6,8,HM19+2),FALSE),0),"")),"")</f>
        <v/>
      </c>
      <c r="GM19" s="53" t="str">
        <f>IF(GK19&lt;&gt;"",AVERAGE(IF(AND($G19="3",GK19&lt;&gt;""),HLOOKUP(GK19,Points_Table_Modified,IF(HM19&gt;=6,8,HM19+2),FALSE),IF(GK19&lt;&gt;"",HLOOKUP(GK19,Points_Table,IF(HM19&gt;=6,8,HM19+2),FALSE),"")),GL19),GL19)</f>
        <v/>
      </c>
      <c r="GN19" s="51" t="str">
        <f>IF(AND($G19="2",GH19&lt;&gt;""),GH19,"")</f>
        <v/>
      </c>
      <c r="GO19" s="52" t="str">
        <f>IF(AND(GH19&lt;&gt;"",$G19="2"),_xlfn.RANK.EQ(GH19,$GN$6:$GN$89),"")</f>
        <v/>
      </c>
      <c r="GP19" s="52" t="str">
        <f>IF(IF(GO19&lt;&gt;"",IF(MAX(COUNTIF($GO$6:$GO$89,$GO$6:$GO$89))&gt;1,"x",""),"")&lt;&gt;"",GO19+1,"")</f>
        <v/>
      </c>
      <c r="GQ19" s="54" t="str">
        <f>IF(GO19&lt;&gt;"",IF($G19="3",IF(GH19&lt;&gt;"",IF(AND(GO19&lt;=10,GH19&gt;=$GN$92),HLOOKUP(GO19,Points_Table_Modified,IF(HM19&gt;=6,8,HM19+2),FALSE),0),""),IF(GH19&lt;&gt;"",IF(AND(GO19&lt;=10,GH19&gt;=$GN$92),HLOOKUP(GO19,Points_Table,IF(HM19&gt;=6,8,HM19+2),FALSE),0),"")),"")</f>
        <v/>
      </c>
      <c r="GR19" s="53" t="str">
        <f>IF(GP19&lt;&gt;"",AVERAGE(IF(AND($G19="3",GP19&lt;&gt;""),HLOOKUP(GP19,Points_Table_Modified,IF(HM19&gt;=6,8,HM19+2),FALSE),IF(GP19&lt;&gt;"",HLOOKUP(GP19,Points_Table,IF(HM19&gt;=6,8,HM19+2),FALSE),"")),GQ19),GQ19)</f>
        <v/>
      </c>
      <c r="GS19" s="51" t="str">
        <f>IF(AND($G19="3",GH19&lt;&gt;""),GH19,"")</f>
        <v/>
      </c>
      <c r="GT19" s="52" t="str">
        <f>IF(AND(GH19&lt;&gt;"",$G19="3"),_xlfn.RANK.EQ(GH19,$GS$6:$GS$89),"")</f>
        <v/>
      </c>
      <c r="GU19" s="52" t="str">
        <f>IF(IF(GT19&lt;&gt;"",IF(MAX(COUNTIF($GT$6:$GT$89,$GT$6:$GT$89))&gt;1,"x",""),"")&lt;&gt;"",GT19+1,"")</f>
        <v/>
      </c>
      <c r="GV19" s="52" t="str">
        <f>IF(GT19&lt;&gt;"",IF($G19="3",IF(GH19&lt;&gt;"",IF(AND(GT19&lt;=20,GH19&gt;=$GS$92),HLOOKUP(GT19,Points_Table_Modified,IF(HM19&gt;=6,8,HM19+2),FALSE),0),""),IF(GH19&lt;&gt;"",IF(AND(GT19&lt;=10,GH19&gt;=$GS$92),HLOOKUP(GT19,Points_Table,IF(HM19&gt;=6,8,HM19+2),FALSE),0),"")),"")</f>
        <v/>
      </c>
      <c r="GW19" s="53" t="str">
        <f>IF(GU19&lt;&gt;"",AVERAGE(IF(AND($G19="3",GU19&lt;&gt;""),HLOOKUP(GU19,Points_Table_Modified,IF(HM19&gt;=6,8,HM19+2),FALSE),IF(GU19&lt;&gt;"",HLOOKUP(GU19,Points_Table,IF(HM19&gt;=6,8,HM19+2),FALSE),"")),GV19),GV19)</f>
        <v/>
      </c>
      <c r="GX19" s="51" t="str">
        <f>IF(AND($G19="4",GH19&lt;&gt;""),GH19,"")</f>
        <v/>
      </c>
      <c r="GY19" s="52" t="str">
        <f>IF(AND($GH19&lt;&gt;"",G19="4"),_xlfn.RANK.EQ(GH19,$GX$6:$GX$89),"")</f>
        <v/>
      </c>
      <c r="GZ19" s="52" t="str">
        <f>IF(IF(GY19&lt;&gt;"",IF(MAX(COUNTIF($GY$6:$GY$89,$GY$6:$GY$89))&gt;1,"x",""),"")&lt;&gt;"",GY19+1,"")</f>
        <v/>
      </c>
      <c r="HA19" s="52" t="str">
        <f>IF(GY19&lt;&gt;"",IF($G19="3",IF(GH19&lt;&gt;"",IF(AND(GY19&lt;=10,GH19&gt;=$GX$92),HLOOKUP(GY19,Points_Table_Modified,IF(HM19&gt;=6,8,HM19+2),FALSE),0),""),IF(GH19&lt;&gt;"",IF(AND(GY19&lt;=10,GH19&gt;=$GX$92),HLOOKUP(GY19,Points_Table,IF(HM19&gt;=6,8,HM19+2),FALSE),0),"")),"")</f>
        <v/>
      </c>
      <c r="HB19" s="53" t="str">
        <f>IF(GZ19&lt;&gt;"",AVERAGE(IF(AND($G19="3",GZ19&lt;&gt;""),HLOOKUP(GZ19,Points_Table_Modified,IF(HM19&gt;=6,8,HM19+2),FALSE),IF(GZ19&lt;&gt;"",HLOOKUP(GZ19,Points_Table,IF(HM19&gt;=6,8,HM19+2),FALSE),"")),HA19),HA19)</f>
        <v/>
      </c>
      <c r="HC19" s="51" t="str">
        <f>IF(AND($G19="5",GH19&lt;&gt;""),GH19,"")</f>
        <v/>
      </c>
      <c r="HD19" s="52" t="str">
        <f>IF(AND(GH19&lt;&gt;"",$G19="5"),_xlfn.RANK.EQ(GH19,$HC$6:$HC$89),"")</f>
        <v/>
      </c>
      <c r="HE19" s="52" t="str">
        <f>IF(IF(HD19&lt;&gt;"",IF(MAX(COUNTIF($HD$6:$HD$89,$HD$6:$HD$89))&gt;1,"x",""),"")&lt;&gt;"",HD19+1,"")</f>
        <v/>
      </c>
      <c r="HF19" s="52" t="str">
        <f>IF(HD19&lt;&gt;"",IF($G19="3",IF(GH19&lt;&gt;"",IF(AND(HD19&lt;=10,GH19&gt;=$HC$92),HLOOKUP(HD19,Points_Table_Modified,IF(HM19&gt;=6,8,HM19+2),FALSE),0),""),IF(GH19&lt;&gt;"",IF(AND(HD19&lt;=10,GH19&gt;=$HC$92),HLOOKUP(HD19,Points_Table,IF(HM19&gt;=6,8,HM19+2),FALSE),0),"")),"")</f>
        <v/>
      </c>
      <c r="HG19" s="53" t="str">
        <f>IF(HE19&lt;&gt;"",AVERAGE(IF(AND($G19="3",HE19&lt;&gt;""),HLOOKUP(HE19,Points_Table_Modified,IF(HM19&gt;=6,8,HM19+2),FALSE),IF(HE19&lt;&gt;"",HLOOKUP(HE19,Points_Table,IF(HM19&gt;=6,8,HM19+2),FALSE),"")),HF19),HF19)</f>
        <v/>
      </c>
      <c r="HH19" s="51" t="str">
        <f>IF(AND($G19="6",GH19&lt;&gt;""),GH19,"")</f>
        <v/>
      </c>
      <c r="HI19" s="52" t="str">
        <f>IF(AND(GH19&lt;&gt;"",$G19="6"),_xlfn.RANK.EQ(GH19,$HH$6:$HH$89),"")</f>
        <v/>
      </c>
      <c r="HJ19" s="52" t="str">
        <f>IF(IF(HI19&lt;&gt;"",IF(MAX(COUNTIF($HI$6:$HI$89,$HI$6:$HI$89))&gt;1,"x",""),"")&lt;&gt;"",HI19+1,"")</f>
        <v/>
      </c>
      <c r="HK19" s="52" t="str">
        <f>IF(HI19&lt;&gt;"",IF($G19="3",IF(GH19&lt;&gt;"",IF(AND(HI19&lt;=10,GH19&gt;=$HH$92),HLOOKUP(HI19,Points_Table_Modified,IF(HM19&gt;=6,8,HM19+2),FALSE),0),""),IF(GH19&lt;&gt;"",IF(AND(HI19&lt;=10,GH19&gt;=$HH$92),HLOOKUP(HI19,Points_Table,IF(HM19&gt;=6,8,HM19+2),FALSE),0),"")),"")</f>
        <v/>
      </c>
      <c r="HL19" s="53" t="str">
        <f>IF(HJ19&lt;&gt;"",AVERAGE(IF(AND($G19="3",HJ19&lt;&gt;""),HLOOKUP(HJ19,Points_Table_Modified,IF(HM19&gt;=6,8,HM19+2),FALSE),IF(HJ19&lt;&gt;"",HLOOKUP(HJ19,Points_Table,IF(HM19&gt;=6,8,HM19+2),FALSE),"")),HK19),HK19)</f>
        <v/>
      </c>
      <c r="HM19" s="57">
        <f>VLOOKUP($G19,Entries_D_Event,9,FALSE)</f>
        <v>0</v>
      </c>
      <c r="HN19" s="52" t="str">
        <f>CONCATENATE(HI19,HD19,GY19,GT19,GO19,GJ19)</f>
        <v/>
      </c>
      <c r="HO19" s="118" t="str">
        <f>IF(HN19&lt;&gt;"",IF(AND($G19="3",GH19&lt;&gt;""),10,IF(GH19&lt;&gt;"",5,"")),"")</f>
        <v/>
      </c>
      <c r="HP19" s="118">
        <f>_xlfn.NUMBERVALUE(IF(HN19&lt;&gt;"",CONCATENATE(HL19,HG19,HB19,GW19,GR19,GM19),""))</f>
        <v>0</v>
      </c>
      <c r="HQ19" s="56">
        <f>IFERROR(HO19+HP19,0)</f>
        <v>0</v>
      </c>
      <c r="HR19" s="90"/>
      <c r="HS19" s="52" t="str">
        <f>IF(AND($G19="1",HR19&lt;&gt;""),HR19,"")</f>
        <v/>
      </c>
      <c r="HT19" s="52" t="str">
        <f>IF(AND(HR19&lt;&gt;"",$G19="1"),_xlfn.RANK.EQ(HR19,$HS$6:$HS$89),"")</f>
        <v/>
      </c>
      <c r="HU19" s="52" t="str">
        <f>IF(IF(HT19&lt;&gt;"",IF(MAX(COUNTIF($HT$6:$HT$89,$HT$6:$HT$89))&gt;1,"x",""),"")&lt;&gt;"",HT19+1,"")</f>
        <v/>
      </c>
      <c r="HV19" s="52" t="str">
        <f>IF(HT19&lt;&gt;"",IF($G19="3",IF(HR19&lt;&gt;"",IF(AND(HT19&lt;=10,HR19&gt;=$HS$92),HLOOKUP(HT19,Points_Table_Modified,IF(IW19&gt;=6,8,IW19+2),FALSE),0),""),IF(HR19&lt;&gt;"",IF(AND(HT19&lt;=10,HR19&gt;=$HS$92),HLOOKUP(HT19,Points_Table,IF(IW19&gt;=6,8,IW19+2),FALSE),0),"")),"")</f>
        <v/>
      </c>
      <c r="HW19" s="53" t="str">
        <f>IF(HU19&lt;&gt;"",AVERAGE(IF(AND($G19="3",HU19&lt;&gt;""),HLOOKUP(HU19,Points_Table_Modified,IF(IW19&gt;=6,8,IW19+2),FALSE),IF(HU19&lt;&gt;"",HLOOKUP(HU19,Points_Table,IF(IW19&gt;=6,8,IW19+2),FALSE),"")),HV19),HV19)</f>
        <v/>
      </c>
      <c r="HX19" s="51" t="str">
        <f>IF(AND($G19="2",HR19&lt;&gt;""),HR19,"")</f>
        <v/>
      </c>
      <c r="HY19" s="52" t="str">
        <f>IF(AND(HR19&lt;&gt;"",$G19="2"),_xlfn.RANK.EQ(HR19,$HX$6:$HX$89),"")</f>
        <v/>
      </c>
      <c r="HZ19" s="52" t="str">
        <f>IF(IF(HY19&lt;&gt;"",IF(MAX(COUNTIF($HY$6:$HY$89,$HY$6:$HY$89))&gt;1,"x",""),"")&lt;&gt;"",HY19+1,"")</f>
        <v/>
      </c>
      <c r="IA19" s="54" t="str">
        <f>IF(HY19&lt;&gt;"",IF($G19="3",IF(HR19&lt;&gt;"",IF(AND(HY19&lt;=10,HR19&gt;=$HX$92),HLOOKUP(HY19,Points_Table_Modified,IF(IW19&gt;=6,8,IW19+2),FALSE),0),""),IF(HR19&lt;&gt;"",IF(AND(HY19&lt;=10,HR19&gt;=$HX$92),HLOOKUP(HY19,Points_Table,IF(IW19&gt;=6,8,IW19+2),FALSE),0),"")),"")</f>
        <v/>
      </c>
      <c r="IB19" s="53" t="str">
        <f>IF(HZ19&lt;&gt;"",AVERAGE(IF(AND($G19="3",HZ19&lt;&gt;""),HLOOKUP(HZ19,Points_Table_Modified,IF(IW19&gt;=6,8,IW19+2),FALSE),IF(HZ19&lt;&gt;"",HLOOKUP(HZ19,Points_Table,IF(IW19&gt;=6,8,IW19+2),FALSE),"")),IA19),IA19)</f>
        <v/>
      </c>
      <c r="IC19" s="51" t="str">
        <f>IF(AND($G19="3",HR19&lt;&gt;""),HR19,"")</f>
        <v/>
      </c>
      <c r="ID19" s="52" t="str">
        <f>IF(AND(HR19&lt;&gt;"",$G19="3"),_xlfn.RANK.EQ(HR19,$IC$6:$IC$89),"")</f>
        <v/>
      </c>
      <c r="IE19" s="52" t="str">
        <f>IF(IF(ID19&lt;&gt;"",IF(MAX(COUNTIF($ID$6:$ID$89,$ID$6:$ID$89))&gt;1,"x",""),"")&lt;&gt;"",ID19+1,"")</f>
        <v/>
      </c>
      <c r="IF19" s="52" t="str">
        <f>IF(ID19&lt;&gt;"",IF($G19="3",IF(HR19&lt;&gt;"",IF(AND(ID19&lt;=20,HR19&gt;=$IC$92),HLOOKUP(ID19,Points_Table_Modified,IF(IW19&gt;=6,8,IW19+2),FALSE),0),""),IF(HR19&lt;&gt;"",IF(AND(ID19&lt;=10,HR19&gt;=$IC$92),HLOOKUP(ID19,Points_Table,IF(IW19&gt;=6,8,IW19+2),FALSE),0),"")),"")</f>
        <v/>
      </c>
      <c r="IG19" s="53" t="str">
        <f>IF(IE19&lt;&gt;"",AVERAGE(IF(AND($G19="3",IE19&lt;&gt;""),HLOOKUP(IE19,Points_Table_Modified,IF(IW19&gt;=6,8,IW19+2),FALSE),IF(IE19&lt;&gt;"",HLOOKUP(IE19,Points_Table,IF(IW19&gt;=6,8,IW19+2),FALSE),"")),IF19),IF19)</f>
        <v/>
      </c>
      <c r="IH19" s="51" t="str">
        <f>IF(AND($G19="4",HR19&lt;&gt;""),HR19,"")</f>
        <v/>
      </c>
      <c r="II19" s="52" t="str">
        <f>IF(AND(HR19&lt;&gt;"",G19="4"),_xlfn.RANK.EQ(HR19,$IH$6:$IH$89),"")</f>
        <v/>
      </c>
      <c r="IJ19" s="52" t="str">
        <f>IF(IF(II19&lt;&gt;"",IF(MAX(COUNTIF($II$6:$II$89,$II$6:$II$89))&gt;1,"x",""),"")&lt;&gt;"",II19+1,"")</f>
        <v/>
      </c>
      <c r="IK19" s="52" t="str">
        <f>IF(II19&lt;&gt;"",IF($G19="3",IF(HR19&lt;&gt;"",IF(AND(II19&lt;=10,HR19&gt;=$IH$92),HLOOKUP(II19,Points_Table_Modified,IF(IW19&gt;=6,8,IW19+2),FALSE),0),""),IF(HR19&lt;&gt;"",IF(AND(II19&lt;=10,HR19&gt;=$IH$92),HLOOKUP(II19,Points_Table,IF(IW19&gt;=6,8,IW19+2),FALSE),0),"")),"")</f>
        <v/>
      </c>
      <c r="IL19" s="53" t="str">
        <f>IF(IJ19&lt;&gt;"",AVERAGE(IF(AND($G19="3",IJ19&lt;&gt;""),HLOOKUP(IJ19,Points_Table_Modified,IF(IW19&gt;=6,8,IW19+2),FALSE),IF(IJ19&lt;&gt;"",HLOOKUP(IJ19,Points_Table,IF(IW19&gt;=6,8,IW19+2),FALSE),"")),IK19),IK19)</f>
        <v/>
      </c>
      <c r="IM19" s="51" t="str">
        <f>IF(AND($G19="5",HR19&lt;&gt;""),HR19,"")</f>
        <v/>
      </c>
      <c r="IN19" s="52" t="str">
        <f>IF(AND(HR19&lt;&gt;"",$G19="5"),_xlfn.RANK.EQ(HR19,$IM$6:$IM$89),"")</f>
        <v/>
      </c>
      <c r="IO19" s="52" t="str">
        <f>IF(IF(IN19&lt;&gt;"",IF(MAX(COUNTIF($IN$6:$IN$89,$IN$6:$IN$89))&gt;1,"x",""),"")&lt;&gt;"",IN19+1,"")</f>
        <v/>
      </c>
      <c r="IP19" s="52" t="str">
        <f>IF(IN19&lt;&gt;"",IF($G19="3",IF(HR19&lt;&gt;"",IF(AND(IN19&lt;=10,HR19&gt;=$IM$92),HLOOKUP(IN19,Points_Table_Modified,IF(IW19&gt;=6,8,IW19+2),FALSE),0),""),IF(HR19&lt;&gt;"",IF(AND(IN19&lt;=10,HR19&gt;=$IM$92),HLOOKUP(IN19,Points_Table,IF(IW19&gt;=6,8,IW19+2),FALSE),0),"")),"")</f>
        <v/>
      </c>
      <c r="IQ19" s="53" t="str">
        <f>IF(IO19&lt;&gt;"",AVERAGE(IF(AND($G19="3",IO19&lt;&gt;""),HLOOKUP(IO19,Points_Table_Modified,IF(IW19&gt;=6,8,IW19+2),FALSE),IF(IO19&lt;&gt;"",HLOOKUP(IO19,Points_Table,IF(IW19&gt;=6,8,IW19+2),FALSE),"")),IP19),IP19)</f>
        <v/>
      </c>
      <c r="IR19" s="51" t="str">
        <f>IF(AND($G19="6",HR19&lt;&gt;""),HR19,"")</f>
        <v/>
      </c>
      <c r="IS19" s="52" t="str">
        <f>IF(AND(HR19&lt;&gt;"",$G19="6"),_xlfn.RANK.EQ(HR19,$IR$6:$IR$89),"")</f>
        <v/>
      </c>
      <c r="IT19" s="52" t="str">
        <f>IF(IF(IS19&lt;&gt;"",IF(MAX(COUNTIF($IS$6:$IS$89,$IS$6:$IS$89))&gt;1,"x",""),"")&lt;&gt;"",IS19+1,"")</f>
        <v/>
      </c>
      <c r="IU19" s="52" t="str">
        <f>IF(IS19&lt;&gt;"",IF($G19="3",IF(HR19&lt;&gt;"",IF(AND(IS19&lt;=10,HR19&gt;=$IR$92),HLOOKUP(IS19,Points_Table_Modified,IF(IW19&gt;=6,8,IW19+2),FALSE),0),""),IF(HR19&lt;&gt;"",IF(AND(IS19&lt;=10,HR19&gt;=$IR$92),HLOOKUP(IS19,Points_Table,IF(IW19&gt;=6,8,IW19+2),FALSE),0),"")),"")</f>
        <v/>
      </c>
      <c r="IV19" s="53" t="str">
        <f>IF(IT19&lt;&gt;"",AVERAGE(IF(AND($G19="3",IT19&lt;&gt;""),HLOOKUP(IT19,Points_Table_Modified,IF(IW19&gt;=6,8,IW19+2),FALSE),IF(IT19&lt;&gt;"",HLOOKUP(IT19,Points_Table,IF(IW19&gt;=6,8,IW19+2),FALSE),"")),IU19),IU19)</f>
        <v/>
      </c>
      <c r="IW19" s="57">
        <f>VLOOKUP($G19,Entries_D_Event,10,FALSE)</f>
        <v>0</v>
      </c>
      <c r="IX19" s="52" t="str">
        <f>CONCATENATE(IS19,IN19,II19,ID19,HY19,HT19)</f>
        <v/>
      </c>
      <c r="IY19" s="118" t="str">
        <f>IF(IX19&lt;&gt;"",IF(AND($G19="3",HR19&lt;&gt;""),10,IF(HR19&lt;&gt;"",5,"")),"")</f>
        <v/>
      </c>
      <c r="IZ19" s="118">
        <f>_xlfn.NUMBERVALUE(IF(IX19&lt;&gt;"",CONCATENATE(IV19,IQ19,IL19,IG19,IB19,HW19),""))</f>
        <v>0</v>
      </c>
      <c r="JA19" s="56">
        <f>IFERROR(IY19+IZ19,0)</f>
        <v>0</v>
      </c>
      <c r="JB19" s="90"/>
      <c r="JC19" s="52" t="str">
        <f>IF(AND($G19="1",JB19&lt;&gt;""),JB19,"")</f>
        <v/>
      </c>
      <c r="JD19" s="52" t="str">
        <f>IF(AND(JB19&lt;&gt;"",$G19="1"),_xlfn.RANK.EQ(JB19,$JC$6:$JC$89),"")</f>
        <v/>
      </c>
      <c r="JE19" s="52" t="str">
        <f>IF(IF(JD19&lt;&gt;"",IF(MAX(COUNTIF($JD$6:$JD$89,$JD$6:$JD$89))&gt;1,"x",""),"")&lt;&gt;"",JD19+1,"")</f>
        <v/>
      </c>
      <c r="JF19" s="52" t="str">
        <f>IF(JD19&lt;&gt;"",IF($G19="3",IF(JB19&lt;&gt;"",IF(AND(JD19&lt;=10,JB19&gt;=$JC$92),HLOOKUP(JD19,Points_Table_Modified,IF(KG19&gt;=6,8,KG19+2),FALSE),0),""),IF(JB19&lt;&gt;"",IF(AND(JD19&lt;=10,JB19&gt;=$JC$92),HLOOKUP(JD19,Points_Table,IF(KG19&gt;=6,8,KG19+2),FALSE),0),"")),"")</f>
        <v/>
      </c>
      <c r="JG19" s="53" t="str">
        <f>IF(JE19&lt;&gt;"",AVERAGE(IF(AND($G19="3",JE19&lt;&gt;""),HLOOKUP(JE19,Points_Table_Modified,IF(KG19&gt;=6,8,KG19+2),FALSE),IF(JE19&lt;&gt;"",HLOOKUP(JE19,Points_Table,IF(KG19&gt;=6,8,KG19+2),FALSE),"")),JF19),JF19)</f>
        <v/>
      </c>
      <c r="JH19" s="51" t="str">
        <f>IF(AND($G19="2",JB19&lt;&gt;""),JB19,"")</f>
        <v/>
      </c>
      <c r="JI19" s="52" t="str">
        <f>IF(AND(JB19&lt;&gt;"",$G19="2"),_xlfn.RANK.EQ(JB19,$JH$6:$JH$89),"")</f>
        <v/>
      </c>
      <c r="JJ19" s="52" t="str">
        <f>IF(IF(JI19&lt;&gt;"",IF(MAX(COUNTIF($JI$6:$JI$89,$JI$6:$JI$89))&gt;1,"x",""),"")&lt;&gt;"",JI19+1,"")</f>
        <v/>
      </c>
      <c r="JK19" s="54" t="str">
        <f>IF(JI19&lt;&gt;"",IF($G19="3",IF(JB19&lt;&gt;"",IF(AND(JI19&lt;=10,JB19&gt;=$JH$92),HLOOKUP(JI19,Points_Table_Modified,IF(KG19&gt;=6,8,KG19+2),FALSE),0),""),IF(JB19&lt;&gt;"",IF(AND(JI19&lt;=10,JB19&gt;=$JH$92),HLOOKUP(JI19,Points_Table,IF(KG19&gt;=6,8,KG19+2),FALSE),0),"")),"")</f>
        <v/>
      </c>
      <c r="JL19" s="53" t="str">
        <f>IF(JJ19&lt;&gt;"",AVERAGE(IF(AND($G19="3",JJ19&lt;&gt;""),HLOOKUP(JJ19,Points_Table_Modified,IF(KG19&gt;=6,8,KG19+2),FALSE),IF(JJ19&lt;&gt;"",HLOOKUP(JJ19,Points_Table,IF(KG19&gt;=6,8,KG19+2),FALSE),"")),JK19),JK19)</f>
        <v/>
      </c>
      <c r="JM19" s="51" t="str">
        <f>IF(AND($G19="3",JB19&lt;&gt;""),JB19,"")</f>
        <v/>
      </c>
      <c r="JN19" s="52" t="str">
        <f>IF(AND(JB19&lt;&gt;"",$G19="3"),_xlfn.RANK.EQ(JB19,$JM$6:$JM$89),"")</f>
        <v/>
      </c>
      <c r="JO19" s="52" t="str">
        <f>IF(IF(JN19&lt;&gt;"",IF(MAX(COUNTIF($JN$6:$JN$89,$JN$6:$JN$89))&gt;1,"x",""),"")&lt;&gt;"",JN19+1,"")</f>
        <v/>
      </c>
      <c r="JP19" s="52" t="str">
        <f>IF(JN19&lt;&gt;"",IF($G19="3",IF(JB19&lt;&gt;"",IF(AND(JN19&lt;=20,JB19&gt;=$JM$92),HLOOKUP(JN19,Points_Table_Modified,IF(KG19&gt;=6,8,KG19+2),FALSE),0),""),IF(JB19&lt;&gt;"",IF(AND(JN19&lt;=10,JB19&gt;=$JM$92),HLOOKUP(JN19,Points_Table,IF(KG19&gt;=6,8,KG19+2),FALSE),0),"")),"")</f>
        <v/>
      </c>
      <c r="JQ19" s="53" t="str">
        <f>IF(JO19&lt;&gt;"",AVERAGE(IF(AND($G19="3",JO19&lt;&gt;""),HLOOKUP(JO19,Points_Table_Modified,IF(KG19&gt;=6,8,KG19+2),FALSE),IF(JO19&lt;&gt;"",HLOOKUP(JO19,Points_Table,IF(KG19&gt;=6,8,KG19+2),FALSE),"")),JP19),JP19)</f>
        <v/>
      </c>
      <c r="JR19" s="51" t="str">
        <f>IF(AND($G19="4",JB19&lt;&gt;""),JB19,"")</f>
        <v/>
      </c>
      <c r="JS19" s="52" t="str">
        <f>IF(AND(JB19&lt;&gt;"",G19="4"),_xlfn.RANK.EQ(JB19,$JR$6:$JR$89),"")</f>
        <v/>
      </c>
      <c r="JT19" s="52" t="str">
        <f>IF(IF(JS19&lt;&gt;"",IF(MAX(COUNTIF($JS$6:$JS$89,$JS$6:$JS$89))&gt;1,"x",""),"")&lt;&gt;"",JS19+1,"")</f>
        <v/>
      </c>
      <c r="JU19" s="52" t="str">
        <f>IF(JS19&lt;&gt;"",IF($G19="3",IF(JB19&lt;&gt;"",IF(AND(JS19&lt;=10,JB19&gt;=$JR$92),HLOOKUP(JS19,Points_Table_Modified,IF(KG19&gt;=6,8,KG19+2),FALSE),0),""),IF(JB19&lt;&gt;"",IF(AND(JS19&lt;=10,JB19&gt;=$JR$92),HLOOKUP(JS19,Points_Table,IF(KG19&gt;=6,8,KG19+2),FALSE),0),"")),"")</f>
        <v/>
      </c>
      <c r="JV19" s="53" t="str">
        <f>IF(JT19&lt;&gt;"",AVERAGE(IF(AND($G19="3",JT19&lt;&gt;""),HLOOKUP(JT19,Points_Table_Modified,IF(KG19&gt;=6,8,KG19+2),FALSE),IF(JT19&lt;&gt;"",HLOOKUP(JT19,Points_Table,IF(KG19&gt;=6,8,KG19+2),FALSE),"")),JU19),JU19)</f>
        <v/>
      </c>
      <c r="JW19" s="51" t="str">
        <f>IF(AND($G19="5",JB19&lt;&gt;""),JB19,"")</f>
        <v/>
      </c>
      <c r="JX19" s="52" t="str">
        <f>IF(AND(JB19&lt;&gt;"",$G19="5"),_xlfn.RANK.EQ(JB19,$JW$6:$JW$89),"")</f>
        <v/>
      </c>
      <c r="JY19" s="52" t="str">
        <f>IF(IF(JX19&lt;&gt;"",IF(MAX(COUNTIF($JX$6:$JX$89,$JX$6:$JX$89))&gt;1,"x",""),"")&lt;&gt;"",JX19+1,"")</f>
        <v/>
      </c>
      <c r="JZ19" s="52" t="str">
        <f>IF(JX19&lt;&gt;"",IF($G19="3",IF(JB19&lt;&gt;"",IF(AND(JX19&lt;=10,JB19&gt;=$JW$92),HLOOKUP(JX19,Points_Table_Modified,IF(KG19&gt;=6,8,KG19+2),FALSE),0),""),IF(JB19&lt;&gt;"",IF(AND(JX19&lt;=10,JB19&gt;=$JW$92),HLOOKUP(JX19,Points_Table,IF(KG19&gt;=6,8,KG19+2),FALSE),0),"")),"")</f>
        <v/>
      </c>
      <c r="KA19" s="53" t="str">
        <f>IF(JY19&lt;&gt;"",AVERAGE(IF(AND($G19="3",JY19&lt;&gt;""),HLOOKUP(JY19,Points_Table_Modified,IF(KG19&gt;=6,8,KG19+2),FALSE),IF(JY19&lt;&gt;"",HLOOKUP(JY19,Points_Table,IF(KG19&gt;=6,8,KG19+2),FALSE),"")),JZ19),JZ19)</f>
        <v/>
      </c>
      <c r="KB19" s="51" t="str">
        <f>IF(AND($G19="6",JB19&lt;&gt;""),JB19,"")</f>
        <v/>
      </c>
      <c r="KC19" s="52" t="str">
        <f>IF(AND(JB19&lt;&gt;"",$G19="6"),_xlfn.RANK.EQ(JB19,$KB$6:$KB$89),"")</f>
        <v/>
      </c>
      <c r="KD19" s="52" t="str">
        <f>IF(IF(KC19&lt;&gt;"",IF(MAX(COUNTIF($KC$6:$KC$89,$KC$6:$KC$89))&gt;1,"x",""),"")&lt;&gt;"",KC19+1,"")</f>
        <v/>
      </c>
      <c r="KE19" s="52" t="str">
        <f>IF(KC19&lt;&gt;"",IF($G19="3",IF(JB19&lt;&gt;"",IF(AND(KC19&lt;=10,JB19&gt;=$KB$92),HLOOKUP(KC19,Points_Table_Modified,IF(KG19&gt;=6,8,KG19+2),FALSE),0),""),IF(JB19&lt;&gt;"",IF(AND(KC19&lt;=10,JB19&gt;=$KB$92),HLOOKUP(KC19,Points_Table,IF(KG19&gt;=6,8,KG19+2),FALSE),0),"")),"")</f>
        <v/>
      </c>
      <c r="KF19" s="53" t="str">
        <f>IF(KD19&lt;&gt;"",AVERAGE(IF(AND($G19="3",KD19&lt;&gt;""),HLOOKUP(KD19,Points_Table_Modified,IF(KG19&gt;=6,8,KG19+2),FALSE),IF(KD19&lt;&gt;"",HLOOKUP(KD19,Points_Table,IF(KG19&gt;=6,8,KG19+2),FALSE),"")),KE19),KE19)</f>
        <v/>
      </c>
      <c r="KG19" s="57">
        <f>VLOOKUP($G19,Entries_D_Event,11,FALSE)</f>
        <v>0</v>
      </c>
      <c r="KH19" s="52" t="str">
        <f>CONCATENATE(KC19,JX19,JS19,JN19,JI19,JD19)</f>
        <v/>
      </c>
      <c r="KI19" s="118" t="str">
        <f>IF(KH19&lt;&gt;"",IF(AND($G19="3",JB19&lt;&gt;""),10,IF(JB19&lt;&gt;"",5,"")),"")</f>
        <v/>
      </c>
      <c r="KJ19" s="88">
        <f>_xlfn.NUMBERVALUE(IF(KH19&lt;&gt;"",CONCATENATE(KF19,KA19,JV19,JQ19,JL19,JG19),""))</f>
        <v>0</v>
      </c>
      <c r="KK19" s="56">
        <f>IFERROR(KI19+KJ19,0)</f>
        <v>0</v>
      </c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</row>
    <row r="20" spans="1:358" s="1" customFormat="1" x14ac:dyDescent="0.25">
      <c r="A20" s="35"/>
      <c r="B20" s="45">
        <v>15</v>
      </c>
      <c r="C20" s="46" t="s">
        <v>106</v>
      </c>
      <c r="D20" s="47" t="s">
        <v>107</v>
      </c>
      <c r="E20" s="50">
        <v>6658</v>
      </c>
      <c r="F20" s="109">
        <v>312</v>
      </c>
      <c r="G20" s="49" t="s">
        <v>55</v>
      </c>
      <c r="H20" s="50" t="str">
        <f>VLOOKUP($G20,Class_Description,2)</f>
        <v>Modified</v>
      </c>
      <c r="I20" s="187">
        <f>AS20+CC20+DM20+EW20+GG20+HQ20+JA20+KK20</f>
        <v>198.5</v>
      </c>
      <c r="J20" s="115">
        <v>560</v>
      </c>
      <c r="K20" s="102" t="str">
        <f>IF(AND(J20&lt;&gt;"",$G20="1"),J20,"")</f>
        <v/>
      </c>
      <c r="L20" s="103" t="str">
        <f>IF(AND(J20&lt;&gt;"",$G20="1"),_xlfn.RANK.EQ(J20,$K$6:$K$89),"")</f>
        <v/>
      </c>
      <c r="M20" s="103" t="str">
        <f>IF(G20="6",IF(IF(L20&lt;&gt;"",IF(MAX(COUNTIF($L$6:$L$89,$L$6:$L$89))&gt;1,"x",""),"")&lt;&gt;"",L20+1,""),IF(K20=0,"",IF(IF(L20&lt;&gt;"",IF(MAX(COUNTIF($L$6:$L$89,$L$6:$L$89))&gt;1,"x",""),"")&lt;&gt;"",L20+1,"")))</f>
        <v/>
      </c>
      <c r="N20" s="103" t="str">
        <f>IF(L20&lt;&gt;"",IF($G20="3",IF(AND(L20&lt;=20,J20&gt;=$K$92),HLOOKUP(L20,Points_Table_Modified,IF(AO20&gt;=6,8,AO20+2),FALSE),0),IF(AND(L20&lt;=10,J20&gt;=$K$92),HLOOKUP(L20,Points_Table,IF(AO20&gt;=6,8,AO20+2),FALSE),0)),"")</f>
        <v/>
      </c>
      <c r="O20" s="103" t="str">
        <f>IF(M20&lt;&gt;"",AVERAGE(IF(AND($G20="3",M20&lt;&gt;""),HLOOKUP(M20,Points_Table_Modified,IF(AO20&gt;=6,8,AO20+2),FALSE),IF(M20&lt;&gt;"",HLOOKUP(M20,Points_Table,IF(AO20&gt;=6,8,AO20+2),FALSE),"")),N20),N20)</f>
        <v/>
      </c>
      <c r="P20" s="102" t="str">
        <f>IF(AND(J20&lt;&gt;"",$G20="2"),J20,"")</f>
        <v/>
      </c>
      <c r="Q20" s="103" t="str">
        <f>IF(AND(J20&lt;&gt;"",$G20="2"),_xlfn.RANK.EQ(J20,$P$6:$P$89),"")</f>
        <v/>
      </c>
      <c r="R20" s="103" t="str">
        <f>IF(G20="6",IF(IF(Q20&lt;&gt;"",IF(MAX(COUNTIF($Q$6:$Q$89,$Q$6:$Q$89))&gt;1,"x",""),"")&lt;&gt;"",Q20+1,""),IF(P20=0,"",IF(IF(Q20&lt;&gt;"",IF(MAX(COUNTIF($Q$6:$Q$89,$Q$6:$Q$89))&gt;1,"x",""),"")&lt;&gt;"",Q20+1,"")))</f>
        <v/>
      </c>
      <c r="S20" s="103" t="str">
        <f>IF(Q20&lt;&gt;"",IF($G20="3",IF(J20&lt;&gt;"",IF(AND(Q20&lt;=10,J20&gt;=$P$92),HLOOKUP(Q20,Points_Table_Modified,IF(AO20&gt;=6,8,AO20+2),FALSE),0),""),IF(J20&lt;&gt;"",IF(AND(Q20&lt;=10,J20&gt;=$P$92),HLOOKUP(Q20,Points_Table,IF(AO20&gt;=6,8,AO20+2),FALSE),0),"")),"")</f>
        <v/>
      </c>
      <c r="T20" s="103" t="str">
        <f>IF(R20&lt;&gt;"",AVERAGE(IF(AND($G20="3",R20&lt;&gt;""),HLOOKUP(R20,Points_Table_Modified,IF(AO20&gt;=6,8,AO20+2),FALSE),IF(R20&lt;&gt;"",HLOOKUP(R20,Points_Table,IF(AO20&gt;=6,8,AO20+2),FALSE),"")),S20),S20)</f>
        <v/>
      </c>
      <c r="U20" s="102">
        <f>IF(AND(J20&lt;&gt;"",$G20="3"),J20,"")</f>
        <v>560</v>
      </c>
      <c r="V20" s="103">
        <f>IF(AND(J20&lt;&gt;"",$G20="3"),_xlfn.RANK.EQ(J20,$U$6:$U$89),"")</f>
        <v>3</v>
      </c>
      <c r="W20" s="103" t="str">
        <f>IF(G20="6",IF(IF(V20&lt;&gt;"",IF(MAX(COUNTIF($V$6:$V$89,$V$6:$V$89))&gt;1,"x",""),"")&lt;&gt;"",V20+1,""),IF(U20=0,"",IF(IF(V20&lt;&gt;"",IF(MAX(COUNTIF($V$6:$V$89,$V$6:$V$89))&gt;1,"x",""),"")&lt;&gt;"",V20+1,"")))</f>
        <v/>
      </c>
      <c r="X20" s="103">
        <f>IF(V20&lt;&gt;"",IF($G20="3",IF(J20&lt;&gt;"",IF(AND(V20&lt;=20,J20&gt;=$U$92),HLOOKUP(V20,Points_Table_Modified,IF(AO20&gt;=6,8,AO20+2),FALSE),0),""),IF(J20&lt;&gt;"",IF(AND(V20&lt;=10,$J20&gt;=$U$92),HLOOKUP(V20,Points_Table,IF(AO20&gt;=6,8,AO20+2),FALSE),0),"")),"")</f>
        <v>36</v>
      </c>
      <c r="Y20" s="103">
        <f>IF(W20&lt;&gt;"",AVERAGE(IF(AND($G20="3",W20&lt;&gt;""),HLOOKUP(W20,Points_Table_Modified,IF(AO20&gt;=6,8,AO20+2),FALSE),IF(W20&lt;&gt;"",HLOOKUP(W20,Points_Table,IF(AO20&gt;=6,8,AO20+2),FALSE),"")),X20),X20)</f>
        <v>36</v>
      </c>
      <c r="Z20" s="102" t="str">
        <f>IF(AND(J20&lt;&gt;"",$G20="4"),J20,"")</f>
        <v/>
      </c>
      <c r="AA20" s="103" t="str">
        <f>IF(AND($J20&lt;&gt;"",G20="4"),_xlfn.RANK.EQ(J20,$Z$6:$Z$89),"")</f>
        <v/>
      </c>
      <c r="AB20" s="103" t="str">
        <f>IF($G20="6",IF(IF(AA20&lt;&gt;"",IF(MAX(COUNTIF($AA$6:$AA$89,$AA$6:$AA$89))&gt;1,"x",""),"")&lt;&gt;"",AA20+1,""),IF(Z20=0,"",IF(IF(AA20&lt;&gt;"",IF(MAX(COUNTIF($AA$6:$AA$89,$AA$6:$AA$89))&gt;1,"x",""),"")&lt;&gt;"",AA20+1,"")))</f>
        <v/>
      </c>
      <c r="AC20" s="103" t="str">
        <f>IF(AA20&lt;&gt;"",IF($G20="3",IF(J20&lt;&gt;"",IF(AND(AA20&lt;=10,J20&gt;=$Z$92),HLOOKUP(AA20,Points_Table_Modified,IF(AO20&gt;=6,8,AO20+2),FALSE),0),""),IF(J20&lt;&gt;"",IF(AND(AA20&lt;=10,J20&gt;=$Z$92),HLOOKUP(AA20,Points_Table,IF(AO20&gt;=6,8,AO20+2),FALSE),0),"")),"")</f>
        <v/>
      </c>
      <c r="AD20" s="103" t="str">
        <f>IF(AB20&lt;&gt;"",AVERAGE(IF(AND($G20="3",AB20&lt;&gt;""),HLOOKUP(AB20,Points_Table_Modified,IF(AO20&gt;=6,8,AO20+2),FALSE),IF(AB20&lt;&gt;"",HLOOKUP(AB20,Points_Table,IF(AO20&gt;=6,8,AO20+2),FALSE),"")),AC20),AC20)</f>
        <v/>
      </c>
      <c r="AE20" s="102" t="str">
        <f>IF(AND(J20&lt;&gt;"",$G20="5"),J20,"")</f>
        <v/>
      </c>
      <c r="AF20" s="103" t="str">
        <f>IF(AND(J20&lt;&gt;"",$G20="5"),_xlfn.RANK.EQ(J20,$AE$6:$AE$89),"")</f>
        <v/>
      </c>
      <c r="AG20" s="103" t="str">
        <f>IF($G20="6",IF(IF(AF20&lt;&gt;"",IF(MAX(COUNTIF($AF$6:$AF$89,$AF$6:$AF$89))&gt;1,"x",""),"")&lt;&gt;"",AF20+1,""),IF(AE20=0,"",IF(IF(AF20&lt;&gt;"",IF(MAX(COUNTIF($AF$6:$AF$89,$AF$6:$AF$89))&gt;1,"x",""),"")&lt;&gt;"",AF20+1,"")))</f>
        <v/>
      </c>
      <c r="AH20" s="103" t="str">
        <f>IF(AF20&lt;&gt;"",IF($G20="3",IF(J20&lt;&gt;"",IF(AND(AF20&lt;=10,J20&gt;=$AE$92),HLOOKUP(AF20,Points_Table_Modified,IF(AO20&gt;=6,8,AO20+2),FALSE),0),""),IF(J20&lt;&gt;"",IF(AND(AF20&lt;=10,J20&gt;=$AE$92),HLOOKUP(AF20,Points_Table,IF(AO20&gt;=6,8,AO20+2),FALSE),0),"")),"")</f>
        <v/>
      </c>
      <c r="AI20" s="103" t="str">
        <f>IF(AG20&lt;&gt;"",AVERAGE(IF(AND($G20="3",AG20&lt;&gt;""),HLOOKUP(AG20,Points_Table_Modified,IF(AO20&gt;=6,8,AO20+2),FALSE),IF(AG20&lt;&gt;"",HLOOKUP(AG20,Points_Table,IF(AO20&gt;=6,8,AO20+2),FALSE),"")),AH20),AH20)</f>
        <v/>
      </c>
      <c r="AJ20" s="102" t="str">
        <f>IF(AND(J20&lt;&gt;"",$G20="6"),J20,"")</f>
        <v/>
      </c>
      <c r="AK20" s="103" t="str">
        <f>IF(AND(J20&lt;&gt;"",$G20="6"),_xlfn.RANK.EQ(J20,$AJ$6:$AJ$89),"")</f>
        <v/>
      </c>
      <c r="AL20" s="103" t="str">
        <f>IF(G20="6",IF(IF(AK20&lt;&gt;"",IF(MAX(COUNTIF($AK$6:$AK$89,$AK$6:$AK$89))&gt;1,"x",""),"")&lt;&gt;"",AK20+1,""),IF(AJ20=0,"",IF(IF(AK20&lt;&gt;"",IF(MAX(COUNTIF($AK$6:$AK$89,$AK$6:$AK$89))&gt;1,"x",""),"")&lt;&gt;"",AK20+1,"")))</f>
        <v/>
      </c>
      <c r="AM20" s="103" t="str">
        <f>IF(AK20&lt;&gt;"",IF($G20="3",IF(J20&lt;&gt;"",IF(AND(AK20&lt;=10,J20&gt;=$AJ$92),HLOOKUP(AK20,Points_Table_Modified,IF(AO20&gt;=6,8,AO20+2),FALSE),0),""),IF(J20&lt;&gt;"",IF(AND(AK20&lt;=10,J20&gt;=$AJ$92),HLOOKUP(AK20,Points_Table,IF(AO20&gt;=6,8,AO20+2),FALSE),0),"")),"")</f>
        <v/>
      </c>
      <c r="AN20" s="136" t="str">
        <f>IF(AL20&lt;&gt;"",AVERAGE(IF(AND($G20="3",AL20&lt;&gt;""),HLOOKUP(AL20,Points_Table_Modified,IF(AO20&gt;=6,8,AO20+2),FALSE),IF(AL20&lt;&gt;"",HLOOKUP(AL20,Points_Table,IF(AO20&gt;=6,8,AO20+2),FALSE),"")),AM20),AM20)</f>
        <v/>
      </c>
      <c r="AO20" s="55">
        <f>VLOOKUP($G20,Entries_D_Event,4,FALSE)</f>
        <v>10</v>
      </c>
      <c r="AP20" s="52" t="str">
        <f>CONCATENATE(AK20,AF20,AA20,V20,Q20,L20)</f>
        <v>3</v>
      </c>
      <c r="AQ20" s="118">
        <f>IF(AP20&lt;&gt;"",IF(AND($G20="3",J20&lt;&gt;""),10,IF(J20&lt;&gt;"",5,"")),"")</f>
        <v>10</v>
      </c>
      <c r="AR20" s="118">
        <f>_xlfn.NUMBERVALUE(IF(AP20&lt;&gt;"",CONCATENATE(AN20,AI20,AD20,Y20,T20,O20),""))</f>
        <v>36</v>
      </c>
      <c r="AS20" s="56">
        <f>IFERROR(AQ20+AR20,0)</f>
        <v>46</v>
      </c>
      <c r="AT20" s="90">
        <v>563</v>
      </c>
      <c r="AU20" s="54" t="str">
        <f>IF(AND(AT20&lt;&gt;"",$G20="1"),AT20,"")</f>
        <v/>
      </c>
      <c r="AV20" s="52" t="str">
        <f>IF(AND(AT20&lt;&gt;"",$G20="1"),_xlfn.RANK.EQ(AT20,$AU$6:$AU$89),"")</f>
        <v/>
      </c>
      <c r="AW20" s="52" t="str">
        <f>IF(IF(AV20&lt;&gt;"",IF(MAX(COUNTIF($AV$6:$AV$89,$AV$6:$AV$89))&gt;1,"x",""),"")&lt;&gt;"",AV20+1,"")</f>
        <v/>
      </c>
      <c r="AX20" s="52" t="str">
        <f>IF(AV20&lt;&gt;"",IF($G20="3",IF(AT20&lt;&gt;"",IF(AND(AV20&lt;=10,AT20&gt;=$AU$92),HLOOKUP(AV20,Points_Table_Modified,IF(BY20&gt;=6,8,BY20+2),FALSE),0),""),IF(AT20&lt;&gt;"",IF(AND(AV20&lt;=10,AT20&gt;=$AU$92),HLOOKUP(AV20,Points_Table,IF(BY20&gt;=6,8,BY20+2),FALSE),0),"")),"")</f>
        <v/>
      </c>
      <c r="AY20" s="53" t="str">
        <f>IF(AW20&lt;&gt;"",AVERAGE(IF(AND($G20="3",AW20&lt;&gt;""),HLOOKUP(AW20,Points_Table_Modified,IF(BY20&gt;=6,8,BY20+2),FALSE),IF(AW20&lt;&gt;"",HLOOKUP(AW20,Points_Table,IF(BY20&gt;=6,8,BY20+2),FALSE),"")),AX20),AX20)</f>
        <v/>
      </c>
      <c r="AZ20" s="51" t="str">
        <f>IF(AND($G20="2",AT20&lt;&gt;""),AT20,"")</f>
        <v/>
      </c>
      <c r="BA20" s="52" t="str">
        <f>IF(AND(AT20&lt;&gt;"",$G20="2"),_xlfn.RANK.EQ(AT20,$AZ$6:$AZ$89),"")</f>
        <v/>
      </c>
      <c r="BB20" s="52" t="str">
        <f>IF(IF(BA20&lt;&gt;"",IF(MAX(COUNTIF($BA$6:$BA$89,$BA$6:$BA$89))&gt;1,"x",""),"")&lt;&gt;"",BA20+1,"")</f>
        <v/>
      </c>
      <c r="BC20" s="54" t="str">
        <f>IF(BA20&lt;&gt;"",IF($G20="3",IF(AT20&lt;&gt;"",IF(AND(BA20&lt;=10,AT20&gt;=$AZ$92),HLOOKUP(BA20,Points_Table_Modified,IF(BY20&gt;=6,8,BY20+2),FALSE),0),""),IF(AT20&lt;&gt;"",IF(AND(BA20&lt;=10,AT20&gt;=$AZ$92),HLOOKUP(BA20,Points_Table,IF(BY20&gt;=6,8,BY20+2),FALSE),0),"")),"")</f>
        <v/>
      </c>
      <c r="BD20" s="53" t="str">
        <f>IF(BB20&lt;&gt;"",AVERAGE(IF(AND($G20="3",BB20&lt;&gt;""),HLOOKUP(BB20,Points_Table_Modified,IF(BY20&gt;=6,8,BY20+2),FALSE),IF(BB20&lt;&gt;"",HLOOKUP(BB20,Points_Table,IF(BY20&gt;=6,8,BY20+2),FALSE),"")),BC20),BC20)</f>
        <v/>
      </c>
      <c r="BE20" s="51">
        <f>IF(AND($G20="3",AT20&lt;&gt;""),AT20,"")</f>
        <v>563</v>
      </c>
      <c r="BF20" s="52">
        <f>IF(AND(AT20&lt;&gt;"",$G20="3"),_xlfn.RANK.EQ(AT20,$BE$6:$BE$89),"")</f>
        <v>1</v>
      </c>
      <c r="BG20" s="52">
        <f>IF(IF(BF20&lt;&gt;"",IF(MAX(COUNTIF($BF$6:$BF$89,$BF$6:$BF$89))&gt;1,"x",""),"")&lt;&gt;"",BF20+1,"")</f>
        <v>2</v>
      </c>
      <c r="BH20" s="52">
        <f>IF(BF20&lt;&gt;"",IF($G20="3",IF(AT20&lt;&gt;"",IF(AND(BF20&lt;=20,AT20&gt;=$BE$92),HLOOKUP(BF20,Points_Table_Modified,IF(BY20&gt;=6,8,BY20+2),FALSE),0),""),IF(AT20&lt;&gt;"",IF(AND(BF20&lt;=10,AT20&gt;=$BE$92),HLOOKUP(BF20,Points_Table,IF(BY20&gt;=6,8,BY20+2),FALSE),0),"")),"")</f>
        <v>50</v>
      </c>
      <c r="BI20" s="53">
        <f>IF(BG20&lt;&gt;"",AVERAGE(IF(AND($G20="3",BG20&lt;&gt;""),HLOOKUP(BG20,Points_Table_Modified,IF(BY20&gt;=6,8,BY20+2),FALSE),IF(BG20&lt;&gt;"",HLOOKUP(BG20,Points_Table,IF(BY20&gt;=6,8,BY20+2),FALSE),"")),BH20),BH20)</f>
        <v>46.5</v>
      </c>
      <c r="BJ20" s="51" t="str">
        <f>IF(AND($G20="4",AT20&lt;&gt;""),AT20,"")</f>
        <v/>
      </c>
      <c r="BK20" s="52" t="str">
        <f>IF(AND(AT20&lt;&gt;"",G20="4"),_xlfn.RANK.EQ(AT20,$BJ$6:$BJ$89),"")</f>
        <v/>
      </c>
      <c r="BL20" s="52" t="str">
        <f>IF(IF(BK20&lt;&gt;"",IF(MAX(COUNTIF($BK$6:$BK$89,$BK$6:$BK$89))&gt;1,"x",""),"")&lt;&gt;"",BK20+1,"")</f>
        <v/>
      </c>
      <c r="BM20" s="52" t="str">
        <f>IF(BK20&lt;&gt;"",IF($G20="3",IF(AT20&lt;&gt;"",IF(AND(BK20&lt;=10,AT20&gt;=$BJ$92),HLOOKUP(BK20,Points_Table_Modified,IF(BY20&gt;=6,8,BY20+2),FALSE),0),""),IF(AT20&lt;&gt;"",IF(AND(BK20&lt;=10,AT20&gt;=$BJ$92),HLOOKUP(BK20,Points_Table,IF(BY20&gt;=6,8,BY20+2),FALSE),0),"")),"")</f>
        <v/>
      </c>
      <c r="BN20" s="53" t="str">
        <f>IF(BL20&lt;&gt;"",AVERAGE(IF(AND($G20="3",BL20&lt;&gt;""),HLOOKUP(BL20,Points_Table_Modified,IF(BY20&gt;=6,8,BY20+2),FALSE),IF(BL20&lt;&gt;"",HLOOKUP(BL20,Points_Table,IF(BY20&gt;=6,8,BY20+2),FALSE),"")),BM20),BM20)</f>
        <v/>
      </c>
      <c r="BO20" s="51" t="str">
        <f>IF(AND($G20="5",AT20&lt;&gt;""),AT20,"")</f>
        <v/>
      </c>
      <c r="BP20" s="52" t="str">
        <f>IF(AND(AT20&lt;&gt;"",$G20="5"),_xlfn.RANK.EQ(AT20,$BO$6:$BO$89),"")</f>
        <v/>
      </c>
      <c r="BQ20" s="52" t="str">
        <f>IF(IF(BP20&lt;&gt;"",IF(MAX(COUNTIF($BP$6:$BP$89,$BP$6:$BP$89))&gt;1,"x",""),"")&lt;&gt;"",BP20+1,"")</f>
        <v/>
      </c>
      <c r="BR20" s="52" t="str">
        <f>IF(BP20&lt;&gt;"",IF($G20="3",IF(AT20&lt;&gt;"",IF(AND(BP20&lt;=10,AT20&gt;=$BO$92),HLOOKUP(BP20,Points_Table_Modified,IF(BY20&gt;=6,8,BY20+2),FALSE),0),""),IF(AT20&lt;&gt;"",IF(AND(BP20&lt;=10,AT20&gt;=$BO$92),HLOOKUP(BP20,Points_Table,IF(BY20&gt;=6,8,BY20+2),FALSE),0),"")),"")</f>
        <v/>
      </c>
      <c r="BS20" s="53" t="str">
        <f>IF(BQ20&lt;&gt;"",AVERAGE(IF(AND($G20="3",BQ20&lt;&gt;""),HLOOKUP(BQ20,Points_Table_Modified,IF(BY20&gt;=6,8,BY20+2),FALSE),IF(BQ20&lt;&gt;"",HLOOKUP(BQ20,Points_Table,IF(BY20&gt;=6,8,BY20+2),FALSE),"")),BR20),BR20)</f>
        <v/>
      </c>
      <c r="BT20" s="51" t="str">
        <f>IF(AND($G20="6",AT20&lt;&gt;""),AT20,"")</f>
        <v/>
      </c>
      <c r="BU20" s="52" t="str">
        <f>IF(AND(AT20&lt;&gt;"",$G20="6"),_xlfn.RANK.EQ(AT20,$BT$6:$BT$89),"")</f>
        <v/>
      </c>
      <c r="BV20" s="52" t="str">
        <f>IF(IF(BU20&lt;&gt;"",IF(MAX(COUNTIF($BU$6:$BU$89,$BU$6:$BU$89))&gt;1,"x",""),"")&lt;&gt;"",BU20+1,"")</f>
        <v/>
      </c>
      <c r="BW20" s="52" t="str">
        <f>IF(BU20&lt;&gt;"",IF($G20="3",IF(AT20&lt;&gt;"",IF(AND(BU20&lt;=10,AT20&gt;=$BT$92),HLOOKUP(BU20,Points_Table_Modified,IF(BY20&gt;=6,8,BY20+2),FALSE),0),""),IF(AT20&lt;&gt;"",IF(AND(BU20&lt;=10,AT20&gt;=$BT$92),HLOOKUP(BU20,Points_Table,IF(BY20&gt;=6,8,BY20+2),FALSE),0),"")),"")</f>
        <v/>
      </c>
      <c r="BX20" s="53" t="str">
        <f>IF(BV20&lt;&gt;"",AVERAGE(IF(AND($G20="3",BV20&lt;&gt;""),HLOOKUP(BV20,Points_Table_Modified,IF(BY20&gt;=6,8,BY20+2),FALSE),IF(BV20&lt;&gt;"",HLOOKUP(BV20,Points_Table,IF(BY20&gt;=6,8,BY20+2),FALSE),"")),BW20),BW20)</f>
        <v/>
      </c>
      <c r="BY20" s="55">
        <f>VLOOKUP($G20,Entries_D_Event,5,FALSE)</f>
        <v>12</v>
      </c>
      <c r="BZ20" s="52" t="str">
        <f>CONCATENATE(BU20,BP20,BK20,BF20,BA20,AV20)</f>
        <v>1</v>
      </c>
      <c r="CA20" s="118">
        <f>IF(BZ20&lt;&gt;"",IF(AND($G20="3",AT20&lt;&gt;""),10,IF(AT20&lt;&gt;"",5,"")),"")</f>
        <v>10</v>
      </c>
      <c r="CB20" s="118">
        <f>_xlfn.NUMBERVALUE(IF(BZ20&lt;&gt;"",CONCATENATE(BX20,BS20,BN20,BI20,BD20,AY20),""))</f>
        <v>46.5</v>
      </c>
      <c r="CC20" s="56">
        <f>IFERROR(CA20+CB20,0)</f>
        <v>56.5</v>
      </c>
      <c r="CD20" s="90">
        <v>366</v>
      </c>
      <c r="CE20" s="54" t="str">
        <f>IF(AND($G20="1",CD20&lt;&gt;""),CD20,"")</f>
        <v/>
      </c>
      <c r="CF20" s="52" t="str">
        <f>IF(AND(CD20&lt;&gt;"",$G20="1"),_xlfn.RANK.EQ(CD20,$CE$6:$CE$89),"")</f>
        <v/>
      </c>
      <c r="CG20" s="52" t="str">
        <f>IF(IF(CF20&lt;&gt;"",IF(MAX(COUNTIF($CF$6:$CF$89,$CF$6:$CF$89))&gt;1,"x",""),"")&lt;&gt;"",CF20+1,"")</f>
        <v/>
      </c>
      <c r="CH20" s="52" t="str">
        <f>IF(CF20&lt;&gt;"",IF($G20="3",IF(CD20&lt;&gt;"",IF(AND(CF20&lt;=10,CD20&gt;=$CE$92),HLOOKUP(CF20,Points_Table_Modified,IF(DI20&gt;=6,8,DI20+2),FALSE),0),""),IF(CD20&lt;&gt;"",IF(AND(CF20&lt;=10,CD20&gt;=$CE$92),HLOOKUP(CF20,Points_Table,IF(DI20&gt;=6,8,DI20+2),FALSE),0),"")),"")</f>
        <v/>
      </c>
      <c r="CI20" s="53" t="str">
        <f>IF(CG20&lt;&gt;"",AVERAGE(IF(AND($G20="3",CG20&lt;&gt;""),HLOOKUP(CG20,Points_Table_Modified,IF(DI20&gt;=6,8,DI20+2),FALSE),IF(CG20&lt;&gt;"",HLOOKUP(CG20,Points_Table,IF(DI20&gt;=6,8,DI20+2),FALSE),"")),CH20),CH20)</f>
        <v/>
      </c>
      <c r="CJ20" s="51" t="str">
        <f>IF(AND($G20="2",CD20&lt;&gt;""),CD20,"")</f>
        <v/>
      </c>
      <c r="CK20" s="52" t="str">
        <f>IF(AND(CD20&lt;&gt;"",$G20="2"),_xlfn.RANK.EQ(CD20,$CJ$6:$CJ$89),"")</f>
        <v/>
      </c>
      <c r="CL20" s="52" t="str">
        <f>IF(IF(CK20&lt;&gt;"",IF(MAX(COUNTIF($CK$6:$CK$89,$CK$6:$CK$89))&gt;1,"x",""),"")&lt;&gt;"",CK20+1,"")</f>
        <v/>
      </c>
      <c r="CM20" s="54" t="str">
        <f>IF(CK20&lt;&gt;"",IF($G20="3",IF(CD20&lt;&gt;"",IF(AND(CK20&lt;=10,CD20&gt;=$CJ$92),HLOOKUP(CK20,Points_Table_Modified,IF(DI20&gt;=6,8,DI20+2),FALSE),0),""),IF(CD20&lt;&gt;"",IF(AND(CK20&lt;=10,CD20&gt;=$CJ$92),HLOOKUP(CK20,Points_Table,IF(DI20&gt;=6,8,DI20+2),FALSE),0),"")),"")</f>
        <v/>
      </c>
      <c r="CN20" s="53" t="str">
        <f>IF(CL20&lt;&gt;"",AVERAGE(IF(AND($G20="3",CL20&lt;&gt;""),HLOOKUP(CL20,Points_Table_Modified,IF(DI20&gt;=6,8,DI20+2),FALSE),IF(CL20&lt;&gt;"",HLOOKUP(CL20,Points_Table,IF(DI20&gt;=6,8,DI20+2),FALSE),"")),CM20),CM20)</f>
        <v/>
      </c>
      <c r="CO20" s="51">
        <f>IF(AND($G20="3",CD20&lt;&gt;""),CD20,"")</f>
        <v>366</v>
      </c>
      <c r="CP20" s="52">
        <f>IF(AND(CD20&lt;&gt;"",$G20="3"),_xlfn.RANK.EQ(CD20,$CO$6:$CO$89),"")</f>
        <v>2</v>
      </c>
      <c r="CQ20" s="52" t="str">
        <f>IF(IF(CP20&lt;&gt;"",IF(MAX(COUNTIF($CP20:$CP$89,$CP$6:$CP$89))&gt;1,"x",""),"")&lt;&gt;"",CP20+1,"")</f>
        <v/>
      </c>
      <c r="CR20" s="52">
        <f>IF(CP20&lt;&gt;"",IF($G20="3",IF(CD20&lt;&gt;"",IF(AND(CP20&lt;=20,CD20&gt;=$CO$92),HLOOKUP(CP20,Points_Table_Modified,IF(DI20&gt;=6,8,DI20+2),FALSE),0),""),IF(CD20&lt;&gt;"",IF(AND(CP20&lt;=10,CD20&gt;=$CO$92),HLOOKUP(CP20,Points_Table,IF(DI20&gt;=6,8,DI20+2),FALSE),0),"")),"")</f>
        <v>43</v>
      </c>
      <c r="CS20" s="53">
        <f>IF(CQ20&lt;&gt;"",AVERAGE(IF(AND($G20="3",CQ20&lt;&gt;""),HLOOKUP(CQ20,Points_Table_Modified,IF(DI20&gt;=6,8,DI20+2),FALSE),IF(CQ20&lt;&gt;"",HLOOKUP(CQ20,Points_Table,IF(DI20&gt;=6,8,DI20+2),FALSE),"")),CR20),CR20)</f>
        <v>43</v>
      </c>
      <c r="CT20" s="51" t="str">
        <f>IF(AND($G20="4",CD20&lt;&gt;""),CD20,"")</f>
        <v/>
      </c>
      <c r="CU20" s="52" t="str">
        <f>IF(AND(CD20&lt;&gt;"",G20="4"),_xlfn.RANK.EQ(CD20,$CT$6:$CT$89),"")</f>
        <v/>
      </c>
      <c r="CV20" s="52" t="str">
        <f>IF(IF(CU20&lt;&gt;"",IF(MAX(COUNTIF($CU$6:$CU$89,$CU$6:$CU$89))&gt;1,"x",""),"")&lt;&gt;"",CU20+1,"")</f>
        <v/>
      </c>
      <c r="CW20" s="52" t="str">
        <f>IF(CU20&lt;&gt;"",IF($G20="3",IF(CD20&lt;&gt;"",IF(AND(CU20&lt;=10,CD20&gt;=$CT$92),HLOOKUP(CU20,Points_Table_Modified,IF(DI20&gt;=6,8,DI20+2),FALSE),0),""),IF(CD20&lt;&gt;"",IF(AND(CU20&lt;=10,CD20&gt;=$CT$92),HLOOKUP(CU20,Points_Table,IF(DI20&gt;=6,8,DI20+2),FALSE),0),"")),"")</f>
        <v/>
      </c>
      <c r="CX20" s="53" t="str">
        <f>IF(CV20&lt;&gt;"",AVERAGE(IF(AND($G20="3",CV20&lt;&gt;""),HLOOKUP(CV20,Points_Table_Modified,IF(DI20&gt;=6,8,DI20+2),FALSE),IF(CV20&lt;&gt;"",HLOOKUP(CV20,Points_Table,IF(DI20&gt;=6,8,DI20+2),FALSE),"")),CW20),CW20)</f>
        <v/>
      </c>
      <c r="CY20" s="51" t="str">
        <f>IF(AND($G20="5",CD20&lt;&gt;""),CD20,"")</f>
        <v/>
      </c>
      <c r="CZ20" s="52" t="str">
        <f>IF(AND(CD20&lt;&gt;"",$G20="5"),_xlfn.RANK.EQ(CD20,$CY$6:$CY$89),"")</f>
        <v/>
      </c>
      <c r="DA20" s="52" t="str">
        <f>IF(IF(CZ20&lt;&gt;"",IF(MAX(COUNTIF($CZ$6:$CZ$89,$CZ$6:$CZ$89))&gt;1,"x",""),"")&lt;&gt;"",CZ20+1,"")</f>
        <v/>
      </c>
      <c r="DB20" s="52" t="str">
        <f>IF(CZ20&lt;&gt;"",IF($G20="3",IF(CD20&lt;&gt;"",IF(AND(CZ20&lt;=10,CD20&gt;=$CY$92),HLOOKUP(CZ20,Points_Table_Modified,IF(DI20&gt;=6,8,DI20+2),FALSE),0),""),IF(CD20&lt;&gt;"",IF(AND(CZ20&lt;=10,CD20&gt;=$CY$92),HLOOKUP(CZ20,Points_Table,IF(DI20&gt;=6,8,DI20+2),FALSE),0),"")),"")</f>
        <v/>
      </c>
      <c r="DC20" s="53" t="str">
        <f>IF(DA20&lt;&gt;"",AVERAGE(IF(AND($G20="3",DA20&lt;&gt;""),HLOOKUP(DA20,Points_Table_Modified,IF(DI20&gt;=6,8,DI20+2),FALSE),IF(DA20&lt;&gt;"",HLOOKUP(DA20,Points_Table,IF(DI20&gt;=6,8,DI20+2),FALSE),"")),DB20),DB20)</f>
        <v/>
      </c>
      <c r="DD20" s="51" t="str">
        <f>IF(AND($G20="6",CD20&lt;&gt;""),CD20,"")</f>
        <v/>
      </c>
      <c r="DE20" s="52" t="str">
        <f>IF(AND(CD20&lt;&gt;"",$G20="6"),_xlfn.RANK.EQ(CD20,$DD$6:$DD$89),"")</f>
        <v/>
      </c>
      <c r="DF20" s="52" t="str">
        <f>IF(IF(DE20&lt;&gt;"",IF(MAX(COUNTIF($DE$6:$DE$89,$DE$6:$DE$89))&gt;1,"x",""),"")&lt;&gt;"",DE20+1,"")</f>
        <v/>
      </c>
      <c r="DG20" s="52" t="str">
        <f>IF(DE20&lt;&gt;"",IF($G20="3",IF(CD20&lt;&gt;"",IF(AND(DE20&lt;=10,CD20&gt;=$DD$92),HLOOKUP(DE20,Points_Table_Modified,IF(DI20&gt;=6,8,DI20+2),FALSE),0),""),IF(CD20&lt;&gt;"",IF(AND(DE20&lt;=10,CD20&gt;=$DD$92),HLOOKUP(DE20,Points_Table,IF(DI20&gt;=6,8,DI20+2),FALSE),0),"")),"")</f>
        <v/>
      </c>
      <c r="DH20" s="53" t="str">
        <f>IF(DF20&lt;&gt;"",AVERAGE(IF(AND($G20="3",DF20&lt;&gt;""),HLOOKUP(DF20,Points_Table_Modified,IF(DI20&gt;=6,8,DI20+2),FALSE),IF(DF20&lt;&gt;"",HLOOKUP(DF20,Points_Table,IF(DI20&gt;=6,8,DI20+2),FALSE),"")),DG20),DG20)</f>
        <v/>
      </c>
      <c r="DI20" s="55">
        <f>VLOOKUP($G20,Entries_D_Event,6,FALSE)</f>
        <v>12</v>
      </c>
      <c r="DJ20" s="52" t="str">
        <f>CONCATENATE(DE20,CZ20,CU20,CP20,CK20,CF20)</f>
        <v>2</v>
      </c>
      <c r="DK20" s="52">
        <f>IF(DJ20&lt;&gt;"",IF(AND($G20="3",CD20&lt;&gt;""),10,IF(CD20&lt;&gt;"",5,"")),"")</f>
        <v>10</v>
      </c>
      <c r="DL20" s="118">
        <f>_xlfn.NUMBERVALUE(IF(DJ20&lt;&gt;"",CONCATENATE(DH20,DC20,CX20,CS20,CN20,CI20),""))</f>
        <v>43</v>
      </c>
      <c r="DM20" s="56">
        <f>IFERROR(DK20+DL20,0)</f>
        <v>53</v>
      </c>
      <c r="DN20" s="90">
        <v>401</v>
      </c>
      <c r="DO20" s="52" t="str">
        <f>IF(AND($G20="1",DN20&lt;&gt;""),DN20,"")</f>
        <v/>
      </c>
      <c r="DP20" s="52" t="str">
        <f>IF(AND(DN20&lt;&gt;"",$G20="1"),_xlfn.RANK.EQ(DN20,$DO$6:$DO$89),"")</f>
        <v/>
      </c>
      <c r="DQ20" s="52" t="str">
        <f>IF(IF(DP20&lt;&gt;"",IF(MAX(COUNTIF($DP$6:$DP$89,$DP$6:$DP$89))&gt;1,"x",""),"")&lt;&gt;"",DP20+1,"")</f>
        <v/>
      </c>
      <c r="DR20" s="52" t="str">
        <f>IF(DP20&lt;&gt;"",IF($G20="3",IF(DN20&lt;&gt;"",IF(AND(DP20&lt;=10,DN20&gt;=$DO$92),HLOOKUP(DP20,Points_Table_Modified,IF(ES20&gt;=6,8,ES20+2),FALSE),0),""),IF(DN20&lt;&gt;"",IF(AND(DP20&lt;=10,DN20&gt;=$DO$92),HLOOKUP(DP20,Points_Table,IF(ES20&gt;=6,8,ES20+2),FALSE),0),"")),"")</f>
        <v/>
      </c>
      <c r="DS20" s="53" t="str">
        <f>IF(DQ20&lt;&gt;"",AVERAGE(IF(AND($G20="3",DQ20&lt;&gt;""),HLOOKUP(DQ20,Points_Table_Modified,IF(ES20&gt;=6,8,ES20+2),FALSE),IF(DQ20&lt;&gt;"",HLOOKUP(DQ20,Points_Table,IF(ES20&gt;=6,8,ES20+2),FALSE),"")),DR20),DR20)</f>
        <v/>
      </c>
      <c r="DT20" s="51" t="str">
        <f>IF(AND($G20="2",DN20&lt;&gt;""),DN20,"")</f>
        <v/>
      </c>
      <c r="DU20" s="52" t="str">
        <f>IF(AND(DN20&lt;&gt;"",$G20="2"),_xlfn.RANK.EQ(DN20,$DT$6:$DT$89),"")</f>
        <v/>
      </c>
      <c r="DV20" s="52" t="str">
        <f>IF(IF(DU20&lt;&gt;"",IF(MAX(COUNTIF($DU$6:$DU$89,$DU$6:$DU$89))&gt;1,"x",""),"")&lt;&gt;"",DU20+1,"")</f>
        <v/>
      </c>
      <c r="DW20" s="54" t="str">
        <f>IF(DU20&lt;&gt;"",IF($G20="3",IF(DN20&lt;&gt;"",IF(AND(DU20&lt;=10,DN20&gt;=$DT$92),HLOOKUP(DU20,Points_Table_Modified,IF(ES20&gt;=6,8,ES20+2),FALSE),0),""),IF(DN20&lt;&gt;"",IF(AND(DU20&lt;=10,DN20&gt;=$DT$92),HLOOKUP(DU20,Points_Table,IF(ES20&gt;=6,8,ES20+2),FALSE),0),"")),"")</f>
        <v/>
      </c>
      <c r="DX20" s="53" t="str">
        <f>IF(DV20&lt;&gt;"",AVERAGE(IF(AND($G20="3",DV20&lt;&gt;""),HLOOKUP(DV20,Points_Table_Modified,IF(ES20&gt;=6,8,ES20+2),FALSE),IF(DV20&lt;&gt;"",HLOOKUP(DV20,Points_Table,IF(ES20&gt;=6,8,ES20+2),FALSE),"")),DW20),DW20)</f>
        <v/>
      </c>
      <c r="DY20" s="51">
        <f>IF(AND($G20="3",DN20&lt;&gt;""),DN20,"")</f>
        <v>401</v>
      </c>
      <c r="DZ20" s="52">
        <f>IF(AND(DN20&lt;&gt;"",$G20="3"),_xlfn.RANK.EQ(DN20,$DY$6:$DY$89),"")</f>
        <v>4</v>
      </c>
      <c r="EA20" s="52" t="str">
        <f>IF(IF(DZ20&lt;&gt;"",IF(MAX(COUNTIF($DZ$6:$DZ$89,$DZ$6:$DZ$89))&gt;1,"x",""),"")&lt;&gt;"",DZ20+1,"")</f>
        <v/>
      </c>
      <c r="EB20" s="52">
        <f>IF(DZ20&lt;&gt;"",IF($G20="3",IF(DN20&lt;&gt;"",IF(AND(DZ20&lt;=20,DN20&gt;=$DY$92),HLOOKUP(DZ20,Points_Table_Modified,IF(ES20&gt;=6,8,ES20+2),FALSE),0),""),IF(DN20&lt;&gt;"",IF(AND(DZ20&lt;=10,DN20&gt;=$DY$92),HLOOKUP(DZ20,Points_Table,IF(ES20&gt;=6,8,ES20+2),FALSE),0),"")),"")</f>
        <v>33</v>
      </c>
      <c r="EC20" s="53">
        <f>IF(EA20&lt;&gt;"",AVERAGE(IF(AND($G20="3",EA20&lt;&gt;""),HLOOKUP(EA20,Points_Table_Modified,IF(ES20&gt;=6,8,ES20+2),FALSE),IF(EA20&lt;&gt;"",HLOOKUP(EA20,Points_Table,IF(ES20&gt;=6,8,ES20+2),FALSE),"")),EB20),EB20)</f>
        <v>33</v>
      </c>
      <c r="ED20" s="51" t="str">
        <f>IF(AND($G20="4",DN20&lt;&gt;""),DN20,"")</f>
        <v/>
      </c>
      <c r="EE20" s="52" t="str">
        <f>IF(AND(DN20&lt;&gt;"",G20="4"),_xlfn.RANK.EQ(DN20,$ED$6:$ED$89),"")</f>
        <v/>
      </c>
      <c r="EF20" s="52" t="str">
        <f>IF(IF(EE20&lt;&gt;"",IF(MAX(COUNTIF($EE$6:$EE$89,$EE$6:$EE$89))&gt;1,"x",""),"")&lt;&gt;"",EE20+1,"")</f>
        <v/>
      </c>
      <c r="EG20" s="52" t="str">
        <f>IF(EE20&lt;&gt;"",IF($G20="3",IF(DN20&lt;&gt;"",IF(AND(EE20&lt;=10,DN20&gt;=$ED$92),HLOOKUP(EE20,Points_Table_Modified,IF(ES20&gt;=6,8,ES20+2),FALSE),0),""),IF(DN20&lt;&gt;"",IF(AND(EE20&lt;=10,DN20&gt;=$ED$92),HLOOKUP(EE20,Points_Table,IF(ES20&gt;=6,8,ES20+2),FALSE),0),"")),"")</f>
        <v/>
      </c>
      <c r="EH20" s="53" t="str">
        <f>IF(EF20&lt;&gt;"",AVERAGE(IF(AND($G20="3",EF20&lt;&gt;""),HLOOKUP(EF20,Points_Table_Modified,IF(ES20&gt;=6,8,ES20+2),FALSE),IF(EF20&lt;&gt;"",HLOOKUP(EF20,Points_Table,IF(ES20&gt;=6,8,ES20+2),FALSE),"")),EG20),EG20)</f>
        <v/>
      </c>
      <c r="EI20" s="51" t="str">
        <f>IF(AND($G20="5",DN20&lt;&gt;""),DN20,"")</f>
        <v/>
      </c>
      <c r="EJ20" s="52" t="str">
        <f>IF(AND(DN20&lt;&gt;"",$G20="5"),_xlfn.RANK.EQ(DN20,$EI$6:$EI$89),"")</f>
        <v/>
      </c>
      <c r="EK20" s="52" t="str">
        <f>IF(IF(EJ20&lt;&gt;"",IF(MAX(COUNTIF($EJ$6:$EJ$89,$EJ$6:$EJ$89))&gt;1,"x",""),"")&lt;&gt;"",EJ20+1,"")</f>
        <v/>
      </c>
      <c r="EL20" s="52" t="str">
        <f>IF(EJ20&lt;&gt;"",IF($G20="3",IF(DN20&lt;&gt;"",IF(AND(EJ20&lt;=10,DN20&gt;=$EI$92),HLOOKUP(EJ20,Points_Table_Modified,IF(ES20&gt;=6,8,ES20+2),FALSE),0),""),IF(DN20&lt;&gt;"",IF(AND(EJ20&lt;=10,DN20&gt;=$EI$92),HLOOKUP(EJ20,Points_Table,IF(ES20&gt;=6,8,ES20+2),FALSE),0),"")),"")</f>
        <v/>
      </c>
      <c r="EM20" s="53" t="str">
        <f>IF(EK20&lt;&gt;"",AVERAGE(IF(AND($G20="3",EK20&lt;&gt;""),HLOOKUP(EK20,Points_Table_Modified,IF(ES20&gt;=6,8,ES20+2),FALSE),IF(EK20&lt;&gt;"",HLOOKUP(EK20,Points_Table,IF(ES20&gt;=6,8,ES20+2),FALSE),"")),EL20),EL20)</f>
        <v/>
      </c>
      <c r="EN20" s="51" t="str">
        <f>IF(AND($G20="6",DN20&lt;&gt;""),DN20,"")</f>
        <v/>
      </c>
      <c r="EO20" s="52" t="str">
        <f>IF(AND(DN20&lt;&gt;"",$G20="6"),_xlfn.RANK.EQ(DN20,$EN$6:$EN$89),"")</f>
        <v/>
      </c>
      <c r="EP20" s="52" t="str">
        <f>IF(IF(EO20&lt;&gt;"",IF(MAX(COUNTIF($EO$6:$EO$89,$EO$6:$EO$89))&gt;1,"x",""),"")&lt;&gt;"",EO20+1,"")</f>
        <v/>
      </c>
      <c r="EQ20" s="52" t="str">
        <f>IF(EO20&lt;&gt;"",IF($G20="3",IF(DN20&lt;&gt;"",IF(AND(EO20&lt;=10,DN20&gt;=$EN$92),HLOOKUP(EO20,Points_Table_Modified,IF(ES20&gt;=6,8,ES20+2),FALSE),0),""),IF(DN20&lt;&gt;"",IF(AND(EO20&lt;=10,DN20&gt;=$EN$92),HLOOKUP(EO20,Points_Table,IF(ES20&gt;=6,8,ES20+2),FALSE),0),"")),"")</f>
        <v/>
      </c>
      <c r="ER20" s="53" t="str">
        <f>IF(EP20&lt;&gt;"",AVERAGE(IF(AND($G20="3",EP20&lt;&gt;""),HLOOKUP(EP20,Points_Table_Modified,IF(ES20&gt;=6,8,ES20+2),FALSE),IF(EP20&lt;&gt;"",HLOOKUP(EP20,Points_Table,IF(ES20&gt;=6,8,ES20+2),FALSE),"")),EQ20),EQ20)</f>
        <v/>
      </c>
      <c r="ES20" s="57">
        <f>VLOOKUP($G20,Entries_D_Event,7,FALSE)</f>
        <v>9</v>
      </c>
      <c r="ET20" s="52" t="str">
        <f>CONCATENATE(EO20,EJ20,EE20,DZ20,DU20,DP20)</f>
        <v>4</v>
      </c>
      <c r="EU20" s="118">
        <f>IF(ET20&lt;&gt;"",IF(AND($G20="3",DN20&lt;&gt;""),10,IF(DN20&lt;&gt;"",5,"")),"")</f>
        <v>10</v>
      </c>
      <c r="EV20" s="118">
        <f>_xlfn.NUMBERVALUE(IF(ET20&lt;&gt;"",CONCATENATE(ER20,EM20,EH20,EC20,DX20,DS20),""))</f>
        <v>33</v>
      </c>
      <c r="EW20" s="56">
        <f>IFERROR(EU20+EV20,0)</f>
        <v>43</v>
      </c>
      <c r="EX20" s="90"/>
      <c r="EY20" s="52" t="str">
        <f>IF(AND($G20="1",EX20&lt;&gt;""),EX20,"")</f>
        <v/>
      </c>
      <c r="EZ20" s="52" t="str">
        <f>IF(AND(EX20&lt;&gt;"",$G20="1"),_xlfn.RANK.EQ(EX20,$EY$6:$EY$89),"")</f>
        <v/>
      </c>
      <c r="FA20" s="52" t="str">
        <f>IF(IF(EZ20&lt;&gt;"",IF(MAX(COUNTIF($EZ$6:$EZ$89,$EZ$6:$EZ$89))&gt;1,"x",""),"")&lt;&gt;"",EZ20+1,"")</f>
        <v/>
      </c>
      <c r="FB20" s="52" t="str">
        <f>IF(EZ20&lt;&gt;"",IF($G20="3",IF(EX20&lt;&gt;"",IF(AND(EZ20&lt;=10,EX20&gt;=$EY$92),HLOOKUP(EZ20,Points_Table_Modified,IF(GC20&gt;=6,8,GC20+2),FALSE),0),""),IF(EX20&lt;&gt;"",IF(AND(EZ20&lt;=10,EX20&gt;=$EY$92),HLOOKUP(EZ20,Points_Table,IF(GC20&gt;=6,8,GC20+2),FALSE),0),"")),"")</f>
        <v/>
      </c>
      <c r="FC20" s="56" t="str">
        <f>IF(FB20&gt;0,IF(FA20&lt;&gt;"",AVERAGE(IF(AND($G20="3",FA20&lt;&gt;""),HLOOKUP(FA20,Points_Table_Modified,IF(GC20&gt;=6,8,GC20+2),FALSE),IF(FA20&lt;&gt;"",HLOOKUP(FA20,Points_Table,IF(GC20&gt;=6,8,GC20+2),FALSE),"")),FB20),FB20),0)</f>
        <v/>
      </c>
      <c r="FD20" s="51" t="str">
        <f>IF(AND($G20="2",EX20&lt;&gt;""),EX20,"")</f>
        <v/>
      </c>
      <c r="FE20" s="52" t="str">
        <f>IF(AND(EX20&lt;&gt;"",$G20="2"),_xlfn.RANK.EQ(EX20,$FD$6:$FD$89),"")</f>
        <v/>
      </c>
      <c r="FF20" s="52" t="str">
        <f>IF(IF(FE20&lt;&gt;"",IF(MAX(COUNTIF($FE$6:$FE$89,$FE$6:$FE$89))&gt;1,"x",""),"")&lt;&gt;"",FE20+1,"")</f>
        <v/>
      </c>
      <c r="FG20" s="54" t="str">
        <f>IF(FE20&lt;&gt;"",IF($G20="3",IF(EX20&lt;&gt;"",IF(AND(FE20&lt;=10,EX20&gt;=$FD$92),HLOOKUP(FE20,Points_Table_Modified,IF(GC20&gt;=6,8,GC20+2),FALSE),0),""),IF(EX20&lt;&gt;"",IF(AND(FE20&lt;=10,EX20&gt;=$FD$92),HLOOKUP(FE20,Points_Table,IF(GC20&gt;=6,8,GC20+2),FALSE),0),"")),"")</f>
        <v/>
      </c>
      <c r="FH20" s="56" t="str">
        <f>IF(FG20&gt;0,IF(FF20&lt;&gt;"",AVERAGE(IF(AND($G20="3",FF20&lt;&gt;""),HLOOKUP(FF20,Points_Table_Modified,IF(GC20&gt;=6,8,GC20+2),FALSE),IF(FF20&lt;&gt;"",HLOOKUP(FF20,Points_Table,IF(GC20&gt;=6,8,GC20+2),FALSE),"")),FG20),FG20),0)</f>
        <v/>
      </c>
      <c r="FI20" s="51" t="str">
        <f>IF(AND($G20="3",EX20&lt;&gt;""),EX20,"")</f>
        <v/>
      </c>
      <c r="FJ20" s="52" t="str">
        <f>IF(AND(EX20&lt;&gt;"",$G20="3"),_xlfn.RANK.EQ(EX20,$FI$6:$FI$89),"")</f>
        <v/>
      </c>
      <c r="FK20" s="52" t="str">
        <f>IF(IF(FJ20&lt;&gt;"",IF(MAX(COUNTIF($FJ$6:$FJ$89,$FJ$6:$FJ$89))&gt;1,"x",""),"")&lt;&gt;"",FJ20+1,"")</f>
        <v/>
      </c>
      <c r="FL20" s="52" t="str">
        <f>IF(FJ20&lt;&gt;"",IF($G20="3",IF(EX20&lt;&gt;"",IF(AND(FJ20&lt;=20,EX20&gt;=$FI$92),HLOOKUP(FJ20,Points_Table_Modified,IF(GC20&gt;=6,8,GC20+2),FALSE),0),""),IF(EX20&lt;&gt;"",IF(AND(FJ20&lt;=10,EX20&gt;=$FI$92),HLOOKUP(FJ20,Points_Table,IF(GC20&gt;=6,8,GC20+2),FALSE),0),"")),"")</f>
        <v/>
      </c>
      <c r="FM20" s="56" t="str">
        <f>IF(FL20&gt;0,IF(FK20&lt;&gt;"",AVERAGE(IF(AND($G20="3",FK20&lt;&gt;""),HLOOKUP(FK20,Points_Table_Modified,IF(GC20&gt;=6,8,GC20+2),FALSE),IF(FK20&lt;&gt;"",HLOOKUP(FK20,Points_Table,IF(GC20&gt;=6,8,GC20+2),FALSE),"")),FL20),FL20),0)</f>
        <v/>
      </c>
      <c r="FN20" s="51" t="str">
        <f>IF(AND($G20="4",EX20&lt;&gt;""),EX20,"")</f>
        <v/>
      </c>
      <c r="FO20" s="52" t="str">
        <f>IF(AND(EX20&lt;&gt;"",G20="4"),_xlfn.RANK.EQ(EX20,$FN$6:$FN$89),"")</f>
        <v/>
      </c>
      <c r="FP20" s="52" t="str">
        <f>IF(IF(FO20&lt;&gt;"",IF(MAX(COUNTIF($FO$6:$FO$89,$FO$6:$FO$89))&gt;1,"x",""),"")&lt;&gt;"",FO20+1,"")</f>
        <v/>
      </c>
      <c r="FQ20" s="52" t="str">
        <f>IF(FO20&lt;&gt;"",IF($G20="3",IF(EX20&lt;&gt;"",IF(AND(FO20&lt;=10,EX20&gt;=$FN$92),HLOOKUP(FO20,Points_Table_Modified,IF(GC20&gt;=6,8,GC20+2),FALSE),0),""),IF(EX20&lt;&gt;"",IF(AND(FO20&lt;=10,EX20&gt;=$FN$92),HLOOKUP(FO20,Points_Table,IF(GC20&gt;=6,8,GC20+2),FALSE),0),"")),"")</f>
        <v/>
      </c>
      <c r="FR20" s="56" t="str">
        <f>IF(FQ20&gt;0,IF(FP20&lt;&gt;"",AVERAGE(IF(AND($G20="3",FP20&lt;&gt;""),HLOOKUP(FP20,Points_Table_Modified,IF(GC20&gt;=6,8,GC20+2),FALSE),IF(FP20&lt;&gt;"",HLOOKUP(FP20,Points_Table,IF(GC20&gt;=6,8,GC20+2),FALSE),"")),FQ20),FQ20),0)</f>
        <v/>
      </c>
      <c r="FS20" s="51" t="str">
        <f>IF(AND($G20="5",EX20&lt;&gt;""),EX20,"")</f>
        <v/>
      </c>
      <c r="FT20" s="52" t="str">
        <f>IF(AND(EX20&lt;&gt;"",$G20="5"),_xlfn.RANK.EQ(EX20,$FS$6:$FS$89),"")</f>
        <v/>
      </c>
      <c r="FU20" s="52" t="str">
        <f>IF(IF(FT20&lt;&gt;"",IF(MAX(COUNTIF($FT$6:$FT$89,$FT$6:$FT$89))&gt;1,"x",""),"")&lt;&gt;"",FT20+1,"")</f>
        <v/>
      </c>
      <c r="FV20" s="52" t="str">
        <f>IF(FT20&lt;&gt;"",IF($G20="3",IF(EX20&lt;&gt;"",IF(AND(FT20&lt;=10,EX20&gt;=$FS$92),HLOOKUP(FT20,Points_Table_Modified,IF(GC20&gt;=6,8,GC20+2),FALSE),0),""),IF(EX20&lt;&gt;"",IF(AND(FT20&lt;=10,EX20&gt;=$FS$92),HLOOKUP(FT20,Points_Table,IF(GC20&gt;=6,8,GC20+2),FALSE),0),"")),"")</f>
        <v/>
      </c>
      <c r="FW20" s="56" t="str">
        <f>IF(FV20&gt;0,IF(FU20&lt;&gt;"",AVERAGE(IF(AND($G20="3",FU20&lt;&gt;""),HLOOKUP(FU20,Points_Table_Modified,IF(GC20&gt;=6,8,GC20+2),FALSE),IF(FU20&lt;&gt;"",HLOOKUP(FU20,Points_Table,IF(GC20&gt;=6,8,GC20+2),FALSE),"")),FV20),FV20),0)</f>
        <v/>
      </c>
      <c r="FX20" s="51" t="str">
        <f>IF(AND($G20="6",EX20&lt;&gt;""),EX20,"")</f>
        <v/>
      </c>
      <c r="FY20" s="52" t="str">
        <f>IF(AND(EX20&lt;&gt;"",$G20="6"),_xlfn.RANK.EQ(EX20,$FX$6:$FX$89),"")</f>
        <v/>
      </c>
      <c r="FZ20" s="52" t="str">
        <f>IF(IF(FY20&lt;&gt;"",IF(MAX(COUNTIF($FY$6:$FY$89,$FY$6:$FY$89))&gt;1,"x",""),"")&lt;&gt;"",FY20+1,"")</f>
        <v/>
      </c>
      <c r="GA20" s="52" t="str">
        <f>IF(FY20&lt;&gt;"",IF($G20="3",IF(EX20&lt;&gt;"",IF(AND(FY20&lt;=10,EX20&gt;=$FX$92),HLOOKUP(FY20,Points_Table_Modified,IF(GC20&gt;=6,8,GC20+2),FALSE),0),""),IF(EX20&lt;&gt;"",IF(AND(FY20&lt;=10,EX20&gt;=$FX$92),HLOOKUP(FY20,Points_Table,IF(GC20&gt;=6,8,GC20+2),FALSE),0),"")),"")</f>
        <v/>
      </c>
      <c r="GB20" s="56" t="str">
        <f>IF(GA20&gt;0,IF(FZ20&lt;&gt;"",AVERAGE(IF(AND($G20="3",FZ20&lt;&gt;""),HLOOKUP(FZ20,Points_Table_Modified,IF(GC20&gt;=6,8,GC20+2),FALSE),IF(FZ20&lt;&gt;"",HLOOKUP(FZ20,Points_Table,IF(GC20&gt;=6,8,GC20+2),FALSE),"")),GA20),GA20),0)</f>
        <v/>
      </c>
      <c r="GC20" s="57">
        <f>VLOOKUP($G20,Entries_D_Event,8,FALSE)</f>
        <v>0</v>
      </c>
      <c r="GD20" s="52" t="str">
        <f>CONCATENATE(FY20,FT20,FO20,FJ20,FE20,EZ20)</f>
        <v/>
      </c>
      <c r="GE20" s="118" t="str">
        <f>IF(GD20&lt;&gt;"",IF(AND($G20="3",EX20&lt;&gt;""),10,IF(EX20&lt;&gt;"",5,"")),"")</f>
        <v/>
      </c>
      <c r="GF20" s="118">
        <f>_xlfn.NUMBERVALUE(IF(GD20&lt;&gt;"",CONCATENATE(GB20,FW20,FR20,FM20,FH20,FC20),""))</f>
        <v>0</v>
      </c>
      <c r="GG20" s="56">
        <f>IFERROR(GE20+GF20,0)</f>
        <v>0</v>
      </c>
      <c r="GH20" s="90"/>
      <c r="GI20" s="52" t="str">
        <f>IF(AND($G20="1",GH20&lt;&gt;""),GH20,"")</f>
        <v/>
      </c>
      <c r="GJ20" s="52" t="str">
        <f>IF(AND(GH20&lt;&gt;"",$G20="1"),_xlfn.RANK.EQ(GH20,$GI$6:$GI$89),"")</f>
        <v/>
      </c>
      <c r="GK20" s="52" t="str">
        <f>IF(IF(GJ20&lt;&gt;"",IF(MAX(COUNTIF($GJ$6:$GJ$89,$GJ$6:$GJ$89))&gt;1,"x",""),"")&lt;&gt;"",GJ20+1,"")</f>
        <v/>
      </c>
      <c r="GL20" s="52" t="str">
        <f>IF(GJ20&lt;&gt;"",IF($G20="3",IF(GH20&lt;&gt;"",IF(AND(GJ20&lt;=10,GH20&gt;=$GI$92),HLOOKUP(GJ20,Points_Table_Modified,IF(HM20&gt;=6,8,HM20+2),FALSE),0),""),IF(GH20&lt;&gt;"",IF(AND(GJ20&lt;=10,GH20&gt;=$GI$92),HLOOKUP(GJ20,Points_Table,IF(HM20&gt;=6,8,HM20+2),FALSE),0),"")),"")</f>
        <v/>
      </c>
      <c r="GM20" s="53" t="str">
        <f>IF(GK20&lt;&gt;"",AVERAGE(IF(AND($G20="3",GK20&lt;&gt;""),HLOOKUP(GK20,Points_Table_Modified,IF(HM20&gt;=6,8,HM20+2),FALSE),IF(GK20&lt;&gt;"",HLOOKUP(GK20,Points_Table,IF(HM20&gt;=6,8,HM20+2),FALSE),"")),GL20),GL20)</f>
        <v/>
      </c>
      <c r="GN20" s="51" t="str">
        <f>IF(AND($G20="2",GH20&lt;&gt;""),GH20,"")</f>
        <v/>
      </c>
      <c r="GO20" s="52" t="str">
        <f>IF(AND(GH20&lt;&gt;"",$G20="2"),_xlfn.RANK.EQ(GH20,$GN$6:$GN$89),"")</f>
        <v/>
      </c>
      <c r="GP20" s="52" t="str">
        <f>IF(IF(GO20&lt;&gt;"",IF(MAX(COUNTIF($GO$6:$GO$89,$GO$6:$GO$89))&gt;1,"x",""),"")&lt;&gt;"",GO20+1,"")</f>
        <v/>
      </c>
      <c r="GQ20" s="54" t="str">
        <f>IF(GO20&lt;&gt;"",IF($G20="3",IF(GH20&lt;&gt;"",IF(AND(GO20&lt;=10,GH20&gt;=$GN$92),HLOOKUP(GO20,Points_Table_Modified,IF(HM20&gt;=6,8,HM20+2),FALSE),0),""),IF(GH20&lt;&gt;"",IF(AND(GO20&lt;=10,GH20&gt;=$GN$92),HLOOKUP(GO20,Points_Table,IF(HM20&gt;=6,8,HM20+2),FALSE),0),"")),"")</f>
        <v/>
      </c>
      <c r="GR20" s="53" t="str">
        <f>IF(GP20&lt;&gt;"",AVERAGE(IF(AND($G20="3",GP20&lt;&gt;""),HLOOKUP(GP20,Points_Table_Modified,IF(HM20&gt;=6,8,HM20+2),FALSE),IF(GP20&lt;&gt;"",HLOOKUP(GP20,Points_Table,IF(HM20&gt;=6,8,HM20+2),FALSE),"")),GQ20),GQ20)</f>
        <v/>
      </c>
      <c r="GS20" s="51" t="str">
        <f>IF(AND($G20="3",GH20&lt;&gt;""),GH20,"")</f>
        <v/>
      </c>
      <c r="GT20" s="52" t="str">
        <f>IF(AND(GH20&lt;&gt;"",$G20="3"),_xlfn.RANK.EQ(GH20,$GS$6:$GS$89),"")</f>
        <v/>
      </c>
      <c r="GU20" s="52" t="str">
        <f>IF(IF(GT20&lt;&gt;"",IF(MAX(COUNTIF($GT$6:$GT$89,$GT$6:$GT$89))&gt;1,"x",""),"")&lt;&gt;"",GT20+1,"")</f>
        <v/>
      </c>
      <c r="GV20" s="52" t="str">
        <f>IF(GT20&lt;&gt;"",IF($G20="3",IF(GH20&lt;&gt;"",IF(AND(GT20&lt;=20,GH20&gt;=$GS$92),HLOOKUP(GT20,Points_Table_Modified,IF(HM20&gt;=6,8,HM20+2),FALSE),0),""),IF(GH20&lt;&gt;"",IF(AND(GT20&lt;=10,GH20&gt;=$GS$92),HLOOKUP(GT20,Points_Table,IF(HM20&gt;=6,8,HM20+2),FALSE),0),"")),"")</f>
        <v/>
      </c>
      <c r="GW20" s="53" t="str">
        <f>IF(GU20&lt;&gt;"",AVERAGE(IF(AND($G20="3",GU20&lt;&gt;""),HLOOKUP(GU20,Points_Table_Modified,IF(HM20&gt;=6,8,HM20+2),FALSE),IF(GU20&lt;&gt;"",HLOOKUP(GU20,Points_Table,IF(HM20&gt;=6,8,HM20+2),FALSE),"")),GV20),GV20)</f>
        <v/>
      </c>
      <c r="GX20" s="51" t="str">
        <f>IF(AND($G20="4",GH20&lt;&gt;""),GH20,"")</f>
        <v/>
      </c>
      <c r="GY20" s="52" t="str">
        <f>IF(AND($GH20&lt;&gt;"",G20="4"),_xlfn.RANK.EQ(GH20,$GX$6:$GX$89),"")</f>
        <v/>
      </c>
      <c r="GZ20" s="52" t="str">
        <f>IF(IF(GY20&lt;&gt;"",IF(MAX(COUNTIF($GY$6:$GY$89,$GY$6:$GY$89))&gt;1,"x",""),"")&lt;&gt;"",GY20+1,"")</f>
        <v/>
      </c>
      <c r="HA20" s="52" t="str">
        <f>IF(GY20&lt;&gt;"",IF($G20="3",IF(GH20&lt;&gt;"",IF(AND(GY20&lt;=10,GH20&gt;=$GX$92),HLOOKUP(GY20,Points_Table_Modified,IF(HM20&gt;=6,8,HM20+2),FALSE),0),""),IF(GH20&lt;&gt;"",IF(AND(GY20&lt;=10,GH20&gt;=$GX$92),HLOOKUP(GY20,Points_Table,IF(HM20&gt;=6,8,HM20+2),FALSE),0),"")),"")</f>
        <v/>
      </c>
      <c r="HB20" s="53" t="str">
        <f>IF(GZ20&lt;&gt;"",AVERAGE(IF(AND($G20="3",GZ20&lt;&gt;""),HLOOKUP(GZ20,Points_Table_Modified,IF(HM20&gt;=6,8,HM20+2),FALSE),IF(GZ20&lt;&gt;"",HLOOKUP(GZ20,Points_Table,IF(HM20&gt;=6,8,HM20+2),FALSE),"")),HA20),HA20)</f>
        <v/>
      </c>
      <c r="HC20" s="51" t="str">
        <f>IF(AND($G20="5",GH20&lt;&gt;""),GH20,"")</f>
        <v/>
      </c>
      <c r="HD20" s="52" t="str">
        <f>IF(AND(GH20&lt;&gt;"",$G20="5"),_xlfn.RANK.EQ(GH20,$HC$6:$HC$89),"")</f>
        <v/>
      </c>
      <c r="HE20" s="52" t="str">
        <f>IF(IF(HD20&lt;&gt;"",IF(MAX(COUNTIF($HD$6:$HD$89,$HD$6:$HD$89))&gt;1,"x",""),"")&lt;&gt;"",HD20+1,"")</f>
        <v/>
      </c>
      <c r="HF20" s="52" t="str">
        <f>IF(HD20&lt;&gt;"",IF($G20="3",IF(GH20&lt;&gt;"",IF(AND(HD20&lt;=10,GH20&gt;=$HC$92),HLOOKUP(HD20,Points_Table_Modified,IF(HM20&gt;=6,8,HM20+2),FALSE),0),""),IF(GH20&lt;&gt;"",IF(AND(HD20&lt;=10,GH20&gt;=$HC$92),HLOOKUP(HD20,Points_Table,IF(HM20&gt;=6,8,HM20+2),FALSE),0),"")),"")</f>
        <v/>
      </c>
      <c r="HG20" s="53" t="str">
        <f>IF(HE20&lt;&gt;"",AVERAGE(IF(AND($G20="3",HE20&lt;&gt;""),HLOOKUP(HE20,Points_Table_Modified,IF(HM20&gt;=6,8,HM20+2),FALSE),IF(HE20&lt;&gt;"",HLOOKUP(HE20,Points_Table,IF(HM20&gt;=6,8,HM20+2),FALSE),"")),HF20),HF20)</f>
        <v/>
      </c>
      <c r="HH20" s="51" t="str">
        <f>IF(AND($G20="6",GH20&lt;&gt;""),GH20,"")</f>
        <v/>
      </c>
      <c r="HI20" s="52" t="str">
        <f>IF(AND(GH20&lt;&gt;"",$G20="6"),_xlfn.RANK.EQ(GH20,$HH$6:$HH$89),"")</f>
        <v/>
      </c>
      <c r="HJ20" s="52" t="str">
        <f>IF(IF(HI20&lt;&gt;"",IF(MAX(COUNTIF($HI$6:$HI$89,$HI$6:$HI$89))&gt;1,"x",""),"")&lt;&gt;"",HI20+1,"")</f>
        <v/>
      </c>
      <c r="HK20" s="52" t="str">
        <f>IF(HI20&lt;&gt;"",IF($G20="3",IF(GH20&lt;&gt;"",IF(AND(HI20&lt;=10,GH20&gt;=$HH$92),HLOOKUP(HI20,Points_Table_Modified,IF(HM20&gt;=6,8,HM20+2),FALSE),0),""),IF(GH20&lt;&gt;"",IF(AND(HI20&lt;=10,GH20&gt;=$HH$92),HLOOKUP(HI20,Points_Table,IF(HM20&gt;=6,8,HM20+2),FALSE),0),"")),"")</f>
        <v/>
      </c>
      <c r="HL20" s="53" t="str">
        <f>IF(HJ20&lt;&gt;"",AVERAGE(IF(AND($G20="3",HJ20&lt;&gt;""),HLOOKUP(HJ20,Points_Table_Modified,IF(HM20&gt;=6,8,HM20+2),FALSE),IF(HJ20&lt;&gt;"",HLOOKUP(HJ20,Points_Table,IF(HM20&gt;=6,8,HM20+2),FALSE),"")),HK20),HK20)</f>
        <v/>
      </c>
      <c r="HM20" s="57">
        <f>VLOOKUP($G20,Entries_D_Event,9,FALSE)</f>
        <v>0</v>
      </c>
      <c r="HN20" s="52" t="str">
        <f>CONCATENATE(HI20,HD20,GY20,GT20,GO20,GJ20)</f>
        <v/>
      </c>
      <c r="HO20" s="118" t="str">
        <f>IF(HN20&lt;&gt;"",IF(AND($G20="3",GH20&lt;&gt;""),10,IF(GH20&lt;&gt;"",5,"")),"")</f>
        <v/>
      </c>
      <c r="HP20" s="118">
        <f>_xlfn.NUMBERVALUE(IF(HN20&lt;&gt;"",CONCATENATE(HL20,HG20,HB20,GW20,GR20,GM20),""))</f>
        <v>0</v>
      </c>
      <c r="HQ20" s="56">
        <f>IFERROR(HO20+HP20,0)</f>
        <v>0</v>
      </c>
      <c r="HR20" s="90"/>
      <c r="HS20" s="52" t="str">
        <f>IF(AND($G20="1",HR20&lt;&gt;""),HR20,"")</f>
        <v/>
      </c>
      <c r="HT20" s="52" t="str">
        <f>IF(AND(HR20&lt;&gt;"",$G20="1"),_xlfn.RANK.EQ(HR20,$HS$6:$HS$89),"")</f>
        <v/>
      </c>
      <c r="HU20" s="52" t="str">
        <f>IF(IF(HT20&lt;&gt;"",IF(MAX(COUNTIF($HT$6:$HT$89,$HT$6:$HT$89))&gt;1,"x",""),"")&lt;&gt;"",HT20+1,"")</f>
        <v/>
      </c>
      <c r="HV20" s="52" t="str">
        <f>IF(HT20&lt;&gt;"",IF($G20="3",IF(HR20&lt;&gt;"",IF(AND(HT20&lt;=10,HR20&gt;=$HS$92),HLOOKUP(HT20,Points_Table_Modified,IF(IW20&gt;=6,8,IW20+2),FALSE),0),""),IF(HR20&lt;&gt;"",IF(AND(HT20&lt;=10,HR20&gt;=$HS$92),HLOOKUP(HT20,Points_Table,IF(IW20&gt;=6,8,IW20+2),FALSE),0),"")),"")</f>
        <v/>
      </c>
      <c r="HW20" s="53" t="str">
        <f>IF(HU20&lt;&gt;"",AVERAGE(IF(AND($G20="3",HU20&lt;&gt;""),HLOOKUP(HU20,Points_Table_Modified,IF(IW20&gt;=6,8,IW20+2),FALSE),IF(HU20&lt;&gt;"",HLOOKUP(HU20,Points_Table,IF(IW20&gt;=6,8,IW20+2),FALSE),"")),HV20),HV20)</f>
        <v/>
      </c>
      <c r="HX20" s="51" t="str">
        <f>IF(AND($G20="2",HR20&lt;&gt;""),HR20,"")</f>
        <v/>
      </c>
      <c r="HY20" s="52" t="str">
        <f>IF(AND(HR20&lt;&gt;"",$G20="2"),_xlfn.RANK.EQ(HR20,$HX$6:$HX$89),"")</f>
        <v/>
      </c>
      <c r="HZ20" s="52" t="str">
        <f>IF(IF(HY20&lt;&gt;"",IF(MAX(COUNTIF($HY$6:$HY$89,$HY$6:$HY$89))&gt;1,"x",""),"")&lt;&gt;"",HY20+1,"")</f>
        <v/>
      </c>
      <c r="IA20" s="54" t="str">
        <f>IF(HY20&lt;&gt;"",IF($G20="3",IF(HR20&lt;&gt;"",IF(AND(HY20&lt;=10,HR20&gt;=$HX$92),HLOOKUP(HY20,Points_Table_Modified,IF(IW20&gt;=6,8,IW20+2),FALSE),0),""),IF(HR20&lt;&gt;"",IF(AND(HY20&lt;=10,HR20&gt;=$HX$92),HLOOKUP(HY20,Points_Table,IF(IW20&gt;=6,8,IW20+2),FALSE),0),"")),"")</f>
        <v/>
      </c>
      <c r="IB20" s="53" t="str">
        <f>IF(HZ20&lt;&gt;"",AVERAGE(IF(AND($G20="3",HZ20&lt;&gt;""),HLOOKUP(HZ20,Points_Table_Modified,IF(IW20&gt;=6,8,IW20+2),FALSE),IF(HZ20&lt;&gt;"",HLOOKUP(HZ20,Points_Table,IF(IW20&gt;=6,8,IW20+2),FALSE),"")),IA20),IA20)</f>
        <v/>
      </c>
      <c r="IC20" s="51" t="str">
        <f>IF(AND($G20="3",HR20&lt;&gt;""),HR20,"")</f>
        <v/>
      </c>
      <c r="ID20" s="52" t="str">
        <f>IF(AND(HR20&lt;&gt;"",$G20="3"),_xlfn.RANK.EQ(HR20,$IC$6:$IC$89),"")</f>
        <v/>
      </c>
      <c r="IE20" s="52" t="str">
        <f>IF(IF(ID20&lt;&gt;"",IF(MAX(COUNTIF($ID$6:$ID$89,$ID$6:$ID$89))&gt;1,"x",""),"")&lt;&gt;"",ID20+1,"")</f>
        <v/>
      </c>
      <c r="IF20" s="52" t="str">
        <f>IF(ID20&lt;&gt;"",IF($G20="3",IF(HR20&lt;&gt;"",IF(AND(ID20&lt;=20,HR20&gt;=$IC$92),HLOOKUP(ID20,Points_Table_Modified,IF(IW20&gt;=6,8,IW20+2),FALSE),0),""),IF(HR20&lt;&gt;"",IF(AND(ID20&lt;=10,HR20&gt;=$IC$92),HLOOKUP(ID20,Points_Table,IF(IW20&gt;=6,8,IW20+2),FALSE),0),"")),"")</f>
        <v/>
      </c>
      <c r="IG20" s="53" t="str">
        <f>IF(IE20&lt;&gt;"",AVERAGE(IF(AND($G20="3",IE20&lt;&gt;""),HLOOKUP(IE20,Points_Table_Modified,IF(IW20&gt;=6,8,IW20+2),FALSE),IF(IE20&lt;&gt;"",HLOOKUP(IE20,Points_Table,IF(IW20&gt;=6,8,IW20+2),FALSE),"")),IF20),IF20)</f>
        <v/>
      </c>
      <c r="IH20" s="51" t="str">
        <f>IF(AND($G20="4",HR20&lt;&gt;""),HR20,"")</f>
        <v/>
      </c>
      <c r="II20" s="52" t="str">
        <f>IF(AND(HR20&lt;&gt;"",G20="4"),_xlfn.RANK.EQ(HR20,$IH$6:$IH$89),"")</f>
        <v/>
      </c>
      <c r="IJ20" s="52" t="str">
        <f>IF(IF(II20&lt;&gt;"",IF(MAX(COUNTIF($II$6:$II$89,$II$6:$II$89))&gt;1,"x",""),"")&lt;&gt;"",II20+1,"")</f>
        <v/>
      </c>
      <c r="IK20" s="52" t="str">
        <f>IF(II20&lt;&gt;"",IF($G20="3",IF(HR20&lt;&gt;"",IF(AND(II20&lt;=10,HR20&gt;=$IH$92),HLOOKUP(II20,Points_Table_Modified,IF(IW20&gt;=6,8,IW20+2),FALSE),0),""),IF(HR20&lt;&gt;"",IF(AND(II20&lt;=10,HR20&gt;=$IH$92),HLOOKUP(II20,Points_Table,IF(IW20&gt;=6,8,IW20+2),FALSE),0),"")),"")</f>
        <v/>
      </c>
      <c r="IL20" s="53" t="str">
        <f>IF(IJ20&lt;&gt;"",AVERAGE(IF(AND($G20="3",IJ20&lt;&gt;""),HLOOKUP(IJ20,Points_Table_Modified,IF(IW20&gt;=6,8,IW20+2),FALSE),IF(IJ20&lt;&gt;"",HLOOKUP(IJ20,Points_Table,IF(IW20&gt;=6,8,IW20+2),FALSE),"")),IK20),IK20)</f>
        <v/>
      </c>
      <c r="IM20" s="51" t="str">
        <f>IF(AND($G20="5",HR20&lt;&gt;""),HR20,"")</f>
        <v/>
      </c>
      <c r="IN20" s="52" t="str">
        <f>IF(AND(HR20&lt;&gt;"",$G20="5"),_xlfn.RANK.EQ(HR20,$IM$6:$IM$89),"")</f>
        <v/>
      </c>
      <c r="IO20" s="52" t="str">
        <f>IF(IF(IN20&lt;&gt;"",IF(MAX(COUNTIF($IN$6:$IN$89,$IN$6:$IN$89))&gt;1,"x",""),"")&lt;&gt;"",IN20+1,"")</f>
        <v/>
      </c>
      <c r="IP20" s="52" t="str">
        <f>IF(IN20&lt;&gt;"",IF($G20="3",IF(HR20&lt;&gt;"",IF(AND(IN20&lt;=10,HR20&gt;=$IM$92),HLOOKUP(IN20,Points_Table_Modified,IF(IW20&gt;=6,8,IW20+2),FALSE),0),""),IF(HR20&lt;&gt;"",IF(AND(IN20&lt;=10,HR20&gt;=$IM$92),HLOOKUP(IN20,Points_Table,IF(IW20&gt;=6,8,IW20+2),FALSE),0),"")),"")</f>
        <v/>
      </c>
      <c r="IQ20" s="53" t="str">
        <f>IF(IO20&lt;&gt;"",AVERAGE(IF(AND($G20="3",IO20&lt;&gt;""),HLOOKUP(IO20,Points_Table_Modified,IF(IW20&gt;=6,8,IW20+2),FALSE),IF(IO20&lt;&gt;"",HLOOKUP(IO20,Points_Table,IF(IW20&gt;=6,8,IW20+2),FALSE),"")),IP20),IP20)</f>
        <v/>
      </c>
      <c r="IR20" s="51" t="str">
        <f>IF(AND($G20="6",HR20&lt;&gt;""),HR20,"")</f>
        <v/>
      </c>
      <c r="IS20" s="52" t="str">
        <f>IF(AND(HR20&lt;&gt;"",$G20="6"),_xlfn.RANK.EQ(HR20,$IR$6:$IR$89),"")</f>
        <v/>
      </c>
      <c r="IT20" s="52" t="str">
        <f>IF(IF(IS20&lt;&gt;"",IF(MAX(COUNTIF($IS$6:$IS$89,$IS$6:$IS$89))&gt;1,"x",""),"")&lt;&gt;"",IS20+1,"")</f>
        <v/>
      </c>
      <c r="IU20" s="52" t="str">
        <f>IF(IS20&lt;&gt;"",IF($G20="3",IF(HR20&lt;&gt;"",IF(AND(IS20&lt;=10,HR20&gt;=$IR$92),HLOOKUP(IS20,Points_Table_Modified,IF(IW20&gt;=6,8,IW20+2),FALSE),0),""),IF(HR20&lt;&gt;"",IF(AND(IS20&lt;=10,HR20&gt;=$IR$92),HLOOKUP(IS20,Points_Table,IF(IW20&gt;=6,8,IW20+2),FALSE),0),"")),"")</f>
        <v/>
      </c>
      <c r="IV20" s="53" t="str">
        <f>IF(IT20&lt;&gt;"",AVERAGE(IF(AND($G20="3",IT20&lt;&gt;""),HLOOKUP(IT20,Points_Table_Modified,IF(IW20&gt;=6,8,IW20+2),FALSE),IF(IT20&lt;&gt;"",HLOOKUP(IT20,Points_Table,IF(IW20&gt;=6,8,IW20+2),FALSE),"")),IU20),IU20)</f>
        <v/>
      </c>
      <c r="IW20" s="57">
        <f>VLOOKUP($G20,Entries_D_Event,10,FALSE)</f>
        <v>0</v>
      </c>
      <c r="IX20" s="52" t="str">
        <f>CONCATENATE(IS20,IN20,II20,ID20,HY20,HT20)</f>
        <v/>
      </c>
      <c r="IY20" s="118" t="str">
        <f>IF(IX20&lt;&gt;"",IF(AND($G20="3",HR20&lt;&gt;""),10,IF(HR20&lt;&gt;"",5,"")),"")</f>
        <v/>
      </c>
      <c r="IZ20" s="118">
        <f>_xlfn.NUMBERVALUE(IF(IX20&lt;&gt;"",CONCATENATE(IV20,IQ20,IL20,IG20,IB20,HW20),""))</f>
        <v>0</v>
      </c>
      <c r="JA20" s="56">
        <f>IFERROR(IY20+IZ20,0)</f>
        <v>0</v>
      </c>
      <c r="JB20" s="90"/>
      <c r="JC20" s="52" t="str">
        <f>IF(AND($G20="1",JB20&lt;&gt;""),JB20,"")</f>
        <v/>
      </c>
      <c r="JD20" s="52" t="str">
        <f>IF(AND(JB20&lt;&gt;"",$G20="1"),_xlfn.RANK.EQ(JB20,$JC$6:$JC$89),"")</f>
        <v/>
      </c>
      <c r="JE20" s="52" t="str">
        <f>IF(IF(JD20&lt;&gt;"",IF(MAX(COUNTIF($JD$6:$JD$89,$JD$6:$JD$89))&gt;1,"x",""),"")&lt;&gt;"",JD20+1,"")</f>
        <v/>
      </c>
      <c r="JF20" s="52" t="str">
        <f>IF(JD20&lt;&gt;"",IF($G20="3",IF(JB20&lt;&gt;"",IF(AND(JD20&lt;=10,JB20&gt;=$JC$92),HLOOKUP(JD20,Points_Table_Modified,IF(KG20&gt;=6,8,KG20+2),FALSE),0),""),IF(JB20&lt;&gt;"",IF(AND(JD20&lt;=10,JB20&gt;=$JC$92),HLOOKUP(JD20,Points_Table,IF(KG20&gt;=6,8,KG20+2),FALSE),0),"")),"")</f>
        <v/>
      </c>
      <c r="JG20" s="53" t="str">
        <f>IF(JE20&lt;&gt;"",AVERAGE(IF(AND($G20="3",JE20&lt;&gt;""),HLOOKUP(JE20,Points_Table_Modified,IF(KG20&gt;=6,8,KG20+2),FALSE),IF(JE20&lt;&gt;"",HLOOKUP(JE20,Points_Table,IF(KG20&gt;=6,8,KG20+2),FALSE),"")),JF20),JF20)</f>
        <v/>
      </c>
      <c r="JH20" s="51" t="str">
        <f>IF(AND($G20="2",JB20&lt;&gt;""),JB20,"")</f>
        <v/>
      </c>
      <c r="JI20" s="52" t="str">
        <f>IF(AND(JB20&lt;&gt;"",$G20="2"),_xlfn.RANK.EQ(JB20,$JH$6:$JH$89),"")</f>
        <v/>
      </c>
      <c r="JJ20" s="52" t="str">
        <f>IF(IF(JI20&lt;&gt;"",IF(MAX(COUNTIF($JI$6:$JI$89,$JI$6:$JI$89))&gt;1,"x",""),"")&lt;&gt;"",JI20+1,"")</f>
        <v/>
      </c>
      <c r="JK20" s="54" t="str">
        <f>IF(JI20&lt;&gt;"",IF($G20="3",IF(JB20&lt;&gt;"",IF(AND(JI20&lt;=10,JB20&gt;=$JH$92),HLOOKUP(JI20,Points_Table_Modified,IF(KG20&gt;=6,8,KG20+2),FALSE),0),""),IF(JB20&lt;&gt;"",IF(AND(JI20&lt;=10,JB20&gt;=$JH$92),HLOOKUP(JI20,Points_Table,IF(KG20&gt;=6,8,KG20+2),FALSE),0),"")),"")</f>
        <v/>
      </c>
      <c r="JL20" s="53" t="str">
        <f>IF(JJ20&lt;&gt;"",AVERAGE(IF(AND($G20="3",JJ20&lt;&gt;""),HLOOKUP(JJ20,Points_Table_Modified,IF(KG20&gt;=6,8,KG20+2),FALSE),IF(JJ20&lt;&gt;"",HLOOKUP(JJ20,Points_Table,IF(KG20&gt;=6,8,KG20+2),FALSE),"")),JK20),JK20)</f>
        <v/>
      </c>
      <c r="JM20" s="51" t="str">
        <f>IF(AND($G20="3",JB20&lt;&gt;""),JB20,"")</f>
        <v/>
      </c>
      <c r="JN20" s="52" t="str">
        <f>IF(AND(JB20&lt;&gt;"",$G20="3"),_xlfn.RANK.EQ(JB20,$JM$6:$JM$89),"")</f>
        <v/>
      </c>
      <c r="JO20" s="52" t="str">
        <f>IF(IF(JN20&lt;&gt;"",IF(MAX(COUNTIF($JN$6:$JN$89,$JN$6:$JN$89))&gt;1,"x",""),"")&lt;&gt;"",JN20+1,"")</f>
        <v/>
      </c>
      <c r="JP20" s="52" t="str">
        <f>IF(JN20&lt;&gt;"",IF($G20="3",IF(JB20&lt;&gt;"",IF(AND(JN20&lt;=20,JB20&gt;=$JM$92),HLOOKUP(JN20,Points_Table_Modified,IF(KG20&gt;=6,8,KG20+2),FALSE),0),""),IF(JB20&lt;&gt;"",IF(AND(JN20&lt;=10,JB20&gt;=$JM$92),HLOOKUP(JN20,Points_Table,IF(KG20&gt;=6,8,KG20+2),FALSE),0),"")),"")</f>
        <v/>
      </c>
      <c r="JQ20" s="53" t="str">
        <f>IF(JO20&lt;&gt;"",AVERAGE(IF(AND($G20="3",JO20&lt;&gt;""),HLOOKUP(JO20,Points_Table_Modified,IF(KG20&gt;=6,8,KG20+2),FALSE),IF(JO20&lt;&gt;"",HLOOKUP(JO20,Points_Table,IF(KG20&gt;=6,8,KG20+2),FALSE),"")),JP20),JP20)</f>
        <v/>
      </c>
      <c r="JR20" s="51" t="str">
        <f>IF(AND($G20="4",JB20&lt;&gt;""),JB20,"")</f>
        <v/>
      </c>
      <c r="JS20" s="52" t="str">
        <f>IF(AND(JB20&lt;&gt;"",G20="4"),_xlfn.RANK.EQ(JB20,$JR$6:$JR$89),"")</f>
        <v/>
      </c>
      <c r="JT20" s="52" t="str">
        <f>IF(IF(JS20&lt;&gt;"",IF(MAX(COUNTIF($JS$6:$JS$89,$JS$6:$JS$89))&gt;1,"x",""),"")&lt;&gt;"",JS20+1,"")</f>
        <v/>
      </c>
      <c r="JU20" s="52" t="str">
        <f>IF(JS20&lt;&gt;"",IF($G20="3",IF(JB20&lt;&gt;"",IF(AND(JS20&lt;=10,JB20&gt;=$JR$92),HLOOKUP(JS20,Points_Table_Modified,IF(KG20&gt;=6,8,KG20+2),FALSE),0),""),IF(JB20&lt;&gt;"",IF(AND(JS20&lt;=10,JB20&gt;=$JR$92),HLOOKUP(JS20,Points_Table,IF(KG20&gt;=6,8,KG20+2),FALSE),0),"")),"")</f>
        <v/>
      </c>
      <c r="JV20" s="53" t="str">
        <f>IF(JT20&lt;&gt;"",AVERAGE(IF(AND($G20="3",JT20&lt;&gt;""),HLOOKUP(JT20,Points_Table_Modified,IF(KG20&gt;=6,8,KG20+2),FALSE),IF(JT20&lt;&gt;"",HLOOKUP(JT20,Points_Table,IF(KG20&gt;=6,8,KG20+2),FALSE),"")),JU20),JU20)</f>
        <v/>
      </c>
      <c r="JW20" s="51" t="str">
        <f>IF(AND($G20="5",JB20&lt;&gt;""),JB20,"")</f>
        <v/>
      </c>
      <c r="JX20" s="52" t="str">
        <f>IF(AND(JB20&lt;&gt;"",$G20="5"),_xlfn.RANK.EQ(JB20,$JW$6:$JW$89),"")</f>
        <v/>
      </c>
      <c r="JY20" s="52" t="str">
        <f>IF(IF(JX20&lt;&gt;"",IF(MAX(COUNTIF($JX$6:$JX$89,$JX$6:$JX$89))&gt;1,"x",""),"")&lt;&gt;"",JX20+1,"")</f>
        <v/>
      </c>
      <c r="JZ20" s="52" t="str">
        <f>IF(JX20&lt;&gt;"",IF($G20="3",IF(JB20&lt;&gt;"",IF(AND(JX20&lt;=10,JB20&gt;=$JW$92),HLOOKUP(JX20,Points_Table_Modified,IF(KG20&gt;=6,8,KG20+2),FALSE),0),""),IF(JB20&lt;&gt;"",IF(AND(JX20&lt;=10,JB20&gt;=$JW$92),HLOOKUP(JX20,Points_Table,IF(KG20&gt;=6,8,KG20+2),FALSE),0),"")),"")</f>
        <v/>
      </c>
      <c r="KA20" s="53" t="str">
        <f>IF(JY20&lt;&gt;"",AVERAGE(IF(AND($G20="3",JY20&lt;&gt;""),HLOOKUP(JY20,Points_Table_Modified,IF(KG20&gt;=6,8,KG20+2),FALSE),IF(JY20&lt;&gt;"",HLOOKUP(JY20,Points_Table,IF(KG20&gt;=6,8,KG20+2),FALSE),"")),JZ20),JZ20)</f>
        <v/>
      </c>
      <c r="KB20" s="51" t="str">
        <f>IF(AND($G20="6",JB20&lt;&gt;""),JB20,"")</f>
        <v/>
      </c>
      <c r="KC20" s="52" t="str">
        <f>IF(AND(JB20&lt;&gt;"",$G20="6"),_xlfn.RANK.EQ(JB20,$KB$6:$KB$89),"")</f>
        <v/>
      </c>
      <c r="KD20" s="52" t="str">
        <f>IF(IF(KC20&lt;&gt;"",IF(MAX(COUNTIF($KC$6:$KC$89,$KC$6:$KC$89))&gt;1,"x",""),"")&lt;&gt;"",KC20+1,"")</f>
        <v/>
      </c>
      <c r="KE20" s="52" t="str">
        <f>IF(KC20&lt;&gt;"",IF($G20="3",IF(JB20&lt;&gt;"",IF(AND(KC20&lt;=10,JB20&gt;=$KB$92),HLOOKUP(KC20,Points_Table_Modified,IF(KG20&gt;=6,8,KG20+2),FALSE),0),""),IF(JB20&lt;&gt;"",IF(AND(KC20&lt;=10,JB20&gt;=$KB$92),HLOOKUP(KC20,Points_Table,IF(KG20&gt;=6,8,KG20+2),FALSE),0),"")),"")</f>
        <v/>
      </c>
      <c r="KF20" s="53" t="str">
        <f>IF(KD20&lt;&gt;"",AVERAGE(IF(AND($G20="3",KD20&lt;&gt;""),HLOOKUP(KD20,Points_Table_Modified,IF(KG20&gt;=6,8,KG20+2),FALSE),IF(KD20&lt;&gt;"",HLOOKUP(KD20,Points_Table,IF(KG20&gt;=6,8,KG20+2),FALSE),"")),KE20),KE20)</f>
        <v/>
      </c>
      <c r="KG20" s="57">
        <f>VLOOKUP($G20,Entries_D_Event,11,FALSE)</f>
        <v>0</v>
      </c>
      <c r="KH20" s="52" t="str">
        <f>CONCATENATE(KC20,JX20,JS20,JN20,JI20,JD20)</f>
        <v/>
      </c>
      <c r="KI20" s="118" t="str">
        <f>IF(KH20&lt;&gt;"",IF(AND($G20="3",JB20&lt;&gt;""),10,IF(JB20&lt;&gt;"",5,"")),"")</f>
        <v/>
      </c>
      <c r="KJ20" s="118">
        <f>_xlfn.NUMBERVALUE(IF(KH20&lt;&gt;"",CONCATENATE(KF20,KA20,JV20,JQ20,JL20,JG20),""))</f>
        <v>0</v>
      </c>
      <c r="KK20" s="56">
        <f>IFERROR(KI20+KJ20,0)</f>
        <v>0</v>
      </c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</row>
    <row r="21" spans="1:358" s="1" customFormat="1" x14ac:dyDescent="0.25">
      <c r="A21" s="35"/>
      <c r="B21" s="45">
        <v>16</v>
      </c>
      <c r="C21" s="46" t="s">
        <v>13</v>
      </c>
      <c r="D21" s="47" t="s">
        <v>5</v>
      </c>
      <c r="E21" s="50">
        <v>5472</v>
      </c>
      <c r="F21" s="109">
        <v>302</v>
      </c>
      <c r="G21" s="49" t="s">
        <v>55</v>
      </c>
      <c r="H21" s="50" t="str">
        <f>VLOOKUP($G21,Class_Description,2)</f>
        <v>Modified</v>
      </c>
      <c r="I21" s="187">
        <f>AS21+CC21+DM21+EW21+GG21+HQ21+JA21+KK21</f>
        <v>182</v>
      </c>
      <c r="J21" s="116">
        <v>615</v>
      </c>
      <c r="K21" s="102" t="str">
        <f>IF(AND(J21&lt;&gt;"",$G21="1"),J21,"")</f>
        <v/>
      </c>
      <c r="L21" s="103" t="str">
        <f>IF(AND(J21&lt;&gt;"",$G21="1"),_xlfn.RANK.EQ(J21,$K$6:$K$89),"")</f>
        <v/>
      </c>
      <c r="M21" s="103" t="str">
        <f>IF(G21="6",IF(IF(L21&lt;&gt;"",IF(MAX(COUNTIF($L$6:$L$89,$L$6:$L$89))&gt;1,"x",""),"")&lt;&gt;"",L21+1,""),IF(K21=0,"",IF(IF(L21&lt;&gt;"",IF(MAX(COUNTIF($L$6:$L$89,$L$6:$L$89))&gt;1,"x",""),"")&lt;&gt;"",L21+1,"")))</f>
        <v/>
      </c>
      <c r="N21" s="103" t="str">
        <f>IF(L21&lt;&gt;"",IF($G21="3",IF(AND(L21&lt;=20,J21&gt;=$K$92),HLOOKUP(L21,Points_Table_Modified,IF(AO21&gt;=6,8,AO21+2),FALSE),0),IF(AND(L21&lt;=10,J21&gt;=$K$92),HLOOKUP(L21,Points_Table,IF(AO21&gt;=6,8,AO21+2),FALSE),0)),"")</f>
        <v/>
      </c>
      <c r="O21" s="103" t="str">
        <f>IF(M21&lt;&gt;"",AVERAGE(IF(AND($G21="3",M21&lt;&gt;""),HLOOKUP(M21,Points_Table_Modified,IF(AO21&gt;=6,8,AO21+2),FALSE),IF(M21&lt;&gt;"",HLOOKUP(M21,Points_Table,IF(AO21&gt;=6,8,AO21+2),FALSE),"")),N21),N21)</f>
        <v/>
      </c>
      <c r="P21" s="102" t="str">
        <f>IF(AND(J21&lt;&gt;"",$G21="2"),J21,"")</f>
        <v/>
      </c>
      <c r="Q21" s="103" t="str">
        <f>IF(AND(J21&lt;&gt;"",$G21="2"),_xlfn.RANK.EQ(J21,$P$6:$P$89),"")</f>
        <v/>
      </c>
      <c r="R21" s="103" t="str">
        <f>IF(G21="6",IF(IF(Q21&lt;&gt;"",IF(MAX(COUNTIF($Q$6:$Q$89,$Q$6:$Q$89))&gt;1,"x",""),"")&lt;&gt;"",Q21+1,""),IF(P21=0,"",IF(IF(Q21&lt;&gt;"",IF(MAX(COUNTIF($Q$6:$Q$89,$Q$6:$Q$89))&gt;1,"x",""),"")&lt;&gt;"",Q21+1,"")))</f>
        <v/>
      </c>
      <c r="S21" s="103" t="str">
        <f>IF(Q21&lt;&gt;"",IF($G21="3",IF(J21&lt;&gt;"",IF(AND(Q21&lt;=10,J21&gt;=$P$92),HLOOKUP(Q21,Points_Table_Modified,IF(AO21&gt;=6,8,AO21+2),FALSE),0),""),IF(J21&lt;&gt;"",IF(AND(Q21&lt;=10,J21&gt;=$P$92),HLOOKUP(Q21,Points_Table,IF(AO21&gt;=6,8,AO21+2),FALSE),0),"")),"")</f>
        <v/>
      </c>
      <c r="T21" s="103" t="str">
        <f>IF(R21&lt;&gt;"",AVERAGE(IF(AND($G21="3",R21&lt;&gt;""),HLOOKUP(R21,Points_Table_Modified,IF(AO21&gt;=6,8,AO21+2),FALSE),IF(R21&lt;&gt;"",HLOOKUP(R21,Points_Table,IF(AO21&gt;=6,8,AO21+2),FALSE),"")),S21),S21)</f>
        <v/>
      </c>
      <c r="U21" s="102">
        <f>IF(AND(J21&lt;&gt;"",$G21="3"),J21,"")</f>
        <v>615</v>
      </c>
      <c r="V21" s="103">
        <f>IF(AND(J21&lt;&gt;"",$G21="3"),_xlfn.RANK.EQ(J21,$U$6:$U$89),"")</f>
        <v>2</v>
      </c>
      <c r="W21" s="103" t="str">
        <f>IF(G21="6",IF(IF(V21&lt;&gt;"",IF(MAX(COUNTIF($V$6:$V$89,$V$6:$V$89))&gt;1,"x",""),"")&lt;&gt;"",V21+1,""),IF(U21=0,"",IF(IF(V21&lt;&gt;"",IF(MAX(COUNTIF($V$6:$V$89,$V$6:$V$89))&gt;1,"x",""),"")&lt;&gt;"",V21+1,"")))</f>
        <v/>
      </c>
      <c r="X21" s="103">
        <f>IF(V21&lt;&gt;"",IF($G21="3",IF(J21&lt;&gt;"",IF(AND(V21&lt;=20,J21&gt;=$U$92),HLOOKUP(V21,Points_Table_Modified,IF(AO21&gt;=6,8,AO21+2),FALSE),0),""),IF(J21&lt;&gt;"",IF(AND(V21&lt;=10,$J21&gt;=$U$92),HLOOKUP(V21,Points_Table,IF(AO21&gt;=6,8,AO21+2),FALSE),0),"")),"")</f>
        <v>43</v>
      </c>
      <c r="Y21" s="103">
        <f>IF(W21&lt;&gt;"",AVERAGE(IF(AND($G21="3",W21&lt;&gt;""),HLOOKUP(W21,Points_Table_Modified,IF(AO21&gt;=6,8,AO21+2),FALSE),IF(W21&lt;&gt;"",HLOOKUP(W21,Points_Table,IF(AO21&gt;=6,8,AO21+2),FALSE),"")),X21),X21)</f>
        <v>43</v>
      </c>
      <c r="Z21" s="102" t="str">
        <f>IF(AND(J21&lt;&gt;"",$G21="4"),J21,"")</f>
        <v/>
      </c>
      <c r="AA21" s="103" t="str">
        <f>IF(AND($J21&lt;&gt;"",G21="4"),_xlfn.RANK.EQ(J21,$Z$6:$Z$89),"")</f>
        <v/>
      </c>
      <c r="AB21" s="103" t="str">
        <f>IF($G21="6",IF(IF(AA21&lt;&gt;"",IF(MAX(COUNTIF($AA$6:$AA$89,$AA$6:$AA$89))&gt;1,"x",""),"")&lt;&gt;"",AA21+1,""),IF(Z21=0,"",IF(IF(AA21&lt;&gt;"",IF(MAX(COUNTIF($AA$6:$AA$89,$AA$6:$AA$89))&gt;1,"x",""),"")&lt;&gt;"",AA21+1,"")))</f>
        <v/>
      </c>
      <c r="AC21" s="103" t="str">
        <f>IF(AA21&lt;&gt;"",IF($G21="3",IF(J21&lt;&gt;"",IF(AND(AA21&lt;=10,J21&gt;=$Z$92),HLOOKUP(AA21,Points_Table_Modified,IF(AO21&gt;=6,8,AO21+2),FALSE),0),""),IF(J21&lt;&gt;"",IF(AND(AA21&lt;=10,J21&gt;=$Z$92),HLOOKUP(AA21,Points_Table,IF(AO21&gt;=6,8,AO21+2),FALSE),0),"")),"")</f>
        <v/>
      </c>
      <c r="AD21" s="103" t="str">
        <f>IF(AB21&lt;&gt;"",AVERAGE(IF(AND($G21="3",AB21&lt;&gt;""),HLOOKUP(AB21,Points_Table_Modified,IF(AO21&gt;=6,8,AO21+2),FALSE),IF(AB21&lt;&gt;"",HLOOKUP(AB21,Points_Table,IF(AO21&gt;=6,8,AO21+2),FALSE),"")),AC21),AC21)</f>
        <v/>
      </c>
      <c r="AE21" s="102" t="str">
        <f>IF(AND(J21&lt;&gt;"",$G21="5"),J21,"")</f>
        <v/>
      </c>
      <c r="AF21" s="103" t="str">
        <f>IF(AND(J21&lt;&gt;"",$G21="5"),_xlfn.RANK.EQ(J21,$AE$6:$AE$89),"")</f>
        <v/>
      </c>
      <c r="AG21" s="103" t="str">
        <f>IF($G21="6",IF(IF(AF21&lt;&gt;"",IF(MAX(COUNTIF($AF$6:$AF$89,$AF$6:$AF$89))&gt;1,"x",""),"")&lt;&gt;"",AF21+1,""),IF(AE21=0,"",IF(IF(AF21&lt;&gt;"",IF(MAX(COUNTIF($AF$6:$AF$89,$AF$6:$AF$89))&gt;1,"x",""),"")&lt;&gt;"",AF21+1,"")))</f>
        <v/>
      </c>
      <c r="AH21" s="103" t="str">
        <f>IF(AF21&lt;&gt;"",IF($G21="3",IF(J21&lt;&gt;"",IF(AND(AF21&lt;=10,J21&gt;=$AE$92),HLOOKUP(AF21,Points_Table_Modified,IF(AO21&gt;=6,8,AO21+2),FALSE),0),""),IF(J21&lt;&gt;"",IF(AND(AF21&lt;=10,J21&gt;=$AE$92),HLOOKUP(AF21,Points_Table,IF(AO21&gt;=6,8,AO21+2),FALSE),0),"")),"")</f>
        <v/>
      </c>
      <c r="AI21" s="103" t="str">
        <f>IF(AG21&lt;&gt;"",AVERAGE(IF(AND($G21="3",AG21&lt;&gt;""),HLOOKUP(AG21,Points_Table_Modified,IF(AO21&gt;=6,8,AO21+2),FALSE),IF(AG21&lt;&gt;"",HLOOKUP(AG21,Points_Table,IF(AO21&gt;=6,8,AO21+2),FALSE),"")),AH21),AH21)</f>
        <v/>
      </c>
      <c r="AJ21" s="102" t="str">
        <f>IF(AND(J21&lt;&gt;"",$G21="6"),J21,"")</f>
        <v/>
      </c>
      <c r="AK21" s="103" t="str">
        <f>IF(AND(J21&lt;&gt;"",$G21="6"),_xlfn.RANK.EQ(J21,$AJ$6:$AJ$89),"")</f>
        <v/>
      </c>
      <c r="AL21" s="103" t="str">
        <f>IF(G21="6",IF(IF(AK21&lt;&gt;"",IF(MAX(COUNTIF($AK$6:$AK$89,$AK$6:$AK$89))&gt;1,"x",""),"")&lt;&gt;"",AK21+1,""),IF(AJ21=0,"",IF(IF(AK21&lt;&gt;"",IF(MAX(COUNTIF($AK$6:$AK$89,$AK$6:$AK$89))&gt;1,"x",""),"")&lt;&gt;"",AK21+1,"")))</f>
        <v/>
      </c>
      <c r="AM21" s="103" t="str">
        <f>IF(AK21&lt;&gt;"",IF($G21="3",IF(J21&lt;&gt;"",IF(AND(AK21&lt;=10,J21&gt;=$AJ$92),HLOOKUP(AK21,Points_Table_Modified,IF(AO21&gt;=6,8,AO21+2),FALSE),0),""),IF(J21&lt;&gt;"",IF(AND(AK21&lt;=10,J21&gt;=$AJ$92),HLOOKUP(AK21,Points_Table,IF(AO21&gt;=6,8,AO21+2),FALSE),0),"")),"")</f>
        <v/>
      </c>
      <c r="AN21" s="136" t="str">
        <f>IF(AL21&lt;&gt;"",AVERAGE(IF(AND($G21="3",AL21&lt;&gt;""),HLOOKUP(AL21,Points_Table_Modified,IF(AO21&gt;=6,8,AO21+2),FALSE),IF(AL21&lt;&gt;"",HLOOKUP(AL21,Points_Table,IF(AO21&gt;=6,8,AO21+2),FALSE),"")),AM21),AM21)</f>
        <v/>
      </c>
      <c r="AO21" s="55">
        <f>VLOOKUP($G21,Entries_D_Event,4,FALSE)</f>
        <v>10</v>
      </c>
      <c r="AP21" s="52" t="str">
        <f>CONCATENATE(AK21,AF21,AA21,V21,Q21,L21)</f>
        <v>2</v>
      </c>
      <c r="AQ21" s="118">
        <f>IF(AP21&lt;&gt;"",IF(AND($G21="3",J21&lt;&gt;""),10,IF(J21&lt;&gt;"",5,"")),"")</f>
        <v>10</v>
      </c>
      <c r="AR21" s="118">
        <f>_xlfn.NUMBERVALUE(IF(AP21&lt;&gt;"",CONCATENATE(AN21,AI21,AD21,Y21,T21,O21),""))</f>
        <v>43</v>
      </c>
      <c r="AS21" s="56">
        <f>IFERROR(AQ21+AR21,0)</f>
        <v>53</v>
      </c>
      <c r="AT21" s="90">
        <v>472</v>
      </c>
      <c r="AU21" s="54" t="str">
        <f>IF(AND(AT21&lt;&gt;"",$G21="1"),AT21,"")</f>
        <v/>
      </c>
      <c r="AV21" s="52" t="str">
        <f>IF(AND(AT21&lt;&gt;"",$G21="1"),_xlfn.RANK.EQ(AT21,$AU$6:$AU$89),"")</f>
        <v/>
      </c>
      <c r="AW21" s="52" t="str">
        <f>IF(IF(AV21&lt;&gt;"",IF(MAX(COUNTIF($AV$6:$AV$89,$AV$6:$AV$89))&gt;1,"x",""),"")&lt;&gt;"",AV21+1,"")</f>
        <v/>
      </c>
      <c r="AX21" s="52" t="str">
        <f>IF(AV21&lt;&gt;"",IF($G21="3",IF(AT21&lt;&gt;"",IF(AND(AV21&lt;=10,AT21&gt;=$AU$92),HLOOKUP(AV21,Points_Table_Modified,IF(BY21&gt;=6,8,BY21+2),FALSE),0),""),IF(AT21&lt;&gt;"",IF(AND(AV21&lt;=10,AT21&gt;=$AU$92),HLOOKUP(AV21,Points_Table,IF(BY21&gt;=6,8,BY21+2),FALSE),0),"")),"")</f>
        <v/>
      </c>
      <c r="AY21" s="53" t="str">
        <f>IF(AW21&lt;&gt;"",AVERAGE(IF(AND($G21="3",AW21&lt;&gt;""),HLOOKUP(AW21,Points_Table_Modified,IF(BY21&gt;=6,8,BY21+2),FALSE),IF(AW21&lt;&gt;"",HLOOKUP(AW21,Points_Table,IF(BY21&gt;=6,8,BY21+2),FALSE),"")),AX21),AX21)</f>
        <v/>
      </c>
      <c r="AZ21" s="51" t="str">
        <f>IF(AND($G21="2",AT21&lt;&gt;""),AT21,"")</f>
        <v/>
      </c>
      <c r="BA21" s="52" t="str">
        <f>IF(AND(AT21&lt;&gt;"",$G21="2"),_xlfn.RANK.EQ(AT21,$AZ$6:$AZ$89),"")</f>
        <v/>
      </c>
      <c r="BB21" s="52" t="str">
        <f>IF(IF(BA21&lt;&gt;"",IF(MAX(COUNTIF($BA$6:$BA$89,$BA$6:$BA$89))&gt;1,"x",""),"")&lt;&gt;"",BA21+1,"")</f>
        <v/>
      </c>
      <c r="BC21" s="54" t="str">
        <f>IF(BA21&lt;&gt;"",IF($G21="3",IF(AT21&lt;&gt;"",IF(AND(BA21&lt;=10,AT21&gt;=$AZ$92),HLOOKUP(BA21,Points_Table_Modified,IF(BY21&gt;=6,8,BY21+2),FALSE),0),""),IF(AT21&lt;&gt;"",IF(AND(BA21&lt;=10,AT21&gt;=$AZ$92),HLOOKUP(BA21,Points_Table,IF(BY21&gt;=6,8,BY21+2),FALSE),0),"")),"")</f>
        <v/>
      </c>
      <c r="BD21" s="53" t="str">
        <f>IF(BB21&lt;&gt;"",AVERAGE(IF(AND($G21="3",BB21&lt;&gt;""),HLOOKUP(BB21,Points_Table_Modified,IF(BY21&gt;=6,8,BY21+2),FALSE),IF(BB21&lt;&gt;"",HLOOKUP(BB21,Points_Table,IF(BY21&gt;=6,8,BY21+2),FALSE),"")),BC21),BC21)</f>
        <v/>
      </c>
      <c r="BE21" s="51">
        <f>IF(AND($G21="3",AT21&lt;&gt;""),AT21,"")</f>
        <v>472</v>
      </c>
      <c r="BF21" s="52">
        <f>IF(AND(AT21&lt;&gt;"",$G21="3"),_xlfn.RANK.EQ(AT21,$BE$6:$BE$89),"")</f>
        <v>3</v>
      </c>
      <c r="BG21" s="52" t="str">
        <f>IF(IF(BF21&lt;&gt;"",IF(MAX(COUNTIF($BF$6:$BF$89,$BF$6:$BF$89))&gt;1,"x",""),"")&lt;&gt;"",BF21+1,"")</f>
        <v/>
      </c>
      <c r="BH21" s="52">
        <f>IF(BF21&lt;&gt;"",IF($G21="3",IF(AT21&lt;&gt;"",IF(AND(BF21&lt;=20,AT21&gt;=$BE$92),HLOOKUP(BF21,Points_Table_Modified,IF(BY21&gt;=6,8,BY21+2),FALSE),0),""),IF(AT21&lt;&gt;"",IF(AND(BF21&lt;=10,AT21&gt;=$BE$92),HLOOKUP(BF21,Points_Table,IF(BY21&gt;=6,8,BY21+2),FALSE),0),"")),"")</f>
        <v>36</v>
      </c>
      <c r="BI21" s="53">
        <f>IF(BG21&lt;&gt;"",AVERAGE(IF(AND($G21="3",BG21&lt;&gt;""),HLOOKUP(BG21,Points_Table_Modified,IF(BY21&gt;=6,8,BY21+2),FALSE),IF(BG21&lt;&gt;"",HLOOKUP(BG21,Points_Table,IF(BY21&gt;=6,8,BY21+2),FALSE),"")),BH21),BH21)</f>
        <v>36</v>
      </c>
      <c r="BJ21" s="51" t="str">
        <f>IF(AND($G21="4",AT21&lt;&gt;""),AT21,"")</f>
        <v/>
      </c>
      <c r="BK21" s="52" t="str">
        <f>IF(AND(AT21&lt;&gt;"",G21="4"),_xlfn.RANK.EQ(AT21,$BJ$6:$BJ$89),"")</f>
        <v/>
      </c>
      <c r="BL21" s="52" t="str">
        <f>IF(IF(BK21&lt;&gt;"",IF(MAX(COUNTIF($BK$6:$BK$89,$BK$6:$BK$89))&gt;1,"x",""),"")&lt;&gt;"",BK21+1,"")</f>
        <v/>
      </c>
      <c r="BM21" s="52" t="str">
        <f>IF(BK21&lt;&gt;"",IF($G21="3",IF(AT21&lt;&gt;"",IF(AND(BK21&lt;=10,AT21&gt;=$BJ$92),HLOOKUP(BK21,Points_Table_Modified,IF(BY21&gt;=6,8,BY21+2),FALSE),0),""),IF(AT21&lt;&gt;"",IF(AND(BK21&lt;=10,AT21&gt;=$BJ$92),HLOOKUP(BK21,Points_Table,IF(BY21&gt;=6,8,BY21+2),FALSE),0),"")),"")</f>
        <v/>
      </c>
      <c r="BN21" s="53" t="str">
        <f>IF(BL21&lt;&gt;"",AVERAGE(IF(AND($G21="3",BL21&lt;&gt;""),HLOOKUP(BL21,Points_Table_Modified,IF(BY21&gt;=6,8,BY21+2),FALSE),IF(BL21&lt;&gt;"",HLOOKUP(BL21,Points_Table,IF(BY21&gt;=6,8,BY21+2),FALSE),"")),BM21),BM21)</f>
        <v/>
      </c>
      <c r="BO21" s="51" t="str">
        <f>IF(AND($G21="5",AT21&lt;&gt;""),AT21,"")</f>
        <v/>
      </c>
      <c r="BP21" s="52" t="str">
        <f>IF(AND(AT21&lt;&gt;"",$G21="5"),_xlfn.RANK.EQ(AT21,$BO$6:$BO$89),"")</f>
        <v/>
      </c>
      <c r="BQ21" s="52" t="str">
        <f>IF(IF(BP21&lt;&gt;"",IF(MAX(COUNTIF($BP$6:$BP$89,$BP$6:$BP$89))&gt;1,"x",""),"")&lt;&gt;"",BP21+1,"")</f>
        <v/>
      </c>
      <c r="BR21" s="52" t="str">
        <f>IF(BP21&lt;&gt;"",IF($G21="3",IF(AT21&lt;&gt;"",IF(AND(BP21&lt;=10,AT21&gt;=$BO$92),HLOOKUP(BP21,Points_Table_Modified,IF(BY21&gt;=6,8,BY21+2),FALSE),0),""),IF(AT21&lt;&gt;"",IF(AND(BP21&lt;=10,AT21&gt;=$BO$92),HLOOKUP(BP21,Points_Table,IF(BY21&gt;=6,8,BY21+2),FALSE),0),"")),"")</f>
        <v/>
      </c>
      <c r="BS21" s="53" t="str">
        <f>IF(BQ21&lt;&gt;"",AVERAGE(IF(AND($G21="3",BQ21&lt;&gt;""),HLOOKUP(BQ21,Points_Table_Modified,IF(BY21&gt;=6,8,BY21+2),FALSE),IF(BQ21&lt;&gt;"",HLOOKUP(BQ21,Points_Table,IF(BY21&gt;=6,8,BY21+2),FALSE),"")),BR21),BR21)</f>
        <v/>
      </c>
      <c r="BT21" s="51" t="str">
        <f>IF(AND($G21="6",AT21&lt;&gt;""),AT21,"")</f>
        <v/>
      </c>
      <c r="BU21" s="52" t="str">
        <f>IF(AND(AT21&lt;&gt;"",$G21="6"),_xlfn.RANK.EQ(AT21,$BT$6:$BT$89),"")</f>
        <v/>
      </c>
      <c r="BV21" s="52" t="str">
        <f>IF(IF(BU21&lt;&gt;"",IF(MAX(COUNTIF($BU$6:$BU$89,$BU$6:$BU$89))&gt;1,"x",""),"")&lt;&gt;"",BU21+1,"")</f>
        <v/>
      </c>
      <c r="BW21" s="52" t="str">
        <f>IF(BU21&lt;&gt;"",IF($G21="3",IF(AT21&lt;&gt;"",IF(AND(BU21&lt;=10,AT21&gt;=$BT$92),HLOOKUP(BU21,Points_Table_Modified,IF(BY21&gt;=6,8,BY21+2),FALSE),0),""),IF(AT21&lt;&gt;"",IF(AND(BU21&lt;=10,AT21&gt;=$BT$92),HLOOKUP(BU21,Points_Table,IF(BY21&gt;=6,8,BY21+2),FALSE),0),"")),"")</f>
        <v/>
      </c>
      <c r="BX21" s="53" t="str">
        <f>IF(BV21&lt;&gt;"",AVERAGE(IF(AND($G21="3",BV21&lt;&gt;""),HLOOKUP(BV21,Points_Table_Modified,IF(BY21&gt;=6,8,BY21+2),FALSE),IF(BV21&lt;&gt;"",HLOOKUP(BV21,Points_Table,IF(BY21&gt;=6,8,BY21+2),FALSE),"")),BW21),BW21)</f>
        <v/>
      </c>
      <c r="BY21" s="55">
        <f>VLOOKUP($G21,Entries_D_Event,5,FALSE)</f>
        <v>12</v>
      </c>
      <c r="BZ21" s="52" t="str">
        <f>CONCATENATE(BU21,BP21,BK21,BF21,BA21,AV21)</f>
        <v>3</v>
      </c>
      <c r="CA21" s="118">
        <f>IF(BZ21&lt;&gt;"",IF(AND($G21="3",AT21&lt;&gt;""),10,IF(AT21&lt;&gt;"",5,"")),"")</f>
        <v>10</v>
      </c>
      <c r="CB21" s="118">
        <f>_xlfn.NUMBERVALUE(IF(BZ21&lt;&gt;"",CONCATENATE(BX21,BS21,BN21,BI21,BD21,AY21),""))</f>
        <v>36</v>
      </c>
      <c r="CC21" s="56">
        <f>IFERROR(CA21+CB21,0)</f>
        <v>46</v>
      </c>
      <c r="CD21" s="90">
        <v>266</v>
      </c>
      <c r="CE21" s="54" t="str">
        <f>IF(AND($G21="1",CD21&lt;&gt;""),CD21,"")</f>
        <v/>
      </c>
      <c r="CF21" s="52" t="str">
        <f>IF(AND(CD21&lt;&gt;"",$G21="1"),_xlfn.RANK.EQ(CD21,$CE$6:$CE$89),"")</f>
        <v/>
      </c>
      <c r="CG21" s="52" t="str">
        <f>IF(IF(CF21&lt;&gt;"",IF(MAX(COUNTIF($CF$6:$CF$89,$CF$6:$CF$89))&gt;1,"x",""),"")&lt;&gt;"",CF21+1,"")</f>
        <v/>
      </c>
      <c r="CH21" s="52" t="str">
        <f>IF(CF21&lt;&gt;"",IF($G21="3",IF(CD21&lt;&gt;"",IF(AND(CF21&lt;=10,CD21&gt;=$CE$92),HLOOKUP(CF21,Points_Table_Modified,IF(DI21&gt;=6,8,DI21+2),FALSE),0),""),IF(CD21&lt;&gt;"",IF(AND(CF21&lt;=10,CD21&gt;=$CE$92),HLOOKUP(CF21,Points_Table,IF(DI21&gt;=6,8,DI21+2),FALSE),0),"")),"")</f>
        <v/>
      </c>
      <c r="CI21" s="53" t="str">
        <f>IF(CG21&lt;&gt;"",AVERAGE(IF(AND($G21="3",CG21&lt;&gt;""),HLOOKUP(CG21,Points_Table_Modified,IF(DI21&gt;=6,8,DI21+2),FALSE),IF(CG21&lt;&gt;"",HLOOKUP(CG21,Points_Table,IF(DI21&gt;=6,8,DI21+2),FALSE),"")),CH21),CH21)</f>
        <v/>
      </c>
      <c r="CJ21" s="51" t="str">
        <f>IF(AND($G21="2",CD21&lt;&gt;""),CD21,"")</f>
        <v/>
      </c>
      <c r="CK21" s="52" t="str">
        <f>IF(AND(CD21&lt;&gt;"",$G21="2"),_xlfn.RANK.EQ(CD21,$CJ$6:$CJ$89),"")</f>
        <v/>
      </c>
      <c r="CL21" s="52" t="str">
        <f>IF(IF(CK21&lt;&gt;"",IF(MAX(COUNTIF($CK$6:$CK$89,$CK$6:$CK$89))&gt;1,"x",""),"")&lt;&gt;"",CK21+1,"")</f>
        <v/>
      </c>
      <c r="CM21" s="54" t="str">
        <f>IF(CK21&lt;&gt;"",IF($G21="3",IF(CD21&lt;&gt;"",IF(AND(CK21&lt;=10,CD21&gt;=$CJ$92),HLOOKUP(CK21,Points_Table_Modified,IF(DI21&gt;=6,8,DI21+2),FALSE),0),""),IF(CD21&lt;&gt;"",IF(AND(CK21&lt;=10,CD21&gt;=$CJ$92),HLOOKUP(CK21,Points_Table,IF(DI21&gt;=6,8,DI21+2),FALSE),0),"")),"")</f>
        <v/>
      </c>
      <c r="CN21" s="53" t="str">
        <f>IF(CL21&lt;&gt;"",AVERAGE(IF(AND($G21="3",CL21&lt;&gt;""),HLOOKUP(CL21,Points_Table_Modified,IF(DI21&gt;=6,8,DI21+2),FALSE),IF(CL21&lt;&gt;"",HLOOKUP(CL21,Points_Table,IF(DI21&gt;=6,8,DI21+2),FALSE),"")),CM21),CM21)</f>
        <v/>
      </c>
      <c r="CO21" s="51">
        <f>IF(AND($G21="3",CD21&lt;&gt;""),CD21,"")</f>
        <v>266</v>
      </c>
      <c r="CP21" s="52">
        <f>IF(AND(CD21&lt;&gt;"",$G21="3"),_xlfn.RANK.EQ(CD21,$CO$6:$CO$89),"")</f>
        <v>6</v>
      </c>
      <c r="CQ21" s="52" t="str">
        <f>IF(IF(CP21&lt;&gt;"",IF(MAX(COUNTIF($CP21:$CP$89,$CP$6:$CP$89))&gt;1,"x",""),"")&lt;&gt;"",CP21+1,"")</f>
        <v/>
      </c>
      <c r="CR21" s="52">
        <f>IF(CP21&lt;&gt;"",IF($G21="3",IF(CD21&lt;&gt;"",IF(AND(CP21&lt;=20,CD21&gt;=$CO$92),HLOOKUP(CP21,Points_Table_Modified,IF(DI21&gt;=6,8,DI21+2),FALSE),0),""),IF(CD21&lt;&gt;"",IF(AND(CP21&lt;=10,CD21&gt;=$CO$92),HLOOKUP(CP21,Points_Table,IF(DI21&gt;=6,8,DI21+2),FALSE),0),"")),"")</f>
        <v>27</v>
      </c>
      <c r="CS21" s="53">
        <f>IF(CQ21&lt;&gt;"",AVERAGE(IF(AND($G21="3",CQ21&lt;&gt;""),HLOOKUP(CQ21,Points_Table_Modified,IF(DI21&gt;=6,8,DI21+2),FALSE),IF(CQ21&lt;&gt;"",HLOOKUP(CQ21,Points_Table,IF(DI21&gt;=6,8,DI21+2),FALSE),"")),CR21),CR21)</f>
        <v>27</v>
      </c>
      <c r="CT21" s="51" t="str">
        <f>IF(AND($G21="4",CD21&lt;&gt;""),CD21,"")</f>
        <v/>
      </c>
      <c r="CU21" s="52" t="str">
        <f>IF(AND(CD21&lt;&gt;"",G21="4"),_xlfn.RANK.EQ(CD21,$CT$6:$CT$89),"")</f>
        <v/>
      </c>
      <c r="CV21" s="52" t="str">
        <f>IF(IF(CU21&lt;&gt;"",IF(MAX(COUNTIF($CU$6:$CU$89,$CU$6:$CU$89))&gt;1,"x",""),"")&lt;&gt;"",CU21+1,"")</f>
        <v/>
      </c>
      <c r="CW21" s="52" t="str">
        <f>IF(CU21&lt;&gt;"",IF($G21="3",IF(CD21&lt;&gt;"",IF(AND(CU21&lt;=10,CD21&gt;=$CT$92),HLOOKUP(CU21,Points_Table_Modified,IF(DI21&gt;=6,8,DI21+2),FALSE),0),""),IF(CD21&lt;&gt;"",IF(AND(CU21&lt;=10,CD21&gt;=$CT$92),HLOOKUP(CU21,Points_Table,IF(DI21&gt;=6,8,DI21+2),FALSE),0),"")),"")</f>
        <v/>
      </c>
      <c r="CX21" s="53" t="str">
        <f>IF(CV21&lt;&gt;"",AVERAGE(IF(AND($G21="3",CV21&lt;&gt;""),HLOOKUP(CV21,Points_Table_Modified,IF(DI21&gt;=6,8,DI21+2),FALSE),IF(CV21&lt;&gt;"",HLOOKUP(CV21,Points_Table,IF(DI21&gt;=6,8,DI21+2),FALSE),"")),CW21),CW21)</f>
        <v/>
      </c>
      <c r="CY21" s="51" t="str">
        <f>IF(AND($G21="5",CD21&lt;&gt;""),CD21,"")</f>
        <v/>
      </c>
      <c r="CZ21" s="52" t="str">
        <f>IF(AND(CD21&lt;&gt;"",$G21="5"),_xlfn.RANK.EQ(CD21,$CY$6:$CY$89),"")</f>
        <v/>
      </c>
      <c r="DA21" s="52" t="str">
        <f>IF(IF(CZ21&lt;&gt;"",IF(MAX(COUNTIF($CZ$6:$CZ$89,$CZ$6:$CZ$89))&gt;1,"x",""),"")&lt;&gt;"",CZ21+1,"")</f>
        <v/>
      </c>
      <c r="DB21" s="52" t="str">
        <f>IF(CZ21&lt;&gt;"",IF($G21="3",IF(CD21&lt;&gt;"",IF(AND(CZ21&lt;=10,CD21&gt;=$CY$92),HLOOKUP(CZ21,Points_Table_Modified,IF(DI21&gt;=6,8,DI21+2),FALSE),0),""),IF(CD21&lt;&gt;"",IF(AND(CZ21&lt;=10,CD21&gt;=$CY$92),HLOOKUP(CZ21,Points_Table,IF(DI21&gt;=6,8,DI21+2),FALSE),0),"")),"")</f>
        <v/>
      </c>
      <c r="DC21" s="53" t="str">
        <f>IF(DA21&lt;&gt;"",AVERAGE(IF(AND($G21="3",DA21&lt;&gt;""),HLOOKUP(DA21,Points_Table_Modified,IF(DI21&gt;=6,8,DI21+2),FALSE),IF(DA21&lt;&gt;"",HLOOKUP(DA21,Points_Table,IF(DI21&gt;=6,8,DI21+2),FALSE),"")),DB21),DB21)</f>
        <v/>
      </c>
      <c r="DD21" s="51" t="str">
        <f>IF(AND($G21="6",CD21&lt;&gt;""),CD21,"")</f>
        <v/>
      </c>
      <c r="DE21" s="52" t="str">
        <f>IF(AND(CD21&lt;&gt;"",$G21="6"),_xlfn.RANK.EQ(CD21,$DD$6:$DD$89),"")</f>
        <v/>
      </c>
      <c r="DF21" s="52" t="str">
        <f>IF(IF(DE21&lt;&gt;"",IF(MAX(COUNTIF($DE$6:$DE$89,$DE$6:$DE$89))&gt;1,"x",""),"")&lt;&gt;"",DE21+1,"")</f>
        <v/>
      </c>
      <c r="DG21" s="52" t="str">
        <f>IF(DE21&lt;&gt;"",IF($G21="3",IF(CD21&lt;&gt;"",IF(AND(DE21&lt;=10,CD21&gt;=$DD$92),HLOOKUP(DE21,Points_Table_Modified,IF(DI21&gt;=6,8,DI21+2),FALSE),0),""),IF(CD21&lt;&gt;"",IF(AND(DE21&lt;=10,CD21&gt;=$DD$92),HLOOKUP(DE21,Points_Table,IF(DI21&gt;=6,8,DI21+2),FALSE),0),"")),"")</f>
        <v/>
      </c>
      <c r="DH21" s="53" t="str">
        <f>IF(DF21&lt;&gt;"",AVERAGE(IF(AND($G21="3",DF21&lt;&gt;""),HLOOKUP(DF21,Points_Table_Modified,IF(DI21&gt;=6,8,DI21+2),FALSE),IF(DF21&lt;&gt;"",HLOOKUP(DF21,Points_Table,IF(DI21&gt;=6,8,DI21+2),FALSE),"")),DG21),DG21)</f>
        <v/>
      </c>
      <c r="DI21" s="55">
        <f>VLOOKUP($G21,Entries_D_Event,6,FALSE)</f>
        <v>12</v>
      </c>
      <c r="DJ21" s="52" t="str">
        <f>CONCATENATE(DE21,CZ21,CU21,CP21,CK21,CF21)</f>
        <v>6</v>
      </c>
      <c r="DK21" s="52">
        <f>IF(DJ21&lt;&gt;"",IF(AND($G21="3",CD21&lt;&gt;""),10,IF(CD21&lt;&gt;"",5,"")),"")</f>
        <v>10</v>
      </c>
      <c r="DL21" s="118">
        <f>_xlfn.NUMBERVALUE(IF(DJ21&lt;&gt;"",CONCATENATE(DH21,DC21,CX21,CS21,CN21,CI21),""))</f>
        <v>27</v>
      </c>
      <c r="DM21" s="56">
        <f>IFERROR(DK21+DL21,0)</f>
        <v>37</v>
      </c>
      <c r="DN21" s="90">
        <v>419</v>
      </c>
      <c r="DO21" s="52" t="str">
        <f>IF(AND($G21="1",DN21&lt;&gt;""),DN21,"")</f>
        <v/>
      </c>
      <c r="DP21" s="52" t="str">
        <f>IF(AND(DN21&lt;&gt;"",$G21="1"),_xlfn.RANK.EQ(DN21,$DO$6:$DO$89),"")</f>
        <v/>
      </c>
      <c r="DQ21" s="52" t="str">
        <f>IF(IF(DP21&lt;&gt;"",IF(MAX(COUNTIF($DP$6:$DP$89,$DP$6:$DP$89))&gt;1,"x",""),"")&lt;&gt;"",DP21+1,"")</f>
        <v/>
      </c>
      <c r="DR21" s="52" t="str">
        <f>IF(DP21&lt;&gt;"",IF($G21="3",IF(DN21&lt;&gt;"",IF(AND(DP21&lt;=10,DN21&gt;=$DO$92),HLOOKUP(DP21,Points_Table_Modified,IF(ES21&gt;=6,8,ES21+2),FALSE),0),""),IF(DN21&lt;&gt;"",IF(AND(DP21&lt;=10,DN21&gt;=$DO$92),HLOOKUP(DP21,Points_Table,IF(ES21&gt;=6,8,ES21+2),FALSE),0),"")),"")</f>
        <v/>
      </c>
      <c r="DS21" s="53" t="str">
        <f>IF(DQ21&lt;&gt;"",AVERAGE(IF(AND($G21="3",DQ21&lt;&gt;""),HLOOKUP(DQ21,Points_Table_Modified,IF(ES21&gt;=6,8,ES21+2),FALSE),IF(DQ21&lt;&gt;"",HLOOKUP(DQ21,Points_Table,IF(ES21&gt;=6,8,ES21+2),FALSE),"")),DR21),DR21)</f>
        <v/>
      </c>
      <c r="DT21" s="51" t="str">
        <f>IF(AND($G21="2",DN21&lt;&gt;""),DN21,"")</f>
        <v/>
      </c>
      <c r="DU21" s="52" t="str">
        <f>IF(AND(DN21&lt;&gt;"",$G21="2"),_xlfn.RANK.EQ(DN21,$DT$6:$DT$89),"")</f>
        <v/>
      </c>
      <c r="DV21" s="52" t="str">
        <f>IF(IF(DU21&lt;&gt;"",IF(MAX(COUNTIF($DU$6:$DU$89,$DU$6:$DU$89))&gt;1,"x",""),"")&lt;&gt;"",DU21+1,"")</f>
        <v/>
      </c>
      <c r="DW21" s="54" t="str">
        <f>IF(DU21&lt;&gt;"",IF($G21="3",IF(DN21&lt;&gt;"",IF(AND(DU21&lt;=10,DN21&gt;=$DT$92),HLOOKUP(DU21,Points_Table_Modified,IF(ES21&gt;=6,8,ES21+2),FALSE),0),""),IF(DN21&lt;&gt;"",IF(AND(DU21&lt;=10,DN21&gt;=$DT$92),HLOOKUP(DU21,Points_Table,IF(ES21&gt;=6,8,ES21+2),FALSE),0),"")),"")</f>
        <v/>
      </c>
      <c r="DX21" s="53" t="str">
        <f>IF(DV21&lt;&gt;"",AVERAGE(IF(AND($G21="3",DV21&lt;&gt;""),HLOOKUP(DV21,Points_Table_Modified,IF(ES21&gt;=6,8,ES21+2),FALSE),IF(DV21&lt;&gt;"",HLOOKUP(DV21,Points_Table,IF(ES21&gt;=6,8,ES21+2),FALSE),"")),DW21),DW21)</f>
        <v/>
      </c>
      <c r="DY21" s="51">
        <f>IF(AND($G21="3",DN21&lt;&gt;""),DN21,"")</f>
        <v>419</v>
      </c>
      <c r="DZ21" s="52">
        <f>IF(AND(DN21&lt;&gt;"",$G21="3"),_xlfn.RANK.EQ(DN21,$DY$6:$DY$89),"")</f>
        <v>3</v>
      </c>
      <c r="EA21" s="52" t="str">
        <f>IF(IF(DZ21&lt;&gt;"",IF(MAX(COUNTIF($DZ$6:$DZ$89,$DZ$6:$DZ$89))&gt;1,"x",""),"")&lt;&gt;"",DZ21+1,"")</f>
        <v/>
      </c>
      <c r="EB21" s="52">
        <f>IF(DZ21&lt;&gt;"",IF($G21="3",IF(DN21&lt;&gt;"",IF(AND(DZ21&lt;=20,DN21&gt;=$DY$92),HLOOKUP(DZ21,Points_Table_Modified,IF(ES21&gt;=6,8,ES21+2),FALSE),0),""),IF(DN21&lt;&gt;"",IF(AND(DZ21&lt;=10,DN21&gt;=$DY$92),HLOOKUP(DZ21,Points_Table,IF(ES21&gt;=6,8,ES21+2),FALSE),0),"")),"")</f>
        <v>36</v>
      </c>
      <c r="EC21" s="53">
        <f>IF(EA21&lt;&gt;"",AVERAGE(IF(AND($G21="3",EA21&lt;&gt;""),HLOOKUP(EA21,Points_Table_Modified,IF(ES21&gt;=6,8,ES21+2),FALSE),IF(EA21&lt;&gt;"",HLOOKUP(EA21,Points_Table,IF(ES21&gt;=6,8,ES21+2),FALSE),"")),EB21),EB21)</f>
        <v>36</v>
      </c>
      <c r="ED21" s="51" t="str">
        <f>IF(AND($G21="4",DN21&lt;&gt;""),DN21,"")</f>
        <v/>
      </c>
      <c r="EE21" s="52" t="str">
        <f>IF(AND(DN21&lt;&gt;"",G21="4"),_xlfn.RANK.EQ(DN21,$ED$6:$ED$89),"")</f>
        <v/>
      </c>
      <c r="EF21" s="52" t="str">
        <f>IF(IF(EE21&lt;&gt;"",IF(MAX(COUNTIF($EE$6:$EE$89,$EE$6:$EE$89))&gt;1,"x",""),"")&lt;&gt;"",EE21+1,"")</f>
        <v/>
      </c>
      <c r="EG21" s="52" t="str">
        <f>IF(EE21&lt;&gt;"",IF($G21="3",IF(DN21&lt;&gt;"",IF(AND(EE21&lt;=10,DN21&gt;=$ED$92),HLOOKUP(EE21,Points_Table_Modified,IF(ES21&gt;=6,8,ES21+2),FALSE),0),""),IF(DN21&lt;&gt;"",IF(AND(EE21&lt;=10,DN21&gt;=$ED$92),HLOOKUP(EE21,Points_Table,IF(ES21&gt;=6,8,ES21+2),FALSE),0),"")),"")</f>
        <v/>
      </c>
      <c r="EH21" s="53" t="str">
        <f>IF(EF21&lt;&gt;"",AVERAGE(IF(AND($G21="3",EF21&lt;&gt;""),HLOOKUP(EF21,Points_Table_Modified,IF(ES21&gt;=6,8,ES21+2),FALSE),IF(EF21&lt;&gt;"",HLOOKUP(EF21,Points_Table,IF(ES21&gt;=6,8,ES21+2),FALSE),"")),EG21),EG21)</f>
        <v/>
      </c>
      <c r="EI21" s="51" t="str">
        <f>IF(AND($G21="5",DN21&lt;&gt;""),DN21,"")</f>
        <v/>
      </c>
      <c r="EJ21" s="52" t="str">
        <f>IF(AND(DN21&lt;&gt;"",$G21="5"),_xlfn.RANK.EQ(DN21,$EI$6:$EI$89),"")</f>
        <v/>
      </c>
      <c r="EK21" s="52" t="str">
        <f>IF(IF(EJ21&lt;&gt;"",IF(MAX(COUNTIF($EJ$6:$EJ$89,$EJ$6:$EJ$89))&gt;1,"x",""),"")&lt;&gt;"",EJ21+1,"")</f>
        <v/>
      </c>
      <c r="EL21" s="52" t="str">
        <f>IF(EJ21&lt;&gt;"",IF($G21="3",IF(DN21&lt;&gt;"",IF(AND(EJ21&lt;=10,DN21&gt;=$EI$92),HLOOKUP(EJ21,Points_Table_Modified,IF(ES21&gt;=6,8,ES21+2),FALSE),0),""),IF(DN21&lt;&gt;"",IF(AND(EJ21&lt;=10,DN21&gt;=$EI$92),HLOOKUP(EJ21,Points_Table,IF(ES21&gt;=6,8,ES21+2),FALSE),0),"")),"")</f>
        <v/>
      </c>
      <c r="EM21" s="53" t="str">
        <f>IF(EK21&lt;&gt;"",AVERAGE(IF(AND($G21="3",EK21&lt;&gt;""),HLOOKUP(EK21,Points_Table_Modified,IF(ES21&gt;=6,8,ES21+2),FALSE),IF(EK21&lt;&gt;"",HLOOKUP(EK21,Points_Table,IF(ES21&gt;=6,8,ES21+2),FALSE),"")),EL21),EL21)</f>
        <v/>
      </c>
      <c r="EN21" s="51" t="str">
        <f>IF(AND($G21="6",DN21&lt;&gt;""),DN21,"")</f>
        <v/>
      </c>
      <c r="EO21" s="52" t="str">
        <f>IF(AND(DN21&lt;&gt;"",$G21="6"),_xlfn.RANK.EQ(DN21,$EN$6:$EN$89),"")</f>
        <v/>
      </c>
      <c r="EP21" s="52" t="str">
        <f>IF(IF(EO21&lt;&gt;"",IF(MAX(COUNTIF($EO$6:$EO$89,$EO$6:$EO$89))&gt;1,"x",""),"")&lt;&gt;"",EO21+1,"")</f>
        <v/>
      </c>
      <c r="EQ21" s="52" t="str">
        <f>IF(EO21&lt;&gt;"",IF($G21="3",IF(DN21&lt;&gt;"",IF(AND(EO21&lt;=10,DN21&gt;=$EN$92),HLOOKUP(EO21,Points_Table_Modified,IF(ES21&gt;=6,8,ES21+2),FALSE),0),""),IF(DN21&lt;&gt;"",IF(AND(EO21&lt;=10,DN21&gt;=$EN$92),HLOOKUP(EO21,Points_Table,IF(ES21&gt;=6,8,ES21+2),FALSE),0),"")),"")</f>
        <v/>
      </c>
      <c r="ER21" s="53" t="str">
        <f>IF(EP21&lt;&gt;"",AVERAGE(IF(AND($G21="3",EP21&lt;&gt;""),HLOOKUP(EP21,Points_Table_Modified,IF(ES21&gt;=6,8,ES21+2),FALSE),IF(EP21&lt;&gt;"",HLOOKUP(EP21,Points_Table,IF(ES21&gt;=6,8,ES21+2),FALSE),"")),EQ21),EQ21)</f>
        <v/>
      </c>
      <c r="ES21" s="57">
        <f>VLOOKUP($G21,Entries_D_Event,7,FALSE)</f>
        <v>9</v>
      </c>
      <c r="ET21" s="52" t="str">
        <f>CONCATENATE(EO21,EJ21,EE21,DZ21,DU21,DP21)</f>
        <v>3</v>
      </c>
      <c r="EU21" s="118">
        <f>IF(ET21&lt;&gt;"",IF(AND($G21="3",DN21&lt;&gt;""),10,IF(DN21&lt;&gt;"",5,"")),"")</f>
        <v>10</v>
      </c>
      <c r="EV21" s="118">
        <f>_xlfn.NUMBERVALUE(IF(ET21&lt;&gt;"",CONCATENATE(ER21,EM21,EH21,EC21,DX21,DS21),""))</f>
        <v>36</v>
      </c>
      <c r="EW21" s="56">
        <f>IFERROR(EU21+EV21,0)</f>
        <v>46</v>
      </c>
      <c r="EX21" s="90"/>
      <c r="EY21" s="52" t="str">
        <f>IF(AND($G21="1",EX21&lt;&gt;""),EX21,"")</f>
        <v/>
      </c>
      <c r="EZ21" s="52" t="str">
        <f>IF(AND(EX21&lt;&gt;"",$G21="1"),_xlfn.RANK.EQ(EX21,$EY$6:$EY$89),"")</f>
        <v/>
      </c>
      <c r="FA21" s="52" t="str">
        <f>IF(IF(EZ21&lt;&gt;"",IF(MAX(COUNTIF($EZ$6:$EZ$89,$EZ$6:$EZ$89))&gt;1,"x",""),"")&lt;&gt;"",EZ21+1,"")</f>
        <v/>
      </c>
      <c r="FB21" s="52" t="str">
        <f>IF(EZ21&lt;&gt;"",IF($G21="3",IF(EX21&lt;&gt;"",IF(AND(EZ21&lt;=10,EX21&gt;=$EY$92),HLOOKUP(EZ21,Points_Table_Modified,IF(GC21&gt;=6,8,GC21+2),FALSE),0),""),IF(EX21&lt;&gt;"",IF(AND(EZ21&lt;=10,EX21&gt;=$EY$92),HLOOKUP(EZ21,Points_Table,IF(GC21&gt;=6,8,GC21+2),FALSE),0),"")),"")</f>
        <v/>
      </c>
      <c r="FC21" s="56" t="str">
        <f>IF(FB21&gt;0,IF(FA21&lt;&gt;"",AVERAGE(IF(AND($G21="3",FA21&lt;&gt;""),HLOOKUP(FA21,Points_Table_Modified,IF(GC21&gt;=6,8,GC21+2),FALSE),IF(FA21&lt;&gt;"",HLOOKUP(FA21,Points_Table,IF(GC21&gt;=6,8,GC21+2),FALSE),"")),FB21),FB21),0)</f>
        <v/>
      </c>
      <c r="FD21" s="51" t="str">
        <f>IF(AND($G21="2",EX21&lt;&gt;""),EX21,"")</f>
        <v/>
      </c>
      <c r="FE21" s="52" t="str">
        <f>IF(AND(EX21&lt;&gt;"",$G21="2"),_xlfn.RANK.EQ(EX21,$FD$6:$FD$89),"")</f>
        <v/>
      </c>
      <c r="FF21" s="52" t="str">
        <f>IF(IF(FE21&lt;&gt;"",IF(MAX(COUNTIF($FE$6:$FE$89,$FE$6:$FE$89))&gt;1,"x",""),"")&lt;&gt;"",FE21+1,"")</f>
        <v/>
      </c>
      <c r="FG21" s="54" t="str">
        <f>IF(FE21&lt;&gt;"",IF($G21="3",IF(EX21&lt;&gt;"",IF(AND(FE21&lt;=10,EX21&gt;=$FD$92),HLOOKUP(FE21,Points_Table_Modified,IF(GC21&gt;=6,8,GC21+2),FALSE),0),""),IF(EX21&lt;&gt;"",IF(AND(FE21&lt;=10,EX21&gt;=$FD$92),HLOOKUP(FE21,Points_Table,IF(GC21&gt;=6,8,GC21+2),FALSE),0),"")),"")</f>
        <v/>
      </c>
      <c r="FH21" s="56" t="str">
        <f>IF(FG21&gt;0,IF(FF21&lt;&gt;"",AVERAGE(IF(AND($G21="3",FF21&lt;&gt;""),HLOOKUP(FF21,Points_Table_Modified,IF(GC21&gt;=6,8,GC21+2),FALSE),IF(FF21&lt;&gt;"",HLOOKUP(FF21,Points_Table,IF(GC21&gt;=6,8,GC21+2),FALSE),"")),FG21),FG21),0)</f>
        <v/>
      </c>
      <c r="FI21" s="51" t="str">
        <f>IF(AND($G21="3",EX21&lt;&gt;""),EX21,"")</f>
        <v/>
      </c>
      <c r="FJ21" s="52" t="str">
        <f>IF(AND(EX21&lt;&gt;"",$G21="3"),_xlfn.RANK.EQ(EX21,$FI$6:$FI$89),"")</f>
        <v/>
      </c>
      <c r="FK21" s="52" t="str">
        <f>IF(IF(FJ21&lt;&gt;"",IF(MAX(COUNTIF($FJ$6:$FJ$89,$FJ$6:$FJ$89))&gt;1,"x",""),"")&lt;&gt;"",FJ21+1,"")</f>
        <v/>
      </c>
      <c r="FL21" s="52" t="str">
        <f>IF(FJ21&lt;&gt;"",IF($G21="3",IF(EX21&lt;&gt;"",IF(AND(FJ21&lt;=20,EX21&gt;=$FI$92),HLOOKUP(FJ21,Points_Table_Modified,IF(GC21&gt;=6,8,GC21+2),FALSE),0),""),IF(EX21&lt;&gt;"",IF(AND(FJ21&lt;=10,EX21&gt;=$FI$92),HLOOKUP(FJ21,Points_Table,IF(GC21&gt;=6,8,GC21+2),FALSE),0),"")),"")</f>
        <v/>
      </c>
      <c r="FM21" s="56" t="str">
        <f>IF(FL21&gt;0,IF(FK21&lt;&gt;"",AVERAGE(IF(AND($G21="3",FK21&lt;&gt;""),HLOOKUP(FK21,Points_Table_Modified,IF(GC21&gt;=6,8,GC21+2),FALSE),IF(FK21&lt;&gt;"",HLOOKUP(FK21,Points_Table,IF(GC21&gt;=6,8,GC21+2),FALSE),"")),FL21),FL21),0)</f>
        <v/>
      </c>
      <c r="FN21" s="51" t="str">
        <f>IF(AND($G21="4",EX21&lt;&gt;""),EX21,"")</f>
        <v/>
      </c>
      <c r="FO21" s="52" t="str">
        <f>IF(AND(EX21&lt;&gt;"",G21="4"),_xlfn.RANK.EQ(EX21,$FN$6:$FN$89),"")</f>
        <v/>
      </c>
      <c r="FP21" s="52" t="str">
        <f>IF(IF(FO21&lt;&gt;"",IF(MAX(COUNTIF($FO$6:$FO$89,$FO$6:$FO$89))&gt;1,"x",""),"")&lt;&gt;"",FO21+1,"")</f>
        <v/>
      </c>
      <c r="FQ21" s="52" t="str">
        <f>IF(FO21&lt;&gt;"",IF($G21="3",IF(EX21&lt;&gt;"",IF(AND(FO21&lt;=10,EX21&gt;=$FN$92),HLOOKUP(FO21,Points_Table_Modified,IF(GC21&gt;=6,8,GC21+2),FALSE),0),""),IF(EX21&lt;&gt;"",IF(AND(FO21&lt;=10,EX21&gt;=$FN$92),HLOOKUP(FO21,Points_Table,IF(GC21&gt;=6,8,GC21+2),FALSE),0),"")),"")</f>
        <v/>
      </c>
      <c r="FR21" s="56" t="str">
        <f>IF(FQ21&gt;0,IF(FP21&lt;&gt;"",AVERAGE(IF(AND($G21="3",FP21&lt;&gt;""),HLOOKUP(FP21,Points_Table_Modified,IF(GC21&gt;=6,8,GC21+2),FALSE),IF(FP21&lt;&gt;"",HLOOKUP(FP21,Points_Table,IF(GC21&gt;=6,8,GC21+2),FALSE),"")),FQ21),FQ21),0)</f>
        <v/>
      </c>
      <c r="FS21" s="51" t="str">
        <f>IF(AND($G21="5",EX21&lt;&gt;""),EX21,"")</f>
        <v/>
      </c>
      <c r="FT21" s="52" t="str">
        <f>IF(AND(EX21&lt;&gt;"",$G21="5"),_xlfn.RANK.EQ(EX21,$FS$6:$FS$89),"")</f>
        <v/>
      </c>
      <c r="FU21" s="52" t="str">
        <f>IF(IF(FT21&lt;&gt;"",IF(MAX(COUNTIF($FT$6:$FT$89,$FT$6:$FT$89))&gt;1,"x",""),"")&lt;&gt;"",FT21+1,"")</f>
        <v/>
      </c>
      <c r="FV21" s="52" t="str">
        <f>IF(FT21&lt;&gt;"",IF($G21="3",IF(EX21&lt;&gt;"",IF(AND(FT21&lt;=10,EX21&gt;=$FS$92),HLOOKUP(FT21,Points_Table_Modified,IF(GC21&gt;=6,8,GC21+2),FALSE),0),""),IF(EX21&lt;&gt;"",IF(AND(FT21&lt;=10,EX21&gt;=$FS$92),HLOOKUP(FT21,Points_Table,IF(GC21&gt;=6,8,GC21+2),FALSE),0),"")),"")</f>
        <v/>
      </c>
      <c r="FW21" s="56" t="str">
        <f>IF(FV21&gt;0,IF(FU21&lt;&gt;"",AVERAGE(IF(AND($G21="3",FU21&lt;&gt;""),HLOOKUP(FU21,Points_Table_Modified,IF(GC21&gt;=6,8,GC21+2),FALSE),IF(FU21&lt;&gt;"",HLOOKUP(FU21,Points_Table,IF(GC21&gt;=6,8,GC21+2),FALSE),"")),FV21),FV21),0)</f>
        <v/>
      </c>
      <c r="FX21" s="51" t="str">
        <f>IF(AND($G21="6",EX21&lt;&gt;""),EX21,"")</f>
        <v/>
      </c>
      <c r="FY21" s="52" t="str">
        <f>IF(AND(EX21&lt;&gt;"",$G21="6"),_xlfn.RANK.EQ(EX21,$FX$6:$FX$89),"")</f>
        <v/>
      </c>
      <c r="FZ21" s="52" t="str">
        <f>IF(IF(FY21&lt;&gt;"",IF(MAX(COUNTIF($FY$6:$FY$89,$FY$6:$FY$89))&gt;1,"x",""),"")&lt;&gt;"",FY21+1,"")</f>
        <v/>
      </c>
      <c r="GA21" s="52" t="str">
        <f>IF(FY21&lt;&gt;"",IF($G21="3",IF(EX21&lt;&gt;"",IF(AND(FY21&lt;=10,EX21&gt;=$FX$92),HLOOKUP(FY21,Points_Table_Modified,IF(GC21&gt;=6,8,GC21+2),FALSE),0),""),IF(EX21&lt;&gt;"",IF(AND(FY21&lt;=10,EX21&gt;=$FX$92),HLOOKUP(FY21,Points_Table,IF(GC21&gt;=6,8,GC21+2),FALSE),0),"")),"")</f>
        <v/>
      </c>
      <c r="GB21" s="56" t="str">
        <f>IF(GA21&gt;0,IF(FZ21&lt;&gt;"",AVERAGE(IF(AND($G21="3",FZ21&lt;&gt;""),HLOOKUP(FZ21,Points_Table_Modified,IF(GC21&gt;=6,8,GC21+2),FALSE),IF(FZ21&lt;&gt;"",HLOOKUP(FZ21,Points_Table,IF(GC21&gt;=6,8,GC21+2),FALSE),"")),GA21),GA21),0)</f>
        <v/>
      </c>
      <c r="GC21" s="57">
        <f>VLOOKUP($G21,Entries_D_Event,8,FALSE)</f>
        <v>0</v>
      </c>
      <c r="GD21" s="52" t="str">
        <f>CONCATENATE(FY21,FT21,FO21,FJ21,FE21,EZ21)</f>
        <v/>
      </c>
      <c r="GE21" s="118" t="str">
        <f>IF(GD21&lt;&gt;"",IF(AND($G21="3",EX21&lt;&gt;""),10,IF(EX21&lt;&gt;"",5,"")),"")</f>
        <v/>
      </c>
      <c r="GF21" s="118">
        <f>_xlfn.NUMBERVALUE(IF(GD21&lt;&gt;"",CONCATENATE(GB21,FW21,FR21,FM21,FH21,FC21),""))</f>
        <v>0</v>
      </c>
      <c r="GG21" s="56">
        <f>IFERROR(GE21+GF21,0)</f>
        <v>0</v>
      </c>
      <c r="GH21" s="90"/>
      <c r="GI21" s="52" t="str">
        <f>IF(AND($G21="1",GH21&lt;&gt;""),GH21,"")</f>
        <v/>
      </c>
      <c r="GJ21" s="52" t="str">
        <f>IF(AND(GH21&lt;&gt;"",$G21="1"),_xlfn.RANK.EQ(GH21,$GI$6:$GI$89),"")</f>
        <v/>
      </c>
      <c r="GK21" s="52" t="str">
        <f>IF(IF(GJ21&lt;&gt;"",IF(MAX(COUNTIF($GJ$6:$GJ$89,$GJ$6:$GJ$89))&gt;1,"x",""),"")&lt;&gt;"",GJ21+1,"")</f>
        <v/>
      </c>
      <c r="GL21" s="52" t="str">
        <f>IF(GJ21&lt;&gt;"",IF($G21="3",IF(GH21&lt;&gt;"",IF(AND(GJ21&lt;=10,GH21&gt;=$GI$92),HLOOKUP(GJ21,Points_Table_Modified,IF(HM21&gt;=6,8,HM21+2),FALSE),0),""),IF(GH21&lt;&gt;"",IF(AND(GJ21&lt;=10,GH21&gt;=$GI$92),HLOOKUP(GJ21,Points_Table,IF(HM21&gt;=6,8,HM21+2),FALSE),0),"")),"")</f>
        <v/>
      </c>
      <c r="GM21" s="53" t="str">
        <f>IF(GK21&lt;&gt;"",AVERAGE(IF(AND($G21="3",GK21&lt;&gt;""),HLOOKUP(GK21,Points_Table_Modified,IF(HM21&gt;=6,8,HM21+2),FALSE),IF(GK21&lt;&gt;"",HLOOKUP(GK21,Points_Table,IF(HM21&gt;=6,8,HM21+2),FALSE),"")),GL21),GL21)</f>
        <v/>
      </c>
      <c r="GN21" s="51" t="str">
        <f>IF(AND($G21="2",GH21&lt;&gt;""),GH21,"")</f>
        <v/>
      </c>
      <c r="GO21" s="52" t="str">
        <f>IF(AND(GH21&lt;&gt;"",$G21="2"),_xlfn.RANK.EQ(GH21,$GN$6:$GN$89),"")</f>
        <v/>
      </c>
      <c r="GP21" s="52" t="str">
        <f>IF(IF(GO21&lt;&gt;"",IF(MAX(COUNTIF($GO$6:$GO$89,$GO$6:$GO$89))&gt;1,"x",""),"")&lt;&gt;"",GO21+1,"")</f>
        <v/>
      </c>
      <c r="GQ21" s="54" t="str">
        <f>IF(GO21&lt;&gt;"",IF($G21="3",IF(GH21&lt;&gt;"",IF(AND(GO21&lt;=10,GH21&gt;=$GN$92),HLOOKUP(GO21,Points_Table_Modified,IF(HM21&gt;=6,8,HM21+2),FALSE),0),""),IF(GH21&lt;&gt;"",IF(AND(GO21&lt;=10,GH21&gt;=$GN$92),HLOOKUP(GO21,Points_Table,IF(HM21&gt;=6,8,HM21+2),FALSE),0),"")),"")</f>
        <v/>
      </c>
      <c r="GR21" s="53" t="str">
        <f>IF(GP21&lt;&gt;"",AVERAGE(IF(AND($G21="3",GP21&lt;&gt;""),HLOOKUP(GP21,Points_Table_Modified,IF(HM21&gt;=6,8,HM21+2),FALSE),IF(GP21&lt;&gt;"",HLOOKUP(GP21,Points_Table,IF(HM21&gt;=6,8,HM21+2),FALSE),"")),GQ21),GQ21)</f>
        <v/>
      </c>
      <c r="GS21" s="51" t="str">
        <f>IF(AND($G21="3",GH21&lt;&gt;""),GH21,"")</f>
        <v/>
      </c>
      <c r="GT21" s="52" t="str">
        <f>IF(AND(GH21&lt;&gt;"",$G21="3"),_xlfn.RANK.EQ(GH21,$GS$6:$GS$89),"")</f>
        <v/>
      </c>
      <c r="GU21" s="52" t="str">
        <f>IF(IF(GT21&lt;&gt;"",IF(MAX(COUNTIF($GT$6:$GT$89,$GT$6:$GT$89))&gt;1,"x",""),"")&lt;&gt;"",GT21+1,"")</f>
        <v/>
      </c>
      <c r="GV21" s="52" t="str">
        <f>IF(GT21&lt;&gt;"",IF($G21="3",IF(GH21&lt;&gt;"",IF(AND(GT21&lt;=20,GH21&gt;=$GS$92),HLOOKUP(GT21,Points_Table_Modified,IF(HM21&gt;=6,8,HM21+2),FALSE),0),""),IF(GH21&lt;&gt;"",IF(AND(GT21&lt;=10,GH21&gt;=$GS$92),HLOOKUP(GT21,Points_Table,IF(HM21&gt;=6,8,HM21+2),FALSE),0),"")),"")</f>
        <v/>
      </c>
      <c r="GW21" s="53" t="str">
        <f>IF(GU21&lt;&gt;"",AVERAGE(IF(AND($G21="3",GU21&lt;&gt;""),HLOOKUP(GU21,Points_Table_Modified,IF(HM21&gt;=6,8,HM21+2),FALSE),IF(GU21&lt;&gt;"",HLOOKUP(GU21,Points_Table,IF(HM21&gt;=6,8,HM21+2),FALSE),"")),GV21),GV21)</f>
        <v/>
      </c>
      <c r="GX21" s="51" t="str">
        <f>IF(AND($G21="4",GH21&lt;&gt;""),GH21,"")</f>
        <v/>
      </c>
      <c r="GY21" s="52" t="str">
        <f>IF(AND($GH21&lt;&gt;"",G21="4"),_xlfn.RANK.EQ(GH21,$GX$6:$GX$89),"")</f>
        <v/>
      </c>
      <c r="GZ21" s="52" t="str">
        <f>IF(IF(GY21&lt;&gt;"",IF(MAX(COUNTIF($GY$6:$GY$89,$GY$6:$GY$89))&gt;1,"x",""),"")&lt;&gt;"",GY21+1,"")</f>
        <v/>
      </c>
      <c r="HA21" s="52" t="str">
        <f>IF(GY21&lt;&gt;"",IF($G21="3",IF(GH21&lt;&gt;"",IF(AND(GY21&lt;=10,GH21&gt;=$GX$92),HLOOKUP(GY21,Points_Table_Modified,IF(HM21&gt;=6,8,HM21+2),FALSE),0),""),IF(GH21&lt;&gt;"",IF(AND(GY21&lt;=10,GH21&gt;=$GX$92),HLOOKUP(GY21,Points_Table,IF(HM21&gt;=6,8,HM21+2),FALSE),0),"")),"")</f>
        <v/>
      </c>
      <c r="HB21" s="53" t="str">
        <f>IF(GZ21&lt;&gt;"",AVERAGE(IF(AND($G21="3",GZ21&lt;&gt;""),HLOOKUP(GZ21,Points_Table_Modified,IF(HM21&gt;=6,8,HM21+2),FALSE),IF(GZ21&lt;&gt;"",HLOOKUP(GZ21,Points_Table,IF(HM21&gt;=6,8,HM21+2),FALSE),"")),HA21),HA21)</f>
        <v/>
      </c>
      <c r="HC21" s="51" t="str">
        <f>IF(AND($G21="5",GH21&lt;&gt;""),GH21,"")</f>
        <v/>
      </c>
      <c r="HD21" s="52" t="str">
        <f>IF(AND(GH21&lt;&gt;"",$G21="5"),_xlfn.RANK.EQ(GH21,$HC$6:$HC$89),"")</f>
        <v/>
      </c>
      <c r="HE21" s="52" t="str">
        <f>IF(IF(HD21&lt;&gt;"",IF(MAX(COUNTIF($HD$6:$HD$89,$HD$6:$HD$89))&gt;1,"x",""),"")&lt;&gt;"",HD21+1,"")</f>
        <v/>
      </c>
      <c r="HF21" s="52" t="str">
        <f>IF(HD21&lt;&gt;"",IF($G21="3",IF(GH21&lt;&gt;"",IF(AND(HD21&lt;=10,GH21&gt;=$HC$92),HLOOKUP(HD21,Points_Table_Modified,IF(HM21&gt;=6,8,HM21+2),FALSE),0),""),IF(GH21&lt;&gt;"",IF(AND(HD21&lt;=10,GH21&gt;=$HC$92),HLOOKUP(HD21,Points_Table,IF(HM21&gt;=6,8,HM21+2),FALSE),0),"")),"")</f>
        <v/>
      </c>
      <c r="HG21" s="53" t="str">
        <f>IF(HE21&lt;&gt;"",AVERAGE(IF(AND($G21="3",HE21&lt;&gt;""),HLOOKUP(HE21,Points_Table_Modified,IF(HM21&gt;=6,8,HM21+2),FALSE),IF(HE21&lt;&gt;"",HLOOKUP(HE21,Points_Table,IF(HM21&gt;=6,8,HM21+2),FALSE),"")),HF21),HF21)</f>
        <v/>
      </c>
      <c r="HH21" s="51" t="str">
        <f>IF(AND($G21="6",GH21&lt;&gt;""),GH21,"")</f>
        <v/>
      </c>
      <c r="HI21" s="52" t="str">
        <f>IF(AND(GH21&lt;&gt;"",$G21="6"),_xlfn.RANK.EQ(GH21,$HH$6:$HH$89),"")</f>
        <v/>
      </c>
      <c r="HJ21" s="52" t="str">
        <f>IF(IF(HI21&lt;&gt;"",IF(MAX(COUNTIF($HI$6:$HI$89,$HI$6:$HI$89))&gt;1,"x",""),"")&lt;&gt;"",HI21+1,"")</f>
        <v/>
      </c>
      <c r="HK21" s="52" t="str">
        <f>IF(HI21&lt;&gt;"",IF($G21="3",IF(GH21&lt;&gt;"",IF(AND(HI21&lt;=10,GH21&gt;=$HH$92),HLOOKUP(HI21,Points_Table_Modified,IF(HM21&gt;=6,8,HM21+2),FALSE),0),""),IF(GH21&lt;&gt;"",IF(AND(HI21&lt;=10,GH21&gt;=$HH$92),HLOOKUP(HI21,Points_Table,IF(HM21&gt;=6,8,HM21+2),FALSE),0),"")),"")</f>
        <v/>
      </c>
      <c r="HL21" s="53" t="str">
        <f>IF(HJ21&lt;&gt;"",AVERAGE(IF(AND($G21="3",HJ21&lt;&gt;""),HLOOKUP(HJ21,Points_Table_Modified,IF(HM21&gt;=6,8,HM21+2),FALSE),IF(HJ21&lt;&gt;"",HLOOKUP(HJ21,Points_Table,IF(HM21&gt;=6,8,HM21+2),FALSE),"")),HK21),HK21)</f>
        <v/>
      </c>
      <c r="HM21" s="57">
        <f>VLOOKUP($G21,Entries_D_Event,9,FALSE)</f>
        <v>0</v>
      </c>
      <c r="HN21" s="52" t="str">
        <f>CONCATENATE(HI21,HD21,GY21,GT21,GO21,GJ21)</f>
        <v/>
      </c>
      <c r="HO21" s="118" t="str">
        <f>IF(HN21&lt;&gt;"",IF(AND($G21="3",GH21&lt;&gt;""),10,IF(GH21&lt;&gt;"",5,"")),"")</f>
        <v/>
      </c>
      <c r="HP21" s="118">
        <f>_xlfn.NUMBERVALUE(IF(HN21&lt;&gt;"",CONCATENATE(HL21,HG21,HB21,GW21,GR21,GM21),""))</f>
        <v>0</v>
      </c>
      <c r="HQ21" s="56">
        <f>IFERROR(HO21+HP21,0)</f>
        <v>0</v>
      </c>
      <c r="HR21" s="90"/>
      <c r="HS21" s="52" t="str">
        <f>IF(AND($G21="1",HR21&lt;&gt;""),HR21,"")</f>
        <v/>
      </c>
      <c r="HT21" s="52" t="str">
        <f>IF(AND(HR21&lt;&gt;"",$G21="1"),_xlfn.RANK.EQ(HR21,$HS$6:$HS$89),"")</f>
        <v/>
      </c>
      <c r="HU21" s="52" t="str">
        <f>IF(IF(HT21&lt;&gt;"",IF(MAX(COUNTIF($HT$6:$HT$89,$HT$6:$HT$89))&gt;1,"x",""),"")&lt;&gt;"",HT21+1,"")</f>
        <v/>
      </c>
      <c r="HV21" s="52" t="str">
        <f>IF(HT21&lt;&gt;"",IF($G21="3",IF(HR21&lt;&gt;"",IF(AND(HT21&lt;=10,HR21&gt;=$HS$92),HLOOKUP(HT21,Points_Table_Modified,IF(IW21&gt;=6,8,IW21+2),FALSE),0),""),IF(HR21&lt;&gt;"",IF(AND(HT21&lt;=10,HR21&gt;=$HS$92),HLOOKUP(HT21,Points_Table,IF(IW21&gt;=6,8,IW21+2),FALSE),0),"")),"")</f>
        <v/>
      </c>
      <c r="HW21" s="53" t="str">
        <f>IF(HU21&lt;&gt;"",AVERAGE(IF(AND($G21="3",HU21&lt;&gt;""),HLOOKUP(HU21,Points_Table_Modified,IF(IW21&gt;=6,8,IW21+2),FALSE),IF(HU21&lt;&gt;"",HLOOKUP(HU21,Points_Table,IF(IW21&gt;=6,8,IW21+2),FALSE),"")),HV21),HV21)</f>
        <v/>
      </c>
      <c r="HX21" s="51" t="str">
        <f>IF(AND($G21="2",HR21&lt;&gt;""),HR21,"")</f>
        <v/>
      </c>
      <c r="HY21" s="52" t="str">
        <f>IF(AND(HR21&lt;&gt;"",$G21="2"),_xlfn.RANK.EQ(HR21,$HX$6:$HX$89),"")</f>
        <v/>
      </c>
      <c r="HZ21" s="52" t="str">
        <f>IF(IF(HY21&lt;&gt;"",IF(MAX(COUNTIF($HY$6:$HY$89,$HY$6:$HY$89))&gt;1,"x",""),"")&lt;&gt;"",HY21+1,"")</f>
        <v/>
      </c>
      <c r="IA21" s="54" t="str">
        <f>IF(HY21&lt;&gt;"",IF($G21="3",IF(HR21&lt;&gt;"",IF(AND(HY21&lt;=10,HR21&gt;=$HX$92),HLOOKUP(HY21,Points_Table_Modified,IF(IW21&gt;=6,8,IW21+2),FALSE),0),""),IF(HR21&lt;&gt;"",IF(AND(HY21&lt;=10,HR21&gt;=$HX$92),HLOOKUP(HY21,Points_Table,IF(IW21&gt;=6,8,IW21+2),FALSE),0),"")),"")</f>
        <v/>
      </c>
      <c r="IB21" s="53" t="str">
        <f>IF(HZ21&lt;&gt;"",AVERAGE(IF(AND($G21="3",HZ21&lt;&gt;""),HLOOKUP(HZ21,Points_Table_Modified,IF(IW21&gt;=6,8,IW21+2),FALSE),IF(HZ21&lt;&gt;"",HLOOKUP(HZ21,Points_Table,IF(IW21&gt;=6,8,IW21+2),FALSE),"")),IA21),IA21)</f>
        <v/>
      </c>
      <c r="IC21" s="51" t="str">
        <f>IF(AND($G21="3",HR21&lt;&gt;""),HR21,"")</f>
        <v/>
      </c>
      <c r="ID21" s="52" t="str">
        <f>IF(AND(HR21&lt;&gt;"",$G21="3"),_xlfn.RANK.EQ(HR21,$IC$6:$IC$89),"")</f>
        <v/>
      </c>
      <c r="IE21" s="52" t="str">
        <f>IF(IF(ID21&lt;&gt;"",IF(MAX(COUNTIF($ID$6:$ID$89,$ID$6:$ID$89))&gt;1,"x",""),"")&lt;&gt;"",ID21+1,"")</f>
        <v/>
      </c>
      <c r="IF21" s="52" t="str">
        <f>IF(ID21&lt;&gt;"",IF($G21="3",IF(HR21&lt;&gt;"",IF(AND(ID21&lt;=20,HR21&gt;=$IC$92),HLOOKUP(ID21,Points_Table_Modified,IF(IW21&gt;=6,8,IW21+2),FALSE),0),""),IF(HR21&lt;&gt;"",IF(AND(ID21&lt;=10,HR21&gt;=$IC$92),HLOOKUP(ID21,Points_Table,IF(IW21&gt;=6,8,IW21+2),FALSE),0),"")),"")</f>
        <v/>
      </c>
      <c r="IG21" s="53" t="str">
        <f>IF(IE21&lt;&gt;"",AVERAGE(IF(AND($G21="3",IE21&lt;&gt;""),HLOOKUP(IE21,Points_Table_Modified,IF(IW21&gt;=6,8,IW21+2),FALSE),IF(IE21&lt;&gt;"",HLOOKUP(IE21,Points_Table,IF(IW21&gt;=6,8,IW21+2),FALSE),"")),IF21),IF21)</f>
        <v/>
      </c>
      <c r="IH21" s="51" t="str">
        <f>IF(AND($G21="4",HR21&lt;&gt;""),HR21,"")</f>
        <v/>
      </c>
      <c r="II21" s="52" t="str">
        <f>IF(AND(HR21&lt;&gt;"",G21="4"),_xlfn.RANK.EQ(HR21,$IH$6:$IH$89),"")</f>
        <v/>
      </c>
      <c r="IJ21" s="52" t="str">
        <f>IF(IF(II21&lt;&gt;"",IF(MAX(COUNTIF($II$6:$II$89,$II$6:$II$89))&gt;1,"x",""),"")&lt;&gt;"",II21+1,"")</f>
        <v/>
      </c>
      <c r="IK21" s="52" t="str">
        <f>IF(II21&lt;&gt;"",IF($G21="3",IF(HR21&lt;&gt;"",IF(AND(II21&lt;=10,HR21&gt;=$IH$92),HLOOKUP(II21,Points_Table_Modified,IF(IW21&gt;=6,8,IW21+2),FALSE),0),""),IF(HR21&lt;&gt;"",IF(AND(II21&lt;=10,HR21&gt;=$IH$92),HLOOKUP(II21,Points_Table,IF(IW21&gt;=6,8,IW21+2),FALSE),0),"")),"")</f>
        <v/>
      </c>
      <c r="IL21" s="53" t="str">
        <f>IF(IJ21&lt;&gt;"",AVERAGE(IF(AND($G21="3",IJ21&lt;&gt;""),HLOOKUP(IJ21,Points_Table_Modified,IF(IW21&gt;=6,8,IW21+2),FALSE),IF(IJ21&lt;&gt;"",HLOOKUP(IJ21,Points_Table,IF(IW21&gt;=6,8,IW21+2),FALSE),"")),IK21),IK21)</f>
        <v/>
      </c>
      <c r="IM21" s="51" t="str">
        <f>IF(AND($G21="5",HR21&lt;&gt;""),HR21,"")</f>
        <v/>
      </c>
      <c r="IN21" s="52" t="str">
        <f>IF(AND(HR21&lt;&gt;"",$G21="5"),_xlfn.RANK.EQ(HR21,$IM$6:$IM$89),"")</f>
        <v/>
      </c>
      <c r="IO21" s="52" t="str">
        <f>IF(IF(IN21&lt;&gt;"",IF(MAX(COUNTIF($IN$6:$IN$89,$IN$6:$IN$89))&gt;1,"x",""),"")&lt;&gt;"",IN21+1,"")</f>
        <v/>
      </c>
      <c r="IP21" s="52" t="str">
        <f>IF(IN21&lt;&gt;"",IF($G21="3",IF(HR21&lt;&gt;"",IF(AND(IN21&lt;=10,HR21&gt;=$IM$92),HLOOKUP(IN21,Points_Table_Modified,IF(IW21&gt;=6,8,IW21+2),FALSE),0),""),IF(HR21&lt;&gt;"",IF(AND(IN21&lt;=10,HR21&gt;=$IM$92),HLOOKUP(IN21,Points_Table,IF(IW21&gt;=6,8,IW21+2),FALSE),0),"")),"")</f>
        <v/>
      </c>
      <c r="IQ21" s="53" t="str">
        <f>IF(IO21&lt;&gt;"",AVERAGE(IF(AND($G21="3",IO21&lt;&gt;""),HLOOKUP(IO21,Points_Table_Modified,IF(IW21&gt;=6,8,IW21+2),FALSE),IF(IO21&lt;&gt;"",HLOOKUP(IO21,Points_Table,IF(IW21&gt;=6,8,IW21+2),FALSE),"")),IP21),IP21)</f>
        <v/>
      </c>
      <c r="IR21" s="51" t="str">
        <f>IF(AND($G21="6",HR21&lt;&gt;""),HR21,"")</f>
        <v/>
      </c>
      <c r="IS21" s="52" t="str">
        <f>IF(AND(HR21&lt;&gt;"",$G21="6"),_xlfn.RANK.EQ(HR21,$IR$6:$IR$89),"")</f>
        <v/>
      </c>
      <c r="IT21" s="52" t="str">
        <f>IF(IF(IS21&lt;&gt;"",IF(MAX(COUNTIF($IS$6:$IS$89,$IS$6:$IS$89))&gt;1,"x",""),"")&lt;&gt;"",IS21+1,"")</f>
        <v/>
      </c>
      <c r="IU21" s="52" t="str">
        <f>IF(IS21&lt;&gt;"",IF($G21="3",IF(HR21&lt;&gt;"",IF(AND(IS21&lt;=10,HR21&gt;=$IR$92),HLOOKUP(IS21,Points_Table_Modified,IF(IW21&gt;=6,8,IW21+2),FALSE),0),""),IF(HR21&lt;&gt;"",IF(AND(IS21&lt;=10,HR21&gt;=$IR$92),HLOOKUP(IS21,Points_Table,IF(IW21&gt;=6,8,IW21+2),FALSE),0),"")),"")</f>
        <v/>
      </c>
      <c r="IV21" s="53" t="str">
        <f>IF(IT21&lt;&gt;"",AVERAGE(IF(AND($G21="3",IT21&lt;&gt;""),HLOOKUP(IT21,Points_Table_Modified,IF(IW21&gt;=6,8,IW21+2),FALSE),IF(IT21&lt;&gt;"",HLOOKUP(IT21,Points_Table,IF(IW21&gt;=6,8,IW21+2),FALSE),"")),IU21),IU21)</f>
        <v/>
      </c>
      <c r="IW21" s="57">
        <f>VLOOKUP($G21,Entries_D_Event,10,FALSE)</f>
        <v>0</v>
      </c>
      <c r="IX21" s="52" t="str">
        <f>CONCATENATE(IS21,IN21,II21,ID21,HY21,HT21)</f>
        <v/>
      </c>
      <c r="IY21" s="118" t="str">
        <f>IF(IX21&lt;&gt;"",IF(AND($G21="3",HR21&lt;&gt;""),10,IF(HR21&lt;&gt;"",5,"")),"")</f>
        <v/>
      </c>
      <c r="IZ21" s="118">
        <f>_xlfn.NUMBERVALUE(IF(IX21&lt;&gt;"",CONCATENATE(IV21,IQ21,IL21,IG21,IB21,HW21),""))</f>
        <v>0</v>
      </c>
      <c r="JA21" s="56">
        <f>IFERROR(IY21+IZ21,0)</f>
        <v>0</v>
      </c>
      <c r="JB21" s="90"/>
      <c r="JC21" s="52" t="str">
        <f>IF(AND($G21="1",JB21&lt;&gt;""),JB21,"")</f>
        <v/>
      </c>
      <c r="JD21" s="52" t="str">
        <f>IF(AND(JB21&lt;&gt;"",$G21="1"),_xlfn.RANK.EQ(JB21,$JC$6:$JC$89),"")</f>
        <v/>
      </c>
      <c r="JE21" s="52" t="str">
        <f>IF(IF(JD21&lt;&gt;"",IF(MAX(COUNTIF($JD$6:$JD$89,$JD$6:$JD$89))&gt;1,"x",""),"")&lt;&gt;"",JD21+1,"")</f>
        <v/>
      </c>
      <c r="JF21" s="52" t="str">
        <f>IF(JD21&lt;&gt;"",IF($G21="3",IF(JB21&lt;&gt;"",IF(AND(JD21&lt;=10,JB21&gt;=$JC$92),HLOOKUP(JD21,Points_Table_Modified,IF(KG21&gt;=6,8,KG21+2),FALSE),0),""),IF(JB21&lt;&gt;"",IF(AND(JD21&lt;=10,JB21&gt;=$JC$92),HLOOKUP(JD21,Points_Table,IF(KG21&gt;=6,8,KG21+2),FALSE),0),"")),"")</f>
        <v/>
      </c>
      <c r="JG21" s="53" t="str">
        <f>IF(JE21&lt;&gt;"",AVERAGE(IF(AND($G21="3",JE21&lt;&gt;""),HLOOKUP(JE21,Points_Table_Modified,IF(KG21&gt;=6,8,KG21+2),FALSE),IF(JE21&lt;&gt;"",HLOOKUP(JE21,Points_Table,IF(KG21&gt;=6,8,KG21+2),FALSE),"")),JF21),JF21)</f>
        <v/>
      </c>
      <c r="JH21" s="51" t="str">
        <f>IF(AND($G21="2",JB21&lt;&gt;""),JB21,"")</f>
        <v/>
      </c>
      <c r="JI21" s="52" t="str">
        <f>IF(AND(JB21&lt;&gt;"",$G21="2"),_xlfn.RANK.EQ(JB21,$JH$6:$JH$89),"")</f>
        <v/>
      </c>
      <c r="JJ21" s="52" t="str">
        <f>IF(IF(JI21&lt;&gt;"",IF(MAX(COUNTIF($JI$6:$JI$89,$JI$6:$JI$89))&gt;1,"x",""),"")&lt;&gt;"",JI21+1,"")</f>
        <v/>
      </c>
      <c r="JK21" s="54" t="str">
        <f>IF(JI21&lt;&gt;"",IF($G21="3",IF(JB21&lt;&gt;"",IF(AND(JI21&lt;=10,JB21&gt;=$JH$92),HLOOKUP(JI21,Points_Table_Modified,IF(KG21&gt;=6,8,KG21+2),FALSE),0),""),IF(JB21&lt;&gt;"",IF(AND(JI21&lt;=10,JB21&gt;=$JH$92),HLOOKUP(JI21,Points_Table,IF(KG21&gt;=6,8,KG21+2),FALSE),0),"")),"")</f>
        <v/>
      </c>
      <c r="JL21" s="53" t="str">
        <f>IF(JJ21&lt;&gt;"",AVERAGE(IF(AND($G21="3",JJ21&lt;&gt;""),HLOOKUP(JJ21,Points_Table_Modified,IF(KG21&gt;=6,8,KG21+2),FALSE),IF(JJ21&lt;&gt;"",HLOOKUP(JJ21,Points_Table,IF(KG21&gt;=6,8,KG21+2),FALSE),"")),JK21),JK21)</f>
        <v/>
      </c>
      <c r="JM21" s="51" t="str">
        <f>IF(AND($G21="3",JB21&lt;&gt;""),JB21,"")</f>
        <v/>
      </c>
      <c r="JN21" s="52" t="str">
        <f>IF(AND(JB21&lt;&gt;"",$G21="3"),_xlfn.RANK.EQ(JB21,$JM$6:$JM$89),"")</f>
        <v/>
      </c>
      <c r="JO21" s="52" t="str">
        <f>IF(IF(JN21&lt;&gt;"",IF(MAX(COUNTIF($JN$6:$JN$89,$JN$6:$JN$89))&gt;1,"x",""),"")&lt;&gt;"",JN21+1,"")</f>
        <v/>
      </c>
      <c r="JP21" s="52" t="str">
        <f>IF(JN21&lt;&gt;"",IF($G21="3",IF(JB21&lt;&gt;"",IF(AND(JN21&lt;=20,JB21&gt;=$JM$92),HLOOKUP(JN21,Points_Table_Modified,IF(KG21&gt;=6,8,KG21+2),FALSE),0),""),IF(JB21&lt;&gt;"",IF(AND(JN21&lt;=10,JB21&gt;=$JM$92),HLOOKUP(JN21,Points_Table,IF(KG21&gt;=6,8,KG21+2),FALSE),0),"")),"")</f>
        <v/>
      </c>
      <c r="JQ21" s="53" t="str">
        <f>IF(JO21&lt;&gt;"",AVERAGE(IF(AND($G21="3",JO21&lt;&gt;""),HLOOKUP(JO21,Points_Table_Modified,IF(KG21&gt;=6,8,KG21+2),FALSE),IF(JO21&lt;&gt;"",HLOOKUP(JO21,Points_Table,IF(KG21&gt;=6,8,KG21+2),FALSE),"")),JP21),JP21)</f>
        <v/>
      </c>
      <c r="JR21" s="51" t="str">
        <f>IF(AND($G21="4",JB21&lt;&gt;""),JB21,"")</f>
        <v/>
      </c>
      <c r="JS21" s="52" t="str">
        <f>IF(AND(JB21&lt;&gt;"",G21="4"),_xlfn.RANK.EQ(JB21,$JR$6:$JR$89),"")</f>
        <v/>
      </c>
      <c r="JT21" s="52" t="str">
        <f>IF(IF(JS21&lt;&gt;"",IF(MAX(COUNTIF($JS$6:$JS$89,$JS$6:$JS$89))&gt;1,"x",""),"")&lt;&gt;"",JS21+1,"")</f>
        <v/>
      </c>
      <c r="JU21" s="52" t="str">
        <f>IF(JS21&lt;&gt;"",IF($G21="3",IF(JB21&lt;&gt;"",IF(AND(JS21&lt;=10,JB21&gt;=$JR$92),HLOOKUP(JS21,Points_Table_Modified,IF(KG21&gt;=6,8,KG21+2),FALSE),0),""),IF(JB21&lt;&gt;"",IF(AND(JS21&lt;=10,JB21&gt;=$JR$92),HLOOKUP(JS21,Points_Table,IF(KG21&gt;=6,8,KG21+2),FALSE),0),"")),"")</f>
        <v/>
      </c>
      <c r="JV21" s="53" t="str">
        <f>IF(JT21&lt;&gt;"",AVERAGE(IF(AND($G21="3",JT21&lt;&gt;""),HLOOKUP(JT21,Points_Table_Modified,IF(KG21&gt;=6,8,KG21+2),FALSE),IF(JT21&lt;&gt;"",HLOOKUP(JT21,Points_Table,IF(KG21&gt;=6,8,KG21+2),FALSE),"")),JU21),JU21)</f>
        <v/>
      </c>
      <c r="JW21" s="51" t="str">
        <f>IF(AND($G21="5",JB21&lt;&gt;""),JB21,"")</f>
        <v/>
      </c>
      <c r="JX21" s="52" t="str">
        <f>IF(AND(JB21&lt;&gt;"",$G21="5"),_xlfn.RANK.EQ(JB21,$JW$6:$JW$89),"")</f>
        <v/>
      </c>
      <c r="JY21" s="52" t="str">
        <f>IF(IF(JX21&lt;&gt;"",IF(MAX(COUNTIF($JX$6:$JX$89,$JX$6:$JX$89))&gt;1,"x",""),"")&lt;&gt;"",JX21+1,"")</f>
        <v/>
      </c>
      <c r="JZ21" s="52" t="str">
        <f>IF(JX21&lt;&gt;"",IF($G21="3",IF(JB21&lt;&gt;"",IF(AND(JX21&lt;=10,JB21&gt;=$JW$92),HLOOKUP(JX21,Points_Table_Modified,IF(KG21&gt;=6,8,KG21+2),FALSE),0),""),IF(JB21&lt;&gt;"",IF(AND(JX21&lt;=10,JB21&gt;=$JW$92),HLOOKUP(JX21,Points_Table,IF(KG21&gt;=6,8,KG21+2),FALSE),0),"")),"")</f>
        <v/>
      </c>
      <c r="KA21" s="53" t="str">
        <f>IF(JY21&lt;&gt;"",AVERAGE(IF(AND($G21="3",JY21&lt;&gt;""),HLOOKUP(JY21,Points_Table_Modified,IF(KG21&gt;=6,8,KG21+2),FALSE),IF(JY21&lt;&gt;"",HLOOKUP(JY21,Points_Table,IF(KG21&gt;=6,8,KG21+2),FALSE),"")),JZ21),JZ21)</f>
        <v/>
      </c>
      <c r="KB21" s="51" t="str">
        <f>IF(AND($G21="6",JB21&lt;&gt;""),JB21,"")</f>
        <v/>
      </c>
      <c r="KC21" s="52" t="str">
        <f>IF(AND(JB21&lt;&gt;"",$G21="6"),_xlfn.RANK.EQ(JB21,$KB$6:$KB$89),"")</f>
        <v/>
      </c>
      <c r="KD21" s="52" t="str">
        <f>IF(IF(KC21&lt;&gt;"",IF(MAX(COUNTIF($KC$6:$KC$89,$KC$6:$KC$89))&gt;1,"x",""),"")&lt;&gt;"",KC21+1,"")</f>
        <v/>
      </c>
      <c r="KE21" s="52" t="str">
        <f>IF(KC21&lt;&gt;"",IF($G21="3",IF(JB21&lt;&gt;"",IF(AND(KC21&lt;=10,JB21&gt;=$KB$92),HLOOKUP(KC21,Points_Table_Modified,IF(KG21&gt;=6,8,KG21+2),FALSE),0),""),IF(JB21&lt;&gt;"",IF(AND(KC21&lt;=10,JB21&gt;=$KB$92),HLOOKUP(KC21,Points_Table,IF(KG21&gt;=6,8,KG21+2),FALSE),0),"")),"")</f>
        <v/>
      </c>
      <c r="KF21" s="53" t="str">
        <f>IF(KD21&lt;&gt;"",AVERAGE(IF(AND($G21="3",KD21&lt;&gt;""),HLOOKUP(KD21,Points_Table_Modified,IF(KG21&gt;=6,8,KG21+2),FALSE),IF(KD21&lt;&gt;"",HLOOKUP(KD21,Points_Table,IF(KG21&gt;=6,8,KG21+2),FALSE),"")),KE21),KE21)</f>
        <v/>
      </c>
      <c r="KG21" s="57">
        <f>VLOOKUP($G21,Entries_D_Event,11,FALSE)</f>
        <v>0</v>
      </c>
      <c r="KH21" s="52" t="str">
        <f>CONCATENATE(KC21,JX21,JS21,JN21,JI21,JD21)</f>
        <v/>
      </c>
      <c r="KI21" s="118" t="str">
        <f>IF(KH21&lt;&gt;"",IF(AND($G21="3",JB21&lt;&gt;""),10,IF(JB21&lt;&gt;"",5,"")),"")</f>
        <v/>
      </c>
      <c r="KJ21" s="118">
        <f>_xlfn.NUMBERVALUE(IF(KH21&lt;&gt;"",CONCATENATE(KF21,KA21,JV21,JQ21,JL21,JG21),""))</f>
        <v>0</v>
      </c>
      <c r="KK21" s="56">
        <f>IFERROR(KI21+KJ21,0)</f>
        <v>0</v>
      </c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</row>
    <row r="22" spans="1:358" s="1" customFormat="1" x14ac:dyDescent="0.25">
      <c r="A22" s="35"/>
      <c r="B22" s="45">
        <v>17</v>
      </c>
      <c r="C22" s="46" t="s">
        <v>139</v>
      </c>
      <c r="D22" s="47" t="s">
        <v>140</v>
      </c>
      <c r="E22" s="50">
        <v>2538</v>
      </c>
      <c r="F22" s="50">
        <v>316</v>
      </c>
      <c r="G22" s="49" t="s">
        <v>55</v>
      </c>
      <c r="H22" s="50" t="str">
        <f>VLOOKUP($G22,Class_Description,2)</f>
        <v>Modified</v>
      </c>
      <c r="I22" s="187">
        <f>AS22+CC22+DM22+EW22+GG22+HQ22+JA22+KK22</f>
        <v>164.5</v>
      </c>
      <c r="J22" s="116">
        <v>540</v>
      </c>
      <c r="K22" s="102" t="str">
        <f>IF(AND(J22&lt;&gt;"",$G22="1"),J22,"")</f>
        <v/>
      </c>
      <c r="L22" s="103" t="str">
        <f>IF(AND(J22&lt;&gt;"",$G22="1"),_xlfn.RANK.EQ(J22,$K$6:$K$89),"")</f>
        <v/>
      </c>
      <c r="M22" s="103" t="str">
        <f>IF(G22="6",IF(IF(L22&lt;&gt;"",IF(MAX(COUNTIF($L$6:$L$89,$L$6:$L$89))&gt;1,"x",""),"")&lt;&gt;"",L22+1,""),IF(K22=0,"",IF(IF(L22&lt;&gt;"",IF(MAX(COUNTIF($L$6:$L$89,$L$6:$L$89))&gt;1,"x",""),"")&lt;&gt;"",L22+1,"")))</f>
        <v/>
      </c>
      <c r="N22" s="103" t="str">
        <f>IF(L22&lt;&gt;"",IF($G22="3",IF(AND(L22&lt;=20,J22&gt;=$K$92),HLOOKUP(L22,Points_Table_Modified,IF(AO22&gt;=6,8,AO22+2),FALSE),0),IF(AND(L22&lt;=10,J22&gt;=$K$92),HLOOKUP(L22,Points_Table,IF(AO22&gt;=6,8,AO22+2),FALSE),0)),"")</f>
        <v/>
      </c>
      <c r="O22" s="103" t="str">
        <f>IF(M22&lt;&gt;"",AVERAGE(IF(AND($G22="3",M22&lt;&gt;""),HLOOKUP(M22,Points_Table_Modified,IF(AO22&gt;=6,8,AO22+2),FALSE),IF(M22&lt;&gt;"",HLOOKUP(M22,Points_Table,IF(AO22&gt;=6,8,AO22+2),FALSE),"")),N22),N22)</f>
        <v/>
      </c>
      <c r="P22" s="102" t="str">
        <f>IF(AND(J22&lt;&gt;"",$G22="2"),J22,"")</f>
        <v/>
      </c>
      <c r="Q22" s="103" t="str">
        <f>IF(AND(J22&lt;&gt;"",$G22="2"),_xlfn.RANK.EQ(J22,$P$6:$P$89),"")</f>
        <v/>
      </c>
      <c r="R22" s="103" t="str">
        <f>IF(G22="6",IF(IF(Q22&lt;&gt;"",IF(MAX(COUNTIF($Q$6:$Q$89,$Q$6:$Q$89))&gt;1,"x",""),"")&lt;&gt;"",Q22+1,""),IF(P22=0,"",IF(IF(Q22&lt;&gt;"",IF(MAX(COUNTIF($Q$6:$Q$89,$Q$6:$Q$89))&gt;1,"x",""),"")&lt;&gt;"",Q22+1,"")))</f>
        <v/>
      </c>
      <c r="S22" s="103" t="str">
        <f>IF(Q22&lt;&gt;"",IF($G22="3",IF(J22&lt;&gt;"",IF(AND(Q22&lt;=10,J22&gt;=$P$92),HLOOKUP(Q22,Points_Table_Modified,IF(AO22&gt;=6,8,AO22+2),FALSE),0),""),IF(J22&lt;&gt;"",IF(AND(Q22&lt;=10,J22&gt;=$P$92),HLOOKUP(Q22,Points_Table,IF(AO22&gt;=6,8,AO22+2),FALSE),0),"")),"")</f>
        <v/>
      </c>
      <c r="T22" s="103" t="str">
        <f>IF(R22&lt;&gt;"",AVERAGE(IF(AND($G22="3",R22&lt;&gt;""),HLOOKUP(R22,Points_Table_Modified,IF(AO22&gt;=6,8,AO22+2),FALSE),IF(R22&lt;&gt;"",HLOOKUP(R22,Points_Table,IF(AO22&gt;=6,8,AO22+2),FALSE),"")),S22),S22)</f>
        <v/>
      </c>
      <c r="U22" s="102">
        <f>IF(AND(J22&lt;&gt;"",$G22="3"),J22,"")</f>
        <v>540</v>
      </c>
      <c r="V22" s="103">
        <f>IF(AND(J22&lt;&gt;"",$G22="3"),_xlfn.RANK.EQ(J22,$U$6:$U$89),"")</f>
        <v>5</v>
      </c>
      <c r="W22" s="103">
        <f>IF(G22="6",IF(IF(V22&lt;&gt;"",IF(MAX(COUNTIF($V$6:$V$89,$V$6:$V$89))&gt;1,"x",""),"")&lt;&gt;"",V22+1,""),IF(U22=0,"",IF(IF(V22&lt;&gt;"",IF(MAX(COUNTIF($V$6:$V$89,$V$6:$V$89))&gt;1,"x",""),"")&lt;&gt;"",V22+1,"")))</f>
        <v>6</v>
      </c>
      <c r="X22" s="103">
        <f>IF(V22&lt;&gt;"",IF($G22="3",IF(J22&lt;&gt;"",IF(AND(V22&lt;=20,J22&gt;=$U$92),HLOOKUP(V22,Points_Table_Modified,IF(AO22&gt;=6,8,AO22+2),FALSE),0),""),IF(J22&lt;&gt;"",IF(AND(V22&lt;=10,$J22&gt;=$U$92),HLOOKUP(V22,Points_Table,IF(AO22&gt;=6,8,AO22+2),FALSE),0),"")),"")</f>
        <v>30</v>
      </c>
      <c r="Y22" s="103">
        <f>IF(W22&lt;&gt;"",AVERAGE(IF(AND($G22="3",W22&lt;&gt;""),HLOOKUP(W22,Points_Table_Modified,IF(AO22&gt;=6,8,AO22+2),FALSE),IF(W22&lt;&gt;"",HLOOKUP(W22,Points_Table,IF(AO22&gt;=6,8,AO22+2),FALSE),"")),X22),X22)</f>
        <v>28.5</v>
      </c>
      <c r="Z22" s="102" t="str">
        <f>IF(AND(J22&lt;&gt;"",$G22="4"),J22,"")</f>
        <v/>
      </c>
      <c r="AA22" s="103" t="str">
        <f>IF(AND($J22&lt;&gt;"",G22="4"),_xlfn.RANK.EQ(J22,$Z$6:$Z$89),"")</f>
        <v/>
      </c>
      <c r="AB22" s="103" t="str">
        <f>IF($G22="6",IF(IF(AA22&lt;&gt;"",IF(MAX(COUNTIF($AA$6:$AA$89,$AA$6:$AA$89))&gt;1,"x",""),"")&lt;&gt;"",AA22+1,""),IF(Z22=0,"",IF(IF(AA22&lt;&gt;"",IF(MAX(COUNTIF($AA$6:$AA$89,$AA$6:$AA$89))&gt;1,"x",""),"")&lt;&gt;"",AA22+1,"")))</f>
        <v/>
      </c>
      <c r="AC22" s="103" t="str">
        <f>IF(AA22&lt;&gt;"",IF($G22="3",IF(J22&lt;&gt;"",IF(AND(AA22&lt;=10,J22&gt;=$Z$92),HLOOKUP(AA22,Points_Table_Modified,IF(AO22&gt;=6,8,AO22+2),FALSE),0),""),IF(J22&lt;&gt;"",IF(AND(AA22&lt;=10,J22&gt;=$Z$92),HLOOKUP(AA22,Points_Table,IF(AO22&gt;=6,8,AO22+2),FALSE),0),"")),"")</f>
        <v/>
      </c>
      <c r="AD22" s="103" t="str">
        <f>IF(AB22&lt;&gt;"",AVERAGE(IF(AND($G22="3",AB22&lt;&gt;""),HLOOKUP(AB22,Points_Table_Modified,IF(AO22&gt;=6,8,AO22+2),FALSE),IF(AB22&lt;&gt;"",HLOOKUP(AB22,Points_Table,IF(AO22&gt;=6,8,AO22+2),FALSE),"")),AC22),AC22)</f>
        <v/>
      </c>
      <c r="AE22" s="102" t="str">
        <f>IF(AND(J22&lt;&gt;"",$G22="5"),J22,"")</f>
        <v/>
      </c>
      <c r="AF22" s="103" t="str">
        <f>IF(AND(J22&lt;&gt;"",$G22="5"),_xlfn.RANK.EQ(J22,$AE$6:$AE$89),"")</f>
        <v/>
      </c>
      <c r="AG22" s="103" t="str">
        <f>IF($G22="6",IF(IF(AF22&lt;&gt;"",IF(MAX(COUNTIF($AF$6:$AF$89,$AF$6:$AF$89))&gt;1,"x",""),"")&lt;&gt;"",AF22+1,""),IF(AE22=0,"",IF(IF(AF22&lt;&gt;"",IF(MAX(COUNTIF($AF$6:$AF$89,$AF$6:$AF$89))&gt;1,"x",""),"")&lt;&gt;"",AF22+1,"")))</f>
        <v/>
      </c>
      <c r="AH22" s="103" t="str">
        <f>IF(AF22&lt;&gt;"",IF($G22="3",IF(J22&lt;&gt;"",IF(AND(AF22&lt;=10,J22&gt;=$AE$92),HLOOKUP(AF22,Points_Table_Modified,IF(AO22&gt;=6,8,AO22+2),FALSE),0),""),IF(J22&lt;&gt;"",IF(AND(AF22&lt;=10,J22&gt;=$AE$92),HLOOKUP(AF22,Points_Table,IF(AO22&gt;=6,8,AO22+2),FALSE),0),"")),"")</f>
        <v/>
      </c>
      <c r="AI22" s="103" t="str">
        <f>IF(AG22&lt;&gt;"",AVERAGE(IF(AND($G22="3",AG22&lt;&gt;""),HLOOKUP(AG22,Points_Table_Modified,IF(AO22&gt;=6,8,AO22+2),FALSE),IF(AG22&lt;&gt;"",HLOOKUP(AG22,Points_Table,IF(AO22&gt;=6,8,AO22+2),FALSE),"")),AH22),AH22)</f>
        <v/>
      </c>
      <c r="AJ22" s="102" t="str">
        <f>IF(AND(J22&lt;&gt;"",$G22="6"),J22,"")</f>
        <v/>
      </c>
      <c r="AK22" s="103" t="str">
        <f>IF(AND(J22&lt;&gt;"",$G22="6"),_xlfn.RANK.EQ(J22,$AJ$6:$AJ$89),"")</f>
        <v/>
      </c>
      <c r="AL22" s="103" t="str">
        <f>IF(G22="6",IF(IF(AK22&lt;&gt;"",IF(MAX(COUNTIF($AK$6:$AK$89,$AK$6:$AK$89))&gt;1,"x",""),"")&lt;&gt;"",AK22+1,""),IF(AJ22=0,"",IF(IF(AK22&lt;&gt;"",IF(MAX(COUNTIF($AK$6:$AK$89,$AK$6:$AK$89))&gt;1,"x",""),"")&lt;&gt;"",AK22+1,"")))</f>
        <v/>
      </c>
      <c r="AM22" s="103" t="str">
        <f>IF(AK22&lt;&gt;"",IF($G22="3",IF(J22&lt;&gt;"",IF(AND(AK22&lt;=10,J22&gt;=$AJ$92),HLOOKUP(AK22,Points_Table_Modified,IF(AO22&gt;=6,8,AO22+2),FALSE),0),""),IF(J22&lt;&gt;"",IF(AND(AK22&lt;=10,J22&gt;=$AJ$92),HLOOKUP(AK22,Points_Table,IF(AO22&gt;=6,8,AO22+2),FALSE),0),"")),"")</f>
        <v/>
      </c>
      <c r="AN22" s="136" t="str">
        <f>IF(AL22&lt;&gt;"",AVERAGE(IF(AND($G22="3",AL22&lt;&gt;""),HLOOKUP(AL22,Points_Table_Modified,IF(AO22&gt;=6,8,AO22+2),FALSE),IF(AL22&lt;&gt;"",HLOOKUP(AL22,Points_Table,IF(AO22&gt;=6,8,AO22+2),FALSE),"")),AM22),AM22)</f>
        <v/>
      </c>
      <c r="AO22" s="55">
        <f>VLOOKUP($G22,Entries_D_Event,4,FALSE)</f>
        <v>10</v>
      </c>
      <c r="AP22" s="52" t="str">
        <f>CONCATENATE(AK22,AF22,AA22,V22,Q22,L22)</f>
        <v>5</v>
      </c>
      <c r="AQ22" s="118">
        <f>IF(AP22&lt;&gt;"",IF(AND($G22="3",J22&lt;&gt;""),10,IF(J22&lt;&gt;"",5,"")),"")</f>
        <v>10</v>
      </c>
      <c r="AR22" s="118">
        <f>_xlfn.NUMBERVALUE(IF(AP22&lt;&gt;"",CONCATENATE(AN22,AI22,AD22,Y22,T22,O22),""))</f>
        <v>28.5</v>
      </c>
      <c r="AS22" s="56">
        <f>IFERROR(AQ22+AR22,0)</f>
        <v>38.5</v>
      </c>
      <c r="AT22" s="90">
        <v>242</v>
      </c>
      <c r="AU22" s="54" t="str">
        <f>IF(AND(AT22&lt;&gt;"",$G22="1"),AT22,"")</f>
        <v/>
      </c>
      <c r="AV22" s="52" t="str">
        <f>IF(AND(AT22&lt;&gt;"",$G22="1"),_xlfn.RANK.EQ(AT22,$AU$6:$AU$89),"")</f>
        <v/>
      </c>
      <c r="AW22" s="52" t="str">
        <f>IF(IF(AV22&lt;&gt;"",IF(MAX(COUNTIF($AV$6:$AV$89,$AV$6:$AV$89))&gt;1,"x",""),"")&lt;&gt;"",AV22+1,"")</f>
        <v/>
      </c>
      <c r="AX22" s="52" t="str">
        <f>IF(AV22&lt;&gt;"",IF($G22="3",IF(AT22&lt;&gt;"",IF(AND(AV22&lt;=10,AT22&gt;=$AU$92),HLOOKUP(AV22,Points_Table_Modified,IF(BY22&gt;=6,8,BY22+2),FALSE),0),""),IF(AT22&lt;&gt;"",IF(AND(AV22&lt;=10,AT22&gt;=$AU$92),HLOOKUP(AV22,Points_Table,IF(BY22&gt;=6,8,BY22+2),FALSE),0),"")),"")</f>
        <v/>
      </c>
      <c r="AY22" s="53" t="str">
        <f>IF(AW22&lt;&gt;"",AVERAGE(IF(AND($G22="3",AW22&lt;&gt;""),HLOOKUP(AW22,Points_Table_Modified,IF(BY22&gt;=6,8,BY22+2),FALSE),IF(AW22&lt;&gt;"",HLOOKUP(AW22,Points_Table,IF(BY22&gt;=6,8,BY22+2),FALSE),"")),AX22),AX22)</f>
        <v/>
      </c>
      <c r="AZ22" s="51" t="str">
        <f>IF(AND($G22="2",AT22&lt;&gt;""),AT22,"")</f>
        <v/>
      </c>
      <c r="BA22" s="52" t="str">
        <f>IF(AND(AT22&lt;&gt;"",$G22="2"),_xlfn.RANK.EQ(AT22,$AZ$6:$AZ$89),"")</f>
        <v/>
      </c>
      <c r="BB22" s="52" t="str">
        <f>IF(IF(BA22&lt;&gt;"",IF(MAX(COUNTIF($BA$6:$BA$89,$BA$6:$BA$89))&gt;1,"x",""),"")&lt;&gt;"",BA22+1,"")</f>
        <v/>
      </c>
      <c r="BC22" s="54" t="str">
        <f>IF(BA22&lt;&gt;"",IF($G22="3",IF(AT22&lt;&gt;"",IF(AND(BA22&lt;=10,AT22&gt;=$AZ$92),HLOOKUP(BA22,Points_Table_Modified,IF(BY22&gt;=6,8,BY22+2),FALSE),0),""),IF(AT22&lt;&gt;"",IF(AND(BA22&lt;=10,AT22&gt;=$AZ$92),HLOOKUP(BA22,Points_Table,IF(BY22&gt;=6,8,BY22+2),FALSE),0),"")),"")</f>
        <v/>
      </c>
      <c r="BD22" s="53" t="str">
        <f>IF(BB22&lt;&gt;"",AVERAGE(IF(AND($G22="3",BB22&lt;&gt;""),HLOOKUP(BB22,Points_Table_Modified,IF(BY22&gt;=6,8,BY22+2),FALSE),IF(BB22&lt;&gt;"",HLOOKUP(BB22,Points_Table,IF(BY22&gt;=6,8,BY22+2),FALSE),"")),BC22),BC22)</f>
        <v/>
      </c>
      <c r="BE22" s="51">
        <f>IF(AND($G22="3",AT22&lt;&gt;""),AT22,"")</f>
        <v>242</v>
      </c>
      <c r="BF22" s="52">
        <f>IF(AND(AT22&lt;&gt;"",$G22="3"),_xlfn.RANK.EQ(AT22,$BE$6:$BE$89),"")</f>
        <v>9</v>
      </c>
      <c r="BG22" s="52" t="str">
        <f>IF(IF(BF22&lt;&gt;"",IF(MAX(COUNTIF($BF$6:$BF$89,$BF$6:$BF$89))&gt;1,"x",""),"")&lt;&gt;"",BF22+1,"")</f>
        <v/>
      </c>
      <c r="BH22" s="52">
        <f>IF(BF22&lt;&gt;"",IF($G22="3",IF(AT22&lt;&gt;"",IF(AND(BF22&lt;=20,AT22&gt;=$BE$92),HLOOKUP(BF22,Points_Table_Modified,IF(BY22&gt;=6,8,BY22+2),FALSE),0),""),IF(AT22&lt;&gt;"",IF(AND(BF22&lt;=10,AT22&gt;=$BE$92),HLOOKUP(BF22,Points_Table,IF(BY22&gt;=6,8,BY22+2),FALSE),0),"")),"")</f>
        <v>20</v>
      </c>
      <c r="BI22" s="53">
        <f>IF(BG22&lt;&gt;"",AVERAGE(IF(AND($G22="3",BG22&lt;&gt;""),HLOOKUP(BG22,Points_Table_Modified,IF(BY22&gt;=6,8,BY22+2),FALSE),IF(BG22&lt;&gt;"",HLOOKUP(BG22,Points_Table,IF(BY22&gt;=6,8,BY22+2),FALSE),"")),BH22),BH22)</f>
        <v>20</v>
      </c>
      <c r="BJ22" s="51" t="str">
        <f>IF(AND($G22="4",AT22&lt;&gt;""),AT22,"")</f>
        <v/>
      </c>
      <c r="BK22" s="52" t="str">
        <f>IF(AND(AT22&lt;&gt;"",G22="4"),_xlfn.RANK.EQ(AT22,$BJ$6:$BJ$89),"")</f>
        <v/>
      </c>
      <c r="BL22" s="52" t="str">
        <f>IF(IF(BK22&lt;&gt;"",IF(MAX(COUNTIF($BK$6:$BK$89,$BK$6:$BK$89))&gt;1,"x",""),"")&lt;&gt;"",BK22+1,"")</f>
        <v/>
      </c>
      <c r="BM22" s="52" t="str">
        <f>IF(BK22&lt;&gt;"",IF($G22="3",IF(AT22&lt;&gt;"",IF(AND(BK22&lt;=10,AT22&gt;=$BJ$92),HLOOKUP(BK22,Points_Table_Modified,IF(BY22&gt;=6,8,BY22+2),FALSE),0),""),IF(AT22&lt;&gt;"",IF(AND(BK22&lt;=10,AT22&gt;=$BJ$92),HLOOKUP(BK22,Points_Table,IF(BY22&gt;=6,8,BY22+2),FALSE),0),"")),"")</f>
        <v/>
      </c>
      <c r="BN22" s="53" t="str">
        <f>IF(BL22&lt;&gt;"",AVERAGE(IF(AND($G22="3",BL22&lt;&gt;""),HLOOKUP(BL22,Points_Table_Modified,IF(BY22&gt;=6,8,BY22+2),FALSE),IF(BL22&lt;&gt;"",HLOOKUP(BL22,Points_Table,IF(BY22&gt;=6,8,BY22+2),FALSE),"")),BM22),BM22)</f>
        <v/>
      </c>
      <c r="BO22" s="51" t="str">
        <f>IF(AND($G22="5",AT22&lt;&gt;""),AT22,"")</f>
        <v/>
      </c>
      <c r="BP22" s="52" t="str">
        <f>IF(AND(AT22&lt;&gt;"",$G22="5"),_xlfn.RANK.EQ(AT22,$BO$6:$BO$89),"")</f>
        <v/>
      </c>
      <c r="BQ22" s="52" t="str">
        <f>IF(IF(BP22&lt;&gt;"",IF(MAX(COUNTIF($BP$6:$BP$89,$BP$6:$BP$89))&gt;1,"x",""),"")&lt;&gt;"",BP22+1,"")</f>
        <v/>
      </c>
      <c r="BR22" s="52" t="str">
        <f>IF(BP22&lt;&gt;"",IF($G22="3",IF(AT22&lt;&gt;"",IF(AND(BP22&lt;=10,AT22&gt;=$BO$92),HLOOKUP(BP22,Points_Table_Modified,IF(BY22&gt;=6,8,BY22+2),FALSE),0),""),IF(AT22&lt;&gt;"",IF(AND(BP22&lt;=10,AT22&gt;=$BO$92),HLOOKUP(BP22,Points_Table,IF(BY22&gt;=6,8,BY22+2),FALSE),0),"")),"")</f>
        <v/>
      </c>
      <c r="BS22" s="53" t="str">
        <f>IF(BQ22&lt;&gt;"",AVERAGE(IF(AND($G22="3",BQ22&lt;&gt;""),HLOOKUP(BQ22,Points_Table_Modified,IF(BY22&gt;=6,8,BY22+2),FALSE),IF(BQ22&lt;&gt;"",HLOOKUP(BQ22,Points_Table,IF(BY22&gt;=6,8,BY22+2),FALSE),"")),BR22),BR22)</f>
        <v/>
      </c>
      <c r="BT22" s="51" t="str">
        <f>IF(AND($G22="6",AT22&lt;&gt;""),AT22,"")</f>
        <v/>
      </c>
      <c r="BU22" s="52" t="str">
        <f>IF(AND(AT22&lt;&gt;"",$G22="6"),_xlfn.RANK.EQ(AT22,$BT$6:$BT$89),"")</f>
        <v/>
      </c>
      <c r="BV22" s="52" t="str">
        <f>IF(IF(BU22&lt;&gt;"",IF(MAX(COUNTIF($BU$6:$BU$89,$BU$6:$BU$89))&gt;1,"x",""),"")&lt;&gt;"",BU22+1,"")</f>
        <v/>
      </c>
      <c r="BW22" s="52" t="str">
        <f>IF(BU22&lt;&gt;"",IF($G22="3",IF(AT22&lt;&gt;"",IF(AND(BU22&lt;=10,AT22&gt;=$BT$92),HLOOKUP(BU22,Points_Table_Modified,IF(BY22&gt;=6,8,BY22+2),FALSE),0),""),IF(AT22&lt;&gt;"",IF(AND(BU22&lt;=10,AT22&gt;=$BT$92),HLOOKUP(BU22,Points_Table,IF(BY22&gt;=6,8,BY22+2),FALSE),0),"")),"")</f>
        <v/>
      </c>
      <c r="BX22" s="53" t="str">
        <f>IF(BV22&lt;&gt;"",AVERAGE(IF(AND($G22="3",BV22&lt;&gt;""),HLOOKUP(BV22,Points_Table_Modified,IF(BY22&gt;=6,8,BY22+2),FALSE),IF(BV22&lt;&gt;"",HLOOKUP(BV22,Points_Table,IF(BY22&gt;=6,8,BY22+2),FALSE),"")),BW22),BW22)</f>
        <v/>
      </c>
      <c r="BY22" s="55">
        <f>VLOOKUP($G22,Entries_D_Event,5,FALSE)</f>
        <v>12</v>
      </c>
      <c r="BZ22" s="52" t="str">
        <f>CONCATENATE(BU22,BP22,BK22,BF22,BA22,AV22)</f>
        <v>9</v>
      </c>
      <c r="CA22" s="118">
        <f>IF(BZ22&lt;&gt;"",IF(AND($G22="3",AT22&lt;&gt;""),10,IF(AT22&lt;&gt;"",5,"")),"")</f>
        <v>10</v>
      </c>
      <c r="CB22" s="118">
        <f>_xlfn.NUMBERVALUE(IF(BZ22&lt;&gt;"",CONCATENATE(BX22,BS22,BN22,BI22,BD22,AY22),""))</f>
        <v>20</v>
      </c>
      <c r="CC22" s="56">
        <f>IFERROR(CA22+CB22,0)</f>
        <v>30</v>
      </c>
      <c r="CD22" s="90">
        <v>326</v>
      </c>
      <c r="CE22" s="54" t="str">
        <f>IF(AND($G22="1",CD22&lt;&gt;""),CD22,"")</f>
        <v/>
      </c>
      <c r="CF22" s="52" t="str">
        <f>IF(AND(CD22&lt;&gt;"",$G22="1"),_xlfn.RANK.EQ(CD22,$CE$6:$CE$89),"")</f>
        <v/>
      </c>
      <c r="CG22" s="52" t="str">
        <f>IF(IF(CF22&lt;&gt;"",IF(MAX(COUNTIF($CF$6:$CF$89,$CF$6:$CF$89))&gt;1,"x",""),"")&lt;&gt;"",CF22+1,"")</f>
        <v/>
      </c>
      <c r="CH22" s="52" t="str">
        <f>IF(CF22&lt;&gt;"",IF($G22="3",IF(CD22&lt;&gt;"",IF(AND(CF22&lt;=10,CD22&gt;=$CE$92),HLOOKUP(CF22,Points_Table_Modified,IF(DI22&gt;=6,8,DI22+2),FALSE),0),""),IF(CD22&lt;&gt;"",IF(AND(CF22&lt;=10,CD22&gt;=$CE$92),HLOOKUP(CF22,Points_Table,IF(DI22&gt;=6,8,DI22+2),FALSE),0),"")),"")</f>
        <v/>
      </c>
      <c r="CI22" s="53" t="str">
        <f>IF(CG22&lt;&gt;"",AVERAGE(IF(AND($G22="3",CG22&lt;&gt;""),HLOOKUP(CG22,Points_Table_Modified,IF(DI22&gt;=6,8,DI22+2),FALSE),IF(CG22&lt;&gt;"",HLOOKUP(CG22,Points_Table,IF(DI22&gt;=6,8,DI22+2),FALSE),"")),CH22),CH22)</f>
        <v/>
      </c>
      <c r="CJ22" s="51" t="str">
        <f>IF(AND($G22="2",CD22&lt;&gt;""),CD22,"")</f>
        <v/>
      </c>
      <c r="CK22" s="52" t="str">
        <f>IF(AND(CD22&lt;&gt;"",$G22="2"),_xlfn.RANK.EQ(CD22,$CJ$6:$CJ$89),"")</f>
        <v/>
      </c>
      <c r="CL22" s="52" t="str">
        <f>IF(IF(CK22&lt;&gt;"",IF(MAX(COUNTIF($CK$6:$CK$89,$CK$6:$CK$89))&gt;1,"x",""),"")&lt;&gt;"",CK22+1,"")</f>
        <v/>
      </c>
      <c r="CM22" s="54" t="str">
        <f>IF(CK22&lt;&gt;"",IF($G22="3",IF(CD22&lt;&gt;"",IF(AND(CK22&lt;=10,CD22&gt;=$CJ$92),HLOOKUP(CK22,Points_Table_Modified,IF(DI22&gt;=6,8,DI22+2),FALSE),0),""),IF(CD22&lt;&gt;"",IF(AND(CK22&lt;=10,CD22&gt;=$CJ$92),HLOOKUP(CK22,Points_Table,IF(DI22&gt;=6,8,DI22+2),FALSE),0),"")),"")</f>
        <v/>
      </c>
      <c r="CN22" s="53" t="str">
        <f>IF(CL22&lt;&gt;"",AVERAGE(IF(AND($G22="3",CL22&lt;&gt;""),HLOOKUP(CL22,Points_Table_Modified,IF(DI22&gt;=6,8,DI22+2),FALSE),IF(CL22&lt;&gt;"",HLOOKUP(CL22,Points_Table,IF(DI22&gt;=6,8,DI22+2),FALSE),"")),CM22),CM22)</f>
        <v/>
      </c>
      <c r="CO22" s="51">
        <f>IF(AND($G22="3",CD22&lt;&gt;""),CD22,"")</f>
        <v>326</v>
      </c>
      <c r="CP22" s="52">
        <f>IF(AND(CD22&lt;&gt;"",$G22="3"),_xlfn.RANK.EQ(CD22,$CO$6:$CO$89),"")</f>
        <v>4</v>
      </c>
      <c r="CQ22" s="52" t="str">
        <f>IF(IF(CP22&lt;&gt;"",IF(MAX(COUNTIF($CP22:$CP$89,$CP$6:$CP$89))&gt;1,"x",""),"")&lt;&gt;"",CP22+1,"")</f>
        <v/>
      </c>
      <c r="CR22" s="52">
        <f>IF(CP22&lt;&gt;"",IF($G22="3",IF(CD22&lt;&gt;"",IF(AND(CP22&lt;=20,CD22&gt;=$CO$92),HLOOKUP(CP22,Points_Table_Modified,IF(DI22&gt;=6,8,DI22+2),FALSE),0),""),IF(CD22&lt;&gt;"",IF(AND(CP22&lt;=10,CD22&gt;=$CO$92),HLOOKUP(CP22,Points_Table,IF(DI22&gt;=6,8,DI22+2),FALSE),0),"")),"")</f>
        <v>33</v>
      </c>
      <c r="CS22" s="53">
        <f>IF(CQ22&lt;&gt;"",AVERAGE(IF(AND($G22="3",CQ22&lt;&gt;""),HLOOKUP(CQ22,Points_Table_Modified,IF(DI22&gt;=6,8,DI22+2),FALSE),IF(CQ22&lt;&gt;"",HLOOKUP(CQ22,Points_Table,IF(DI22&gt;=6,8,DI22+2),FALSE),"")),CR22),CR22)</f>
        <v>33</v>
      </c>
      <c r="CT22" s="51" t="str">
        <f>IF(AND($G22="4",CD22&lt;&gt;""),CD22,"")</f>
        <v/>
      </c>
      <c r="CU22" s="52" t="str">
        <f>IF(AND(CD22&lt;&gt;"",G22="4"),_xlfn.RANK.EQ(CD22,$CT$6:$CT$89),"")</f>
        <v/>
      </c>
      <c r="CV22" s="52" t="str">
        <f>IF(IF(CU22&lt;&gt;"",IF(MAX(COUNTIF($CU$6:$CU$89,$CU$6:$CU$89))&gt;1,"x",""),"")&lt;&gt;"",CU22+1,"")</f>
        <v/>
      </c>
      <c r="CW22" s="52" t="str">
        <f>IF(CU22&lt;&gt;"",IF($G22="3",IF(CD22&lt;&gt;"",IF(AND(CU22&lt;=10,CD22&gt;=$CT$92),HLOOKUP(CU22,Points_Table_Modified,IF(DI22&gt;=6,8,DI22+2),FALSE),0),""),IF(CD22&lt;&gt;"",IF(AND(CU22&lt;=10,CD22&gt;=$CT$92),HLOOKUP(CU22,Points_Table,IF(DI22&gt;=6,8,DI22+2),FALSE),0),"")),"")</f>
        <v/>
      </c>
      <c r="CX22" s="53" t="str">
        <f>IF(CV22&lt;&gt;"",AVERAGE(IF(AND($G22="3",CV22&lt;&gt;""),HLOOKUP(CV22,Points_Table_Modified,IF(DI22&gt;=6,8,DI22+2),FALSE),IF(CV22&lt;&gt;"",HLOOKUP(CV22,Points_Table,IF(DI22&gt;=6,8,DI22+2),FALSE),"")),CW22),CW22)</f>
        <v/>
      </c>
      <c r="CY22" s="51" t="str">
        <f>IF(AND($G22="5",CD22&lt;&gt;""),CD22,"")</f>
        <v/>
      </c>
      <c r="CZ22" s="52" t="str">
        <f>IF(AND(CD22&lt;&gt;"",$G22="5"),_xlfn.RANK.EQ(CD22,$CY$6:$CY$89),"")</f>
        <v/>
      </c>
      <c r="DA22" s="52" t="str">
        <f>IF(IF(CZ22&lt;&gt;"",IF(MAX(COUNTIF($CZ$6:$CZ$89,$CZ$6:$CZ$89))&gt;1,"x",""),"")&lt;&gt;"",CZ22+1,"")</f>
        <v/>
      </c>
      <c r="DB22" s="52" t="str">
        <f>IF(CZ22&lt;&gt;"",IF($G22="3",IF(CD22&lt;&gt;"",IF(AND(CZ22&lt;=10,CD22&gt;=$CY$92),HLOOKUP(CZ22,Points_Table_Modified,IF(DI22&gt;=6,8,DI22+2),FALSE),0),""),IF(CD22&lt;&gt;"",IF(AND(CZ22&lt;=10,CD22&gt;=$CY$92),HLOOKUP(CZ22,Points_Table,IF(DI22&gt;=6,8,DI22+2),FALSE),0),"")),"")</f>
        <v/>
      </c>
      <c r="DC22" s="53" t="str">
        <f>IF(DA22&lt;&gt;"",AVERAGE(IF(AND($G22="3",DA22&lt;&gt;""),HLOOKUP(DA22,Points_Table_Modified,IF(DI22&gt;=6,8,DI22+2),FALSE),IF(DA22&lt;&gt;"",HLOOKUP(DA22,Points_Table,IF(DI22&gt;=6,8,DI22+2),FALSE),"")),DB22),DB22)</f>
        <v/>
      </c>
      <c r="DD22" s="51" t="str">
        <f>IF(AND($G22="6",CD22&lt;&gt;""),CD22,"")</f>
        <v/>
      </c>
      <c r="DE22" s="52" t="str">
        <f>IF(AND(CD22&lt;&gt;"",$G22="6"),_xlfn.RANK.EQ(CD22,$DD$6:$DD$89),"")</f>
        <v/>
      </c>
      <c r="DF22" s="52" t="str">
        <f>IF(IF(DE22&lt;&gt;"",IF(MAX(COUNTIF($DE$6:$DE$89,$DE$6:$DE$89))&gt;1,"x",""),"")&lt;&gt;"",DE22+1,"")</f>
        <v/>
      </c>
      <c r="DG22" s="52" t="str">
        <f>IF(DE22&lt;&gt;"",IF($G22="3",IF(CD22&lt;&gt;"",IF(AND(DE22&lt;=10,CD22&gt;=$DD$92),HLOOKUP(DE22,Points_Table_Modified,IF(DI22&gt;=6,8,DI22+2),FALSE),0),""),IF(CD22&lt;&gt;"",IF(AND(DE22&lt;=10,CD22&gt;=$DD$92),HLOOKUP(DE22,Points_Table,IF(DI22&gt;=6,8,DI22+2),FALSE),0),"")),"")</f>
        <v/>
      </c>
      <c r="DH22" s="53" t="str">
        <f>IF(DF22&lt;&gt;"",AVERAGE(IF(AND($G22="3",DF22&lt;&gt;""),HLOOKUP(DF22,Points_Table_Modified,IF(DI22&gt;=6,8,DI22+2),FALSE),IF(DF22&lt;&gt;"",HLOOKUP(DF22,Points_Table,IF(DI22&gt;=6,8,DI22+2),FALSE),"")),DG22),DG22)</f>
        <v/>
      </c>
      <c r="DI22" s="55">
        <f>VLOOKUP($G22,Entries_D_Event,6,FALSE)</f>
        <v>12</v>
      </c>
      <c r="DJ22" s="52" t="str">
        <f>CONCATENATE(DE22,CZ22,CU22,CP22,CK22,CF22)</f>
        <v>4</v>
      </c>
      <c r="DK22" s="52">
        <f>IF(DJ22&lt;&gt;"",IF(AND($G22="3",CD22&lt;&gt;""),10,IF(CD22&lt;&gt;"",5,"")),"")</f>
        <v>10</v>
      </c>
      <c r="DL22" s="118">
        <f>_xlfn.NUMBERVALUE(IF(DJ22&lt;&gt;"",CONCATENATE(DH22,DC22,CX22,CS22,CN22,CI22),""))</f>
        <v>33</v>
      </c>
      <c r="DM22" s="56">
        <f>IFERROR(DK22+DL22,0)</f>
        <v>43</v>
      </c>
      <c r="DN22" s="90">
        <v>435</v>
      </c>
      <c r="DO22" s="52" t="str">
        <f>IF(AND($G22="1",DN22&lt;&gt;""),DN22,"")</f>
        <v/>
      </c>
      <c r="DP22" s="52" t="str">
        <f>IF(AND(DN22&lt;&gt;"",$G22="1"),_xlfn.RANK.EQ(DN22,$DO$6:$DO$89),"")</f>
        <v/>
      </c>
      <c r="DQ22" s="52" t="str">
        <f>IF(IF(DP22&lt;&gt;"",IF(MAX(COUNTIF($DP$6:$DP$89,$DP$6:$DP$89))&gt;1,"x",""),"")&lt;&gt;"",DP22+1,"")</f>
        <v/>
      </c>
      <c r="DR22" s="52" t="str">
        <f>IF(DP22&lt;&gt;"",IF($G22="3",IF(DN22&lt;&gt;"",IF(AND(DP22&lt;=10,DN22&gt;=$DO$92),HLOOKUP(DP22,Points_Table_Modified,IF(ES22&gt;=6,8,ES22+2),FALSE),0),""),IF(DN22&lt;&gt;"",IF(AND(DP22&lt;=10,DN22&gt;=$DO$92),HLOOKUP(DP22,Points_Table,IF(ES22&gt;=6,8,ES22+2),FALSE),0),"")),"")</f>
        <v/>
      </c>
      <c r="DS22" s="53" t="str">
        <f>IF(DQ22&lt;&gt;"",AVERAGE(IF(AND($G22="3",DQ22&lt;&gt;""),HLOOKUP(DQ22,Points_Table_Modified,IF(ES22&gt;=6,8,ES22+2),FALSE),IF(DQ22&lt;&gt;"",HLOOKUP(DQ22,Points_Table,IF(ES22&gt;=6,8,ES22+2),FALSE),"")),DR22),DR22)</f>
        <v/>
      </c>
      <c r="DT22" s="51" t="str">
        <f>IF(AND($G22="2",DN22&lt;&gt;""),DN22,"")</f>
        <v/>
      </c>
      <c r="DU22" s="52" t="str">
        <f>IF(AND(DN22&lt;&gt;"",$G22="2"),_xlfn.RANK.EQ(DN22,$DT$6:$DT$89),"")</f>
        <v/>
      </c>
      <c r="DV22" s="52" t="str">
        <f>IF(IF(DU22&lt;&gt;"",IF(MAX(COUNTIF($DU$6:$DU$89,$DU$6:$DU$89))&gt;1,"x",""),"")&lt;&gt;"",DU22+1,"")</f>
        <v/>
      </c>
      <c r="DW22" s="54" t="str">
        <f>IF(DU22&lt;&gt;"",IF($G22="3",IF(DN22&lt;&gt;"",IF(AND(DU22&lt;=10,DN22&gt;=$DT$92),HLOOKUP(DU22,Points_Table_Modified,IF(ES22&gt;=6,8,ES22+2),FALSE),0),""),IF(DN22&lt;&gt;"",IF(AND(DU22&lt;=10,DN22&gt;=$DT$92),HLOOKUP(DU22,Points_Table,IF(ES22&gt;=6,8,ES22+2),FALSE),0),"")),"")</f>
        <v/>
      </c>
      <c r="DX22" s="53" t="str">
        <f>IF(DV22&lt;&gt;"",AVERAGE(IF(AND($G22="3",DV22&lt;&gt;""),HLOOKUP(DV22,Points_Table_Modified,IF(ES22&gt;=6,8,ES22+2),FALSE),IF(DV22&lt;&gt;"",HLOOKUP(DV22,Points_Table,IF(ES22&gt;=6,8,ES22+2),FALSE),"")),DW22),DW22)</f>
        <v/>
      </c>
      <c r="DY22" s="51">
        <f>IF(AND($G22="3",DN22&lt;&gt;""),DN22,"")</f>
        <v>435</v>
      </c>
      <c r="DZ22" s="52">
        <f>IF(AND(DN22&lt;&gt;"",$G22="3"),_xlfn.RANK.EQ(DN22,$DY$6:$DY$89),"")</f>
        <v>2</v>
      </c>
      <c r="EA22" s="52" t="str">
        <f>IF(IF(DZ22&lt;&gt;"",IF(MAX(COUNTIF($DZ$6:$DZ$89,$DZ$6:$DZ$89))&gt;1,"x",""),"")&lt;&gt;"",DZ22+1,"")</f>
        <v/>
      </c>
      <c r="EB22" s="52">
        <f>IF(DZ22&lt;&gt;"",IF($G22="3",IF(DN22&lt;&gt;"",IF(AND(DZ22&lt;=20,DN22&gt;=$DY$92),HLOOKUP(DZ22,Points_Table_Modified,IF(ES22&gt;=6,8,ES22+2),FALSE),0),""),IF(DN22&lt;&gt;"",IF(AND(DZ22&lt;=10,DN22&gt;=$DY$92),HLOOKUP(DZ22,Points_Table,IF(ES22&gt;=6,8,ES22+2),FALSE),0),"")),"")</f>
        <v>43</v>
      </c>
      <c r="EC22" s="53">
        <f>IF(EA22&lt;&gt;"",AVERAGE(IF(AND($G22="3",EA22&lt;&gt;""),HLOOKUP(EA22,Points_Table_Modified,IF(ES22&gt;=6,8,ES22+2),FALSE),IF(EA22&lt;&gt;"",HLOOKUP(EA22,Points_Table,IF(ES22&gt;=6,8,ES22+2),FALSE),"")),EB22),EB22)</f>
        <v>43</v>
      </c>
      <c r="ED22" s="51" t="str">
        <f>IF(AND($G22="4",DN22&lt;&gt;""),DN22,"")</f>
        <v/>
      </c>
      <c r="EE22" s="52" t="str">
        <f>IF(AND(DN22&lt;&gt;"",G22="4"),_xlfn.RANK.EQ(DN22,$ED$6:$ED$89),"")</f>
        <v/>
      </c>
      <c r="EF22" s="52" t="str">
        <f>IF(IF(EE22&lt;&gt;"",IF(MAX(COUNTIF($EE$6:$EE$89,$EE$6:$EE$89))&gt;1,"x",""),"")&lt;&gt;"",EE22+1,"")</f>
        <v/>
      </c>
      <c r="EG22" s="52" t="str">
        <f>IF(EE22&lt;&gt;"",IF($G22="3",IF(DN22&lt;&gt;"",IF(AND(EE22&lt;=10,DN22&gt;=$ED$92),HLOOKUP(EE22,Points_Table_Modified,IF(ES22&gt;=6,8,ES22+2),FALSE),0),""),IF(DN22&lt;&gt;"",IF(AND(EE22&lt;=10,DN22&gt;=$ED$92),HLOOKUP(EE22,Points_Table,IF(ES22&gt;=6,8,ES22+2),FALSE),0),"")),"")</f>
        <v/>
      </c>
      <c r="EH22" s="53" t="str">
        <f>IF(EF22&lt;&gt;"",AVERAGE(IF(AND($G22="3",EF22&lt;&gt;""),HLOOKUP(EF22,Points_Table_Modified,IF(ES22&gt;=6,8,ES22+2),FALSE),IF(EF22&lt;&gt;"",HLOOKUP(EF22,Points_Table,IF(ES22&gt;=6,8,ES22+2),FALSE),"")),EG22),EG22)</f>
        <v/>
      </c>
      <c r="EI22" s="51" t="str">
        <f>IF(AND($G22="5",DN22&lt;&gt;""),DN22,"")</f>
        <v/>
      </c>
      <c r="EJ22" s="52" t="str">
        <f>IF(AND(DN22&lt;&gt;"",$G22="5"),_xlfn.RANK.EQ(DN22,$EI$6:$EI$89),"")</f>
        <v/>
      </c>
      <c r="EK22" s="52" t="str">
        <f>IF(IF(EJ22&lt;&gt;"",IF(MAX(COUNTIF($EJ$6:$EJ$89,$EJ$6:$EJ$89))&gt;1,"x",""),"")&lt;&gt;"",EJ22+1,"")</f>
        <v/>
      </c>
      <c r="EL22" s="52" t="str">
        <f>IF(EJ22&lt;&gt;"",IF($G22="3",IF(DN22&lt;&gt;"",IF(AND(EJ22&lt;=10,DN22&gt;=$EI$92),HLOOKUP(EJ22,Points_Table_Modified,IF(ES22&gt;=6,8,ES22+2),FALSE),0),""),IF(DN22&lt;&gt;"",IF(AND(EJ22&lt;=10,DN22&gt;=$EI$92),HLOOKUP(EJ22,Points_Table,IF(ES22&gt;=6,8,ES22+2),FALSE),0),"")),"")</f>
        <v/>
      </c>
      <c r="EM22" s="53" t="str">
        <f>IF(EK22&lt;&gt;"",AVERAGE(IF(AND($G22="3",EK22&lt;&gt;""),HLOOKUP(EK22,Points_Table_Modified,IF(ES22&gt;=6,8,ES22+2),FALSE),IF(EK22&lt;&gt;"",HLOOKUP(EK22,Points_Table,IF(ES22&gt;=6,8,ES22+2),FALSE),"")),EL22),EL22)</f>
        <v/>
      </c>
      <c r="EN22" s="51" t="str">
        <f>IF(AND($G22="6",DN22&lt;&gt;""),DN22,"")</f>
        <v/>
      </c>
      <c r="EO22" s="52" t="str">
        <f>IF(AND(DN22&lt;&gt;"",$G22="6"),_xlfn.RANK.EQ(DN22,$EN$6:$EN$89),"")</f>
        <v/>
      </c>
      <c r="EP22" s="52" t="str">
        <f>IF(IF(EO22&lt;&gt;"",IF(MAX(COUNTIF($EO$6:$EO$89,$EO$6:$EO$89))&gt;1,"x",""),"")&lt;&gt;"",EO22+1,"")</f>
        <v/>
      </c>
      <c r="EQ22" s="52" t="str">
        <f>IF(EO22&lt;&gt;"",IF($G22="3",IF(DN22&lt;&gt;"",IF(AND(EO22&lt;=10,DN22&gt;=$EN$92),HLOOKUP(EO22,Points_Table_Modified,IF(ES22&gt;=6,8,ES22+2),FALSE),0),""),IF(DN22&lt;&gt;"",IF(AND(EO22&lt;=10,DN22&gt;=$EN$92),HLOOKUP(EO22,Points_Table,IF(ES22&gt;=6,8,ES22+2),FALSE),0),"")),"")</f>
        <v/>
      </c>
      <c r="ER22" s="53" t="str">
        <f>IF(EP22&lt;&gt;"",AVERAGE(IF(AND($G22="3",EP22&lt;&gt;""),HLOOKUP(EP22,Points_Table_Modified,IF(ES22&gt;=6,8,ES22+2),FALSE),IF(EP22&lt;&gt;"",HLOOKUP(EP22,Points_Table,IF(ES22&gt;=6,8,ES22+2),FALSE),"")),EQ22),EQ22)</f>
        <v/>
      </c>
      <c r="ES22" s="57">
        <f>VLOOKUP($G22,Entries_D_Event,7,FALSE)</f>
        <v>9</v>
      </c>
      <c r="ET22" s="52" t="str">
        <f>CONCATENATE(EO22,EJ22,EE22,DZ22,DU22,DP22)</f>
        <v>2</v>
      </c>
      <c r="EU22" s="118">
        <f>IF(ET22&lt;&gt;"",IF(AND($G22="3",DN22&lt;&gt;""),10,IF(DN22&lt;&gt;"",5,"")),"")</f>
        <v>10</v>
      </c>
      <c r="EV22" s="118">
        <f>_xlfn.NUMBERVALUE(IF(ET22&lt;&gt;"",CONCATENATE(ER22,EM22,EH22,EC22,DX22,DS22),""))</f>
        <v>43</v>
      </c>
      <c r="EW22" s="56">
        <f>IFERROR(EU22+EV22,0)</f>
        <v>53</v>
      </c>
      <c r="EX22" s="90"/>
      <c r="EY22" s="52" t="str">
        <f>IF(AND($G22="1",EX22&lt;&gt;""),EX22,"")</f>
        <v/>
      </c>
      <c r="EZ22" s="52" t="str">
        <f>IF(AND(EX22&lt;&gt;"",$G22="1"),_xlfn.RANK.EQ(EX22,$EY$6:$EY$89),"")</f>
        <v/>
      </c>
      <c r="FA22" s="52" t="str">
        <f>IF(IF(EZ22&lt;&gt;"",IF(MAX(COUNTIF($EZ$6:$EZ$89,$EZ$6:$EZ$89))&gt;1,"x",""),"")&lt;&gt;"",EZ22+1,"")</f>
        <v/>
      </c>
      <c r="FB22" s="52" t="str">
        <f>IF(EZ22&lt;&gt;"",IF($G22="3",IF(EX22&lt;&gt;"",IF(AND(EZ22&lt;=10,EX22&gt;=$EY$92),HLOOKUP(EZ22,Points_Table_Modified,IF(GC22&gt;=6,8,GC22+2),FALSE),0),""),IF(EX22&lt;&gt;"",IF(AND(EZ22&lt;=10,EX22&gt;=$EY$92),HLOOKUP(EZ22,Points_Table,IF(GC22&gt;=6,8,GC22+2),FALSE),0),"")),"")</f>
        <v/>
      </c>
      <c r="FC22" s="56" t="str">
        <f>IF(FB22&gt;0,IF(FA22&lt;&gt;"",AVERAGE(IF(AND($G22="3",FA22&lt;&gt;""),HLOOKUP(FA22,Points_Table_Modified,IF(GC22&gt;=6,8,GC22+2),FALSE),IF(FA22&lt;&gt;"",HLOOKUP(FA22,Points_Table,IF(GC22&gt;=6,8,GC22+2),FALSE),"")),FB22),FB22),0)</f>
        <v/>
      </c>
      <c r="FD22" s="51" t="str">
        <f>IF(AND($G22="2",EX22&lt;&gt;""),EX22,"")</f>
        <v/>
      </c>
      <c r="FE22" s="52" t="str">
        <f>IF(AND(EX22&lt;&gt;"",$G22="2"),_xlfn.RANK.EQ(EX22,$FD$6:$FD$89),"")</f>
        <v/>
      </c>
      <c r="FF22" s="52" t="str">
        <f>IF(IF(FE22&lt;&gt;"",IF(MAX(COUNTIF($FE$6:$FE$89,$FE$6:$FE$89))&gt;1,"x",""),"")&lt;&gt;"",FE22+1,"")</f>
        <v/>
      </c>
      <c r="FG22" s="54" t="str">
        <f>IF(FE22&lt;&gt;"",IF($G22="3",IF(EX22&lt;&gt;"",IF(AND(FE22&lt;=10,EX22&gt;=$FD$92),HLOOKUP(FE22,Points_Table_Modified,IF(GC22&gt;=6,8,GC22+2),FALSE),0),""),IF(EX22&lt;&gt;"",IF(AND(FE22&lt;=10,EX22&gt;=$FD$92),HLOOKUP(FE22,Points_Table,IF(GC22&gt;=6,8,GC22+2),FALSE),0),"")),"")</f>
        <v/>
      </c>
      <c r="FH22" s="56" t="str">
        <f>IF(FG22&gt;0,IF(FF22&lt;&gt;"",AVERAGE(IF(AND($G22="3",FF22&lt;&gt;""),HLOOKUP(FF22,Points_Table_Modified,IF(GC22&gt;=6,8,GC22+2),FALSE),IF(FF22&lt;&gt;"",HLOOKUP(FF22,Points_Table,IF(GC22&gt;=6,8,GC22+2),FALSE),"")),FG22),FG22),0)</f>
        <v/>
      </c>
      <c r="FI22" s="51" t="str">
        <f>IF(AND($G22="3",EX22&lt;&gt;""),EX22,"")</f>
        <v/>
      </c>
      <c r="FJ22" s="52" t="str">
        <f>IF(AND(EX22&lt;&gt;"",$G22="3"),_xlfn.RANK.EQ(EX22,$FI$6:$FI$89),"")</f>
        <v/>
      </c>
      <c r="FK22" s="52" t="str">
        <f>IF(IF(FJ22&lt;&gt;"",IF(MAX(COUNTIF($FJ$6:$FJ$89,$FJ$6:$FJ$89))&gt;1,"x",""),"")&lt;&gt;"",FJ22+1,"")</f>
        <v/>
      </c>
      <c r="FL22" s="52" t="str">
        <f>IF(FJ22&lt;&gt;"",IF($G22="3",IF(EX22&lt;&gt;"",IF(AND(FJ22&lt;=20,EX22&gt;=$FI$92),HLOOKUP(FJ22,Points_Table_Modified,IF(GC22&gt;=6,8,GC22+2),FALSE),0),""),IF(EX22&lt;&gt;"",IF(AND(FJ22&lt;=10,EX22&gt;=$FI$92),HLOOKUP(FJ22,Points_Table,IF(GC22&gt;=6,8,GC22+2),FALSE),0),"")),"")</f>
        <v/>
      </c>
      <c r="FM22" s="56" t="str">
        <f>IF(FL22&gt;0,IF(FK22&lt;&gt;"",AVERAGE(IF(AND($G22="3",FK22&lt;&gt;""),HLOOKUP(FK22,Points_Table_Modified,IF(GC22&gt;=6,8,GC22+2),FALSE),IF(FK22&lt;&gt;"",HLOOKUP(FK22,Points_Table,IF(GC22&gt;=6,8,GC22+2),FALSE),"")),FL22),FL22),0)</f>
        <v/>
      </c>
      <c r="FN22" s="51" t="str">
        <f>IF(AND($G22="4",EX22&lt;&gt;""),EX22,"")</f>
        <v/>
      </c>
      <c r="FO22" s="52" t="str">
        <f>IF(AND(EX22&lt;&gt;"",G22="4"),_xlfn.RANK.EQ(EX22,$FN$6:$FN$89),"")</f>
        <v/>
      </c>
      <c r="FP22" s="52" t="str">
        <f>IF(IF(FO22&lt;&gt;"",IF(MAX(COUNTIF($FO$6:$FO$89,$FO$6:$FO$89))&gt;1,"x",""),"")&lt;&gt;"",FO22+1,"")</f>
        <v/>
      </c>
      <c r="FQ22" s="52" t="str">
        <f>IF(FO22&lt;&gt;"",IF($G22="3",IF(EX22&lt;&gt;"",IF(AND(FO22&lt;=10,EX22&gt;=$FN$92),HLOOKUP(FO22,Points_Table_Modified,IF(GC22&gt;=6,8,GC22+2),FALSE),0),""),IF(EX22&lt;&gt;"",IF(AND(FO22&lt;=10,EX22&gt;=$FN$92),HLOOKUP(FO22,Points_Table,IF(GC22&gt;=6,8,GC22+2),FALSE),0),"")),"")</f>
        <v/>
      </c>
      <c r="FR22" s="56" t="str">
        <f>IF(FQ22&gt;0,IF(FP22&lt;&gt;"",AVERAGE(IF(AND($G22="3",FP22&lt;&gt;""),HLOOKUP(FP22,Points_Table_Modified,IF(GC22&gt;=6,8,GC22+2),FALSE),IF(FP22&lt;&gt;"",HLOOKUP(FP22,Points_Table,IF(GC22&gt;=6,8,GC22+2),FALSE),"")),FQ22),FQ22),0)</f>
        <v/>
      </c>
      <c r="FS22" s="51" t="str">
        <f>IF(AND($G22="5",EX22&lt;&gt;""),EX22,"")</f>
        <v/>
      </c>
      <c r="FT22" s="52" t="str">
        <f>IF(AND(EX22&lt;&gt;"",$G22="5"),_xlfn.RANK.EQ(EX22,$FS$6:$FS$89),"")</f>
        <v/>
      </c>
      <c r="FU22" s="52" t="str">
        <f>IF(IF(FT22&lt;&gt;"",IF(MAX(COUNTIF($FT$6:$FT$89,$FT$6:$FT$89))&gt;1,"x",""),"")&lt;&gt;"",FT22+1,"")</f>
        <v/>
      </c>
      <c r="FV22" s="52" t="str">
        <f>IF(FT22&lt;&gt;"",IF($G22="3",IF(EX22&lt;&gt;"",IF(AND(FT22&lt;=10,EX22&gt;=$FS$92),HLOOKUP(FT22,Points_Table_Modified,IF(GC22&gt;=6,8,GC22+2),FALSE),0),""),IF(EX22&lt;&gt;"",IF(AND(FT22&lt;=10,EX22&gt;=$FS$92),HLOOKUP(FT22,Points_Table,IF(GC22&gt;=6,8,GC22+2),FALSE),0),"")),"")</f>
        <v/>
      </c>
      <c r="FW22" s="56" t="str">
        <f>IF(FV22&gt;0,IF(FU22&lt;&gt;"",AVERAGE(IF(AND($G22="3",FU22&lt;&gt;""),HLOOKUP(FU22,Points_Table_Modified,IF(GC22&gt;=6,8,GC22+2),FALSE),IF(FU22&lt;&gt;"",HLOOKUP(FU22,Points_Table,IF(GC22&gt;=6,8,GC22+2),FALSE),"")),FV22),FV22),0)</f>
        <v/>
      </c>
      <c r="FX22" s="51" t="str">
        <f>IF(AND($G22="6",EX22&lt;&gt;""),EX22,"")</f>
        <v/>
      </c>
      <c r="FY22" s="52" t="str">
        <f>IF(AND(EX22&lt;&gt;"",$G22="6"),_xlfn.RANK.EQ(EX22,$FX$6:$FX$89),"")</f>
        <v/>
      </c>
      <c r="FZ22" s="52" t="str">
        <f>IF(IF(FY22&lt;&gt;"",IF(MAX(COUNTIF($FY$6:$FY$89,$FY$6:$FY$89))&gt;1,"x",""),"")&lt;&gt;"",FY22+1,"")</f>
        <v/>
      </c>
      <c r="GA22" s="52" t="str">
        <f>IF(FY22&lt;&gt;"",IF($G22="3",IF(EX22&lt;&gt;"",IF(AND(FY22&lt;=10,EX22&gt;=$FX$92),HLOOKUP(FY22,Points_Table_Modified,IF(GC22&gt;=6,8,GC22+2),FALSE),0),""),IF(EX22&lt;&gt;"",IF(AND(FY22&lt;=10,EX22&gt;=$FX$92),HLOOKUP(FY22,Points_Table,IF(GC22&gt;=6,8,GC22+2),FALSE),0),"")),"")</f>
        <v/>
      </c>
      <c r="GB22" s="56" t="str">
        <f>IF(GA22&gt;0,IF(FZ22&lt;&gt;"",AVERAGE(IF(AND($G22="3",FZ22&lt;&gt;""),HLOOKUP(FZ22,Points_Table_Modified,IF(GC22&gt;=6,8,GC22+2),FALSE),IF(FZ22&lt;&gt;"",HLOOKUP(FZ22,Points_Table,IF(GC22&gt;=6,8,GC22+2),FALSE),"")),GA22),GA22),0)</f>
        <v/>
      </c>
      <c r="GC22" s="57">
        <f>VLOOKUP($G22,Entries_D_Event,8,FALSE)</f>
        <v>0</v>
      </c>
      <c r="GD22" s="52" t="str">
        <f>CONCATENATE(FY22,FT22,FO22,FJ22,FE22,EZ22)</f>
        <v/>
      </c>
      <c r="GE22" s="118" t="str">
        <f>IF(GD22&lt;&gt;"",IF(AND($G22="3",EX22&lt;&gt;""),10,IF(EX22&lt;&gt;"",5,"")),"")</f>
        <v/>
      </c>
      <c r="GF22" s="118">
        <f>_xlfn.NUMBERVALUE(IF(GD22&lt;&gt;"",CONCATENATE(GB22,FW22,FR22,FM22,FH22,FC22),""))</f>
        <v>0</v>
      </c>
      <c r="GG22" s="56">
        <f>IFERROR(GE22+GF22,0)</f>
        <v>0</v>
      </c>
      <c r="GH22" s="90"/>
      <c r="GI22" s="52" t="str">
        <f>IF(AND($G22="1",GH22&lt;&gt;""),GH22,"")</f>
        <v/>
      </c>
      <c r="GJ22" s="52" t="str">
        <f>IF(AND(GH22&lt;&gt;"",$G22="1"),_xlfn.RANK.EQ(GH22,$GI$6:$GI$89),"")</f>
        <v/>
      </c>
      <c r="GK22" s="52" t="str">
        <f>IF(IF(GJ22&lt;&gt;"",IF(MAX(COUNTIF($GJ$6:$GJ$89,$GJ$6:$GJ$89))&gt;1,"x",""),"")&lt;&gt;"",GJ22+1,"")</f>
        <v/>
      </c>
      <c r="GL22" s="52" t="str">
        <f>IF(GJ22&lt;&gt;"",IF($G22="3",IF(GH22&lt;&gt;"",IF(AND(GJ22&lt;=10,GH22&gt;=$GI$92),HLOOKUP(GJ22,Points_Table_Modified,IF(HM22&gt;=6,8,HM22+2),FALSE),0),""),IF(GH22&lt;&gt;"",IF(AND(GJ22&lt;=10,GH22&gt;=$GI$92),HLOOKUP(GJ22,Points_Table,IF(HM22&gt;=6,8,HM22+2),FALSE),0),"")),"")</f>
        <v/>
      </c>
      <c r="GM22" s="53" t="str">
        <f>IF(GK22&lt;&gt;"",AVERAGE(IF(AND($G22="3",GK22&lt;&gt;""),HLOOKUP(GK22,Points_Table_Modified,IF(HM22&gt;=6,8,HM22+2),FALSE),IF(GK22&lt;&gt;"",HLOOKUP(GK22,Points_Table,IF(HM22&gt;=6,8,HM22+2),FALSE),"")),GL22),GL22)</f>
        <v/>
      </c>
      <c r="GN22" s="51" t="str">
        <f>IF(AND($G22="2",GH22&lt;&gt;""),GH22,"")</f>
        <v/>
      </c>
      <c r="GO22" s="52" t="str">
        <f>IF(AND(GH22&lt;&gt;"",$G22="2"),_xlfn.RANK.EQ(GH22,$GN$6:$GN$89),"")</f>
        <v/>
      </c>
      <c r="GP22" s="52" t="str">
        <f>IF(IF(GO22&lt;&gt;"",IF(MAX(COUNTIF($GO$6:$GO$89,$GO$6:$GO$89))&gt;1,"x",""),"")&lt;&gt;"",GO22+1,"")</f>
        <v/>
      </c>
      <c r="GQ22" s="54" t="str">
        <f>IF(GO22&lt;&gt;"",IF($G22="3",IF(GH22&lt;&gt;"",IF(AND(GO22&lt;=10,GH22&gt;=$GN$92),HLOOKUP(GO22,Points_Table_Modified,IF(HM22&gt;=6,8,HM22+2),FALSE),0),""),IF(GH22&lt;&gt;"",IF(AND(GO22&lt;=10,GH22&gt;=$GN$92),HLOOKUP(GO22,Points_Table,IF(HM22&gt;=6,8,HM22+2),FALSE),0),"")),"")</f>
        <v/>
      </c>
      <c r="GR22" s="53" t="str">
        <f>IF(GP22&lt;&gt;"",AVERAGE(IF(AND($G22="3",GP22&lt;&gt;""),HLOOKUP(GP22,Points_Table_Modified,IF(HM22&gt;=6,8,HM22+2),FALSE),IF(GP22&lt;&gt;"",HLOOKUP(GP22,Points_Table,IF(HM22&gt;=6,8,HM22+2),FALSE),"")),GQ22),GQ22)</f>
        <v/>
      </c>
      <c r="GS22" s="51" t="str">
        <f>IF(AND($G22="3",GH22&lt;&gt;""),GH22,"")</f>
        <v/>
      </c>
      <c r="GT22" s="52" t="str">
        <f>IF(AND(GH22&lt;&gt;"",$G22="3"),_xlfn.RANK.EQ(GH22,$GS$6:$GS$89),"")</f>
        <v/>
      </c>
      <c r="GU22" s="52" t="str">
        <f>IF(IF(GT22&lt;&gt;"",IF(MAX(COUNTIF($GT$6:$GT$89,$GT$6:$GT$89))&gt;1,"x",""),"")&lt;&gt;"",GT22+1,"")</f>
        <v/>
      </c>
      <c r="GV22" s="52" t="str">
        <f>IF(GT22&lt;&gt;"",IF($G22="3",IF(GH22&lt;&gt;"",IF(AND(GT22&lt;=20,GH22&gt;=$GS$92),HLOOKUP(GT22,Points_Table_Modified,IF(HM22&gt;=6,8,HM22+2),FALSE),0),""),IF(GH22&lt;&gt;"",IF(AND(GT22&lt;=10,GH22&gt;=$GS$92),HLOOKUP(GT22,Points_Table,IF(HM22&gt;=6,8,HM22+2),FALSE),0),"")),"")</f>
        <v/>
      </c>
      <c r="GW22" s="53" t="str">
        <f>IF(GU22&lt;&gt;"",AVERAGE(IF(AND($G22="3",GU22&lt;&gt;""),HLOOKUP(GU22,Points_Table_Modified,IF(HM22&gt;=6,8,HM22+2),FALSE),IF(GU22&lt;&gt;"",HLOOKUP(GU22,Points_Table,IF(HM22&gt;=6,8,HM22+2),FALSE),"")),GV22),GV22)</f>
        <v/>
      </c>
      <c r="GX22" s="51" t="str">
        <f>IF(AND($G22="4",GH22&lt;&gt;""),GH22,"")</f>
        <v/>
      </c>
      <c r="GY22" s="52" t="str">
        <f>IF(AND($GH22&lt;&gt;"",G22="4"),_xlfn.RANK.EQ(GH22,$GX$6:$GX$89),"")</f>
        <v/>
      </c>
      <c r="GZ22" s="52" t="str">
        <f>IF(IF(GY22&lt;&gt;"",IF(MAX(COUNTIF($GY$6:$GY$89,$GY$6:$GY$89))&gt;1,"x",""),"")&lt;&gt;"",GY22+1,"")</f>
        <v/>
      </c>
      <c r="HA22" s="52" t="str">
        <f>IF(GY22&lt;&gt;"",IF($G22="3",IF(GH22&lt;&gt;"",IF(AND(GY22&lt;=10,GH22&gt;=$GX$92),HLOOKUP(GY22,Points_Table_Modified,IF(HM22&gt;=6,8,HM22+2),FALSE),0),""),IF(GH22&lt;&gt;"",IF(AND(GY22&lt;=10,GH22&gt;=$GX$92),HLOOKUP(GY22,Points_Table,IF(HM22&gt;=6,8,HM22+2),FALSE),0),"")),"")</f>
        <v/>
      </c>
      <c r="HB22" s="53" t="str">
        <f>IF(GZ22&lt;&gt;"",AVERAGE(IF(AND($G22="3",GZ22&lt;&gt;""),HLOOKUP(GZ22,Points_Table_Modified,IF(HM22&gt;=6,8,HM22+2),FALSE),IF(GZ22&lt;&gt;"",HLOOKUP(GZ22,Points_Table,IF(HM22&gt;=6,8,HM22+2),FALSE),"")),HA22),HA22)</f>
        <v/>
      </c>
      <c r="HC22" s="51" t="str">
        <f>IF(AND($G22="5",GH22&lt;&gt;""),GH22,"")</f>
        <v/>
      </c>
      <c r="HD22" s="52" t="str">
        <f>IF(AND(GH22&lt;&gt;"",$G22="5"),_xlfn.RANK.EQ(GH22,$HC$6:$HC$89),"")</f>
        <v/>
      </c>
      <c r="HE22" s="52" t="str">
        <f>IF(IF(HD22&lt;&gt;"",IF(MAX(COUNTIF($HD$6:$HD$89,$HD$6:$HD$89))&gt;1,"x",""),"")&lt;&gt;"",HD22+1,"")</f>
        <v/>
      </c>
      <c r="HF22" s="52" t="str">
        <f>IF(HD22&lt;&gt;"",IF($G22="3",IF(GH22&lt;&gt;"",IF(AND(HD22&lt;=10,GH22&gt;=$HC$92),HLOOKUP(HD22,Points_Table_Modified,IF(HM22&gt;=6,8,HM22+2),FALSE),0),""),IF(GH22&lt;&gt;"",IF(AND(HD22&lt;=10,GH22&gt;=$HC$92),HLOOKUP(HD22,Points_Table,IF(HM22&gt;=6,8,HM22+2),FALSE),0),"")),"")</f>
        <v/>
      </c>
      <c r="HG22" s="53" t="str">
        <f>IF(HE22&lt;&gt;"",AVERAGE(IF(AND($G22="3",HE22&lt;&gt;""),HLOOKUP(HE22,Points_Table_Modified,IF(HM22&gt;=6,8,HM22+2),FALSE),IF(HE22&lt;&gt;"",HLOOKUP(HE22,Points_Table,IF(HM22&gt;=6,8,HM22+2),FALSE),"")),HF22),HF22)</f>
        <v/>
      </c>
      <c r="HH22" s="51" t="str">
        <f>IF(AND($G22="6",GH22&lt;&gt;""),GH22,"")</f>
        <v/>
      </c>
      <c r="HI22" s="52" t="str">
        <f>IF(AND(GH22&lt;&gt;"",$G22="6"),_xlfn.RANK.EQ(GH22,$HH$6:$HH$89),"")</f>
        <v/>
      </c>
      <c r="HJ22" s="52" t="str">
        <f>IF(IF(HI22&lt;&gt;"",IF(MAX(COUNTIF($HI$6:$HI$89,$HI$6:$HI$89))&gt;1,"x",""),"")&lt;&gt;"",HI22+1,"")</f>
        <v/>
      </c>
      <c r="HK22" s="52" t="str">
        <f>IF(HI22&lt;&gt;"",IF($G22="3",IF(GH22&lt;&gt;"",IF(AND(HI22&lt;=10,GH22&gt;=$HH$92),HLOOKUP(HI22,Points_Table_Modified,IF(HM22&gt;=6,8,HM22+2),FALSE),0),""),IF(GH22&lt;&gt;"",IF(AND(HI22&lt;=10,GH22&gt;=$HH$92),HLOOKUP(HI22,Points_Table,IF(HM22&gt;=6,8,HM22+2),FALSE),0),"")),"")</f>
        <v/>
      </c>
      <c r="HL22" s="53" t="str">
        <f>IF(HJ22&lt;&gt;"",AVERAGE(IF(AND($G22="3",HJ22&lt;&gt;""),HLOOKUP(HJ22,Points_Table_Modified,IF(HM22&gt;=6,8,HM22+2),FALSE),IF(HJ22&lt;&gt;"",HLOOKUP(HJ22,Points_Table,IF(HM22&gt;=6,8,HM22+2),FALSE),"")),HK22),HK22)</f>
        <v/>
      </c>
      <c r="HM22" s="57">
        <f>VLOOKUP($G22,Entries_D_Event,9,FALSE)</f>
        <v>0</v>
      </c>
      <c r="HN22" s="52" t="str">
        <f>CONCATENATE(HI22,HD22,GY22,GT22,GO22,GJ22)</f>
        <v/>
      </c>
      <c r="HO22" s="118" t="str">
        <f>IF(HN22&lt;&gt;"",IF(AND($G22="3",GH22&lt;&gt;""),10,IF(GH22&lt;&gt;"",5,"")),"")</f>
        <v/>
      </c>
      <c r="HP22" s="118">
        <f>_xlfn.NUMBERVALUE(IF(HN22&lt;&gt;"",CONCATENATE(HL22,HG22,HB22,GW22,GR22,GM22),""))</f>
        <v>0</v>
      </c>
      <c r="HQ22" s="56">
        <f>IFERROR(HO22+HP22,0)</f>
        <v>0</v>
      </c>
      <c r="HR22" s="90"/>
      <c r="HS22" s="52" t="str">
        <f>IF(AND($G22="1",HR22&lt;&gt;""),HR22,"")</f>
        <v/>
      </c>
      <c r="HT22" s="52" t="str">
        <f>IF(AND(HR22&lt;&gt;"",$G22="1"),_xlfn.RANK.EQ(HR22,$HS$6:$HS$89),"")</f>
        <v/>
      </c>
      <c r="HU22" s="52" t="str">
        <f>IF(IF(HT22&lt;&gt;"",IF(MAX(COUNTIF($HT$6:$HT$89,$HT$6:$HT$89))&gt;1,"x",""),"")&lt;&gt;"",HT22+1,"")</f>
        <v/>
      </c>
      <c r="HV22" s="52" t="str">
        <f>IF(HT22&lt;&gt;"",IF($G22="3",IF(HR22&lt;&gt;"",IF(AND(HT22&lt;=10,HR22&gt;=$HS$92),HLOOKUP(HT22,Points_Table_Modified,IF(IW22&gt;=6,8,IW22+2),FALSE),0),""),IF(HR22&lt;&gt;"",IF(AND(HT22&lt;=10,HR22&gt;=$HS$92),HLOOKUP(HT22,Points_Table,IF(IW22&gt;=6,8,IW22+2),FALSE),0),"")),"")</f>
        <v/>
      </c>
      <c r="HW22" s="53" t="str">
        <f>IF(HU22&lt;&gt;"",AVERAGE(IF(AND($G22="3",HU22&lt;&gt;""),HLOOKUP(HU22,Points_Table_Modified,IF(IW22&gt;=6,8,IW22+2),FALSE),IF(HU22&lt;&gt;"",HLOOKUP(HU22,Points_Table,IF(IW22&gt;=6,8,IW22+2),FALSE),"")),HV22),HV22)</f>
        <v/>
      </c>
      <c r="HX22" s="51" t="str">
        <f>IF(AND($G22="2",HR22&lt;&gt;""),HR22,"")</f>
        <v/>
      </c>
      <c r="HY22" s="52" t="str">
        <f>IF(AND(HR22&lt;&gt;"",$G22="2"),_xlfn.RANK.EQ(HR22,$HX$6:$HX$89),"")</f>
        <v/>
      </c>
      <c r="HZ22" s="52" t="str">
        <f>IF(IF(HY22&lt;&gt;"",IF(MAX(COUNTIF($HY$6:$HY$89,$HY$6:$HY$89))&gt;1,"x",""),"")&lt;&gt;"",HY22+1,"")</f>
        <v/>
      </c>
      <c r="IA22" s="54" t="str">
        <f>IF(HY22&lt;&gt;"",IF($G22="3",IF(HR22&lt;&gt;"",IF(AND(HY22&lt;=10,HR22&gt;=$HX$92),HLOOKUP(HY22,Points_Table_Modified,IF(IW22&gt;=6,8,IW22+2),FALSE),0),""),IF(HR22&lt;&gt;"",IF(AND(HY22&lt;=10,HR22&gt;=$HX$92),HLOOKUP(HY22,Points_Table,IF(IW22&gt;=6,8,IW22+2),FALSE),0),"")),"")</f>
        <v/>
      </c>
      <c r="IB22" s="53" t="str">
        <f>IF(HZ22&lt;&gt;"",AVERAGE(IF(AND($G22="3",HZ22&lt;&gt;""),HLOOKUP(HZ22,Points_Table_Modified,IF(IW22&gt;=6,8,IW22+2),FALSE),IF(HZ22&lt;&gt;"",HLOOKUP(HZ22,Points_Table,IF(IW22&gt;=6,8,IW22+2),FALSE),"")),IA22),IA22)</f>
        <v/>
      </c>
      <c r="IC22" s="51" t="str">
        <f>IF(AND($G22="3",HR22&lt;&gt;""),HR22,"")</f>
        <v/>
      </c>
      <c r="ID22" s="52" t="str">
        <f>IF(AND(HR22&lt;&gt;"",$G22="3"),_xlfn.RANK.EQ(HR22,$IC$6:$IC$89),"")</f>
        <v/>
      </c>
      <c r="IE22" s="52" t="str">
        <f>IF(IF(ID22&lt;&gt;"",IF(MAX(COUNTIF($ID$6:$ID$89,$ID$6:$ID$89))&gt;1,"x",""),"")&lt;&gt;"",ID22+1,"")</f>
        <v/>
      </c>
      <c r="IF22" s="52" t="str">
        <f>IF(ID22&lt;&gt;"",IF($G22="3",IF(HR22&lt;&gt;"",IF(AND(ID22&lt;=20,HR22&gt;=$IC$92),HLOOKUP(ID22,Points_Table_Modified,IF(IW22&gt;=6,8,IW22+2),FALSE),0),""),IF(HR22&lt;&gt;"",IF(AND(ID22&lt;=10,HR22&gt;=$IC$92),HLOOKUP(ID22,Points_Table,IF(IW22&gt;=6,8,IW22+2),FALSE),0),"")),"")</f>
        <v/>
      </c>
      <c r="IG22" s="53" t="str">
        <f>IF(IE22&lt;&gt;"",AVERAGE(IF(AND($G22="3",IE22&lt;&gt;""),HLOOKUP(IE22,Points_Table_Modified,IF(IW22&gt;=6,8,IW22+2),FALSE),IF(IE22&lt;&gt;"",HLOOKUP(IE22,Points_Table,IF(IW22&gt;=6,8,IW22+2),FALSE),"")),IF22),IF22)</f>
        <v/>
      </c>
      <c r="IH22" s="51" t="str">
        <f>IF(AND($G22="4",HR22&lt;&gt;""),HR22,"")</f>
        <v/>
      </c>
      <c r="II22" s="52" t="str">
        <f>IF(AND(HR22&lt;&gt;"",G22="4"),_xlfn.RANK.EQ(HR22,$IH$6:$IH$89),"")</f>
        <v/>
      </c>
      <c r="IJ22" s="52" t="str">
        <f>IF(IF(II22&lt;&gt;"",IF(MAX(COUNTIF($II$6:$II$89,$II$6:$II$89))&gt;1,"x",""),"")&lt;&gt;"",II22+1,"")</f>
        <v/>
      </c>
      <c r="IK22" s="52" t="str">
        <f>IF(II22&lt;&gt;"",IF($G22="3",IF(HR22&lt;&gt;"",IF(AND(II22&lt;=10,HR22&gt;=$IH$92),HLOOKUP(II22,Points_Table_Modified,IF(IW22&gt;=6,8,IW22+2),FALSE),0),""),IF(HR22&lt;&gt;"",IF(AND(II22&lt;=10,HR22&gt;=$IH$92),HLOOKUP(II22,Points_Table,IF(IW22&gt;=6,8,IW22+2),FALSE),0),"")),"")</f>
        <v/>
      </c>
      <c r="IL22" s="53" t="str">
        <f>IF(IJ22&lt;&gt;"",AVERAGE(IF(AND($G22="3",IJ22&lt;&gt;""),HLOOKUP(IJ22,Points_Table_Modified,IF(IW22&gt;=6,8,IW22+2),FALSE),IF(IJ22&lt;&gt;"",HLOOKUP(IJ22,Points_Table,IF(IW22&gt;=6,8,IW22+2),FALSE),"")),IK22),IK22)</f>
        <v/>
      </c>
      <c r="IM22" s="51" t="str">
        <f>IF(AND($G22="5",HR22&lt;&gt;""),HR22,"")</f>
        <v/>
      </c>
      <c r="IN22" s="52" t="str">
        <f>IF(AND(HR22&lt;&gt;"",$G22="5"),_xlfn.RANK.EQ(HR22,$IM$6:$IM$89),"")</f>
        <v/>
      </c>
      <c r="IO22" s="52" t="str">
        <f>IF(IF(IN22&lt;&gt;"",IF(MAX(COUNTIF($IN$6:$IN$89,$IN$6:$IN$89))&gt;1,"x",""),"")&lt;&gt;"",IN22+1,"")</f>
        <v/>
      </c>
      <c r="IP22" s="52" t="str">
        <f>IF(IN22&lt;&gt;"",IF($G22="3",IF(HR22&lt;&gt;"",IF(AND(IN22&lt;=10,HR22&gt;=$IM$92),HLOOKUP(IN22,Points_Table_Modified,IF(IW22&gt;=6,8,IW22+2),FALSE),0),""),IF(HR22&lt;&gt;"",IF(AND(IN22&lt;=10,HR22&gt;=$IM$92),HLOOKUP(IN22,Points_Table,IF(IW22&gt;=6,8,IW22+2),FALSE),0),"")),"")</f>
        <v/>
      </c>
      <c r="IQ22" s="53" t="str">
        <f>IF(IO22&lt;&gt;"",AVERAGE(IF(AND($G22="3",IO22&lt;&gt;""),HLOOKUP(IO22,Points_Table_Modified,IF(IW22&gt;=6,8,IW22+2),FALSE),IF(IO22&lt;&gt;"",HLOOKUP(IO22,Points_Table,IF(IW22&gt;=6,8,IW22+2),FALSE),"")),IP22),IP22)</f>
        <v/>
      </c>
      <c r="IR22" s="51" t="str">
        <f>IF(AND($G22="6",HR22&lt;&gt;""),HR22,"")</f>
        <v/>
      </c>
      <c r="IS22" s="52" t="str">
        <f>IF(AND(HR22&lt;&gt;"",$G22="6"),_xlfn.RANK.EQ(HR22,$IR$6:$IR$89),"")</f>
        <v/>
      </c>
      <c r="IT22" s="52" t="str">
        <f>IF(IF(IS22&lt;&gt;"",IF(MAX(COUNTIF($IS$6:$IS$89,$IS$6:$IS$89))&gt;1,"x",""),"")&lt;&gt;"",IS22+1,"")</f>
        <v/>
      </c>
      <c r="IU22" s="52" t="str">
        <f>IF(IS22&lt;&gt;"",IF($G22="3",IF(HR22&lt;&gt;"",IF(AND(IS22&lt;=10,HR22&gt;=$IR$92),HLOOKUP(IS22,Points_Table_Modified,IF(IW22&gt;=6,8,IW22+2),FALSE),0),""),IF(HR22&lt;&gt;"",IF(AND(IS22&lt;=10,HR22&gt;=$IR$92),HLOOKUP(IS22,Points_Table,IF(IW22&gt;=6,8,IW22+2),FALSE),0),"")),"")</f>
        <v/>
      </c>
      <c r="IV22" s="53" t="str">
        <f>IF(IT22&lt;&gt;"",AVERAGE(IF(AND($G22="3",IT22&lt;&gt;""),HLOOKUP(IT22,Points_Table_Modified,IF(IW22&gt;=6,8,IW22+2),FALSE),IF(IT22&lt;&gt;"",HLOOKUP(IT22,Points_Table,IF(IW22&gt;=6,8,IW22+2),FALSE),"")),IU22),IU22)</f>
        <v/>
      </c>
      <c r="IW22" s="57">
        <f>VLOOKUP($G22,Entries_D_Event,10,FALSE)</f>
        <v>0</v>
      </c>
      <c r="IX22" s="52" t="str">
        <f>CONCATENATE(IS22,IN22,II22,ID22,HY22,HT22)</f>
        <v/>
      </c>
      <c r="IY22" s="118" t="str">
        <f>IF(IX22&lt;&gt;"",IF(AND($G22="3",HR22&lt;&gt;""),10,IF(HR22&lt;&gt;"",5,"")),"")</f>
        <v/>
      </c>
      <c r="IZ22" s="118">
        <f>_xlfn.NUMBERVALUE(IF(IX22&lt;&gt;"",CONCATENATE(IV22,IQ22,IL22,IG22,IB22,HW22),""))</f>
        <v>0</v>
      </c>
      <c r="JA22" s="56">
        <f>IFERROR(IY22+IZ22,0)</f>
        <v>0</v>
      </c>
      <c r="JB22" s="90"/>
      <c r="JC22" s="52" t="str">
        <f>IF(AND($G22="1",JB22&lt;&gt;""),JB22,"")</f>
        <v/>
      </c>
      <c r="JD22" s="52" t="str">
        <f>IF(AND(JB22&lt;&gt;"",$G22="1"),_xlfn.RANK.EQ(JB22,$JC$6:$JC$89),"")</f>
        <v/>
      </c>
      <c r="JE22" s="52" t="str">
        <f>IF(IF(JD22&lt;&gt;"",IF(MAX(COUNTIF($JD$6:$JD$89,$JD$6:$JD$89))&gt;1,"x",""),"")&lt;&gt;"",JD22+1,"")</f>
        <v/>
      </c>
      <c r="JF22" s="52" t="str">
        <f>IF(JD22&lt;&gt;"",IF($G22="3",IF(JB22&lt;&gt;"",IF(AND(JD22&lt;=10,JB22&gt;=$JC$92),HLOOKUP(JD22,Points_Table_Modified,IF(KG22&gt;=6,8,KG22+2),FALSE),0),""),IF(JB22&lt;&gt;"",IF(AND(JD22&lt;=10,JB22&gt;=$JC$92),HLOOKUP(JD22,Points_Table,IF(KG22&gt;=6,8,KG22+2),FALSE),0),"")),"")</f>
        <v/>
      </c>
      <c r="JG22" s="53" t="str">
        <f>IF(JE22&lt;&gt;"",AVERAGE(IF(AND($G22="3",JE22&lt;&gt;""),HLOOKUP(JE22,Points_Table_Modified,IF(KG22&gt;=6,8,KG22+2),FALSE),IF(JE22&lt;&gt;"",HLOOKUP(JE22,Points_Table,IF(KG22&gt;=6,8,KG22+2),FALSE),"")),JF22),JF22)</f>
        <v/>
      </c>
      <c r="JH22" s="51" t="str">
        <f>IF(AND($G22="2",JB22&lt;&gt;""),JB22,"")</f>
        <v/>
      </c>
      <c r="JI22" s="52" t="str">
        <f>IF(AND(JB22&lt;&gt;"",$G22="2"),_xlfn.RANK.EQ(JB22,$JH$6:$JH$89),"")</f>
        <v/>
      </c>
      <c r="JJ22" s="52" t="str">
        <f>IF(IF(JI22&lt;&gt;"",IF(MAX(COUNTIF($JI$6:$JI$89,$JI$6:$JI$89))&gt;1,"x",""),"")&lt;&gt;"",JI22+1,"")</f>
        <v/>
      </c>
      <c r="JK22" s="54" t="str">
        <f>IF(JI22&lt;&gt;"",IF($G22="3",IF(JB22&lt;&gt;"",IF(AND(JI22&lt;=10,JB22&gt;=$JH$92),HLOOKUP(JI22,Points_Table_Modified,IF(KG22&gt;=6,8,KG22+2),FALSE),0),""),IF(JB22&lt;&gt;"",IF(AND(JI22&lt;=10,JB22&gt;=$JH$92),HLOOKUP(JI22,Points_Table,IF(KG22&gt;=6,8,KG22+2),FALSE),0),"")),"")</f>
        <v/>
      </c>
      <c r="JL22" s="53" t="str">
        <f>IF(JJ22&lt;&gt;"",AVERAGE(IF(AND($G22="3",JJ22&lt;&gt;""),HLOOKUP(JJ22,Points_Table_Modified,IF(KG22&gt;=6,8,KG22+2),FALSE),IF(JJ22&lt;&gt;"",HLOOKUP(JJ22,Points_Table,IF(KG22&gt;=6,8,KG22+2),FALSE),"")),JK22),JK22)</f>
        <v/>
      </c>
      <c r="JM22" s="51" t="str">
        <f>IF(AND($G22="3",JB22&lt;&gt;""),JB22,"")</f>
        <v/>
      </c>
      <c r="JN22" s="52" t="str">
        <f>IF(AND(JB22&lt;&gt;"",$G22="3"),_xlfn.RANK.EQ(JB22,$JM$6:$JM$89),"")</f>
        <v/>
      </c>
      <c r="JO22" s="52" t="str">
        <f>IF(IF(JN22&lt;&gt;"",IF(MAX(COUNTIF($JN$6:$JN$89,$JN$6:$JN$89))&gt;1,"x",""),"")&lt;&gt;"",JN22+1,"")</f>
        <v/>
      </c>
      <c r="JP22" s="52" t="str">
        <f>IF(JN22&lt;&gt;"",IF($G22="3",IF(JB22&lt;&gt;"",IF(AND(JN22&lt;=20,JB22&gt;=$JM$92),HLOOKUP(JN22,Points_Table_Modified,IF(KG22&gt;=6,8,KG22+2),FALSE),0),""),IF(JB22&lt;&gt;"",IF(AND(JN22&lt;=10,JB22&gt;=$JM$92),HLOOKUP(JN22,Points_Table,IF(KG22&gt;=6,8,KG22+2),FALSE),0),"")),"")</f>
        <v/>
      </c>
      <c r="JQ22" s="53" t="str">
        <f>IF(JO22&lt;&gt;"",AVERAGE(IF(AND($G22="3",JO22&lt;&gt;""),HLOOKUP(JO22,Points_Table_Modified,IF(KG22&gt;=6,8,KG22+2),FALSE),IF(JO22&lt;&gt;"",HLOOKUP(JO22,Points_Table,IF(KG22&gt;=6,8,KG22+2),FALSE),"")),JP22),JP22)</f>
        <v/>
      </c>
      <c r="JR22" s="51" t="str">
        <f>IF(AND($G22="4",JB22&lt;&gt;""),JB22,"")</f>
        <v/>
      </c>
      <c r="JS22" s="52" t="str">
        <f>IF(AND(JB22&lt;&gt;"",G22="4"),_xlfn.RANK.EQ(JB22,$JR$6:$JR$89),"")</f>
        <v/>
      </c>
      <c r="JT22" s="52" t="str">
        <f>IF(IF(JS22&lt;&gt;"",IF(MAX(COUNTIF($JS$6:$JS$89,$JS$6:$JS$89))&gt;1,"x",""),"")&lt;&gt;"",JS22+1,"")</f>
        <v/>
      </c>
      <c r="JU22" s="52" t="str">
        <f>IF(JS22&lt;&gt;"",IF($G22="3",IF(JB22&lt;&gt;"",IF(AND(JS22&lt;=10,JB22&gt;=$JR$92),HLOOKUP(JS22,Points_Table_Modified,IF(KG22&gt;=6,8,KG22+2),FALSE),0),""),IF(JB22&lt;&gt;"",IF(AND(JS22&lt;=10,JB22&gt;=$JR$92),HLOOKUP(JS22,Points_Table,IF(KG22&gt;=6,8,KG22+2),FALSE),0),"")),"")</f>
        <v/>
      </c>
      <c r="JV22" s="53" t="str">
        <f>IF(JT22&lt;&gt;"",AVERAGE(IF(AND($G22="3",JT22&lt;&gt;""),HLOOKUP(JT22,Points_Table_Modified,IF(KG22&gt;=6,8,KG22+2),FALSE),IF(JT22&lt;&gt;"",HLOOKUP(JT22,Points_Table,IF(KG22&gt;=6,8,KG22+2),FALSE),"")),JU22),JU22)</f>
        <v/>
      </c>
      <c r="JW22" s="51" t="str">
        <f>IF(AND($G22="5",JB22&lt;&gt;""),JB22,"")</f>
        <v/>
      </c>
      <c r="JX22" s="52" t="str">
        <f>IF(AND(JB22&lt;&gt;"",$G22="5"),_xlfn.RANK.EQ(JB22,$JW$6:$JW$89),"")</f>
        <v/>
      </c>
      <c r="JY22" s="52" t="str">
        <f>IF(IF(JX22&lt;&gt;"",IF(MAX(COUNTIF($JX$6:$JX$89,$JX$6:$JX$89))&gt;1,"x",""),"")&lt;&gt;"",JX22+1,"")</f>
        <v/>
      </c>
      <c r="JZ22" s="52" t="str">
        <f>IF(JX22&lt;&gt;"",IF($G22="3",IF(JB22&lt;&gt;"",IF(AND(JX22&lt;=10,JB22&gt;=$JW$92),HLOOKUP(JX22,Points_Table_Modified,IF(KG22&gt;=6,8,KG22+2),FALSE),0),""),IF(JB22&lt;&gt;"",IF(AND(JX22&lt;=10,JB22&gt;=$JW$92),HLOOKUP(JX22,Points_Table,IF(KG22&gt;=6,8,KG22+2),FALSE),0),"")),"")</f>
        <v/>
      </c>
      <c r="KA22" s="53" t="str">
        <f>IF(JY22&lt;&gt;"",AVERAGE(IF(AND($G22="3",JY22&lt;&gt;""),HLOOKUP(JY22,Points_Table_Modified,IF(KG22&gt;=6,8,KG22+2),FALSE),IF(JY22&lt;&gt;"",HLOOKUP(JY22,Points_Table,IF(KG22&gt;=6,8,KG22+2),FALSE),"")),JZ22),JZ22)</f>
        <v/>
      </c>
      <c r="KB22" s="51" t="str">
        <f>IF(AND($G22="6",JB22&lt;&gt;""),JB22,"")</f>
        <v/>
      </c>
      <c r="KC22" s="52" t="str">
        <f>IF(AND(JB22&lt;&gt;"",$G22="6"),_xlfn.RANK.EQ(JB22,$KB$6:$KB$89),"")</f>
        <v/>
      </c>
      <c r="KD22" s="52" t="str">
        <f>IF(IF(KC22&lt;&gt;"",IF(MAX(COUNTIF($KC$6:$KC$89,$KC$6:$KC$89))&gt;1,"x",""),"")&lt;&gt;"",KC22+1,"")</f>
        <v/>
      </c>
      <c r="KE22" s="52" t="str">
        <f>IF(KC22&lt;&gt;"",IF($G22="3",IF(JB22&lt;&gt;"",IF(AND(KC22&lt;=10,JB22&gt;=$KB$92),HLOOKUP(KC22,Points_Table_Modified,IF(KG22&gt;=6,8,KG22+2),FALSE),0),""),IF(JB22&lt;&gt;"",IF(AND(KC22&lt;=10,JB22&gt;=$KB$92),HLOOKUP(KC22,Points_Table,IF(KG22&gt;=6,8,KG22+2),FALSE),0),"")),"")</f>
        <v/>
      </c>
      <c r="KF22" s="53" t="str">
        <f>IF(KD22&lt;&gt;"",AVERAGE(IF(AND($G22="3",KD22&lt;&gt;""),HLOOKUP(KD22,Points_Table_Modified,IF(KG22&gt;=6,8,KG22+2),FALSE),IF(KD22&lt;&gt;"",HLOOKUP(KD22,Points_Table,IF(KG22&gt;=6,8,KG22+2),FALSE),"")),KE22),KE22)</f>
        <v/>
      </c>
      <c r="KG22" s="57">
        <f>VLOOKUP($G22,Entries_D_Event,11,FALSE)</f>
        <v>0</v>
      </c>
      <c r="KH22" s="52" t="str">
        <f>CONCATENATE(KC22,JX22,JS22,JN22,JI22,JD22)</f>
        <v/>
      </c>
      <c r="KI22" s="118" t="str">
        <f>IF(KH22&lt;&gt;"",IF(AND($G22="3",JB22&lt;&gt;""),10,IF(JB22&lt;&gt;"",5,"")),"")</f>
        <v/>
      </c>
      <c r="KJ22" s="118">
        <f>_xlfn.NUMBERVALUE(IF(KH22&lt;&gt;"",CONCATENATE(KF22,KA22,JV22,JQ22,JL22,JG22),""))</f>
        <v>0</v>
      </c>
      <c r="KK22" s="56">
        <f>IFERROR(KI22+KJ22,0)</f>
        <v>0</v>
      </c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</row>
    <row r="23" spans="1:358" s="1" customFormat="1" x14ac:dyDescent="0.25">
      <c r="A23" s="35"/>
      <c r="B23" s="45">
        <v>18</v>
      </c>
      <c r="C23" s="46" t="s">
        <v>16</v>
      </c>
      <c r="D23" s="47" t="s">
        <v>8</v>
      </c>
      <c r="E23" s="50">
        <v>6115</v>
      </c>
      <c r="F23" s="109">
        <v>304</v>
      </c>
      <c r="G23" s="49" t="s">
        <v>55</v>
      </c>
      <c r="H23" s="50" t="str">
        <f>VLOOKUP($G23,Class_Description,2)</f>
        <v>Modified</v>
      </c>
      <c r="I23" s="187">
        <f>AS23+CC23+DM23+EW23+GG23+HQ23+JA23+KK23</f>
        <v>163</v>
      </c>
      <c r="J23" s="115">
        <v>557</v>
      </c>
      <c r="K23" s="102" t="str">
        <f>IF(AND(J23&lt;&gt;"",$G23="1"),J23,"")</f>
        <v/>
      </c>
      <c r="L23" s="103" t="str">
        <f>IF(AND(J23&lt;&gt;"",$G23="1"),_xlfn.RANK.EQ(J23,$K$6:$K$89),"")</f>
        <v/>
      </c>
      <c r="M23" s="103" t="str">
        <f>IF(G23="6",IF(IF(L23&lt;&gt;"",IF(MAX(COUNTIF($L$6:$L$89,$L$6:$L$89))&gt;1,"x",""),"")&lt;&gt;"",L23+1,""),IF(K23=0,"",IF(IF(L23&lt;&gt;"",IF(MAX(COUNTIF($L$6:$L$89,$L$6:$L$89))&gt;1,"x",""),"")&lt;&gt;"",L23+1,"")))</f>
        <v/>
      </c>
      <c r="N23" s="103" t="str">
        <f>IF(L23&lt;&gt;"",IF($G23="3",IF(AND(L23&lt;=20,J23&gt;=$K$92),HLOOKUP(L23,Points_Table_Modified,IF(AO23&gt;=6,8,AO23+2),FALSE),0),IF(AND(L23&lt;=10,J23&gt;=$K$92),HLOOKUP(L23,Points_Table,IF(AO23&gt;=6,8,AO23+2),FALSE),0)),"")</f>
        <v/>
      </c>
      <c r="O23" s="103" t="str">
        <f>IF(M23&lt;&gt;"",AVERAGE(IF(AND($G23="3",M23&lt;&gt;""),HLOOKUP(M23,Points_Table_Modified,IF(AO23&gt;=6,8,AO23+2),FALSE),IF(M23&lt;&gt;"",HLOOKUP(M23,Points_Table,IF(AO23&gt;=6,8,AO23+2),FALSE),"")),N23),N23)</f>
        <v/>
      </c>
      <c r="P23" s="102" t="str">
        <f>IF(AND(J23&lt;&gt;"",$G23="2"),J23,"")</f>
        <v/>
      </c>
      <c r="Q23" s="103" t="str">
        <f>IF(AND(J23&lt;&gt;"",$G23="2"),_xlfn.RANK.EQ(J23,$P$6:$P$89),"")</f>
        <v/>
      </c>
      <c r="R23" s="103" t="str">
        <f>IF(G23="6",IF(IF(Q23&lt;&gt;"",IF(MAX(COUNTIF($Q$6:$Q$89,$Q$6:$Q$89))&gt;1,"x",""),"")&lt;&gt;"",Q23+1,""),IF(P23=0,"",IF(IF(Q23&lt;&gt;"",IF(MAX(COUNTIF($Q$6:$Q$89,$Q$6:$Q$89))&gt;1,"x",""),"")&lt;&gt;"",Q23+1,"")))</f>
        <v/>
      </c>
      <c r="S23" s="103" t="str">
        <f>IF(Q23&lt;&gt;"",IF($G23="3",IF(J23&lt;&gt;"",IF(AND(Q23&lt;=10,J23&gt;=$P$92),HLOOKUP(Q23,Points_Table_Modified,IF(AO23&gt;=6,8,AO23+2),FALSE),0),""),IF(J23&lt;&gt;"",IF(AND(Q23&lt;=10,J23&gt;=$P$92),HLOOKUP(Q23,Points_Table,IF(AO23&gt;=6,8,AO23+2),FALSE),0),"")),"")</f>
        <v/>
      </c>
      <c r="T23" s="103" t="str">
        <f>IF(R23&lt;&gt;"",AVERAGE(IF(AND($G23="3",R23&lt;&gt;""),HLOOKUP(R23,Points_Table_Modified,IF(AO23&gt;=6,8,AO23+2),FALSE),IF(R23&lt;&gt;"",HLOOKUP(R23,Points_Table,IF(AO23&gt;=6,8,AO23+2),FALSE),"")),S23),S23)</f>
        <v/>
      </c>
      <c r="U23" s="102">
        <f>IF(AND(J23&lt;&gt;"",$G23="3"),J23,"")</f>
        <v>557</v>
      </c>
      <c r="V23" s="103">
        <f>IF(AND(J23&lt;&gt;"",$G23="3"),_xlfn.RANK.EQ(J23,$U$6:$U$89),"")</f>
        <v>4</v>
      </c>
      <c r="W23" s="103" t="str">
        <f>IF(G23="6",IF(IF(V23&lt;&gt;"",IF(MAX(COUNTIF($V$6:$V$89,$V$6:$V$89))&gt;1,"x",""),"")&lt;&gt;"",V23+1,""),IF(U23=0,"",IF(IF(V23&lt;&gt;"",IF(MAX(COUNTIF($V$6:$V$89,$V$6:$V$89))&gt;1,"x",""),"")&lt;&gt;"",V23+1,"")))</f>
        <v/>
      </c>
      <c r="X23" s="103">
        <f>IF(V23&lt;&gt;"",IF($G23="3",IF(J23&lt;&gt;"",IF(AND(V23&lt;=20,J23&gt;=$U$92),HLOOKUP(V23,Points_Table_Modified,IF(AO23&gt;=6,8,AO23+2),FALSE),0),""),IF(J23&lt;&gt;"",IF(AND(V23&lt;=10,$J23&gt;=$U$92),HLOOKUP(V23,Points_Table,IF(AO23&gt;=6,8,AO23+2),FALSE),0),"")),"")</f>
        <v>33</v>
      </c>
      <c r="Y23" s="103">
        <f>IF(W23&lt;&gt;"",AVERAGE(IF(AND($G23="3",W23&lt;&gt;""),HLOOKUP(W23,Points_Table_Modified,IF(AO23&gt;=6,8,AO23+2),FALSE),IF(W23&lt;&gt;"",HLOOKUP(W23,Points_Table,IF(AO23&gt;=6,8,AO23+2),FALSE),"")),X23),X23)</f>
        <v>33</v>
      </c>
      <c r="Z23" s="102" t="str">
        <f>IF(AND(J23&lt;&gt;"",$G23="4"),J23,"")</f>
        <v/>
      </c>
      <c r="AA23" s="103" t="str">
        <f>IF(AND($J23&lt;&gt;"",G23="4"),_xlfn.RANK.EQ(J23,$Z$6:$Z$89),"")</f>
        <v/>
      </c>
      <c r="AB23" s="103" t="str">
        <f>IF($G23="6",IF(IF(AA23&lt;&gt;"",IF(MAX(COUNTIF($AA$6:$AA$89,$AA$6:$AA$89))&gt;1,"x",""),"")&lt;&gt;"",AA23+1,""),IF(Z23=0,"",IF(IF(AA23&lt;&gt;"",IF(MAX(COUNTIF($AA$6:$AA$89,$AA$6:$AA$89))&gt;1,"x",""),"")&lt;&gt;"",AA23+1,"")))</f>
        <v/>
      </c>
      <c r="AC23" s="103" t="str">
        <f>IF(AA23&lt;&gt;"",IF($G23="3",IF(J23&lt;&gt;"",IF(AND(AA23&lt;=10,J23&gt;=$Z$92),HLOOKUP(AA23,Points_Table_Modified,IF(AO23&gt;=6,8,AO23+2),FALSE),0),""),IF(J23&lt;&gt;"",IF(AND(AA23&lt;=10,J23&gt;=$Z$92),HLOOKUP(AA23,Points_Table,IF(AO23&gt;=6,8,AO23+2),FALSE),0),"")),"")</f>
        <v/>
      </c>
      <c r="AD23" s="103" t="str">
        <f>IF(AB23&lt;&gt;"",AVERAGE(IF(AND($G23="3",AB23&lt;&gt;""),HLOOKUP(AB23,Points_Table_Modified,IF(AO23&gt;=6,8,AO23+2),FALSE),IF(AB23&lt;&gt;"",HLOOKUP(AB23,Points_Table,IF(AO23&gt;=6,8,AO23+2),FALSE),"")),AC23),AC23)</f>
        <v/>
      </c>
      <c r="AE23" s="102" t="str">
        <f>IF(AND(J23&lt;&gt;"",$G23="5"),J23,"")</f>
        <v/>
      </c>
      <c r="AF23" s="103" t="str">
        <f>IF(AND(J23&lt;&gt;"",$G23="5"),_xlfn.RANK.EQ(J23,$AE$6:$AE$89),"")</f>
        <v/>
      </c>
      <c r="AG23" s="103" t="str">
        <f>IF($G23="6",IF(IF(AF23&lt;&gt;"",IF(MAX(COUNTIF($AF$6:$AF$89,$AF$6:$AF$89))&gt;1,"x",""),"")&lt;&gt;"",AF23+1,""),IF(AE23=0,"",IF(IF(AF23&lt;&gt;"",IF(MAX(COUNTIF($AF$6:$AF$89,$AF$6:$AF$89))&gt;1,"x",""),"")&lt;&gt;"",AF23+1,"")))</f>
        <v/>
      </c>
      <c r="AH23" s="103" t="str">
        <f>IF(AF23&lt;&gt;"",IF($G23="3",IF(J23&lt;&gt;"",IF(AND(AF23&lt;=10,J23&gt;=$AE$92),HLOOKUP(AF23,Points_Table_Modified,IF(AO23&gt;=6,8,AO23+2),FALSE),0),""),IF(J23&lt;&gt;"",IF(AND(AF23&lt;=10,J23&gt;=$AE$92),HLOOKUP(AF23,Points_Table,IF(AO23&gt;=6,8,AO23+2),FALSE),0),"")),"")</f>
        <v/>
      </c>
      <c r="AI23" s="103" t="str">
        <f>IF(AG23&lt;&gt;"",AVERAGE(IF(AND($G23="3",AG23&lt;&gt;""),HLOOKUP(AG23,Points_Table_Modified,IF(AO23&gt;=6,8,AO23+2),FALSE),IF(AG23&lt;&gt;"",HLOOKUP(AG23,Points_Table,IF(AO23&gt;=6,8,AO23+2),FALSE),"")),AH23),AH23)</f>
        <v/>
      </c>
      <c r="AJ23" s="102" t="str">
        <f>IF(AND(J23&lt;&gt;"",$G23="6"),J23,"")</f>
        <v/>
      </c>
      <c r="AK23" s="103" t="str">
        <f>IF(AND(J23&lt;&gt;"",$G23="6"),_xlfn.RANK.EQ(J23,$AJ$6:$AJ$89),"")</f>
        <v/>
      </c>
      <c r="AL23" s="103" t="str">
        <f>IF(G23="6",IF(IF(AK23&lt;&gt;"",IF(MAX(COUNTIF($AK$6:$AK$89,$AK$6:$AK$89))&gt;1,"x",""),"")&lt;&gt;"",AK23+1,""),IF(AJ23=0,"",IF(IF(AK23&lt;&gt;"",IF(MAX(COUNTIF($AK$6:$AK$89,$AK$6:$AK$89))&gt;1,"x",""),"")&lt;&gt;"",AK23+1,"")))</f>
        <v/>
      </c>
      <c r="AM23" s="103" t="str">
        <f>IF(AK23&lt;&gt;"",IF($G23="3",IF(J23&lt;&gt;"",IF(AND(AK23&lt;=10,J23&gt;=$AJ$92),HLOOKUP(AK23,Points_Table_Modified,IF(AO23&gt;=6,8,AO23+2),FALSE),0),""),IF(J23&lt;&gt;"",IF(AND(AK23&lt;=10,J23&gt;=$AJ$92),HLOOKUP(AK23,Points_Table,IF(AO23&gt;=6,8,AO23+2),FALSE),0),"")),"")</f>
        <v/>
      </c>
      <c r="AN23" s="136" t="str">
        <f>IF(AL23&lt;&gt;"",AVERAGE(IF(AND($G23="3",AL23&lt;&gt;""),HLOOKUP(AL23,Points_Table_Modified,IF(AO23&gt;=6,8,AO23+2),FALSE),IF(AL23&lt;&gt;"",HLOOKUP(AL23,Points_Table,IF(AO23&gt;=6,8,AO23+2),FALSE),"")),AM23),AM23)</f>
        <v/>
      </c>
      <c r="AO23" s="55">
        <f>VLOOKUP($G23,Entries_D_Event,4,FALSE)</f>
        <v>10</v>
      </c>
      <c r="AP23" s="52" t="str">
        <f>CONCATENATE(AK23,AF23,AA23,V23,Q23,L23)</f>
        <v>4</v>
      </c>
      <c r="AQ23" s="118">
        <f>IF(AP23&lt;&gt;"",IF(AND($G23="3",J23&lt;&gt;""),10,IF(J23&lt;&gt;"",5,"")),"")</f>
        <v>10</v>
      </c>
      <c r="AR23" s="118">
        <f>_xlfn.NUMBERVALUE(IF(AP23&lt;&gt;"",CONCATENATE(AN23,AI23,AD23,Y23,T23,O23),""))</f>
        <v>33</v>
      </c>
      <c r="AS23" s="56">
        <f>IFERROR(AQ23+AR23,0)</f>
        <v>43</v>
      </c>
      <c r="AT23" s="90">
        <v>372</v>
      </c>
      <c r="AU23" s="54" t="str">
        <f>IF(AND(AT23&lt;&gt;"",$G23="1"),AT23,"")</f>
        <v/>
      </c>
      <c r="AV23" s="52" t="str">
        <f>IF(AND(AT23&lt;&gt;"",$G23="1"),_xlfn.RANK.EQ(AT23,$AU$6:$AU$89),"")</f>
        <v/>
      </c>
      <c r="AW23" s="52" t="str">
        <f>IF(IF(AV23&lt;&gt;"",IF(MAX(COUNTIF($AV$6:$AV$89,$AV$6:$AV$89))&gt;1,"x",""),"")&lt;&gt;"",AV23+1,"")</f>
        <v/>
      </c>
      <c r="AX23" s="52" t="str">
        <f>IF(AV23&lt;&gt;"",IF($G23="3",IF(AT23&lt;&gt;"",IF(AND(AV23&lt;=10,AT23&gt;=$AU$92),HLOOKUP(AV23,Points_Table_Modified,IF(BY23&gt;=6,8,BY23+2),FALSE),0),""),IF(AT23&lt;&gt;"",IF(AND(AV23&lt;=10,AT23&gt;=$AU$92),HLOOKUP(AV23,Points_Table,IF(BY23&gt;=6,8,BY23+2),FALSE),0),"")),"")</f>
        <v/>
      </c>
      <c r="AY23" s="53" t="str">
        <f>IF(AW23&lt;&gt;"",AVERAGE(IF(AND($G23="3",AW23&lt;&gt;""),HLOOKUP(AW23,Points_Table_Modified,IF(BY23&gt;=6,8,BY23+2),FALSE),IF(AW23&lt;&gt;"",HLOOKUP(AW23,Points_Table,IF(BY23&gt;=6,8,BY23+2),FALSE),"")),AX23),AX23)</f>
        <v/>
      </c>
      <c r="AZ23" s="51" t="str">
        <f>IF(AND($G23="2",AT23&lt;&gt;""),AT23,"")</f>
        <v/>
      </c>
      <c r="BA23" s="52" t="str">
        <f>IF(AND(AT23&lt;&gt;"",$G23="2"),_xlfn.RANK.EQ(AT23,$AZ$6:$AZ$89),"")</f>
        <v/>
      </c>
      <c r="BB23" s="52" t="str">
        <f>IF(IF(BA23&lt;&gt;"",IF(MAX(COUNTIF($BA$6:$BA$89,$BA$6:$BA$89))&gt;1,"x",""),"")&lt;&gt;"",BA23+1,"")</f>
        <v/>
      </c>
      <c r="BC23" s="54" t="str">
        <f>IF(BA23&lt;&gt;"",IF($G23="3",IF(AT23&lt;&gt;"",IF(AND(BA23&lt;=10,AT23&gt;=$AZ$92),HLOOKUP(BA23,Points_Table_Modified,IF(BY23&gt;=6,8,BY23+2),FALSE),0),""),IF(AT23&lt;&gt;"",IF(AND(BA23&lt;=10,AT23&gt;=$AZ$92),HLOOKUP(BA23,Points_Table,IF(BY23&gt;=6,8,BY23+2),FALSE),0),"")),"")</f>
        <v/>
      </c>
      <c r="BD23" s="53" t="str">
        <f>IF(BB23&lt;&gt;"",AVERAGE(IF(AND($G23="3",BB23&lt;&gt;""),HLOOKUP(BB23,Points_Table_Modified,IF(BY23&gt;=6,8,BY23+2),FALSE),IF(BB23&lt;&gt;"",HLOOKUP(BB23,Points_Table,IF(BY23&gt;=6,8,BY23+2),FALSE),"")),BC23),BC23)</f>
        <v/>
      </c>
      <c r="BE23" s="51">
        <f>IF(AND($G23="3",AT23&lt;&gt;""),AT23,"")</f>
        <v>372</v>
      </c>
      <c r="BF23" s="52">
        <f>IF(AND(AT23&lt;&gt;"",$G23="3"),_xlfn.RANK.EQ(AT23,$BE$6:$BE$89),"")</f>
        <v>6</v>
      </c>
      <c r="BG23" s="52" t="str">
        <f>IF(IF(BF23&lt;&gt;"",IF(MAX(COUNTIF($BF$6:$BF$89,$BF$6:$BF$89))&gt;1,"x",""),"")&lt;&gt;"",BF23+1,"")</f>
        <v/>
      </c>
      <c r="BH23" s="52">
        <f>IF(BF23&lt;&gt;"",IF($G23="3",IF(AT23&lt;&gt;"",IF(AND(BF23&lt;=20,AT23&gt;=$BE$92),HLOOKUP(BF23,Points_Table_Modified,IF(BY23&gt;=6,8,BY23+2),FALSE),0),""),IF(AT23&lt;&gt;"",IF(AND(BF23&lt;=10,AT23&gt;=$BE$92),HLOOKUP(BF23,Points_Table,IF(BY23&gt;=6,8,BY23+2),FALSE),0),"")),"")</f>
        <v>27</v>
      </c>
      <c r="BI23" s="53">
        <f>IF(BG23&lt;&gt;"",AVERAGE(IF(AND($G23="3",BG23&lt;&gt;""),HLOOKUP(BG23,Points_Table_Modified,IF(BY23&gt;=6,8,BY23+2),FALSE),IF(BG23&lt;&gt;"",HLOOKUP(BG23,Points_Table,IF(BY23&gt;=6,8,BY23+2),FALSE),"")),BH23),BH23)</f>
        <v>27</v>
      </c>
      <c r="BJ23" s="51" t="str">
        <f>IF(AND($G23="4",AT23&lt;&gt;""),AT23,"")</f>
        <v/>
      </c>
      <c r="BK23" s="52" t="str">
        <f>IF(AND(AT23&lt;&gt;"",G23="4"),_xlfn.RANK.EQ(AT23,$BJ$6:$BJ$89),"")</f>
        <v/>
      </c>
      <c r="BL23" s="52" t="str">
        <f>IF(IF(BK23&lt;&gt;"",IF(MAX(COUNTIF($BK$6:$BK$89,$BK$6:$BK$89))&gt;1,"x",""),"")&lt;&gt;"",BK23+1,"")</f>
        <v/>
      </c>
      <c r="BM23" s="52" t="str">
        <f>IF(BK23&lt;&gt;"",IF($G23="3",IF(AT23&lt;&gt;"",IF(AND(BK23&lt;=10,AT23&gt;=$BJ$92),HLOOKUP(BK23,Points_Table_Modified,IF(BY23&gt;=6,8,BY23+2),FALSE),0),""),IF(AT23&lt;&gt;"",IF(AND(BK23&lt;=10,AT23&gt;=$BJ$92),HLOOKUP(BK23,Points_Table,IF(BY23&gt;=6,8,BY23+2),FALSE),0),"")),"")</f>
        <v/>
      </c>
      <c r="BN23" s="53" t="str">
        <f>IF(BL23&lt;&gt;"",AVERAGE(IF(AND($G23="3",BL23&lt;&gt;""),HLOOKUP(BL23,Points_Table_Modified,IF(BY23&gt;=6,8,BY23+2),FALSE),IF(BL23&lt;&gt;"",HLOOKUP(BL23,Points_Table,IF(BY23&gt;=6,8,BY23+2),FALSE),"")),BM23),BM23)</f>
        <v/>
      </c>
      <c r="BO23" s="51" t="str">
        <f>IF(AND($G23="5",AT23&lt;&gt;""),AT23,"")</f>
        <v/>
      </c>
      <c r="BP23" s="52" t="str">
        <f>IF(AND(AT23&lt;&gt;"",$G23="5"),_xlfn.RANK.EQ(AT23,$BO$6:$BO$89),"")</f>
        <v/>
      </c>
      <c r="BQ23" s="52" t="str">
        <f>IF(IF(BP23&lt;&gt;"",IF(MAX(COUNTIF($BP$6:$BP$89,$BP$6:$BP$89))&gt;1,"x",""),"")&lt;&gt;"",BP23+1,"")</f>
        <v/>
      </c>
      <c r="BR23" s="52" t="str">
        <f>IF(BP23&lt;&gt;"",IF($G23="3",IF(AT23&lt;&gt;"",IF(AND(BP23&lt;=10,AT23&gt;=$BO$92),HLOOKUP(BP23,Points_Table_Modified,IF(BY23&gt;=6,8,BY23+2),FALSE),0),""),IF(AT23&lt;&gt;"",IF(AND(BP23&lt;=10,AT23&gt;=$BO$92),HLOOKUP(BP23,Points_Table,IF(BY23&gt;=6,8,BY23+2),FALSE),0),"")),"")</f>
        <v/>
      </c>
      <c r="BS23" s="53" t="str">
        <f>IF(BQ23&lt;&gt;"",AVERAGE(IF(AND($G23="3",BQ23&lt;&gt;""),HLOOKUP(BQ23,Points_Table_Modified,IF(BY23&gt;=6,8,BY23+2),FALSE),IF(BQ23&lt;&gt;"",HLOOKUP(BQ23,Points_Table,IF(BY23&gt;=6,8,BY23+2),FALSE),"")),BR23),BR23)</f>
        <v/>
      </c>
      <c r="BT23" s="51" t="str">
        <f>IF(AND($G23="6",AT23&lt;&gt;""),AT23,"")</f>
        <v/>
      </c>
      <c r="BU23" s="52" t="str">
        <f>IF(AND(AT23&lt;&gt;"",$G23="6"),_xlfn.RANK.EQ(AT23,$BT$6:$BT$89),"")</f>
        <v/>
      </c>
      <c r="BV23" s="52" t="str">
        <f>IF(IF(BU23&lt;&gt;"",IF(MAX(COUNTIF($BU$6:$BU$89,$BU$6:$BU$89))&gt;1,"x",""),"")&lt;&gt;"",BU23+1,"")</f>
        <v/>
      </c>
      <c r="BW23" s="52" t="str">
        <f>IF(BU23&lt;&gt;"",IF($G23="3",IF(AT23&lt;&gt;"",IF(AND(BU23&lt;=10,AT23&gt;=$BT$92),HLOOKUP(BU23,Points_Table_Modified,IF(BY23&gt;=6,8,BY23+2),FALSE),0),""),IF(AT23&lt;&gt;"",IF(AND(BU23&lt;=10,AT23&gt;=$BT$92),HLOOKUP(BU23,Points_Table,IF(BY23&gt;=6,8,BY23+2),FALSE),0),"")),"")</f>
        <v/>
      </c>
      <c r="BX23" s="53" t="str">
        <f>IF(BV23&lt;&gt;"",AVERAGE(IF(AND($G23="3",BV23&lt;&gt;""),HLOOKUP(BV23,Points_Table_Modified,IF(BY23&gt;=6,8,BY23+2),FALSE),IF(BV23&lt;&gt;"",HLOOKUP(BV23,Points_Table,IF(BY23&gt;=6,8,BY23+2),FALSE),"")),BW23),BW23)</f>
        <v/>
      </c>
      <c r="BY23" s="55">
        <f>VLOOKUP($G23,Entries_D_Event,5,FALSE)</f>
        <v>12</v>
      </c>
      <c r="BZ23" s="52" t="str">
        <f>CONCATENATE(BU23,BP23,BK23,BF23,BA23,AV23)</f>
        <v>6</v>
      </c>
      <c r="CA23" s="118">
        <f>IF(BZ23&lt;&gt;"",IF(AND($G23="3",AT23&lt;&gt;""),10,IF(AT23&lt;&gt;"",5,"")),"")</f>
        <v>10</v>
      </c>
      <c r="CB23" s="118">
        <f>_xlfn.NUMBERVALUE(IF(BZ23&lt;&gt;"",CONCATENATE(BX23,BS23,BN23,BI23,BD23,AY23),""))</f>
        <v>27</v>
      </c>
      <c r="CC23" s="56">
        <f>IFERROR(CA23+CB23,0)</f>
        <v>37</v>
      </c>
      <c r="CD23" s="90">
        <v>332</v>
      </c>
      <c r="CE23" s="54" t="str">
        <f>IF(AND($G23="1",CD23&lt;&gt;""),CD23,"")</f>
        <v/>
      </c>
      <c r="CF23" s="52" t="str">
        <f>IF(AND(CD23&lt;&gt;"",$G23="1"),_xlfn.RANK.EQ(CD23,$CE$6:$CE$89),"")</f>
        <v/>
      </c>
      <c r="CG23" s="52" t="str">
        <f>IF(IF(CF23&lt;&gt;"",IF(MAX(COUNTIF($CF$6:$CF$89,$CF$6:$CF$89))&gt;1,"x",""),"")&lt;&gt;"",CF23+1,"")</f>
        <v/>
      </c>
      <c r="CH23" s="52" t="str">
        <f>IF(CF23&lt;&gt;"",IF($G23="3",IF(CD23&lt;&gt;"",IF(AND(CF23&lt;=10,CD23&gt;=$CE$92),HLOOKUP(CF23,Points_Table_Modified,IF(DI23&gt;=6,8,DI23+2),FALSE),0),""),IF(CD23&lt;&gt;"",IF(AND(CF23&lt;=10,CD23&gt;=$CE$92),HLOOKUP(CF23,Points_Table,IF(DI23&gt;=6,8,DI23+2),FALSE),0),"")),"")</f>
        <v/>
      </c>
      <c r="CI23" s="53" t="str">
        <f>IF(CG23&lt;&gt;"",AVERAGE(IF(AND($G23="3",CG23&lt;&gt;""),HLOOKUP(CG23,Points_Table_Modified,IF(DI23&gt;=6,8,DI23+2),FALSE),IF(CG23&lt;&gt;"",HLOOKUP(CG23,Points_Table,IF(DI23&gt;=6,8,DI23+2),FALSE),"")),CH23),CH23)</f>
        <v/>
      </c>
      <c r="CJ23" s="51" t="str">
        <f>IF(AND($G23="2",CD23&lt;&gt;""),CD23,"")</f>
        <v/>
      </c>
      <c r="CK23" s="52" t="str">
        <f>IF(AND(CD23&lt;&gt;"",$G23="2"),_xlfn.RANK.EQ(CD23,$CJ$6:$CJ$89),"")</f>
        <v/>
      </c>
      <c r="CL23" s="52" t="str">
        <f>IF(IF(CK23&lt;&gt;"",IF(MAX(COUNTIF($CK$6:$CK$89,$CK$6:$CK$89))&gt;1,"x",""),"")&lt;&gt;"",CK23+1,"")</f>
        <v/>
      </c>
      <c r="CM23" s="54" t="str">
        <f>IF(CK23&lt;&gt;"",IF($G23="3",IF(CD23&lt;&gt;"",IF(AND(CK23&lt;=10,CD23&gt;=$CJ$92),HLOOKUP(CK23,Points_Table_Modified,IF(DI23&gt;=6,8,DI23+2),FALSE),0),""),IF(CD23&lt;&gt;"",IF(AND(CK23&lt;=10,CD23&gt;=$CJ$92),HLOOKUP(CK23,Points_Table,IF(DI23&gt;=6,8,DI23+2),FALSE),0),"")),"")</f>
        <v/>
      </c>
      <c r="CN23" s="53" t="str">
        <f>IF(CL23&lt;&gt;"",AVERAGE(IF(AND($G23="3",CL23&lt;&gt;""),HLOOKUP(CL23,Points_Table_Modified,IF(DI23&gt;=6,8,DI23+2),FALSE),IF(CL23&lt;&gt;"",HLOOKUP(CL23,Points_Table,IF(DI23&gt;=6,8,DI23+2),FALSE),"")),CM23),CM23)</f>
        <v/>
      </c>
      <c r="CO23" s="51">
        <f>IF(AND($G23="3",CD23&lt;&gt;""),CD23,"")</f>
        <v>332</v>
      </c>
      <c r="CP23" s="52">
        <f>IF(AND(CD23&lt;&gt;"",$G23="3"),_xlfn.RANK.EQ(CD23,$CO$6:$CO$89),"")</f>
        <v>3</v>
      </c>
      <c r="CQ23" s="52" t="str">
        <f>IF(IF(CP23&lt;&gt;"",IF(MAX(COUNTIF($CP23:$CP$89,$CP$6:$CP$89))&gt;1,"x",""),"")&lt;&gt;"",CP23+1,"")</f>
        <v/>
      </c>
      <c r="CR23" s="52">
        <f>IF(CP23&lt;&gt;"",IF($G23="3",IF(CD23&lt;&gt;"",IF(AND(CP23&lt;=20,CD23&gt;=$CO$92),HLOOKUP(CP23,Points_Table_Modified,IF(DI23&gt;=6,8,DI23+2),FALSE),0),""),IF(CD23&lt;&gt;"",IF(AND(CP23&lt;=10,CD23&gt;=$CO$92),HLOOKUP(CP23,Points_Table,IF(DI23&gt;=6,8,DI23+2),FALSE),0),"")),"")</f>
        <v>36</v>
      </c>
      <c r="CS23" s="53">
        <f>IF(CQ23&lt;&gt;"",AVERAGE(IF(AND($G23="3",CQ23&lt;&gt;""),HLOOKUP(CQ23,Points_Table_Modified,IF(DI23&gt;=6,8,DI23+2),FALSE),IF(CQ23&lt;&gt;"",HLOOKUP(CQ23,Points_Table,IF(DI23&gt;=6,8,DI23+2),FALSE),"")),CR23),CR23)</f>
        <v>36</v>
      </c>
      <c r="CT23" s="51" t="str">
        <f>IF(AND($G23="4",CD23&lt;&gt;""),CD23,"")</f>
        <v/>
      </c>
      <c r="CU23" s="52" t="str">
        <f>IF(AND(CD23&lt;&gt;"",G23="4"),_xlfn.RANK.EQ(CD23,$CT$6:$CT$89),"")</f>
        <v/>
      </c>
      <c r="CV23" s="52" t="str">
        <f>IF(IF(CU23&lt;&gt;"",IF(MAX(COUNTIF($CU$6:$CU$89,$CU$6:$CU$89))&gt;1,"x",""),"")&lt;&gt;"",CU23+1,"")</f>
        <v/>
      </c>
      <c r="CW23" s="52" t="str">
        <f>IF(CU23&lt;&gt;"",IF($G23="3",IF(CD23&lt;&gt;"",IF(AND(CU23&lt;=10,CD23&gt;=$CT$92),HLOOKUP(CU23,Points_Table_Modified,IF(DI23&gt;=6,8,DI23+2),FALSE),0),""),IF(CD23&lt;&gt;"",IF(AND(CU23&lt;=10,CD23&gt;=$CT$92),HLOOKUP(CU23,Points_Table,IF(DI23&gt;=6,8,DI23+2),FALSE),0),"")),"")</f>
        <v/>
      </c>
      <c r="CX23" s="53" t="str">
        <f>IF(CV23&lt;&gt;"",AVERAGE(IF(AND($G23="3",CV23&lt;&gt;""),HLOOKUP(CV23,Points_Table_Modified,IF(DI23&gt;=6,8,DI23+2),FALSE),IF(CV23&lt;&gt;"",HLOOKUP(CV23,Points_Table,IF(DI23&gt;=6,8,DI23+2),FALSE),"")),CW23),CW23)</f>
        <v/>
      </c>
      <c r="CY23" s="51" t="str">
        <f>IF(AND($G23="5",CD23&lt;&gt;""),CD23,"")</f>
        <v/>
      </c>
      <c r="CZ23" s="52" t="str">
        <f>IF(AND(CD23&lt;&gt;"",$G23="5"),_xlfn.RANK.EQ(CD23,$CY$6:$CY$89),"")</f>
        <v/>
      </c>
      <c r="DA23" s="52" t="str">
        <f>IF(IF(CZ23&lt;&gt;"",IF(MAX(COUNTIF($CZ$6:$CZ$89,$CZ$6:$CZ$89))&gt;1,"x",""),"")&lt;&gt;"",CZ23+1,"")</f>
        <v/>
      </c>
      <c r="DB23" s="52" t="str">
        <f>IF(CZ23&lt;&gt;"",IF($G23="3",IF(CD23&lt;&gt;"",IF(AND(CZ23&lt;=10,CD23&gt;=$CY$92),HLOOKUP(CZ23,Points_Table_Modified,IF(DI23&gt;=6,8,DI23+2),FALSE),0),""),IF(CD23&lt;&gt;"",IF(AND(CZ23&lt;=10,CD23&gt;=$CY$92),HLOOKUP(CZ23,Points_Table,IF(DI23&gt;=6,8,DI23+2),FALSE),0),"")),"")</f>
        <v/>
      </c>
      <c r="DC23" s="53" t="str">
        <f>IF(DA23&lt;&gt;"",AVERAGE(IF(AND($G23="3",DA23&lt;&gt;""),HLOOKUP(DA23,Points_Table_Modified,IF(DI23&gt;=6,8,DI23+2),FALSE),IF(DA23&lt;&gt;"",HLOOKUP(DA23,Points_Table,IF(DI23&gt;=6,8,DI23+2),FALSE),"")),DB23),DB23)</f>
        <v/>
      </c>
      <c r="DD23" s="51" t="str">
        <f>IF(AND($G23="6",CD23&lt;&gt;""),CD23,"")</f>
        <v/>
      </c>
      <c r="DE23" s="52" t="str">
        <f>IF(AND(CD23&lt;&gt;"",$G23="6"),_xlfn.RANK.EQ(CD23,$DD$6:$DD$89),"")</f>
        <v/>
      </c>
      <c r="DF23" s="52" t="str">
        <f>IF(IF(DE23&lt;&gt;"",IF(MAX(COUNTIF($DE$6:$DE$89,$DE$6:$DE$89))&gt;1,"x",""),"")&lt;&gt;"",DE23+1,"")</f>
        <v/>
      </c>
      <c r="DG23" s="52" t="str">
        <f>IF(DE23&lt;&gt;"",IF($G23="3",IF(CD23&lt;&gt;"",IF(AND(DE23&lt;=10,CD23&gt;=$DD$92),HLOOKUP(DE23,Points_Table_Modified,IF(DI23&gt;=6,8,DI23+2),FALSE),0),""),IF(CD23&lt;&gt;"",IF(AND(DE23&lt;=10,CD23&gt;=$DD$92),HLOOKUP(DE23,Points_Table,IF(DI23&gt;=6,8,DI23+2),FALSE),0),"")),"")</f>
        <v/>
      </c>
      <c r="DH23" s="53" t="str">
        <f>IF(DF23&lt;&gt;"",AVERAGE(IF(AND($G23="3",DF23&lt;&gt;""),HLOOKUP(DF23,Points_Table_Modified,IF(DI23&gt;=6,8,DI23+2),FALSE),IF(DF23&lt;&gt;"",HLOOKUP(DF23,Points_Table,IF(DI23&gt;=6,8,DI23+2),FALSE),"")),DG23),DG23)</f>
        <v/>
      </c>
      <c r="DI23" s="55">
        <f>VLOOKUP($G23,Entries_D_Event,6,FALSE)</f>
        <v>12</v>
      </c>
      <c r="DJ23" s="52" t="str">
        <f>CONCATENATE(DE23,CZ23,CU23,CP23,CK23,CF23)</f>
        <v>3</v>
      </c>
      <c r="DK23" s="52">
        <f>IF(DJ23&lt;&gt;"",IF(AND($G23="3",CD23&lt;&gt;""),10,IF(CD23&lt;&gt;"",5,"")),"")</f>
        <v>10</v>
      </c>
      <c r="DL23" s="118">
        <f>_xlfn.NUMBERVALUE(IF(DJ23&lt;&gt;"",CONCATENATE(DH23,DC23,CX23,CS23,CN23,CI23),""))</f>
        <v>36</v>
      </c>
      <c r="DM23" s="56">
        <f>IFERROR(DK23+DL23,0)</f>
        <v>46</v>
      </c>
      <c r="DN23" s="90">
        <v>387</v>
      </c>
      <c r="DO23" s="52" t="str">
        <f>IF(AND($G23="1",DN23&lt;&gt;""),DN23,"")</f>
        <v/>
      </c>
      <c r="DP23" s="52" t="str">
        <f>IF(AND(DN23&lt;&gt;"",$G23="1"),_xlfn.RANK.EQ(DN23,$DO$6:$DO$89),"")</f>
        <v/>
      </c>
      <c r="DQ23" s="52" t="str">
        <f>IF(IF(DP23&lt;&gt;"",IF(MAX(COUNTIF($DP$6:$DP$89,$DP$6:$DP$89))&gt;1,"x",""),"")&lt;&gt;"",DP23+1,"")</f>
        <v/>
      </c>
      <c r="DR23" s="52" t="str">
        <f>IF(DP23&lt;&gt;"",IF($G23="3",IF(DN23&lt;&gt;"",IF(AND(DP23&lt;=10,DN23&gt;=$DO$92),HLOOKUP(DP23,Points_Table_Modified,IF(ES23&gt;=6,8,ES23+2),FALSE),0),""),IF(DN23&lt;&gt;"",IF(AND(DP23&lt;=10,DN23&gt;=$DO$92),HLOOKUP(DP23,Points_Table,IF(ES23&gt;=6,8,ES23+2),FALSE),0),"")),"")</f>
        <v/>
      </c>
      <c r="DS23" s="53" t="str">
        <f>IF(DQ23&lt;&gt;"",AVERAGE(IF(AND($G23="3",DQ23&lt;&gt;""),HLOOKUP(DQ23,Points_Table_Modified,IF(ES23&gt;=6,8,ES23+2),FALSE),IF(DQ23&lt;&gt;"",HLOOKUP(DQ23,Points_Table,IF(ES23&gt;=6,8,ES23+2),FALSE),"")),DR23),DR23)</f>
        <v/>
      </c>
      <c r="DT23" s="51" t="str">
        <f>IF(AND($G23="2",DN23&lt;&gt;""),DN23,"")</f>
        <v/>
      </c>
      <c r="DU23" s="52" t="str">
        <f>IF(AND(DN23&lt;&gt;"",$G23="2"),_xlfn.RANK.EQ(DN23,$DT$6:$DT$89),"")</f>
        <v/>
      </c>
      <c r="DV23" s="52" t="str">
        <f>IF(IF(DU23&lt;&gt;"",IF(MAX(COUNTIF($DU$6:$DU$89,$DU$6:$DU$89))&gt;1,"x",""),"")&lt;&gt;"",DU23+1,"")</f>
        <v/>
      </c>
      <c r="DW23" s="54" t="str">
        <f>IF(DU23&lt;&gt;"",IF($G23="3",IF(DN23&lt;&gt;"",IF(AND(DU23&lt;=10,DN23&gt;=$DT$92),HLOOKUP(DU23,Points_Table_Modified,IF(ES23&gt;=6,8,ES23+2),FALSE),0),""),IF(DN23&lt;&gt;"",IF(AND(DU23&lt;=10,DN23&gt;=$DT$92),HLOOKUP(DU23,Points_Table,IF(ES23&gt;=6,8,ES23+2),FALSE),0),"")),"")</f>
        <v/>
      </c>
      <c r="DX23" s="53" t="str">
        <f>IF(DV23&lt;&gt;"",AVERAGE(IF(AND($G23="3",DV23&lt;&gt;""),HLOOKUP(DV23,Points_Table_Modified,IF(ES23&gt;=6,8,ES23+2),FALSE),IF(DV23&lt;&gt;"",HLOOKUP(DV23,Points_Table,IF(ES23&gt;=6,8,ES23+2),FALSE),"")),DW23),DW23)</f>
        <v/>
      </c>
      <c r="DY23" s="51">
        <f>IF(AND($G23="3",DN23&lt;&gt;""),DN23,"")</f>
        <v>387</v>
      </c>
      <c r="DZ23" s="52">
        <f>IF(AND(DN23&lt;&gt;"",$G23="3"),_xlfn.RANK.EQ(DN23,$DY$6:$DY$89),"")</f>
        <v>6</v>
      </c>
      <c r="EA23" s="52" t="str">
        <f>IF(IF(DZ23&lt;&gt;"",IF(MAX(COUNTIF($DZ$6:$DZ$89,$DZ$6:$DZ$89))&gt;1,"x",""),"")&lt;&gt;"",DZ23+1,"")</f>
        <v/>
      </c>
      <c r="EB23" s="52">
        <f>IF(DZ23&lt;&gt;"",IF($G23="3",IF(DN23&lt;&gt;"",IF(AND(DZ23&lt;=20,DN23&gt;=$DY$92),HLOOKUP(DZ23,Points_Table_Modified,IF(ES23&gt;=6,8,ES23+2),FALSE),0),""),IF(DN23&lt;&gt;"",IF(AND(DZ23&lt;=10,DN23&gt;=$DY$92),HLOOKUP(DZ23,Points_Table,IF(ES23&gt;=6,8,ES23+2),FALSE),0),"")),"")</f>
        <v>27</v>
      </c>
      <c r="EC23" s="53">
        <f>IF(EA23&lt;&gt;"",AVERAGE(IF(AND($G23="3",EA23&lt;&gt;""),HLOOKUP(EA23,Points_Table_Modified,IF(ES23&gt;=6,8,ES23+2),FALSE),IF(EA23&lt;&gt;"",HLOOKUP(EA23,Points_Table,IF(ES23&gt;=6,8,ES23+2),FALSE),"")),EB23),EB23)</f>
        <v>27</v>
      </c>
      <c r="ED23" s="51" t="str">
        <f>IF(AND($G23="4",DN23&lt;&gt;""),DN23,"")</f>
        <v/>
      </c>
      <c r="EE23" s="52" t="str">
        <f>IF(AND(DN23&lt;&gt;"",G23="4"),_xlfn.RANK.EQ(DN23,$ED$6:$ED$89),"")</f>
        <v/>
      </c>
      <c r="EF23" s="52" t="str">
        <f>IF(IF(EE23&lt;&gt;"",IF(MAX(COUNTIF($EE$6:$EE$89,$EE$6:$EE$89))&gt;1,"x",""),"")&lt;&gt;"",EE23+1,"")</f>
        <v/>
      </c>
      <c r="EG23" s="52" t="str">
        <f>IF(EE23&lt;&gt;"",IF($G23="3",IF(DN23&lt;&gt;"",IF(AND(EE23&lt;=10,DN23&gt;=$ED$92),HLOOKUP(EE23,Points_Table_Modified,IF(ES23&gt;=6,8,ES23+2),FALSE),0),""),IF(DN23&lt;&gt;"",IF(AND(EE23&lt;=10,DN23&gt;=$ED$92),HLOOKUP(EE23,Points_Table,IF(ES23&gt;=6,8,ES23+2),FALSE),0),"")),"")</f>
        <v/>
      </c>
      <c r="EH23" s="53" t="str">
        <f>IF(EF23&lt;&gt;"",AVERAGE(IF(AND($G23="3",EF23&lt;&gt;""),HLOOKUP(EF23,Points_Table_Modified,IF(ES23&gt;=6,8,ES23+2),FALSE),IF(EF23&lt;&gt;"",HLOOKUP(EF23,Points_Table,IF(ES23&gt;=6,8,ES23+2),FALSE),"")),EG23),EG23)</f>
        <v/>
      </c>
      <c r="EI23" s="51" t="str">
        <f>IF(AND($G23="5",DN23&lt;&gt;""),DN23,"")</f>
        <v/>
      </c>
      <c r="EJ23" s="52" t="str">
        <f>IF(AND(DN23&lt;&gt;"",$G23="5"),_xlfn.RANK.EQ(DN23,$EI$6:$EI$89),"")</f>
        <v/>
      </c>
      <c r="EK23" s="52" t="str">
        <f>IF(IF(EJ23&lt;&gt;"",IF(MAX(COUNTIF($EJ$6:$EJ$89,$EJ$6:$EJ$89))&gt;1,"x",""),"")&lt;&gt;"",EJ23+1,"")</f>
        <v/>
      </c>
      <c r="EL23" s="52" t="str">
        <f>IF(EJ23&lt;&gt;"",IF($G23="3",IF(DN23&lt;&gt;"",IF(AND(EJ23&lt;=10,DN23&gt;=$EI$92),HLOOKUP(EJ23,Points_Table_Modified,IF(ES23&gt;=6,8,ES23+2),FALSE),0),""),IF(DN23&lt;&gt;"",IF(AND(EJ23&lt;=10,DN23&gt;=$EI$92),HLOOKUP(EJ23,Points_Table,IF(ES23&gt;=6,8,ES23+2),FALSE),0),"")),"")</f>
        <v/>
      </c>
      <c r="EM23" s="53" t="str">
        <f>IF(EK23&lt;&gt;"",AVERAGE(IF(AND($G23="3",EK23&lt;&gt;""),HLOOKUP(EK23,Points_Table_Modified,IF(ES23&gt;=6,8,ES23+2),FALSE),IF(EK23&lt;&gt;"",HLOOKUP(EK23,Points_Table,IF(ES23&gt;=6,8,ES23+2),FALSE),"")),EL23),EL23)</f>
        <v/>
      </c>
      <c r="EN23" s="51" t="str">
        <f>IF(AND($G23="6",DN23&lt;&gt;""),DN23,"")</f>
        <v/>
      </c>
      <c r="EO23" s="52" t="str">
        <f>IF(AND(DN23&lt;&gt;"",$G23="6"),_xlfn.RANK.EQ(DN23,$EN$6:$EN$89),"")</f>
        <v/>
      </c>
      <c r="EP23" s="52" t="str">
        <f>IF(IF(EO23&lt;&gt;"",IF(MAX(COUNTIF($EO$6:$EO$89,$EO$6:$EO$89))&gt;1,"x",""),"")&lt;&gt;"",EO23+1,"")</f>
        <v/>
      </c>
      <c r="EQ23" s="52" t="str">
        <f>IF(EO23&lt;&gt;"",IF($G23="3",IF(DN23&lt;&gt;"",IF(AND(EO23&lt;=10,DN23&gt;=$EN$92),HLOOKUP(EO23,Points_Table_Modified,IF(ES23&gt;=6,8,ES23+2),FALSE),0),""),IF(DN23&lt;&gt;"",IF(AND(EO23&lt;=10,DN23&gt;=$EN$92),HLOOKUP(EO23,Points_Table,IF(ES23&gt;=6,8,ES23+2),FALSE),0),"")),"")</f>
        <v/>
      </c>
      <c r="ER23" s="53" t="str">
        <f>IF(EP23&lt;&gt;"",AVERAGE(IF(AND($G23="3",EP23&lt;&gt;""),HLOOKUP(EP23,Points_Table_Modified,IF(ES23&gt;=6,8,ES23+2),FALSE),IF(EP23&lt;&gt;"",HLOOKUP(EP23,Points_Table,IF(ES23&gt;=6,8,ES23+2),FALSE),"")),EQ23),EQ23)</f>
        <v/>
      </c>
      <c r="ES23" s="57">
        <f>VLOOKUP($G23,Entries_D_Event,7,FALSE)</f>
        <v>9</v>
      </c>
      <c r="ET23" s="52" t="str">
        <f>CONCATENATE(EO23,EJ23,EE23,DZ23,DU23,DP23)</f>
        <v>6</v>
      </c>
      <c r="EU23" s="118">
        <f>IF(ET23&lt;&gt;"",IF(AND($G23="3",DN23&lt;&gt;""),10,IF(DN23&lt;&gt;"",5,"")),"")</f>
        <v>10</v>
      </c>
      <c r="EV23" s="118">
        <f>_xlfn.NUMBERVALUE(IF(ET23&lt;&gt;"",CONCATENATE(ER23,EM23,EH23,EC23,DX23,DS23),""))</f>
        <v>27</v>
      </c>
      <c r="EW23" s="56">
        <f>IFERROR(EU23+EV23,0)</f>
        <v>37</v>
      </c>
      <c r="EX23" s="90"/>
      <c r="EY23" s="52" t="str">
        <f>IF(AND($G23="1",EX23&lt;&gt;""),EX23,"")</f>
        <v/>
      </c>
      <c r="EZ23" s="52" t="str">
        <f>IF(AND(EX23&lt;&gt;"",$G23="1"),_xlfn.RANK.EQ(EX23,$EY$6:$EY$89),"")</f>
        <v/>
      </c>
      <c r="FA23" s="52" t="str">
        <f>IF(IF(EZ23&lt;&gt;"",IF(MAX(COUNTIF($EZ$6:$EZ$89,$EZ$6:$EZ$89))&gt;1,"x",""),"")&lt;&gt;"",EZ23+1,"")</f>
        <v/>
      </c>
      <c r="FB23" s="52" t="str">
        <f>IF(EZ23&lt;&gt;"",IF($G23="3",IF(EX23&lt;&gt;"",IF(AND(EZ23&lt;=10,EX23&gt;=$EY$92),HLOOKUP(EZ23,Points_Table_Modified,IF(GC23&gt;=6,8,GC23+2),FALSE),0),""),IF(EX23&lt;&gt;"",IF(AND(EZ23&lt;=10,EX23&gt;=$EY$92),HLOOKUP(EZ23,Points_Table,IF(GC23&gt;=6,8,GC23+2),FALSE),0),"")),"")</f>
        <v/>
      </c>
      <c r="FC23" s="56" t="str">
        <f>IF(FB23&gt;0,IF(FA23&lt;&gt;"",AVERAGE(IF(AND($G23="3",FA23&lt;&gt;""),HLOOKUP(FA23,Points_Table_Modified,IF(GC23&gt;=6,8,GC23+2),FALSE),IF(FA23&lt;&gt;"",HLOOKUP(FA23,Points_Table,IF(GC23&gt;=6,8,GC23+2),FALSE),"")),FB23),FB23),0)</f>
        <v/>
      </c>
      <c r="FD23" s="51" t="str">
        <f>IF(AND($G23="2",EX23&lt;&gt;""),EX23,"")</f>
        <v/>
      </c>
      <c r="FE23" s="52" t="str">
        <f>IF(AND(EX23&lt;&gt;"",$G23="2"),_xlfn.RANK.EQ(EX23,$FD$6:$FD$89),"")</f>
        <v/>
      </c>
      <c r="FF23" s="52" t="str">
        <f>IF(IF(FE23&lt;&gt;"",IF(MAX(COUNTIF($FE$6:$FE$89,$FE$6:$FE$89))&gt;1,"x",""),"")&lt;&gt;"",FE23+1,"")</f>
        <v/>
      </c>
      <c r="FG23" s="54" t="str">
        <f>IF(FE23&lt;&gt;"",IF($G23="3",IF(EX23&lt;&gt;"",IF(AND(FE23&lt;=10,EX23&gt;=$FD$92),HLOOKUP(FE23,Points_Table_Modified,IF(GC23&gt;=6,8,GC23+2),FALSE),0),""),IF(EX23&lt;&gt;"",IF(AND(FE23&lt;=10,EX23&gt;=$FD$92),HLOOKUP(FE23,Points_Table,IF(GC23&gt;=6,8,GC23+2),FALSE),0),"")),"")</f>
        <v/>
      </c>
      <c r="FH23" s="56" t="str">
        <f>IF(FG23&gt;0,IF(FF23&lt;&gt;"",AVERAGE(IF(AND($G23="3",FF23&lt;&gt;""),HLOOKUP(FF23,Points_Table_Modified,IF(GC23&gt;=6,8,GC23+2),FALSE),IF(FF23&lt;&gt;"",HLOOKUP(FF23,Points_Table,IF(GC23&gt;=6,8,GC23+2),FALSE),"")),FG23),FG23),0)</f>
        <v/>
      </c>
      <c r="FI23" s="51" t="str">
        <f>IF(AND($G23="3",EX23&lt;&gt;""),EX23,"")</f>
        <v/>
      </c>
      <c r="FJ23" s="52" t="str">
        <f>IF(AND(EX23&lt;&gt;"",$G23="3"),_xlfn.RANK.EQ(EX23,$FI$6:$FI$89),"")</f>
        <v/>
      </c>
      <c r="FK23" s="52" t="str">
        <f>IF(IF(FJ23&lt;&gt;"",IF(MAX(COUNTIF($FJ$6:$FJ$89,$FJ$6:$FJ$89))&gt;1,"x",""),"")&lt;&gt;"",FJ23+1,"")</f>
        <v/>
      </c>
      <c r="FL23" s="52" t="str">
        <f>IF(FJ23&lt;&gt;"",IF($G23="3",IF(EX23&lt;&gt;"",IF(AND(FJ23&lt;=20,EX23&gt;=$FI$92),HLOOKUP(FJ23,Points_Table_Modified,IF(GC23&gt;=6,8,GC23+2),FALSE),0),""),IF(EX23&lt;&gt;"",IF(AND(FJ23&lt;=10,EX23&gt;=$FI$92),HLOOKUP(FJ23,Points_Table,IF(GC23&gt;=6,8,GC23+2),FALSE),0),"")),"")</f>
        <v/>
      </c>
      <c r="FM23" s="56" t="str">
        <f>IF(FL23&gt;0,IF(FK23&lt;&gt;"",AVERAGE(IF(AND($G23="3",FK23&lt;&gt;""),HLOOKUP(FK23,Points_Table_Modified,IF(GC23&gt;=6,8,GC23+2),FALSE),IF(FK23&lt;&gt;"",HLOOKUP(FK23,Points_Table,IF(GC23&gt;=6,8,GC23+2),FALSE),"")),FL23),FL23),0)</f>
        <v/>
      </c>
      <c r="FN23" s="51" t="str">
        <f>IF(AND($G23="4",EX23&lt;&gt;""),EX23,"")</f>
        <v/>
      </c>
      <c r="FO23" s="52" t="str">
        <f>IF(AND(EX23&lt;&gt;"",G23="4"),_xlfn.RANK.EQ(EX23,$FN$6:$FN$89),"")</f>
        <v/>
      </c>
      <c r="FP23" s="52" t="str">
        <f>IF(IF(FO23&lt;&gt;"",IF(MAX(COUNTIF($FO$6:$FO$89,$FO$6:$FO$89))&gt;1,"x",""),"")&lt;&gt;"",FO23+1,"")</f>
        <v/>
      </c>
      <c r="FQ23" s="52" t="str">
        <f>IF(FO23&lt;&gt;"",IF($G23="3",IF(EX23&lt;&gt;"",IF(AND(FO23&lt;=10,EX23&gt;=$FN$92),HLOOKUP(FO23,Points_Table_Modified,IF(GC23&gt;=6,8,GC23+2),FALSE),0),""),IF(EX23&lt;&gt;"",IF(AND(FO23&lt;=10,EX23&gt;=$FN$92),HLOOKUP(FO23,Points_Table,IF(GC23&gt;=6,8,GC23+2),FALSE),0),"")),"")</f>
        <v/>
      </c>
      <c r="FR23" s="56" t="str">
        <f>IF(FQ23&gt;0,IF(FP23&lt;&gt;"",AVERAGE(IF(AND($G23="3",FP23&lt;&gt;""),HLOOKUP(FP23,Points_Table_Modified,IF(GC23&gt;=6,8,GC23+2),FALSE),IF(FP23&lt;&gt;"",HLOOKUP(FP23,Points_Table,IF(GC23&gt;=6,8,GC23+2),FALSE),"")),FQ23),FQ23),0)</f>
        <v/>
      </c>
      <c r="FS23" s="51" t="str">
        <f>IF(AND($G23="5",EX23&lt;&gt;""),EX23,"")</f>
        <v/>
      </c>
      <c r="FT23" s="52" t="str">
        <f>IF(AND(EX23&lt;&gt;"",$G23="5"),_xlfn.RANK.EQ(EX23,$FS$6:$FS$89),"")</f>
        <v/>
      </c>
      <c r="FU23" s="52" t="str">
        <f>IF(IF(FT23&lt;&gt;"",IF(MAX(COUNTIF($FT$6:$FT$89,$FT$6:$FT$89))&gt;1,"x",""),"")&lt;&gt;"",FT23+1,"")</f>
        <v/>
      </c>
      <c r="FV23" s="52" t="str">
        <f>IF(FT23&lt;&gt;"",IF($G23="3",IF(EX23&lt;&gt;"",IF(AND(FT23&lt;=10,EX23&gt;=$FS$92),HLOOKUP(FT23,Points_Table_Modified,IF(GC23&gt;=6,8,GC23+2),FALSE),0),""),IF(EX23&lt;&gt;"",IF(AND(FT23&lt;=10,EX23&gt;=$FS$92),HLOOKUP(FT23,Points_Table,IF(GC23&gt;=6,8,GC23+2),FALSE),0),"")),"")</f>
        <v/>
      </c>
      <c r="FW23" s="56" t="str">
        <f>IF(FV23&gt;0,IF(FU23&lt;&gt;"",AVERAGE(IF(AND($G23="3",FU23&lt;&gt;""),HLOOKUP(FU23,Points_Table_Modified,IF(GC23&gt;=6,8,GC23+2),FALSE),IF(FU23&lt;&gt;"",HLOOKUP(FU23,Points_Table,IF(GC23&gt;=6,8,GC23+2),FALSE),"")),FV23),FV23),0)</f>
        <v/>
      </c>
      <c r="FX23" s="51" t="str">
        <f>IF(AND($G23="6",EX23&lt;&gt;""),EX23,"")</f>
        <v/>
      </c>
      <c r="FY23" s="52" t="str">
        <f>IF(AND(EX23&lt;&gt;"",$G23="6"),_xlfn.RANK.EQ(EX23,$FX$6:$FX$89),"")</f>
        <v/>
      </c>
      <c r="FZ23" s="52" t="str">
        <f>IF(IF(FY23&lt;&gt;"",IF(MAX(COUNTIF($FY$6:$FY$89,$FY$6:$FY$89))&gt;1,"x",""),"")&lt;&gt;"",FY23+1,"")</f>
        <v/>
      </c>
      <c r="GA23" s="52" t="str">
        <f>IF(FY23&lt;&gt;"",IF($G23="3",IF(EX23&lt;&gt;"",IF(AND(FY23&lt;=10,EX23&gt;=$FX$92),HLOOKUP(FY23,Points_Table_Modified,IF(GC23&gt;=6,8,GC23+2),FALSE),0),""),IF(EX23&lt;&gt;"",IF(AND(FY23&lt;=10,EX23&gt;=$FX$92),HLOOKUP(FY23,Points_Table,IF(GC23&gt;=6,8,GC23+2),FALSE),0),"")),"")</f>
        <v/>
      </c>
      <c r="GB23" s="56" t="str">
        <f>IF(GA23&gt;0,IF(FZ23&lt;&gt;"",AVERAGE(IF(AND($G23="3",FZ23&lt;&gt;""),HLOOKUP(FZ23,Points_Table_Modified,IF(GC23&gt;=6,8,GC23+2),FALSE),IF(FZ23&lt;&gt;"",HLOOKUP(FZ23,Points_Table,IF(GC23&gt;=6,8,GC23+2),FALSE),"")),GA23),GA23),0)</f>
        <v/>
      </c>
      <c r="GC23" s="57">
        <f>VLOOKUP($G23,Entries_D_Event,8,FALSE)</f>
        <v>0</v>
      </c>
      <c r="GD23" s="52" t="str">
        <f>CONCATENATE(FY23,FT23,FO23,FJ23,FE23,EZ23)</f>
        <v/>
      </c>
      <c r="GE23" s="118" t="str">
        <f>IF(GD23&lt;&gt;"",IF(AND($G23="3",EX23&lt;&gt;""),10,IF(EX23&lt;&gt;"",5,"")),"")</f>
        <v/>
      </c>
      <c r="GF23" s="118">
        <f>_xlfn.NUMBERVALUE(IF(GD23&lt;&gt;"",CONCATENATE(GB23,FW23,FR23,FM23,FH23,FC23),""))</f>
        <v>0</v>
      </c>
      <c r="GG23" s="56">
        <f>IFERROR(GE23+GF23,0)</f>
        <v>0</v>
      </c>
      <c r="GH23" s="90"/>
      <c r="GI23" s="52" t="str">
        <f>IF(AND($G23="1",GH23&lt;&gt;""),GH23,"")</f>
        <v/>
      </c>
      <c r="GJ23" s="52" t="str">
        <f>IF(AND(GH23&lt;&gt;"",$G23="1"),_xlfn.RANK.EQ(GH23,$GI$6:$GI$89),"")</f>
        <v/>
      </c>
      <c r="GK23" s="52" t="str">
        <f>IF(IF(GJ23&lt;&gt;"",IF(MAX(COUNTIF($GJ$6:$GJ$89,$GJ$6:$GJ$89))&gt;1,"x",""),"")&lt;&gt;"",GJ23+1,"")</f>
        <v/>
      </c>
      <c r="GL23" s="52" t="str">
        <f>IF(GJ23&lt;&gt;"",IF($G23="3",IF(GH23&lt;&gt;"",IF(AND(GJ23&lt;=10,GH23&gt;=$GI$92),HLOOKUP(GJ23,Points_Table_Modified,IF(HM23&gt;=6,8,HM23+2),FALSE),0),""),IF(GH23&lt;&gt;"",IF(AND(GJ23&lt;=10,GH23&gt;=$GI$92),HLOOKUP(GJ23,Points_Table,IF(HM23&gt;=6,8,HM23+2),FALSE),0),"")),"")</f>
        <v/>
      </c>
      <c r="GM23" s="53" t="str">
        <f>IF(GK23&lt;&gt;"",AVERAGE(IF(AND($G23="3",GK23&lt;&gt;""),HLOOKUP(GK23,Points_Table_Modified,IF(HM23&gt;=6,8,HM23+2),FALSE),IF(GK23&lt;&gt;"",HLOOKUP(GK23,Points_Table,IF(HM23&gt;=6,8,HM23+2),FALSE),"")),GL23),GL23)</f>
        <v/>
      </c>
      <c r="GN23" s="51" t="str">
        <f>IF(AND($G23="2",GH23&lt;&gt;""),GH23,"")</f>
        <v/>
      </c>
      <c r="GO23" s="52" t="str">
        <f>IF(AND(GH23&lt;&gt;"",$G23="2"),_xlfn.RANK.EQ(GH23,$GN$6:$GN$89),"")</f>
        <v/>
      </c>
      <c r="GP23" s="52" t="str">
        <f>IF(IF(GO23&lt;&gt;"",IF(MAX(COUNTIF($GO$6:$GO$89,$GO$6:$GO$89))&gt;1,"x",""),"")&lt;&gt;"",GO23+1,"")</f>
        <v/>
      </c>
      <c r="GQ23" s="54" t="str">
        <f>IF(GO23&lt;&gt;"",IF($G23="3",IF(GH23&lt;&gt;"",IF(AND(GO23&lt;=10,GH23&gt;=$GN$92),HLOOKUP(GO23,Points_Table_Modified,IF(HM23&gt;=6,8,HM23+2),FALSE),0),""),IF(GH23&lt;&gt;"",IF(AND(GO23&lt;=10,GH23&gt;=$GN$92),HLOOKUP(GO23,Points_Table,IF(HM23&gt;=6,8,HM23+2),FALSE),0),"")),"")</f>
        <v/>
      </c>
      <c r="GR23" s="53" t="str">
        <f>IF(GP23&lt;&gt;"",AVERAGE(IF(AND($G23="3",GP23&lt;&gt;""),HLOOKUP(GP23,Points_Table_Modified,IF(HM23&gt;=6,8,HM23+2),FALSE),IF(GP23&lt;&gt;"",HLOOKUP(GP23,Points_Table,IF(HM23&gt;=6,8,HM23+2),FALSE),"")),GQ23),GQ23)</f>
        <v/>
      </c>
      <c r="GS23" s="51" t="str">
        <f>IF(AND($G23="3",GH23&lt;&gt;""),GH23,"")</f>
        <v/>
      </c>
      <c r="GT23" s="52" t="str">
        <f>IF(AND(GH23&lt;&gt;"",$G23="3"),_xlfn.RANK.EQ(GH23,$GS$6:$GS$89),"")</f>
        <v/>
      </c>
      <c r="GU23" s="52" t="str">
        <f>IF(IF(GT23&lt;&gt;"",IF(MAX(COUNTIF($GT$6:$GT$89,$GT$6:$GT$89))&gt;1,"x",""),"")&lt;&gt;"",GT23+1,"")</f>
        <v/>
      </c>
      <c r="GV23" s="52" t="str">
        <f>IF(GT23&lt;&gt;"",IF($G23="3",IF(GH23&lt;&gt;"",IF(AND(GT23&lt;=20,GH23&gt;=$GS$92),HLOOKUP(GT23,Points_Table_Modified,IF(HM23&gt;=6,8,HM23+2),FALSE),0),""),IF(GH23&lt;&gt;"",IF(AND(GT23&lt;=10,GH23&gt;=$GS$92),HLOOKUP(GT23,Points_Table,IF(HM23&gt;=6,8,HM23+2),FALSE),0),"")),"")</f>
        <v/>
      </c>
      <c r="GW23" s="53" t="str">
        <f>IF(GU23&lt;&gt;"",AVERAGE(IF(AND($G23="3",GU23&lt;&gt;""),HLOOKUP(GU23,Points_Table_Modified,IF(HM23&gt;=6,8,HM23+2),FALSE),IF(GU23&lt;&gt;"",HLOOKUP(GU23,Points_Table,IF(HM23&gt;=6,8,HM23+2),FALSE),"")),GV23),GV23)</f>
        <v/>
      </c>
      <c r="GX23" s="51" t="str">
        <f>IF(AND($G23="4",GH23&lt;&gt;""),GH23,"")</f>
        <v/>
      </c>
      <c r="GY23" s="52" t="str">
        <f>IF(AND($GH23&lt;&gt;"",G23="4"),_xlfn.RANK.EQ(GH23,$GX$6:$GX$89),"")</f>
        <v/>
      </c>
      <c r="GZ23" s="52" t="str">
        <f>IF(IF(GY23&lt;&gt;"",IF(MAX(COUNTIF($GY$6:$GY$89,$GY$6:$GY$89))&gt;1,"x",""),"")&lt;&gt;"",GY23+1,"")</f>
        <v/>
      </c>
      <c r="HA23" s="52" t="str">
        <f>IF(GY23&lt;&gt;"",IF($G23="3",IF(GH23&lt;&gt;"",IF(AND(GY23&lt;=10,GH23&gt;=$GX$92),HLOOKUP(GY23,Points_Table_Modified,IF(HM23&gt;=6,8,HM23+2),FALSE),0),""),IF(GH23&lt;&gt;"",IF(AND(GY23&lt;=10,GH23&gt;=$GX$92),HLOOKUP(GY23,Points_Table,IF(HM23&gt;=6,8,HM23+2),FALSE),0),"")),"")</f>
        <v/>
      </c>
      <c r="HB23" s="53" t="str">
        <f>IF(GZ23&lt;&gt;"",AVERAGE(IF(AND($G23="3",GZ23&lt;&gt;""),HLOOKUP(GZ23,Points_Table_Modified,IF(HM23&gt;=6,8,HM23+2),FALSE),IF(GZ23&lt;&gt;"",HLOOKUP(GZ23,Points_Table,IF(HM23&gt;=6,8,HM23+2),FALSE),"")),HA23),HA23)</f>
        <v/>
      </c>
      <c r="HC23" s="51" t="str">
        <f>IF(AND($G23="5",GH23&lt;&gt;""),GH23,"")</f>
        <v/>
      </c>
      <c r="HD23" s="52" t="str">
        <f>IF(AND(GH23&lt;&gt;"",$G23="5"),_xlfn.RANK.EQ(GH23,$HC$6:$HC$89),"")</f>
        <v/>
      </c>
      <c r="HE23" s="52" t="str">
        <f>IF(IF(HD23&lt;&gt;"",IF(MAX(COUNTIF($HD$6:$HD$89,$HD$6:$HD$89))&gt;1,"x",""),"")&lt;&gt;"",HD23+1,"")</f>
        <v/>
      </c>
      <c r="HF23" s="52" t="str">
        <f>IF(HD23&lt;&gt;"",IF($G23="3",IF(GH23&lt;&gt;"",IF(AND(HD23&lt;=10,GH23&gt;=$HC$92),HLOOKUP(HD23,Points_Table_Modified,IF(HM23&gt;=6,8,HM23+2),FALSE),0),""),IF(GH23&lt;&gt;"",IF(AND(HD23&lt;=10,GH23&gt;=$HC$92),HLOOKUP(HD23,Points_Table,IF(HM23&gt;=6,8,HM23+2),FALSE),0),"")),"")</f>
        <v/>
      </c>
      <c r="HG23" s="53" t="str">
        <f>IF(HE23&lt;&gt;"",AVERAGE(IF(AND($G23="3",HE23&lt;&gt;""),HLOOKUP(HE23,Points_Table_Modified,IF(HM23&gt;=6,8,HM23+2),FALSE),IF(HE23&lt;&gt;"",HLOOKUP(HE23,Points_Table,IF(HM23&gt;=6,8,HM23+2),FALSE),"")),HF23),HF23)</f>
        <v/>
      </c>
      <c r="HH23" s="51" t="str">
        <f>IF(AND($G23="6",GH23&lt;&gt;""),GH23,"")</f>
        <v/>
      </c>
      <c r="HI23" s="52" t="str">
        <f>IF(AND(GH23&lt;&gt;"",$G23="6"),_xlfn.RANK.EQ(GH23,$HH$6:$HH$89),"")</f>
        <v/>
      </c>
      <c r="HJ23" s="52" t="str">
        <f>IF(IF(HI23&lt;&gt;"",IF(MAX(COUNTIF($HI$6:$HI$89,$HI$6:$HI$89))&gt;1,"x",""),"")&lt;&gt;"",HI23+1,"")</f>
        <v/>
      </c>
      <c r="HK23" s="52" t="str">
        <f>IF(HI23&lt;&gt;"",IF($G23="3",IF(GH23&lt;&gt;"",IF(AND(HI23&lt;=10,GH23&gt;=$HH$92),HLOOKUP(HI23,Points_Table_Modified,IF(HM23&gt;=6,8,HM23+2),FALSE),0),""),IF(GH23&lt;&gt;"",IF(AND(HI23&lt;=10,GH23&gt;=$HH$92),HLOOKUP(HI23,Points_Table,IF(HM23&gt;=6,8,HM23+2),FALSE),0),"")),"")</f>
        <v/>
      </c>
      <c r="HL23" s="53" t="str">
        <f>IF(HJ23&lt;&gt;"",AVERAGE(IF(AND($G23="3",HJ23&lt;&gt;""),HLOOKUP(HJ23,Points_Table_Modified,IF(HM23&gt;=6,8,HM23+2),FALSE),IF(HJ23&lt;&gt;"",HLOOKUP(HJ23,Points_Table,IF(HM23&gt;=6,8,HM23+2),FALSE),"")),HK23),HK23)</f>
        <v/>
      </c>
      <c r="HM23" s="57">
        <f>VLOOKUP($G23,Entries_D_Event,9,FALSE)</f>
        <v>0</v>
      </c>
      <c r="HN23" s="52" t="str">
        <f>CONCATENATE(HI23,HD23,GY23,GT23,GO23,GJ23)</f>
        <v/>
      </c>
      <c r="HO23" s="118" t="str">
        <f>IF(HN23&lt;&gt;"",IF(AND($G23="3",GH23&lt;&gt;""),10,IF(GH23&lt;&gt;"",5,"")),"")</f>
        <v/>
      </c>
      <c r="HP23" s="118">
        <f>_xlfn.NUMBERVALUE(IF(HN23&lt;&gt;"",CONCATENATE(HL23,HG23,HB23,GW23,GR23,GM23),""))</f>
        <v>0</v>
      </c>
      <c r="HQ23" s="56">
        <f>IFERROR(HO23+HP23,0)</f>
        <v>0</v>
      </c>
      <c r="HR23" s="90"/>
      <c r="HS23" s="52" t="str">
        <f>IF(AND($G23="1",HR23&lt;&gt;""),HR23,"")</f>
        <v/>
      </c>
      <c r="HT23" s="52" t="str">
        <f>IF(AND(HR23&lt;&gt;"",$G23="1"),_xlfn.RANK.EQ(HR23,$HS$6:$HS$89),"")</f>
        <v/>
      </c>
      <c r="HU23" s="52" t="str">
        <f>IF(IF(HT23&lt;&gt;"",IF(MAX(COUNTIF($HT$6:$HT$89,$HT$6:$HT$89))&gt;1,"x",""),"")&lt;&gt;"",HT23+1,"")</f>
        <v/>
      </c>
      <c r="HV23" s="52" t="str">
        <f>IF(HT23&lt;&gt;"",IF($G23="3",IF(HR23&lt;&gt;"",IF(AND(HT23&lt;=10,HR23&gt;=$HS$92),HLOOKUP(HT23,Points_Table_Modified,IF(IW23&gt;=6,8,IW23+2),FALSE),0),""),IF(HR23&lt;&gt;"",IF(AND(HT23&lt;=10,HR23&gt;=$HS$92),HLOOKUP(HT23,Points_Table,IF(IW23&gt;=6,8,IW23+2),FALSE),0),"")),"")</f>
        <v/>
      </c>
      <c r="HW23" s="53" t="str">
        <f>IF(HU23&lt;&gt;"",AVERAGE(IF(AND($G23="3",HU23&lt;&gt;""),HLOOKUP(HU23,Points_Table_Modified,IF(IW23&gt;=6,8,IW23+2),FALSE),IF(HU23&lt;&gt;"",HLOOKUP(HU23,Points_Table,IF(IW23&gt;=6,8,IW23+2),FALSE),"")),HV23),HV23)</f>
        <v/>
      </c>
      <c r="HX23" s="51" t="str">
        <f>IF(AND($G23="2",HR23&lt;&gt;""),HR23,"")</f>
        <v/>
      </c>
      <c r="HY23" s="52" t="str">
        <f>IF(AND(HR23&lt;&gt;"",$G23="2"),_xlfn.RANK.EQ(HR23,$HX$6:$HX$89),"")</f>
        <v/>
      </c>
      <c r="HZ23" s="52" t="str">
        <f>IF(IF(HY23&lt;&gt;"",IF(MAX(COUNTIF($HY$6:$HY$89,$HY$6:$HY$89))&gt;1,"x",""),"")&lt;&gt;"",HY23+1,"")</f>
        <v/>
      </c>
      <c r="IA23" s="54" t="str">
        <f>IF(HY23&lt;&gt;"",IF($G23="3",IF(HR23&lt;&gt;"",IF(AND(HY23&lt;=10,HR23&gt;=$HX$92),HLOOKUP(HY23,Points_Table_Modified,IF(IW23&gt;=6,8,IW23+2),FALSE),0),""),IF(HR23&lt;&gt;"",IF(AND(HY23&lt;=10,HR23&gt;=$HX$92),HLOOKUP(HY23,Points_Table,IF(IW23&gt;=6,8,IW23+2),FALSE),0),"")),"")</f>
        <v/>
      </c>
      <c r="IB23" s="53" t="str">
        <f>IF(HZ23&lt;&gt;"",AVERAGE(IF(AND($G23="3",HZ23&lt;&gt;""),HLOOKUP(HZ23,Points_Table_Modified,IF(IW23&gt;=6,8,IW23+2),FALSE),IF(HZ23&lt;&gt;"",HLOOKUP(HZ23,Points_Table,IF(IW23&gt;=6,8,IW23+2),FALSE),"")),IA23),IA23)</f>
        <v/>
      </c>
      <c r="IC23" s="51" t="str">
        <f>IF(AND($G23="3",HR23&lt;&gt;""),HR23,"")</f>
        <v/>
      </c>
      <c r="ID23" s="52" t="str">
        <f>IF(AND(HR23&lt;&gt;"",$G23="3"),_xlfn.RANK.EQ(HR23,$IC$6:$IC$89),"")</f>
        <v/>
      </c>
      <c r="IE23" s="52" t="str">
        <f>IF(IF(ID23&lt;&gt;"",IF(MAX(COUNTIF($ID$6:$ID$89,$ID$6:$ID$89))&gt;1,"x",""),"")&lt;&gt;"",ID23+1,"")</f>
        <v/>
      </c>
      <c r="IF23" s="52" t="str">
        <f>IF(ID23&lt;&gt;"",IF($G23="3",IF(HR23&lt;&gt;"",IF(AND(ID23&lt;=20,HR23&gt;=$IC$92),HLOOKUP(ID23,Points_Table_Modified,IF(IW23&gt;=6,8,IW23+2),FALSE),0),""),IF(HR23&lt;&gt;"",IF(AND(ID23&lt;=10,HR23&gt;=$IC$92),HLOOKUP(ID23,Points_Table,IF(IW23&gt;=6,8,IW23+2),FALSE),0),"")),"")</f>
        <v/>
      </c>
      <c r="IG23" s="53" t="str">
        <f>IF(IE23&lt;&gt;"",AVERAGE(IF(AND($G23="3",IE23&lt;&gt;""),HLOOKUP(IE23,Points_Table_Modified,IF(IW23&gt;=6,8,IW23+2),FALSE),IF(IE23&lt;&gt;"",HLOOKUP(IE23,Points_Table,IF(IW23&gt;=6,8,IW23+2),FALSE),"")),IF23),IF23)</f>
        <v/>
      </c>
      <c r="IH23" s="51" t="str">
        <f>IF(AND($G23="4",HR23&lt;&gt;""),HR23,"")</f>
        <v/>
      </c>
      <c r="II23" s="52" t="str">
        <f>IF(AND(HR23&lt;&gt;"",G23="4"),_xlfn.RANK.EQ(HR23,$IH$6:$IH$89),"")</f>
        <v/>
      </c>
      <c r="IJ23" s="52" t="str">
        <f>IF(IF(II23&lt;&gt;"",IF(MAX(COUNTIF($II$6:$II$89,$II$6:$II$89))&gt;1,"x",""),"")&lt;&gt;"",II23+1,"")</f>
        <v/>
      </c>
      <c r="IK23" s="52" t="str">
        <f>IF(II23&lt;&gt;"",IF($G23="3",IF(HR23&lt;&gt;"",IF(AND(II23&lt;=10,HR23&gt;=$IH$92),HLOOKUP(II23,Points_Table_Modified,IF(IW23&gt;=6,8,IW23+2),FALSE),0),""),IF(HR23&lt;&gt;"",IF(AND(II23&lt;=10,HR23&gt;=$IH$92),HLOOKUP(II23,Points_Table,IF(IW23&gt;=6,8,IW23+2),FALSE),0),"")),"")</f>
        <v/>
      </c>
      <c r="IL23" s="53" t="str">
        <f>IF(IJ23&lt;&gt;"",AVERAGE(IF(AND($G23="3",IJ23&lt;&gt;""),HLOOKUP(IJ23,Points_Table_Modified,IF(IW23&gt;=6,8,IW23+2),FALSE),IF(IJ23&lt;&gt;"",HLOOKUP(IJ23,Points_Table,IF(IW23&gt;=6,8,IW23+2),FALSE),"")),IK23),IK23)</f>
        <v/>
      </c>
      <c r="IM23" s="51" t="str">
        <f>IF(AND($G23="5",HR23&lt;&gt;""),HR23,"")</f>
        <v/>
      </c>
      <c r="IN23" s="52" t="str">
        <f>IF(AND(HR23&lt;&gt;"",$G23="5"),_xlfn.RANK.EQ(HR23,$IM$6:$IM$89),"")</f>
        <v/>
      </c>
      <c r="IO23" s="52" t="str">
        <f>IF(IF(IN23&lt;&gt;"",IF(MAX(COUNTIF($IN$6:$IN$89,$IN$6:$IN$89))&gt;1,"x",""),"")&lt;&gt;"",IN23+1,"")</f>
        <v/>
      </c>
      <c r="IP23" s="52" t="str">
        <f>IF(IN23&lt;&gt;"",IF($G23="3",IF(HR23&lt;&gt;"",IF(AND(IN23&lt;=10,HR23&gt;=$IM$92),HLOOKUP(IN23,Points_Table_Modified,IF(IW23&gt;=6,8,IW23+2),FALSE),0),""),IF(HR23&lt;&gt;"",IF(AND(IN23&lt;=10,HR23&gt;=$IM$92),HLOOKUP(IN23,Points_Table,IF(IW23&gt;=6,8,IW23+2),FALSE),0),"")),"")</f>
        <v/>
      </c>
      <c r="IQ23" s="53" t="str">
        <f>IF(IO23&lt;&gt;"",AVERAGE(IF(AND($G23="3",IO23&lt;&gt;""),HLOOKUP(IO23,Points_Table_Modified,IF(IW23&gt;=6,8,IW23+2),FALSE),IF(IO23&lt;&gt;"",HLOOKUP(IO23,Points_Table,IF(IW23&gt;=6,8,IW23+2),FALSE),"")),IP23),IP23)</f>
        <v/>
      </c>
      <c r="IR23" s="51" t="str">
        <f>IF(AND($G23="6",HR23&lt;&gt;""),HR23,"")</f>
        <v/>
      </c>
      <c r="IS23" s="52" t="str">
        <f>IF(AND(HR23&lt;&gt;"",$G23="6"),_xlfn.RANK.EQ(HR23,$IR$6:$IR$89),"")</f>
        <v/>
      </c>
      <c r="IT23" s="52" t="str">
        <f>IF(IF(IS23&lt;&gt;"",IF(MAX(COUNTIF($IS$6:$IS$89,$IS$6:$IS$89))&gt;1,"x",""),"")&lt;&gt;"",IS23+1,"")</f>
        <v/>
      </c>
      <c r="IU23" s="52" t="str">
        <f>IF(IS23&lt;&gt;"",IF($G23="3",IF(HR23&lt;&gt;"",IF(AND(IS23&lt;=10,HR23&gt;=$IR$92),HLOOKUP(IS23,Points_Table_Modified,IF(IW23&gt;=6,8,IW23+2),FALSE),0),""),IF(HR23&lt;&gt;"",IF(AND(IS23&lt;=10,HR23&gt;=$IR$92),HLOOKUP(IS23,Points_Table,IF(IW23&gt;=6,8,IW23+2),FALSE),0),"")),"")</f>
        <v/>
      </c>
      <c r="IV23" s="53" t="str">
        <f>IF(IT23&lt;&gt;"",AVERAGE(IF(AND($G23="3",IT23&lt;&gt;""),HLOOKUP(IT23,Points_Table_Modified,IF(IW23&gt;=6,8,IW23+2),FALSE),IF(IT23&lt;&gt;"",HLOOKUP(IT23,Points_Table,IF(IW23&gt;=6,8,IW23+2),FALSE),"")),IU23),IU23)</f>
        <v/>
      </c>
      <c r="IW23" s="57">
        <f>VLOOKUP($G23,Entries_D_Event,10,FALSE)</f>
        <v>0</v>
      </c>
      <c r="IX23" s="52" t="str">
        <f>CONCATENATE(IS23,IN23,II23,ID23,HY23,HT23)</f>
        <v/>
      </c>
      <c r="IY23" s="118" t="str">
        <f>IF(IX23&lt;&gt;"",IF(AND($G23="3",HR23&lt;&gt;""),10,IF(HR23&lt;&gt;"",5,"")),"")</f>
        <v/>
      </c>
      <c r="IZ23" s="118">
        <f>_xlfn.NUMBERVALUE(IF(IX23&lt;&gt;"",CONCATENATE(IV23,IQ23,IL23,IG23,IB23,HW23),""))</f>
        <v>0</v>
      </c>
      <c r="JA23" s="56">
        <f>IFERROR(IY23+IZ23,0)</f>
        <v>0</v>
      </c>
      <c r="JB23" s="90"/>
      <c r="JC23" s="52" t="str">
        <f>IF(AND($G23="1",JB23&lt;&gt;""),JB23,"")</f>
        <v/>
      </c>
      <c r="JD23" s="52" t="str">
        <f>IF(AND(JB23&lt;&gt;"",$G23="1"),_xlfn.RANK.EQ(JB23,$JC$6:$JC$89),"")</f>
        <v/>
      </c>
      <c r="JE23" s="52" t="str">
        <f>IF(IF(JD23&lt;&gt;"",IF(MAX(COUNTIF($JD$6:$JD$89,$JD$6:$JD$89))&gt;1,"x",""),"")&lt;&gt;"",JD23+1,"")</f>
        <v/>
      </c>
      <c r="JF23" s="52" t="str">
        <f>IF(JD23&lt;&gt;"",IF($G23="3",IF(JB23&lt;&gt;"",IF(AND(JD23&lt;=10,JB23&gt;=$JC$92),HLOOKUP(JD23,Points_Table_Modified,IF(KG23&gt;=6,8,KG23+2),FALSE),0),""),IF(JB23&lt;&gt;"",IF(AND(JD23&lt;=10,JB23&gt;=$JC$92),HLOOKUP(JD23,Points_Table,IF(KG23&gt;=6,8,KG23+2),FALSE),0),"")),"")</f>
        <v/>
      </c>
      <c r="JG23" s="53" t="str">
        <f>IF(JE23&lt;&gt;"",AVERAGE(IF(AND($G23="3",JE23&lt;&gt;""),HLOOKUP(JE23,Points_Table_Modified,IF(KG23&gt;=6,8,KG23+2),FALSE),IF(JE23&lt;&gt;"",HLOOKUP(JE23,Points_Table,IF(KG23&gt;=6,8,KG23+2),FALSE),"")),JF23),JF23)</f>
        <v/>
      </c>
      <c r="JH23" s="51" t="str">
        <f>IF(AND($G23="2",JB23&lt;&gt;""),JB23,"")</f>
        <v/>
      </c>
      <c r="JI23" s="52" t="str">
        <f>IF(AND(JB23&lt;&gt;"",$G23="2"),_xlfn.RANK.EQ(JB23,$JH$6:$JH$89),"")</f>
        <v/>
      </c>
      <c r="JJ23" s="52" t="str">
        <f>IF(IF(JI23&lt;&gt;"",IF(MAX(COUNTIF($JI$6:$JI$89,$JI$6:$JI$89))&gt;1,"x",""),"")&lt;&gt;"",JI23+1,"")</f>
        <v/>
      </c>
      <c r="JK23" s="54" t="str">
        <f>IF(JI23&lt;&gt;"",IF($G23="3",IF(JB23&lt;&gt;"",IF(AND(JI23&lt;=10,JB23&gt;=$JH$92),HLOOKUP(JI23,Points_Table_Modified,IF(KG23&gt;=6,8,KG23+2),FALSE),0),""),IF(JB23&lt;&gt;"",IF(AND(JI23&lt;=10,JB23&gt;=$JH$92),HLOOKUP(JI23,Points_Table,IF(KG23&gt;=6,8,KG23+2),FALSE),0),"")),"")</f>
        <v/>
      </c>
      <c r="JL23" s="53" t="str">
        <f>IF(JJ23&lt;&gt;"",AVERAGE(IF(AND($G23="3",JJ23&lt;&gt;""),HLOOKUP(JJ23,Points_Table_Modified,IF(KG23&gt;=6,8,KG23+2),FALSE),IF(JJ23&lt;&gt;"",HLOOKUP(JJ23,Points_Table,IF(KG23&gt;=6,8,KG23+2),FALSE),"")),JK23),JK23)</f>
        <v/>
      </c>
      <c r="JM23" s="51" t="str">
        <f>IF(AND($G23="3",JB23&lt;&gt;""),JB23,"")</f>
        <v/>
      </c>
      <c r="JN23" s="52" t="str">
        <f>IF(AND(JB23&lt;&gt;"",$G23="3"),_xlfn.RANK.EQ(JB23,$JM$6:$JM$89),"")</f>
        <v/>
      </c>
      <c r="JO23" s="52" t="str">
        <f>IF(IF(JN23&lt;&gt;"",IF(MAX(COUNTIF($JN$6:$JN$89,$JN$6:$JN$89))&gt;1,"x",""),"")&lt;&gt;"",JN23+1,"")</f>
        <v/>
      </c>
      <c r="JP23" s="52" t="str">
        <f>IF(JN23&lt;&gt;"",IF($G23="3",IF(JB23&lt;&gt;"",IF(AND(JN23&lt;=20,JB23&gt;=$JM$92),HLOOKUP(JN23,Points_Table_Modified,IF(KG23&gt;=6,8,KG23+2),FALSE),0),""),IF(JB23&lt;&gt;"",IF(AND(JN23&lt;=10,JB23&gt;=$JM$92),HLOOKUP(JN23,Points_Table,IF(KG23&gt;=6,8,KG23+2),FALSE),0),"")),"")</f>
        <v/>
      </c>
      <c r="JQ23" s="53" t="str">
        <f>IF(JO23&lt;&gt;"",AVERAGE(IF(AND($G23="3",JO23&lt;&gt;""),HLOOKUP(JO23,Points_Table_Modified,IF(KG23&gt;=6,8,KG23+2),FALSE),IF(JO23&lt;&gt;"",HLOOKUP(JO23,Points_Table,IF(KG23&gt;=6,8,KG23+2),FALSE),"")),JP23),JP23)</f>
        <v/>
      </c>
      <c r="JR23" s="51" t="str">
        <f>IF(AND($G23="4",JB23&lt;&gt;""),JB23,"")</f>
        <v/>
      </c>
      <c r="JS23" s="52" t="str">
        <f>IF(AND(JB23&lt;&gt;"",G23="4"),_xlfn.RANK.EQ(JB23,$JR$6:$JR$89),"")</f>
        <v/>
      </c>
      <c r="JT23" s="52" t="str">
        <f>IF(IF(JS23&lt;&gt;"",IF(MAX(COUNTIF($JS$6:$JS$89,$JS$6:$JS$89))&gt;1,"x",""),"")&lt;&gt;"",JS23+1,"")</f>
        <v/>
      </c>
      <c r="JU23" s="52" t="str">
        <f>IF(JS23&lt;&gt;"",IF($G23="3",IF(JB23&lt;&gt;"",IF(AND(JS23&lt;=10,JB23&gt;=$JR$92),HLOOKUP(JS23,Points_Table_Modified,IF(KG23&gt;=6,8,KG23+2),FALSE),0),""),IF(JB23&lt;&gt;"",IF(AND(JS23&lt;=10,JB23&gt;=$JR$92),HLOOKUP(JS23,Points_Table,IF(KG23&gt;=6,8,KG23+2),FALSE),0),"")),"")</f>
        <v/>
      </c>
      <c r="JV23" s="53" t="str">
        <f>IF(JT23&lt;&gt;"",AVERAGE(IF(AND($G23="3",JT23&lt;&gt;""),HLOOKUP(JT23,Points_Table_Modified,IF(KG23&gt;=6,8,KG23+2),FALSE),IF(JT23&lt;&gt;"",HLOOKUP(JT23,Points_Table,IF(KG23&gt;=6,8,KG23+2),FALSE),"")),JU23),JU23)</f>
        <v/>
      </c>
      <c r="JW23" s="51" t="str">
        <f>IF(AND($G23="5",JB23&lt;&gt;""),JB23,"")</f>
        <v/>
      </c>
      <c r="JX23" s="52" t="str">
        <f>IF(AND(JB23&lt;&gt;"",$G23="5"),_xlfn.RANK.EQ(JB23,$JW$6:$JW$89),"")</f>
        <v/>
      </c>
      <c r="JY23" s="52" t="str">
        <f>IF(IF(JX23&lt;&gt;"",IF(MAX(COUNTIF($JX$6:$JX$89,$JX$6:$JX$89))&gt;1,"x",""),"")&lt;&gt;"",JX23+1,"")</f>
        <v/>
      </c>
      <c r="JZ23" s="52" t="str">
        <f>IF(JX23&lt;&gt;"",IF($G23="3",IF(JB23&lt;&gt;"",IF(AND(JX23&lt;=10,JB23&gt;=$JW$92),HLOOKUP(JX23,Points_Table_Modified,IF(KG23&gt;=6,8,KG23+2),FALSE),0),""),IF(JB23&lt;&gt;"",IF(AND(JX23&lt;=10,JB23&gt;=$JW$92),HLOOKUP(JX23,Points_Table,IF(KG23&gt;=6,8,KG23+2),FALSE),0),"")),"")</f>
        <v/>
      </c>
      <c r="KA23" s="53" t="str">
        <f>IF(JY23&lt;&gt;"",AVERAGE(IF(AND($G23="3",JY23&lt;&gt;""),HLOOKUP(JY23,Points_Table_Modified,IF(KG23&gt;=6,8,KG23+2),FALSE),IF(JY23&lt;&gt;"",HLOOKUP(JY23,Points_Table,IF(KG23&gt;=6,8,KG23+2),FALSE),"")),JZ23),JZ23)</f>
        <v/>
      </c>
      <c r="KB23" s="51" t="str">
        <f>IF(AND($G23="6",JB23&lt;&gt;""),JB23,"")</f>
        <v/>
      </c>
      <c r="KC23" s="52" t="str">
        <f>IF(AND(JB23&lt;&gt;"",$G23="6"),_xlfn.RANK.EQ(JB23,$KB$6:$KB$89),"")</f>
        <v/>
      </c>
      <c r="KD23" s="52" t="str">
        <f>IF(IF(KC23&lt;&gt;"",IF(MAX(COUNTIF($KC$6:$KC$89,$KC$6:$KC$89))&gt;1,"x",""),"")&lt;&gt;"",KC23+1,"")</f>
        <v/>
      </c>
      <c r="KE23" s="52" t="str">
        <f>IF(KC23&lt;&gt;"",IF($G23="3",IF(JB23&lt;&gt;"",IF(AND(KC23&lt;=10,JB23&gt;=$KB$92),HLOOKUP(KC23,Points_Table_Modified,IF(KG23&gt;=6,8,KG23+2),FALSE),0),""),IF(JB23&lt;&gt;"",IF(AND(KC23&lt;=10,JB23&gt;=$KB$92),HLOOKUP(KC23,Points_Table,IF(KG23&gt;=6,8,KG23+2),FALSE),0),"")),"")</f>
        <v/>
      </c>
      <c r="KF23" s="53" t="str">
        <f>IF(KD23&lt;&gt;"",AVERAGE(IF(AND($G23="3",KD23&lt;&gt;""),HLOOKUP(KD23,Points_Table_Modified,IF(KG23&gt;=6,8,KG23+2),FALSE),IF(KD23&lt;&gt;"",HLOOKUP(KD23,Points_Table,IF(KG23&gt;=6,8,KG23+2),FALSE),"")),KE23),KE23)</f>
        <v/>
      </c>
      <c r="KG23" s="57">
        <f>VLOOKUP($G23,Entries_D_Event,11,FALSE)</f>
        <v>0</v>
      </c>
      <c r="KH23" s="52" t="str">
        <f>CONCATENATE(KC23,JX23,JS23,JN23,JI23,JD23)</f>
        <v/>
      </c>
      <c r="KI23" s="118" t="str">
        <f>IF(KH23&lt;&gt;"",IF(AND($G23="3",JB23&lt;&gt;""),10,IF(JB23&lt;&gt;"",5,"")),"")</f>
        <v/>
      </c>
      <c r="KJ23" s="118">
        <f>_xlfn.NUMBERVALUE(IF(KH23&lt;&gt;"",CONCATENATE(KF23,KA23,JV23,JQ23,JL23,JG23),""))</f>
        <v>0</v>
      </c>
      <c r="KK23" s="56">
        <f>IFERROR(KI23+KJ23,0)</f>
        <v>0</v>
      </c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</row>
    <row r="24" spans="1:358" s="1" customFormat="1" x14ac:dyDescent="0.25">
      <c r="A24" s="35"/>
      <c r="B24" s="45">
        <v>19</v>
      </c>
      <c r="C24" s="47" t="s">
        <v>15</v>
      </c>
      <c r="D24" s="47" t="s">
        <v>87</v>
      </c>
      <c r="E24" s="50">
        <v>6260</v>
      </c>
      <c r="F24" s="50">
        <v>327</v>
      </c>
      <c r="G24" s="49" t="s">
        <v>55</v>
      </c>
      <c r="H24" s="50" t="str">
        <f>VLOOKUP($G24,Class_Description,2)</f>
        <v>Modified</v>
      </c>
      <c r="I24" s="187">
        <f>AS24+CC24+DM24+EW24+GG24+HQ24+JA24+KK24</f>
        <v>152.5</v>
      </c>
      <c r="J24" s="116">
        <v>540</v>
      </c>
      <c r="K24" s="102" t="str">
        <f>IF(AND(J24&lt;&gt;"",$G24="1"),J24,"")</f>
        <v/>
      </c>
      <c r="L24" s="103" t="str">
        <f>IF(AND(J24&lt;&gt;"",$G24="1"),_xlfn.RANK.EQ(J24,$K$6:$K$89),"")</f>
        <v/>
      </c>
      <c r="M24" s="103" t="str">
        <f>IF(G24="6",IF(IF(L24&lt;&gt;"",IF(MAX(COUNTIF($L$6:$L$89,$L$6:$L$89))&gt;1,"x",""),"")&lt;&gt;"",L24+1,""),IF(K24=0,"",IF(IF(L24&lt;&gt;"",IF(MAX(COUNTIF($L$6:$L$89,$L$6:$L$89))&gt;1,"x",""),"")&lt;&gt;"",L24+1,"")))</f>
        <v/>
      </c>
      <c r="N24" s="103" t="str">
        <f>IF(L24&lt;&gt;"",IF($G24="3",IF(AND(L24&lt;=20,J24&gt;=$K$92),HLOOKUP(L24,Points_Table_Modified,IF(AO24&gt;=6,8,AO24+2),FALSE),0),IF(AND(L24&lt;=10,J24&gt;=$K$92),HLOOKUP(L24,Points_Table,IF(AO24&gt;=6,8,AO24+2),FALSE),0)),"")</f>
        <v/>
      </c>
      <c r="O24" s="103" t="str">
        <f>IF(M24&lt;&gt;"",AVERAGE(IF(AND($G24="3",M24&lt;&gt;""),HLOOKUP(M24,Points_Table_Modified,IF(AO24&gt;=6,8,AO24+2),FALSE),IF(M24&lt;&gt;"",HLOOKUP(M24,Points_Table,IF(AO24&gt;=6,8,AO24+2),FALSE),"")),N24),N24)</f>
        <v/>
      </c>
      <c r="P24" s="102" t="str">
        <f>IF(AND(J24&lt;&gt;"",$G24="2"),J24,"")</f>
        <v/>
      </c>
      <c r="Q24" s="103" t="str">
        <f>IF(AND(J24&lt;&gt;"",$G24="2"),_xlfn.RANK.EQ(J24,$P$6:$P$89),"")</f>
        <v/>
      </c>
      <c r="R24" s="103" t="str">
        <f>IF(G24="6",IF(IF(Q24&lt;&gt;"",IF(MAX(COUNTIF($Q$6:$Q$89,$Q$6:$Q$89))&gt;1,"x",""),"")&lt;&gt;"",Q24+1,""),IF(P24=0,"",IF(IF(Q24&lt;&gt;"",IF(MAX(COUNTIF($Q$6:$Q$89,$Q$6:$Q$89))&gt;1,"x",""),"")&lt;&gt;"",Q24+1,"")))</f>
        <v/>
      </c>
      <c r="S24" s="103" t="str">
        <f>IF(Q24&lt;&gt;"",IF($G24="3",IF(J24&lt;&gt;"",IF(AND(Q24&lt;=10,J24&gt;=$P$92),HLOOKUP(Q24,Points_Table_Modified,IF(AO24&gt;=6,8,AO24+2),FALSE),0),""),IF(J24&lt;&gt;"",IF(AND(Q24&lt;=10,J24&gt;=$P$92),HLOOKUP(Q24,Points_Table,IF(AO24&gt;=6,8,AO24+2),FALSE),0),"")),"")</f>
        <v/>
      </c>
      <c r="T24" s="103" t="str">
        <f>IF(R24&lt;&gt;"",AVERAGE(IF(AND($G24="3",R24&lt;&gt;""),HLOOKUP(R24,Points_Table_Modified,IF(AO24&gt;=6,8,AO24+2),FALSE),IF(R24&lt;&gt;"",HLOOKUP(R24,Points_Table,IF(AO24&gt;=6,8,AO24+2),FALSE),"")),S24),S24)</f>
        <v/>
      </c>
      <c r="U24" s="102">
        <f>IF(AND(J24&lt;&gt;"",$G24="3"),J24,"")</f>
        <v>540</v>
      </c>
      <c r="V24" s="103">
        <f>IF(AND(J24&lt;&gt;"",$G24="3"),_xlfn.RANK.EQ(J24,$U$6:$U$89),"")</f>
        <v>5</v>
      </c>
      <c r="W24" s="103">
        <f>IF(G24="6",IF(IF(V24&lt;&gt;"",IF(MAX(COUNTIF($V$6:$V$89,$V$6:$V$89))&gt;1,"x",""),"")&lt;&gt;"",V24+1,""),IF(U24=0,"",IF(IF(V24&lt;&gt;"",IF(MAX(COUNTIF($V$6:$V$89,$V$6:$V$89))&gt;1,"x",""),"")&lt;&gt;"",V24+1,"")))</f>
        <v>6</v>
      </c>
      <c r="X24" s="103">
        <f>IF(V24&lt;&gt;"",IF($G24="3",IF(J24&lt;&gt;"",IF(AND(V24&lt;=20,J24&gt;=$U$92),HLOOKUP(V24,Points_Table_Modified,IF(AO24&gt;=6,8,AO24+2),FALSE),0),""),IF(J24&lt;&gt;"",IF(AND(V24&lt;=10,$J24&gt;=$U$92),HLOOKUP(V24,Points_Table,IF(AO24&gt;=6,8,AO24+2),FALSE),0),"")),"")</f>
        <v>30</v>
      </c>
      <c r="Y24" s="103">
        <f>IF(W24&lt;&gt;"",AVERAGE(IF(AND($G24="3",W24&lt;&gt;""),HLOOKUP(W24,Points_Table_Modified,IF(AO24&gt;=6,8,AO24+2),FALSE),IF(W24&lt;&gt;"",HLOOKUP(W24,Points_Table,IF(AO24&gt;=6,8,AO24+2),FALSE),"")),X24),X24)</f>
        <v>28.5</v>
      </c>
      <c r="Z24" s="102" t="str">
        <f>IF(AND(J24&lt;&gt;"",$G24="4"),J24,"")</f>
        <v/>
      </c>
      <c r="AA24" s="103" t="str">
        <f>IF(AND($J24&lt;&gt;"",G24="4"),_xlfn.RANK.EQ(J24,$Z$6:$Z$89),"")</f>
        <v/>
      </c>
      <c r="AB24" s="103" t="str">
        <f>IF($G24="6",IF(IF(AA24&lt;&gt;"",IF(MAX(COUNTIF($AA$6:$AA$89,$AA$6:$AA$89))&gt;1,"x",""),"")&lt;&gt;"",AA24+1,""),IF(Z24=0,"",IF(IF(AA24&lt;&gt;"",IF(MAX(COUNTIF($AA$6:$AA$89,$AA$6:$AA$89))&gt;1,"x",""),"")&lt;&gt;"",AA24+1,"")))</f>
        <v/>
      </c>
      <c r="AC24" s="103" t="str">
        <f>IF(AA24&lt;&gt;"",IF($G24="3",IF(J24&lt;&gt;"",IF(AND(AA24&lt;=10,J24&gt;=$Z$92),HLOOKUP(AA24,Points_Table_Modified,IF(AO24&gt;=6,8,AO24+2),FALSE),0),""),IF(J24&lt;&gt;"",IF(AND(AA24&lt;=10,J24&gt;=$Z$92),HLOOKUP(AA24,Points_Table,IF(AO24&gt;=6,8,AO24+2),FALSE),0),"")),"")</f>
        <v/>
      </c>
      <c r="AD24" s="103" t="str">
        <f>IF(AB24&lt;&gt;"",AVERAGE(IF(AND($G24="3",AB24&lt;&gt;""),HLOOKUP(AB24,Points_Table_Modified,IF(AO24&gt;=6,8,AO24+2),FALSE),IF(AB24&lt;&gt;"",HLOOKUP(AB24,Points_Table,IF(AO24&gt;=6,8,AO24+2),FALSE),"")),AC24),AC24)</f>
        <v/>
      </c>
      <c r="AE24" s="102" t="str">
        <f>IF(AND(J24&lt;&gt;"",$G24="5"),J24,"")</f>
        <v/>
      </c>
      <c r="AF24" s="103" t="str">
        <f>IF(AND(J24&lt;&gt;"",$G24="5"),_xlfn.RANK.EQ(J24,$AE$6:$AE$89),"")</f>
        <v/>
      </c>
      <c r="AG24" s="103" t="str">
        <f>IF($G24="6",IF(IF(AF24&lt;&gt;"",IF(MAX(COUNTIF($AF$6:$AF$89,$AF$6:$AF$89))&gt;1,"x",""),"")&lt;&gt;"",AF24+1,""),IF(AE24=0,"",IF(IF(AF24&lt;&gt;"",IF(MAX(COUNTIF($AF$6:$AF$89,$AF$6:$AF$89))&gt;1,"x",""),"")&lt;&gt;"",AF24+1,"")))</f>
        <v/>
      </c>
      <c r="AH24" s="103" t="str">
        <f>IF(AF24&lt;&gt;"",IF($G24="3",IF(J24&lt;&gt;"",IF(AND(AF24&lt;=10,J24&gt;=$AE$92),HLOOKUP(AF24,Points_Table_Modified,IF(AO24&gt;=6,8,AO24+2),FALSE),0),""),IF(J24&lt;&gt;"",IF(AND(AF24&lt;=10,J24&gt;=$AE$92),HLOOKUP(AF24,Points_Table,IF(AO24&gt;=6,8,AO24+2),FALSE),0),"")),"")</f>
        <v/>
      </c>
      <c r="AI24" s="103" t="str">
        <f>IF(AG24&lt;&gt;"",AVERAGE(IF(AND($G24="3",AG24&lt;&gt;""),HLOOKUP(AG24,Points_Table_Modified,IF(AO24&gt;=6,8,AO24+2),FALSE),IF(AG24&lt;&gt;"",HLOOKUP(AG24,Points_Table,IF(AO24&gt;=6,8,AO24+2),FALSE),"")),AH24),AH24)</f>
        <v/>
      </c>
      <c r="AJ24" s="102" t="str">
        <f>IF(AND(J24&lt;&gt;"",$G24="6"),J24,"")</f>
        <v/>
      </c>
      <c r="AK24" s="103" t="str">
        <f>IF(AND(J24&lt;&gt;"",$G24="6"),_xlfn.RANK.EQ(J24,$AJ$6:$AJ$89),"")</f>
        <v/>
      </c>
      <c r="AL24" s="103" t="str">
        <f>IF(G24="6",IF(IF(AK24&lt;&gt;"",IF(MAX(COUNTIF($AK$6:$AK$89,$AK$6:$AK$89))&gt;1,"x",""),"")&lt;&gt;"",AK24+1,""),IF(AJ24=0,"",IF(IF(AK24&lt;&gt;"",IF(MAX(COUNTIF($AK$6:$AK$89,$AK$6:$AK$89))&gt;1,"x",""),"")&lt;&gt;"",AK24+1,"")))</f>
        <v/>
      </c>
      <c r="AM24" s="103" t="str">
        <f>IF(AK24&lt;&gt;"",IF($G24="3",IF(J24&lt;&gt;"",IF(AND(AK24&lt;=10,J24&gt;=$AJ$92),HLOOKUP(AK24,Points_Table_Modified,IF(AO24&gt;=6,8,AO24+2),FALSE),0),""),IF(J24&lt;&gt;"",IF(AND(AK24&lt;=10,J24&gt;=$AJ$92),HLOOKUP(AK24,Points_Table,IF(AO24&gt;=6,8,AO24+2),FALSE),0),"")),"")</f>
        <v/>
      </c>
      <c r="AN24" s="136" t="str">
        <f>IF(AL24&lt;&gt;"",AVERAGE(IF(AND($G24="3",AL24&lt;&gt;""),HLOOKUP(AL24,Points_Table_Modified,IF(AO24&gt;=6,8,AO24+2),FALSE),IF(AL24&lt;&gt;"",HLOOKUP(AL24,Points_Table,IF(AO24&gt;=6,8,AO24+2),FALSE),"")),AM24),AM24)</f>
        <v/>
      </c>
      <c r="AO24" s="55">
        <f>VLOOKUP($G24,Entries_D_Event,4,FALSE)</f>
        <v>10</v>
      </c>
      <c r="AP24" s="52" t="str">
        <f>CONCATENATE(AK24,AF24,AA24,V24,Q24,L24)</f>
        <v>5</v>
      </c>
      <c r="AQ24" s="118">
        <f>IF(AP24&lt;&gt;"",IF(AND($G24="3",J24&lt;&gt;""),10,IF(J24&lt;&gt;"",5,"")),"")</f>
        <v>10</v>
      </c>
      <c r="AR24" s="118">
        <f>_xlfn.NUMBERVALUE(IF(AP24&lt;&gt;"",CONCATENATE(AN24,AI24,AD24,Y24,T24,O24),""))</f>
        <v>28.5</v>
      </c>
      <c r="AS24" s="56">
        <f>IFERROR(AQ24+AR24,0)</f>
        <v>38.5</v>
      </c>
      <c r="AT24" s="90">
        <v>417</v>
      </c>
      <c r="AU24" s="54" t="str">
        <f>IF(AND(AT24&lt;&gt;"",$G24="1"),AT24,"")</f>
        <v/>
      </c>
      <c r="AV24" s="52" t="str">
        <f>IF(AND(AT24&lt;&gt;"",$G24="1"),_xlfn.RANK.EQ(AT24,$AU$6:$AU$89),"")</f>
        <v/>
      </c>
      <c r="AW24" s="52" t="str">
        <f>IF(IF(AV24&lt;&gt;"",IF(MAX(COUNTIF($AV$6:$AV$89,$AV$6:$AV$89))&gt;1,"x",""),"")&lt;&gt;"",AV24+1,"")</f>
        <v/>
      </c>
      <c r="AX24" s="52" t="str">
        <f>IF(AV24&lt;&gt;"",IF($G24="3",IF(AT24&lt;&gt;"",IF(AND(AV24&lt;=10,AT24&gt;=$AU$92),HLOOKUP(AV24,Points_Table_Modified,IF(BY24&gt;=6,8,BY24+2),FALSE),0),""),IF(AT24&lt;&gt;"",IF(AND(AV24&lt;=10,AT24&gt;=$AU$92),HLOOKUP(AV24,Points_Table,IF(BY24&gt;=6,8,BY24+2),FALSE),0),"")),"")</f>
        <v/>
      </c>
      <c r="AY24" s="53" t="str">
        <f>IF(AW24&lt;&gt;"",AVERAGE(IF(AND($G24="3",AW24&lt;&gt;""),HLOOKUP(AW24,Points_Table_Modified,IF(BY24&gt;=6,8,BY24+2),FALSE),IF(AW24&lt;&gt;"",HLOOKUP(AW24,Points_Table,IF(BY24&gt;=6,8,BY24+2),FALSE),"")),AX24),AX24)</f>
        <v/>
      </c>
      <c r="AZ24" s="51" t="str">
        <f>IF(AND($G24="2",AT24&lt;&gt;""),AT24,"")</f>
        <v/>
      </c>
      <c r="BA24" s="52" t="str">
        <f>IF(AND(AT24&lt;&gt;"",$G24="2"),_xlfn.RANK.EQ(AT24,$AZ$6:$AZ$89),"")</f>
        <v/>
      </c>
      <c r="BB24" s="52" t="str">
        <f>IF(IF(BA24&lt;&gt;"",IF(MAX(COUNTIF($BA$6:$BA$89,$BA$6:$BA$89))&gt;1,"x",""),"")&lt;&gt;"",BA24+1,"")</f>
        <v/>
      </c>
      <c r="BC24" s="54" t="str">
        <f>IF(BA24&lt;&gt;"",IF($G24="3",IF(AT24&lt;&gt;"",IF(AND(BA24&lt;=10,AT24&gt;=$AZ$92),HLOOKUP(BA24,Points_Table_Modified,IF(BY24&gt;=6,8,BY24+2),FALSE),0),""),IF(AT24&lt;&gt;"",IF(AND(BA24&lt;=10,AT24&gt;=$AZ$92),HLOOKUP(BA24,Points_Table,IF(BY24&gt;=6,8,BY24+2),FALSE),0),"")),"")</f>
        <v/>
      </c>
      <c r="BD24" s="53" t="str">
        <f>IF(BB24&lt;&gt;"",AVERAGE(IF(AND($G24="3",BB24&lt;&gt;""),HLOOKUP(BB24,Points_Table_Modified,IF(BY24&gt;=6,8,BY24+2),FALSE),IF(BB24&lt;&gt;"",HLOOKUP(BB24,Points_Table,IF(BY24&gt;=6,8,BY24+2),FALSE),"")),BC24),BC24)</f>
        <v/>
      </c>
      <c r="BE24" s="51">
        <f>IF(AND($G24="3",AT24&lt;&gt;""),AT24,"")</f>
        <v>417</v>
      </c>
      <c r="BF24" s="52">
        <f>IF(AND(AT24&lt;&gt;"",$G24="3"),_xlfn.RANK.EQ(AT24,$BE$6:$BE$89),"")</f>
        <v>5</v>
      </c>
      <c r="BG24" s="52" t="str">
        <f>IF(IF(BF24&lt;&gt;"",IF(MAX(COUNTIF($BF$6:$BF$89,$BF$6:$BF$89))&gt;1,"x",""),"")&lt;&gt;"",BF24+1,"")</f>
        <v/>
      </c>
      <c r="BH24" s="52">
        <f>IF(BF24&lt;&gt;"",IF($G24="3",IF(AT24&lt;&gt;"",IF(AND(BF24&lt;=20,AT24&gt;=$BE$92),HLOOKUP(BF24,Points_Table_Modified,IF(BY24&gt;=6,8,BY24+2),FALSE),0),""),IF(AT24&lt;&gt;"",IF(AND(BF24&lt;=10,AT24&gt;=$BE$92),HLOOKUP(BF24,Points_Table,IF(BY24&gt;=6,8,BY24+2),FALSE),0),"")),"")</f>
        <v>30</v>
      </c>
      <c r="BI24" s="53">
        <f>IF(BG24&lt;&gt;"",AVERAGE(IF(AND($G24="3",BG24&lt;&gt;""),HLOOKUP(BG24,Points_Table_Modified,IF(BY24&gt;=6,8,BY24+2),FALSE),IF(BG24&lt;&gt;"",HLOOKUP(BG24,Points_Table,IF(BY24&gt;=6,8,BY24+2),FALSE),"")),BH24),BH24)</f>
        <v>30</v>
      </c>
      <c r="BJ24" s="51" t="str">
        <f>IF(AND($G24="4",AT24&lt;&gt;""),AT24,"")</f>
        <v/>
      </c>
      <c r="BK24" s="52" t="str">
        <f>IF(AND(AT24&lt;&gt;"",G24="4"),_xlfn.RANK.EQ(AT24,$BJ$6:$BJ$89),"")</f>
        <v/>
      </c>
      <c r="BL24" s="52" t="str">
        <f>IF(IF(BK24&lt;&gt;"",IF(MAX(COUNTIF($BK$6:$BK$89,$BK$6:$BK$89))&gt;1,"x",""),"")&lt;&gt;"",BK24+1,"")</f>
        <v/>
      </c>
      <c r="BM24" s="52" t="str">
        <f>IF(BK24&lt;&gt;"",IF($G24="3",IF(AT24&lt;&gt;"",IF(AND(BK24&lt;=10,AT24&gt;=$BJ$92),HLOOKUP(BK24,Points_Table_Modified,IF(BY24&gt;=6,8,BY24+2),FALSE),0),""),IF(AT24&lt;&gt;"",IF(AND(BK24&lt;=10,AT24&gt;=$BJ$92),HLOOKUP(BK24,Points_Table,IF(BY24&gt;=6,8,BY24+2),FALSE),0),"")),"")</f>
        <v/>
      </c>
      <c r="BN24" s="53" t="str">
        <f>IF(BL24&lt;&gt;"",AVERAGE(IF(AND($G24="3",BL24&lt;&gt;""),HLOOKUP(BL24,Points_Table_Modified,IF(BY24&gt;=6,8,BY24+2),FALSE),IF(BL24&lt;&gt;"",HLOOKUP(BL24,Points_Table,IF(BY24&gt;=6,8,BY24+2),FALSE),"")),BM24),BM24)</f>
        <v/>
      </c>
      <c r="BO24" s="51" t="str">
        <f>IF(AND($G24="5",AT24&lt;&gt;""),AT24,"")</f>
        <v/>
      </c>
      <c r="BP24" s="52" t="str">
        <f>IF(AND(AT24&lt;&gt;"",$G24="5"),_xlfn.RANK.EQ(AT24,$BO$6:$BO$89),"")</f>
        <v/>
      </c>
      <c r="BQ24" s="52" t="str">
        <f>IF(IF(BP24&lt;&gt;"",IF(MAX(COUNTIF($BP$6:$BP$89,$BP$6:$BP$89))&gt;1,"x",""),"")&lt;&gt;"",BP24+1,"")</f>
        <v/>
      </c>
      <c r="BR24" s="52" t="str">
        <f>IF(BP24&lt;&gt;"",IF($G24="3",IF(AT24&lt;&gt;"",IF(AND(BP24&lt;=10,AT24&gt;=$BO$92),HLOOKUP(BP24,Points_Table_Modified,IF(BY24&gt;=6,8,BY24+2),FALSE),0),""),IF(AT24&lt;&gt;"",IF(AND(BP24&lt;=10,AT24&gt;=$BO$92),HLOOKUP(BP24,Points_Table,IF(BY24&gt;=6,8,BY24+2),FALSE),0),"")),"")</f>
        <v/>
      </c>
      <c r="BS24" s="53" t="str">
        <f>IF(BQ24&lt;&gt;"",AVERAGE(IF(AND($G24="3",BQ24&lt;&gt;""),HLOOKUP(BQ24,Points_Table_Modified,IF(BY24&gt;=6,8,BY24+2),FALSE),IF(BQ24&lt;&gt;"",HLOOKUP(BQ24,Points_Table,IF(BY24&gt;=6,8,BY24+2),FALSE),"")),BR24),BR24)</f>
        <v/>
      </c>
      <c r="BT24" s="51" t="str">
        <f>IF(AND($G24="6",AT24&lt;&gt;""),AT24,"")</f>
        <v/>
      </c>
      <c r="BU24" s="52" t="str">
        <f>IF(AND(AT24&lt;&gt;"",$G24="6"),_xlfn.RANK.EQ(AT24,$BT$6:$BT$89),"")</f>
        <v/>
      </c>
      <c r="BV24" s="52" t="str">
        <f>IF(IF(BU24&lt;&gt;"",IF(MAX(COUNTIF($BU$6:$BU$89,$BU$6:$BU$89))&gt;1,"x",""),"")&lt;&gt;"",BU24+1,"")</f>
        <v/>
      </c>
      <c r="BW24" s="52" t="str">
        <f>IF(BU24&lt;&gt;"",IF($G24="3",IF(AT24&lt;&gt;"",IF(AND(BU24&lt;=10,AT24&gt;=$BT$92),HLOOKUP(BU24,Points_Table_Modified,IF(BY24&gt;=6,8,BY24+2),FALSE),0),""),IF(AT24&lt;&gt;"",IF(AND(BU24&lt;=10,AT24&gt;=$BT$92),HLOOKUP(BU24,Points_Table,IF(BY24&gt;=6,8,BY24+2),FALSE),0),"")),"")</f>
        <v/>
      </c>
      <c r="BX24" s="53" t="str">
        <f>IF(BV24&lt;&gt;"",AVERAGE(IF(AND($G24="3",BV24&lt;&gt;""),HLOOKUP(BV24,Points_Table_Modified,IF(BY24&gt;=6,8,BY24+2),FALSE),IF(BV24&lt;&gt;"",HLOOKUP(BV24,Points_Table,IF(BY24&gt;=6,8,BY24+2),FALSE),"")),BW24),BW24)</f>
        <v/>
      </c>
      <c r="BY24" s="55">
        <f>VLOOKUP($G24,Entries_D_Event,5,FALSE)</f>
        <v>12</v>
      </c>
      <c r="BZ24" s="52" t="str">
        <f>CONCATENATE(BU24,BP24,BK24,BF24,BA24,AV24)</f>
        <v>5</v>
      </c>
      <c r="CA24" s="118">
        <f>IF(BZ24&lt;&gt;"",IF(AND($G24="3",AT24&lt;&gt;""),10,IF(AT24&lt;&gt;"",5,"")),"")</f>
        <v>10</v>
      </c>
      <c r="CB24" s="118">
        <f>_xlfn.NUMBERVALUE(IF(BZ24&lt;&gt;"",CONCATENATE(BX24,BS24,BN24,BI24,BD24,AY24),""))</f>
        <v>30</v>
      </c>
      <c r="CC24" s="56">
        <f>IFERROR(CA24+CB24,0)</f>
        <v>40</v>
      </c>
      <c r="CD24" s="90">
        <v>313</v>
      </c>
      <c r="CE24" s="54" t="str">
        <f>IF(AND($G24="1",CD24&lt;&gt;""),CD24,"")</f>
        <v/>
      </c>
      <c r="CF24" s="52" t="str">
        <f>IF(AND(CD24&lt;&gt;"",$G24="1"),_xlfn.RANK.EQ(CD24,$CE$6:$CE$89),"")</f>
        <v/>
      </c>
      <c r="CG24" s="52" t="str">
        <f>IF(IF(CF24&lt;&gt;"",IF(MAX(COUNTIF($CF$6:$CF$89,$CF$6:$CF$89))&gt;1,"x",""),"")&lt;&gt;"",CF24+1,"")</f>
        <v/>
      </c>
      <c r="CH24" s="52" t="str">
        <f>IF(CF24&lt;&gt;"",IF($G24="3",IF(CD24&lt;&gt;"",IF(AND(CF24&lt;=10,CD24&gt;=$CE$92),HLOOKUP(CF24,Points_Table_Modified,IF(DI24&gt;=6,8,DI24+2),FALSE),0),""),IF(CD24&lt;&gt;"",IF(AND(CF24&lt;=10,CD24&gt;=$CE$92),HLOOKUP(CF24,Points_Table,IF(DI24&gt;=6,8,DI24+2),FALSE),0),"")),"")</f>
        <v/>
      </c>
      <c r="CI24" s="53" t="str">
        <f>IF(CG24&lt;&gt;"",AVERAGE(IF(AND($G24="3",CG24&lt;&gt;""),HLOOKUP(CG24,Points_Table_Modified,IF(DI24&gt;=6,8,DI24+2),FALSE),IF(CG24&lt;&gt;"",HLOOKUP(CG24,Points_Table,IF(DI24&gt;=6,8,DI24+2),FALSE),"")),CH24),CH24)</f>
        <v/>
      </c>
      <c r="CJ24" s="51" t="str">
        <f>IF(AND($G24="2",CD24&lt;&gt;""),CD24,"")</f>
        <v/>
      </c>
      <c r="CK24" s="52" t="str">
        <f>IF(AND(CD24&lt;&gt;"",$G24="2"),_xlfn.RANK.EQ(CD24,$CJ$6:$CJ$89),"")</f>
        <v/>
      </c>
      <c r="CL24" s="52" t="str">
        <f>IF(IF(CK24&lt;&gt;"",IF(MAX(COUNTIF($CK$6:$CK$89,$CK$6:$CK$89))&gt;1,"x",""),"")&lt;&gt;"",CK24+1,"")</f>
        <v/>
      </c>
      <c r="CM24" s="54" t="str">
        <f>IF(CK24&lt;&gt;"",IF($G24="3",IF(CD24&lt;&gt;"",IF(AND(CK24&lt;=10,CD24&gt;=$CJ$92),HLOOKUP(CK24,Points_Table_Modified,IF(DI24&gt;=6,8,DI24+2),FALSE),0),""),IF(CD24&lt;&gt;"",IF(AND(CK24&lt;=10,CD24&gt;=$CJ$92),HLOOKUP(CK24,Points_Table,IF(DI24&gt;=6,8,DI24+2),FALSE),0),"")),"")</f>
        <v/>
      </c>
      <c r="CN24" s="53" t="str">
        <f>IF(CL24&lt;&gt;"",AVERAGE(IF(AND($G24="3",CL24&lt;&gt;""),HLOOKUP(CL24,Points_Table_Modified,IF(DI24&gt;=6,8,DI24+2),FALSE),IF(CL24&lt;&gt;"",HLOOKUP(CL24,Points_Table,IF(DI24&gt;=6,8,DI24+2),FALSE),"")),CM24),CM24)</f>
        <v/>
      </c>
      <c r="CO24" s="51">
        <f>IF(AND($G24="3",CD24&lt;&gt;""),CD24,"")</f>
        <v>313</v>
      </c>
      <c r="CP24" s="52">
        <f>IF(AND(CD24&lt;&gt;"",$G24="3"),_xlfn.RANK.EQ(CD24,$CO$6:$CO$89),"")</f>
        <v>5</v>
      </c>
      <c r="CQ24" s="52" t="str">
        <f>IF(IF(CP24&lt;&gt;"",IF(MAX(COUNTIF($CP24:$CP$89,$CP$6:$CP$89))&gt;1,"x",""),"")&lt;&gt;"",CP24+1,"")</f>
        <v/>
      </c>
      <c r="CR24" s="52">
        <f>IF(CP24&lt;&gt;"",IF($G24="3",IF(CD24&lt;&gt;"",IF(AND(CP24&lt;=20,CD24&gt;=$CO$92),HLOOKUP(CP24,Points_Table_Modified,IF(DI24&gt;=6,8,DI24+2),FALSE),0),""),IF(CD24&lt;&gt;"",IF(AND(CP24&lt;=10,CD24&gt;=$CO$92),HLOOKUP(CP24,Points_Table,IF(DI24&gt;=6,8,DI24+2),FALSE),0),"")),"")</f>
        <v>30</v>
      </c>
      <c r="CS24" s="53">
        <f>IF(CQ24&lt;&gt;"",AVERAGE(IF(AND($G24="3",CQ24&lt;&gt;""),HLOOKUP(CQ24,Points_Table_Modified,IF(DI24&gt;=6,8,DI24+2),FALSE),IF(CQ24&lt;&gt;"",HLOOKUP(CQ24,Points_Table,IF(DI24&gt;=6,8,DI24+2),FALSE),"")),CR24),CR24)</f>
        <v>30</v>
      </c>
      <c r="CT24" s="51" t="str">
        <f>IF(AND($G24="4",CD24&lt;&gt;""),CD24,"")</f>
        <v/>
      </c>
      <c r="CU24" s="52" t="str">
        <f>IF(AND(CD24&lt;&gt;"",G24="4"),_xlfn.RANK.EQ(CD24,$CT$6:$CT$89),"")</f>
        <v/>
      </c>
      <c r="CV24" s="52" t="str">
        <f>IF(IF(CU24&lt;&gt;"",IF(MAX(COUNTIF($CU$6:$CU$89,$CU$6:$CU$89))&gt;1,"x",""),"")&lt;&gt;"",CU24+1,"")</f>
        <v/>
      </c>
      <c r="CW24" s="52" t="str">
        <f>IF(CU24&lt;&gt;"",IF($G24="3",IF(CD24&lt;&gt;"",IF(AND(CU24&lt;=10,CD24&gt;=$CT$92),HLOOKUP(CU24,Points_Table_Modified,IF(DI24&gt;=6,8,DI24+2),FALSE),0),""),IF(CD24&lt;&gt;"",IF(AND(CU24&lt;=10,CD24&gt;=$CT$92),HLOOKUP(CU24,Points_Table,IF(DI24&gt;=6,8,DI24+2),FALSE),0),"")),"")</f>
        <v/>
      </c>
      <c r="CX24" s="53" t="str">
        <f>IF(CV24&lt;&gt;"",AVERAGE(IF(AND($G24="3",CV24&lt;&gt;""),HLOOKUP(CV24,Points_Table_Modified,IF(DI24&gt;=6,8,DI24+2),FALSE),IF(CV24&lt;&gt;"",HLOOKUP(CV24,Points_Table,IF(DI24&gt;=6,8,DI24+2),FALSE),"")),CW24),CW24)</f>
        <v/>
      </c>
      <c r="CY24" s="51" t="str">
        <f>IF(AND($G24="5",CD24&lt;&gt;""),CD24,"")</f>
        <v/>
      </c>
      <c r="CZ24" s="52" t="str">
        <f>IF(AND(CD24&lt;&gt;"",$G24="5"),_xlfn.RANK.EQ(CD24,$CY$6:$CY$89),"")</f>
        <v/>
      </c>
      <c r="DA24" s="52" t="str">
        <f>IF(IF(CZ24&lt;&gt;"",IF(MAX(COUNTIF($CZ$6:$CZ$89,$CZ$6:$CZ$89))&gt;1,"x",""),"")&lt;&gt;"",CZ24+1,"")</f>
        <v/>
      </c>
      <c r="DB24" s="52" t="str">
        <f>IF(CZ24&lt;&gt;"",IF($G24="3",IF(CD24&lt;&gt;"",IF(AND(CZ24&lt;=10,CD24&gt;=$CY$92),HLOOKUP(CZ24,Points_Table_Modified,IF(DI24&gt;=6,8,DI24+2),FALSE),0),""),IF(CD24&lt;&gt;"",IF(AND(CZ24&lt;=10,CD24&gt;=$CY$92),HLOOKUP(CZ24,Points_Table,IF(DI24&gt;=6,8,DI24+2),FALSE),0),"")),"")</f>
        <v/>
      </c>
      <c r="DC24" s="53" t="str">
        <f>IF(DA24&lt;&gt;"",AVERAGE(IF(AND($G24="3",DA24&lt;&gt;""),HLOOKUP(DA24,Points_Table_Modified,IF(DI24&gt;=6,8,DI24+2),FALSE),IF(DA24&lt;&gt;"",HLOOKUP(DA24,Points_Table,IF(DI24&gt;=6,8,DI24+2),FALSE),"")),DB24),DB24)</f>
        <v/>
      </c>
      <c r="DD24" s="51" t="str">
        <f>IF(AND($G24="6",CD24&lt;&gt;""),CD24,"")</f>
        <v/>
      </c>
      <c r="DE24" s="52" t="str">
        <f>IF(AND(CD24&lt;&gt;"",$G24="6"),_xlfn.RANK.EQ(CD24,$DD$6:$DD$89),"")</f>
        <v/>
      </c>
      <c r="DF24" s="52" t="str">
        <f>IF(IF(DE24&lt;&gt;"",IF(MAX(COUNTIF($DE$6:$DE$89,$DE$6:$DE$89))&gt;1,"x",""),"")&lt;&gt;"",DE24+1,"")</f>
        <v/>
      </c>
      <c r="DG24" s="52" t="str">
        <f>IF(DE24&lt;&gt;"",IF($G24="3",IF(CD24&lt;&gt;"",IF(AND(DE24&lt;=10,CD24&gt;=$DD$92),HLOOKUP(DE24,Points_Table_Modified,IF(DI24&gt;=6,8,DI24+2),FALSE),0),""),IF(CD24&lt;&gt;"",IF(AND(DE24&lt;=10,CD24&gt;=$DD$92),HLOOKUP(DE24,Points_Table,IF(DI24&gt;=6,8,DI24+2),FALSE),0),"")),"")</f>
        <v/>
      </c>
      <c r="DH24" s="53" t="str">
        <f>IF(DF24&lt;&gt;"",AVERAGE(IF(AND($G24="3",DF24&lt;&gt;""),HLOOKUP(DF24,Points_Table_Modified,IF(DI24&gt;=6,8,DI24+2),FALSE),IF(DF24&lt;&gt;"",HLOOKUP(DF24,Points_Table,IF(DI24&gt;=6,8,DI24+2),FALSE),"")),DG24),DG24)</f>
        <v/>
      </c>
      <c r="DI24" s="55">
        <f>VLOOKUP($G24,Entries_D_Event,6,FALSE)</f>
        <v>12</v>
      </c>
      <c r="DJ24" s="52" t="str">
        <f>CONCATENATE(DE24,CZ24,CU24,CP24,CK24,CF24)</f>
        <v>5</v>
      </c>
      <c r="DK24" s="52">
        <f>IF(DJ24&lt;&gt;"",IF(AND($G24="3",CD24&lt;&gt;""),10,IF(CD24&lt;&gt;"",5,"")),"")</f>
        <v>10</v>
      </c>
      <c r="DL24" s="118">
        <f>_xlfn.NUMBERVALUE(IF(DJ24&lt;&gt;"",CONCATENATE(DH24,DC24,CX24,CS24,CN24,CI24),""))</f>
        <v>30</v>
      </c>
      <c r="DM24" s="56">
        <f>IFERROR(DK24+DL24,0)</f>
        <v>40</v>
      </c>
      <c r="DN24" s="90">
        <v>336</v>
      </c>
      <c r="DO24" s="52" t="str">
        <f>IF(AND($G24="1",DN24&lt;&gt;""),DN24,"")</f>
        <v/>
      </c>
      <c r="DP24" s="52" t="str">
        <f>IF(AND(DN24&lt;&gt;"",$G24="1"),_xlfn.RANK.EQ(DN24,$DO$6:$DO$89),"")</f>
        <v/>
      </c>
      <c r="DQ24" s="52" t="str">
        <f>IF(IF(DP24&lt;&gt;"",IF(MAX(COUNTIF($DP$6:$DP$89,$DP$6:$DP$89))&gt;1,"x",""),"")&lt;&gt;"",DP24+1,"")</f>
        <v/>
      </c>
      <c r="DR24" s="52" t="str">
        <f>IF(DP24&lt;&gt;"",IF($G24="3",IF(DN24&lt;&gt;"",IF(AND(DP24&lt;=10,DN24&gt;=$DO$92),HLOOKUP(DP24,Points_Table_Modified,IF(ES24&gt;=6,8,ES24+2),FALSE),0),""),IF(DN24&lt;&gt;"",IF(AND(DP24&lt;=10,DN24&gt;=$DO$92),HLOOKUP(DP24,Points_Table,IF(ES24&gt;=6,8,ES24+2),FALSE),0),"")),"")</f>
        <v/>
      </c>
      <c r="DS24" s="53" t="str">
        <f>IF(DQ24&lt;&gt;"",AVERAGE(IF(AND($G24="3",DQ24&lt;&gt;""),HLOOKUP(DQ24,Points_Table_Modified,IF(ES24&gt;=6,8,ES24+2),FALSE),IF(DQ24&lt;&gt;"",HLOOKUP(DQ24,Points_Table,IF(ES24&gt;=6,8,ES24+2),FALSE),"")),DR24),DR24)</f>
        <v/>
      </c>
      <c r="DT24" s="51" t="str">
        <f>IF(AND($G24="2",DN24&lt;&gt;""),DN24,"")</f>
        <v/>
      </c>
      <c r="DU24" s="52" t="str">
        <f>IF(AND(DN24&lt;&gt;"",$G24="2"),_xlfn.RANK.EQ(DN24,$DT$6:$DT$89),"")</f>
        <v/>
      </c>
      <c r="DV24" s="52" t="str">
        <f>IF(IF(DU24&lt;&gt;"",IF(MAX(COUNTIF($DU$6:$DU$89,$DU$6:$DU$89))&gt;1,"x",""),"")&lt;&gt;"",DU24+1,"")</f>
        <v/>
      </c>
      <c r="DW24" s="54" t="str">
        <f>IF(DU24&lt;&gt;"",IF($G24="3",IF(DN24&lt;&gt;"",IF(AND(DU24&lt;=10,DN24&gt;=$DT$92),HLOOKUP(DU24,Points_Table_Modified,IF(ES24&gt;=6,8,ES24+2),FALSE),0),""),IF(DN24&lt;&gt;"",IF(AND(DU24&lt;=10,DN24&gt;=$DT$92),HLOOKUP(DU24,Points_Table,IF(ES24&gt;=6,8,ES24+2),FALSE),0),"")),"")</f>
        <v/>
      </c>
      <c r="DX24" s="53" t="str">
        <f>IF(DV24&lt;&gt;"",AVERAGE(IF(AND($G24="3",DV24&lt;&gt;""),HLOOKUP(DV24,Points_Table_Modified,IF(ES24&gt;=6,8,ES24+2),FALSE),IF(DV24&lt;&gt;"",HLOOKUP(DV24,Points_Table,IF(ES24&gt;=6,8,ES24+2),FALSE),"")),DW24),DW24)</f>
        <v/>
      </c>
      <c r="DY24" s="51">
        <f>IF(AND($G24="3",DN24&lt;&gt;""),DN24,"")</f>
        <v>336</v>
      </c>
      <c r="DZ24" s="52">
        <f>IF(AND(DN24&lt;&gt;"",$G24="3"),_xlfn.RANK.EQ(DN24,$DY$6:$DY$89),"")</f>
        <v>7</v>
      </c>
      <c r="EA24" s="52" t="str">
        <f>IF(IF(DZ24&lt;&gt;"",IF(MAX(COUNTIF($DZ$6:$DZ$89,$DZ$6:$DZ$89))&gt;1,"x",""),"")&lt;&gt;"",DZ24+1,"")</f>
        <v/>
      </c>
      <c r="EB24" s="52">
        <f>IF(DZ24&lt;&gt;"",IF($G24="3",IF(DN24&lt;&gt;"",IF(AND(DZ24&lt;=20,DN24&gt;=$DY$92),HLOOKUP(DZ24,Points_Table_Modified,IF(ES24&gt;=6,8,ES24+2),FALSE),0),""),IF(DN24&lt;&gt;"",IF(AND(DZ24&lt;=10,DN24&gt;=$DY$92),HLOOKUP(DZ24,Points_Table,IF(ES24&gt;=6,8,ES24+2),FALSE),0),"")),"")</f>
        <v>24</v>
      </c>
      <c r="EC24" s="53">
        <f>IF(EA24&lt;&gt;"",AVERAGE(IF(AND($G24="3",EA24&lt;&gt;""),HLOOKUP(EA24,Points_Table_Modified,IF(ES24&gt;=6,8,ES24+2),FALSE),IF(EA24&lt;&gt;"",HLOOKUP(EA24,Points_Table,IF(ES24&gt;=6,8,ES24+2),FALSE),"")),EB24),EB24)</f>
        <v>24</v>
      </c>
      <c r="ED24" s="51" t="str">
        <f>IF(AND($G24="4",DN24&lt;&gt;""),DN24,"")</f>
        <v/>
      </c>
      <c r="EE24" s="52" t="str">
        <f>IF(AND(DN24&lt;&gt;"",G24="4"),_xlfn.RANK.EQ(DN24,$ED$6:$ED$89),"")</f>
        <v/>
      </c>
      <c r="EF24" s="52" t="str">
        <f>IF(IF(EE24&lt;&gt;"",IF(MAX(COUNTIF($EE$6:$EE$89,$EE$6:$EE$89))&gt;1,"x",""),"")&lt;&gt;"",EE24+1,"")</f>
        <v/>
      </c>
      <c r="EG24" s="52" t="str">
        <f>IF(EE24&lt;&gt;"",IF($G24="3",IF(DN24&lt;&gt;"",IF(AND(EE24&lt;=10,DN24&gt;=$ED$92),HLOOKUP(EE24,Points_Table_Modified,IF(ES24&gt;=6,8,ES24+2),FALSE),0),""),IF(DN24&lt;&gt;"",IF(AND(EE24&lt;=10,DN24&gt;=$ED$92),HLOOKUP(EE24,Points_Table,IF(ES24&gt;=6,8,ES24+2),FALSE),0),"")),"")</f>
        <v/>
      </c>
      <c r="EH24" s="53" t="str">
        <f>IF(EF24&lt;&gt;"",AVERAGE(IF(AND($G24="3",EF24&lt;&gt;""),HLOOKUP(EF24,Points_Table_Modified,IF(ES24&gt;=6,8,ES24+2),FALSE),IF(EF24&lt;&gt;"",HLOOKUP(EF24,Points_Table,IF(ES24&gt;=6,8,ES24+2),FALSE),"")),EG24),EG24)</f>
        <v/>
      </c>
      <c r="EI24" s="51" t="str">
        <f>IF(AND($G24="5",DN24&lt;&gt;""),DN24,"")</f>
        <v/>
      </c>
      <c r="EJ24" s="52" t="str">
        <f>IF(AND(DN24&lt;&gt;"",$G24="5"),_xlfn.RANK.EQ(DN24,$EI$6:$EI$89),"")</f>
        <v/>
      </c>
      <c r="EK24" s="52" t="str">
        <f>IF(IF(EJ24&lt;&gt;"",IF(MAX(COUNTIF($EJ$6:$EJ$89,$EJ$6:$EJ$89))&gt;1,"x",""),"")&lt;&gt;"",EJ24+1,"")</f>
        <v/>
      </c>
      <c r="EL24" s="52" t="str">
        <f>IF(EJ24&lt;&gt;"",IF($G24="3",IF(DN24&lt;&gt;"",IF(AND(EJ24&lt;=10,DN24&gt;=$EI$92),HLOOKUP(EJ24,Points_Table_Modified,IF(ES24&gt;=6,8,ES24+2),FALSE),0),""),IF(DN24&lt;&gt;"",IF(AND(EJ24&lt;=10,DN24&gt;=$EI$92),HLOOKUP(EJ24,Points_Table,IF(ES24&gt;=6,8,ES24+2),FALSE),0),"")),"")</f>
        <v/>
      </c>
      <c r="EM24" s="53" t="str">
        <f>IF(EK24&lt;&gt;"",AVERAGE(IF(AND($G24="3",EK24&lt;&gt;""),HLOOKUP(EK24,Points_Table_Modified,IF(ES24&gt;=6,8,ES24+2),FALSE),IF(EK24&lt;&gt;"",HLOOKUP(EK24,Points_Table,IF(ES24&gt;=6,8,ES24+2),FALSE),"")),EL24),EL24)</f>
        <v/>
      </c>
      <c r="EN24" s="51" t="str">
        <f>IF(AND($G24="6",DN24&lt;&gt;""),DN24,"")</f>
        <v/>
      </c>
      <c r="EO24" s="52" t="str">
        <f>IF(AND(DN24&lt;&gt;"",$G24="6"),_xlfn.RANK.EQ(DN24,$EN$6:$EN$89),"")</f>
        <v/>
      </c>
      <c r="EP24" s="52" t="str">
        <f>IF(IF(EO24&lt;&gt;"",IF(MAX(COUNTIF($EO$6:$EO$89,$EO$6:$EO$89))&gt;1,"x",""),"")&lt;&gt;"",EO24+1,"")</f>
        <v/>
      </c>
      <c r="EQ24" s="52" t="str">
        <f>IF(EO24&lt;&gt;"",IF($G24="3",IF(DN24&lt;&gt;"",IF(AND(EO24&lt;=10,DN24&gt;=$EN$92),HLOOKUP(EO24,Points_Table_Modified,IF(ES24&gt;=6,8,ES24+2),FALSE),0),""),IF(DN24&lt;&gt;"",IF(AND(EO24&lt;=10,DN24&gt;=$EN$92),HLOOKUP(EO24,Points_Table,IF(ES24&gt;=6,8,ES24+2),FALSE),0),"")),"")</f>
        <v/>
      </c>
      <c r="ER24" s="53" t="str">
        <f>IF(EP24&lt;&gt;"",AVERAGE(IF(AND($G24="3",EP24&lt;&gt;""),HLOOKUP(EP24,Points_Table_Modified,IF(ES24&gt;=6,8,ES24+2),FALSE),IF(EP24&lt;&gt;"",HLOOKUP(EP24,Points_Table,IF(ES24&gt;=6,8,ES24+2),FALSE),"")),EQ24),EQ24)</f>
        <v/>
      </c>
      <c r="ES24" s="57">
        <f>VLOOKUP($G24,Entries_D_Event,7,FALSE)</f>
        <v>9</v>
      </c>
      <c r="ET24" s="52" t="str">
        <f>CONCATENATE(EO24,EJ24,EE24,DZ24,DU24,DP24)</f>
        <v>7</v>
      </c>
      <c r="EU24" s="118">
        <f>IF(ET24&lt;&gt;"",IF(AND($G24="3",DN24&lt;&gt;""),10,IF(DN24&lt;&gt;"",5,"")),"")</f>
        <v>10</v>
      </c>
      <c r="EV24" s="118">
        <f>_xlfn.NUMBERVALUE(IF(ET24&lt;&gt;"",CONCATENATE(ER24,EM24,EH24,EC24,DX24,DS24),""))</f>
        <v>24</v>
      </c>
      <c r="EW24" s="56">
        <f>IFERROR(EU24+EV24,0)</f>
        <v>34</v>
      </c>
      <c r="EX24" s="90"/>
      <c r="EY24" s="52" t="str">
        <f>IF(AND($G24="1",EX24&lt;&gt;""),EX24,"")</f>
        <v/>
      </c>
      <c r="EZ24" s="52" t="str">
        <f>IF(AND(EX24&lt;&gt;"",$G24="1"),_xlfn.RANK.EQ(EX24,$EY$6:$EY$89),"")</f>
        <v/>
      </c>
      <c r="FA24" s="52" t="str">
        <f>IF(IF(EZ24&lt;&gt;"",IF(MAX(COUNTIF($EZ$6:$EZ$89,$EZ$6:$EZ$89))&gt;1,"x",""),"")&lt;&gt;"",EZ24+1,"")</f>
        <v/>
      </c>
      <c r="FB24" s="52" t="str">
        <f>IF(EZ24&lt;&gt;"",IF($G24="3",IF(EX24&lt;&gt;"",IF(AND(EZ24&lt;=10,EX24&gt;=$EY$92),HLOOKUP(EZ24,Points_Table_Modified,IF(GC24&gt;=6,8,GC24+2),FALSE),0),""),IF(EX24&lt;&gt;"",IF(AND(EZ24&lt;=10,EX24&gt;=$EY$92),HLOOKUP(EZ24,Points_Table,IF(GC24&gt;=6,8,GC24+2),FALSE),0),"")),"")</f>
        <v/>
      </c>
      <c r="FC24" s="56" t="str">
        <f>IF(FB24&gt;0,IF(FA24&lt;&gt;"",AVERAGE(IF(AND($G24="3",FA24&lt;&gt;""),HLOOKUP(FA24,Points_Table_Modified,IF(GC24&gt;=6,8,GC24+2),FALSE),IF(FA24&lt;&gt;"",HLOOKUP(FA24,Points_Table,IF(GC24&gt;=6,8,GC24+2),FALSE),"")),FB24),FB24),0)</f>
        <v/>
      </c>
      <c r="FD24" s="51" t="str">
        <f>IF(AND($G24="2",EX24&lt;&gt;""),EX24,"")</f>
        <v/>
      </c>
      <c r="FE24" s="52" t="str">
        <f>IF(AND(EX24&lt;&gt;"",$G24="2"),_xlfn.RANK.EQ(EX24,$FD$6:$FD$89),"")</f>
        <v/>
      </c>
      <c r="FF24" s="52" t="str">
        <f>IF(IF(FE24&lt;&gt;"",IF(MAX(COUNTIF($FE$6:$FE$89,$FE$6:$FE$89))&gt;1,"x",""),"")&lt;&gt;"",FE24+1,"")</f>
        <v/>
      </c>
      <c r="FG24" s="54" t="str">
        <f>IF(FE24&lt;&gt;"",IF($G24="3",IF(EX24&lt;&gt;"",IF(AND(FE24&lt;=10,EX24&gt;=$FD$92),HLOOKUP(FE24,Points_Table_Modified,IF(GC24&gt;=6,8,GC24+2),FALSE),0),""),IF(EX24&lt;&gt;"",IF(AND(FE24&lt;=10,EX24&gt;=$FD$92),HLOOKUP(FE24,Points_Table,IF(GC24&gt;=6,8,GC24+2),FALSE),0),"")),"")</f>
        <v/>
      </c>
      <c r="FH24" s="56" t="str">
        <f>IF(FG24&gt;0,IF(FF24&lt;&gt;"",AVERAGE(IF(AND($G24="3",FF24&lt;&gt;""),HLOOKUP(FF24,Points_Table_Modified,IF(GC24&gt;=6,8,GC24+2),FALSE),IF(FF24&lt;&gt;"",HLOOKUP(FF24,Points_Table,IF(GC24&gt;=6,8,GC24+2),FALSE),"")),FG24),FG24),0)</f>
        <v/>
      </c>
      <c r="FI24" s="51" t="str">
        <f>IF(AND($G24="3",EX24&lt;&gt;""),EX24,"")</f>
        <v/>
      </c>
      <c r="FJ24" s="52" t="str">
        <f>IF(AND(EX24&lt;&gt;"",$G24="3"),_xlfn.RANK.EQ(EX24,$FI$6:$FI$89),"")</f>
        <v/>
      </c>
      <c r="FK24" s="52" t="str">
        <f>IF(IF(FJ24&lt;&gt;"",IF(MAX(COUNTIF($FJ$6:$FJ$89,$FJ$6:$FJ$89))&gt;1,"x",""),"")&lt;&gt;"",FJ24+1,"")</f>
        <v/>
      </c>
      <c r="FL24" s="52" t="str">
        <f>IF(FJ24&lt;&gt;"",IF($G24="3",IF(EX24&lt;&gt;"",IF(AND(FJ24&lt;=20,EX24&gt;=$FI$92),HLOOKUP(FJ24,Points_Table_Modified,IF(GC24&gt;=6,8,GC24+2),FALSE),0),""),IF(EX24&lt;&gt;"",IF(AND(FJ24&lt;=10,EX24&gt;=$FI$92),HLOOKUP(FJ24,Points_Table,IF(GC24&gt;=6,8,GC24+2),FALSE),0),"")),"")</f>
        <v/>
      </c>
      <c r="FM24" s="56" t="str">
        <f>IF(FL24&gt;0,IF(FK24&lt;&gt;"",AVERAGE(IF(AND($G24="3",FK24&lt;&gt;""),HLOOKUP(FK24,Points_Table_Modified,IF(GC24&gt;=6,8,GC24+2),FALSE),IF(FK24&lt;&gt;"",HLOOKUP(FK24,Points_Table,IF(GC24&gt;=6,8,GC24+2),FALSE),"")),FL24),FL24),0)</f>
        <v/>
      </c>
      <c r="FN24" s="51" t="str">
        <f>IF(AND($G24="4",EX24&lt;&gt;""),EX24,"")</f>
        <v/>
      </c>
      <c r="FO24" s="52" t="str">
        <f>IF(AND(EX24&lt;&gt;"",G24="4"),_xlfn.RANK.EQ(EX24,$FN$6:$FN$89),"")</f>
        <v/>
      </c>
      <c r="FP24" s="52" t="str">
        <f>IF(IF(FO24&lt;&gt;"",IF(MAX(COUNTIF($FO$6:$FO$89,$FO$6:$FO$89))&gt;1,"x",""),"")&lt;&gt;"",FO24+1,"")</f>
        <v/>
      </c>
      <c r="FQ24" s="52" t="str">
        <f>IF(FO24&lt;&gt;"",IF($G24="3",IF(EX24&lt;&gt;"",IF(AND(FO24&lt;=10,EX24&gt;=$FN$92),HLOOKUP(FO24,Points_Table_Modified,IF(GC24&gt;=6,8,GC24+2),FALSE),0),""),IF(EX24&lt;&gt;"",IF(AND(FO24&lt;=10,EX24&gt;=$FN$92),HLOOKUP(FO24,Points_Table,IF(GC24&gt;=6,8,GC24+2),FALSE),0),"")),"")</f>
        <v/>
      </c>
      <c r="FR24" s="56" t="str">
        <f>IF(FQ24&gt;0,IF(FP24&lt;&gt;"",AVERAGE(IF(AND($G24="3",FP24&lt;&gt;""),HLOOKUP(FP24,Points_Table_Modified,IF(GC24&gt;=6,8,GC24+2),FALSE),IF(FP24&lt;&gt;"",HLOOKUP(FP24,Points_Table,IF(GC24&gt;=6,8,GC24+2),FALSE),"")),FQ24),FQ24),0)</f>
        <v/>
      </c>
      <c r="FS24" s="51" t="str">
        <f>IF(AND($G24="5",EX24&lt;&gt;""),EX24,"")</f>
        <v/>
      </c>
      <c r="FT24" s="52" t="str">
        <f>IF(AND(EX24&lt;&gt;"",$G24="5"),_xlfn.RANK.EQ(EX24,$FS$6:$FS$89),"")</f>
        <v/>
      </c>
      <c r="FU24" s="52" t="str">
        <f>IF(IF(FT24&lt;&gt;"",IF(MAX(COUNTIF($FT$6:$FT$89,$FT$6:$FT$89))&gt;1,"x",""),"")&lt;&gt;"",FT24+1,"")</f>
        <v/>
      </c>
      <c r="FV24" s="52" t="str">
        <f>IF(FT24&lt;&gt;"",IF($G24="3",IF(EX24&lt;&gt;"",IF(AND(FT24&lt;=10,EX24&gt;=$FS$92),HLOOKUP(FT24,Points_Table_Modified,IF(GC24&gt;=6,8,GC24+2),FALSE),0),""),IF(EX24&lt;&gt;"",IF(AND(FT24&lt;=10,EX24&gt;=$FS$92),HLOOKUP(FT24,Points_Table,IF(GC24&gt;=6,8,GC24+2),FALSE),0),"")),"")</f>
        <v/>
      </c>
      <c r="FW24" s="56" t="str">
        <f>IF(FV24&gt;0,IF(FU24&lt;&gt;"",AVERAGE(IF(AND($G24="3",FU24&lt;&gt;""),HLOOKUP(FU24,Points_Table_Modified,IF(GC24&gt;=6,8,GC24+2),FALSE),IF(FU24&lt;&gt;"",HLOOKUP(FU24,Points_Table,IF(GC24&gt;=6,8,GC24+2),FALSE),"")),FV24),FV24),0)</f>
        <v/>
      </c>
      <c r="FX24" s="51" t="str">
        <f>IF(AND($G24="6",EX24&lt;&gt;""),EX24,"")</f>
        <v/>
      </c>
      <c r="FY24" s="52" t="str">
        <f>IF(AND(EX24&lt;&gt;"",$G24="6"),_xlfn.RANK.EQ(EX24,$FX$6:$FX$89),"")</f>
        <v/>
      </c>
      <c r="FZ24" s="52" t="str">
        <f>IF(IF(FY24&lt;&gt;"",IF(MAX(COUNTIF($FY$6:$FY$89,$FY$6:$FY$89))&gt;1,"x",""),"")&lt;&gt;"",FY24+1,"")</f>
        <v/>
      </c>
      <c r="GA24" s="52" t="str">
        <f>IF(FY24&lt;&gt;"",IF($G24="3",IF(EX24&lt;&gt;"",IF(AND(FY24&lt;=10,EX24&gt;=$FX$92),HLOOKUP(FY24,Points_Table_Modified,IF(GC24&gt;=6,8,GC24+2),FALSE),0),""),IF(EX24&lt;&gt;"",IF(AND(FY24&lt;=10,EX24&gt;=$FX$92),HLOOKUP(FY24,Points_Table,IF(GC24&gt;=6,8,GC24+2),FALSE),0),"")),"")</f>
        <v/>
      </c>
      <c r="GB24" s="56" t="str">
        <f>IF(GA24&gt;0,IF(FZ24&lt;&gt;"",AVERAGE(IF(AND($G24="3",FZ24&lt;&gt;""),HLOOKUP(FZ24,Points_Table_Modified,IF(GC24&gt;=6,8,GC24+2),FALSE),IF(FZ24&lt;&gt;"",HLOOKUP(FZ24,Points_Table,IF(GC24&gt;=6,8,GC24+2),FALSE),"")),GA24),GA24),0)</f>
        <v/>
      </c>
      <c r="GC24" s="57">
        <f>VLOOKUP($G24,Entries_D_Event,8,FALSE)</f>
        <v>0</v>
      </c>
      <c r="GD24" s="52" t="str">
        <f>CONCATENATE(FY24,FT24,FO24,FJ24,FE24,EZ24)</f>
        <v/>
      </c>
      <c r="GE24" s="118" t="str">
        <f>IF(GD24&lt;&gt;"",IF(AND($G24="3",EX24&lt;&gt;""),10,IF(EX24&lt;&gt;"",5,"")),"")</f>
        <v/>
      </c>
      <c r="GF24" s="118">
        <f>_xlfn.NUMBERVALUE(IF(GD24&lt;&gt;"",CONCATENATE(GB24,FW24,FR24,FM24,FH24,FC24),""))</f>
        <v>0</v>
      </c>
      <c r="GG24" s="56">
        <f>IFERROR(GE24+GF24,0)</f>
        <v>0</v>
      </c>
      <c r="GH24" s="90"/>
      <c r="GI24" s="52" t="str">
        <f>IF(AND($G24="1",GH24&lt;&gt;""),GH24,"")</f>
        <v/>
      </c>
      <c r="GJ24" s="52" t="str">
        <f>IF(AND(GH24&lt;&gt;"",$G24="1"),_xlfn.RANK.EQ(GH24,$GI$6:$GI$89),"")</f>
        <v/>
      </c>
      <c r="GK24" s="52" t="str">
        <f>IF(IF(GJ24&lt;&gt;"",IF(MAX(COUNTIF($GJ$6:$GJ$89,$GJ$6:$GJ$89))&gt;1,"x",""),"")&lt;&gt;"",GJ24+1,"")</f>
        <v/>
      </c>
      <c r="GL24" s="52" t="str">
        <f>IF(GJ24&lt;&gt;"",IF($G24="3",IF(GH24&lt;&gt;"",IF(AND(GJ24&lt;=10,GH24&gt;=$GI$92),HLOOKUP(GJ24,Points_Table_Modified,IF(HM24&gt;=6,8,HM24+2),FALSE),0),""),IF(GH24&lt;&gt;"",IF(AND(GJ24&lt;=10,GH24&gt;=$GI$92),HLOOKUP(GJ24,Points_Table,IF(HM24&gt;=6,8,HM24+2),FALSE),0),"")),"")</f>
        <v/>
      </c>
      <c r="GM24" s="53" t="str">
        <f>IF(GK24&lt;&gt;"",AVERAGE(IF(AND($G24="3",GK24&lt;&gt;""),HLOOKUP(GK24,Points_Table_Modified,IF(HM24&gt;=6,8,HM24+2),FALSE),IF(GK24&lt;&gt;"",HLOOKUP(GK24,Points_Table,IF(HM24&gt;=6,8,HM24+2),FALSE),"")),GL24),GL24)</f>
        <v/>
      </c>
      <c r="GN24" s="51" t="str">
        <f>IF(AND($G24="2",GH24&lt;&gt;""),GH24,"")</f>
        <v/>
      </c>
      <c r="GO24" s="52" t="str">
        <f>IF(AND(GH24&lt;&gt;"",$G24="2"),_xlfn.RANK.EQ(GH24,$GN$6:$GN$89),"")</f>
        <v/>
      </c>
      <c r="GP24" s="52" t="str">
        <f>IF(IF(GO24&lt;&gt;"",IF(MAX(COUNTIF($GO$6:$GO$89,$GO$6:$GO$89))&gt;1,"x",""),"")&lt;&gt;"",GO24+1,"")</f>
        <v/>
      </c>
      <c r="GQ24" s="54" t="str">
        <f>IF(GO24&lt;&gt;"",IF($G24="3",IF(GH24&lt;&gt;"",IF(AND(GO24&lt;=10,GH24&gt;=$GN$92),HLOOKUP(GO24,Points_Table_Modified,IF(HM24&gt;=6,8,HM24+2),FALSE),0),""),IF(GH24&lt;&gt;"",IF(AND(GO24&lt;=10,GH24&gt;=$GN$92),HLOOKUP(GO24,Points_Table,IF(HM24&gt;=6,8,HM24+2),FALSE),0),"")),"")</f>
        <v/>
      </c>
      <c r="GR24" s="53" t="str">
        <f>IF(GP24&lt;&gt;"",AVERAGE(IF(AND($G24="3",GP24&lt;&gt;""),HLOOKUP(GP24,Points_Table_Modified,IF(HM24&gt;=6,8,HM24+2),FALSE),IF(GP24&lt;&gt;"",HLOOKUP(GP24,Points_Table,IF(HM24&gt;=6,8,HM24+2),FALSE),"")),GQ24),GQ24)</f>
        <v/>
      </c>
      <c r="GS24" s="51" t="str">
        <f>IF(AND($G24="3",GH24&lt;&gt;""),GH24,"")</f>
        <v/>
      </c>
      <c r="GT24" s="52" t="str">
        <f>IF(AND(GH24&lt;&gt;"",$G24="3"),_xlfn.RANK.EQ(GH24,$GS$6:$GS$89),"")</f>
        <v/>
      </c>
      <c r="GU24" s="52" t="str">
        <f>IF(IF(GT24&lt;&gt;"",IF(MAX(COUNTIF($GT$6:$GT$89,$GT$6:$GT$89))&gt;1,"x",""),"")&lt;&gt;"",GT24+1,"")</f>
        <v/>
      </c>
      <c r="GV24" s="52" t="str">
        <f>IF(GT24&lt;&gt;"",IF($G24="3",IF(GH24&lt;&gt;"",IF(AND(GT24&lt;=20,GH24&gt;=$GS$92),HLOOKUP(GT24,Points_Table_Modified,IF(HM24&gt;=6,8,HM24+2),FALSE),0),""),IF(GH24&lt;&gt;"",IF(AND(GT24&lt;=10,GH24&gt;=$GS$92),HLOOKUP(GT24,Points_Table,IF(HM24&gt;=6,8,HM24+2),FALSE),0),"")),"")</f>
        <v/>
      </c>
      <c r="GW24" s="53" t="str">
        <f>IF(GU24&lt;&gt;"",AVERAGE(IF(AND($G24="3",GU24&lt;&gt;""),HLOOKUP(GU24,Points_Table_Modified,IF(HM24&gt;=6,8,HM24+2),FALSE),IF(GU24&lt;&gt;"",HLOOKUP(GU24,Points_Table,IF(HM24&gt;=6,8,HM24+2),FALSE),"")),GV24),GV24)</f>
        <v/>
      </c>
      <c r="GX24" s="51" t="str">
        <f>IF(AND($G24="4",GH24&lt;&gt;""),GH24,"")</f>
        <v/>
      </c>
      <c r="GY24" s="52" t="str">
        <f>IF(AND($GH24&lt;&gt;"",G24="4"),_xlfn.RANK.EQ(GH24,$GX$6:$GX$89),"")</f>
        <v/>
      </c>
      <c r="GZ24" s="52" t="str">
        <f>IF(IF(GY24&lt;&gt;"",IF(MAX(COUNTIF($GY$6:$GY$89,$GY$6:$GY$89))&gt;1,"x",""),"")&lt;&gt;"",GY24+1,"")</f>
        <v/>
      </c>
      <c r="HA24" s="52" t="str">
        <f>IF(GY24&lt;&gt;"",IF($G24="3",IF(GH24&lt;&gt;"",IF(AND(GY24&lt;=10,GH24&gt;=$GX$92),HLOOKUP(GY24,Points_Table_Modified,IF(HM24&gt;=6,8,HM24+2),FALSE),0),""),IF(GH24&lt;&gt;"",IF(AND(GY24&lt;=10,GH24&gt;=$GX$92),HLOOKUP(GY24,Points_Table,IF(HM24&gt;=6,8,HM24+2),FALSE),0),"")),"")</f>
        <v/>
      </c>
      <c r="HB24" s="53" t="str">
        <f>IF(GZ24&lt;&gt;"",AVERAGE(IF(AND($G24="3",GZ24&lt;&gt;""),HLOOKUP(GZ24,Points_Table_Modified,IF(HM24&gt;=6,8,HM24+2),FALSE),IF(GZ24&lt;&gt;"",HLOOKUP(GZ24,Points_Table,IF(HM24&gt;=6,8,HM24+2),FALSE),"")),HA24),HA24)</f>
        <v/>
      </c>
      <c r="HC24" s="51" t="str">
        <f>IF(AND($G24="5",GH24&lt;&gt;""),GH24,"")</f>
        <v/>
      </c>
      <c r="HD24" s="52" t="str">
        <f>IF(AND(GH24&lt;&gt;"",$G24="5"),_xlfn.RANK.EQ(GH24,$HC$6:$HC$89),"")</f>
        <v/>
      </c>
      <c r="HE24" s="52" t="str">
        <f>IF(IF(HD24&lt;&gt;"",IF(MAX(COUNTIF($HD$6:$HD$89,$HD$6:$HD$89))&gt;1,"x",""),"")&lt;&gt;"",HD24+1,"")</f>
        <v/>
      </c>
      <c r="HF24" s="52" t="str">
        <f>IF(HD24&lt;&gt;"",IF($G24="3",IF(GH24&lt;&gt;"",IF(AND(HD24&lt;=10,GH24&gt;=$HC$92),HLOOKUP(HD24,Points_Table_Modified,IF(HM24&gt;=6,8,HM24+2),FALSE),0),""),IF(GH24&lt;&gt;"",IF(AND(HD24&lt;=10,GH24&gt;=$HC$92),HLOOKUP(HD24,Points_Table,IF(HM24&gt;=6,8,HM24+2),FALSE),0),"")),"")</f>
        <v/>
      </c>
      <c r="HG24" s="53" t="str">
        <f>IF(HE24&lt;&gt;"",AVERAGE(IF(AND($G24="3",HE24&lt;&gt;""),HLOOKUP(HE24,Points_Table_Modified,IF(HM24&gt;=6,8,HM24+2),FALSE),IF(HE24&lt;&gt;"",HLOOKUP(HE24,Points_Table,IF(HM24&gt;=6,8,HM24+2),FALSE),"")),HF24),HF24)</f>
        <v/>
      </c>
      <c r="HH24" s="51" t="str">
        <f>IF(AND($G24="6",GH24&lt;&gt;""),GH24,"")</f>
        <v/>
      </c>
      <c r="HI24" s="52" t="str">
        <f>IF(AND(GH24&lt;&gt;"",$G24="6"),_xlfn.RANK.EQ(GH24,$HH$6:$HH$89),"")</f>
        <v/>
      </c>
      <c r="HJ24" s="52" t="str">
        <f>IF(IF(HI24&lt;&gt;"",IF(MAX(COUNTIF($HI$6:$HI$89,$HI$6:$HI$89))&gt;1,"x",""),"")&lt;&gt;"",HI24+1,"")</f>
        <v/>
      </c>
      <c r="HK24" s="52" t="str">
        <f>IF(HI24&lt;&gt;"",IF($G24="3",IF(GH24&lt;&gt;"",IF(AND(HI24&lt;=10,GH24&gt;=$HH$92),HLOOKUP(HI24,Points_Table_Modified,IF(HM24&gt;=6,8,HM24+2),FALSE),0),""),IF(GH24&lt;&gt;"",IF(AND(HI24&lt;=10,GH24&gt;=$HH$92),HLOOKUP(HI24,Points_Table,IF(HM24&gt;=6,8,HM24+2),FALSE),0),"")),"")</f>
        <v/>
      </c>
      <c r="HL24" s="53" t="str">
        <f>IF(HJ24&lt;&gt;"",AVERAGE(IF(AND($G24="3",HJ24&lt;&gt;""),HLOOKUP(HJ24,Points_Table_Modified,IF(HM24&gt;=6,8,HM24+2),FALSE),IF(HJ24&lt;&gt;"",HLOOKUP(HJ24,Points_Table,IF(HM24&gt;=6,8,HM24+2),FALSE),"")),HK24),HK24)</f>
        <v/>
      </c>
      <c r="HM24" s="57">
        <f>VLOOKUP($G24,Entries_D_Event,9,FALSE)</f>
        <v>0</v>
      </c>
      <c r="HN24" s="52" t="str">
        <f>CONCATENATE(HI24,HD24,GY24,GT24,GO24,GJ24)</f>
        <v/>
      </c>
      <c r="HO24" s="118" t="str">
        <f>IF(HN24&lt;&gt;"",IF(AND($G24="3",GH24&lt;&gt;""),10,IF(GH24&lt;&gt;"",5,"")),"")</f>
        <v/>
      </c>
      <c r="HP24" s="118">
        <f>_xlfn.NUMBERVALUE(IF(HN24&lt;&gt;"",CONCATENATE(HL24,HG24,HB24,GW24,GR24,GM24),""))</f>
        <v>0</v>
      </c>
      <c r="HQ24" s="56">
        <f>IFERROR(HO24+HP24,0)</f>
        <v>0</v>
      </c>
      <c r="HR24" s="90"/>
      <c r="HS24" s="52" t="str">
        <f>IF(AND($G24="1",HR24&lt;&gt;""),HR24,"")</f>
        <v/>
      </c>
      <c r="HT24" s="52" t="str">
        <f>IF(AND(HR24&lt;&gt;"",$G24="1"),_xlfn.RANK.EQ(HR24,$HS$6:$HS$89),"")</f>
        <v/>
      </c>
      <c r="HU24" s="52" t="str">
        <f>IF(IF(HT24&lt;&gt;"",IF(MAX(COUNTIF($HT$6:$HT$89,$HT$6:$HT$89))&gt;1,"x",""),"")&lt;&gt;"",HT24+1,"")</f>
        <v/>
      </c>
      <c r="HV24" s="52" t="str">
        <f>IF(HT24&lt;&gt;"",IF($G24="3",IF(HR24&lt;&gt;"",IF(AND(HT24&lt;=10,HR24&gt;=$HS$92),HLOOKUP(HT24,Points_Table_Modified,IF(IW24&gt;=6,8,IW24+2),FALSE),0),""),IF(HR24&lt;&gt;"",IF(AND(HT24&lt;=10,HR24&gt;=$HS$92),HLOOKUP(HT24,Points_Table,IF(IW24&gt;=6,8,IW24+2),FALSE),0),"")),"")</f>
        <v/>
      </c>
      <c r="HW24" s="53" t="str">
        <f>IF(HU24&lt;&gt;"",AVERAGE(IF(AND($G24="3",HU24&lt;&gt;""),HLOOKUP(HU24,Points_Table_Modified,IF(IW24&gt;=6,8,IW24+2),FALSE),IF(HU24&lt;&gt;"",HLOOKUP(HU24,Points_Table,IF(IW24&gt;=6,8,IW24+2),FALSE),"")),HV24),HV24)</f>
        <v/>
      </c>
      <c r="HX24" s="51" t="str">
        <f>IF(AND($G24="2",HR24&lt;&gt;""),HR24,"")</f>
        <v/>
      </c>
      <c r="HY24" s="52" t="str">
        <f>IF(AND(HR24&lt;&gt;"",$G24="2"),_xlfn.RANK.EQ(HR24,$HX$6:$HX$89),"")</f>
        <v/>
      </c>
      <c r="HZ24" s="52" t="str">
        <f>IF(IF(HY24&lt;&gt;"",IF(MAX(COUNTIF($HY$6:$HY$89,$HY$6:$HY$89))&gt;1,"x",""),"")&lt;&gt;"",HY24+1,"")</f>
        <v/>
      </c>
      <c r="IA24" s="54" t="str">
        <f>IF(HY24&lt;&gt;"",IF($G24="3",IF(HR24&lt;&gt;"",IF(AND(HY24&lt;=10,HR24&gt;=$HX$92),HLOOKUP(HY24,Points_Table_Modified,IF(IW24&gt;=6,8,IW24+2),FALSE),0),""),IF(HR24&lt;&gt;"",IF(AND(HY24&lt;=10,HR24&gt;=$HX$92),HLOOKUP(HY24,Points_Table,IF(IW24&gt;=6,8,IW24+2),FALSE),0),"")),"")</f>
        <v/>
      </c>
      <c r="IB24" s="53" t="str">
        <f>IF(HZ24&lt;&gt;"",AVERAGE(IF(AND($G24="3",HZ24&lt;&gt;""),HLOOKUP(HZ24,Points_Table_Modified,IF(IW24&gt;=6,8,IW24+2),FALSE),IF(HZ24&lt;&gt;"",HLOOKUP(HZ24,Points_Table,IF(IW24&gt;=6,8,IW24+2),FALSE),"")),IA24),IA24)</f>
        <v/>
      </c>
      <c r="IC24" s="51" t="str">
        <f>IF(AND($G24="3",HR24&lt;&gt;""),HR24,"")</f>
        <v/>
      </c>
      <c r="ID24" s="52" t="str">
        <f>IF(AND(HR24&lt;&gt;"",$G24="3"),_xlfn.RANK.EQ(HR24,$IC$6:$IC$89),"")</f>
        <v/>
      </c>
      <c r="IE24" s="52" t="str">
        <f>IF(IF(ID24&lt;&gt;"",IF(MAX(COUNTIF($ID$6:$ID$89,$ID$6:$ID$89))&gt;1,"x",""),"")&lt;&gt;"",ID24+1,"")</f>
        <v/>
      </c>
      <c r="IF24" s="52" t="str">
        <f>IF(ID24&lt;&gt;"",IF($G24="3",IF(HR24&lt;&gt;"",IF(AND(ID24&lt;=20,HR24&gt;=$IC$92),HLOOKUP(ID24,Points_Table_Modified,IF(IW24&gt;=6,8,IW24+2),FALSE),0),""),IF(HR24&lt;&gt;"",IF(AND(ID24&lt;=10,HR24&gt;=$IC$92),HLOOKUP(ID24,Points_Table,IF(IW24&gt;=6,8,IW24+2),FALSE),0),"")),"")</f>
        <v/>
      </c>
      <c r="IG24" s="53" t="str">
        <f>IF(IE24&lt;&gt;"",AVERAGE(IF(AND($G24="3",IE24&lt;&gt;""),HLOOKUP(IE24,Points_Table_Modified,IF(IW24&gt;=6,8,IW24+2),FALSE),IF(IE24&lt;&gt;"",HLOOKUP(IE24,Points_Table,IF(IW24&gt;=6,8,IW24+2),FALSE),"")),IF24),IF24)</f>
        <v/>
      </c>
      <c r="IH24" s="51" t="str">
        <f>IF(AND($G24="4",HR24&lt;&gt;""),HR24,"")</f>
        <v/>
      </c>
      <c r="II24" s="52" t="str">
        <f>IF(AND(HR24&lt;&gt;"",G24="4"),_xlfn.RANK.EQ(HR24,$IH$6:$IH$89),"")</f>
        <v/>
      </c>
      <c r="IJ24" s="52" t="str">
        <f>IF(IF(II24&lt;&gt;"",IF(MAX(COUNTIF($II$6:$II$89,$II$6:$II$89))&gt;1,"x",""),"")&lt;&gt;"",II24+1,"")</f>
        <v/>
      </c>
      <c r="IK24" s="52" t="str">
        <f>IF(II24&lt;&gt;"",IF($G24="3",IF(HR24&lt;&gt;"",IF(AND(II24&lt;=10,HR24&gt;=$IH$92),HLOOKUP(II24,Points_Table_Modified,IF(IW24&gt;=6,8,IW24+2),FALSE),0),""),IF(HR24&lt;&gt;"",IF(AND(II24&lt;=10,HR24&gt;=$IH$92),HLOOKUP(II24,Points_Table,IF(IW24&gt;=6,8,IW24+2),FALSE),0),"")),"")</f>
        <v/>
      </c>
      <c r="IL24" s="53" t="str">
        <f>IF(IJ24&lt;&gt;"",AVERAGE(IF(AND($G24="3",IJ24&lt;&gt;""),HLOOKUP(IJ24,Points_Table_Modified,IF(IW24&gt;=6,8,IW24+2),FALSE),IF(IJ24&lt;&gt;"",HLOOKUP(IJ24,Points_Table,IF(IW24&gt;=6,8,IW24+2),FALSE),"")),IK24),IK24)</f>
        <v/>
      </c>
      <c r="IM24" s="51" t="str">
        <f>IF(AND($G24="5",HR24&lt;&gt;""),HR24,"")</f>
        <v/>
      </c>
      <c r="IN24" s="52" t="str">
        <f>IF(AND(HR24&lt;&gt;"",$G24="5"),_xlfn.RANK.EQ(HR24,$IM$6:$IM$89),"")</f>
        <v/>
      </c>
      <c r="IO24" s="52" t="str">
        <f>IF(IF(IN24&lt;&gt;"",IF(MAX(COUNTIF($IN$6:$IN$89,$IN$6:$IN$89))&gt;1,"x",""),"")&lt;&gt;"",IN24+1,"")</f>
        <v/>
      </c>
      <c r="IP24" s="52" t="str">
        <f>IF(IN24&lt;&gt;"",IF($G24="3",IF(HR24&lt;&gt;"",IF(AND(IN24&lt;=10,HR24&gt;=$IM$92),HLOOKUP(IN24,Points_Table_Modified,IF(IW24&gt;=6,8,IW24+2),FALSE),0),""),IF(HR24&lt;&gt;"",IF(AND(IN24&lt;=10,HR24&gt;=$IM$92),HLOOKUP(IN24,Points_Table,IF(IW24&gt;=6,8,IW24+2),FALSE),0),"")),"")</f>
        <v/>
      </c>
      <c r="IQ24" s="53" t="str">
        <f>IF(IO24&lt;&gt;"",AVERAGE(IF(AND($G24="3",IO24&lt;&gt;""),HLOOKUP(IO24,Points_Table_Modified,IF(IW24&gt;=6,8,IW24+2),FALSE),IF(IO24&lt;&gt;"",HLOOKUP(IO24,Points_Table,IF(IW24&gt;=6,8,IW24+2),FALSE),"")),IP24),IP24)</f>
        <v/>
      </c>
      <c r="IR24" s="51" t="str">
        <f>IF(AND($G24="6",HR24&lt;&gt;""),HR24,"")</f>
        <v/>
      </c>
      <c r="IS24" s="52" t="str">
        <f>IF(AND(HR24&lt;&gt;"",$G24="6"),_xlfn.RANK.EQ(HR24,$IR$6:$IR$89),"")</f>
        <v/>
      </c>
      <c r="IT24" s="52" t="str">
        <f>IF(IF(IS24&lt;&gt;"",IF(MAX(COUNTIF($IS$6:$IS$89,$IS$6:$IS$89))&gt;1,"x",""),"")&lt;&gt;"",IS24+1,"")</f>
        <v/>
      </c>
      <c r="IU24" s="52" t="str">
        <f>IF(IS24&lt;&gt;"",IF($G24="3",IF(HR24&lt;&gt;"",IF(AND(IS24&lt;=10,HR24&gt;=$IR$92),HLOOKUP(IS24,Points_Table_Modified,IF(IW24&gt;=6,8,IW24+2),FALSE),0),""),IF(HR24&lt;&gt;"",IF(AND(IS24&lt;=10,HR24&gt;=$IR$92),HLOOKUP(IS24,Points_Table,IF(IW24&gt;=6,8,IW24+2),FALSE),0),"")),"")</f>
        <v/>
      </c>
      <c r="IV24" s="53" t="str">
        <f>IF(IT24&lt;&gt;"",AVERAGE(IF(AND($G24="3",IT24&lt;&gt;""),HLOOKUP(IT24,Points_Table_Modified,IF(IW24&gt;=6,8,IW24+2),FALSE),IF(IT24&lt;&gt;"",HLOOKUP(IT24,Points_Table,IF(IW24&gt;=6,8,IW24+2),FALSE),"")),IU24),IU24)</f>
        <v/>
      </c>
      <c r="IW24" s="57">
        <f>VLOOKUP($G24,Entries_D_Event,10,FALSE)</f>
        <v>0</v>
      </c>
      <c r="IX24" s="52" t="str">
        <f>CONCATENATE(IS24,IN24,II24,ID24,HY24,HT24)</f>
        <v/>
      </c>
      <c r="IY24" s="118" t="str">
        <f>IF(IX24&lt;&gt;"",IF(AND($G24="3",HR24&lt;&gt;""),10,IF(HR24&lt;&gt;"",5,"")),"")</f>
        <v/>
      </c>
      <c r="IZ24" s="118">
        <f>_xlfn.NUMBERVALUE(IF(IX24&lt;&gt;"",CONCATENATE(IV24,IQ24,IL24,IG24,IB24,HW24),""))</f>
        <v>0</v>
      </c>
      <c r="JA24" s="56">
        <f>IFERROR(IY24+IZ24,0)</f>
        <v>0</v>
      </c>
      <c r="JB24" s="90"/>
      <c r="JC24" s="52" t="str">
        <f>IF(AND($G24="1",JB24&lt;&gt;""),JB24,"")</f>
        <v/>
      </c>
      <c r="JD24" s="52" t="str">
        <f>IF(AND(JB24&lt;&gt;"",$G24="1"),_xlfn.RANK.EQ(JB24,$JC$6:$JC$89),"")</f>
        <v/>
      </c>
      <c r="JE24" s="52" t="str">
        <f>IF(IF(JD24&lt;&gt;"",IF(MAX(COUNTIF($JD$6:$JD$89,$JD$6:$JD$89))&gt;1,"x",""),"")&lt;&gt;"",JD24+1,"")</f>
        <v/>
      </c>
      <c r="JF24" s="52" t="str">
        <f>IF(JD24&lt;&gt;"",IF($G24="3",IF(JB24&lt;&gt;"",IF(AND(JD24&lt;=10,JB24&gt;=$JC$92),HLOOKUP(JD24,Points_Table_Modified,IF(KG24&gt;=6,8,KG24+2),FALSE),0),""),IF(JB24&lt;&gt;"",IF(AND(JD24&lt;=10,JB24&gt;=$JC$92),HLOOKUP(JD24,Points_Table,IF(KG24&gt;=6,8,KG24+2),FALSE),0),"")),"")</f>
        <v/>
      </c>
      <c r="JG24" s="53" t="str">
        <f>IF(JE24&lt;&gt;"",AVERAGE(IF(AND($G24="3",JE24&lt;&gt;""),HLOOKUP(JE24,Points_Table_Modified,IF(KG24&gt;=6,8,KG24+2),FALSE),IF(JE24&lt;&gt;"",HLOOKUP(JE24,Points_Table,IF(KG24&gt;=6,8,KG24+2),FALSE),"")),JF24),JF24)</f>
        <v/>
      </c>
      <c r="JH24" s="51" t="str">
        <f>IF(AND($G24="2",JB24&lt;&gt;""),JB24,"")</f>
        <v/>
      </c>
      <c r="JI24" s="52" t="str">
        <f>IF(AND(JB24&lt;&gt;"",$G24="2"),_xlfn.RANK.EQ(JB24,$JH$6:$JH$89),"")</f>
        <v/>
      </c>
      <c r="JJ24" s="52" t="str">
        <f>IF(IF(JI24&lt;&gt;"",IF(MAX(COUNTIF($JI$6:$JI$89,$JI$6:$JI$89))&gt;1,"x",""),"")&lt;&gt;"",JI24+1,"")</f>
        <v/>
      </c>
      <c r="JK24" s="54" t="str">
        <f>IF(JI24&lt;&gt;"",IF($G24="3",IF(JB24&lt;&gt;"",IF(AND(JI24&lt;=10,JB24&gt;=$JH$92),HLOOKUP(JI24,Points_Table_Modified,IF(KG24&gt;=6,8,KG24+2),FALSE),0),""),IF(JB24&lt;&gt;"",IF(AND(JI24&lt;=10,JB24&gt;=$JH$92),HLOOKUP(JI24,Points_Table,IF(KG24&gt;=6,8,KG24+2),FALSE),0),"")),"")</f>
        <v/>
      </c>
      <c r="JL24" s="53" t="str">
        <f>IF(JJ24&lt;&gt;"",AVERAGE(IF(AND($G24="3",JJ24&lt;&gt;""),HLOOKUP(JJ24,Points_Table_Modified,IF(KG24&gt;=6,8,KG24+2),FALSE),IF(JJ24&lt;&gt;"",HLOOKUP(JJ24,Points_Table,IF(KG24&gt;=6,8,KG24+2),FALSE),"")),JK24),JK24)</f>
        <v/>
      </c>
      <c r="JM24" s="51" t="str">
        <f>IF(AND($G24="3",JB24&lt;&gt;""),JB24,"")</f>
        <v/>
      </c>
      <c r="JN24" s="52" t="str">
        <f>IF(AND(JB24&lt;&gt;"",$G24="3"),_xlfn.RANK.EQ(JB24,$JM$6:$JM$89),"")</f>
        <v/>
      </c>
      <c r="JO24" s="52" t="str">
        <f>IF(IF(JN24&lt;&gt;"",IF(MAX(COUNTIF($JN$6:$JN$89,$JN$6:$JN$89))&gt;1,"x",""),"")&lt;&gt;"",JN24+1,"")</f>
        <v/>
      </c>
      <c r="JP24" s="52" t="str">
        <f>IF(JN24&lt;&gt;"",IF($G24="3",IF(JB24&lt;&gt;"",IF(AND(JN24&lt;=20,JB24&gt;=$JM$92),HLOOKUP(JN24,Points_Table_Modified,IF(KG24&gt;=6,8,KG24+2),FALSE),0),""),IF(JB24&lt;&gt;"",IF(AND(JN24&lt;=10,JB24&gt;=$JM$92),HLOOKUP(JN24,Points_Table,IF(KG24&gt;=6,8,KG24+2),FALSE),0),"")),"")</f>
        <v/>
      </c>
      <c r="JQ24" s="53" t="str">
        <f>IF(JO24&lt;&gt;"",AVERAGE(IF(AND($G24="3",JO24&lt;&gt;""),HLOOKUP(JO24,Points_Table_Modified,IF(KG24&gt;=6,8,KG24+2),FALSE),IF(JO24&lt;&gt;"",HLOOKUP(JO24,Points_Table,IF(KG24&gt;=6,8,KG24+2),FALSE),"")),JP24),JP24)</f>
        <v/>
      </c>
      <c r="JR24" s="51" t="str">
        <f>IF(AND($G24="4",JB24&lt;&gt;""),JB24,"")</f>
        <v/>
      </c>
      <c r="JS24" s="52" t="str">
        <f>IF(AND(JB24&lt;&gt;"",G24="4"),_xlfn.RANK.EQ(JB24,$JR$6:$JR$89),"")</f>
        <v/>
      </c>
      <c r="JT24" s="52" t="str">
        <f>IF(IF(JS24&lt;&gt;"",IF(MAX(COUNTIF($JS$6:$JS$89,$JS$6:$JS$89))&gt;1,"x",""),"")&lt;&gt;"",JS24+1,"")</f>
        <v/>
      </c>
      <c r="JU24" s="52" t="str">
        <f>IF(JS24&lt;&gt;"",IF($G24="3",IF(JB24&lt;&gt;"",IF(AND(JS24&lt;=10,JB24&gt;=$JR$92),HLOOKUP(JS24,Points_Table_Modified,IF(KG24&gt;=6,8,KG24+2),FALSE),0),""),IF(JB24&lt;&gt;"",IF(AND(JS24&lt;=10,JB24&gt;=$JR$92),HLOOKUP(JS24,Points_Table,IF(KG24&gt;=6,8,KG24+2),FALSE),0),"")),"")</f>
        <v/>
      </c>
      <c r="JV24" s="53" t="str">
        <f>IF(JT24&lt;&gt;"",AVERAGE(IF(AND($G24="3",JT24&lt;&gt;""),HLOOKUP(JT24,Points_Table_Modified,IF(KG24&gt;=6,8,KG24+2),FALSE),IF(JT24&lt;&gt;"",HLOOKUP(JT24,Points_Table,IF(KG24&gt;=6,8,KG24+2),FALSE),"")),JU24),JU24)</f>
        <v/>
      </c>
      <c r="JW24" s="51" t="str">
        <f>IF(AND($G24="5",JB24&lt;&gt;""),JB24,"")</f>
        <v/>
      </c>
      <c r="JX24" s="52" t="str">
        <f>IF(AND(JB24&lt;&gt;"",$G24="5"),_xlfn.RANK.EQ(JB24,$JW$6:$JW$89),"")</f>
        <v/>
      </c>
      <c r="JY24" s="52" t="str">
        <f>IF(IF(JX24&lt;&gt;"",IF(MAX(COUNTIF($JX$6:$JX$89,$JX$6:$JX$89))&gt;1,"x",""),"")&lt;&gt;"",JX24+1,"")</f>
        <v/>
      </c>
      <c r="JZ24" s="52" t="str">
        <f>IF(JX24&lt;&gt;"",IF($G24="3",IF(JB24&lt;&gt;"",IF(AND(JX24&lt;=10,JB24&gt;=$JW$92),HLOOKUP(JX24,Points_Table_Modified,IF(KG24&gt;=6,8,KG24+2),FALSE),0),""),IF(JB24&lt;&gt;"",IF(AND(JX24&lt;=10,JB24&gt;=$JW$92),HLOOKUP(JX24,Points_Table,IF(KG24&gt;=6,8,KG24+2),FALSE),0),"")),"")</f>
        <v/>
      </c>
      <c r="KA24" s="53" t="str">
        <f>IF(JY24&lt;&gt;"",AVERAGE(IF(AND($G24="3",JY24&lt;&gt;""),HLOOKUP(JY24,Points_Table_Modified,IF(KG24&gt;=6,8,KG24+2),FALSE),IF(JY24&lt;&gt;"",HLOOKUP(JY24,Points_Table,IF(KG24&gt;=6,8,KG24+2),FALSE),"")),JZ24),JZ24)</f>
        <v/>
      </c>
      <c r="KB24" s="51" t="str">
        <f>IF(AND($G24="6",JB24&lt;&gt;""),JB24,"")</f>
        <v/>
      </c>
      <c r="KC24" s="52" t="str">
        <f>IF(AND(JB24&lt;&gt;"",$G24="6"),_xlfn.RANK.EQ(JB24,$KB$6:$KB$89),"")</f>
        <v/>
      </c>
      <c r="KD24" s="52" t="str">
        <f>IF(IF(KC24&lt;&gt;"",IF(MAX(COUNTIF($KC$6:$KC$89,$KC$6:$KC$89))&gt;1,"x",""),"")&lt;&gt;"",KC24+1,"")</f>
        <v/>
      </c>
      <c r="KE24" s="52" t="str">
        <f>IF(KC24&lt;&gt;"",IF($G24="3",IF(JB24&lt;&gt;"",IF(AND(KC24&lt;=10,JB24&gt;=$KB$92),HLOOKUP(KC24,Points_Table_Modified,IF(KG24&gt;=6,8,KG24+2),FALSE),0),""),IF(JB24&lt;&gt;"",IF(AND(KC24&lt;=10,JB24&gt;=$KB$92),HLOOKUP(KC24,Points_Table,IF(KG24&gt;=6,8,KG24+2),FALSE),0),"")),"")</f>
        <v/>
      </c>
      <c r="KF24" s="53" t="str">
        <f>IF(KD24&lt;&gt;"",AVERAGE(IF(AND($G24="3",KD24&lt;&gt;""),HLOOKUP(KD24,Points_Table_Modified,IF(KG24&gt;=6,8,KG24+2),FALSE),IF(KD24&lt;&gt;"",HLOOKUP(KD24,Points_Table,IF(KG24&gt;=6,8,KG24+2),FALSE),"")),KE24),KE24)</f>
        <v/>
      </c>
      <c r="KG24" s="57">
        <f>VLOOKUP($G24,Entries_D_Event,11,FALSE)</f>
        <v>0</v>
      </c>
      <c r="KH24" s="52" t="str">
        <f>CONCATENATE(KC24,JX24,JS24,JN24,JI24,JD24)</f>
        <v/>
      </c>
      <c r="KI24" s="118" t="str">
        <f>IF(KH24&lt;&gt;"",IF(AND($G24="3",JB24&lt;&gt;""),10,IF(JB24&lt;&gt;"",5,"")),"")</f>
        <v/>
      </c>
      <c r="KJ24" s="118">
        <f>_xlfn.NUMBERVALUE(IF(KH24&lt;&gt;"",CONCATENATE(KF24,KA24,JV24,JQ24,JL24,JG24),""))</f>
        <v>0</v>
      </c>
      <c r="KK24" s="56">
        <f>IFERROR(KI24+KJ24,0)</f>
        <v>0</v>
      </c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</row>
    <row r="25" spans="1:358" s="1" customFormat="1" x14ac:dyDescent="0.25">
      <c r="A25" s="35"/>
      <c r="B25" s="45">
        <v>20</v>
      </c>
      <c r="C25" s="46" t="s">
        <v>116</v>
      </c>
      <c r="D25" s="47" t="s">
        <v>105</v>
      </c>
      <c r="E25" s="50">
        <v>7656</v>
      </c>
      <c r="F25" s="109">
        <v>314</v>
      </c>
      <c r="G25" s="49" t="s">
        <v>55</v>
      </c>
      <c r="H25" s="50" t="str">
        <f>VLOOKUP($G25,Class_Description,2)</f>
        <v>Modified</v>
      </c>
      <c r="I25" s="187">
        <f>AS25+CC25+DM25+EW25+GG25+HQ25+JA25+KK25</f>
        <v>120</v>
      </c>
      <c r="J25" s="116">
        <v>332</v>
      </c>
      <c r="K25" s="102" t="str">
        <f>IF(AND(J25&lt;&gt;"",$G25="1"),J25,"")</f>
        <v/>
      </c>
      <c r="L25" s="103" t="str">
        <f>IF(AND(J25&lt;&gt;"",$G25="1"),_xlfn.RANK.EQ(J25,$K$6:$K$89),"")</f>
        <v/>
      </c>
      <c r="M25" s="103" t="str">
        <f>IF(G25="6",IF(IF(L25&lt;&gt;"",IF(MAX(COUNTIF($L$6:$L$89,$L$6:$L$89))&gt;1,"x",""),"")&lt;&gt;"",L25+1,""),IF(K25=0,"",IF(IF(L25&lt;&gt;"",IF(MAX(COUNTIF($L$6:$L$89,$L$6:$L$89))&gt;1,"x",""),"")&lt;&gt;"",L25+1,"")))</f>
        <v/>
      </c>
      <c r="N25" s="103" t="str">
        <f>IF(L25&lt;&gt;"",IF($G25="3",IF(AND(L25&lt;=20,J25&gt;=$K$92),HLOOKUP(L25,Points_Table_Modified,IF(AO25&gt;=6,8,AO25+2),FALSE),0),IF(AND(L25&lt;=10,J25&gt;=$K$92),HLOOKUP(L25,Points_Table,IF(AO25&gt;=6,8,AO25+2),FALSE),0)),"")</f>
        <v/>
      </c>
      <c r="O25" s="103" t="str">
        <f>IF(M25&lt;&gt;"",AVERAGE(IF(AND($G25="3",M25&lt;&gt;""),HLOOKUP(M25,Points_Table_Modified,IF(AO25&gt;=6,8,AO25+2),FALSE),IF(M25&lt;&gt;"",HLOOKUP(M25,Points_Table,IF(AO25&gt;=6,8,AO25+2),FALSE),"")),N25),N25)</f>
        <v/>
      </c>
      <c r="P25" s="102" t="str">
        <f>IF(AND(J25&lt;&gt;"",$G25="2"),J25,"")</f>
        <v/>
      </c>
      <c r="Q25" s="103" t="str">
        <f>IF(AND(J25&lt;&gt;"",$G25="2"),_xlfn.RANK.EQ(J25,$P$6:$P$89),"")</f>
        <v/>
      </c>
      <c r="R25" s="103" t="str">
        <f>IF(G25="6",IF(IF(Q25&lt;&gt;"",IF(MAX(COUNTIF($Q$6:$Q$89,$Q$6:$Q$89))&gt;1,"x",""),"")&lt;&gt;"",Q25+1,""),IF(P25=0,"",IF(IF(Q25&lt;&gt;"",IF(MAX(COUNTIF($Q$6:$Q$89,$Q$6:$Q$89))&gt;1,"x",""),"")&lt;&gt;"",Q25+1,"")))</f>
        <v/>
      </c>
      <c r="S25" s="103" t="str">
        <f>IF(Q25&lt;&gt;"",IF($G25="3",IF(J25&lt;&gt;"",IF(AND(Q25&lt;=10,J25&gt;=$P$92),HLOOKUP(Q25,Points_Table_Modified,IF(AO25&gt;=6,8,AO25+2),FALSE),0),""),IF(J25&lt;&gt;"",IF(AND(Q25&lt;=10,J25&gt;=$P$92),HLOOKUP(Q25,Points_Table,IF(AO25&gt;=6,8,AO25+2),FALSE),0),"")),"")</f>
        <v/>
      </c>
      <c r="T25" s="103" t="str">
        <f>IF(R25&lt;&gt;"",AVERAGE(IF(AND($G25="3",R25&lt;&gt;""),HLOOKUP(R25,Points_Table_Modified,IF(AO25&gt;=6,8,AO25+2),FALSE),IF(R25&lt;&gt;"",HLOOKUP(R25,Points_Table,IF(AO25&gt;=6,8,AO25+2),FALSE),"")),S25),S25)</f>
        <v/>
      </c>
      <c r="U25" s="102">
        <f>IF(AND(J25&lt;&gt;"",$G25="3"),J25,"")</f>
        <v>332</v>
      </c>
      <c r="V25" s="103">
        <f>IF(AND(J25&lt;&gt;"",$G25="3"),_xlfn.RANK.EQ(J25,$U$6:$U$89),"")</f>
        <v>10</v>
      </c>
      <c r="W25" s="103" t="str">
        <f>IF(G25="6",IF(IF(V25&lt;&gt;"",IF(MAX(COUNTIF($V$6:$V$89,$V$6:$V$89))&gt;1,"x",""),"")&lt;&gt;"",V25+1,""),IF(U25=0,"",IF(IF(V25&lt;&gt;"",IF(MAX(COUNTIF($V$6:$V$89,$V$6:$V$89))&gt;1,"x",""),"")&lt;&gt;"",V25+1,"")))</f>
        <v/>
      </c>
      <c r="X25" s="103">
        <f>IF(V25&lt;&gt;"",IF($G25="3",IF(J25&lt;&gt;"",IF(AND(V25&lt;=20,J25&gt;=$U$92),HLOOKUP(V25,Points_Table_Modified,IF(AO25&gt;=6,8,AO25+2),FALSE),0),""),IF(J25&lt;&gt;"",IF(AND(V25&lt;=10,$J25&gt;=$U$92),HLOOKUP(V25,Points_Table,IF(AO25&gt;=6,8,AO25+2),FALSE),0),"")),"")</f>
        <v>18</v>
      </c>
      <c r="Y25" s="103">
        <f>IF(W25&lt;&gt;"",AVERAGE(IF(AND($G25="3",W25&lt;&gt;""),HLOOKUP(W25,Points_Table_Modified,IF(AO25&gt;=6,8,AO25+2),FALSE),IF(W25&lt;&gt;"",HLOOKUP(W25,Points_Table,IF(AO25&gt;=6,8,AO25+2),FALSE),"")),X25),X25)</f>
        <v>18</v>
      </c>
      <c r="Z25" s="102" t="str">
        <f>IF(AND(J25&lt;&gt;"",$G25="4"),J25,"")</f>
        <v/>
      </c>
      <c r="AA25" s="103" t="str">
        <f>IF(AND($J25&lt;&gt;"",G25="4"),_xlfn.RANK.EQ(J25,$Z$6:$Z$89),"")</f>
        <v/>
      </c>
      <c r="AB25" s="103" t="str">
        <f>IF($G25="6",IF(IF(AA25&lt;&gt;"",IF(MAX(COUNTIF($AA$6:$AA$89,$AA$6:$AA$89))&gt;1,"x",""),"")&lt;&gt;"",AA25+1,""),IF(Z25=0,"",IF(IF(AA25&lt;&gt;"",IF(MAX(COUNTIF($AA$6:$AA$89,$AA$6:$AA$89))&gt;1,"x",""),"")&lt;&gt;"",AA25+1,"")))</f>
        <v/>
      </c>
      <c r="AC25" s="103" t="str">
        <f>IF(AA25&lt;&gt;"",IF($G25="3",IF(J25&lt;&gt;"",IF(AND(AA25&lt;=10,J25&gt;=$Z$92),HLOOKUP(AA25,Points_Table_Modified,IF(AO25&gt;=6,8,AO25+2),FALSE),0),""),IF(J25&lt;&gt;"",IF(AND(AA25&lt;=10,J25&gt;=$Z$92),HLOOKUP(AA25,Points_Table,IF(AO25&gt;=6,8,AO25+2),FALSE),0),"")),"")</f>
        <v/>
      </c>
      <c r="AD25" s="103" t="str">
        <f>IF(AB25&lt;&gt;"",AVERAGE(IF(AND($G25="3",AB25&lt;&gt;""),HLOOKUP(AB25,Points_Table_Modified,IF(AO25&gt;=6,8,AO25+2),FALSE),IF(AB25&lt;&gt;"",HLOOKUP(AB25,Points_Table,IF(AO25&gt;=6,8,AO25+2),FALSE),"")),AC25),AC25)</f>
        <v/>
      </c>
      <c r="AE25" s="102" t="str">
        <f>IF(AND(J25&lt;&gt;"",$G25="5"),J25,"")</f>
        <v/>
      </c>
      <c r="AF25" s="103" t="str">
        <f>IF(AND(J25&lt;&gt;"",$G25="5"),_xlfn.RANK.EQ(J25,$AE$6:$AE$89),"")</f>
        <v/>
      </c>
      <c r="AG25" s="103" t="str">
        <f>IF($G25="6",IF(IF(AF25&lt;&gt;"",IF(MAX(COUNTIF($AF$6:$AF$89,$AF$6:$AF$89))&gt;1,"x",""),"")&lt;&gt;"",AF25+1,""),IF(AE25=0,"",IF(IF(AF25&lt;&gt;"",IF(MAX(COUNTIF($AF$6:$AF$89,$AF$6:$AF$89))&gt;1,"x",""),"")&lt;&gt;"",AF25+1,"")))</f>
        <v/>
      </c>
      <c r="AH25" s="103" t="str">
        <f>IF(AF25&lt;&gt;"",IF($G25="3",IF(J25&lt;&gt;"",IF(AND(AF25&lt;=10,J25&gt;=$AE$92),HLOOKUP(AF25,Points_Table_Modified,IF(AO25&gt;=6,8,AO25+2),FALSE),0),""),IF(J25&lt;&gt;"",IF(AND(AF25&lt;=10,J25&gt;=$AE$92),HLOOKUP(AF25,Points_Table,IF(AO25&gt;=6,8,AO25+2),FALSE),0),"")),"")</f>
        <v/>
      </c>
      <c r="AI25" s="103" t="str">
        <f>IF(AG25&lt;&gt;"",AVERAGE(IF(AND($G25="3",AG25&lt;&gt;""),HLOOKUP(AG25,Points_Table_Modified,IF(AO25&gt;=6,8,AO25+2),FALSE),IF(AG25&lt;&gt;"",HLOOKUP(AG25,Points_Table,IF(AO25&gt;=6,8,AO25+2),FALSE),"")),AH25),AH25)</f>
        <v/>
      </c>
      <c r="AJ25" s="102" t="str">
        <f>IF(AND(J25&lt;&gt;"",$G25="6"),J25,"")</f>
        <v/>
      </c>
      <c r="AK25" s="103" t="str">
        <f>IF(AND(J25&lt;&gt;"",$G25="6"),_xlfn.RANK.EQ(J25,$AJ$6:$AJ$89),"")</f>
        <v/>
      </c>
      <c r="AL25" s="103" t="str">
        <f>IF(G25="6",IF(IF(AK25&lt;&gt;"",IF(MAX(COUNTIF($AK$6:$AK$89,$AK$6:$AK$89))&gt;1,"x",""),"")&lt;&gt;"",AK25+1,""),IF(AJ25=0,"",IF(IF(AK25&lt;&gt;"",IF(MAX(COUNTIF($AK$6:$AK$89,$AK$6:$AK$89))&gt;1,"x",""),"")&lt;&gt;"",AK25+1,"")))</f>
        <v/>
      </c>
      <c r="AM25" s="103" t="str">
        <f>IF(AK25&lt;&gt;"",IF($G25="3",IF(J25&lt;&gt;"",IF(AND(AK25&lt;=10,J25&gt;=$AJ$92),HLOOKUP(AK25,Points_Table_Modified,IF(AO25&gt;=6,8,AO25+2),FALSE),0),""),IF(J25&lt;&gt;"",IF(AND(AK25&lt;=10,J25&gt;=$AJ$92),HLOOKUP(AK25,Points_Table,IF(AO25&gt;=6,8,AO25+2),FALSE),0),"")),"")</f>
        <v/>
      </c>
      <c r="AN25" s="136" t="str">
        <f>IF(AL25&lt;&gt;"",AVERAGE(IF(AND($G25="3",AL25&lt;&gt;""),HLOOKUP(AL25,Points_Table_Modified,IF(AO25&gt;=6,8,AO25+2),FALSE),IF(AL25&lt;&gt;"",HLOOKUP(AL25,Points_Table,IF(AO25&gt;=6,8,AO25+2),FALSE),"")),AM25),AM25)</f>
        <v/>
      </c>
      <c r="AO25" s="55">
        <f>VLOOKUP($G25,Entries_D_Event,4,FALSE)</f>
        <v>10</v>
      </c>
      <c r="AP25" s="52" t="str">
        <f>CONCATENATE(AK25,AF25,AA25,V25,Q25,L25)</f>
        <v>10</v>
      </c>
      <c r="AQ25" s="118">
        <f>IF(AP25&lt;&gt;"",IF(AND($G25="3",J25&lt;&gt;""),10,IF(J25&lt;&gt;"",5,"")),"")</f>
        <v>10</v>
      </c>
      <c r="AR25" s="118">
        <f>_xlfn.NUMBERVALUE(IF(AP25&lt;&gt;"",CONCATENATE(AN25,AI25,AD25,Y25,T25,O25),""))</f>
        <v>18</v>
      </c>
      <c r="AS25" s="56">
        <f>IFERROR(AQ25+AR25,0)</f>
        <v>28</v>
      </c>
      <c r="AT25" s="90">
        <v>140</v>
      </c>
      <c r="AU25" s="54" t="str">
        <f>IF(AND(AT25&lt;&gt;"",$G25="1"),AT25,"")</f>
        <v/>
      </c>
      <c r="AV25" s="52" t="str">
        <f>IF(AND(AT25&lt;&gt;"",$G25="1"),_xlfn.RANK.EQ(AT25,$AU$6:$AU$89),"")</f>
        <v/>
      </c>
      <c r="AW25" s="52" t="str">
        <f>IF(IF(AV25&lt;&gt;"",IF(MAX(COUNTIF($AV$6:$AV$89,$AV$6:$AV$89))&gt;1,"x",""),"")&lt;&gt;"",AV25+1,"")</f>
        <v/>
      </c>
      <c r="AX25" s="52" t="str">
        <f>IF(AV25&lt;&gt;"",IF($G25="3",IF(AT25&lt;&gt;"",IF(AND(AV25&lt;=10,AT25&gt;=$AU$92),HLOOKUP(AV25,Points_Table_Modified,IF(BY25&gt;=6,8,BY25+2),FALSE),0),""),IF(AT25&lt;&gt;"",IF(AND(AV25&lt;=10,AT25&gt;=$AU$92),HLOOKUP(AV25,Points_Table,IF(BY25&gt;=6,8,BY25+2),FALSE),0),"")),"")</f>
        <v/>
      </c>
      <c r="AY25" s="53" t="str">
        <f>IF(AW25&lt;&gt;"",AVERAGE(IF(AND($G25="3",AW25&lt;&gt;""),HLOOKUP(AW25,Points_Table_Modified,IF(BY25&gt;=6,8,BY25+2),FALSE),IF(AW25&lt;&gt;"",HLOOKUP(AW25,Points_Table,IF(BY25&gt;=6,8,BY25+2),FALSE),"")),AX25),AX25)</f>
        <v/>
      </c>
      <c r="AZ25" s="51" t="str">
        <f>IF(AND($G25="2",AT25&lt;&gt;""),AT25,"")</f>
        <v/>
      </c>
      <c r="BA25" s="52" t="str">
        <f>IF(AND(AT25&lt;&gt;"",$G25="2"),_xlfn.RANK.EQ(AT25,$AZ$6:$AZ$89),"")</f>
        <v/>
      </c>
      <c r="BB25" s="52" t="str">
        <f>IF(IF(BA25&lt;&gt;"",IF(MAX(COUNTIF($BA$6:$BA$89,$BA$6:$BA$89))&gt;1,"x",""),"")&lt;&gt;"",BA25+1,"")</f>
        <v/>
      </c>
      <c r="BC25" s="54" t="str">
        <f>IF(BA25&lt;&gt;"",IF($G25="3",IF(AT25&lt;&gt;"",IF(AND(BA25&lt;=10,AT25&gt;=$AZ$92),HLOOKUP(BA25,Points_Table_Modified,IF(BY25&gt;=6,8,BY25+2),FALSE),0),""),IF(AT25&lt;&gt;"",IF(AND(BA25&lt;=10,AT25&gt;=$AZ$92),HLOOKUP(BA25,Points_Table,IF(BY25&gt;=6,8,BY25+2),FALSE),0),"")),"")</f>
        <v/>
      </c>
      <c r="BD25" s="53" t="str">
        <f>IF(BB25&lt;&gt;"",AVERAGE(IF(AND($G25="3",BB25&lt;&gt;""),HLOOKUP(BB25,Points_Table_Modified,IF(BY25&gt;=6,8,BY25+2),FALSE),IF(BB25&lt;&gt;"",HLOOKUP(BB25,Points_Table,IF(BY25&gt;=6,8,BY25+2),FALSE),"")),BC25),BC25)</f>
        <v/>
      </c>
      <c r="BE25" s="51">
        <f>IF(AND($G25="3",AT25&lt;&gt;""),AT25,"")</f>
        <v>140</v>
      </c>
      <c r="BF25" s="52">
        <f>IF(AND(AT25&lt;&gt;"",$G25="3"),_xlfn.RANK.EQ(AT25,$BE$6:$BE$89),"")</f>
        <v>10</v>
      </c>
      <c r="BG25" s="52" t="str">
        <f>IF(IF(BF25&lt;&gt;"",IF(MAX(COUNTIF($BF$6:$BF$89,$BF$6:$BF$89))&gt;1,"x",""),"")&lt;&gt;"",BF25+1,"")</f>
        <v/>
      </c>
      <c r="BH25" s="52">
        <f>IF(BF25&lt;&gt;"",IF($G25="3",IF(AT25&lt;&gt;"",IF(AND(BF25&lt;=20,AT25&gt;=$BE$92),HLOOKUP(BF25,Points_Table_Modified,IF(BY25&gt;=6,8,BY25+2),FALSE),0),""),IF(AT25&lt;&gt;"",IF(AND(BF25&lt;=10,AT25&gt;=$BE$92),HLOOKUP(BF25,Points_Table,IF(BY25&gt;=6,8,BY25+2),FALSE),0),"")),"")</f>
        <v>18</v>
      </c>
      <c r="BI25" s="53">
        <f>IF(BG25&lt;&gt;"",AVERAGE(IF(AND($G25="3",BG25&lt;&gt;""),HLOOKUP(BG25,Points_Table_Modified,IF(BY25&gt;=6,8,BY25+2),FALSE),IF(BG25&lt;&gt;"",HLOOKUP(BG25,Points_Table,IF(BY25&gt;=6,8,BY25+2),FALSE),"")),BH25),BH25)</f>
        <v>18</v>
      </c>
      <c r="BJ25" s="51" t="str">
        <f>IF(AND($G25="4",AT25&lt;&gt;""),AT25,"")</f>
        <v/>
      </c>
      <c r="BK25" s="52" t="str">
        <f>IF(AND(AT25&lt;&gt;"",G25="4"),_xlfn.RANK.EQ(AT25,$BJ$6:$BJ$89),"")</f>
        <v/>
      </c>
      <c r="BL25" s="52" t="str">
        <f>IF(IF(BK25&lt;&gt;"",IF(MAX(COUNTIF($BK$6:$BK$89,$BK$6:$BK$89))&gt;1,"x",""),"")&lt;&gt;"",BK25+1,"")</f>
        <v/>
      </c>
      <c r="BM25" s="52" t="str">
        <f>IF(BK25&lt;&gt;"",IF($G25="3",IF(AT25&lt;&gt;"",IF(AND(BK25&lt;=10,AT25&gt;=$BJ$92),HLOOKUP(BK25,Points_Table_Modified,IF(BY25&gt;=6,8,BY25+2),FALSE),0),""),IF(AT25&lt;&gt;"",IF(AND(BK25&lt;=10,AT25&gt;=$BJ$92),HLOOKUP(BK25,Points_Table,IF(BY25&gt;=6,8,BY25+2),FALSE),0),"")),"")</f>
        <v/>
      </c>
      <c r="BN25" s="53" t="str">
        <f>IF(BL25&lt;&gt;"",AVERAGE(IF(AND($G25="3",BL25&lt;&gt;""),HLOOKUP(BL25,Points_Table_Modified,IF(BY25&gt;=6,8,BY25+2),FALSE),IF(BL25&lt;&gt;"",HLOOKUP(BL25,Points_Table,IF(BY25&gt;=6,8,BY25+2),FALSE),"")),BM25),BM25)</f>
        <v/>
      </c>
      <c r="BO25" s="51" t="str">
        <f>IF(AND($G25="5",AT25&lt;&gt;""),AT25,"")</f>
        <v/>
      </c>
      <c r="BP25" s="52" t="str">
        <f>IF(AND(AT25&lt;&gt;"",$G25="5"),_xlfn.RANK.EQ(AT25,$BO$6:$BO$89),"")</f>
        <v/>
      </c>
      <c r="BQ25" s="52" t="str">
        <f>IF(IF(BP25&lt;&gt;"",IF(MAX(COUNTIF($BP$6:$BP$89,$BP$6:$BP$89))&gt;1,"x",""),"")&lt;&gt;"",BP25+1,"")</f>
        <v/>
      </c>
      <c r="BR25" s="52" t="str">
        <f>IF(BP25&lt;&gt;"",IF($G25="3",IF(AT25&lt;&gt;"",IF(AND(BP25&lt;=10,AT25&gt;=$BO$92),HLOOKUP(BP25,Points_Table_Modified,IF(BY25&gt;=6,8,BY25+2),FALSE),0),""),IF(AT25&lt;&gt;"",IF(AND(BP25&lt;=10,AT25&gt;=$BO$92),HLOOKUP(BP25,Points_Table,IF(BY25&gt;=6,8,BY25+2),FALSE),0),"")),"")</f>
        <v/>
      </c>
      <c r="BS25" s="53" t="str">
        <f>IF(BQ25&lt;&gt;"",AVERAGE(IF(AND($G25="3",BQ25&lt;&gt;""),HLOOKUP(BQ25,Points_Table_Modified,IF(BY25&gt;=6,8,BY25+2),FALSE),IF(BQ25&lt;&gt;"",HLOOKUP(BQ25,Points_Table,IF(BY25&gt;=6,8,BY25+2),FALSE),"")),BR25),BR25)</f>
        <v/>
      </c>
      <c r="BT25" s="51" t="str">
        <f>IF(AND($G25="6",AT25&lt;&gt;""),AT25,"")</f>
        <v/>
      </c>
      <c r="BU25" s="52" t="str">
        <f>IF(AND(AT25&lt;&gt;"",$G25="6"),_xlfn.RANK.EQ(AT25,$BT$6:$BT$89),"")</f>
        <v/>
      </c>
      <c r="BV25" s="52" t="str">
        <f>IF(IF(BU25&lt;&gt;"",IF(MAX(COUNTIF($BU$6:$BU$89,$BU$6:$BU$89))&gt;1,"x",""),"")&lt;&gt;"",BU25+1,"")</f>
        <v/>
      </c>
      <c r="BW25" s="52" t="str">
        <f>IF(BU25&lt;&gt;"",IF($G25="3",IF(AT25&lt;&gt;"",IF(AND(BU25&lt;=10,AT25&gt;=$BT$92),HLOOKUP(BU25,Points_Table_Modified,IF(BY25&gt;=6,8,BY25+2),FALSE),0),""),IF(AT25&lt;&gt;"",IF(AND(BU25&lt;=10,AT25&gt;=$BT$92),HLOOKUP(BU25,Points_Table,IF(BY25&gt;=6,8,BY25+2),FALSE),0),"")),"")</f>
        <v/>
      </c>
      <c r="BX25" s="53" t="str">
        <f>IF(BV25&lt;&gt;"",AVERAGE(IF(AND($G25="3",BV25&lt;&gt;""),HLOOKUP(BV25,Points_Table_Modified,IF(BY25&gt;=6,8,BY25+2),FALSE),IF(BV25&lt;&gt;"",HLOOKUP(BV25,Points_Table,IF(BY25&gt;=6,8,BY25+2),FALSE),"")),BW25),BW25)</f>
        <v/>
      </c>
      <c r="BY25" s="55">
        <f>VLOOKUP($G25,Entries_D_Event,5,FALSE)</f>
        <v>12</v>
      </c>
      <c r="BZ25" s="52" t="str">
        <f>CONCATENATE(BU25,BP25,BK25,BF25,BA25,AV25)</f>
        <v>10</v>
      </c>
      <c r="CA25" s="118">
        <f>IF(BZ25&lt;&gt;"",IF(AND($G25="3",AT25&lt;&gt;""),10,IF(AT25&lt;&gt;"",5,"")),"")</f>
        <v>10</v>
      </c>
      <c r="CB25" s="118">
        <f>_xlfn.NUMBERVALUE(IF(BZ25&lt;&gt;"",CONCATENATE(BX25,BS25,BN25,BI25,BD25,AY25),""))</f>
        <v>18</v>
      </c>
      <c r="CC25" s="56">
        <f>IFERROR(CA25+CB25,0)</f>
        <v>28</v>
      </c>
      <c r="CD25" s="90">
        <v>242</v>
      </c>
      <c r="CE25" s="54" t="str">
        <f>IF(AND($G25="1",CD25&lt;&gt;""),CD25,"")</f>
        <v/>
      </c>
      <c r="CF25" s="52" t="str">
        <f>IF(AND(CD25&lt;&gt;"",$G25="1"),_xlfn.RANK.EQ(CD25,$CE$6:$CE$89),"")</f>
        <v/>
      </c>
      <c r="CG25" s="52" t="str">
        <f>IF(IF(CF25&lt;&gt;"",IF(MAX(COUNTIF($CF$6:$CF$89,$CF$6:$CF$89))&gt;1,"x",""),"")&lt;&gt;"",CF25+1,"")</f>
        <v/>
      </c>
      <c r="CH25" s="52" t="str">
        <f>IF(CF25&lt;&gt;"",IF($G25="3",IF(CD25&lt;&gt;"",IF(AND(CF25&lt;=10,CD25&gt;=$CE$92),HLOOKUP(CF25,Points_Table_Modified,IF(DI25&gt;=6,8,DI25+2),FALSE),0),""),IF(CD25&lt;&gt;"",IF(AND(CF25&lt;=10,CD25&gt;=$CE$92),HLOOKUP(CF25,Points_Table,IF(DI25&gt;=6,8,DI25+2),FALSE),0),"")),"")</f>
        <v/>
      </c>
      <c r="CI25" s="53" t="str">
        <f>IF(CG25&lt;&gt;"",AVERAGE(IF(AND($G25="3",CG25&lt;&gt;""),HLOOKUP(CG25,Points_Table_Modified,IF(DI25&gt;=6,8,DI25+2),FALSE),IF(CG25&lt;&gt;"",HLOOKUP(CG25,Points_Table,IF(DI25&gt;=6,8,DI25+2),FALSE),"")),CH25),CH25)</f>
        <v/>
      </c>
      <c r="CJ25" s="51" t="str">
        <f>IF(AND($G25="2",CD25&lt;&gt;""),CD25,"")</f>
        <v/>
      </c>
      <c r="CK25" s="52" t="str">
        <f>IF(AND(CD25&lt;&gt;"",$G25="2"),_xlfn.RANK.EQ(CD25,$CJ$6:$CJ$89),"")</f>
        <v/>
      </c>
      <c r="CL25" s="52" t="str">
        <f>IF(IF(CK25&lt;&gt;"",IF(MAX(COUNTIF($CK$6:$CK$89,$CK$6:$CK$89))&gt;1,"x",""),"")&lt;&gt;"",CK25+1,"")</f>
        <v/>
      </c>
      <c r="CM25" s="54" t="str">
        <f>IF(CK25&lt;&gt;"",IF($G25="3",IF(CD25&lt;&gt;"",IF(AND(CK25&lt;=10,CD25&gt;=$CJ$92),HLOOKUP(CK25,Points_Table_Modified,IF(DI25&gt;=6,8,DI25+2),FALSE),0),""),IF(CD25&lt;&gt;"",IF(AND(CK25&lt;=10,CD25&gt;=$CJ$92),HLOOKUP(CK25,Points_Table,IF(DI25&gt;=6,8,DI25+2),FALSE),0),"")),"")</f>
        <v/>
      </c>
      <c r="CN25" s="53" t="str">
        <f>IF(CL25&lt;&gt;"",AVERAGE(IF(AND($G25="3",CL25&lt;&gt;""),HLOOKUP(CL25,Points_Table_Modified,IF(DI25&gt;=6,8,DI25+2),FALSE),IF(CL25&lt;&gt;"",HLOOKUP(CL25,Points_Table,IF(DI25&gt;=6,8,DI25+2),FALSE),"")),CM25),CM25)</f>
        <v/>
      </c>
      <c r="CO25" s="51">
        <f>IF(AND($G25="3",CD25&lt;&gt;""),CD25,"")</f>
        <v>242</v>
      </c>
      <c r="CP25" s="52">
        <f>IF(AND(CD25&lt;&gt;"",$G25="3"),_xlfn.RANK.EQ(CD25,$CO$6:$CO$89),"")</f>
        <v>8</v>
      </c>
      <c r="CQ25" s="52" t="str">
        <f>IF(IF(CP25&lt;&gt;"",IF(MAX(COUNTIF($CP25:$CP$89,$CP$6:$CP$89))&gt;1,"x",""),"")&lt;&gt;"",CP25+1,"")</f>
        <v/>
      </c>
      <c r="CR25" s="52">
        <f>IF(CP25&lt;&gt;"",IF($G25="3",IF(CD25&lt;&gt;"",IF(AND(CP25&lt;=20,CD25&gt;=$CO$92),HLOOKUP(CP25,Points_Table_Modified,IF(DI25&gt;=6,8,DI25+2),FALSE),0),""),IF(CD25&lt;&gt;"",IF(AND(CP25&lt;=10,CD25&gt;=$CO$92),HLOOKUP(CP25,Points_Table,IF(DI25&gt;=6,8,DI25+2),FALSE),0),"")),"")</f>
        <v>22</v>
      </c>
      <c r="CS25" s="53">
        <f>IF(CQ25&lt;&gt;"",AVERAGE(IF(AND($G25="3",CQ25&lt;&gt;""),HLOOKUP(CQ25,Points_Table_Modified,IF(DI25&gt;=6,8,DI25+2),FALSE),IF(CQ25&lt;&gt;"",HLOOKUP(CQ25,Points_Table,IF(DI25&gt;=6,8,DI25+2),FALSE),"")),CR25),CR25)</f>
        <v>22</v>
      </c>
      <c r="CT25" s="51" t="str">
        <f>IF(AND($G25="4",CD25&lt;&gt;""),CD25,"")</f>
        <v/>
      </c>
      <c r="CU25" s="52" t="str">
        <f>IF(AND(CD25&lt;&gt;"",G25="4"),_xlfn.RANK.EQ(CD25,$CT$6:$CT$89),"")</f>
        <v/>
      </c>
      <c r="CV25" s="52" t="str">
        <f>IF(IF(CU25&lt;&gt;"",IF(MAX(COUNTIF($CU$6:$CU$89,$CU$6:$CU$89))&gt;1,"x",""),"")&lt;&gt;"",CU25+1,"")</f>
        <v/>
      </c>
      <c r="CW25" s="52" t="str">
        <f>IF(CU25&lt;&gt;"",IF($G25="3",IF(CD25&lt;&gt;"",IF(AND(CU25&lt;=10,CD25&gt;=$CT$92),HLOOKUP(CU25,Points_Table_Modified,IF(DI25&gt;=6,8,DI25+2),FALSE),0),""),IF(CD25&lt;&gt;"",IF(AND(CU25&lt;=10,CD25&gt;=$CT$92),HLOOKUP(CU25,Points_Table,IF(DI25&gt;=6,8,DI25+2),FALSE),0),"")),"")</f>
        <v/>
      </c>
      <c r="CX25" s="53" t="str">
        <f>IF(CV25&lt;&gt;"",AVERAGE(IF(AND($G25="3",CV25&lt;&gt;""),HLOOKUP(CV25,Points_Table_Modified,IF(DI25&gt;=6,8,DI25+2),FALSE),IF(CV25&lt;&gt;"",HLOOKUP(CV25,Points_Table,IF(DI25&gt;=6,8,DI25+2),FALSE),"")),CW25),CW25)</f>
        <v/>
      </c>
      <c r="CY25" s="51" t="str">
        <f>IF(AND($G25="5",CD25&lt;&gt;""),CD25,"")</f>
        <v/>
      </c>
      <c r="CZ25" s="52" t="str">
        <f>IF(AND(CD25&lt;&gt;"",$G25="5"),_xlfn.RANK.EQ(CD25,$CY$6:$CY$89),"")</f>
        <v/>
      </c>
      <c r="DA25" s="52" t="str">
        <f>IF(IF(CZ25&lt;&gt;"",IF(MAX(COUNTIF($CZ$6:$CZ$89,$CZ$6:$CZ$89))&gt;1,"x",""),"")&lt;&gt;"",CZ25+1,"")</f>
        <v/>
      </c>
      <c r="DB25" s="52" t="str">
        <f>IF(CZ25&lt;&gt;"",IF($G25="3",IF(CD25&lt;&gt;"",IF(AND(CZ25&lt;=10,CD25&gt;=$CY$92),HLOOKUP(CZ25,Points_Table_Modified,IF(DI25&gt;=6,8,DI25+2),FALSE),0),""),IF(CD25&lt;&gt;"",IF(AND(CZ25&lt;=10,CD25&gt;=$CY$92),HLOOKUP(CZ25,Points_Table,IF(DI25&gt;=6,8,DI25+2),FALSE),0),"")),"")</f>
        <v/>
      </c>
      <c r="DC25" s="53" t="str">
        <f>IF(DA25&lt;&gt;"",AVERAGE(IF(AND($G25="3",DA25&lt;&gt;""),HLOOKUP(DA25,Points_Table_Modified,IF(DI25&gt;=6,8,DI25+2),FALSE),IF(DA25&lt;&gt;"",HLOOKUP(DA25,Points_Table,IF(DI25&gt;=6,8,DI25+2),FALSE),"")),DB25),DB25)</f>
        <v/>
      </c>
      <c r="DD25" s="51" t="str">
        <f>IF(AND($G25="6",CD25&lt;&gt;""),CD25,"")</f>
        <v/>
      </c>
      <c r="DE25" s="52" t="str">
        <f>IF(AND(CD25&lt;&gt;"",$G25="6"),_xlfn.RANK.EQ(CD25,$DD$6:$DD$89),"")</f>
        <v/>
      </c>
      <c r="DF25" s="52" t="str">
        <f>IF(IF(DE25&lt;&gt;"",IF(MAX(COUNTIF($DE$6:$DE$89,$DE$6:$DE$89))&gt;1,"x",""),"")&lt;&gt;"",DE25+1,"")</f>
        <v/>
      </c>
      <c r="DG25" s="52" t="str">
        <f>IF(DE25&lt;&gt;"",IF($G25="3",IF(CD25&lt;&gt;"",IF(AND(DE25&lt;=10,CD25&gt;=$DD$92),HLOOKUP(DE25,Points_Table_Modified,IF(DI25&gt;=6,8,DI25+2),FALSE),0),""),IF(CD25&lt;&gt;"",IF(AND(DE25&lt;=10,CD25&gt;=$DD$92),HLOOKUP(DE25,Points_Table,IF(DI25&gt;=6,8,DI25+2),FALSE),0),"")),"")</f>
        <v/>
      </c>
      <c r="DH25" s="53" t="str">
        <f>IF(DF25&lt;&gt;"",AVERAGE(IF(AND($G25="3",DF25&lt;&gt;""),HLOOKUP(DF25,Points_Table_Modified,IF(DI25&gt;=6,8,DI25+2),FALSE),IF(DF25&lt;&gt;"",HLOOKUP(DF25,Points_Table,IF(DI25&gt;=6,8,DI25+2),FALSE),"")),DG25),DG25)</f>
        <v/>
      </c>
      <c r="DI25" s="55">
        <f>VLOOKUP($G25,Entries_D_Event,6,FALSE)</f>
        <v>12</v>
      </c>
      <c r="DJ25" s="52" t="str">
        <f>CONCATENATE(DE25,CZ25,CU25,CP25,CK25,CF25)</f>
        <v>8</v>
      </c>
      <c r="DK25" s="52">
        <f>IF(DJ25&lt;&gt;"",IF(AND($G25="3",CD25&lt;&gt;""),10,IF(CD25&lt;&gt;"",5,"")),"")</f>
        <v>10</v>
      </c>
      <c r="DL25" s="118">
        <f>_xlfn.NUMBERVALUE(IF(DJ25&lt;&gt;"",CONCATENATE(DH25,DC25,CX25,CS25,CN25,CI25),""))</f>
        <v>22</v>
      </c>
      <c r="DM25" s="56">
        <f>IFERROR(DK25+DL25,0)</f>
        <v>32</v>
      </c>
      <c r="DN25" s="90">
        <v>300</v>
      </c>
      <c r="DO25" s="52" t="str">
        <f>IF(AND($G25="1",DN25&lt;&gt;""),DN25,"")</f>
        <v/>
      </c>
      <c r="DP25" s="52" t="str">
        <f>IF(AND(DN25&lt;&gt;"",$G25="1"),_xlfn.RANK.EQ(DN25,$DO$6:$DO$89),"")</f>
        <v/>
      </c>
      <c r="DQ25" s="52" t="str">
        <f>IF(IF(DP25&lt;&gt;"",IF(MAX(COUNTIF($DP$6:$DP$89,$DP$6:$DP$89))&gt;1,"x",""),"")&lt;&gt;"",DP25+1,"")</f>
        <v/>
      </c>
      <c r="DR25" s="52" t="str">
        <f>IF(DP25&lt;&gt;"",IF($G25="3",IF(DN25&lt;&gt;"",IF(AND(DP25&lt;=10,DN25&gt;=$DO$92),HLOOKUP(DP25,Points_Table_Modified,IF(ES25&gt;=6,8,ES25+2),FALSE),0),""),IF(DN25&lt;&gt;"",IF(AND(DP25&lt;=10,DN25&gt;=$DO$92),HLOOKUP(DP25,Points_Table,IF(ES25&gt;=6,8,ES25+2),FALSE),0),"")),"")</f>
        <v/>
      </c>
      <c r="DS25" s="53" t="str">
        <f>IF(DQ25&lt;&gt;"",AVERAGE(IF(AND($G25="3",DQ25&lt;&gt;""),HLOOKUP(DQ25,Points_Table_Modified,IF(ES25&gt;=6,8,ES25+2),FALSE),IF(DQ25&lt;&gt;"",HLOOKUP(DQ25,Points_Table,IF(ES25&gt;=6,8,ES25+2),FALSE),"")),DR25),DR25)</f>
        <v/>
      </c>
      <c r="DT25" s="51" t="str">
        <f>IF(AND($G25="2",DN25&lt;&gt;""),DN25,"")</f>
        <v/>
      </c>
      <c r="DU25" s="52" t="str">
        <f>IF(AND(DN25&lt;&gt;"",$G25="2"),_xlfn.RANK.EQ(DN25,$DT$6:$DT$89),"")</f>
        <v/>
      </c>
      <c r="DV25" s="52" t="str">
        <f>IF(IF(DU25&lt;&gt;"",IF(MAX(COUNTIF($DU$6:$DU$89,$DU$6:$DU$89))&gt;1,"x",""),"")&lt;&gt;"",DU25+1,"")</f>
        <v/>
      </c>
      <c r="DW25" s="54" t="str">
        <f>IF(DU25&lt;&gt;"",IF($G25="3",IF(DN25&lt;&gt;"",IF(AND(DU25&lt;=10,DN25&gt;=$DT$92),HLOOKUP(DU25,Points_Table_Modified,IF(ES25&gt;=6,8,ES25+2),FALSE),0),""),IF(DN25&lt;&gt;"",IF(AND(DU25&lt;=10,DN25&gt;=$DT$92),HLOOKUP(DU25,Points_Table,IF(ES25&gt;=6,8,ES25+2),FALSE),0),"")),"")</f>
        <v/>
      </c>
      <c r="DX25" s="53" t="str">
        <f>IF(DV25&lt;&gt;"",AVERAGE(IF(AND($G25="3",DV25&lt;&gt;""),HLOOKUP(DV25,Points_Table_Modified,IF(ES25&gt;=6,8,ES25+2),FALSE),IF(DV25&lt;&gt;"",HLOOKUP(DV25,Points_Table,IF(ES25&gt;=6,8,ES25+2),FALSE),"")),DW25),DW25)</f>
        <v/>
      </c>
      <c r="DY25" s="51">
        <f>IF(AND($G25="3",DN25&lt;&gt;""),DN25,"")</f>
        <v>300</v>
      </c>
      <c r="DZ25" s="52">
        <f>IF(AND(DN25&lt;&gt;"",$G25="3"),_xlfn.RANK.EQ(DN25,$DY$6:$DY$89),"")</f>
        <v>8</v>
      </c>
      <c r="EA25" s="52" t="str">
        <f>IF(IF(DZ25&lt;&gt;"",IF(MAX(COUNTIF($DZ$6:$DZ$89,$DZ$6:$DZ$89))&gt;1,"x",""),"")&lt;&gt;"",DZ25+1,"")</f>
        <v/>
      </c>
      <c r="EB25" s="52">
        <f>IF(DZ25&lt;&gt;"",IF($G25="3",IF(DN25&lt;&gt;"",IF(AND(DZ25&lt;=20,DN25&gt;=$DY$92),HLOOKUP(DZ25,Points_Table_Modified,IF(ES25&gt;=6,8,ES25+2),FALSE),0),""),IF(DN25&lt;&gt;"",IF(AND(DZ25&lt;=10,DN25&gt;=$DY$92),HLOOKUP(DZ25,Points_Table,IF(ES25&gt;=6,8,ES25+2),FALSE),0),"")),"")</f>
        <v>22</v>
      </c>
      <c r="EC25" s="53">
        <f>IF(EA25&lt;&gt;"",AVERAGE(IF(AND($G25="3",EA25&lt;&gt;""),HLOOKUP(EA25,Points_Table_Modified,IF(ES25&gt;=6,8,ES25+2),FALSE),IF(EA25&lt;&gt;"",HLOOKUP(EA25,Points_Table,IF(ES25&gt;=6,8,ES25+2),FALSE),"")),EB25),EB25)</f>
        <v>22</v>
      </c>
      <c r="ED25" s="51" t="str">
        <f>IF(AND($G25="4",DN25&lt;&gt;""),DN25,"")</f>
        <v/>
      </c>
      <c r="EE25" s="52" t="str">
        <f>IF(AND(DN25&lt;&gt;"",G25="4"),_xlfn.RANK.EQ(DN25,$ED$6:$ED$89),"")</f>
        <v/>
      </c>
      <c r="EF25" s="52" t="str">
        <f>IF(IF(EE25&lt;&gt;"",IF(MAX(COUNTIF($EE$6:$EE$89,$EE$6:$EE$89))&gt;1,"x",""),"")&lt;&gt;"",EE25+1,"")</f>
        <v/>
      </c>
      <c r="EG25" s="52" t="str">
        <f>IF(EE25&lt;&gt;"",IF($G25="3",IF(DN25&lt;&gt;"",IF(AND(EE25&lt;=10,DN25&gt;=$ED$92),HLOOKUP(EE25,Points_Table_Modified,IF(ES25&gt;=6,8,ES25+2),FALSE),0),""),IF(DN25&lt;&gt;"",IF(AND(EE25&lt;=10,DN25&gt;=$ED$92),HLOOKUP(EE25,Points_Table,IF(ES25&gt;=6,8,ES25+2),FALSE),0),"")),"")</f>
        <v/>
      </c>
      <c r="EH25" s="53" t="str">
        <f>IF(EF25&lt;&gt;"",AVERAGE(IF(AND($G25="3",EF25&lt;&gt;""),HLOOKUP(EF25,Points_Table_Modified,IF(ES25&gt;=6,8,ES25+2),FALSE),IF(EF25&lt;&gt;"",HLOOKUP(EF25,Points_Table,IF(ES25&gt;=6,8,ES25+2),FALSE),"")),EG25),EG25)</f>
        <v/>
      </c>
      <c r="EI25" s="51" t="str">
        <f>IF(AND($G25="5",DN25&lt;&gt;""),DN25,"")</f>
        <v/>
      </c>
      <c r="EJ25" s="52" t="str">
        <f>IF(AND(DN25&lt;&gt;"",$G25="5"),_xlfn.RANK.EQ(DN25,$EI$6:$EI$89),"")</f>
        <v/>
      </c>
      <c r="EK25" s="52" t="str">
        <f>IF(IF(EJ25&lt;&gt;"",IF(MAX(COUNTIF($EJ$6:$EJ$89,$EJ$6:$EJ$89))&gt;1,"x",""),"")&lt;&gt;"",EJ25+1,"")</f>
        <v/>
      </c>
      <c r="EL25" s="52" t="str">
        <f>IF(EJ25&lt;&gt;"",IF($G25="3",IF(DN25&lt;&gt;"",IF(AND(EJ25&lt;=10,DN25&gt;=$EI$92),HLOOKUP(EJ25,Points_Table_Modified,IF(ES25&gt;=6,8,ES25+2),FALSE),0),""),IF(DN25&lt;&gt;"",IF(AND(EJ25&lt;=10,DN25&gt;=$EI$92),HLOOKUP(EJ25,Points_Table,IF(ES25&gt;=6,8,ES25+2),FALSE),0),"")),"")</f>
        <v/>
      </c>
      <c r="EM25" s="53" t="str">
        <f>IF(EK25&lt;&gt;"",AVERAGE(IF(AND($G25="3",EK25&lt;&gt;""),HLOOKUP(EK25,Points_Table_Modified,IF(ES25&gt;=6,8,ES25+2),FALSE),IF(EK25&lt;&gt;"",HLOOKUP(EK25,Points_Table,IF(ES25&gt;=6,8,ES25+2),FALSE),"")),EL25),EL25)</f>
        <v/>
      </c>
      <c r="EN25" s="51" t="str">
        <f>IF(AND($G25="6",DN25&lt;&gt;""),DN25,"")</f>
        <v/>
      </c>
      <c r="EO25" s="52" t="str">
        <f>IF(AND(DN25&lt;&gt;"",$G25="6"),_xlfn.RANK.EQ(DN25,$EN$6:$EN$89),"")</f>
        <v/>
      </c>
      <c r="EP25" s="52" t="str">
        <f>IF(IF(EO25&lt;&gt;"",IF(MAX(COUNTIF($EO$6:$EO$89,$EO$6:$EO$89))&gt;1,"x",""),"")&lt;&gt;"",EO25+1,"")</f>
        <v/>
      </c>
      <c r="EQ25" s="52" t="str">
        <f>IF(EO25&lt;&gt;"",IF($G25="3",IF(DN25&lt;&gt;"",IF(AND(EO25&lt;=10,DN25&gt;=$EN$92),HLOOKUP(EO25,Points_Table_Modified,IF(ES25&gt;=6,8,ES25+2),FALSE),0),""),IF(DN25&lt;&gt;"",IF(AND(EO25&lt;=10,DN25&gt;=$EN$92),HLOOKUP(EO25,Points_Table,IF(ES25&gt;=6,8,ES25+2),FALSE),0),"")),"")</f>
        <v/>
      </c>
      <c r="ER25" s="53" t="str">
        <f>IF(EP25&lt;&gt;"",AVERAGE(IF(AND($G25="3",EP25&lt;&gt;""),HLOOKUP(EP25,Points_Table_Modified,IF(ES25&gt;=6,8,ES25+2),FALSE),IF(EP25&lt;&gt;"",HLOOKUP(EP25,Points_Table,IF(ES25&gt;=6,8,ES25+2),FALSE),"")),EQ25),EQ25)</f>
        <v/>
      </c>
      <c r="ES25" s="57">
        <f>VLOOKUP($G25,Entries_D_Event,7,FALSE)</f>
        <v>9</v>
      </c>
      <c r="ET25" s="52" t="str">
        <f>CONCATENATE(EO25,EJ25,EE25,DZ25,DU25,DP25)</f>
        <v>8</v>
      </c>
      <c r="EU25" s="118">
        <f>IF(ET25&lt;&gt;"",IF(AND($G25="3",DN25&lt;&gt;""),10,IF(DN25&lt;&gt;"",5,"")),"")</f>
        <v>10</v>
      </c>
      <c r="EV25" s="118">
        <f>_xlfn.NUMBERVALUE(IF(ET25&lt;&gt;"",CONCATENATE(ER25,EM25,EH25,EC25,DX25,DS25),""))</f>
        <v>22</v>
      </c>
      <c r="EW25" s="56">
        <f>IFERROR(EU25+EV25,0)</f>
        <v>32</v>
      </c>
      <c r="EX25" s="90"/>
      <c r="EY25" s="52" t="str">
        <f>IF(AND($G25="1",EX25&lt;&gt;""),EX25,"")</f>
        <v/>
      </c>
      <c r="EZ25" s="52" t="str">
        <f>IF(AND(EX25&lt;&gt;"",$G25="1"),_xlfn.RANK.EQ(EX25,$EY$6:$EY$89),"")</f>
        <v/>
      </c>
      <c r="FA25" s="52" t="str">
        <f>IF(IF(EZ25&lt;&gt;"",IF(MAX(COUNTIF($EZ$6:$EZ$89,$EZ$6:$EZ$89))&gt;1,"x",""),"")&lt;&gt;"",EZ25+1,"")</f>
        <v/>
      </c>
      <c r="FB25" s="52" t="str">
        <f>IF(EZ25&lt;&gt;"",IF($G25="3",IF(EX25&lt;&gt;"",IF(AND(EZ25&lt;=10,EX25&gt;=$EY$92),HLOOKUP(EZ25,Points_Table_Modified,IF(GC25&gt;=6,8,GC25+2),FALSE),0),""),IF(EX25&lt;&gt;"",IF(AND(EZ25&lt;=10,EX25&gt;=$EY$92),HLOOKUP(EZ25,Points_Table,IF(GC25&gt;=6,8,GC25+2),FALSE),0),"")),"")</f>
        <v/>
      </c>
      <c r="FC25" s="56" t="str">
        <f>IF(FB25&gt;0,IF(FA25&lt;&gt;"",AVERAGE(IF(AND($G25="3",FA25&lt;&gt;""),HLOOKUP(FA25,Points_Table_Modified,IF(GC25&gt;=6,8,GC25+2),FALSE),IF(FA25&lt;&gt;"",HLOOKUP(FA25,Points_Table,IF(GC25&gt;=6,8,GC25+2),FALSE),"")),FB25),FB25),0)</f>
        <v/>
      </c>
      <c r="FD25" s="51" t="str">
        <f>IF(AND($G25="2",EX25&lt;&gt;""),EX25,"")</f>
        <v/>
      </c>
      <c r="FE25" s="52" t="str">
        <f>IF(AND(EX25&lt;&gt;"",$G25="2"),_xlfn.RANK.EQ(EX25,$FD$6:$FD$89),"")</f>
        <v/>
      </c>
      <c r="FF25" s="52" t="str">
        <f>IF(IF(FE25&lt;&gt;"",IF(MAX(COUNTIF($FE$6:$FE$89,$FE$6:$FE$89))&gt;1,"x",""),"")&lt;&gt;"",FE25+1,"")</f>
        <v/>
      </c>
      <c r="FG25" s="54" t="str">
        <f>IF(FE25&lt;&gt;"",IF($G25="3",IF(EX25&lt;&gt;"",IF(AND(FE25&lt;=10,EX25&gt;=$FD$92),HLOOKUP(FE25,Points_Table_Modified,IF(GC25&gt;=6,8,GC25+2),FALSE),0),""),IF(EX25&lt;&gt;"",IF(AND(FE25&lt;=10,EX25&gt;=$FD$92),HLOOKUP(FE25,Points_Table,IF(GC25&gt;=6,8,GC25+2),FALSE),0),"")),"")</f>
        <v/>
      </c>
      <c r="FH25" s="56" t="str">
        <f>IF(FG25&gt;0,IF(FF25&lt;&gt;"",AVERAGE(IF(AND($G25="3",FF25&lt;&gt;""),HLOOKUP(FF25,Points_Table_Modified,IF(GC25&gt;=6,8,GC25+2),FALSE),IF(FF25&lt;&gt;"",HLOOKUP(FF25,Points_Table,IF(GC25&gt;=6,8,GC25+2),FALSE),"")),FG25),FG25),0)</f>
        <v/>
      </c>
      <c r="FI25" s="51" t="str">
        <f>IF(AND($G25="3",EX25&lt;&gt;""),EX25,"")</f>
        <v/>
      </c>
      <c r="FJ25" s="52" t="str">
        <f>IF(AND(EX25&lt;&gt;"",$G25="3"),_xlfn.RANK.EQ(EX25,$FI$6:$FI$89),"")</f>
        <v/>
      </c>
      <c r="FK25" s="52" t="str">
        <f>IF(IF(FJ25&lt;&gt;"",IF(MAX(COUNTIF($FJ$6:$FJ$89,$FJ$6:$FJ$89))&gt;1,"x",""),"")&lt;&gt;"",FJ25+1,"")</f>
        <v/>
      </c>
      <c r="FL25" s="52" t="str">
        <f>IF(FJ25&lt;&gt;"",IF($G25="3",IF(EX25&lt;&gt;"",IF(AND(FJ25&lt;=20,EX25&gt;=$FI$92),HLOOKUP(FJ25,Points_Table_Modified,IF(GC25&gt;=6,8,GC25+2),FALSE),0),""),IF(EX25&lt;&gt;"",IF(AND(FJ25&lt;=10,EX25&gt;=$FI$92),HLOOKUP(FJ25,Points_Table,IF(GC25&gt;=6,8,GC25+2),FALSE),0),"")),"")</f>
        <v/>
      </c>
      <c r="FM25" s="56" t="str">
        <f>IF(FL25&gt;0,IF(FK25&lt;&gt;"",AVERAGE(IF(AND($G25="3",FK25&lt;&gt;""),HLOOKUP(FK25,Points_Table_Modified,IF(GC25&gt;=6,8,GC25+2),FALSE),IF(FK25&lt;&gt;"",HLOOKUP(FK25,Points_Table,IF(GC25&gt;=6,8,GC25+2),FALSE),"")),FL25),FL25),0)</f>
        <v/>
      </c>
      <c r="FN25" s="51" t="str">
        <f>IF(AND($G25="4",EX25&lt;&gt;""),EX25,"")</f>
        <v/>
      </c>
      <c r="FO25" s="52" t="str">
        <f>IF(AND(EX25&lt;&gt;"",G25="4"),_xlfn.RANK.EQ(EX25,$FN$6:$FN$89),"")</f>
        <v/>
      </c>
      <c r="FP25" s="52" t="str">
        <f>IF(IF(FO25&lt;&gt;"",IF(MAX(COUNTIF($FO$6:$FO$89,$FO$6:$FO$89))&gt;1,"x",""),"")&lt;&gt;"",FO25+1,"")</f>
        <v/>
      </c>
      <c r="FQ25" s="52" t="str">
        <f>IF(FO25&lt;&gt;"",IF($G25="3",IF(EX25&lt;&gt;"",IF(AND(FO25&lt;=10,EX25&gt;=$FN$92),HLOOKUP(FO25,Points_Table_Modified,IF(GC25&gt;=6,8,GC25+2),FALSE),0),""),IF(EX25&lt;&gt;"",IF(AND(FO25&lt;=10,EX25&gt;=$FN$92),HLOOKUP(FO25,Points_Table,IF(GC25&gt;=6,8,GC25+2),FALSE),0),"")),"")</f>
        <v/>
      </c>
      <c r="FR25" s="56" t="str">
        <f>IF(FQ25&gt;0,IF(FP25&lt;&gt;"",AVERAGE(IF(AND($G25="3",FP25&lt;&gt;""),HLOOKUP(FP25,Points_Table_Modified,IF(GC25&gt;=6,8,GC25+2),FALSE),IF(FP25&lt;&gt;"",HLOOKUP(FP25,Points_Table,IF(GC25&gt;=6,8,GC25+2),FALSE),"")),FQ25),FQ25),0)</f>
        <v/>
      </c>
      <c r="FS25" s="51" t="str">
        <f>IF(AND($G25="5",EX25&lt;&gt;""),EX25,"")</f>
        <v/>
      </c>
      <c r="FT25" s="52" t="str">
        <f>IF(AND(EX25&lt;&gt;"",$G25="5"),_xlfn.RANK.EQ(EX25,$FS$6:$FS$89),"")</f>
        <v/>
      </c>
      <c r="FU25" s="52" t="str">
        <f>IF(IF(FT25&lt;&gt;"",IF(MAX(COUNTIF($FT$6:$FT$89,$FT$6:$FT$89))&gt;1,"x",""),"")&lt;&gt;"",FT25+1,"")</f>
        <v/>
      </c>
      <c r="FV25" s="52" t="str">
        <f>IF(FT25&lt;&gt;"",IF($G25="3",IF(EX25&lt;&gt;"",IF(AND(FT25&lt;=10,EX25&gt;=$FS$92),HLOOKUP(FT25,Points_Table_Modified,IF(GC25&gt;=6,8,GC25+2),FALSE),0),""),IF(EX25&lt;&gt;"",IF(AND(FT25&lt;=10,EX25&gt;=$FS$92),HLOOKUP(FT25,Points_Table,IF(GC25&gt;=6,8,GC25+2),FALSE),0),"")),"")</f>
        <v/>
      </c>
      <c r="FW25" s="56" t="str">
        <f>IF(FV25&gt;0,IF(FU25&lt;&gt;"",AVERAGE(IF(AND($G25="3",FU25&lt;&gt;""),HLOOKUP(FU25,Points_Table_Modified,IF(GC25&gt;=6,8,GC25+2),FALSE),IF(FU25&lt;&gt;"",HLOOKUP(FU25,Points_Table,IF(GC25&gt;=6,8,GC25+2),FALSE),"")),FV25),FV25),0)</f>
        <v/>
      </c>
      <c r="FX25" s="51" t="str">
        <f>IF(AND($G25="6",EX25&lt;&gt;""),EX25,"")</f>
        <v/>
      </c>
      <c r="FY25" s="52" t="str">
        <f>IF(AND(EX25&lt;&gt;"",$G25="6"),_xlfn.RANK.EQ(EX25,$FX$6:$FX$89),"")</f>
        <v/>
      </c>
      <c r="FZ25" s="52" t="str">
        <f>IF(IF(FY25&lt;&gt;"",IF(MAX(COUNTIF($FY$6:$FY$89,$FY$6:$FY$89))&gt;1,"x",""),"")&lt;&gt;"",FY25+1,"")</f>
        <v/>
      </c>
      <c r="GA25" s="52" t="str">
        <f>IF(FY25&lt;&gt;"",IF($G25="3",IF(EX25&lt;&gt;"",IF(AND(FY25&lt;=10,EX25&gt;=$FX$92),HLOOKUP(FY25,Points_Table_Modified,IF(GC25&gt;=6,8,GC25+2),FALSE),0),""),IF(EX25&lt;&gt;"",IF(AND(FY25&lt;=10,EX25&gt;=$FX$92),HLOOKUP(FY25,Points_Table,IF(GC25&gt;=6,8,GC25+2),FALSE),0),"")),"")</f>
        <v/>
      </c>
      <c r="GB25" s="56" t="str">
        <f>IF(GA25&gt;0,IF(FZ25&lt;&gt;"",AVERAGE(IF(AND($G25="3",FZ25&lt;&gt;""),HLOOKUP(FZ25,Points_Table_Modified,IF(GC25&gt;=6,8,GC25+2),FALSE),IF(FZ25&lt;&gt;"",HLOOKUP(FZ25,Points_Table,IF(GC25&gt;=6,8,GC25+2),FALSE),"")),GA25),GA25),0)</f>
        <v/>
      </c>
      <c r="GC25" s="57">
        <f>VLOOKUP($G25,Entries_D_Event,8,FALSE)</f>
        <v>0</v>
      </c>
      <c r="GD25" s="52" t="str">
        <f>CONCATENATE(FY25,FT25,FO25,FJ25,FE25,EZ25)</f>
        <v/>
      </c>
      <c r="GE25" s="118" t="str">
        <f>IF(GD25&lt;&gt;"",IF(AND($G25="3",EX25&lt;&gt;""),10,IF(EX25&lt;&gt;"",5,"")),"")</f>
        <v/>
      </c>
      <c r="GF25" s="118">
        <f>_xlfn.NUMBERVALUE(IF(GD25&lt;&gt;"",CONCATENATE(GB25,FW25,FR25,FM25,FH25,FC25),""))</f>
        <v>0</v>
      </c>
      <c r="GG25" s="56">
        <f>IFERROR(GE25+GF25,0)</f>
        <v>0</v>
      </c>
      <c r="GH25" s="90"/>
      <c r="GI25" s="52" t="str">
        <f>IF(AND($G25="1",GH25&lt;&gt;""),GH25,"")</f>
        <v/>
      </c>
      <c r="GJ25" s="52" t="str">
        <f>IF(AND(GH25&lt;&gt;"",$G25="1"),_xlfn.RANK.EQ(GH25,$GI$6:$GI$89),"")</f>
        <v/>
      </c>
      <c r="GK25" s="52" t="str">
        <f>IF(IF(GJ25&lt;&gt;"",IF(MAX(COUNTIF($GJ$6:$GJ$89,$GJ$6:$GJ$89))&gt;1,"x",""),"")&lt;&gt;"",GJ25+1,"")</f>
        <v/>
      </c>
      <c r="GL25" s="52" t="str">
        <f>IF(GJ25&lt;&gt;"",IF($G25="3",IF(GH25&lt;&gt;"",IF(AND(GJ25&lt;=10,GH25&gt;=$GI$92),HLOOKUP(GJ25,Points_Table_Modified,IF(HM25&gt;=6,8,HM25+2),FALSE),0),""),IF(GH25&lt;&gt;"",IF(AND(GJ25&lt;=10,GH25&gt;=$GI$92),HLOOKUP(GJ25,Points_Table,IF(HM25&gt;=6,8,HM25+2),FALSE),0),"")),"")</f>
        <v/>
      </c>
      <c r="GM25" s="53" t="str">
        <f>IF(GK25&lt;&gt;"",AVERAGE(IF(AND($G25="3",GK25&lt;&gt;""),HLOOKUP(GK25,Points_Table_Modified,IF(HM25&gt;=6,8,HM25+2),FALSE),IF(GK25&lt;&gt;"",HLOOKUP(GK25,Points_Table,IF(HM25&gt;=6,8,HM25+2),FALSE),"")),GL25),GL25)</f>
        <v/>
      </c>
      <c r="GN25" s="51" t="str">
        <f>IF(AND($G25="2",GH25&lt;&gt;""),GH25,"")</f>
        <v/>
      </c>
      <c r="GO25" s="52" t="str">
        <f>IF(AND(GH25&lt;&gt;"",$G25="2"),_xlfn.RANK.EQ(GH25,$GN$6:$GN$89),"")</f>
        <v/>
      </c>
      <c r="GP25" s="52" t="str">
        <f>IF(IF(GO25&lt;&gt;"",IF(MAX(COUNTIF($GO$6:$GO$89,$GO$6:$GO$89))&gt;1,"x",""),"")&lt;&gt;"",GO25+1,"")</f>
        <v/>
      </c>
      <c r="GQ25" s="54" t="str">
        <f>IF(GO25&lt;&gt;"",IF($G25="3",IF(GH25&lt;&gt;"",IF(AND(GO25&lt;=10,GH25&gt;=$GN$92),HLOOKUP(GO25,Points_Table_Modified,IF(HM25&gt;=6,8,HM25+2),FALSE),0),""),IF(GH25&lt;&gt;"",IF(AND(GO25&lt;=10,GH25&gt;=$GN$92),HLOOKUP(GO25,Points_Table,IF(HM25&gt;=6,8,HM25+2),FALSE),0),"")),"")</f>
        <v/>
      </c>
      <c r="GR25" s="53" t="str">
        <f>IF(GP25&lt;&gt;"",AVERAGE(IF(AND($G25="3",GP25&lt;&gt;""),HLOOKUP(GP25,Points_Table_Modified,IF(HM25&gt;=6,8,HM25+2),FALSE),IF(GP25&lt;&gt;"",HLOOKUP(GP25,Points_Table,IF(HM25&gt;=6,8,HM25+2),FALSE),"")),GQ25),GQ25)</f>
        <v/>
      </c>
      <c r="GS25" s="51" t="str">
        <f>IF(AND($G25="3",GH25&lt;&gt;""),GH25,"")</f>
        <v/>
      </c>
      <c r="GT25" s="52" t="str">
        <f>IF(AND(GH25&lt;&gt;"",$G25="3"),_xlfn.RANK.EQ(GH25,$GS$6:$GS$89),"")</f>
        <v/>
      </c>
      <c r="GU25" s="52" t="str">
        <f>IF(IF(GT25&lt;&gt;"",IF(MAX(COUNTIF($GT$6:$GT$89,$GT$6:$GT$89))&gt;1,"x",""),"")&lt;&gt;"",GT25+1,"")</f>
        <v/>
      </c>
      <c r="GV25" s="52" t="str">
        <f>IF(GT25&lt;&gt;"",IF($G25="3",IF(GH25&lt;&gt;"",IF(AND(GT25&lt;=20,GH25&gt;=$GS$92),HLOOKUP(GT25,Points_Table_Modified,IF(HM25&gt;=6,8,HM25+2),FALSE),0),""),IF(GH25&lt;&gt;"",IF(AND(GT25&lt;=10,GH25&gt;=$GS$92),HLOOKUP(GT25,Points_Table,IF(HM25&gt;=6,8,HM25+2),FALSE),0),"")),"")</f>
        <v/>
      </c>
      <c r="GW25" s="53" t="str">
        <f>IF(GU25&lt;&gt;"",AVERAGE(IF(AND($G25="3",GU25&lt;&gt;""),HLOOKUP(GU25,Points_Table_Modified,IF(HM25&gt;=6,8,HM25+2),FALSE),IF(GU25&lt;&gt;"",HLOOKUP(GU25,Points_Table,IF(HM25&gt;=6,8,HM25+2),FALSE),"")),GV25),GV25)</f>
        <v/>
      </c>
      <c r="GX25" s="51" t="str">
        <f>IF(AND($G25="4",GH25&lt;&gt;""),GH25,"")</f>
        <v/>
      </c>
      <c r="GY25" s="52" t="str">
        <f>IF(AND($GH25&lt;&gt;"",G25="4"),_xlfn.RANK.EQ(GH25,$GX$6:$GX$89),"")</f>
        <v/>
      </c>
      <c r="GZ25" s="52" t="str">
        <f>IF(IF(GY25&lt;&gt;"",IF(MAX(COUNTIF($GY$6:$GY$89,$GY$6:$GY$89))&gt;1,"x",""),"")&lt;&gt;"",GY25+1,"")</f>
        <v/>
      </c>
      <c r="HA25" s="52" t="str">
        <f>IF(GY25&lt;&gt;"",IF($G25="3",IF(GH25&lt;&gt;"",IF(AND(GY25&lt;=10,GH25&gt;=$GX$92),HLOOKUP(GY25,Points_Table_Modified,IF(HM25&gt;=6,8,HM25+2),FALSE),0),""),IF(GH25&lt;&gt;"",IF(AND(GY25&lt;=10,GH25&gt;=$GX$92),HLOOKUP(GY25,Points_Table,IF(HM25&gt;=6,8,HM25+2),FALSE),0),"")),"")</f>
        <v/>
      </c>
      <c r="HB25" s="53" t="str">
        <f>IF(GZ25&lt;&gt;"",AVERAGE(IF(AND($G25="3",GZ25&lt;&gt;""),HLOOKUP(GZ25,Points_Table_Modified,IF(HM25&gt;=6,8,HM25+2),FALSE),IF(GZ25&lt;&gt;"",HLOOKUP(GZ25,Points_Table,IF(HM25&gt;=6,8,HM25+2),FALSE),"")),HA25),HA25)</f>
        <v/>
      </c>
      <c r="HC25" s="51" t="str">
        <f>IF(AND($G25="5",GH25&lt;&gt;""),GH25,"")</f>
        <v/>
      </c>
      <c r="HD25" s="52" t="str">
        <f>IF(AND(GH25&lt;&gt;"",$G25="5"),_xlfn.RANK.EQ(GH25,$HC$6:$HC$89),"")</f>
        <v/>
      </c>
      <c r="HE25" s="52" t="str">
        <f>IF(IF(HD25&lt;&gt;"",IF(MAX(COUNTIF($HD$6:$HD$89,$HD$6:$HD$89))&gt;1,"x",""),"")&lt;&gt;"",HD25+1,"")</f>
        <v/>
      </c>
      <c r="HF25" s="52" t="str">
        <f>IF(HD25&lt;&gt;"",IF($G25="3",IF(GH25&lt;&gt;"",IF(AND(HD25&lt;=10,GH25&gt;=$HC$92),HLOOKUP(HD25,Points_Table_Modified,IF(HM25&gt;=6,8,HM25+2),FALSE),0),""),IF(GH25&lt;&gt;"",IF(AND(HD25&lt;=10,GH25&gt;=$HC$92),HLOOKUP(HD25,Points_Table,IF(HM25&gt;=6,8,HM25+2),FALSE),0),"")),"")</f>
        <v/>
      </c>
      <c r="HG25" s="53" t="str">
        <f>IF(HE25&lt;&gt;"",AVERAGE(IF(AND($G25="3",HE25&lt;&gt;""),HLOOKUP(HE25,Points_Table_Modified,IF(HM25&gt;=6,8,HM25+2),FALSE),IF(HE25&lt;&gt;"",HLOOKUP(HE25,Points_Table,IF(HM25&gt;=6,8,HM25+2),FALSE),"")),HF25),HF25)</f>
        <v/>
      </c>
      <c r="HH25" s="51" t="str">
        <f>IF(AND($G25="6",GH25&lt;&gt;""),GH25,"")</f>
        <v/>
      </c>
      <c r="HI25" s="52" t="str">
        <f>IF(AND(GH25&lt;&gt;"",$G25="6"),_xlfn.RANK.EQ(GH25,$HH$6:$HH$89),"")</f>
        <v/>
      </c>
      <c r="HJ25" s="52" t="str">
        <f>IF(IF(HI25&lt;&gt;"",IF(MAX(COUNTIF($HI$6:$HI$89,$HI$6:$HI$89))&gt;1,"x",""),"")&lt;&gt;"",HI25+1,"")</f>
        <v/>
      </c>
      <c r="HK25" s="52" t="str">
        <f>IF(HI25&lt;&gt;"",IF($G25="3",IF(GH25&lt;&gt;"",IF(AND(HI25&lt;=10,GH25&gt;=$HH$92),HLOOKUP(HI25,Points_Table_Modified,IF(HM25&gt;=6,8,HM25+2),FALSE),0),""),IF(GH25&lt;&gt;"",IF(AND(HI25&lt;=10,GH25&gt;=$HH$92),HLOOKUP(HI25,Points_Table,IF(HM25&gt;=6,8,HM25+2),FALSE),0),"")),"")</f>
        <v/>
      </c>
      <c r="HL25" s="53" t="str">
        <f>IF(HJ25&lt;&gt;"",AVERAGE(IF(AND($G25="3",HJ25&lt;&gt;""),HLOOKUP(HJ25,Points_Table_Modified,IF(HM25&gt;=6,8,HM25+2),FALSE),IF(HJ25&lt;&gt;"",HLOOKUP(HJ25,Points_Table,IF(HM25&gt;=6,8,HM25+2),FALSE),"")),HK25),HK25)</f>
        <v/>
      </c>
      <c r="HM25" s="57">
        <f>VLOOKUP($G25,Entries_D_Event,9,FALSE)</f>
        <v>0</v>
      </c>
      <c r="HN25" s="52" t="str">
        <f>CONCATENATE(HI25,HD25,GY25,GT25,GO25,GJ25)</f>
        <v/>
      </c>
      <c r="HO25" s="118" t="str">
        <f>IF(HN25&lt;&gt;"",IF(AND($G25="3",GH25&lt;&gt;""),10,IF(GH25&lt;&gt;"",5,"")),"")</f>
        <v/>
      </c>
      <c r="HP25" s="118">
        <f>_xlfn.NUMBERVALUE(IF(HN25&lt;&gt;"",CONCATENATE(HL25,HG25,HB25,GW25,GR25,GM25),""))</f>
        <v>0</v>
      </c>
      <c r="HQ25" s="56">
        <f>IFERROR(HO25+HP25,0)</f>
        <v>0</v>
      </c>
      <c r="HR25" s="90"/>
      <c r="HS25" s="52" t="str">
        <f>IF(AND($G25="1",HR25&lt;&gt;""),HR25,"")</f>
        <v/>
      </c>
      <c r="HT25" s="52" t="str">
        <f>IF(AND(HR25&lt;&gt;"",$G25="1"),_xlfn.RANK.EQ(HR25,$HS$6:$HS$89),"")</f>
        <v/>
      </c>
      <c r="HU25" s="52" t="str">
        <f>IF(IF(HT25&lt;&gt;"",IF(MAX(COUNTIF($HT$6:$HT$89,$HT$6:$HT$89))&gt;1,"x",""),"")&lt;&gt;"",HT25+1,"")</f>
        <v/>
      </c>
      <c r="HV25" s="52" t="str">
        <f>IF(HT25&lt;&gt;"",IF($G25="3",IF(HR25&lt;&gt;"",IF(AND(HT25&lt;=10,HR25&gt;=$HS$92),HLOOKUP(HT25,Points_Table_Modified,IF(IW25&gt;=6,8,IW25+2),FALSE),0),""),IF(HR25&lt;&gt;"",IF(AND(HT25&lt;=10,HR25&gt;=$HS$92),HLOOKUP(HT25,Points_Table,IF(IW25&gt;=6,8,IW25+2),FALSE),0),"")),"")</f>
        <v/>
      </c>
      <c r="HW25" s="53" t="str">
        <f>IF(HU25&lt;&gt;"",AVERAGE(IF(AND($G25="3",HU25&lt;&gt;""),HLOOKUP(HU25,Points_Table_Modified,IF(IW25&gt;=6,8,IW25+2),FALSE),IF(HU25&lt;&gt;"",HLOOKUP(HU25,Points_Table,IF(IW25&gt;=6,8,IW25+2),FALSE),"")),HV25),HV25)</f>
        <v/>
      </c>
      <c r="HX25" s="51" t="str">
        <f>IF(AND($G25="2",HR25&lt;&gt;""),HR25,"")</f>
        <v/>
      </c>
      <c r="HY25" s="52" t="str">
        <f>IF(AND(HR25&lt;&gt;"",$G25="2"),_xlfn.RANK.EQ(HR25,$HX$6:$HX$89),"")</f>
        <v/>
      </c>
      <c r="HZ25" s="52" t="str">
        <f>IF(IF(HY25&lt;&gt;"",IF(MAX(COUNTIF($HY$6:$HY$89,$HY$6:$HY$89))&gt;1,"x",""),"")&lt;&gt;"",HY25+1,"")</f>
        <v/>
      </c>
      <c r="IA25" s="54" t="str">
        <f>IF(HY25&lt;&gt;"",IF($G25="3",IF(HR25&lt;&gt;"",IF(AND(HY25&lt;=10,HR25&gt;=$HX$92),HLOOKUP(HY25,Points_Table_Modified,IF(IW25&gt;=6,8,IW25+2),FALSE),0),""),IF(HR25&lt;&gt;"",IF(AND(HY25&lt;=10,HR25&gt;=$HX$92),HLOOKUP(HY25,Points_Table,IF(IW25&gt;=6,8,IW25+2),FALSE),0),"")),"")</f>
        <v/>
      </c>
      <c r="IB25" s="53" t="str">
        <f>IF(HZ25&lt;&gt;"",AVERAGE(IF(AND($G25="3",HZ25&lt;&gt;""),HLOOKUP(HZ25,Points_Table_Modified,IF(IW25&gt;=6,8,IW25+2),FALSE),IF(HZ25&lt;&gt;"",HLOOKUP(HZ25,Points_Table,IF(IW25&gt;=6,8,IW25+2),FALSE),"")),IA25),IA25)</f>
        <v/>
      </c>
      <c r="IC25" s="51" t="str">
        <f>IF(AND($G25="3",HR25&lt;&gt;""),HR25,"")</f>
        <v/>
      </c>
      <c r="ID25" s="52" t="str">
        <f>IF(AND(HR25&lt;&gt;"",$G25="3"),_xlfn.RANK.EQ(HR25,$IC$6:$IC$89),"")</f>
        <v/>
      </c>
      <c r="IE25" s="52" t="str">
        <f>IF(IF(ID25&lt;&gt;"",IF(MAX(COUNTIF($ID$6:$ID$89,$ID$6:$ID$89))&gt;1,"x",""),"")&lt;&gt;"",ID25+1,"")</f>
        <v/>
      </c>
      <c r="IF25" s="52" t="str">
        <f>IF(ID25&lt;&gt;"",IF($G25="3",IF(HR25&lt;&gt;"",IF(AND(ID25&lt;=20,HR25&gt;=$IC$92),HLOOKUP(ID25,Points_Table_Modified,IF(IW25&gt;=6,8,IW25+2),FALSE),0),""),IF(HR25&lt;&gt;"",IF(AND(ID25&lt;=10,HR25&gt;=$IC$92),HLOOKUP(ID25,Points_Table,IF(IW25&gt;=6,8,IW25+2),FALSE),0),"")),"")</f>
        <v/>
      </c>
      <c r="IG25" s="53" t="str">
        <f>IF(IE25&lt;&gt;"",AVERAGE(IF(AND($G25="3",IE25&lt;&gt;""),HLOOKUP(IE25,Points_Table_Modified,IF(IW25&gt;=6,8,IW25+2),FALSE),IF(IE25&lt;&gt;"",HLOOKUP(IE25,Points_Table,IF(IW25&gt;=6,8,IW25+2),FALSE),"")),IF25),IF25)</f>
        <v/>
      </c>
      <c r="IH25" s="51" t="str">
        <f>IF(AND($G25="4",HR25&lt;&gt;""),HR25,"")</f>
        <v/>
      </c>
      <c r="II25" s="52" t="str">
        <f>IF(AND(HR25&lt;&gt;"",G25="4"),_xlfn.RANK.EQ(HR25,$IH$6:$IH$89),"")</f>
        <v/>
      </c>
      <c r="IJ25" s="52" t="str">
        <f>IF(IF(II25&lt;&gt;"",IF(MAX(COUNTIF($II$6:$II$89,$II$6:$II$89))&gt;1,"x",""),"")&lt;&gt;"",II25+1,"")</f>
        <v/>
      </c>
      <c r="IK25" s="52" t="str">
        <f>IF(II25&lt;&gt;"",IF($G25="3",IF(HR25&lt;&gt;"",IF(AND(II25&lt;=10,HR25&gt;=$IH$92),HLOOKUP(II25,Points_Table_Modified,IF(IW25&gt;=6,8,IW25+2),FALSE),0),""),IF(HR25&lt;&gt;"",IF(AND(II25&lt;=10,HR25&gt;=$IH$92),HLOOKUP(II25,Points_Table,IF(IW25&gt;=6,8,IW25+2),FALSE),0),"")),"")</f>
        <v/>
      </c>
      <c r="IL25" s="53" t="str">
        <f>IF(IJ25&lt;&gt;"",AVERAGE(IF(AND($G25="3",IJ25&lt;&gt;""),HLOOKUP(IJ25,Points_Table_Modified,IF(IW25&gt;=6,8,IW25+2),FALSE),IF(IJ25&lt;&gt;"",HLOOKUP(IJ25,Points_Table,IF(IW25&gt;=6,8,IW25+2),FALSE),"")),IK25),IK25)</f>
        <v/>
      </c>
      <c r="IM25" s="51" t="str">
        <f>IF(AND($G25="5",HR25&lt;&gt;""),HR25,"")</f>
        <v/>
      </c>
      <c r="IN25" s="52" t="str">
        <f>IF(AND(HR25&lt;&gt;"",$G25="5"),_xlfn.RANK.EQ(HR25,$IM$6:$IM$89),"")</f>
        <v/>
      </c>
      <c r="IO25" s="52" t="str">
        <f>IF(IF(IN25&lt;&gt;"",IF(MAX(COUNTIF($IN$6:$IN$89,$IN$6:$IN$89))&gt;1,"x",""),"")&lt;&gt;"",IN25+1,"")</f>
        <v/>
      </c>
      <c r="IP25" s="52" t="str">
        <f>IF(IN25&lt;&gt;"",IF($G25="3",IF(HR25&lt;&gt;"",IF(AND(IN25&lt;=10,HR25&gt;=$IM$92),HLOOKUP(IN25,Points_Table_Modified,IF(IW25&gt;=6,8,IW25+2),FALSE),0),""),IF(HR25&lt;&gt;"",IF(AND(IN25&lt;=10,HR25&gt;=$IM$92),HLOOKUP(IN25,Points_Table,IF(IW25&gt;=6,8,IW25+2),FALSE),0),"")),"")</f>
        <v/>
      </c>
      <c r="IQ25" s="53" t="str">
        <f>IF(IO25&lt;&gt;"",AVERAGE(IF(AND($G25="3",IO25&lt;&gt;""),HLOOKUP(IO25,Points_Table_Modified,IF(IW25&gt;=6,8,IW25+2),FALSE),IF(IO25&lt;&gt;"",HLOOKUP(IO25,Points_Table,IF(IW25&gt;=6,8,IW25+2),FALSE),"")),IP25),IP25)</f>
        <v/>
      </c>
      <c r="IR25" s="51" t="str">
        <f>IF(AND($G25="6",HR25&lt;&gt;""),HR25,"")</f>
        <v/>
      </c>
      <c r="IS25" s="52" t="str">
        <f>IF(AND(HR25&lt;&gt;"",$G25="6"),_xlfn.RANK.EQ(HR25,$IR$6:$IR$89),"")</f>
        <v/>
      </c>
      <c r="IT25" s="52" t="str">
        <f>IF(IF(IS25&lt;&gt;"",IF(MAX(COUNTIF($IS$6:$IS$89,$IS$6:$IS$89))&gt;1,"x",""),"")&lt;&gt;"",IS25+1,"")</f>
        <v/>
      </c>
      <c r="IU25" s="52" t="str">
        <f>IF(IS25&lt;&gt;"",IF($G25="3",IF(HR25&lt;&gt;"",IF(AND(IS25&lt;=10,HR25&gt;=$IR$92),HLOOKUP(IS25,Points_Table_Modified,IF(IW25&gt;=6,8,IW25+2),FALSE),0),""),IF(HR25&lt;&gt;"",IF(AND(IS25&lt;=10,HR25&gt;=$IR$92),HLOOKUP(IS25,Points_Table,IF(IW25&gt;=6,8,IW25+2),FALSE),0),"")),"")</f>
        <v/>
      </c>
      <c r="IV25" s="53" t="str">
        <f>IF(IT25&lt;&gt;"",AVERAGE(IF(AND($G25="3",IT25&lt;&gt;""),HLOOKUP(IT25,Points_Table_Modified,IF(IW25&gt;=6,8,IW25+2),FALSE),IF(IT25&lt;&gt;"",HLOOKUP(IT25,Points_Table,IF(IW25&gt;=6,8,IW25+2),FALSE),"")),IU25),IU25)</f>
        <v/>
      </c>
      <c r="IW25" s="57">
        <f>VLOOKUP($G25,Entries_D_Event,10,FALSE)</f>
        <v>0</v>
      </c>
      <c r="IX25" s="52" t="str">
        <f>CONCATENATE(IS25,IN25,II25,ID25,HY25,HT25)</f>
        <v/>
      </c>
      <c r="IY25" s="118" t="str">
        <f>IF(IX25&lt;&gt;"",IF(AND($G25="3",HR25&lt;&gt;""),10,IF(HR25&lt;&gt;"",5,"")),"")</f>
        <v/>
      </c>
      <c r="IZ25" s="118">
        <f>_xlfn.NUMBERVALUE(IF(IX25&lt;&gt;"",CONCATENATE(IV25,IQ25,IL25,IG25,IB25,HW25),""))</f>
        <v>0</v>
      </c>
      <c r="JA25" s="56">
        <f>IFERROR(IY25+IZ25,0)</f>
        <v>0</v>
      </c>
      <c r="JB25" s="90"/>
      <c r="JC25" s="52" t="str">
        <f>IF(AND($G25="1",JB25&lt;&gt;""),JB25,"")</f>
        <v/>
      </c>
      <c r="JD25" s="52" t="str">
        <f>IF(AND(JB25&lt;&gt;"",$G25="1"),_xlfn.RANK.EQ(JB25,$JC$6:$JC$89),"")</f>
        <v/>
      </c>
      <c r="JE25" s="52" t="str">
        <f>IF(IF(JD25&lt;&gt;"",IF(MAX(COUNTIF($JD$6:$JD$89,$JD$6:$JD$89))&gt;1,"x",""),"")&lt;&gt;"",JD25+1,"")</f>
        <v/>
      </c>
      <c r="JF25" s="52" t="str">
        <f>IF(JD25&lt;&gt;"",IF($G25="3",IF(JB25&lt;&gt;"",IF(AND(JD25&lt;=10,JB25&gt;=$JC$92),HLOOKUP(JD25,Points_Table_Modified,IF(KG25&gt;=6,8,KG25+2),FALSE),0),""),IF(JB25&lt;&gt;"",IF(AND(JD25&lt;=10,JB25&gt;=$JC$92),HLOOKUP(JD25,Points_Table,IF(KG25&gt;=6,8,KG25+2),FALSE),0),"")),"")</f>
        <v/>
      </c>
      <c r="JG25" s="53" t="str">
        <f>IF(JE25&lt;&gt;"",AVERAGE(IF(AND($G25="3",JE25&lt;&gt;""),HLOOKUP(JE25,Points_Table_Modified,IF(KG25&gt;=6,8,KG25+2),FALSE),IF(JE25&lt;&gt;"",HLOOKUP(JE25,Points_Table,IF(KG25&gt;=6,8,KG25+2),FALSE),"")),JF25),JF25)</f>
        <v/>
      </c>
      <c r="JH25" s="51" t="str">
        <f>IF(AND($G25="2",JB25&lt;&gt;""),JB25,"")</f>
        <v/>
      </c>
      <c r="JI25" s="52" t="str">
        <f>IF(AND(JB25&lt;&gt;"",$G25="2"),_xlfn.RANK.EQ(JB25,$JH$6:$JH$89),"")</f>
        <v/>
      </c>
      <c r="JJ25" s="52" t="str">
        <f>IF(IF(JI25&lt;&gt;"",IF(MAX(COUNTIF($JI$6:$JI$89,$JI$6:$JI$89))&gt;1,"x",""),"")&lt;&gt;"",JI25+1,"")</f>
        <v/>
      </c>
      <c r="JK25" s="54" t="str">
        <f>IF(JI25&lt;&gt;"",IF($G25="3",IF(JB25&lt;&gt;"",IF(AND(JI25&lt;=10,JB25&gt;=$JH$92),HLOOKUP(JI25,Points_Table_Modified,IF(KG25&gt;=6,8,KG25+2),FALSE),0),""),IF(JB25&lt;&gt;"",IF(AND(JI25&lt;=10,JB25&gt;=$JH$92),HLOOKUP(JI25,Points_Table,IF(KG25&gt;=6,8,KG25+2),FALSE),0),"")),"")</f>
        <v/>
      </c>
      <c r="JL25" s="53" t="str">
        <f>IF(JJ25&lt;&gt;"",AVERAGE(IF(AND($G25="3",JJ25&lt;&gt;""),HLOOKUP(JJ25,Points_Table_Modified,IF(KG25&gt;=6,8,KG25+2),FALSE),IF(JJ25&lt;&gt;"",HLOOKUP(JJ25,Points_Table,IF(KG25&gt;=6,8,KG25+2),FALSE),"")),JK25),JK25)</f>
        <v/>
      </c>
      <c r="JM25" s="51" t="str">
        <f>IF(AND($G25="3",JB25&lt;&gt;""),JB25,"")</f>
        <v/>
      </c>
      <c r="JN25" s="52" t="str">
        <f>IF(AND(JB25&lt;&gt;"",$G25="3"),_xlfn.RANK.EQ(JB25,$JM$6:$JM$89),"")</f>
        <v/>
      </c>
      <c r="JO25" s="52" t="str">
        <f>IF(IF(JN25&lt;&gt;"",IF(MAX(COUNTIF($JN$6:$JN$89,$JN$6:$JN$89))&gt;1,"x",""),"")&lt;&gt;"",JN25+1,"")</f>
        <v/>
      </c>
      <c r="JP25" s="52" t="str">
        <f>IF(JN25&lt;&gt;"",IF($G25="3",IF(JB25&lt;&gt;"",IF(AND(JN25&lt;=20,JB25&gt;=$JM$92),HLOOKUP(JN25,Points_Table_Modified,IF(KG25&gt;=6,8,KG25+2),FALSE),0),""),IF(JB25&lt;&gt;"",IF(AND(JN25&lt;=10,JB25&gt;=$JM$92),HLOOKUP(JN25,Points_Table,IF(KG25&gt;=6,8,KG25+2),FALSE),0),"")),"")</f>
        <v/>
      </c>
      <c r="JQ25" s="53" t="str">
        <f>IF(JO25&lt;&gt;"",AVERAGE(IF(AND($G25="3",JO25&lt;&gt;""),HLOOKUP(JO25,Points_Table_Modified,IF(KG25&gt;=6,8,KG25+2),FALSE),IF(JO25&lt;&gt;"",HLOOKUP(JO25,Points_Table,IF(KG25&gt;=6,8,KG25+2),FALSE),"")),JP25),JP25)</f>
        <v/>
      </c>
      <c r="JR25" s="51" t="str">
        <f>IF(AND($G25="4",JB25&lt;&gt;""),JB25,"")</f>
        <v/>
      </c>
      <c r="JS25" s="52" t="str">
        <f>IF(AND(JB25&lt;&gt;"",G25="4"),_xlfn.RANK.EQ(JB25,$JR$6:$JR$89),"")</f>
        <v/>
      </c>
      <c r="JT25" s="52" t="str">
        <f>IF(IF(JS25&lt;&gt;"",IF(MAX(COUNTIF($JS$6:$JS$89,$JS$6:$JS$89))&gt;1,"x",""),"")&lt;&gt;"",JS25+1,"")</f>
        <v/>
      </c>
      <c r="JU25" s="52" t="str">
        <f>IF(JS25&lt;&gt;"",IF($G25="3",IF(JB25&lt;&gt;"",IF(AND(JS25&lt;=10,JB25&gt;=$JR$92),HLOOKUP(JS25,Points_Table_Modified,IF(KG25&gt;=6,8,KG25+2),FALSE),0),""),IF(JB25&lt;&gt;"",IF(AND(JS25&lt;=10,JB25&gt;=$JR$92),HLOOKUP(JS25,Points_Table,IF(KG25&gt;=6,8,KG25+2),FALSE),0),"")),"")</f>
        <v/>
      </c>
      <c r="JV25" s="53" t="str">
        <f>IF(JT25&lt;&gt;"",AVERAGE(IF(AND($G25="3",JT25&lt;&gt;""),HLOOKUP(JT25,Points_Table_Modified,IF(KG25&gt;=6,8,KG25+2),FALSE),IF(JT25&lt;&gt;"",HLOOKUP(JT25,Points_Table,IF(KG25&gt;=6,8,KG25+2),FALSE),"")),JU25),JU25)</f>
        <v/>
      </c>
      <c r="JW25" s="51" t="str">
        <f>IF(AND($G25="5",JB25&lt;&gt;""),JB25,"")</f>
        <v/>
      </c>
      <c r="JX25" s="52" t="str">
        <f>IF(AND(JB25&lt;&gt;"",$G25="5"),_xlfn.RANK.EQ(JB25,$JW$6:$JW$89),"")</f>
        <v/>
      </c>
      <c r="JY25" s="52" t="str">
        <f>IF(IF(JX25&lt;&gt;"",IF(MAX(COUNTIF($JX$6:$JX$89,$JX$6:$JX$89))&gt;1,"x",""),"")&lt;&gt;"",JX25+1,"")</f>
        <v/>
      </c>
      <c r="JZ25" s="52" t="str">
        <f>IF(JX25&lt;&gt;"",IF($G25="3",IF(JB25&lt;&gt;"",IF(AND(JX25&lt;=10,JB25&gt;=$JW$92),HLOOKUP(JX25,Points_Table_Modified,IF(KG25&gt;=6,8,KG25+2),FALSE),0),""),IF(JB25&lt;&gt;"",IF(AND(JX25&lt;=10,JB25&gt;=$JW$92),HLOOKUP(JX25,Points_Table,IF(KG25&gt;=6,8,KG25+2),FALSE),0),"")),"")</f>
        <v/>
      </c>
      <c r="KA25" s="53" t="str">
        <f>IF(JY25&lt;&gt;"",AVERAGE(IF(AND($G25="3",JY25&lt;&gt;""),HLOOKUP(JY25,Points_Table_Modified,IF(KG25&gt;=6,8,KG25+2),FALSE),IF(JY25&lt;&gt;"",HLOOKUP(JY25,Points_Table,IF(KG25&gt;=6,8,KG25+2),FALSE),"")),JZ25),JZ25)</f>
        <v/>
      </c>
      <c r="KB25" s="51" t="str">
        <f>IF(AND($G25="6",JB25&lt;&gt;""),JB25,"")</f>
        <v/>
      </c>
      <c r="KC25" s="52" t="str">
        <f>IF(AND(JB25&lt;&gt;"",$G25="6"),_xlfn.RANK.EQ(JB25,$KB$6:$KB$89),"")</f>
        <v/>
      </c>
      <c r="KD25" s="52" t="str">
        <f>IF(IF(KC25&lt;&gt;"",IF(MAX(COUNTIF($KC$6:$KC$89,$KC$6:$KC$89))&gt;1,"x",""),"")&lt;&gt;"",KC25+1,"")</f>
        <v/>
      </c>
      <c r="KE25" s="52" t="str">
        <f>IF(KC25&lt;&gt;"",IF($G25="3",IF(JB25&lt;&gt;"",IF(AND(KC25&lt;=10,JB25&gt;=$KB$92),HLOOKUP(KC25,Points_Table_Modified,IF(KG25&gt;=6,8,KG25+2),FALSE),0),""),IF(JB25&lt;&gt;"",IF(AND(KC25&lt;=10,JB25&gt;=$KB$92),HLOOKUP(KC25,Points_Table,IF(KG25&gt;=6,8,KG25+2),FALSE),0),"")),"")</f>
        <v/>
      </c>
      <c r="KF25" s="53" t="str">
        <f>IF(KD25&lt;&gt;"",AVERAGE(IF(AND($G25="3",KD25&lt;&gt;""),HLOOKUP(KD25,Points_Table_Modified,IF(KG25&gt;=6,8,KG25+2),FALSE),IF(KD25&lt;&gt;"",HLOOKUP(KD25,Points_Table,IF(KG25&gt;=6,8,KG25+2),FALSE),"")),KE25),KE25)</f>
        <v/>
      </c>
      <c r="KG25" s="57">
        <f>VLOOKUP($G25,Entries_D_Event,11,FALSE)</f>
        <v>0</v>
      </c>
      <c r="KH25" s="52" t="str">
        <f>CONCATENATE(KC25,JX25,JS25,JN25,JI25,JD25)</f>
        <v/>
      </c>
      <c r="KI25" s="118" t="str">
        <f>IF(KH25&lt;&gt;"",IF(AND($G25="3",JB25&lt;&gt;""),10,IF(JB25&lt;&gt;"",5,"")),"")</f>
        <v/>
      </c>
      <c r="KJ25" s="118">
        <f>_xlfn.NUMBERVALUE(IF(KH25&lt;&gt;"",CONCATENATE(KF25,KA25,JV25,JQ25,JL25,JG25),""))</f>
        <v>0</v>
      </c>
      <c r="KK25" s="56">
        <f>IFERROR(KI25+KJ25,0)</f>
        <v>0</v>
      </c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</row>
    <row r="26" spans="1:358" s="1" customFormat="1" x14ac:dyDescent="0.25">
      <c r="A26" s="35"/>
      <c r="B26" s="45">
        <v>21</v>
      </c>
      <c r="C26" s="46" t="s">
        <v>12</v>
      </c>
      <c r="D26" s="47" t="s">
        <v>4</v>
      </c>
      <c r="E26" s="50">
        <v>7120</v>
      </c>
      <c r="F26" s="109">
        <v>306</v>
      </c>
      <c r="G26" s="49" t="s">
        <v>55</v>
      </c>
      <c r="H26" s="50" t="str">
        <f>VLOOKUP($G26,Class_Description,2)</f>
        <v>Modified</v>
      </c>
      <c r="I26" s="187">
        <f>AS26+CC26+DM26+EW26+GG26+HQ26+JA26+KK26</f>
        <v>111</v>
      </c>
      <c r="J26" s="115">
        <v>350</v>
      </c>
      <c r="K26" s="102" t="str">
        <f>IF(AND(J26&lt;&gt;"",$G26="1"),J26,"")</f>
        <v/>
      </c>
      <c r="L26" s="103" t="str">
        <f>IF(AND(J26&lt;&gt;"",$G26="1"),_xlfn.RANK.EQ(J26,$K$6:$K$89),"")</f>
        <v/>
      </c>
      <c r="M26" s="103" t="str">
        <f>IF(G26="6",IF(IF(L26&lt;&gt;"",IF(MAX(COUNTIF($L$6:$L$89,$L$6:$L$89))&gt;1,"x",""),"")&lt;&gt;"",L26+1,""),IF(K26=0,"",IF(IF(L26&lt;&gt;"",IF(MAX(COUNTIF($L$6:$L$89,$L$6:$L$89))&gt;1,"x",""),"")&lt;&gt;"",L26+1,"")))</f>
        <v/>
      </c>
      <c r="N26" s="103" t="str">
        <f>IF(L26&lt;&gt;"",IF($G26="3",IF(AND(L26&lt;=20,J26&gt;=$K$92),HLOOKUP(L26,Points_Table_Modified,IF(AO26&gt;=6,8,AO26+2),FALSE),0),IF(AND(L26&lt;=10,J26&gt;=$K$92),HLOOKUP(L26,Points_Table,IF(AO26&gt;=6,8,AO26+2),FALSE),0)),"")</f>
        <v/>
      </c>
      <c r="O26" s="103" t="str">
        <f>IF(M26&lt;&gt;"",AVERAGE(IF(AND($G26="3",M26&lt;&gt;""),HLOOKUP(M26,Points_Table_Modified,IF(AO26&gt;=6,8,AO26+2),FALSE),IF(M26&lt;&gt;"",HLOOKUP(M26,Points_Table,IF(AO26&gt;=6,8,AO26+2),FALSE),"")),N26),N26)</f>
        <v/>
      </c>
      <c r="P26" s="102" t="str">
        <f>IF(AND(J26&lt;&gt;"",$G26="2"),J26,"")</f>
        <v/>
      </c>
      <c r="Q26" s="103" t="str">
        <f>IF(AND(J26&lt;&gt;"",$G26="2"),_xlfn.RANK.EQ(J26,$P$6:$P$89),"")</f>
        <v/>
      </c>
      <c r="R26" s="103" t="str">
        <f>IF(G26="6",IF(IF(Q26&lt;&gt;"",IF(MAX(COUNTIF($Q$6:$Q$89,$Q$6:$Q$89))&gt;1,"x",""),"")&lt;&gt;"",Q26+1,""),IF(P26=0,"",IF(IF(Q26&lt;&gt;"",IF(MAX(COUNTIF($Q$6:$Q$89,$Q$6:$Q$89))&gt;1,"x",""),"")&lt;&gt;"",Q26+1,"")))</f>
        <v/>
      </c>
      <c r="S26" s="103" t="str">
        <f>IF(Q26&lt;&gt;"",IF($G26="3",IF(J26&lt;&gt;"",IF(AND(Q26&lt;=10,J26&gt;=$P$92),HLOOKUP(Q26,Points_Table_Modified,IF(AO26&gt;=6,8,AO26+2),FALSE),0),""),IF(J26&lt;&gt;"",IF(AND(Q26&lt;=10,J26&gt;=$P$92),HLOOKUP(Q26,Points_Table,IF(AO26&gt;=6,8,AO26+2),FALSE),0),"")),"")</f>
        <v/>
      </c>
      <c r="T26" s="103" t="str">
        <f>IF(R26&lt;&gt;"",AVERAGE(IF(AND($G26="3",R26&lt;&gt;""),HLOOKUP(R26,Points_Table_Modified,IF(AO26&gt;=6,8,AO26+2),FALSE),IF(R26&lt;&gt;"",HLOOKUP(R26,Points_Table,IF(AO26&gt;=6,8,AO26+2),FALSE),"")),S26),S26)</f>
        <v/>
      </c>
      <c r="U26" s="102">
        <f>IF(AND(J26&lt;&gt;"",$G26="3"),J26,"")</f>
        <v>350</v>
      </c>
      <c r="V26" s="103">
        <f>IF(AND(J26&lt;&gt;"",$G26="3"),_xlfn.RANK.EQ(J26,$U$6:$U$89),"")</f>
        <v>9</v>
      </c>
      <c r="W26" s="103" t="str">
        <f>IF(G26="6",IF(IF(V26&lt;&gt;"",IF(MAX(COUNTIF($V$6:$V$89,$V$6:$V$89))&gt;1,"x",""),"")&lt;&gt;"",V26+1,""),IF(U26=0,"",IF(IF(V26&lt;&gt;"",IF(MAX(COUNTIF($V$6:$V$89,$V$6:$V$89))&gt;1,"x",""),"")&lt;&gt;"",V26+1,"")))</f>
        <v/>
      </c>
      <c r="X26" s="103">
        <f>IF(V26&lt;&gt;"",IF($G26="3",IF(J26&lt;&gt;"",IF(AND(V26&lt;=20,J26&gt;=$U$92),HLOOKUP(V26,Points_Table_Modified,IF(AO26&gt;=6,8,AO26+2),FALSE),0),""),IF(J26&lt;&gt;"",IF(AND(V26&lt;=10,$J26&gt;=$U$92),HLOOKUP(V26,Points_Table,IF(AO26&gt;=6,8,AO26+2),FALSE),0),"")),"")</f>
        <v>20</v>
      </c>
      <c r="Y26" s="103">
        <f>IF(W26&lt;&gt;"",AVERAGE(IF(AND($G26="3",W26&lt;&gt;""),HLOOKUP(W26,Points_Table_Modified,IF(AO26&gt;=6,8,AO26+2),FALSE),IF(W26&lt;&gt;"",HLOOKUP(W26,Points_Table,IF(AO26&gt;=6,8,AO26+2),FALSE),"")),X26),X26)</f>
        <v>20</v>
      </c>
      <c r="Z26" s="102" t="str">
        <f>IF(AND(J26&lt;&gt;"",$G26="4"),J26,"")</f>
        <v/>
      </c>
      <c r="AA26" s="103" t="str">
        <f>IF(AND($J26&lt;&gt;"",G26="4"),_xlfn.RANK.EQ(J26,$Z$6:$Z$89),"")</f>
        <v/>
      </c>
      <c r="AB26" s="103" t="str">
        <f>IF($G26="6",IF(IF(AA26&lt;&gt;"",IF(MAX(COUNTIF($AA$6:$AA$89,$AA$6:$AA$89))&gt;1,"x",""),"")&lt;&gt;"",AA26+1,""),IF(Z26=0,"",IF(IF(AA26&lt;&gt;"",IF(MAX(COUNTIF($AA$6:$AA$89,$AA$6:$AA$89))&gt;1,"x",""),"")&lt;&gt;"",AA26+1,"")))</f>
        <v/>
      </c>
      <c r="AC26" s="103" t="str">
        <f>IF(AA26&lt;&gt;"",IF($G26="3",IF(J26&lt;&gt;"",IF(AND(AA26&lt;=10,J26&gt;=$Z$92),HLOOKUP(AA26,Points_Table_Modified,IF(AO26&gt;=6,8,AO26+2),FALSE),0),""),IF(J26&lt;&gt;"",IF(AND(AA26&lt;=10,J26&gt;=$Z$92),HLOOKUP(AA26,Points_Table,IF(AO26&gt;=6,8,AO26+2),FALSE),0),"")),"")</f>
        <v/>
      </c>
      <c r="AD26" s="103" t="str">
        <f>IF(AB26&lt;&gt;"",AVERAGE(IF(AND($G26="3",AB26&lt;&gt;""),HLOOKUP(AB26,Points_Table_Modified,IF(AO26&gt;=6,8,AO26+2),FALSE),IF(AB26&lt;&gt;"",HLOOKUP(AB26,Points_Table,IF(AO26&gt;=6,8,AO26+2),FALSE),"")),AC26),AC26)</f>
        <v/>
      </c>
      <c r="AE26" s="102" t="str">
        <f>IF(AND(J26&lt;&gt;"",$G26="5"),J26,"")</f>
        <v/>
      </c>
      <c r="AF26" s="103" t="str">
        <f>IF(AND(J26&lt;&gt;"",$G26="5"),_xlfn.RANK.EQ(J26,$AE$6:$AE$89),"")</f>
        <v/>
      </c>
      <c r="AG26" s="103" t="str">
        <f>IF($G26="6",IF(IF(AF26&lt;&gt;"",IF(MAX(COUNTIF($AF$6:$AF$89,$AF$6:$AF$89))&gt;1,"x",""),"")&lt;&gt;"",AF26+1,""),IF(AE26=0,"",IF(IF(AF26&lt;&gt;"",IF(MAX(COUNTIF($AF$6:$AF$89,$AF$6:$AF$89))&gt;1,"x",""),"")&lt;&gt;"",AF26+1,"")))</f>
        <v/>
      </c>
      <c r="AH26" s="103" t="str">
        <f>IF(AF26&lt;&gt;"",IF($G26="3",IF(J26&lt;&gt;"",IF(AND(AF26&lt;=10,J26&gt;=$AE$92),HLOOKUP(AF26,Points_Table_Modified,IF(AO26&gt;=6,8,AO26+2),FALSE),0),""),IF(J26&lt;&gt;"",IF(AND(AF26&lt;=10,J26&gt;=$AE$92),HLOOKUP(AF26,Points_Table,IF(AO26&gt;=6,8,AO26+2),FALSE),0),"")),"")</f>
        <v/>
      </c>
      <c r="AI26" s="103" t="str">
        <f>IF(AG26&lt;&gt;"",AVERAGE(IF(AND($G26="3",AG26&lt;&gt;""),HLOOKUP(AG26,Points_Table_Modified,IF(AO26&gt;=6,8,AO26+2),FALSE),IF(AG26&lt;&gt;"",HLOOKUP(AG26,Points_Table,IF(AO26&gt;=6,8,AO26+2),FALSE),"")),AH26),AH26)</f>
        <v/>
      </c>
      <c r="AJ26" s="102" t="str">
        <f>IF(AND(J26&lt;&gt;"",$G26="6"),J26,"")</f>
        <v/>
      </c>
      <c r="AK26" s="103" t="str">
        <f>IF(AND(J26&lt;&gt;"",$G26="6"),_xlfn.RANK.EQ(J26,$AJ$6:$AJ$89),"")</f>
        <v/>
      </c>
      <c r="AL26" s="103" t="str">
        <f>IF(G26="6",IF(IF(AK26&lt;&gt;"",IF(MAX(COUNTIF($AK$6:$AK$89,$AK$6:$AK$89))&gt;1,"x",""),"")&lt;&gt;"",AK26+1,""),IF(AJ26=0,"",IF(IF(AK26&lt;&gt;"",IF(MAX(COUNTIF($AK$6:$AK$89,$AK$6:$AK$89))&gt;1,"x",""),"")&lt;&gt;"",AK26+1,"")))</f>
        <v/>
      </c>
      <c r="AM26" s="103" t="str">
        <f>IF(AK26&lt;&gt;"",IF($G26="3",IF(J26&lt;&gt;"",IF(AND(AK26&lt;=10,J26&gt;=$AJ$92),HLOOKUP(AK26,Points_Table_Modified,IF(AO26&gt;=6,8,AO26+2),FALSE),0),""),IF(J26&lt;&gt;"",IF(AND(AK26&lt;=10,J26&gt;=$AJ$92),HLOOKUP(AK26,Points_Table,IF(AO26&gt;=6,8,AO26+2),FALSE),0),"")),"")</f>
        <v/>
      </c>
      <c r="AN26" s="136" t="str">
        <f>IF(AL26&lt;&gt;"",AVERAGE(IF(AND($G26="3",AL26&lt;&gt;""),HLOOKUP(AL26,Points_Table_Modified,IF(AO26&gt;=6,8,AO26+2),FALSE),IF(AL26&lt;&gt;"",HLOOKUP(AL26,Points_Table,IF(AO26&gt;=6,8,AO26+2),FALSE),"")),AM26),AM26)</f>
        <v/>
      </c>
      <c r="AO26" s="55">
        <f>VLOOKUP($G26,Entries_D_Event,4,FALSE)</f>
        <v>10</v>
      </c>
      <c r="AP26" s="52" t="str">
        <f>CONCATENATE(AK26,AF26,AA26,V26,Q26,L26)</f>
        <v>9</v>
      </c>
      <c r="AQ26" s="118">
        <f>IF(AP26&lt;&gt;"",IF(AND($G26="3",J26&lt;&gt;""),10,IF(J26&lt;&gt;"",5,"")),"")</f>
        <v>10</v>
      </c>
      <c r="AR26" s="118">
        <f>_xlfn.NUMBERVALUE(IF(AP26&lt;&gt;"",CONCATENATE(AN26,AI26,AD26,Y26,T26,O26),""))</f>
        <v>20</v>
      </c>
      <c r="AS26" s="56">
        <f>IFERROR(AQ26+AR26,0)</f>
        <v>30</v>
      </c>
      <c r="AT26" s="90">
        <v>431</v>
      </c>
      <c r="AU26" s="54" t="str">
        <f>IF(AND(AT26&lt;&gt;"",$G26="1"),AT26,"")</f>
        <v/>
      </c>
      <c r="AV26" s="52" t="str">
        <f>IF(AND(AT26&lt;&gt;"",$G26="1"),_xlfn.RANK.EQ(AT26,$AU$6:$AU$89),"")</f>
        <v/>
      </c>
      <c r="AW26" s="52" t="str">
        <f>IF(IF(AV26&lt;&gt;"",IF(MAX(COUNTIF($AV$6:$AV$89,$AV$6:$AV$89))&gt;1,"x",""),"")&lt;&gt;"",AV26+1,"")</f>
        <v/>
      </c>
      <c r="AX26" s="52" t="str">
        <f>IF(AV26&lt;&gt;"",IF($G26="3",IF(AT26&lt;&gt;"",IF(AND(AV26&lt;=10,AT26&gt;=$AU$92),HLOOKUP(AV26,Points_Table_Modified,IF(BY26&gt;=6,8,BY26+2),FALSE),0),""),IF(AT26&lt;&gt;"",IF(AND(AV26&lt;=10,AT26&gt;=$AU$92),HLOOKUP(AV26,Points_Table,IF(BY26&gt;=6,8,BY26+2),FALSE),0),"")),"")</f>
        <v/>
      </c>
      <c r="AY26" s="53" t="str">
        <f>IF(AW26&lt;&gt;"",AVERAGE(IF(AND($G26="3",AW26&lt;&gt;""),HLOOKUP(AW26,Points_Table_Modified,IF(BY26&gt;=6,8,BY26+2),FALSE),IF(AW26&lt;&gt;"",HLOOKUP(AW26,Points_Table,IF(BY26&gt;=6,8,BY26+2),FALSE),"")),AX26),AX26)</f>
        <v/>
      </c>
      <c r="AZ26" s="51" t="str">
        <f>IF(AND($G26="2",AT26&lt;&gt;""),AT26,"")</f>
        <v/>
      </c>
      <c r="BA26" s="52" t="str">
        <f>IF(AND(AT26&lt;&gt;"",$G26="2"),_xlfn.RANK.EQ(AT26,$AZ$6:$AZ$89),"")</f>
        <v/>
      </c>
      <c r="BB26" s="52" t="str">
        <f>IF(IF(BA26&lt;&gt;"",IF(MAX(COUNTIF($BA$6:$BA$89,$BA$6:$BA$89))&gt;1,"x",""),"")&lt;&gt;"",BA26+1,"")</f>
        <v/>
      </c>
      <c r="BC26" s="54" t="str">
        <f>IF(BA26&lt;&gt;"",IF($G26="3",IF(AT26&lt;&gt;"",IF(AND(BA26&lt;=10,AT26&gt;=$AZ$92),HLOOKUP(BA26,Points_Table_Modified,IF(BY26&gt;=6,8,BY26+2),FALSE),0),""),IF(AT26&lt;&gt;"",IF(AND(BA26&lt;=10,AT26&gt;=$AZ$92),HLOOKUP(BA26,Points_Table,IF(BY26&gt;=6,8,BY26+2),FALSE),0),"")),"")</f>
        <v/>
      </c>
      <c r="BD26" s="53" t="str">
        <f>IF(BB26&lt;&gt;"",AVERAGE(IF(AND($G26="3",BB26&lt;&gt;""),HLOOKUP(BB26,Points_Table_Modified,IF(BY26&gt;=6,8,BY26+2),FALSE),IF(BB26&lt;&gt;"",HLOOKUP(BB26,Points_Table,IF(BY26&gt;=6,8,BY26+2),FALSE),"")),BC26),BC26)</f>
        <v/>
      </c>
      <c r="BE26" s="51">
        <f>IF(AND($G26="3",AT26&lt;&gt;""),AT26,"")</f>
        <v>431</v>
      </c>
      <c r="BF26" s="52">
        <f>IF(AND(AT26&lt;&gt;"",$G26="3"),_xlfn.RANK.EQ(AT26,$BE$6:$BE$89),"")</f>
        <v>4</v>
      </c>
      <c r="BG26" s="52" t="str">
        <f>IF(IF(BF26&lt;&gt;"",IF(MAX(COUNTIF($BF$6:$BF$89,$BF$6:$BF$89))&gt;1,"x",""),"")&lt;&gt;"",BF26+1,"")</f>
        <v/>
      </c>
      <c r="BH26" s="52">
        <f>IF(BF26&lt;&gt;"",IF($G26="3",IF(AT26&lt;&gt;"",IF(AND(BF26&lt;=20,AT26&gt;=$BE$92),HLOOKUP(BF26,Points_Table_Modified,IF(BY26&gt;=6,8,BY26+2),FALSE),0),""),IF(AT26&lt;&gt;"",IF(AND(BF26&lt;=10,AT26&gt;=$BE$92),HLOOKUP(BF26,Points_Table,IF(BY26&gt;=6,8,BY26+2),FALSE),0),"")),"")</f>
        <v>33</v>
      </c>
      <c r="BI26" s="53">
        <f>IF(BG26&lt;&gt;"",AVERAGE(IF(AND($G26="3",BG26&lt;&gt;""),HLOOKUP(BG26,Points_Table_Modified,IF(BY26&gt;=6,8,BY26+2),FALSE),IF(BG26&lt;&gt;"",HLOOKUP(BG26,Points_Table,IF(BY26&gt;=6,8,BY26+2),FALSE),"")),BH26),BH26)</f>
        <v>33</v>
      </c>
      <c r="BJ26" s="51" t="str">
        <f>IF(AND($G26="4",AT26&lt;&gt;""),AT26,"")</f>
        <v/>
      </c>
      <c r="BK26" s="52" t="str">
        <f>IF(AND(AT26&lt;&gt;"",G26="4"),_xlfn.RANK.EQ(AT26,$BJ$6:$BJ$89),"")</f>
        <v/>
      </c>
      <c r="BL26" s="52" t="str">
        <f>IF(IF(BK26&lt;&gt;"",IF(MAX(COUNTIF($BK$6:$BK$89,$BK$6:$BK$89))&gt;1,"x",""),"")&lt;&gt;"",BK26+1,"")</f>
        <v/>
      </c>
      <c r="BM26" s="52" t="str">
        <f>IF(BK26&lt;&gt;"",IF($G26="3",IF(AT26&lt;&gt;"",IF(AND(BK26&lt;=10,AT26&gt;=$BJ$92),HLOOKUP(BK26,Points_Table_Modified,IF(BY26&gt;=6,8,BY26+2),FALSE),0),""),IF(AT26&lt;&gt;"",IF(AND(BK26&lt;=10,AT26&gt;=$BJ$92),HLOOKUP(BK26,Points_Table,IF(BY26&gt;=6,8,BY26+2),FALSE),0),"")),"")</f>
        <v/>
      </c>
      <c r="BN26" s="53" t="str">
        <f>IF(BL26&lt;&gt;"",AVERAGE(IF(AND($G26="3",BL26&lt;&gt;""),HLOOKUP(BL26,Points_Table_Modified,IF(BY26&gt;=6,8,BY26+2),FALSE),IF(BL26&lt;&gt;"",HLOOKUP(BL26,Points_Table,IF(BY26&gt;=6,8,BY26+2),FALSE),"")),BM26),BM26)</f>
        <v/>
      </c>
      <c r="BO26" s="51" t="str">
        <f>IF(AND($G26="5",AT26&lt;&gt;""),AT26,"")</f>
        <v/>
      </c>
      <c r="BP26" s="52" t="str">
        <f>IF(AND(AT26&lt;&gt;"",$G26="5"),_xlfn.RANK.EQ(AT26,$BO$6:$BO$89),"")</f>
        <v/>
      </c>
      <c r="BQ26" s="52" t="str">
        <f>IF(IF(BP26&lt;&gt;"",IF(MAX(COUNTIF($BP$6:$BP$89,$BP$6:$BP$89))&gt;1,"x",""),"")&lt;&gt;"",BP26+1,"")</f>
        <v/>
      </c>
      <c r="BR26" s="52" t="str">
        <f>IF(BP26&lt;&gt;"",IF($G26="3",IF(AT26&lt;&gt;"",IF(AND(BP26&lt;=10,AT26&gt;=$BO$92),HLOOKUP(BP26,Points_Table_Modified,IF(BY26&gt;=6,8,BY26+2),FALSE),0),""),IF(AT26&lt;&gt;"",IF(AND(BP26&lt;=10,AT26&gt;=$BO$92),HLOOKUP(BP26,Points_Table,IF(BY26&gt;=6,8,BY26+2),FALSE),0),"")),"")</f>
        <v/>
      </c>
      <c r="BS26" s="53" t="str">
        <f>IF(BQ26&lt;&gt;"",AVERAGE(IF(AND($G26="3",BQ26&lt;&gt;""),HLOOKUP(BQ26,Points_Table_Modified,IF(BY26&gt;=6,8,BY26+2),FALSE),IF(BQ26&lt;&gt;"",HLOOKUP(BQ26,Points_Table,IF(BY26&gt;=6,8,BY26+2),FALSE),"")),BR26),BR26)</f>
        <v/>
      </c>
      <c r="BT26" s="51" t="str">
        <f>IF(AND($G26="6",AT26&lt;&gt;""),AT26,"")</f>
        <v/>
      </c>
      <c r="BU26" s="52" t="str">
        <f>IF(AND(AT26&lt;&gt;"",$G26="6"),_xlfn.RANK.EQ(AT26,$BT$6:$BT$89),"")</f>
        <v/>
      </c>
      <c r="BV26" s="52" t="str">
        <f>IF(IF(BU26&lt;&gt;"",IF(MAX(COUNTIF($BU$6:$BU$89,$BU$6:$BU$89))&gt;1,"x",""),"")&lt;&gt;"",BU26+1,"")</f>
        <v/>
      </c>
      <c r="BW26" s="52" t="str">
        <f>IF(BU26&lt;&gt;"",IF($G26="3",IF(AT26&lt;&gt;"",IF(AND(BU26&lt;=10,AT26&gt;=$BT$92),HLOOKUP(BU26,Points_Table_Modified,IF(BY26&gt;=6,8,BY26+2),FALSE),0),""),IF(AT26&lt;&gt;"",IF(AND(BU26&lt;=10,AT26&gt;=$BT$92),HLOOKUP(BU26,Points_Table,IF(BY26&gt;=6,8,BY26+2),FALSE),0),"")),"")</f>
        <v/>
      </c>
      <c r="BX26" s="53" t="str">
        <f>IF(BV26&lt;&gt;"",AVERAGE(IF(AND($G26="3",BV26&lt;&gt;""),HLOOKUP(BV26,Points_Table_Modified,IF(BY26&gt;=6,8,BY26+2),FALSE),IF(BV26&lt;&gt;"",HLOOKUP(BV26,Points_Table,IF(BY26&gt;=6,8,BY26+2),FALSE),"")),BW26),BW26)</f>
        <v/>
      </c>
      <c r="BY26" s="55">
        <f>VLOOKUP($G26,Entries_D_Event,5,FALSE)</f>
        <v>12</v>
      </c>
      <c r="BZ26" s="52" t="str">
        <f>CONCATENATE(BU26,BP26,BK26,BF26,BA26,AV26)</f>
        <v>4</v>
      </c>
      <c r="CA26" s="118">
        <f>IF(BZ26&lt;&gt;"",IF(AND($G26="3",AT26&lt;&gt;""),10,IF(AT26&lt;&gt;"",5,"")),"")</f>
        <v>10</v>
      </c>
      <c r="CB26" s="118">
        <f>_xlfn.NUMBERVALUE(IF(BZ26&lt;&gt;"",CONCATENATE(BX26,BS26,BN26,BI26,BD26,AY26),""))</f>
        <v>33</v>
      </c>
      <c r="CC26" s="56">
        <f>IFERROR(CA26+CB26,0)</f>
        <v>43</v>
      </c>
      <c r="CD26" s="90">
        <v>102</v>
      </c>
      <c r="CE26" s="54" t="str">
        <f>IF(AND($G26="1",CD26&lt;&gt;""),CD26,"")</f>
        <v/>
      </c>
      <c r="CF26" s="52" t="str">
        <f>IF(AND(CD26&lt;&gt;"",$G26="1"),_xlfn.RANK.EQ(CD26,$CE$6:$CE$89),"")</f>
        <v/>
      </c>
      <c r="CG26" s="52" t="str">
        <f>IF(IF(CF26&lt;&gt;"",IF(MAX(COUNTIF($CF$6:$CF$89,$CF$6:$CF$89))&gt;1,"x",""),"")&lt;&gt;"",CF26+1,"")</f>
        <v/>
      </c>
      <c r="CH26" s="52" t="str">
        <f>IF(CF26&lt;&gt;"",IF($G26="3",IF(CD26&lt;&gt;"",IF(AND(CF26&lt;=10,CD26&gt;=$CE$92),HLOOKUP(CF26,Points_Table_Modified,IF(DI26&gt;=6,8,DI26+2),FALSE),0),""),IF(CD26&lt;&gt;"",IF(AND(CF26&lt;=10,CD26&gt;=$CE$92),HLOOKUP(CF26,Points_Table,IF(DI26&gt;=6,8,DI26+2),FALSE),0),"")),"")</f>
        <v/>
      </c>
      <c r="CI26" s="53" t="str">
        <f>IF(CG26&lt;&gt;"",AVERAGE(IF(AND($G26="3",CG26&lt;&gt;""),HLOOKUP(CG26,Points_Table_Modified,IF(DI26&gt;=6,8,DI26+2),FALSE),IF(CG26&lt;&gt;"",HLOOKUP(CG26,Points_Table,IF(DI26&gt;=6,8,DI26+2),FALSE),"")),CH26),CH26)</f>
        <v/>
      </c>
      <c r="CJ26" s="51" t="str">
        <f>IF(AND($G26="2",CD26&lt;&gt;""),CD26,"")</f>
        <v/>
      </c>
      <c r="CK26" s="52" t="str">
        <f>IF(AND(CD26&lt;&gt;"",$G26="2"),_xlfn.RANK.EQ(CD26,$CJ$6:$CJ$89),"")</f>
        <v/>
      </c>
      <c r="CL26" s="52" t="str">
        <f>IF(IF(CK26&lt;&gt;"",IF(MAX(COUNTIF($CK$6:$CK$89,$CK$6:$CK$89))&gt;1,"x",""),"")&lt;&gt;"",CK26+1,"")</f>
        <v/>
      </c>
      <c r="CM26" s="54" t="str">
        <f>IF(CK26&lt;&gt;"",IF($G26="3",IF(CD26&lt;&gt;"",IF(AND(CK26&lt;=10,CD26&gt;=$CJ$92),HLOOKUP(CK26,Points_Table_Modified,IF(DI26&gt;=6,8,DI26+2),FALSE),0),""),IF(CD26&lt;&gt;"",IF(AND(CK26&lt;=10,CD26&gt;=$CJ$92),HLOOKUP(CK26,Points_Table,IF(DI26&gt;=6,8,DI26+2),FALSE),0),"")),"")</f>
        <v/>
      </c>
      <c r="CN26" s="53" t="str">
        <f>IF(CL26&lt;&gt;"",AVERAGE(IF(AND($G26="3",CL26&lt;&gt;""),HLOOKUP(CL26,Points_Table_Modified,IF(DI26&gt;=6,8,DI26+2),FALSE),IF(CL26&lt;&gt;"",HLOOKUP(CL26,Points_Table,IF(DI26&gt;=6,8,DI26+2),FALSE),"")),CM26),CM26)</f>
        <v/>
      </c>
      <c r="CO26" s="51">
        <f>IF(AND($G26="3",CD26&lt;&gt;""),CD26,"")</f>
        <v>102</v>
      </c>
      <c r="CP26" s="52">
        <f>IF(AND(CD26&lt;&gt;"",$G26="3"),_xlfn.RANK.EQ(CD26,$CO$6:$CO$89),"")</f>
        <v>10</v>
      </c>
      <c r="CQ26" s="52" t="str">
        <f>IF(IF(CP26&lt;&gt;"",IF(MAX(COUNTIF($CP26:$CP$89,$CP$6:$CP$89))&gt;1,"x",""),"")&lt;&gt;"",CP26+1,"")</f>
        <v/>
      </c>
      <c r="CR26" s="52">
        <f>IF(CP26&lt;&gt;"",IF($G26="3",IF(CD26&lt;&gt;"",IF(AND(CP26&lt;=20,CD26&gt;=$CO$92),HLOOKUP(CP26,Points_Table_Modified,IF(DI26&gt;=6,8,DI26+2),FALSE),0),""),IF(CD26&lt;&gt;"",IF(AND(CP26&lt;=10,CD26&gt;=$CO$92),HLOOKUP(CP26,Points_Table,IF(DI26&gt;=6,8,DI26+2),FALSE),0),"")),"")</f>
        <v>18</v>
      </c>
      <c r="CS26" s="53">
        <f>IF(CQ26&lt;&gt;"",AVERAGE(IF(AND($G26="3",CQ26&lt;&gt;""),HLOOKUP(CQ26,Points_Table_Modified,IF(DI26&gt;=6,8,DI26+2),FALSE),IF(CQ26&lt;&gt;"",HLOOKUP(CQ26,Points_Table,IF(DI26&gt;=6,8,DI26+2),FALSE),"")),CR26),CR26)</f>
        <v>18</v>
      </c>
      <c r="CT26" s="51" t="str">
        <f>IF(AND($G26="4",CD26&lt;&gt;""),CD26,"")</f>
        <v/>
      </c>
      <c r="CU26" s="52" t="str">
        <f>IF(AND(CD26&lt;&gt;"",G26="4"),_xlfn.RANK.EQ(CD26,$CT$6:$CT$89),"")</f>
        <v/>
      </c>
      <c r="CV26" s="52" t="str">
        <f>IF(IF(CU26&lt;&gt;"",IF(MAX(COUNTIF($CU$6:$CU$89,$CU$6:$CU$89))&gt;1,"x",""),"")&lt;&gt;"",CU26+1,"")</f>
        <v/>
      </c>
      <c r="CW26" s="52" t="str">
        <f>IF(CU26&lt;&gt;"",IF($G26="3",IF(CD26&lt;&gt;"",IF(AND(CU26&lt;=10,CD26&gt;=$CT$92),HLOOKUP(CU26,Points_Table_Modified,IF(DI26&gt;=6,8,DI26+2),FALSE),0),""),IF(CD26&lt;&gt;"",IF(AND(CU26&lt;=10,CD26&gt;=$CT$92),HLOOKUP(CU26,Points_Table,IF(DI26&gt;=6,8,DI26+2),FALSE),0),"")),"")</f>
        <v/>
      </c>
      <c r="CX26" s="53" t="str">
        <f>IF(CV26&lt;&gt;"",AVERAGE(IF(AND($G26="3",CV26&lt;&gt;""),HLOOKUP(CV26,Points_Table_Modified,IF(DI26&gt;=6,8,DI26+2),FALSE),IF(CV26&lt;&gt;"",HLOOKUP(CV26,Points_Table,IF(DI26&gt;=6,8,DI26+2),FALSE),"")),CW26),CW26)</f>
        <v/>
      </c>
      <c r="CY26" s="51" t="str">
        <f>IF(AND($G26="5",CD26&lt;&gt;""),CD26,"")</f>
        <v/>
      </c>
      <c r="CZ26" s="52" t="str">
        <f>IF(AND(CD26&lt;&gt;"",$G26="5"),_xlfn.RANK.EQ(CD26,$CY$6:$CY$89),"")</f>
        <v/>
      </c>
      <c r="DA26" s="52" t="str">
        <f>IF(IF(CZ26&lt;&gt;"",IF(MAX(COUNTIF($CZ$6:$CZ$89,$CZ$6:$CZ$89))&gt;1,"x",""),"")&lt;&gt;"",CZ26+1,"")</f>
        <v/>
      </c>
      <c r="DB26" s="52" t="str">
        <f>IF(CZ26&lt;&gt;"",IF($G26="3",IF(CD26&lt;&gt;"",IF(AND(CZ26&lt;=10,CD26&gt;=$CY$92),HLOOKUP(CZ26,Points_Table_Modified,IF(DI26&gt;=6,8,DI26+2),FALSE),0),""),IF(CD26&lt;&gt;"",IF(AND(CZ26&lt;=10,CD26&gt;=$CY$92),HLOOKUP(CZ26,Points_Table,IF(DI26&gt;=6,8,DI26+2),FALSE),0),"")),"")</f>
        <v/>
      </c>
      <c r="DC26" s="53" t="str">
        <f>IF(DA26&lt;&gt;"",AVERAGE(IF(AND($G26="3",DA26&lt;&gt;""),HLOOKUP(DA26,Points_Table_Modified,IF(DI26&gt;=6,8,DI26+2),FALSE),IF(DA26&lt;&gt;"",HLOOKUP(DA26,Points_Table,IF(DI26&gt;=6,8,DI26+2),FALSE),"")),DB26),DB26)</f>
        <v/>
      </c>
      <c r="DD26" s="51" t="str">
        <f>IF(AND($G26="6",CD26&lt;&gt;""),CD26,"")</f>
        <v/>
      </c>
      <c r="DE26" s="52" t="str">
        <f>IF(AND(CD26&lt;&gt;"",$G26="6"),_xlfn.RANK.EQ(CD26,$DD$6:$DD$89),"")</f>
        <v/>
      </c>
      <c r="DF26" s="52" t="str">
        <f>IF(IF(DE26&lt;&gt;"",IF(MAX(COUNTIF($DE$6:$DE$89,$DE$6:$DE$89))&gt;1,"x",""),"")&lt;&gt;"",DE26+1,"")</f>
        <v/>
      </c>
      <c r="DG26" s="52" t="str">
        <f>IF(DE26&lt;&gt;"",IF($G26="3",IF(CD26&lt;&gt;"",IF(AND(DE26&lt;=10,CD26&gt;=$DD$92),HLOOKUP(DE26,Points_Table_Modified,IF(DI26&gt;=6,8,DI26+2),FALSE),0),""),IF(CD26&lt;&gt;"",IF(AND(DE26&lt;=10,CD26&gt;=$DD$92),HLOOKUP(DE26,Points_Table,IF(DI26&gt;=6,8,DI26+2),FALSE),0),"")),"")</f>
        <v/>
      </c>
      <c r="DH26" s="53" t="str">
        <f>IF(DF26&lt;&gt;"",AVERAGE(IF(AND($G26="3",DF26&lt;&gt;""),HLOOKUP(DF26,Points_Table_Modified,IF(DI26&gt;=6,8,DI26+2),FALSE),IF(DF26&lt;&gt;"",HLOOKUP(DF26,Points_Table,IF(DI26&gt;=6,8,DI26+2),FALSE),"")),DG26),DG26)</f>
        <v/>
      </c>
      <c r="DI26" s="55">
        <f>VLOOKUP($G26,Entries_D_Event,6,FALSE)</f>
        <v>12</v>
      </c>
      <c r="DJ26" s="52" t="str">
        <f>CONCATENATE(DE26,CZ26,CU26,CP26,CK26,CF26)</f>
        <v>10</v>
      </c>
      <c r="DK26" s="52">
        <f>IF(DJ26&lt;&gt;"",IF(AND($G26="3",CD26&lt;&gt;""),10,IF(CD26&lt;&gt;"",5,"")),"")</f>
        <v>10</v>
      </c>
      <c r="DL26" s="118">
        <f>_xlfn.NUMBERVALUE(IF(DJ26&lt;&gt;"",CONCATENATE(DH26,DC26,CX26,CS26,CN26,CI26),""))</f>
        <v>18</v>
      </c>
      <c r="DM26" s="56">
        <f>IFERROR(DK26+DL26,0)</f>
        <v>28</v>
      </c>
      <c r="DN26" s="90">
        <v>396</v>
      </c>
      <c r="DO26" s="52" t="str">
        <f>IF(AND($G26="1",DN26&lt;&gt;""),DN26,"")</f>
        <v/>
      </c>
      <c r="DP26" s="52" t="str">
        <f>IF(AND(DN26&lt;&gt;"",$G26="1"),_xlfn.RANK.EQ(DN26,$DO$6:$DO$89),"")</f>
        <v/>
      </c>
      <c r="DQ26" s="52" t="str">
        <f>IF(IF(DP26&lt;&gt;"",IF(MAX(COUNTIF($DP$6:$DP$89,$DP$6:$DP$89))&gt;1,"x",""),"")&lt;&gt;"",DP26+1,"")</f>
        <v/>
      </c>
      <c r="DR26" s="52" t="str">
        <f>IF(DP26&lt;&gt;"",IF($G26="3",IF(DN26&lt;&gt;"",IF(AND(DP26&lt;=10,DN26&gt;=$DO$92),HLOOKUP(DP26,Points_Table_Modified,IF(ES26&gt;=6,8,ES26+2),FALSE),0),""),IF(DN26&lt;&gt;"",IF(AND(DP26&lt;=10,DN26&gt;=$DO$92),HLOOKUP(DP26,Points_Table,IF(ES26&gt;=6,8,ES26+2),FALSE),0),"")),"")</f>
        <v/>
      </c>
      <c r="DS26" s="53" t="str">
        <f>IF(DQ26&lt;&gt;"",AVERAGE(IF(AND($G26="3",DQ26&lt;&gt;""),HLOOKUP(DQ26,Points_Table_Modified,IF(ES26&gt;=6,8,ES26+2),FALSE),IF(DQ26&lt;&gt;"",HLOOKUP(DQ26,Points_Table,IF(ES26&gt;=6,8,ES26+2),FALSE),"")),DR26),DR26)</f>
        <v/>
      </c>
      <c r="DT26" s="51" t="str">
        <f>IF(AND($G26="2",DN26&lt;&gt;""),DN26,"")</f>
        <v/>
      </c>
      <c r="DU26" s="52" t="str">
        <f>IF(AND(DN26&lt;&gt;"",$G26="2"),_xlfn.RANK.EQ(DN26,$DT$6:$DT$89),"")</f>
        <v/>
      </c>
      <c r="DV26" s="52" t="str">
        <f>IF(IF(DU26&lt;&gt;"",IF(MAX(COUNTIF($DU$6:$DU$89,$DU$6:$DU$89))&gt;1,"x",""),"")&lt;&gt;"",DU26+1,"")</f>
        <v/>
      </c>
      <c r="DW26" s="54" t="str">
        <f>IF(DU26&lt;&gt;"",IF($G26="3",IF(DN26&lt;&gt;"",IF(AND(DU26&lt;=10,DN26&gt;=$DT$92),HLOOKUP(DU26,Points_Table_Modified,IF(ES26&gt;=6,8,ES26+2),FALSE),0),""),IF(DN26&lt;&gt;"",IF(AND(DU26&lt;=10,DN26&gt;=$DT$92),HLOOKUP(DU26,Points_Table,IF(ES26&gt;=6,8,ES26+2),FALSE),0),"")),"")</f>
        <v/>
      </c>
      <c r="DX26" s="53" t="str">
        <f>IF(DV26&lt;&gt;"",AVERAGE(IF(AND($G26="3",DV26&lt;&gt;""),HLOOKUP(DV26,Points_Table_Modified,IF(ES26&gt;=6,8,ES26+2),FALSE),IF(DV26&lt;&gt;"",HLOOKUP(DV26,Points_Table,IF(ES26&gt;=6,8,ES26+2),FALSE),"")),DW26),DW26)</f>
        <v/>
      </c>
      <c r="DY26" s="51">
        <f>IF(AND($G26="3",DN26&lt;&gt;""),DN26,"")</f>
        <v>396</v>
      </c>
      <c r="DZ26" s="52">
        <f>IF(AND(DN26&lt;&gt;"",$G26="3"),_xlfn.RANK.EQ(DN26,$DY$6:$DY$89),"")</f>
        <v>5</v>
      </c>
      <c r="EA26" s="52" t="str">
        <f>IF(IF(DZ26&lt;&gt;"",IF(MAX(COUNTIF($DZ$6:$DZ$89,$DZ$6:$DZ$89))&gt;1,"x",""),"")&lt;&gt;"",DZ26+1,"")</f>
        <v/>
      </c>
      <c r="EB26" s="52">
        <f>IF(DZ26&lt;&gt;"",IF($G26="3",IF(DN26&lt;&gt;"",IF(AND(DZ26&lt;=20,DN26&gt;=$DY$92),HLOOKUP(DZ26,Points_Table_Modified,IF(ES26&gt;=6,8,ES26+2),FALSE),0),""),IF(DN26&lt;&gt;"",IF(AND(DZ26&lt;=10,DN26&gt;=$DY$92),HLOOKUP(DZ26,Points_Table,IF(ES26&gt;=6,8,ES26+2),FALSE),0),"")),"")</f>
        <v>0</v>
      </c>
      <c r="EC26" s="53">
        <f>IF(EA26&lt;&gt;"",AVERAGE(IF(AND($G26="3",EA26&lt;&gt;""),HLOOKUP(EA26,Points_Table_Modified,IF(ES26&gt;=6,8,ES26+2),FALSE),IF(EA26&lt;&gt;"",HLOOKUP(EA26,Points_Table,IF(ES26&gt;=6,8,ES26+2),FALSE),"")),EB26),EB26)</f>
        <v>0</v>
      </c>
      <c r="ED26" s="51" t="str">
        <f>IF(AND($G26="4",DN26&lt;&gt;""),DN26,"")</f>
        <v/>
      </c>
      <c r="EE26" s="52" t="str">
        <f>IF(AND(DN26&lt;&gt;"",G26="4"),_xlfn.RANK.EQ(DN26,$ED$6:$ED$89),"")</f>
        <v/>
      </c>
      <c r="EF26" s="52" t="str">
        <f>IF(IF(EE26&lt;&gt;"",IF(MAX(COUNTIF($EE$6:$EE$89,$EE$6:$EE$89))&gt;1,"x",""),"")&lt;&gt;"",EE26+1,"")</f>
        <v/>
      </c>
      <c r="EG26" s="52" t="str">
        <f>IF(EE26&lt;&gt;"",IF($G26="3",IF(DN26&lt;&gt;"",IF(AND(EE26&lt;=10,DN26&gt;=$ED$92),HLOOKUP(EE26,Points_Table_Modified,IF(ES26&gt;=6,8,ES26+2),FALSE),0),""),IF(DN26&lt;&gt;"",IF(AND(EE26&lt;=10,DN26&gt;=$ED$92),HLOOKUP(EE26,Points_Table,IF(ES26&gt;=6,8,ES26+2),FALSE),0),"")),"")</f>
        <v/>
      </c>
      <c r="EH26" s="53" t="str">
        <f>IF(EF26&lt;&gt;"",AVERAGE(IF(AND($G26="3",EF26&lt;&gt;""),HLOOKUP(EF26,Points_Table_Modified,IF(ES26&gt;=6,8,ES26+2),FALSE),IF(EF26&lt;&gt;"",HLOOKUP(EF26,Points_Table,IF(ES26&gt;=6,8,ES26+2),FALSE),"")),EG26),EG26)</f>
        <v/>
      </c>
      <c r="EI26" s="51" t="str">
        <f>IF(AND($G26="5",DN26&lt;&gt;""),DN26,"")</f>
        <v/>
      </c>
      <c r="EJ26" s="52" t="str">
        <f>IF(AND(DN26&lt;&gt;"",$G26="5"),_xlfn.RANK.EQ(DN26,$EI$6:$EI$89),"")</f>
        <v/>
      </c>
      <c r="EK26" s="52" t="str">
        <f>IF(IF(EJ26&lt;&gt;"",IF(MAX(COUNTIF($EJ$6:$EJ$89,$EJ$6:$EJ$89))&gt;1,"x",""),"")&lt;&gt;"",EJ26+1,"")</f>
        <v/>
      </c>
      <c r="EL26" s="52" t="str">
        <f>IF(EJ26&lt;&gt;"",IF($G26="3",IF(DN26&lt;&gt;"",IF(AND(EJ26&lt;=10,DN26&gt;=$EI$92),HLOOKUP(EJ26,Points_Table_Modified,IF(ES26&gt;=6,8,ES26+2),FALSE),0),""),IF(DN26&lt;&gt;"",IF(AND(EJ26&lt;=10,DN26&gt;=$EI$92),HLOOKUP(EJ26,Points_Table,IF(ES26&gt;=6,8,ES26+2),FALSE),0),"")),"")</f>
        <v/>
      </c>
      <c r="EM26" s="53" t="str">
        <f>IF(EK26&lt;&gt;"",AVERAGE(IF(AND($G26="3",EK26&lt;&gt;""),HLOOKUP(EK26,Points_Table_Modified,IF(ES26&gt;=6,8,ES26+2),FALSE),IF(EK26&lt;&gt;"",HLOOKUP(EK26,Points_Table,IF(ES26&gt;=6,8,ES26+2),FALSE),"")),EL26),EL26)</f>
        <v/>
      </c>
      <c r="EN26" s="51" t="str">
        <f>IF(AND($G26="6",DN26&lt;&gt;""),DN26,"")</f>
        <v/>
      </c>
      <c r="EO26" s="52" t="str">
        <f>IF(AND(DN26&lt;&gt;"",$G26="6"),_xlfn.RANK.EQ(DN26,$EN$6:$EN$89),"")</f>
        <v/>
      </c>
      <c r="EP26" s="52" t="str">
        <f>IF(IF(EO26&lt;&gt;"",IF(MAX(COUNTIF($EO$6:$EO$89,$EO$6:$EO$89))&gt;1,"x",""),"")&lt;&gt;"",EO26+1,"")</f>
        <v/>
      </c>
      <c r="EQ26" s="52" t="str">
        <f>IF(EO26&lt;&gt;"",IF($G26="3",IF(DN26&lt;&gt;"",IF(AND(EO26&lt;=10,DN26&gt;=$EN$92),HLOOKUP(EO26,Points_Table_Modified,IF(ES26&gt;=6,8,ES26+2),FALSE),0),""),IF(DN26&lt;&gt;"",IF(AND(EO26&lt;=10,DN26&gt;=$EN$92),HLOOKUP(EO26,Points_Table,IF(ES26&gt;=6,8,ES26+2),FALSE),0),"")),"")</f>
        <v/>
      </c>
      <c r="ER26" s="53" t="str">
        <f>IF(EP26&lt;&gt;"",AVERAGE(IF(AND($G26="3",EP26&lt;&gt;""),HLOOKUP(EP26,Points_Table_Modified,IF(ES26&gt;=6,8,ES26+2),FALSE),IF(EP26&lt;&gt;"",HLOOKUP(EP26,Points_Table,IF(ES26&gt;=6,8,ES26+2),FALSE),"")),EQ26),EQ26)</f>
        <v/>
      </c>
      <c r="ES26" s="57"/>
      <c r="ET26" s="52" t="str">
        <f>CONCATENATE(EO26,EJ26,EE26,DZ26,DU26,DP26)</f>
        <v>5</v>
      </c>
      <c r="EU26" s="118">
        <f>IF(ET26&lt;&gt;"",IF(AND($G26="3",DN26&lt;&gt;""),10,IF(DN26&lt;&gt;"",5,"")),"")</f>
        <v>10</v>
      </c>
      <c r="EV26" s="118">
        <f>_xlfn.NUMBERVALUE(IF(ET26&lt;&gt;"",CONCATENATE(ER26,EM26,EH26,EC26,DX26,DS26),""))</f>
        <v>0</v>
      </c>
      <c r="EW26" s="56">
        <f>IFERROR(EU26+EV26,0)</f>
        <v>10</v>
      </c>
      <c r="EX26" s="90"/>
      <c r="EY26" s="52" t="str">
        <f>IF(AND($G26="1",EX26&lt;&gt;""),EX26,"")</f>
        <v/>
      </c>
      <c r="EZ26" s="52" t="str">
        <f>IF(AND(EX26&lt;&gt;"",$G26="1"),_xlfn.RANK.EQ(EX26,$EY$6:$EY$89),"")</f>
        <v/>
      </c>
      <c r="FA26" s="52" t="str">
        <f>IF(IF(EZ26&lt;&gt;"",IF(MAX(COUNTIF($EZ$6:$EZ$89,$EZ$6:$EZ$89))&gt;1,"x",""),"")&lt;&gt;"",EZ26+1,"")</f>
        <v/>
      </c>
      <c r="FB26" s="52" t="str">
        <f>IF(EZ26&lt;&gt;"",IF($G26="3",IF(EX26&lt;&gt;"",IF(AND(EZ26&lt;=10,EX26&gt;=$EY$92),HLOOKUP(EZ26,Points_Table_Modified,IF(GC26&gt;=6,8,GC26+2),FALSE),0),""),IF(EX26&lt;&gt;"",IF(AND(EZ26&lt;=10,EX26&gt;=$EY$92),HLOOKUP(EZ26,Points_Table,IF(GC26&gt;=6,8,GC26+2),FALSE),0),"")),"")</f>
        <v/>
      </c>
      <c r="FC26" s="56" t="str">
        <f>IF(FB26&gt;0,IF(FA26&lt;&gt;"",AVERAGE(IF(AND($G26="3",FA26&lt;&gt;""),HLOOKUP(FA26,Points_Table_Modified,IF(GC26&gt;=6,8,GC26+2),FALSE),IF(FA26&lt;&gt;"",HLOOKUP(FA26,Points_Table,IF(GC26&gt;=6,8,GC26+2),FALSE),"")),FB26),FB26),0)</f>
        <v/>
      </c>
      <c r="FD26" s="51" t="str">
        <f>IF(AND($G26="2",EX26&lt;&gt;""),EX26,"")</f>
        <v/>
      </c>
      <c r="FE26" s="52" t="str">
        <f>IF(AND(EX26&lt;&gt;"",$G26="2"),_xlfn.RANK.EQ(EX26,$FD$6:$FD$89),"")</f>
        <v/>
      </c>
      <c r="FF26" s="52" t="str">
        <f>IF(IF(FE26&lt;&gt;"",IF(MAX(COUNTIF($FE$6:$FE$89,$FE$6:$FE$89))&gt;1,"x",""),"")&lt;&gt;"",FE26+1,"")</f>
        <v/>
      </c>
      <c r="FG26" s="54" t="str">
        <f>IF(FE26&lt;&gt;"",IF($G26="3",IF(EX26&lt;&gt;"",IF(AND(FE26&lt;=10,EX26&gt;=$FD$92),HLOOKUP(FE26,Points_Table_Modified,IF(GC26&gt;=6,8,GC26+2),FALSE),0),""),IF(EX26&lt;&gt;"",IF(AND(FE26&lt;=10,EX26&gt;=$FD$92),HLOOKUP(FE26,Points_Table,IF(GC26&gt;=6,8,GC26+2),FALSE),0),"")),"")</f>
        <v/>
      </c>
      <c r="FH26" s="56" t="str">
        <f>IF(FG26&gt;0,IF(FF26&lt;&gt;"",AVERAGE(IF(AND($G26="3",FF26&lt;&gt;""),HLOOKUP(FF26,Points_Table_Modified,IF(GC26&gt;=6,8,GC26+2),FALSE),IF(FF26&lt;&gt;"",HLOOKUP(FF26,Points_Table,IF(GC26&gt;=6,8,GC26+2),FALSE),"")),FG26),FG26),0)</f>
        <v/>
      </c>
      <c r="FI26" s="51" t="str">
        <f>IF(AND($G26="3",EX26&lt;&gt;""),EX26,"")</f>
        <v/>
      </c>
      <c r="FJ26" s="52" t="str">
        <f>IF(AND(EX26&lt;&gt;"",$G26="3"),_xlfn.RANK.EQ(EX26,$FI$6:$FI$89),"")</f>
        <v/>
      </c>
      <c r="FK26" s="52" t="str">
        <f>IF(IF(FJ26&lt;&gt;"",IF(MAX(COUNTIF($FJ$6:$FJ$89,$FJ$6:$FJ$89))&gt;1,"x",""),"")&lt;&gt;"",FJ26+1,"")</f>
        <v/>
      </c>
      <c r="FL26" s="52" t="str">
        <f>IF(FJ26&lt;&gt;"",IF($G26="3",IF(EX26&lt;&gt;"",IF(AND(FJ26&lt;=20,EX26&gt;=$FI$92),HLOOKUP(FJ26,Points_Table_Modified,IF(GC26&gt;=6,8,GC26+2),FALSE),0),""),IF(EX26&lt;&gt;"",IF(AND(FJ26&lt;=10,EX26&gt;=$FI$92),HLOOKUP(FJ26,Points_Table,IF(GC26&gt;=6,8,GC26+2),FALSE),0),"")),"")</f>
        <v/>
      </c>
      <c r="FM26" s="56" t="str">
        <f>IF(FL26&gt;0,IF(FK26&lt;&gt;"",AVERAGE(IF(AND($G26="3",FK26&lt;&gt;""),HLOOKUP(FK26,Points_Table_Modified,IF(GC26&gt;=6,8,GC26+2),FALSE),IF(FK26&lt;&gt;"",HLOOKUP(FK26,Points_Table,IF(GC26&gt;=6,8,GC26+2),FALSE),"")),FL26),FL26),0)</f>
        <v/>
      </c>
      <c r="FN26" s="51" t="str">
        <f>IF(AND($G26="4",EX26&lt;&gt;""),EX26,"")</f>
        <v/>
      </c>
      <c r="FO26" s="52" t="str">
        <f>IF(AND(EX26&lt;&gt;"",G26="4"),_xlfn.RANK.EQ(EX26,$FN$6:$FN$89),"")</f>
        <v/>
      </c>
      <c r="FP26" s="52" t="str">
        <f>IF(IF(FO26&lt;&gt;"",IF(MAX(COUNTIF($FO$6:$FO$89,$FO$6:$FO$89))&gt;1,"x",""),"")&lt;&gt;"",FO26+1,"")</f>
        <v/>
      </c>
      <c r="FQ26" s="52" t="str">
        <f>IF(FO26&lt;&gt;"",IF($G26="3",IF(EX26&lt;&gt;"",IF(AND(FO26&lt;=10,EX26&gt;=$FN$92),HLOOKUP(FO26,Points_Table_Modified,IF(GC26&gt;=6,8,GC26+2),FALSE),0),""),IF(EX26&lt;&gt;"",IF(AND(FO26&lt;=10,EX26&gt;=$FN$92),HLOOKUP(FO26,Points_Table,IF(GC26&gt;=6,8,GC26+2),FALSE),0),"")),"")</f>
        <v/>
      </c>
      <c r="FR26" s="56" t="str">
        <f>IF(FQ26&gt;0,IF(FP26&lt;&gt;"",AVERAGE(IF(AND($G26="3",FP26&lt;&gt;""),HLOOKUP(FP26,Points_Table_Modified,IF(GC26&gt;=6,8,GC26+2),FALSE),IF(FP26&lt;&gt;"",HLOOKUP(FP26,Points_Table,IF(GC26&gt;=6,8,GC26+2),FALSE),"")),FQ26),FQ26),0)</f>
        <v/>
      </c>
      <c r="FS26" s="51" t="str">
        <f>IF(AND($G26="5",EX26&lt;&gt;""),EX26,"")</f>
        <v/>
      </c>
      <c r="FT26" s="52" t="str">
        <f>IF(AND(EX26&lt;&gt;"",$G26="5"),_xlfn.RANK.EQ(EX26,$FS$6:$FS$89),"")</f>
        <v/>
      </c>
      <c r="FU26" s="52" t="str">
        <f>IF(IF(FT26&lt;&gt;"",IF(MAX(COUNTIF($FT$6:$FT$89,$FT$6:$FT$89))&gt;1,"x",""),"")&lt;&gt;"",FT26+1,"")</f>
        <v/>
      </c>
      <c r="FV26" s="52" t="str">
        <f>IF(FT26&lt;&gt;"",IF($G26="3",IF(EX26&lt;&gt;"",IF(AND(FT26&lt;=10,EX26&gt;=$FS$92),HLOOKUP(FT26,Points_Table_Modified,IF(GC26&gt;=6,8,GC26+2),FALSE),0),""),IF(EX26&lt;&gt;"",IF(AND(FT26&lt;=10,EX26&gt;=$FS$92),HLOOKUP(FT26,Points_Table,IF(GC26&gt;=6,8,GC26+2),FALSE),0),"")),"")</f>
        <v/>
      </c>
      <c r="FW26" s="56" t="str">
        <f>IF(FV26&gt;0,IF(FU26&lt;&gt;"",AVERAGE(IF(AND($G26="3",FU26&lt;&gt;""),HLOOKUP(FU26,Points_Table_Modified,IF(GC26&gt;=6,8,GC26+2),FALSE),IF(FU26&lt;&gt;"",HLOOKUP(FU26,Points_Table,IF(GC26&gt;=6,8,GC26+2),FALSE),"")),FV26),FV26),0)</f>
        <v/>
      </c>
      <c r="FX26" s="51" t="str">
        <f>IF(AND($G26="6",EX26&lt;&gt;""),EX26,"")</f>
        <v/>
      </c>
      <c r="FY26" s="52" t="str">
        <f>IF(AND(EX26&lt;&gt;"",$G26="6"),_xlfn.RANK.EQ(EX26,$FX$6:$FX$89),"")</f>
        <v/>
      </c>
      <c r="FZ26" s="52" t="str">
        <f>IF(IF(FY26&lt;&gt;"",IF(MAX(COUNTIF($FY$6:$FY$89,$FY$6:$FY$89))&gt;1,"x",""),"")&lt;&gt;"",FY26+1,"")</f>
        <v/>
      </c>
      <c r="GA26" s="52" t="str">
        <f>IF(FY26&lt;&gt;"",IF($G26="3",IF(EX26&lt;&gt;"",IF(AND(FY26&lt;=10,EX26&gt;=$FX$92),HLOOKUP(FY26,Points_Table_Modified,IF(GC26&gt;=6,8,GC26+2),FALSE),0),""),IF(EX26&lt;&gt;"",IF(AND(FY26&lt;=10,EX26&gt;=$FX$92),HLOOKUP(FY26,Points_Table,IF(GC26&gt;=6,8,GC26+2),FALSE),0),"")),"")</f>
        <v/>
      </c>
      <c r="GB26" s="56" t="str">
        <f>IF(GA26&gt;0,IF(FZ26&lt;&gt;"",AVERAGE(IF(AND($G26="3",FZ26&lt;&gt;""),HLOOKUP(FZ26,Points_Table_Modified,IF(GC26&gt;=6,8,GC26+2),FALSE),IF(FZ26&lt;&gt;"",HLOOKUP(FZ26,Points_Table,IF(GC26&gt;=6,8,GC26+2),FALSE),"")),GA26),GA26),0)</f>
        <v/>
      </c>
      <c r="GC26" s="57">
        <f>VLOOKUP($G26,Entries_D_Event,8,FALSE)</f>
        <v>0</v>
      </c>
      <c r="GD26" s="52" t="str">
        <f>CONCATENATE(FY26,FT26,FO26,FJ26,FE26,EZ26)</f>
        <v/>
      </c>
      <c r="GE26" s="118" t="str">
        <f>IF(GD26&lt;&gt;"",IF(AND($G26="3",EX26&lt;&gt;""),10,IF(EX26&lt;&gt;"",5,"")),"")</f>
        <v/>
      </c>
      <c r="GF26" s="118">
        <f>_xlfn.NUMBERVALUE(IF(GD26&lt;&gt;"",CONCATENATE(GB26,FW26,FR26,FM26,FH26,FC26),""))</f>
        <v>0</v>
      </c>
      <c r="GG26" s="56">
        <f>IFERROR(GE26+GF26,0)</f>
        <v>0</v>
      </c>
      <c r="GH26" s="90"/>
      <c r="GI26" s="52" t="str">
        <f>IF(AND($G26="1",GH26&lt;&gt;""),GH26,"")</f>
        <v/>
      </c>
      <c r="GJ26" s="52" t="str">
        <f>IF(AND(GH26&lt;&gt;"",$G26="1"),_xlfn.RANK.EQ(GH26,$GI$6:$GI$89),"")</f>
        <v/>
      </c>
      <c r="GK26" s="52" t="str">
        <f>IF(IF(GJ26&lt;&gt;"",IF(MAX(COUNTIF($GJ$6:$GJ$89,$GJ$6:$GJ$89))&gt;1,"x",""),"")&lt;&gt;"",GJ26+1,"")</f>
        <v/>
      </c>
      <c r="GL26" s="52" t="str">
        <f>IF(GJ26&lt;&gt;"",IF($G26="3",IF(GH26&lt;&gt;"",IF(AND(GJ26&lt;=10,GH26&gt;=$GI$92),HLOOKUP(GJ26,Points_Table_Modified,IF(HM26&gt;=6,8,HM26+2),FALSE),0),""),IF(GH26&lt;&gt;"",IF(AND(GJ26&lt;=10,GH26&gt;=$GI$92),HLOOKUP(GJ26,Points_Table,IF(HM26&gt;=6,8,HM26+2),FALSE),0),"")),"")</f>
        <v/>
      </c>
      <c r="GM26" s="53" t="str">
        <f>IF(GK26&lt;&gt;"",AVERAGE(IF(AND($G26="3",GK26&lt;&gt;""),HLOOKUP(GK26,Points_Table_Modified,IF(HM26&gt;=6,8,HM26+2),FALSE),IF(GK26&lt;&gt;"",HLOOKUP(GK26,Points_Table,IF(HM26&gt;=6,8,HM26+2),FALSE),"")),GL26),GL26)</f>
        <v/>
      </c>
      <c r="GN26" s="51" t="str">
        <f>IF(AND($G26="2",GH26&lt;&gt;""),GH26,"")</f>
        <v/>
      </c>
      <c r="GO26" s="52" t="str">
        <f>IF(AND(GH26&lt;&gt;"",$G26="2"),_xlfn.RANK.EQ(GH26,$GN$6:$GN$89),"")</f>
        <v/>
      </c>
      <c r="GP26" s="52" t="str">
        <f>IF(IF(GO26&lt;&gt;"",IF(MAX(COUNTIF($GO$6:$GO$89,$GO$6:$GO$89))&gt;1,"x",""),"")&lt;&gt;"",GO26+1,"")</f>
        <v/>
      </c>
      <c r="GQ26" s="54" t="str">
        <f>IF(GO26&lt;&gt;"",IF($G26="3",IF(GH26&lt;&gt;"",IF(AND(GO26&lt;=10,GH26&gt;=$GN$92),HLOOKUP(GO26,Points_Table_Modified,IF(HM26&gt;=6,8,HM26+2),FALSE),0),""),IF(GH26&lt;&gt;"",IF(AND(GO26&lt;=10,GH26&gt;=$GN$92),HLOOKUP(GO26,Points_Table,IF(HM26&gt;=6,8,HM26+2),FALSE),0),"")),"")</f>
        <v/>
      </c>
      <c r="GR26" s="53" t="str">
        <f>IF(GP26&lt;&gt;"",AVERAGE(IF(AND($G26="3",GP26&lt;&gt;""),HLOOKUP(GP26,Points_Table_Modified,IF(HM26&gt;=6,8,HM26+2),FALSE),IF(GP26&lt;&gt;"",HLOOKUP(GP26,Points_Table,IF(HM26&gt;=6,8,HM26+2),FALSE),"")),GQ26),GQ26)</f>
        <v/>
      </c>
      <c r="GS26" s="51" t="str">
        <f>IF(AND($G26="3",GH26&lt;&gt;""),GH26,"")</f>
        <v/>
      </c>
      <c r="GT26" s="52" t="str">
        <f>IF(AND(GH26&lt;&gt;"",$G26="3"),_xlfn.RANK.EQ(GH26,$GS$6:$GS$89),"")</f>
        <v/>
      </c>
      <c r="GU26" s="52" t="str">
        <f>IF(IF(GT26&lt;&gt;"",IF(MAX(COUNTIF($GT$6:$GT$89,$GT$6:$GT$89))&gt;1,"x",""),"")&lt;&gt;"",GT26+1,"")</f>
        <v/>
      </c>
      <c r="GV26" s="52" t="str">
        <f>IF(GT26&lt;&gt;"",IF($G26="3",IF(GH26&lt;&gt;"",IF(AND(GT26&lt;=20,GH26&gt;=$GS$92),HLOOKUP(GT26,Points_Table_Modified,IF(HM26&gt;=6,8,HM26+2),FALSE),0),""),IF(GH26&lt;&gt;"",IF(AND(GT26&lt;=10,GH26&gt;=$GS$92),HLOOKUP(GT26,Points_Table,IF(HM26&gt;=6,8,HM26+2),FALSE),0),"")),"")</f>
        <v/>
      </c>
      <c r="GW26" s="53" t="str">
        <f>IF(GU26&lt;&gt;"",AVERAGE(IF(AND($G26="3",GU26&lt;&gt;""),HLOOKUP(GU26,Points_Table_Modified,IF(HM26&gt;=6,8,HM26+2),FALSE),IF(GU26&lt;&gt;"",HLOOKUP(GU26,Points_Table,IF(HM26&gt;=6,8,HM26+2),FALSE),"")),GV26),GV26)</f>
        <v/>
      </c>
      <c r="GX26" s="51" t="str">
        <f>IF(AND($G26="4",GH26&lt;&gt;""),GH26,"")</f>
        <v/>
      </c>
      <c r="GY26" s="52" t="str">
        <f>IF(AND($GH26&lt;&gt;"",G26="4"),_xlfn.RANK.EQ(GH26,$GX$6:$GX$89),"")</f>
        <v/>
      </c>
      <c r="GZ26" s="52" t="str">
        <f>IF(IF(GY26&lt;&gt;"",IF(MAX(COUNTIF($GY$6:$GY$89,$GY$6:$GY$89))&gt;1,"x",""),"")&lt;&gt;"",GY26+1,"")</f>
        <v/>
      </c>
      <c r="HA26" s="52" t="str">
        <f>IF(GY26&lt;&gt;"",IF($G26="3",IF(GH26&lt;&gt;"",IF(AND(GY26&lt;=10,GH26&gt;=$GX$92),HLOOKUP(GY26,Points_Table_Modified,IF(HM26&gt;=6,8,HM26+2),FALSE),0),""),IF(GH26&lt;&gt;"",IF(AND(GY26&lt;=10,GH26&gt;=$GX$92),HLOOKUP(GY26,Points_Table,IF(HM26&gt;=6,8,HM26+2),FALSE),0),"")),"")</f>
        <v/>
      </c>
      <c r="HB26" s="53" t="str">
        <f>IF(GZ26&lt;&gt;"",AVERAGE(IF(AND($G26="3",GZ26&lt;&gt;""),HLOOKUP(GZ26,Points_Table_Modified,IF(HM26&gt;=6,8,HM26+2),FALSE),IF(GZ26&lt;&gt;"",HLOOKUP(GZ26,Points_Table,IF(HM26&gt;=6,8,HM26+2),FALSE),"")),HA26),HA26)</f>
        <v/>
      </c>
      <c r="HC26" s="51" t="str">
        <f>IF(AND($G26="5",GH26&lt;&gt;""),GH26,"")</f>
        <v/>
      </c>
      <c r="HD26" s="52" t="str">
        <f>IF(AND(GH26&lt;&gt;"",$G26="5"),_xlfn.RANK.EQ(GH26,$HC$6:$HC$89),"")</f>
        <v/>
      </c>
      <c r="HE26" s="52" t="str">
        <f>IF(IF(HD26&lt;&gt;"",IF(MAX(COUNTIF($HD$6:$HD$89,$HD$6:$HD$89))&gt;1,"x",""),"")&lt;&gt;"",HD26+1,"")</f>
        <v/>
      </c>
      <c r="HF26" s="52" t="str">
        <f>IF(HD26&lt;&gt;"",IF($G26="3",IF(GH26&lt;&gt;"",IF(AND(HD26&lt;=10,GH26&gt;=$HC$92),HLOOKUP(HD26,Points_Table_Modified,IF(HM26&gt;=6,8,HM26+2),FALSE),0),""),IF(GH26&lt;&gt;"",IF(AND(HD26&lt;=10,GH26&gt;=$HC$92),HLOOKUP(HD26,Points_Table,IF(HM26&gt;=6,8,HM26+2),FALSE),0),"")),"")</f>
        <v/>
      </c>
      <c r="HG26" s="53" t="str">
        <f>IF(HE26&lt;&gt;"",AVERAGE(IF(AND($G26="3",HE26&lt;&gt;""),HLOOKUP(HE26,Points_Table_Modified,IF(HM26&gt;=6,8,HM26+2),FALSE),IF(HE26&lt;&gt;"",HLOOKUP(HE26,Points_Table,IF(HM26&gt;=6,8,HM26+2),FALSE),"")),HF26),HF26)</f>
        <v/>
      </c>
      <c r="HH26" s="51" t="str">
        <f>IF(AND($G26="6",GH26&lt;&gt;""),GH26,"")</f>
        <v/>
      </c>
      <c r="HI26" s="52" t="str">
        <f>IF(AND(GH26&lt;&gt;"",$G26="6"),_xlfn.RANK.EQ(GH26,$HH$6:$HH$89),"")</f>
        <v/>
      </c>
      <c r="HJ26" s="52" t="str">
        <f>IF(IF(HI26&lt;&gt;"",IF(MAX(COUNTIF($HI$6:$HI$89,$HI$6:$HI$89))&gt;1,"x",""),"")&lt;&gt;"",HI26+1,"")</f>
        <v/>
      </c>
      <c r="HK26" s="52" t="str">
        <f>IF(HI26&lt;&gt;"",IF($G26="3",IF(GH26&lt;&gt;"",IF(AND(HI26&lt;=10,GH26&gt;=$HH$92),HLOOKUP(HI26,Points_Table_Modified,IF(HM26&gt;=6,8,HM26+2),FALSE),0),""),IF(GH26&lt;&gt;"",IF(AND(HI26&lt;=10,GH26&gt;=$HH$92),HLOOKUP(HI26,Points_Table,IF(HM26&gt;=6,8,HM26+2),FALSE),0),"")),"")</f>
        <v/>
      </c>
      <c r="HL26" s="53" t="str">
        <f>IF(HJ26&lt;&gt;"",AVERAGE(IF(AND($G26="3",HJ26&lt;&gt;""),HLOOKUP(HJ26,Points_Table_Modified,IF(HM26&gt;=6,8,HM26+2),FALSE),IF(HJ26&lt;&gt;"",HLOOKUP(HJ26,Points_Table,IF(HM26&gt;=6,8,HM26+2),FALSE),"")),HK26),HK26)</f>
        <v/>
      </c>
      <c r="HM26" s="57">
        <f>VLOOKUP($G26,Entries_D_Event,9,FALSE)</f>
        <v>0</v>
      </c>
      <c r="HN26" s="52" t="str">
        <f>CONCATENATE(HI26,HD26,GY26,GT26,GO26,GJ26)</f>
        <v/>
      </c>
      <c r="HO26" s="118" t="str">
        <f>IF(HN26&lt;&gt;"",IF(AND($G26="3",GH26&lt;&gt;""),10,IF(GH26&lt;&gt;"",5,"")),"")</f>
        <v/>
      </c>
      <c r="HP26" s="118">
        <f>_xlfn.NUMBERVALUE(IF(HN26&lt;&gt;"",CONCATENATE(HL26,HG26,HB26,GW26,GR26,GM26),""))</f>
        <v>0</v>
      </c>
      <c r="HQ26" s="56">
        <f>IFERROR(HO26+HP26,0)</f>
        <v>0</v>
      </c>
      <c r="HR26" s="90"/>
      <c r="HS26" s="52" t="str">
        <f>IF(AND($G26="1",HR26&lt;&gt;""),HR26,"")</f>
        <v/>
      </c>
      <c r="HT26" s="52" t="str">
        <f>IF(AND(HR26&lt;&gt;"",$G26="1"),_xlfn.RANK.EQ(HR26,$HS$6:$HS$89),"")</f>
        <v/>
      </c>
      <c r="HU26" s="52" t="str">
        <f>IF(IF(HT26&lt;&gt;"",IF(MAX(COUNTIF($HT$6:$HT$89,$HT$6:$HT$89))&gt;1,"x",""),"")&lt;&gt;"",HT26+1,"")</f>
        <v/>
      </c>
      <c r="HV26" s="52" t="str">
        <f>IF(HT26&lt;&gt;"",IF($G26="3",IF(HR26&lt;&gt;"",IF(AND(HT26&lt;=10,HR26&gt;=$HS$92),HLOOKUP(HT26,Points_Table_Modified,IF(IW26&gt;=6,8,IW26+2),FALSE),0),""),IF(HR26&lt;&gt;"",IF(AND(HT26&lt;=10,HR26&gt;=$HS$92),HLOOKUP(HT26,Points_Table,IF(IW26&gt;=6,8,IW26+2),FALSE),0),"")),"")</f>
        <v/>
      </c>
      <c r="HW26" s="53" t="str">
        <f>IF(HU26&lt;&gt;"",AVERAGE(IF(AND($G26="3",HU26&lt;&gt;""),HLOOKUP(HU26,Points_Table_Modified,IF(IW26&gt;=6,8,IW26+2),FALSE),IF(HU26&lt;&gt;"",HLOOKUP(HU26,Points_Table,IF(IW26&gt;=6,8,IW26+2),FALSE),"")),HV26),HV26)</f>
        <v/>
      </c>
      <c r="HX26" s="51" t="str">
        <f>IF(AND($G26="2",HR26&lt;&gt;""),HR26,"")</f>
        <v/>
      </c>
      <c r="HY26" s="52" t="str">
        <f>IF(AND(HR26&lt;&gt;"",$G26="2"),_xlfn.RANK.EQ(HR26,$HX$6:$HX$89),"")</f>
        <v/>
      </c>
      <c r="HZ26" s="52" t="str">
        <f>IF(IF(HY26&lt;&gt;"",IF(MAX(COUNTIF($HY$6:$HY$89,$HY$6:$HY$89))&gt;1,"x",""),"")&lt;&gt;"",HY26+1,"")</f>
        <v/>
      </c>
      <c r="IA26" s="54" t="str">
        <f>IF(HY26&lt;&gt;"",IF($G26="3",IF(HR26&lt;&gt;"",IF(AND(HY26&lt;=10,HR26&gt;=$HX$92),HLOOKUP(HY26,Points_Table_Modified,IF(IW26&gt;=6,8,IW26+2),FALSE),0),""),IF(HR26&lt;&gt;"",IF(AND(HY26&lt;=10,HR26&gt;=$HX$92),HLOOKUP(HY26,Points_Table,IF(IW26&gt;=6,8,IW26+2),FALSE),0),"")),"")</f>
        <v/>
      </c>
      <c r="IB26" s="53" t="str">
        <f>IF(HZ26&lt;&gt;"",AVERAGE(IF(AND($G26="3",HZ26&lt;&gt;""),HLOOKUP(HZ26,Points_Table_Modified,IF(IW26&gt;=6,8,IW26+2),FALSE),IF(HZ26&lt;&gt;"",HLOOKUP(HZ26,Points_Table,IF(IW26&gt;=6,8,IW26+2),FALSE),"")),IA26),IA26)</f>
        <v/>
      </c>
      <c r="IC26" s="51" t="str">
        <f>IF(AND($G26="3",HR26&lt;&gt;""),HR26,"")</f>
        <v/>
      </c>
      <c r="ID26" s="52" t="str">
        <f>IF(AND(HR26&lt;&gt;"",$G26="3"),_xlfn.RANK.EQ(HR26,$IC$6:$IC$89),"")</f>
        <v/>
      </c>
      <c r="IE26" s="52" t="str">
        <f>IF(IF(ID26&lt;&gt;"",IF(MAX(COUNTIF($ID$6:$ID$89,$ID$6:$ID$89))&gt;1,"x",""),"")&lt;&gt;"",ID26+1,"")</f>
        <v/>
      </c>
      <c r="IF26" s="52" t="str">
        <f>IF(ID26&lt;&gt;"",IF($G26="3",IF(HR26&lt;&gt;"",IF(AND(ID26&lt;=20,HR26&gt;=$IC$92),HLOOKUP(ID26,Points_Table_Modified,IF(IW26&gt;=6,8,IW26+2),FALSE),0),""),IF(HR26&lt;&gt;"",IF(AND(ID26&lt;=10,HR26&gt;=$IC$92),HLOOKUP(ID26,Points_Table,IF(IW26&gt;=6,8,IW26+2),FALSE),0),"")),"")</f>
        <v/>
      </c>
      <c r="IG26" s="53" t="str">
        <f>IF(IE26&lt;&gt;"",AVERAGE(IF(AND($G26="3",IE26&lt;&gt;""),HLOOKUP(IE26,Points_Table_Modified,IF(IW26&gt;=6,8,IW26+2),FALSE),IF(IE26&lt;&gt;"",HLOOKUP(IE26,Points_Table,IF(IW26&gt;=6,8,IW26+2),FALSE),"")),IF26),IF26)</f>
        <v/>
      </c>
      <c r="IH26" s="51" t="str">
        <f>IF(AND($G26="4",HR26&lt;&gt;""),HR26,"")</f>
        <v/>
      </c>
      <c r="II26" s="52" t="str">
        <f>IF(AND(HR26&lt;&gt;"",G26="4"),_xlfn.RANK.EQ(HR26,$IH$6:$IH$89),"")</f>
        <v/>
      </c>
      <c r="IJ26" s="52" t="str">
        <f>IF(IF(II26&lt;&gt;"",IF(MAX(COUNTIF($II$6:$II$89,$II$6:$II$89))&gt;1,"x",""),"")&lt;&gt;"",II26+1,"")</f>
        <v/>
      </c>
      <c r="IK26" s="52" t="str">
        <f>IF(II26&lt;&gt;"",IF($G26="3",IF(HR26&lt;&gt;"",IF(AND(II26&lt;=10,HR26&gt;=$IH$92),HLOOKUP(II26,Points_Table_Modified,IF(IW26&gt;=6,8,IW26+2),FALSE),0),""),IF(HR26&lt;&gt;"",IF(AND(II26&lt;=10,HR26&gt;=$IH$92),HLOOKUP(II26,Points_Table,IF(IW26&gt;=6,8,IW26+2),FALSE),0),"")),"")</f>
        <v/>
      </c>
      <c r="IL26" s="53" t="str">
        <f>IF(IJ26&lt;&gt;"",AVERAGE(IF(AND($G26="3",IJ26&lt;&gt;""),HLOOKUP(IJ26,Points_Table_Modified,IF(IW26&gt;=6,8,IW26+2),FALSE),IF(IJ26&lt;&gt;"",HLOOKUP(IJ26,Points_Table,IF(IW26&gt;=6,8,IW26+2),FALSE),"")),IK26),IK26)</f>
        <v/>
      </c>
      <c r="IM26" s="51" t="str">
        <f>IF(AND($G26="5",HR26&lt;&gt;""),HR26,"")</f>
        <v/>
      </c>
      <c r="IN26" s="52" t="str">
        <f>IF(AND(HR26&lt;&gt;"",$G26="5"),_xlfn.RANK.EQ(HR26,$IM$6:$IM$89),"")</f>
        <v/>
      </c>
      <c r="IO26" s="52" t="str">
        <f>IF(IF(IN26&lt;&gt;"",IF(MAX(COUNTIF($IN$6:$IN$89,$IN$6:$IN$89))&gt;1,"x",""),"")&lt;&gt;"",IN26+1,"")</f>
        <v/>
      </c>
      <c r="IP26" s="52" t="str">
        <f>IF(IN26&lt;&gt;"",IF($G26="3",IF(HR26&lt;&gt;"",IF(AND(IN26&lt;=10,HR26&gt;=$IM$92),HLOOKUP(IN26,Points_Table_Modified,IF(IW26&gt;=6,8,IW26+2),FALSE),0),""),IF(HR26&lt;&gt;"",IF(AND(IN26&lt;=10,HR26&gt;=$IM$92),HLOOKUP(IN26,Points_Table,IF(IW26&gt;=6,8,IW26+2),FALSE),0),"")),"")</f>
        <v/>
      </c>
      <c r="IQ26" s="53" t="str">
        <f>IF(IO26&lt;&gt;"",AVERAGE(IF(AND($G26="3",IO26&lt;&gt;""),HLOOKUP(IO26,Points_Table_Modified,IF(IW26&gt;=6,8,IW26+2),FALSE),IF(IO26&lt;&gt;"",HLOOKUP(IO26,Points_Table,IF(IW26&gt;=6,8,IW26+2),FALSE),"")),IP26),IP26)</f>
        <v/>
      </c>
      <c r="IR26" s="51" t="str">
        <f>IF(AND($G26="6",HR26&lt;&gt;""),HR26,"")</f>
        <v/>
      </c>
      <c r="IS26" s="52" t="str">
        <f>IF(AND(HR26&lt;&gt;"",$G26="6"),_xlfn.RANK.EQ(HR26,$IR$6:$IR$89),"")</f>
        <v/>
      </c>
      <c r="IT26" s="52" t="str">
        <f>IF(IF(IS26&lt;&gt;"",IF(MAX(COUNTIF($IS$6:$IS$89,$IS$6:$IS$89))&gt;1,"x",""),"")&lt;&gt;"",IS26+1,"")</f>
        <v/>
      </c>
      <c r="IU26" s="52" t="str">
        <f>IF(IS26&lt;&gt;"",IF($G26="3",IF(HR26&lt;&gt;"",IF(AND(IS26&lt;=10,HR26&gt;=$IR$92),HLOOKUP(IS26,Points_Table_Modified,IF(IW26&gt;=6,8,IW26+2),FALSE),0),""),IF(HR26&lt;&gt;"",IF(AND(IS26&lt;=10,HR26&gt;=$IR$92),HLOOKUP(IS26,Points_Table,IF(IW26&gt;=6,8,IW26+2),FALSE),0),"")),"")</f>
        <v/>
      </c>
      <c r="IV26" s="53" t="str">
        <f>IF(IT26&lt;&gt;"",AVERAGE(IF(AND($G26="3",IT26&lt;&gt;""),HLOOKUP(IT26,Points_Table_Modified,IF(IW26&gt;=6,8,IW26+2),FALSE),IF(IT26&lt;&gt;"",HLOOKUP(IT26,Points_Table,IF(IW26&gt;=6,8,IW26+2),FALSE),"")),IU26),IU26)</f>
        <v/>
      </c>
      <c r="IW26" s="57">
        <f>VLOOKUP($G26,Entries_D_Event,10,FALSE)</f>
        <v>0</v>
      </c>
      <c r="IX26" s="52" t="str">
        <f>CONCATENATE(IS26,IN26,II26,ID26,HY26,HT26)</f>
        <v/>
      </c>
      <c r="IY26" s="118" t="str">
        <f>IF(IX26&lt;&gt;"",IF(AND($G26="3",HR26&lt;&gt;""),10,IF(HR26&lt;&gt;"",5,"")),"")</f>
        <v/>
      </c>
      <c r="IZ26" s="118">
        <f>_xlfn.NUMBERVALUE(IF(IX26&lt;&gt;"",CONCATENATE(IV26,IQ26,IL26,IG26,IB26,HW26),""))</f>
        <v>0</v>
      </c>
      <c r="JA26" s="56">
        <f>IFERROR(IY26+IZ26,0)</f>
        <v>0</v>
      </c>
      <c r="JB26" s="90"/>
      <c r="JC26" s="52" t="str">
        <f>IF(AND($G26="1",JB26&lt;&gt;""),JB26,"")</f>
        <v/>
      </c>
      <c r="JD26" s="52" t="str">
        <f>IF(AND(JB26&lt;&gt;"",$G26="1"),_xlfn.RANK.EQ(JB26,$JC$6:$JC$89),"")</f>
        <v/>
      </c>
      <c r="JE26" s="52" t="str">
        <f>IF(IF(JD26&lt;&gt;"",IF(MAX(COUNTIF($JD$6:$JD$89,$JD$6:$JD$89))&gt;1,"x",""),"")&lt;&gt;"",JD26+1,"")</f>
        <v/>
      </c>
      <c r="JF26" s="52" t="str">
        <f>IF(JD26&lt;&gt;"",IF($G26="3",IF(JB26&lt;&gt;"",IF(AND(JD26&lt;=10,JB26&gt;=$JC$92),HLOOKUP(JD26,Points_Table_Modified,IF(KG26&gt;=6,8,KG26+2),FALSE),0),""),IF(JB26&lt;&gt;"",IF(AND(JD26&lt;=10,JB26&gt;=$JC$92),HLOOKUP(JD26,Points_Table,IF(KG26&gt;=6,8,KG26+2),FALSE),0),"")),"")</f>
        <v/>
      </c>
      <c r="JG26" s="53" t="str">
        <f>IF(JE26&lt;&gt;"",AVERAGE(IF(AND($G26="3",JE26&lt;&gt;""),HLOOKUP(JE26,Points_Table_Modified,IF(KG26&gt;=6,8,KG26+2),FALSE),IF(JE26&lt;&gt;"",HLOOKUP(JE26,Points_Table,IF(KG26&gt;=6,8,KG26+2),FALSE),"")),JF26),JF26)</f>
        <v/>
      </c>
      <c r="JH26" s="51" t="str">
        <f>IF(AND($G26="2",JB26&lt;&gt;""),JB26,"")</f>
        <v/>
      </c>
      <c r="JI26" s="52" t="str">
        <f>IF(AND(JB26&lt;&gt;"",$G26="2"),_xlfn.RANK.EQ(JB26,$JH$6:$JH$89),"")</f>
        <v/>
      </c>
      <c r="JJ26" s="52" t="str">
        <f>IF(IF(JI26&lt;&gt;"",IF(MAX(COUNTIF($JI$6:$JI$89,$JI$6:$JI$89))&gt;1,"x",""),"")&lt;&gt;"",JI26+1,"")</f>
        <v/>
      </c>
      <c r="JK26" s="54" t="str">
        <f>IF(JI26&lt;&gt;"",IF($G26="3",IF(JB26&lt;&gt;"",IF(AND(JI26&lt;=10,JB26&gt;=$JH$92),HLOOKUP(JI26,Points_Table_Modified,IF(KG26&gt;=6,8,KG26+2),FALSE),0),""),IF(JB26&lt;&gt;"",IF(AND(JI26&lt;=10,JB26&gt;=$JH$92),HLOOKUP(JI26,Points_Table,IF(KG26&gt;=6,8,KG26+2),FALSE),0),"")),"")</f>
        <v/>
      </c>
      <c r="JL26" s="53" t="str">
        <f>IF(JJ26&lt;&gt;"",AVERAGE(IF(AND($G26="3",JJ26&lt;&gt;""),HLOOKUP(JJ26,Points_Table_Modified,IF(KG26&gt;=6,8,KG26+2),FALSE),IF(JJ26&lt;&gt;"",HLOOKUP(JJ26,Points_Table,IF(KG26&gt;=6,8,KG26+2),FALSE),"")),JK26),JK26)</f>
        <v/>
      </c>
      <c r="JM26" s="51" t="str">
        <f>IF(AND($G26="3",JB26&lt;&gt;""),JB26,"")</f>
        <v/>
      </c>
      <c r="JN26" s="52" t="str">
        <f>IF(AND(JB26&lt;&gt;"",$G26="3"),_xlfn.RANK.EQ(JB26,$JM$6:$JM$89),"")</f>
        <v/>
      </c>
      <c r="JO26" s="52" t="str">
        <f>IF(IF(JN26&lt;&gt;"",IF(MAX(COUNTIF($JN$6:$JN$89,$JN$6:$JN$89))&gt;1,"x",""),"")&lt;&gt;"",JN26+1,"")</f>
        <v/>
      </c>
      <c r="JP26" s="52" t="str">
        <f>IF(JN26&lt;&gt;"",IF($G26="3",IF(JB26&lt;&gt;"",IF(AND(JN26&lt;=20,JB26&gt;=$JM$92),HLOOKUP(JN26,Points_Table_Modified,IF(KG26&gt;=6,8,KG26+2),FALSE),0),""),IF(JB26&lt;&gt;"",IF(AND(JN26&lt;=10,JB26&gt;=$JM$92),HLOOKUP(JN26,Points_Table,IF(KG26&gt;=6,8,KG26+2),FALSE),0),"")),"")</f>
        <v/>
      </c>
      <c r="JQ26" s="53" t="str">
        <f>IF(JO26&lt;&gt;"",AVERAGE(IF(AND($G26="3",JO26&lt;&gt;""),HLOOKUP(JO26,Points_Table_Modified,IF(KG26&gt;=6,8,KG26+2),FALSE),IF(JO26&lt;&gt;"",HLOOKUP(JO26,Points_Table,IF(KG26&gt;=6,8,KG26+2),FALSE),"")),JP26),JP26)</f>
        <v/>
      </c>
      <c r="JR26" s="51" t="str">
        <f>IF(AND($G26="4",JB26&lt;&gt;""),JB26,"")</f>
        <v/>
      </c>
      <c r="JS26" s="52" t="str">
        <f>IF(AND(JB26&lt;&gt;"",G26="4"),_xlfn.RANK.EQ(JB26,$JR$6:$JR$89),"")</f>
        <v/>
      </c>
      <c r="JT26" s="52" t="str">
        <f>IF(IF(JS26&lt;&gt;"",IF(MAX(COUNTIF($JS$6:$JS$89,$JS$6:$JS$89))&gt;1,"x",""),"")&lt;&gt;"",JS26+1,"")</f>
        <v/>
      </c>
      <c r="JU26" s="52" t="str">
        <f>IF(JS26&lt;&gt;"",IF($G26="3",IF(JB26&lt;&gt;"",IF(AND(JS26&lt;=10,JB26&gt;=$JR$92),HLOOKUP(JS26,Points_Table_Modified,IF(KG26&gt;=6,8,KG26+2),FALSE),0),""),IF(JB26&lt;&gt;"",IF(AND(JS26&lt;=10,JB26&gt;=$JR$92),HLOOKUP(JS26,Points_Table,IF(KG26&gt;=6,8,KG26+2),FALSE),0),"")),"")</f>
        <v/>
      </c>
      <c r="JV26" s="53" t="str">
        <f>IF(JT26&lt;&gt;"",AVERAGE(IF(AND($G26="3",JT26&lt;&gt;""),HLOOKUP(JT26,Points_Table_Modified,IF(KG26&gt;=6,8,KG26+2),FALSE),IF(JT26&lt;&gt;"",HLOOKUP(JT26,Points_Table,IF(KG26&gt;=6,8,KG26+2),FALSE),"")),JU26),JU26)</f>
        <v/>
      </c>
      <c r="JW26" s="51" t="str">
        <f>IF(AND($G26="5",JB26&lt;&gt;""),JB26,"")</f>
        <v/>
      </c>
      <c r="JX26" s="52" t="str">
        <f>IF(AND(JB26&lt;&gt;"",$G26="5"),_xlfn.RANK.EQ(JB26,$JW$6:$JW$89),"")</f>
        <v/>
      </c>
      <c r="JY26" s="52" t="str">
        <f>IF(IF(JX26&lt;&gt;"",IF(MAX(COUNTIF($JX$6:$JX$89,$JX$6:$JX$89))&gt;1,"x",""),"")&lt;&gt;"",JX26+1,"")</f>
        <v/>
      </c>
      <c r="JZ26" s="52" t="str">
        <f>IF(JX26&lt;&gt;"",IF($G26="3",IF(JB26&lt;&gt;"",IF(AND(JX26&lt;=10,JB26&gt;=$JW$92),HLOOKUP(JX26,Points_Table_Modified,IF(KG26&gt;=6,8,KG26+2),FALSE),0),""),IF(JB26&lt;&gt;"",IF(AND(JX26&lt;=10,JB26&gt;=$JW$92),HLOOKUP(JX26,Points_Table,IF(KG26&gt;=6,8,KG26+2),FALSE),0),"")),"")</f>
        <v/>
      </c>
      <c r="KA26" s="53" t="str">
        <f>IF(JY26&lt;&gt;"",AVERAGE(IF(AND($G26="3",JY26&lt;&gt;""),HLOOKUP(JY26,Points_Table_Modified,IF(KG26&gt;=6,8,KG26+2),FALSE),IF(JY26&lt;&gt;"",HLOOKUP(JY26,Points_Table,IF(KG26&gt;=6,8,KG26+2),FALSE),"")),JZ26),JZ26)</f>
        <v/>
      </c>
      <c r="KB26" s="51" t="str">
        <f>IF(AND($G26="6",JB26&lt;&gt;""),JB26,"")</f>
        <v/>
      </c>
      <c r="KC26" s="52" t="str">
        <f>IF(AND(JB26&lt;&gt;"",$G26="6"),_xlfn.RANK.EQ(JB26,$KB$6:$KB$89),"")</f>
        <v/>
      </c>
      <c r="KD26" s="52" t="str">
        <f>IF(IF(KC26&lt;&gt;"",IF(MAX(COUNTIF($KC$6:$KC$89,$KC$6:$KC$89))&gt;1,"x",""),"")&lt;&gt;"",KC26+1,"")</f>
        <v/>
      </c>
      <c r="KE26" s="52" t="str">
        <f>IF(KC26&lt;&gt;"",IF($G26="3",IF(JB26&lt;&gt;"",IF(AND(KC26&lt;=10,JB26&gt;=$KB$92),HLOOKUP(KC26,Points_Table_Modified,IF(KG26&gt;=6,8,KG26+2),FALSE),0),""),IF(JB26&lt;&gt;"",IF(AND(KC26&lt;=10,JB26&gt;=$KB$92),HLOOKUP(KC26,Points_Table,IF(KG26&gt;=6,8,KG26+2),FALSE),0),"")),"")</f>
        <v/>
      </c>
      <c r="KF26" s="53" t="str">
        <f>IF(KD26&lt;&gt;"",AVERAGE(IF(AND($G26="3",KD26&lt;&gt;""),HLOOKUP(KD26,Points_Table_Modified,IF(KG26&gt;=6,8,KG26+2),FALSE),IF(KD26&lt;&gt;"",HLOOKUP(KD26,Points_Table,IF(KG26&gt;=6,8,KG26+2),FALSE),"")),KE26),KE26)</f>
        <v/>
      </c>
      <c r="KG26" s="57">
        <f>VLOOKUP($G26,Entries_D_Event,11,FALSE)</f>
        <v>0</v>
      </c>
      <c r="KH26" s="52" t="str">
        <f>CONCATENATE(KC26,JX26,JS26,JN26,JI26,JD26)</f>
        <v/>
      </c>
      <c r="KI26" s="118" t="str">
        <f>IF(KH26&lt;&gt;"",IF(AND($G26="3",JB26&lt;&gt;""),10,IF(JB26&lt;&gt;"",5,"")),"")</f>
        <v/>
      </c>
      <c r="KJ26" s="118">
        <f>_xlfn.NUMBERVALUE(IF(KH26&lt;&gt;"",CONCATENATE(KF26,KA26,JV26,JQ26,JL26,JG26),""))</f>
        <v>0</v>
      </c>
      <c r="KK26" s="56">
        <f>IFERROR(KI26+KJ26,0)</f>
        <v>0</v>
      </c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</row>
    <row r="27" spans="1:358" s="1" customFormat="1" x14ac:dyDescent="0.25">
      <c r="A27" s="35"/>
      <c r="B27" s="45">
        <v>22</v>
      </c>
      <c r="C27" s="47" t="s">
        <v>15</v>
      </c>
      <c r="D27" s="47" t="s">
        <v>7</v>
      </c>
      <c r="E27" s="50">
        <v>7654</v>
      </c>
      <c r="F27" s="50">
        <v>309</v>
      </c>
      <c r="G27" s="49" t="s">
        <v>55</v>
      </c>
      <c r="H27" s="50" t="str">
        <f>VLOOKUP($G27,Class_Description,2)</f>
        <v>Modified</v>
      </c>
      <c r="I27" s="187">
        <f>AS27+CC27+DM27+EW27+GG27+HQ27+JA27+KK27</f>
        <v>78</v>
      </c>
      <c r="J27" s="116">
        <v>525</v>
      </c>
      <c r="K27" s="102" t="str">
        <f>IF(AND(J27&lt;&gt;"",$G27="1"),J27,"")</f>
        <v/>
      </c>
      <c r="L27" s="103" t="str">
        <f>IF(AND(J27&lt;&gt;"",$G27="1"),_xlfn.RANK.EQ(J27,$K$6:$K$89),"")</f>
        <v/>
      </c>
      <c r="M27" s="103" t="str">
        <f>IF(G27="6",IF(IF(L27&lt;&gt;"",IF(MAX(COUNTIF($L$6:$L$89,$L$6:$L$89))&gt;1,"x",""),"")&lt;&gt;"",L27+1,""),IF(K27=0,"",IF(IF(L27&lt;&gt;"",IF(MAX(COUNTIF($L$6:$L$89,$L$6:$L$89))&gt;1,"x",""),"")&lt;&gt;"",L27+1,"")))</f>
        <v/>
      </c>
      <c r="N27" s="103" t="str">
        <f>IF(L27&lt;&gt;"",IF($G27="3",IF(AND(L27&lt;=20,J27&gt;=$K$92),HLOOKUP(L27,Points_Table_Modified,IF(AO27&gt;=6,8,AO27+2),FALSE),0),IF(AND(L27&lt;=10,J27&gt;=$K$92),HLOOKUP(L27,Points_Table,IF(AO27&gt;=6,8,AO27+2),FALSE),0)),"")</f>
        <v/>
      </c>
      <c r="O27" s="103" t="str">
        <f>IF(M27&lt;&gt;"",AVERAGE(IF(AND($G27="3",M27&lt;&gt;""),HLOOKUP(M27,Points_Table_Modified,IF(AO27&gt;=6,8,AO27+2),FALSE),IF(M27&lt;&gt;"",HLOOKUP(M27,Points_Table,IF(AO27&gt;=6,8,AO27+2),FALSE),"")),N27),N27)</f>
        <v/>
      </c>
      <c r="P27" s="102" t="str">
        <f>IF(AND(J27&lt;&gt;"",$G27="2"),J27,"")</f>
        <v/>
      </c>
      <c r="Q27" s="103" t="str">
        <f>IF(AND(J27&lt;&gt;"",$G27="2"),_xlfn.RANK.EQ(J27,$P$6:$P$89),"")</f>
        <v/>
      </c>
      <c r="R27" s="103" t="str">
        <f>IF(G27="6",IF(IF(Q27&lt;&gt;"",IF(MAX(COUNTIF($Q$6:$Q$89,$Q$6:$Q$89))&gt;1,"x",""),"")&lt;&gt;"",Q27+1,""),IF(P27=0,"",IF(IF(Q27&lt;&gt;"",IF(MAX(COUNTIF($Q$6:$Q$89,$Q$6:$Q$89))&gt;1,"x",""),"")&lt;&gt;"",Q27+1,"")))</f>
        <v/>
      </c>
      <c r="S27" s="103" t="str">
        <f>IF(Q27&lt;&gt;"",IF($G27="3",IF(J27&lt;&gt;"",IF(AND(Q27&lt;=10,J27&gt;=$P$92),HLOOKUP(Q27,Points_Table_Modified,IF(AO27&gt;=6,8,AO27+2),FALSE),0),""),IF(J27&lt;&gt;"",IF(AND(Q27&lt;=10,J27&gt;=$P$92),HLOOKUP(Q27,Points_Table,IF(AO27&gt;=6,8,AO27+2),FALSE),0),"")),"")</f>
        <v/>
      </c>
      <c r="T27" s="103" t="str">
        <f>IF(R27&lt;&gt;"",AVERAGE(IF(AND($G27="3",R27&lt;&gt;""),HLOOKUP(R27,Points_Table_Modified,IF(AO27&gt;=6,8,AO27+2),FALSE),IF(R27&lt;&gt;"",HLOOKUP(R27,Points_Table,IF(AO27&gt;=6,8,AO27+2),FALSE),"")),S27),S27)</f>
        <v/>
      </c>
      <c r="U27" s="102">
        <f>IF(AND(J27&lt;&gt;"",$G27="3"),J27,"")</f>
        <v>525</v>
      </c>
      <c r="V27" s="103">
        <f>IF(AND(J27&lt;&gt;"",$G27="3"),_xlfn.RANK.EQ(J27,$U$6:$U$89),"")</f>
        <v>7</v>
      </c>
      <c r="W27" s="103" t="str">
        <f>IF(G27="6",IF(IF(V27&lt;&gt;"",IF(MAX(COUNTIF($V$6:$V$89,$V$6:$V$89))&gt;1,"x",""),"")&lt;&gt;"",V27+1,""),IF(U27=0,"",IF(IF(V27&lt;&gt;"",IF(MAX(COUNTIF($V$6:$V$89,$V$6:$V$89))&gt;1,"x",""),"")&lt;&gt;"",V27+1,"")))</f>
        <v/>
      </c>
      <c r="X27" s="103">
        <f>IF(V27&lt;&gt;"",IF($G27="3",IF(J27&lt;&gt;"",IF(AND(V27&lt;=20,J27&gt;=$U$92),HLOOKUP(V27,Points_Table_Modified,IF(AO27&gt;=6,8,AO27+2),FALSE),0),""),IF(J27&lt;&gt;"",IF(AND(V27&lt;=10,$J27&gt;=$U$92),HLOOKUP(V27,Points_Table,IF(AO27&gt;=6,8,AO27+2),FALSE),0),"")),"")</f>
        <v>24</v>
      </c>
      <c r="Y27" s="103">
        <f>IF(W27&lt;&gt;"",AVERAGE(IF(AND($G27="3",W27&lt;&gt;""),HLOOKUP(W27,Points_Table_Modified,IF(AO27&gt;=6,8,AO27+2),FALSE),IF(W27&lt;&gt;"",HLOOKUP(W27,Points_Table,IF(AO27&gt;=6,8,AO27+2),FALSE),"")),X27),X27)</f>
        <v>24</v>
      </c>
      <c r="Z27" s="102" t="str">
        <f>IF(AND(J27&lt;&gt;"",$G27="4"),J27,"")</f>
        <v/>
      </c>
      <c r="AA27" s="103" t="str">
        <f>IF(AND($J27&lt;&gt;"",G27="4"),_xlfn.RANK.EQ(J27,$Z$6:$Z$89),"")</f>
        <v/>
      </c>
      <c r="AB27" s="103" t="str">
        <f>IF($G27="6",IF(IF(AA27&lt;&gt;"",IF(MAX(COUNTIF($AA$6:$AA$89,$AA$6:$AA$89))&gt;1,"x",""),"")&lt;&gt;"",AA27+1,""),IF(Z27=0,"",IF(IF(AA27&lt;&gt;"",IF(MAX(COUNTIF($AA$6:$AA$89,$AA$6:$AA$89))&gt;1,"x",""),"")&lt;&gt;"",AA27+1,"")))</f>
        <v/>
      </c>
      <c r="AC27" s="103" t="str">
        <f>IF(AA27&lt;&gt;"",IF($G27="3",IF(J27&lt;&gt;"",IF(AND(AA27&lt;=10,J27&gt;=$Z$92),HLOOKUP(AA27,Points_Table_Modified,IF(AO27&gt;=6,8,AO27+2),FALSE),0),""),IF(J27&lt;&gt;"",IF(AND(AA27&lt;=10,J27&gt;=$Z$92),HLOOKUP(AA27,Points_Table,IF(AO27&gt;=6,8,AO27+2),FALSE),0),"")),"")</f>
        <v/>
      </c>
      <c r="AD27" s="103" t="str">
        <f>IF(AB27&lt;&gt;"",AVERAGE(IF(AND($G27="3",AB27&lt;&gt;""),HLOOKUP(AB27,Points_Table_Modified,IF(AO27&gt;=6,8,AO27+2),FALSE),IF(AB27&lt;&gt;"",HLOOKUP(AB27,Points_Table,IF(AO27&gt;=6,8,AO27+2),FALSE),"")),AC27),AC27)</f>
        <v/>
      </c>
      <c r="AE27" s="102" t="str">
        <f>IF(AND(J27&lt;&gt;"",$G27="5"),J27,"")</f>
        <v/>
      </c>
      <c r="AF27" s="103" t="str">
        <f>IF(AND(J27&lt;&gt;"",$G27="5"),_xlfn.RANK.EQ(J27,$AE$6:$AE$89),"")</f>
        <v/>
      </c>
      <c r="AG27" s="103" t="str">
        <f>IF($G27="6",IF(IF(AF27&lt;&gt;"",IF(MAX(COUNTIF($AF$6:$AF$89,$AF$6:$AF$89))&gt;1,"x",""),"")&lt;&gt;"",AF27+1,""),IF(AE27=0,"",IF(IF(AF27&lt;&gt;"",IF(MAX(COUNTIF($AF$6:$AF$89,$AF$6:$AF$89))&gt;1,"x",""),"")&lt;&gt;"",AF27+1,"")))</f>
        <v/>
      </c>
      <c r="AH27" s="103" t="str">
        <f>IF(AF27&lt;&gt;"",IF($G27="3",IF(J27&lt;&gt;"",IF(AND(AF27&lt;=10,J27&gt;=$AE$92),HLOOKUP(AF27,Points_Table_Modified,IF(AO27&gt;=6,8,AO27+2),FALSE),0),""),IF(J27&lt;&gt;"",IF(AND(AF27&lt;=10,J27&gt;=$AE$92),HLOOKUP(AF27,Points_Table,IF(AO27&gt;=6,8,AO27+2),FALSE),0),"")),"")</f>
        <v/>
      </c>
      <c r="AI27" s="103" t="str">
        <f>IF(AG27&lt;&gt;"",AVERAGE(IF(AND($G27="3",AG27&lt;&gt;""),HLOOKUP(AG27,Points_Table_Modified,IF(AO27&gt;=6,8,AO27+2),FALSE),IF(AG27&lt;&gt;"",HLOOKUP(AG27,Points_Table,IF(AO27&gt;=6,8,AO27+2),FALSE),"")),AH27),AH27)</f>
        <v/>
      </c>
      <c r="AJ27" s="102" t="str">
        <f>IF(AND(J27&lt;&gt;"",$G27="6"),J27,"")</f>
        <v/>
      </c>
      <c r="AK27" s="103" t="str">
        <f>IF(AND(J27&lt;&gt;"",$G27="6"),_xlfn.RANK.EQ(J27,$AJ$6:$AJ$89),"")</f>
        <v/>
      </c>
      <c r="AL27" s="103" t="str">
        <f>IF(G27="6",IF(IF(AK27&lt;&gt;"",IF(MAX(COUNTIF($AK$6:$AK$89,$AK$6:$AK$89))&gt;1,"x",""),"")&lt;&gt;"",AK27+1,""),IF(AJ27=0,"",IF(IF(AK27&lt;&gt;"",IF(MAX(COUNTIF($AK$6:$AK$89,$AK$6:$AK$89))&gt;1,"x",""),"")&lt;&gt;"",AK27+1,"")))</f>
        <v/>
      </c>
      <c r="AM27" s="103" t="str">
        <f>IF(AK27&lt;&gt;"",IF($G27="3",IF(J27&lt;&gt;"",IF(AND(AK27&lt;=10,J27&gt;=$AJ$92),HLOOKUP(AK27,Points_Table_Modified,IF(AO27&gt;=6,8,AO27+2),FALSE),0),""),IF(J27&lt;&gt;"",IF(AND(AK27&lt;=10,J27&gt;=$AJ$92),HLOOKUP(AK27,Points_Table,IF(AO27&gt;=6,8,AO27+2),FALSE),0),"")),"")</f>
        <v/>
      </c>
      <c r="AN27" s="136" t="str">
        <f>IF(AL27&lt;&gt;"",AVERAGE(IF(AND($G27="3",AL27&lt;&gt;""),HLOOKUP(AL27,Points_Table_Modified,IF(AO27&gt;=6,8,AO27+2),FALSE),IF(AL27&lt;&gt;"",HLOOKUP(AL27,Points_Table,IF(AO27&gt;=6,8,AO27+2),FALSE),"")),AM27),AM27)</f>
        <v/>
      </c>
      <c r="AO27" s="55">
        <f>VLOOKUP($G27,Entries_D_Event,4,FALSE)</f>
        <v>10</v>
      </c>
      <c r="AP27" s="52" t="str">
        <f>CONCATENATE(AK27,AF27,AA27,V27,Q27,L27)</f>
        <v>7</v>
      </c>
      <c r="AQ27" s="118">
        <f>IF(AP27&lt;&gt;"",IF(AND($G27="3",J27&lt;&gt;""),10,IF(J27&lt;&gt;"",5,"")),"")</f>
        <v>10</v>
      </c>
      <c r="AR27" s="118">
        <f>_xlfn.NUMBERVALUE(IF(AP27&lt;&gt;"",CONCATENATE(AN27,AI27,AD27,Y27,T27,O27),""))</f>
        <v>24</v>
      </c>
      <c r="AS27" s="56">
        <f>IFERROR(AQ27+AR27,0)</f>
        <v>34</v>
      </c>
      <c r="AT27" s="90">
        <v>72</v>
      </c>
      <c r="AU27" s="54" t="str">
        <f>IF(AND(AT27&lt;&gt;"",$G27="1"),AT27,"")</f>
        <v/>
      </c>
      <c r="AV27" s="52" t="str">
        <f>IF(AND(AT27&lt;&gt;"",$G27="1"),_xlfn.RANK.EQ(AT27,$AU$6:$AU$89),"")</f>
        <v/>
      </c>
      <c r="AW27" s="52" t="str">
        <f>IF(IF(AV27&lt;&gt;"",IF(MAX(COUNTIF($AV$6:$AV$89,$AV$6:$AV$89))&gt;1,"x",""),"")&lt;&gt;"",AV27+1,"")</f>
        <v/>
      </c>
      <c r="AX27" s="52" t="str">
        <f>IF(AV27&lt;&gt;"",IF($G27="3",IF(AT27&lt;&gt;"",IF(AND(AV27&lt;=10,AT27&gt;=$AU$92),HLOOKUP(AV27,Points_Table_Modified,IF(BY27&gt;=6,8,BY27+2),FALSE),0),""),IF(AT27&lt;&gt;"",IF(AND(AV27&lt;=10,AT27&gt;=$AU$92),HLOOKUP(AV27,Points_Table,IF(BY27&gt;=6,8,BY27+2),FALSE),0),"")),"")</f>
        <v/>
      </c>
      <c r="AY27" s="53" t="str">
        <f>IF(AW27&lt;&gt;"",AVERAGE(IF(AND($G27="3",AW27&lt;&gt;""),HLOOKUP(AW27,Points_Table_Modified,IF(BY27&gt;=6,8,BY27+2),FALSE),IF(AW27&lt;&gt;"",HLOOKUP(AW27,Points_Table,IF(BY27&gt;=6,8,BY27+2),FALSE),"")),AX27),AX27)</f>
        <v/>
      </c>
      <c r="AZ27" s="51" t="str">
        <f>IF(AND($G27="2",AT27&lt;&gt;""),AT27,"")</f>
        <v/>
      </c>
      <c r="BA27" s="52" t="str">
        <f>IF(AND(AT27&lt;&gt;"",$G27="2"),_xlfn.RANK.EQ(AT27,$AZ$6:$AZ$89),"")</f>
        <v/>
      </c>
      <c r="BB27" s="52" t="str">
        <f>IF(IF(BA27&lt;&gt;"",IF(MAX(COUNTIF($BA$6:$BA$89,$BA$6:$BA$89))&gt;1,"x",""),"")&lt;&gt;"",BA27+1,"")</f>
        <v/>
      </c>
      <c r="BC27" s="54" t="str">
        <f>IF(BA27&lt;&gt;"",IF($G27="3",IF(AT27&lt;&gt;"",IF(AND(BA27&lt;=10,AT27&gt;=$AZ$92),HLOOKUP(BA27,Points_Table_Modified,IF(BY27&gt;=6,8,BY27+2),FALSE),0),""),IF(AT27&lt;&gt;"",IF(AND(BA27&lt;=10,AT27&gt;=$AZ$92),HLOOKUP(BA27,Points_Table,IF(BY27&gt;=6,8,BY27+2),FALSE),0),"")),"")</f>
        <v/>
      </c>
      <c r="BD27" s="53" t="str">
        <f>IF(BB27&lt;&gt;"",AVERAGE(IF(AND($G27="3",BB27&lt;&gt;""),HLOOKUP(BB27,Points_Table_Modified,IF(BY27&gt;=6,8,BY27+2),FALSE),IF(BB27&lt;&gt;"",HLOOKUP(BB27,Points_Table,IF(BY27&gt;=6,8,BY27+2),FALSE),"")),BC27),BC27)</f>
        <v/>
      </c>
      <c r="BE27" s="51">
        <f>IF(AND($G27="3",AT27&lt;&gt;""),AT27,"")</f>
        <v>72</v>
      </c>
      <c r="BF27" s="52">
        <f>IF(AND(AT27&lt;&gt;"",$G27="3"),_xlfn.RANK.EQ(AT27,$BE$6:$BE$89),"")</f>
        <v>11</v>
      </c>
      <c r="BG27" s="52" t="str">
        <f>IF(IF(BF27&lt;&gt;"",IF(MAX(COUNTIF($BF$6:$BF$89,$BF$6:$BF$89))&gt;1,"x",""),"")&lt;&gt;"",BF27+1,"")</f>
        <v/>
      </c>
      <c r="BH27" s="52">
        <f>IF(BF27&lt;&gt;"",IF($G27="3",IF(AT27&lt;&gt;"",IF(AND(BF27&lt;=20,AT27&gt;=$BE$92),HLOOKUP(BF27,Points_Table_Modified,IF(BY27&gt;=6,8,BY27+2),FALSE),0),""),IF(AT27&lt;&gt;"",IF(AND(BF27&lt;=10,AT27&gt;=$BE$92),HLOOKUP(BF27,Points_Table,IF(BY27&gt;=6,8,BY27+2),FALSE),0),"")),"")</f>
        <v>0</v>
      </c>
      <c r="BI27" s="53">
        <f>IF(BG27&lt;&gt;"",AVERAGE(IF(AND($G27="3",BG27&lt;&gt;""),HLOOKUP(BG27,Points_Table_Modified,IF(BY27&gt;=6,8,BY27+2),FALSE),IF(BG27&lt;&gt;"",HLOOKUP(BG27,Points_Table,IF(BY27&gt;=6,8,BY27+2),FALSE),"")),BH27),BH27)</f>
        <v>0</v>
      </c>
      <c r="BJ27" s="51" t="str">
        <f>IF(AND($G27="4",AT27&lt;&gt;""),AT27,"")</f>
        <v/>
      </c>
      <c r="BK27" s="52" t="str">
        <f>IF(AND(AT27&lt;&gt;"",G27="4"),_xlfn.RANK.EQ(AT27,$BJ$6:$BJ$89),"")</f>
        <v/>
      </c>
      <c r="BL27" s="52" t="str">
        <f>IF(IF(BK27&lt;&gt;"",IF(MAX(COUNTIF($BK$6:$BK$89,$BK$6:$BK$89))&gt;1,"x",""),"")&lt;&gt;"",BK27+1,"")</f>
        <v/>
      </c>
      <c r="BM27" s="52" t="str">
        <f>IF(BK27&lt;&gt;"",IF($G27="3",IF(AT27&lt;&gt;"",IF(AND(BK27&lt;=10,AT27&gt;=$BJ$92),HLOOKUP(BK27,Points_Table_Modified,IF(BY27&gt;=6,8,BY27+2),FALSE),0),""),IF(AT27&lt;&gt;"",IF(AND(BK27&lt;=10,AT27&gt;=$BJ$92),HLOOKUP(BK27,Points_Table,IF(BY27&gt;=6,8,BY27+2),FALSE),0),"")),"")</f>
        <v/>
      </c>
      <c r="BN27" s="53" t="str">
        <f>IF(BL27&lt;&gt;"",AVERAGE(IF(AND($G27="3",BL27&lt;&gt;""),HLOOKUP(BL27,Points_Table_Modified,IF(BY27&gt;=6,8,BY27+2),FALSE),IF(BL27&lt;&gt;"",HLOOKUP(BL27,Points_Table,IF(BY27&gt;=6,8,BY27+2),FALSE),"")),BM27),BM27)</f>
        <v/>
      </c>
      <c r="BO27" s="51" t="str">
        <f>IF(AND($G27="5",AT27&lt;&gt;""),AT27,"")</f>
        <v/>
      </c>
      <c r="BP27" s="52" t="str">
        <f>IF(AND(AT27&lt;&gt;"",$G27="5"),_xlfn.RANK.EQ(AT27,$BO$6:$BO$89),"")</f>
        <v/>
      </c>
      <c r="BQ27" s="52" t="str">
        <f>IF(IF(BP27&lt;&gt;"",IF(MAX(COUNTIF($BP$6:$BP$89,$BP$6:$BP$89))&gt;1,"x",""),"")&lt;&gt;"",BP27+1,"")</f>
        <v/>
      </c>
      <c r="BR27" s="52" t="str">
        <f>IF(BP27&lt;&gt;"",IF($G27="3",IF(AT27&lt;&gt;"",IF(AND(BP27&lt;=10,AT27&gt;=$BO$92),HLOOKUP(BP27,Points_Table_Modified,IF(BY27&gt;=6,8,BY27+2),FALSE),0),""),IF(AT27&lt;&gt;"",IF(AND(BP27&lt;=10,AT27&gt;=$BO$92),HLOOKUP(BP27,Points_Table,IF(BY27&gt;=6,8,BY27+2),FALSE),0),"")),"")</f>
        <v/>
      </c>
      <c r="BS27" s="53" t="str">
        <f>IF(BQ27&lt;&gt;"",AVERAGE(IF(AND($G27="3",BQ27&lt;&gt;""),HLOOKUP(BQ27,Points_Table_Modified,IF(BY27&gt;=6,8,BY27+2),FALSE),IF(BQ27&lt;&gt;"",HLOOKUP(BQ27,Points_Table,IF(BY27&gt;=6,8,BY27+2),FALSE),"")),BR27),BR27)</f>
        <v/>
      </c>
      <c r="BT27" s="51" t="str">
        <f>IF(AND($G27="6",AT27&lt;&gt;""),AT27,"")</f>
        <v/>
      </c>
      <c r="BU27" s="52" t="str">
        <f>IF(AND(AT27&lt;&gt;"",$G27="6"),_xlfn.RANK.EQ(AT27,$BT$6:$BT$89),"")</f>
        <v/>
      </c>
      <c r="BV27" s="52" t="str">
        <f>IF(IF(BU27&lt;&gt;"",IF(MAX(COUNTIF($BU$6:$BU$89,$BU$6:$BU$89))&gt;1,"x",""),"")&lt;&gt;"",BU27+1,"")</f>
        <v/>
      </c>
      <c r="BW27" s="52" t="str">
        <f>IF(BU27&lt;&gt;"",IF($G27="3",IF(AT27&lt;&gt;"",IF(AND(BU27&lt;=10,AT27&gt;=$BT$92),HLOOKUP(BU27,Points_Table_Modified,IF(BY27&gt;=6,8,BY27+2),FALSE),0),""),IF(AT27&lt;&gt;"",IF(AND(BU27&lt;=10,AT27&gt;=$BT$92),HLOOKUP(BU27,Points_Table,IF(BY27&gt;=6,8,BY27+2),FALSE),0),"")),"")</f>
        <v/>
      </c>
      <c r="BX27" s="53" t="str">
        <f>IF(BV27&lt;&gt;"",AVERAGE(IF(AND($G27="3",BV27&lt;&gt;""),HLOOKUP(BV27,Points_Table_Modified,IF(BY27&gt;=6,8,BY27+2),FALSE),IF(BV27&lt;&gt;"",HLOOKUP(BV27,Points_Table,IF(BY27&gt;=6,8,BY27+2),FALSE),"")),BW27),BW27)</f>
        <v/>
      </c>
      <c r="BY27" s="55">
        <f>VLOOKUP($G27,Entries_D_Event,5,FALSE)</f>
        <v>12</v>
      </c>
      <c r="BZ27" s="52" t="str">
        <f>CONCATENATE(BU27,BP27,BK27,BF27,BA27,AV27)</f>
        <v>11</v>
      </c>
      <c r="CA27" s="118">
        <f>IF(BZ27&lt;&gt;"",IF(AND($G27="3",AT27&lt;&gt;""),10,IF(AT27&lt;&gt;"",5,"")),"")</f>
        <v>10</v>
      </c>
      <c r="CB27" s="118">
        <f>_xlfn.NUMBERVALUE(IF(BZ27&lt;&gt;"",CONCATENATE(BX27,BS27,BN27,BI27,BD27,AY27),""))</f>
        <v>0</v>
      </c>
      <c r="CC27" s="56">
        <f>IFERROR(CA27+CB27,0)</f>
        <v>10</v>
      </c>
      <c r="CD27" s="90">
        <v>245</v>
      </c>
      <c r="CE27" s="54" t="str">
        <f>IF(AND($G27="1",CD27&lt;&gt;""),CD27,"")</f>
        <v/>
      </c>
      <c r="CF27" s="52" t="str">
        <f>IF(AND(CD27&lt;&gt;"",$G27="1"),_xlfn.RANK.EQ(CD27,$CE$6:$CE$89),"")</f>
        <v/>
      </c>
      <c r="CG27" s="52" t="str">
        <f>IF(IF(CF27&lt;&gt;"",IF(MAX(COUNTIF($CF$6:$CF$89,$CF$6:$CF$89))&gt;1,"x",""),"")&lt;&gt;"",CF27+1,"")</f>
        <v/>
      </c>
      <c r="CH27" s="52" t="str">
        <f>IF(CF27&lt;&gt;"",IF($G27="3",IF(CD27&lt;&gt;"",IF(AND(CF27&lt;=10,CD27&gt;=$CE$92),HLOOKUP(CF27,Points_Table_Modified,IF(DI27&gt;=6,8,DI27+2),FALSE),0),""),IF(CD27&lt;&gt;"",IF(AND(CF27&lt;=10,CD27&gt;=$CE$92),HLOOKUP(CF27,Points_Table,IF(DI27&gt;=6,8,DI27+2),FALSE),0),"")),"")</f>
        <v/>
      </c>
      <c r="CI27" s="53" t="str">
        <f>IF(CG27&lt;&gt;"",AVERAGE(IF(AND($G27="3",CG27&lt;&gt;""),HLOOKUP(CG27,Points_Table_Modified,IF(DI27&gt;=6,8,DI27+2),FALSE),IF(CG27&lt;&gt;"",HLOOKUP(CG27,Points_Table,IF(DI27&gt;=6,8,DI27+2),FALSE),"")),CH27),CH27)</f>
        <v/>
      </c>
      <c r="CJ27" s="51" t="str">
        <f>IF(AND($G27="2",CD27&lt;&gt;""),CD27,"")</f>
        <v/>
      </c>
      <c r="CK27" s="52" t="str">
        <f>IF(AND(CD27&lt;&gt;"",$G27="2"),_xlfn.RANK.EQ(CD27,$CJ$6:$CJ$89),"")</f>
        <v/>
      </c>
      <c r="CL27" s="52" t="str">
        <f>IF(IF(CK27&lt;&gt;"",IF(MAX(COUNTIF($CK$6:$CK$89,$CK$6:$CK$89))&gt;1,"x",""),"")&lt;&gt;"",CK27+1,"")</f>
        <v/>
      </c>
      <c r="CM27" s="54" t="str">
        <f>IF(CK27&lt;&gt;"",IF($G27="3",IF(CD27&lt;&gt;"",IF(AND(CK27&lt;=10,CD27&gt;=$CJ$92),HLOOKUP(CK27,Points_Table_Modified,IF(DI27&gt;=6,8,DI27+2),FALSE),0),""),IF(CD27&lt;&gt;"",IF(AND(CK27&lt;=10,CD27&gt;=$CJ$92),HLOOKUP(CK27,Points_Table,IF(DI27&gt;=6,8,DI27+2),FALSE),0),"")),"")</f>
        <v/>
      </c>
      <c r="CN27" s="53" t="str">
        <f>IF(CL27&lt;&gt;"",AVERAGE(IF(AND($G27="3",CL27&lt;&gt;""),HLOOKUP(CL27,Points_Table_Modified,IF(DI27&gt;=6,8,DI27+2),FALSE),IF(CL27&lt;&gt;"",HLOOKUP(CL27,Points_Table,IF(DI27&gt;=6,8,DI27+2),FALSE),"")),CM27),CM27)</f>
        <v/>
      </c>
      <c r="CO27" s="51">
        <f>IF(AND($G27="3",CD27&lt;&gt;""),CD27,"")</f>
        <v>245</v>
      </c>
      <c r="CP27" s="52">
        <f>IF(AND(CD27&lt;&gt;"",$G27="3"),_xlfn.RANK.EQ(CD27,$CO$6:$CO$89),"")</f>
        <v>7</v>
      </c>
      <c r="CQ27" s="52" t="str">
        <f>IF(IF(CP27&lt;&gt;"",IF(MAX(COUNTIF($CP27:$CP$89,$CP$6:$CP$89))&gt;1,"x",""),"")&lt;&gt;"",CP27+1,"")</f>
        <v/>
      </c>
      <c r="CR27" s="52">
        <f>IF(CP27&lt;&gt;"",IF($G27="3",IF(CD27&lt;&gt;"",IF(AND(CP27&lt;=20,CD27&gt;=$CO$92),HLOOKUP(CP27,Points_Table_Modified,IF(DI27&gt;=6,8,DI27+2),FALSE),0),""),IF(CD27&lt;&gt;"",IF(AND(CP27&lt;=10,CD27&gt;=$CO$92),HLOOKUP(CP27,Points_Table,IF(DI27&gt;=6,8,DI27+2),FALSE),0),"")),"")</f>
        <v>24</v>
      </c>
      <c r="CS27" s="53">
        <f>IF(CQ27&lt;&gt;"",AVERAGE(IF(AND($G27="3",CQ27&lt;&gt;""),HLOOKUP(CQ27,Points_Table_Modified,IF(DI27&gt;=6,8,DI27+2),FALSE),IF(CQ27&lt;&gt;"",HLOOKUP(CQ27,Points_Table,IF(DI27&gt;=6,8,DI27+2),FALSE),"")),CR27),CR27)</f>
        <v>24</v>
      </c>
      <c r="CT27" s="51" t="str">
        <f>IF(AND($G27="4",CD27&lt;&gt;""),CD27,"")</f>
        <v/>
      </c>
      <c r="CU27" s="52" t="str">
        <f>IF(AND(CD27&lt;&gt;"",G27="4"),_xlfn.RANK.EQ(CD27,$CT$6:$CT$89),"")</f>
        <v/>
      </c>
      <c r="CV27" s="52" t="str">
        <f>IF(IF(CU27&lt;&gt;"",IF(MAX(COUNTIF($CU$6:$CU$89,$CU$6:$CU$89))&gt;1,"x",""),"")&lt;&gt;"",CU27+1,"")</f>
        <v/>
      </c>
      <c r="CW27" s="52" t="str">
        <f>IF(CU27&lt;&gt;"",IF($G27="3",IF(CD27&lt;&gt;"",IF(AND(CU27&lt;=10,CD27&gt;=$CT$92),HLOOKUP(CU27,Points_Table_Modified,IF(DI27&gt;=6,8,DI27+2),FALSE),0),""),IF(CD27&lt;&gt;"",IF(AND(CU27&lt;=10,CD27&gt;=$CT$92),HLOOKUP(CU27,Points_Table,IF(DI27&gt;=6,8,DI27+2),FALSE),0),"")),"")</f>
        <v/>
      </c>
      <c r="CX27" s="53" t="str">
        <f>IF(CV27&lt;&gt;"",AVERAGE(IF(AND($G27="3",CV27&lt;&gt;""),HLOOKUP(CV27,Points_Table_Modified,IF(DI27&gt;=6,8,DI27+2),FALSE),IF(CV27&lt;&gt;"",HLOOKUP(CV27,Points_Table,IF(DI27&gt;=6,8,DI27+2),FALSE),"")),CW27),CW27)</f>
        <v/>
      </c>
      <c r="CY27" s="51" t="str">
        <f>IF(AND($G27="5",CD27&lt;&gt;""),CD27,"")</f>
        <v/>
      </c>
      <c r="CZ27" s="52" t="str">
        <f>IF(AND(CD27&lt;&gt;"",$G27="5"),_xlfn.RANK.EQ(CD27,$CY$6:$CY$89),"")</f>
        <v/>
      </c>
      <c r="DA27" s="52" t="str">
        <f>IF(IF(CZ27&lt;&gt;"",IF(MAX(COUNTIF($CZ$6:$CZ$89,$CZ$6:$CZ$89))&gt;1,"x",""),"")&lt;&gt;"",CZ27+1,"")</f>
        <v/>
      </c>
      <c r="DB27" s="52" t="str">
        <f>IF(CZ27&lt;&gt;"",IF($G27="3",IF(CD27&lt;&gt;"",IF(AND(CZ27&lt;=10,CD27&gt;=$CY$92),HLOOKUP(CZ27,Points_Table_Modified,IF(DI27&gt;=6,8,DI27+2),FALSE),0),""),IF(CD27&lt;&gt;"",IF(AND(CZ27&lt;=10,CD27&gt;=$CY$92),HLOOKUP(CZ27,Points_Table,IF(DI27&gt;=6,8,DI27+2),FALSE),0),"")),"")</f>
        <v/>
      </c>
      <c r="DC27" s="53" t="str">
        <f>IF(DA27&lt;&gt;"",AVERAGE(IF(AND($G27="3",DA27&lt;&gt;""),HLOOKUP(DA27,Points_Table_Modified,IF(DI27&gt;=6,8,DI27+2),FALSE),IF(DA27&lt;&gt;"",HLOOKUP(DA27,Points_Table,IF(DI27&gt;=6,8,DI27+2),FALSE),"")),DB27),DB27)</f>
        <v/>
      </c>
      <c r="DD27" s="51" t="str">
        <f>IF(AND($G27="6",CD27&lt;&gt;""),CD27,"")</f>
        <v/>
      </c>
      <c r="DE27" s="52" t="str">
        <f>IF(AND(CD27&lt;&gt;"",$G27="6"),_xlfn.RANK.EQ(CD27,$DD$6:$DD$89),"")</f>
        <v/>
      </c>
      <c r="DF27" s="52" t="str">
        <f>IF(IF(DE27&lt;&gt;"",IF(MAX(COUNTIF($DE$6:$DE$89,$DE$6:$DE$89))&gt;1,"x",""),"")&lt;&gt;"",DE27+1,"")</f>
        <v/>
      </c>
      <c r="DG27" s="52" t="str">
        <f>IF(DE27&lt;&gt;"",IF($G27="3",IF(CD27&lt;&gt;"",IF(AND(DE27&lt;=10,CD27&gt;=$DD$92),HLOOKUP(DE27,Points_Table_Modified,IF(DI27&gt;=6,8,DI27+2),FALSE),0),""),IF(CD27&lt;&gt;"",IF(AND(DE27&lt;=10,CD27&gt;=$DD$92),HLOOKUP(DE27,Points_Table,IF(DI27&gt;=6,8,DI27+2),FALSE),0),"")),"")</f>
        <v/>
      </c>
      <c r="DH27" s="53" t="str">
        <f>IF(DF27&lt;&gt;"",AVERAGE(IF(AND($G27="3",DF27&lt;&gt;""),HLOOKUP(DF27,Points_Table_Modified,IF(DI27&gt;=6,8,DI27+2),FALSE),IF(DF27&lt;&gt;"",HLOOKUP(DF27,Points_Table,IF(DI27&gt;=6,8,DI27+2),FALSE),"")),DG27),DG27)</f>
        <v/>
      </c>
      <c r="DI27" s="55">
        <f>VLOOKUP($G27,Entries_D_Event,6,FALSE)</f>
        <v>12</v>
      </c>
      <c r="DJ27" s="52" t="str">
        <f>CONCATENATE(DE27,CZ27,CU27,CP27,CK27,CF27)</f>
        <v>7</v>
      </c>
      <c r="DK27" s="52">
        <f>IF(DJ27&lt;&gt;"",IF(AND($G27="3",CD27&lt;&gt;""),10,IF(CD27&lt;&gt;"",5,"")),"")</f>
        <v>10</v>
      </c>
      <c r="DL27" s="118">
        <f>_xlfn.NUMBERVALUE(IF(DJ27&lt;&gt;"",CONCATENATE(DH27,DC27,CX27,CS27,CN27,CI27),""))</f>
        <v>24</v>
      </c>
      <c r="DM27" s="56">
        <f>IFERROR(DK27+DL27,0)</f>
        <v>34</v>
      </c>
      <c r="DN27" s="90"/>
      <c r="DO27" s="52" t="str">
        <f>IF(AND($G27="1",DN27&lt;&gt;""),DN27,"")</f>
        <v/>
      </c>
      <c r="DP27" s="52" t="str">
        <f>IF(AND(DN27&lt;&gt;"",$G27="1"),_xlfn.RANK.EQ(DN27,$DO$6:$DO$89),"")</f>
        <v/>
      </c>
      <c r="DQ27" s="52" t="str">
        <f>IF(IF(DP27&lt;&gt;"",IF(MAX(COUNTIF($DP$6:$DP$89,$DP$6:$DP$89))&gt;1,"x",""),"")&lt;&gt;"",DP27+1,"")</f>
        <v/>
      </c>
      <c r="DR27" s="52" t="str">
        <f>IF(DP27&lt;&gt;"",IF($G27="3",IF(DN27&lt;&gt;"",IF(AND(DP27&lt;=10,DN27&gt;=$DO$92),HLOOKUP(DP27,Points_Table_Modified,IF(ES27&gt;=6,8,ES27+2),FALSE),0),""),IF(DN27&lt;&gt;"",IF(AND(DP27&lt;=10,DN27&gt;=$DO$92),HLOOKUP(DP27,Points_Table,IF(ES27&gt;=6,8,ES27+2),FALSE),0),"")),"")</f>
        <v/>
      </c>
      <c r="DS27" s="53" t="str">
        <f>IF(DQ27&lt;&gt;"",AVERAGE(IF(AND($G27="3",DQ27&lt;&gt;""),HLOOKUP(DQ27,Points_Table_Modified,IF(ES27&gt;=6,8,ES27+2),FALSE),IF(DQ27&lt;&gt;"",HLOOKUP(DQ27,Points_Table,IF(ES27&gt;=6,8,ES27+2),FALSE),"")),DR27),DR27)</f>
        <v/>
      </c>
      <c r="DT27" s="51" t="str">
        <f>IF(AND($G27="2",DN27&lt;&gt;""),DN27,"")</f>
        <v/>
      </c>
      <c r="DU27" s="52" t="str">
        <f>IF(AND(DN27&lt;&gt;"",$G27="2"),_xlfn.RANK.EQ(DN27,$DT$6:$DT$89),"")</f>
        <v/>
      </c>
      <c r="DV27" s="52" t="str">
        <f>IF(IF(DU27&lt;&gt;"",IF(MAX(COUNTIF($DU$6:$DU$89,$DU$6:$DU$89))&gt;1,"x",""),"")&lt;&gt;"",DU27+1,"")</f>
        <v/>
      </c>
      <c r="DW27" s="54" t="str">
        <f>IF(DU27&lt;&gt;"",IF($G27="3",IF(DN27&lt;&gt;"",IF(AND(DU27&lt;=10,DN27&gt;=$DT$92),HLOOKUP(DU27,Points_Table_Modified,IF(ES27&gt;=6,8,ES27+2),FALSE),0),""),IF(DN27&lt;&gt;"",IF(AND(DU27&lt;=10,DN27&gt;=$DT$92),HLOOKUP(DU27,Points_Table,IF(ES27&gt;=6,8,ES27+2),FALSE),0),"")),"")</f>
        <v/>
      </c>
      <c r="DX27" s="53" t="str">
        <f>IF(DV27&lt;&gt;"",AVERAGE(IF(AND($G27="3",DV27&lt;&gt;""),HLOOKUP(DV27,Points_Table_Modified,IF(ES27&gt;=6,8,ES27+2),FALSE),IF(DV27&lt;&gt;"",HLOOKUP(DV27,Points_Table,IF(ES27&gt;=6,8,ES27+2),FALSE),"")),DW27),DW27)</f>
        <v/>
      </c>
      <c r="DY27" s="51" t="str">
        <f>IF(AND($G27="3",DN27&lt;&gt;""),DN27,"")</f>
        <v/>
      </c>
      <c r="DZ27" s="52" t="str">
        <f>IF(AND(DN27&lt;&gt;"",$G27="3"),_xlfn.RANK.EQ(DN27,$DY$6:$DY$89),"")</f>
        <v/>
      </c>
      <c r="EA27" s="52" t="str">
        <f>IF(IF(DZ27&lt;&gt;"",IF(MAX(COUNTIF($DZ$6:$DZ$89,$DZ$6:$DZ$89))&gt;1,"x",""),"")&lt;&gt;"",DZ27+1,"")</f>
        <v/>
      </c>
      <c r="EB27" s="52" t="str">
        <f>IF(DZ27&lt;&gt;"",IF($G27="3",IF(DN27&lt;&gt;"",IF(AND(DZ27&lt;=20,DN27&gt;=$DY$92),HLOOKUP(DZ27,Points_Table_Modified,IF(ES27&gt;=6,8,ES27+2),FALSE),0),""),IF(DN27&lt;&gt;"",IF(AND(DZ27&lt;=10,DN27&gt;=$DY$92),HLOOKUP(DZ27,Points_Table,IF(ES27&gt;=6,8,ES27+2),FALSE),0),"")),"")</f>
        <v/>
      </c>
      <c r="EC27" s="53" t="str">
        <f>IF(EA27&lt;&gt;"",AVERAGE(IF(AND($G27="3",EA27&lt;&gt;""),HLOOKUP(EA27,Points_Table_Modified,IF(ES27&gt;=6,8,ES27+2),FALSE),IF(EA27&lt;&gt;"",HLOOKUP(EA27,Points_Table,IF(ES27&gt;=6,8,ES27+2),FALSE),"")),EB27),EB27)</f>
        <v/>
      </c>
      <c r="ED27" s="51" t="str">
        <f>IF(AND($G27="4",DN27&lt;&gt;""),DN27,"")</f>
        <v/>
      </c>
      <c r="EE27" s="52" t="str">
        <f>IF(AND(DN27&lt;&gt;"",G27="4"),_xlfn.RANK.EQ(DN27,$ED$6:$ED$89),"")</f>
        <v/>
      </c>
      <c r="EF27" s="52" t="str">
        <f>IF(IF(EE27&lt;&gt;"",IF(MAX(COUNTIF($EE$6:$EE$89,$EE$6:$EE$89))&gt;1,"x",""),"")&lt;&gt;"",EE27+1,"")</f>
        <v/>
      </c>
      <c r="EG27" s="52" t="str">
        <f>IF(EE27&lt;&gt;"",IF($G27="3",IF(DN27&lt;&gt;"",IF(AND(EE27&lt;=10,DN27&gt;=$ED$92),HLOOKUP(EE27,Points_Table_Modified,IF(ES27&gt;=6,8,ES27+2),FALSE),0),""),IF(DN27&lt;&gt;"",IF(AND(EE27&lt;=10,DN27&gt;=$ED$92),HLOOKUP(EE27,Points_Table,IF(ES27&gt;=6,8,ES27+2),FALSE),0),"")),"")</f>
        <v/>
      </c>
      <c r="EH27" s="53" t="str">
        <f>IF(EF27&lt;&gt;"",AVERAGE(IF(AND($G27="3",EF27&lt;&gt;""),HLOOKUP(EF27,Points_Table_Modified,IF(ES27&gt;=6,8,ES27+2),FALSE),IF(EF27&lt;&gt;"",HLOOKUP(EF27,Points_Table,IF(ES27&gt;=6,8,ES27+2),FALSE),"")),EG27),EG27)</f>
        <v/>
      </c>
      <c r="EI27" s="51" t="str">
        <f>IF(AND($G27="5",DN27&lt;&gt;""),DN27,"")</f>
        <v/>
      </c>
      <c r="EJ27" s="52" t="str">
        <f>IF(AND(DN27&lt;&gt;"",$G27="5"),_xlfn.RANK.EQ(DN27,$EI$6:$EI$89),"")</f>
        <v/>
      </c>
      <c r="EK27" s="52" t="str">
        <f>IF(IF(EJ27&lt;&gt;"",IF(MAX(COUNTIF($EJ$6:$EJ$89,$EJ$6:$EJ$89))&gt;1,"x",""),"")&lt;&gt;"",EJ27+1,"")</f>
        <v/>
      </c>
      <c r="EL27" s="52" t="str">
        <f>IF(EJ27&lt;&gt;"",IF($G27="3",IF(DN27&lt;&gt;"",IF(AND(EJ27&lt;=10,DN27&gt;=$EI$92),HLOOKUP(EJ27,Points_Table_Modified,IF(ES27&gt;=6,8,ES27+2),FALSE),0),""),IF(DN27&lt;&gt;"",IF(AND(EJ27&lt;=10,DN27&gt;=$EI$92),HLOOKUP(EJ27,Points_Table,IF(ES27&gt;=6,8,ES27+2),FALSE),0),"")),"")</f>
        <v/>
      </c>
      <c r="EM27" s="53" t="str">
        <f>IF(EK27&lt;&gt;"",AVERAGE(IF(AND($G27="3",EK27&lt;&gt;""),HLOOKUP(EK27,Points_Table_Modified,IF(ES27&gt;=6,8,ES27+2),FALSE),IF(EK27&lt;&gt;"",HLOOKUP(EK27,Points_Table,IF(ES27&gt;=6,8,ES27+2),FALSE),"")),EL27),EL27)</f>
        <v/>
      </c>
      <c r="EN27" s="51" t="str">
        <f>IF(AND($G27="6",DN27&lt;&gt;""),DN27,"")</f>
        <v/>
      </c>
      <c r="EO27" s="52" t="str">
        <f>IF(AND(DN27&lt;&gt;"",$G27="6"),_xlfn.RANK.EQ(DN27,$EN$6:$EN$89),"")</f>
        <v/>
      </c>
      <c r="EP27" s="52" t="str">
        <f>IF(IF(EO27&lt;&gt;"",IF(MAX(COUNTIF($EO$6:$EO$89,$EO$6:$EO$89))&gt;1,"x",""),"")&lt;&gt;"",EO27+1,"")</f>
        <v/>
      </c>
      <c r="EQ27" s="52" t="str">
        <f>IF(EO27&lt;&gt;"",IF($G27="3",IF(DN27&lt;&gt;"",IF(AND(EO27&lt;=10,DN27&gt;=$EN$92),HLOOKUP(EO27,Points_Table_Modified,IF(ES27&gt;=6,8,ES27+2),FALSE),0),""),IF(DN27&lt;&gt;"",IF(AND(EO27&lt;=10,DN27&gt;=$EN$92),HLOOKUP(EO27,Points_Table,IF(ES27&gt;=6,8,ES27+2),FALSE),0),"")),"")</f>
        <v/>
      </c>
      <c r="ER27" s="53" t="str">
        <f>IF(EP27&lt;&gt;"",AVERAGE(IF(AND($G27="3",EP27&lt;&gt;""),HLOOKUP(EP27,Points_Table_Modified,IF(ES27&gt;=6,8,ES27+2),FALSE),IF(EP27&lt;&gt;"",HLOOKUP(EP27,Points_Table,IF(ES27&gt;=6,8,ES27+2),FALSE),"")),EQ27),EQ27)</f>
        <v/>
      </c>
      <c r="ES27" s="57">
        <f>VLOOKUP($G27,Entries_D_Event,7,FALSE)</f>
        <v>9</v>
      </c>
      <c r="ET27" s="52" t="str">
        <f>CONCATENATE(EO27,EJ27,EE27,DZ27,DU27,DP27)</f>
        <v/>
      </c>
      <c r="EU27" s="118" t="str">
        <f>IF(ET27&lt;&gt;"",IF(AND($G27="3",DN27&lt;&gt;""),10,IF(DN27&lt;&gt;"",5,"")),"")</f>
        <v/>
      </c>
      <c r="EV27" s="118">
        <f>_xlfn.NUMBERVALUE(IF(ET27&lt;&gt;"",CONCATENATE(ER27,EM27,EH27,EC27,DX27,DS27),""))</f>
        <v>0</v>
      </c>
      <c r="EW27" s="56">
        <f>IFERROR(EU27+EV27,0)</f>
        <v>0</v>
      </c>
      <c r="EX27" s="90"/>
      <c r="EY27" s="52" t="str">
        <f>IF(AND($G27="1",EX27&lt;&gt;""),EX27,"")</f>
        <v/>
      </c>
      <c r="EZ27" s="52" t="str">
        <f>IF(AND(EX27&lt;&gt;"",$G27="1"),_xlfn.RANK.EQ(EX27,$EY$6:$EY$89),"")</f>
        <v/>
      </c>
      <c r="FA27" s="52" t="str">
        <f>IF(IF(EZ27&lt;&gt;"",IF(MAX(COUNTIF($EZ$6:$EZ$89,$EZ$6:$EZ$89))&gt;1,"x",""),"")&lt;&gt;"",EZ27+1,"")</f>
        <v/>
      </c>
      <c r="FB27" s="52" t="str">
        <f>IF(EZ27&lt;&gt;"",IF($G27="3",IF(EX27&lt;&gt;"",IF(AND(EZ27&lt;=10,EX27&gt;=$EY$92),HLOOKUP(EZ27,Points_Table_Modified,IF(GC27&gt;=6,8,GC27+2),FALSE),0),""),IF(EX27&lt;&gt;"",IF(AND(EZ27&lt;=10,EX27&gt;=$EY$92),HLOOKUP(EZ27,Points_Table,IF(GC27&gt;=6,8,GC27+2),FALSE),0),"")),"")</f>
        <v/>
      </c>
      <c r="FC27" s="56" t="str">
        <f>IF(FB27&gt;0,IF(FA27&lt;&gt;"",AVERAGE(IF(AND($G27="3",FA27&lt;&gt;""),HLOOKUP(FA27,Points_Table_Modified,IF(GC27&gt;=6,8,GC27+2),FALSE),IF(FA27&lt;&gt;"",HLOOKUP(FA27,Points_Table,IF(GC27&gt;=6,8,GC27+2),FALSE),"")),FB27),FB27),0)</f>
        <v/>
      </c>
      <c r="FD27" s="51" t="str">
        <f>IF(AND($G27="2",EX27&lt;&gt;""),EX27,"")</f>
        <v/>
      </c>
      <c r="FE27" s="52" t="str">
        <f>IF(AND(EX27&lt;&gt;"",$G27="2"),_xlfn.RANK.EQ(EX27,$FD$6:$FD$89),"")</f>
        <v/>
      </c>
      <c r="FF27" s="52" t="str">
        <f>IF(IF(FE27&lt;&gt;"",IF(MAX(COUNTIF($FE$6:$FE$89,$FE$6:$FE$89))&gt;1,"x",""),"")&lt;&gt;"",FE27+1,"")</f>
        <v/>
      </c>
      <c r="FG27" s="54" t="str">
        <f>IF(FE27&lt;&gt;"",IF($G27="3",IF(EX27&lt;&gt;"",IF(AND(FE27&lt;=10,EX27&gt;=$FD$92),HLOOKUP(FE27,Points_Table_Modified,IF(GC27&gt;=6,8,GC27+2),FALSE),0),""),IF(EX27&lt;&gt;"",IF(AND(FE27&lt;=10,EX27&gt;=$FD$92),HLOOKUP(FE27,Points_Table,IF(GC27&gt;=6,8,GC27+2),FALSE),0),"")),"")</f>
        <v/>
      </c>
      <c r="FH27" s="56" t="str">
        <f>IF(FG27&gt;0,IF(FF27&lt;&gt;"",AVERAGE(IF(AND($G27="3",FF27&lt;&gt;""),HLOOKUP(FF27,Points_Table_Modified,IF(GC27&gt;=6,8,GC27+2),FALSE),IF(FF27&lt;&gt;"",HLOOKUP(FF27,Points_Table,IF(GC27&gt;=6,8,GC27+2),FALSE),"")),FG27),FG27),0)</f>
        <v/>
      </c>
      <c r="FI27" s="51" t="str">
        <f>IF(AND($G27="3",EX27&lt;&gt;""),EX27,"")</f>
        <v/>
      </c>
      <c r="FJ27" s="52" t="str">
        <f>IF(AND(EX27&lt;&gt;"",$G27="3"),_xlfn.RANK.EQ(EX27,$FI$6:$FI$89),"")</f>
        <v/>
      </c>
      <c r="FK27" s="52" t="str">
        <f>IF(IF(FJ27&lt;&gt;"",IF(MAX(COUNTIF($FJ$6:$FJ$89,$FJ$6:$FJ$89))&gt;1,"x",""),"")&lt;&gt;"",FJ27+1,"")</f>
        <v/>
      </c>
      <c r="FL27" s="52" t="str">
        <f>IF(FJ27&lt;&gt;"",IF($G27="3",IF(EX27&lt;&gt;"",IF(AND(FJ27&lt;=20,EX27&gt;=$FI$92),HLOOKUP(FJ27,Points_Table_Modified,IF(GC27&gt;=6,8,GC27+2),FALSE),0),""),IF(EX27&lt;&gt;"",IF(AND(FJ27&lt;=10,EX27&gt;=$FI$92),HLOOKUP(FJ27,Points_Table,IF(GC27&gt;=6,8,GC27+2),FALSE),0),"")),"")</f>
        <v/>
      </c>
      <c r="FM27" s="56" t="str">
        <f>IF(FL27&gt;0,IF(FK27&lt;&gt;"",AVERAGE(IF(AND($G27="3",FK27&lt;&gt;""),HLOOKUP(FK27,Points_Table_Modified,IF(GC27&gt;=6,8,GC27+2),FALSE),IF(FK27&lt;&gt;"",HLOOKUP(FK27,Points_Table,IF(GC27&gt;=6,8,GC27+2),FALSE),"")),FL27),FL27),0)</f>
        <v/>
      </c>
      <c r="FN27" s="51" t="str">
        <f>IF(AND($G27="4",EX27&lt;&gt;""),EX27,"")</f>
        <v/>
      </c>
      <c r="FO27" s="52" t="str">
        <f>IF(AND(EX27&lt;&gt;"",G27="4"),_xlfn.RANK.EQ(EX27,$FN$6:$FN$89),"")</f>
        <v/>
      </c>
      <c r="FP27" s="52" t="str">
        <f>IF(IF(FO27&lt;&gt;"",IF(MAX(COUNTIF($FO$6:$FO$89,$FO$6:$FO$89))&gt;1,"x",""),"")&lt;&gt;"",FO27+1,"")</f>
        <v/>
      </c>
      <c r="FQ27" s="52" t="str">
        <f>IF(FO27&lt;&gt;"",IF($G27="3",IF(EX27&lt;&gt;"",IF(AND(FO27&lt;=10,EX27&gt;=$FN$92),HLOOKUP(FO27,Points_Table_Modified,IF(GC27&gt;=6,8,GC27+2),FALSE),0),""),IF(EX27&lt;&gt;"",IF(AND(FO27&lt;=10,EX27&gt;=$FN$92),HLOOKUP(FO27,Points_Table,IF(GC27&gt;=6,8,GC27+2),FALSE),0),"")),"")</f>
        <v/>
      </c>
      <c r="FR27" s="56" t="str">
        <f>IF(FQ27&gt;0,IF(FP27&lt;&gt;"",AVERAGE(IF(AND($G27="3",FP27&lt;&gt;""),HLOOKUP(FP27,Points_Table_Modified,IF(GC27&gt;=6,8,GC27+2),FALSE),IF(FP27&lt;&gt;"",HLOOKUP(FP27,Points_Table,IF(GC27&gt;=6,8,GC27+2),FALSE),"")),FQ27),FQ27),0)</f>
        <v/>
      </c>
      <c r="FS27" s="51" t="str">
        <f>IF(AND($G27="5",EX27&lt;&gt;""),EX27,"")</f>
        <v/>
      </c>
      <c r="FT27" s="52" t="str">
        <f>IF(AND(EX27&lt;&gt;"",$G27="5"),_xlfn.RANK.EQ(EX27,$FS$6:$FS$89),"")</f>
        <v/>
      </c>
      <c r="FU27" s="52" t="str">
        <f>IF(IF(FT27&lt;&gt;"",IF(MAX(COUNTIF($FT$6:$FT$89,$FT$6:$FT$89))&gt;1,"x",""),"")&lt;&gt;"",FT27+1,"")</f>
        <v/>
      </c>
      <c r="FV27" s="52" t="str">
        <f>IF(FT27&lt;&gt;"",IF($G27="3",IF(EX27&lt;&gt;"",IF(AND(FT27&lt;=10,EX27&gt;=$FS$92),HLOOKUP(FT27,Points_Table_Modified,IF(GC27&gt;=6,8,GC27+2),FALSE),0),""),IF(EX27&lt;&gt;"",IF(AND(FT27&lt;=10,EX27&gt;=$FS$92),HLOOKUP(FT27,Points_Table,IF(GC27&gt;=6,8,GC27+2),FALSE),0),"")),"")</f>
        <v/>
      </c>
      <c r="FW27" s="56" t="str">
        <f>IF(FV27&gt;0,IF(FU27&lt;&gt;"",AVERAGE(IF(AND($G27="3",FU27&lt;&gt;""),HLOOKUP(FU27,Points_Table_Modified,IF(GC27&gt;=6,8,GC27+2),FALSE),IF(FU27&lt;&gt;"",HLOOKUP(FU27,Points_Table,IF(GC27&gt;=6,8,GC27+2),FALSE),"")),FV27),FV27),0)</f>
        <v/>
      </c>
      <c r="FX27" s="51" t="str">
        <f>IF(AND($G27="6",EX27&lt;&gt;""),EX27,"")</f>
        <v/>
      </c>
      <c r="FY27" s="52" t="str">
        <f>IF(AND(EX27&lt;&gt;"",$G27="6"),_xlfn.RANK.EQ(EX27,$FX$6:$FX$89),"")</f>
        <v/>
      </c>
      <c r="FZ27" s="52" t="str">
        <f>IF(IF(FY27&lt;&gt;"",IF(MAX(COUNTIF($FY$6:$FY$89,$FY$6:$FY$89))&gt;1,"x",""),"")&lt;&gt;"",FY27+1,"")</f>
        <v/>
      </c>
      <c r="GA27" s="52" t="str">
        <f>IF(FY27&lt;&gt;"",IF($G27="3",IF(EX27&lt;&gt;"",IF(AND(FY27&lt;=10,EX27&gt;=$FX$92),HLOOKUP(FY27,Points_Table_Modified,IF(GC27&gt;=6,8,GC27+2),FALSE),0),""),IF(EX27&lt;&gt;"",IF(AND(FY27&lt;=10,EX27&gt;=$FX$92),HLOOKUP(FY27,Points_Table,IF(GC27&gt;=6,8,GC27+2),FALSE),0),"")),"")</f>
        <v/>
      </c>
      <c r="GB27" s="56" t="str">
        <f>IF(GA27&gt;0,IF(FZ27&lt;&gt;"",AVERAGE(IF(AND($G27="3",FZ27&lt;&gt;""),HLOOKUP(FZ27,Points_Table_Modified,IF(GC27&gt;=6,8,GC27+2),FALSE),IF(FZ27&lt;&gt;"",HLOOKUP(FZ27,Points_Table,IF(GC27&gt;=6,8,GC27+2),FALSE),"")),GA27),GA27),0)</f>
        <v/>
      </c>
      <c r="GC27" s="57">
        <f>VLOOKUP($G27,Entries_D_Event,8,FALSE)</f>
        <v>0</v>
      </c>
      <c r="GD27" s="52" t="str">
        <f>CONCATENATE(FY27,FT27,FO27,FJ27,FE27,EZ27)</f>
        <v/>
      </c>
      <c r="GE27" s="118" t="str">
        <f>IF(GD27&lt;&gt;"",IF(AND($G27="3",EX27&lt;&gt;""),10,IF(EX27&lt;&gt;"",5,"")),"")</f>
        <v/>
      </c>
      <c r="GF27" s="118">
        <f>_xlfn.NUMBERVALUE(IF(GD27&lt;&gt;"",CONCATENATE(GB27,FW27,FR27,FM27,FH27,FC27),""))</f>
        <v>0</v>
      </c>
      <c r="GG27" s="56">
        <f>IFERROR(GE27+GF27,0)</f>
        <v>0</v>
      </c>
      <c r="GH27" s="90"/>
      <c r="GI27" s="52" t="str">
        <f>IF(AND($G27="1",GH27&lt;&gt;""),GH27,"")</f>
        <v/>
      </c>
      <c r="GJ27" s="52" t="str">
        <f>IF(AND(GH27&lt;&gt;"",$G27="1"),_xlfn.RANK.EQ(GH27,$GI$6:$GI$89),"")</f>
        <v/>
      </c>
      <c r="GK27" s="52" t="str">
        <f>IF(IF(GJ27&lt;&gt;"",IF(MAX(COUNTIF($GJ$6:$GJ$89,$GJ$6:$GJ$89))&gt;1,"x",""),"")&lt;&gt;"",GJ27+1,"")</f>
        <v/>
      </c>
      <c r="GL27" s="52" t="str">
        <f>IF(GJ27&lt;&gt;"",IF($G27="3",IF(GH27&lt;&gt;"",IF(AND(GJ27&lt;=10,GH27&gt;=$GI$92),HLOOKUP(GJ27,Points_Table_Modified,IF(HM27&gt;=6,8,HM27+2),FALSE),0),""),IF(GH27&lt;&gt;"",IF(AND(GJ27&lt;=10,GH27&gt;=$GI$92),HLOOKUP(GJ27,Points_Table,IF(HM27&gt;=6,8,HM27+2),FALSE),0),"")),"")</f>
        <v/>
      </c>
      <c r="GM27" s="53" t="str">
        <f>IF(GK27&lt;&gt;"",AVERAGE(IF(AND($G27="3",GK27&lt;&gt;""),HLOOKUP(GK27,Points_Table_Modified,IF(HM27&gt;=6,8,HM27+2),FALSE),IF(GK27&lt;&gt;"",HLOOKUP(GK27,Points_Table,IF(HM27&gt;=6,8,HM27+2),FALSE),"")),GL27),GL27)</f>
        <v/>
      </c>
      <c r="GN27" s="51" t="str">
        <f>IF(AND($G27="2",GH27&lt;&gt;""),GH27,"")</f>
        <v/>
      </c>
      <c r="GO27" s="52" t="str">
        <f>IF(AND(GH27&lt;&gt;"",$G27="2"),_xlfn.RANK.EQ(GH27,$GN$6:$GN$89),"")</f>
        <v/>
      </c>
      <c r="GP27" s="52" t="str">
        <f>IF(IF(GO27&lt;&gt;"",IF(MAX(COUNTIF($GO$6:$GO$89,$GO$6:$GO$89))&gt;1,"x",""),"")&lt;&gt;"",GO27+1,"")</f>
        <v/>
      </c>
      <c r="GQ27" s="54" t="str">
        <f>IF(GO27&lt;&gt;"",IF($G27="3",IF(GH27&lt;&gt;"",IF(AND(GO27&lt;=10,GH27&gt;=$GN$92),HLOOKUP(GO27,Points_Table_Modified,IF(HM27&gt;=6,8,HM27+2),FALSE),0),""),IF(GH27&lt;&gt;"",IF(AND(GO27&lt;=10,GH27&gt;=$GN$92),HLOOKUP(GO27,Points_Table,IF(HM27&gt;=6,8,HM27+2),FALSE),0),"")),"")</f>
        <v/>
      </c>
      <c r="GR27" s="53" t="str">
        <f>IF(GP27&lt;&gt;"",AVERAGE(IF(AND($G27="3",GP27&lt;&gt;""),HLOOKUP(GP27,Points_Table_Modified,IF(HM27&gt;=6,8,HM27+2),FALSE),IF(GP27&lt;&gt;"",HLOOKUP(GP27,Points_Table,IF(HM27&gt;=6,8,HM27+2),FALSE),"")),GQ27),GQ27)</f>
        <v/>
      </c>
      <c r="GS27" s="51" t="str">
        <f>IF(AND($G27="3",GH27&lt;&gt;""),GH27,"")</f>
        <v/>
      </c>
      <c r="GT27" s="52" t="str">
        <f>IF(AND(GH27&lt;&gt;"",$G27="3"),_xlfn.RANK.EQ(GH27,$GS$6:$GS$89),"")</f>
        <v/>
      </c>
      <c r="GU27" s="52" t="str">
        <f>IF(IF(GT27&lt;&gt;"",IF(MAX(COUNTIF($GT$6:$GT$89,$GT$6:$GT$89))&gt;1,"x",""),"")&lt;&gt;"",GT27+1,"")</f>
        <v/>
      </c>
      <c r="GV27" s="52" t="str">
        <f>IF(GT27&lt;&gt;"",IF($G27="3",IF(GH27&lt;&gt;"",IF(AND(GT27&lt;=20,GH27&gt;=$GS$92),HLOOKUP(GT27,Points_Table_Modified,IF(HM27&gt;=6,8,HM27+2),FALSE),0),""),IF(GH27&lt;&gt;"",IF(AND(GT27&lt;=10,GH27&gt;=$GS$92),HLOOKUP(GT27,Points_Table,IF(HM27&gt;=6,8,HM27+2),FALSE),0),"")),"")</f>
        <v/>
      </c>
      <c r="GW27" s="53" t="str">
        <f>IF(GU27&lt;&gt;"",AVERAGE(IF(AND($G27="3",GU27&lt;&gt;""),HLOOKUP(GU27,Points_Table_Modified,IF(HM27&gt;=6,8,HM27+2),FALSE),IF(GU27&lt;&gt;"",HLOOKUP(GU27,Points_Table,IF(HM27&gt;=6,8,HM27+2),FALSE),"")),GV27),GV27)</f>
        <v/>
      </c>
      <c r="GX27" s="51" t="str">
        <f>IF(AND($G27="4",GH27&lt;&gt;""),GH27,"")</f>
        <v/>
      </c>
      <c r="GY27" s="52" t="str">
        <f>IF(AND($GH27&lt;&gt;"",G27="4"),_xlfn.RANK.EQ(GH27,$GX$6:$GX$89),"")</f>
        <v/>
      </c>
      <c r="GZ27" s="52" t="str">
        <f>IF(IF(GY27&lt;&gt;"",IF(MAX(COUNTIF($GY$6:$GY$89,$GY$6:$GY$89))&gt;1,"x",""),"")&lt;&gt;"",GY27+1,"")</f>
        <v/>
      </c>
      <c r="HA27" s="52" t="str">
        <f>IF(GY27&lt;&gt;"",IF($G27="3",IF(GH27&lt;&gt;"",IF(AND(GY27&lt;=10,GH27&gt;=$GX$92),HLOOKUP(GY27,Points_Table_Modified,IF(HM27&gt;=6,8,HM27+2),FALSE),0),""),IF(GH27&lt;&gt;"",IF(AND(GY27&lt;=10,GH27&gt;=$GX$92),HLOOKUP(GY27,Points_Table,IF(HM27&gt;=6,8,HM27+2),FALSE),0),"")),"")</f>
        <v/>
      </c>
      <c r="HB27" s="53" t="str">
        <f>IF(GZ27&lt;&gt;"",AVERAGE(IF(AND($G27="3",GZ27&lt;&gt;""),HLOOKUP(GZ27,Points_Table_Modified,IF(HM27&gt;=6,8,HM27+2),FALSE),IF(GZ27&lt;&gt;"",HLOOKUP(GZ27,Points_Table,IF(HM27&gt;=6,8,HM27+2),FALSE),"")),HA27),HA27)</f>
        <v/>
      </c>
      <c r="HC27" s="51" t="str">
        <f>IF(AND($G27="5",GH27&lt;&gt;""),GH27,"")</f>
        <v/>
      </c>
      <c r="HD27" s="52" t="str">
        <f>IF(AND(GH27&lt;&gt;"",$G27="5"),_xlfn.RANK.EQ(GH27,$HC$6:$HC$89),"")</f>
        <v/>
      </c>
      <c r="HE27" s="52" t="str">
        <f>IF(IF(HD27&lt;&gt;"",IF(MAX(COUNTIF($HD$6:$HD$89,$HD$6:$HD$89))&gt;1,"x",""),"")&lt;&gt;"",HD27+1,"")</f>
        <v/>
      </c>
      <c r="HF27" s="52" t="str">
        <f>IF(HD27&lt;&gt;"",IF($G27="3",IF(GH27&lt;&gt;"",IF(AND(HD27&lt;=10,GH27&gt;=$HC$92),HLOOKUP(HD27,Points_Table_Modified,IF(HM27&gt;=6,8,HM27+2),FALSE),0),""),IF(GH27&lt;&gt;"",IF(AND(HD27&lt;=10,GH27&gt;=$HC$92),HLOOKUP(HD27,Points_Table,IF(HM27&gt;=6,8,HM27+2),FALSE),0),"")),"")</f>
        <v/>
      </c>
      <c r="HG27" s="53" t="str">
        <f>IF(HE27&lt;&gt;"",AVERAGE(IF(AND($G27="3",HE27&lt;&gt;""),HLOOKUP(HE27,Points_Table_Modified,IF(HM27&gt;=6,8,HM27+2),FALSE),IF(HE27&lt;&gt;"",HLOOKUP(HE27,Points_Table,IF(HM27&gt;=6,8,HM27+2),FALSE),"")),HF27),HF27)</f>
        <v/>
      </c>
      <c r="HH27" s="51" t="str">
        <f>IF(AND($G27="6",GH27&lt;&gt;""),GH27,"")</f>
        <v/>
      </c>
      <c r="HI27" s="52" t="str">
        <f>IF(AND(GH27&lt;&gt;"",$G27="6"),_xlfn.RANK.EQ(GH27,$HH$6:$HH$89),"")</f>
        <v/>
      </c>
      <c r="HJ27" s="52" t="str">
        <f>IF(IF(HI27&lt;&gt;"",IF(MAX(COUNTIF($HI$6:$HI$89,$HI$6:$HI$89))&gt;1,"x",""),"")&lt;&gt;"",HI27+1,"")</f>
        <v/>
      </c>
      <c r="HK27" s="52" t="str">
        <f>IF(HI27&lt;&gt;"",IF($G27="3",IF(GH27&lt;&gt;"",IF(AND(HI27&lt;=10,GH27&gt;=$HH$92),HLOOKUP(HI27,Points_Table_Modified,IF(HM27&gt;=6,8,HM27+2),FALSE),0),""),IF(GH27&lt;&gt;"",IF(AND(HI27&lt;=10,GH27&gt;=$HH$92),HLOOKUP(HI27,Points_Table,IF(HM27&gt;=6,8,HM27+2),FALSE),0),"")),"")</f>
        <v/>
      </c>
      <c r="HL27" s="53" t="str">
        <f>IF(HJ27&lt;&gt;"",AVERAGE(IF(AND($G27="3",HJ27&lt;&gt;""),HLOOKUP(HJ27,Points_Table_Modified,IF(HM27&gt;=6,8,HM27+2),FALSE),IF(HJ27&lt;&gt;"",HLOOKUP(HJ27,Points_Table,IF(HM27&gt;=6,8,HM27+2),FALSE),"")),HK27),HK27)</f>
        <v/>
      </c>
      <c r="HM27" s="57">
        <f>VLOOKUP($G27,Entries_D_Event,9,FALSE)</f>
        <v>0</v>
      </c>
      <c r="HN27" s="52" t="str">
        <f>CONCATENATE(HI27,HD27,GY27,GT27,GO27,GJ27)</f>
        <v/>
      </c>
      <c r="HO27" s="118" t="str">
        <f>IF(HN27&lt;&gt;"",IF(AND($G27="3",GH27&lt;&gt;""),10,IF(GH27&lt;&gt;"",5,"")),"")</f>
        <v/>
      </c>
      <c r="HP27" s="118">
        <f>_xlfn.NUMBERVALUE(IF(HN27&lt;&gt;"",CONCATENATE(HL27,HG27,HB27,GW27,GR27,GM27),""))</f>
        <v>0</v>
      </c>
      <c r="HQ27" s="56">
        <f>IFERROR(HO27+HP27,0)</f>
        <v>0</v>
      </c>
      <c r="HR27" s="90"/>
      <c r="HS27" s="52" t="str">
        <f>IF(AND($G27="1",HR27&lt;&gt;""),HR27,"")</f>
        <v/>
      </c>
      <c r="HT27" s="52" t="str">
        <f>IF(AND(HR27&lt;&gt;"",$G27="1"),_xlfn.RANK.EQ(HR27,$HS$6:$HS$89),"")</f>
        <v/>
      </c>
      <c r="HU27" s="52" t="str">
        <f>IF(IF(HT27&lt;&gt;"",IF(MAX(COUNTIF($HT$6:$HT$89,$HT$6:$HT$89))&gt;1,"x",""),"")&lt;&gt;"",HT27+1,"")</f>
        <v/>
      </c>
      <c r="HV27" s="52" t="str">
        <f>IF(HT27&lt;&gt;"",IF($G27="3",IF(HR27&lt;&gt;"",IF(AND(HT27&lt;=10,HR27&gt;=$HS$92),HLOOKUP(HT27,Points_Table_Modified,IF(IW27&gt;=6,8,IW27+2),FALSE),0),""),IF(HR27&lt;&gt;"",IF(AND(HT27&lt;=10,HR27&gt;=$HS$92),HLOOKUP(HT27,Points_Table,IF(IW27&gt;=6,8,IW27+2),FALSE),0),"")),"")</f>
        <v/>
      </c>
      <c r="HW27" s="53" t="str">
        <f>IF(HU27&lt;&gt;"",AVERAGE(IF(AND($G27="3",HU27&lt;&gt;""),HLOOKUP(HU27,Points_Table_Modified,IF(IW27&gt;=6,8,IW27+2),FALSE),IF(HU27&lt;&gt;"",HLOOKUP(HU27,Points_Table,IF(IW27&gt;=6,8,IW27+2),FALSE),"")),HV27),HV27)</f>
        <v/>
      </c>
      <c r="HX27" s="51" t="str">
        <f>IF(AND($G27="2",HR27&lt;&gt;""),HR27,"")</f>
        <v/>
      </c>
      <c r="HY27" s="52" t="str">
        <f>IF(AND(HR27&lt;&gt;"",$G27="2"),_xlfn.RANK.EQ(HR27,$HX$6:$HX$89),"")</f>
        <v/>
      </c>
      <c r="HZ27" s="52" t="str">
        <f>IF(IF(HY27&lt;&gt;"",IF(MAX(COUNTIF($HY$6:$HY$89,$HY$6:$HY$89))&gt;1,"x",""),"")&lt;&gt;"",HY27+1,"")</f>
        <v/>
      </c>
      <c r="IA27" s="54" t="str">
        <f>IF(HY27&lt;&gt;"",IF($G27="3",IF(HR27&lt;&gt;"",IF(AND(HY27&lt;=10,HR27&gt;=$HX$92),HLOOKUP(HY27,Points_Table_Modified,IF(IW27&gt;=6,8,IW27+2),FALSE),0),""),IF(HR27&lt;&gt;"",IF(AND(HY27&lt;=10,HR27&gt;=$HX$92),HLOOKUP(HY27,Points_Table,IF(IW27&gt;=6,8,IW27+2),FALSE),0),"")),"")</f>
        <v/>
      </c>
      <c r="IB27" s="53" t="str">
        <f>IF(HZ27&lt;&gt;"",AVERAGE(IF(AND($G27="3",HZ27&lt;&gt;""),HLOOKUP(HZ27,Points_Table_Modified,IF(IW27&gt;=6,8,IW27+2),FALSE),IF(HZ27&lt;&gt;"",HLOOKUP(HZ27,Points_Table,IF(IW27&gt;=6,8,IW27+2),FALSE),"")),IA27),IA27)</f>
        <v/>
      </c>
      <c r="IC27" s="51" t="str">
        <f>IF(AND($G27="3",HR27&lt;&gt;""),HR27,"")</f>
        <v/>
      </c>
      <c r="ID27" s="52" t="str">
        <f>IF(AND(HR27&lt;&gt;"",$G27="3"),_xlfn.RANK.EQ(HR27,$IC$6:$IC$89),"")</f>
        <v/>
      </c>
      <c r="IE27" s="52" t="str">
        <f>IF(IF(ID27&lt;&gt;"",IF(MAX(COUNTIF($ID$6:$ID$89,$ID$6:$ID$89))&gt;1,"x",""),"")&lt;&gt;"",ID27+1,"")</f>
        <v/>
      </c>
      <c r="IF27" s="52" t="str">
        <f>IF(ID27&lt;&gt;"",IF($G27="3",IF(HR27&lt;&gt;"",IF(AND(ID27&lt;=20,HR27&gt;=$IC$92),HLOOKUP(ID27,Points_Table_Modified,IF(IW27&gt;=6,8,IW27+2),FALSE),0),""),IF(HR27&lt;&gt;"",IF(AND(ID27&lt;=10,HR27&gt;=$IC$92),HLOOKUP(ID27,Points_Table,IF(IW27&gt;=6,8,IW27+2),FALSE),0),"")),"")</f>
        <v/>
      </c>
      <c r="IG27" s="53" t="str">
        <f>IF(IE27&lt;&gt;"",AVERAGE(IF(AND($G27="3",IE27&lt;&gt;""),HLOOKUP(IE27,Points_Table_Modified,IF(IW27&gt;=6,8,IW27+2),FALSE),IF(IE27&lt;&gt;"",HLOOKUP(IE27,Points_Table,IF(IW27&gt;=6,8,IW27+2),FALSE),"")),IF27),IF27)</f>
        <v/>
      </c>
      <c r="IH27" s="51" t="str">
        <f>IF(AND($G27="4",HR27&lt;&gt;""),HR27,"")</f>
        <v/>
      </c>
      <c r="II27" s="52" t="str">
        <f>IF(AND(HR27&lt;&gt;"",G27="4"),_xlfn.RANK.EQ(HR27,$IH$6:$IH$89),"")</f>
        <v/>
      </c>
      <c r="IJ27" s="52" t="str">
        <f>IF(IF(II27&lt;&gt;"",IF(MAX(COUNTIF($II$6:$II$89,$II$6:$II$89))&gt;1,"x",""),"")&lt;&gt;"",II27+1,"")</f>
        <v/>
      </c>
      <c r="IK27" s="52" t="str">
        <f>IF(II27&lt;&gt;"",IF($G27="3",IF(HR27&lt;&gt;"",IF(AND(II27&lt;=10,HR27&gt;=$IH$92),HLOOKUP(II27,Points_Table_Modified,IF(IW27&gt;=6,8,IW27+2),FALSE),0),""),IF(HR27&lt;&gt;"",IF(AND(II27&lt;=10,HR27&gt;=$IH$92),HLOOKUP(II27,Points_Table,IF(IW27&gt;=6,8,IW27+2),FALSE),0),"")),"")</f>
        <v/>
      </c>
      <c r="IL27" s="53" t="str">
        <f>IF(IJ27&lt;&gt;"",AVERAGE(IF(AND($G27="3",IJ27&lt;&gt;""),HLOOKUP(IJ27,Points_Table_Modified,IF(IW27&gt;=6,8,IW27+2),FALSE),IF(IJ27&lt;&gt;"",HLOOKUP(IJ27,Points_Table,IF(IW27&gt;=6,8,IW27+2),FALSE),"")),IK27),IK27)</f>
        <v/>
      </c>
      <c r="IM27" s="51" t="str">
        <f>IF(AND($G27="5",HR27&lt;&gt;""),HR27,"")</f>
        <v/>
      </c>
      <c r="IN27" s="52" t="str">
        <f>IF(AND(HR27&lt;&gt;"",$G27="5"),_xlfn.RANK.EQ(HR27,$IM$6:$IM$89),"")</f>
        <v/>
      </c>
      <c r="IO27" s="52" t="str">
        <f>IF(IF(IN27&lt;&gt;"",IF(MAX(COUNTIF($IN$6:$IN$89,$IN$6:$IN$89))&gt;1,"x",""),"")&lt;&gt;"",IN27+1,"")</f>
        <v/>
      </c>
      <c r="IP27" s="52" t="str">
        <f>IF(IN27&lt;&gt;"",IF($G27="3",IF(HR27&lt;&gt;"",IF(AND(IN27&lt;=10,HR27&gt;=$IM$92),HLOOKUP(IN27,Points_Table_Modified,IF(IW27&gt;=6,8,IW27+2),FALSE),0),""),IF(HR27&lt;&gt;"",IF(AND(IN27&lt;=10,HR27&gt;=$IM$92),HLOOKUP(IN27,Points_Table,IF(IW27&gt;=6,8,IW27+2),FALSE),0),"")),"")</f>
        <v/>
      </c>
      <c r="IQ27" s="53" t="str">
        <f>IF(IO27&lt;&gt;"",AVERAGE(IF(AND($G27="3",IO27&lt;&gt;""),HLOOKUP(IO27,Points_Table_Modified,IF(IW27&gt;=6,8,IW27+2),FALSE),IF(IO27&lt;&gt;"",HLOOKUP(IO27,Points_Table,IF(IW27&gt;=6,8,IW27+2),FALSE),"")),IP27),IP27)</f>
        <v/>
      </c>
      <c r="IR27" s="51" t="str">
        <f>IF(AND($G27="6",HR27&lt;&gt;""),HR27,"")</f>
        <v/>
      </c>
      <c r="IS27" s="52" t="str">
        <f>IF(AND(HR27&lt;&gt;"",$G27="6"),_xlfn.RANK.EQ(HR27,$IR$6:$IR$89),"")</f>
        <v/>
      </c>
      <c r="IT27" s="52" t="str">
        <f>IF(IF(IS27&lt;&gt;"",IF(MAX(COUNTIF($IS$6:$IS$89,$IS$6:$IS$89))&gt;1,"x",""),"")&lt;&gt;"",IS27+1,"")</f>
        <v/>
      </c>
      <c r="IU27" s="52" t="str">
        <f>IF(IS27&lt;&gt;"",IF($G27="3",IF(HR27&lt;&gt;"",IF(AND(IS27&lt;=10,HR27&gt;=$IR$92),HLOOKUP(IS27,Points_Table_Modified,IF(IW27&gt;=6,8,IW27+2),FALSE),0),""),IF(HR27&lt;&gt;"",IF(AND(IS27&lt;=10,HR27&gt;=$IR$92),HLOOKUP(IS27,Points_Table,IF(IW27&gt;=6,8,IW27+2),FALSE),0),"")),"")</f>
        <v/>
      </c>
      <c r="IV27" s="53" t="str">
        <f>IF(IT27&lt;&gt;"",AVERAGE(IF(AND($G27="3",IT27&lt;&gt;""),HLOOKUP(IT27,Points_Table_Modified,IF(IW27&gt;=6,8,IW27+2),FALSE),IF(IT27&lt;&gt;"",HLOOKUP(IT27,Points_Table,IF(IW27&gt;=6,8,IW27+2),FALSE),"")),IU27),IU27)</f>
        <v/>
      </c>
      <c r="IW27" s="57">
        <f>VLOOKUP($G27,Entries_D_Event,10,FALSE)</f>
        <v>0</v>
      </c>
      <c r="IX27" s="52" t="str">
        <f>CONCATENATE(IS27,IN27,II27,ID27,HY27,HT27)</f>
        <v/>
      </c>
      <c r="IY27" s="118" t="str">
        <f>IF(IX27&lt;&gt;"",IF(AND($G27="3",HR27&lt;&gt;""),10,IF(HR27&lt;&gt;"",5,"")),"")</f>
        <v/>
      </c>
      <c r="IZ27" s="118">
        <f>_xlfn.NUMBERVALUE(IF(IX27&lt;&gt;"",CONCATENATE(IV27,IQ27,IL27,IG27,IB27,HW27),""))</f>
        <v>0</v>
      </c>
      <c r="JA27" s="56">
        <f>IFERROR(IY27+IZ27,0)</f>
        <v>0</v>
      </c>
      <c r="JB27" s="90"/>
      <c r="JC27" s="52" t="str">
        <f>IF(AND($G27="1",JB27&lt;&gt;""),JB27,"")</f>
        <v/>
      </c>
      <c r="JD27" s="52" t="str">
        <f>IF(AND(JB27&lt;&gt;"",$G27="1"),_xlfn.RANK.EQ(JB27,$JC$6:$JC$89),"")</f>
        <v/>
      </c>
      <c r="JE27" s="52" t="str">
        <f>IF(IF(JD27&lt;&gt;"",IF(MAX(COUNTIF($JD$6:$JD$89,$JD$6:$JD$89))&gt;1,"x",""),"")&lt;&gt;"",JD27+1,"")</f>
        <v/>
      </c>
      <c r="JF27" s="52" t="str">
        <f>IF(JD27&lt;&gt;"",IF($G27="3",IF(JB27&lt;&gt;"",IF(AND(JD27&lt;=10,JB27&gt;=$JC$92),HLOOKUP(JD27,Points_Table_Modified,IF(KG27&gt;=6,8,KG27+2),FALSE),0),""),IF(JB27&lt;&gt;"",IF(AND(JD27&lt;=10,JB27&gt;=$JC$92),HLOOKUP(JD27,Points_Table,IF(KG27&gt;=6,8,KG27+2),FALSE),0),"")),"")</f>
        <v/>
      </c>
      <c r="JG27" s="53" t="str">
        <f>IF(JE27&lt;&gt;"",AVERAGE(IF(AND($G27="3",JE27&lt;&gt;""),HLOOKUP(JE27,Points_Table_Modified,IF(KG27&gt;=6,8,KG27+2),FALSE),IF(JE27&lt;&gt;"",HLOOKUP(JE27,Points_Table,IF(KG27&gt;=6,8,KG27+2),FALSE),"")),JF27),JF27)</f>
        <v/>
      </c>
      <c r="JH27" s="51" t="str">
        <f>IF(AND($G27="2",JB27&lt;&gt;""),JB27,"")</f>
        <v/>
      </c>
      <c r="JI27" s="52" t="str">
        <f>IF(AND(JB27&lt;&gt;"",$G27="2"),_xlfn.RANK.EQ(JB27,$JH$6:$JH$89),"")</f>
        <v/>
      </c>
      <c r="JJ27" s="52" t="str">
        <f>IF(IF(JI27&lt;&gt;"",IF(MAX(COUNTIF($JI$6:$JI$89,$JI$6:$JI$89))&gt;1,"x",""),"")&lt;&gt;"",JI27+1,"")</f>
        <v/>
      </c>
      <c r="JK27" s="54" t="str">
        <f>IF(JI27&lt;&gt;"",IF($G27="3",IF(JB27&lt;&gt;"",IF(AND(JI27&lt;=10,JB27&gt;=$JH$92),HLOOKUP(JI27,Points_Table_Modified,IF(KG27&gt;=6,8,KG27+2),FALSE),0),""),IF(JB27&lt;&gt;"",IF(AND(JI27&lt;=10,JB27&gt;=$JH$92),HLOOKUP(JI27,Points_Table,IF(KG27&gt;=6,8,KG27+2),FALSE),0),"")),"")</f>
        <v/>
      </c>
      <c r="JL27" s="53" t="str">
        <f>IF(JJ27&lt;&gt;"",AVERAGE(IF(AND($G27="3",JJ27&lt;&gt;""),HLOOKUP(JJ27,Points_Table_Modified,IF(KG27&gt;=6,8,KG27+2),FALSE),IF(JJ27&lt;&gt;"",HLOOKUP(JJ27,Points_Table,IF(KG27&gt;=6,8,KG27+2),FALSE),"")),JK27),JK27)</f>
        <v/>
      </c>
      <c r="JM27" s="51" t="str">
        <f>IF(AND($G27="3",JB27&lt;&gt;""),JB27,"")</f>
        <v/>
      </c>
      <c r="JN27" s="52" t="str">
        <f>IF(AND(JB27&lt;&gt;"",$G27="3"),_xlfn.RANK.EQ(JB27,$JM$6:$JM$89),"")</f>
        <v/>
      </c>
      <c r="JO27" s="52" t="str">
        <f>IF(IF(JN27&lt;&gt;"",IF(MAX(COUNTIF($JN$6:$JN$89,$JN$6:$JN$89))&gt;1,"x",""),"")&lt;&gt;"",JN27+1,"")</f>
        <v/>
      </c>
      <c r="JP27" s="52" t="str">
        <f>IF(JN27&lt;&gt;"",IF($G27="3",IF(JB27&lt;&gt;"",IF(AND(JN27&lt;=20,JB27&gt;=$JM$92),HLOOKUP(JN27,Points_Table_Modified,IF(KG27&gt;=6,8,KG27+2),FALSE),0),""),IF(JB27&lt;&gt;"",IF(AND(JN27&lt;=10,JB27&gt;=$JM$92),HLOOKUP(JN27,Points_Table,IF(KG27&gt;=6,8,KG27+2),FALSE),0),"")),"")</f>
        <v/>
      </c>
      <c r="JQ27" s="53" t="str">
        <f>IF(JO27&lt;&gt;"",AVERAGE(IF(AND($G27="3",JO27&lt;&gt;""),HLOOKUP(JO27,Points_Table_Modified,IF(KG27&gt;=6,8,KG27+2),FALSE),IF(JO27&lt;&gt;"",HLOOKUP(JO27,Points_Table,IF(KG27&gt;=6,8,KG27+2),FALSE),"")),JP27),JP27)</f>
        <v/>
      </c>
      <c r="JR27" s="51" t="str">
        <f>IF(AND($G27="4",JB27&lt;&gt;""),JB27,"")</f>
        <v/>
      </c>
      <c r="JS27" s="52" t="str">
        <f>IF(AND(JB27&lt;&gt;"",G27="4"),_xlfn.RANK.EQ(JB27,$JR$6:$JR$89),"")</f>
        <v/>
      </c>
      <c r="JT27" s="52" t="str">
        <f>IF(IF(JS27&lt;&gt;"",IF(MAX(COUNTIF($JS$6:$JS$89,$JS$6:$JS$89))&gt;1,"x",""),"")&lt;&gt;"",JS27+1,"")</f>
        <v/>
      </c>
      <c r="JU27" s="52" t="str">
        <f>IF(JS27&lt;&gt;"",IF($G27="3",IF(JB27&lt;&gt;"",IF(AND(JS27&lt;=10,JB27&gt;=$JR$92),HLOOKUP(JS27,Points_Table_Modified,IF(KG27&gt;=6,8,KG27+2),FALSE),0),""),IF(JB27&lt;&gt;"",IF(AND(JS27&lt;=10,JB27&gt;=$JR$92),HLOOKUP(JS27,Points_Table,IF(KG27&gt;=6,8,KG27+2),FALSE),0),"")),"")</f>
        <v/>
      </c>
      <c r="JV27" s="53" t="str">
        <f>IF(JT27&lt;&gt;"",AVERAGE(IF(AND($G27="3",JT27&lt;&gt;""),HLOOKUP(JT27,Points_Table_Modified,IF(KG27&gt;=6,8,KG27+2),FALSE),IF(JT27&lt;&gt;"",HLOOKUP(JT27,Points_Table,IF(KG27&gt;=6,8,KG27+2),FALSE),"")),JU27),JU27)</f>
        <v/>
      </c>
      <c r="JW27" s="51" t="str">
        <f>IF(AND($G27="5",JB27&lt;&gt;""),JB27,"")</f>
        <v/>
      </c>
      <c r="JX27" s="52" t="str">
        <f>IF(AND(JB27&lt;&gt;"",$G27="5"),_xlfn.RANK.EQ(JB27,$JW$6:$JW$89),"")</f>
        <v/>
      </c>
      <c r="JY27" s="52" t="str">
        <f>IF(IF(JX27&lt;&gt;"",IF(MAX(COUNTIF($JX$6:$JX$89,$JX$6:$JX$89))&gt;1,"x",""),"")&lt;&gt;"",JX27+1,"")</f>
        <v/>
      </c>
      <c r="JZ27" s="52" t="str">
        <f>IF(JX27&lt;&gt;"",IF($G27="3",IF(JB27&lt;&gt;"",IF(AND(JX27&lt;=10,JB27&gt;=$JW$92),HLOOKUP(JX27,Points_Table_Modified,IF(KG27&gt;=6,8,KG27+2),FALSE),0),""),IF(JB27&lt;&gt;"",IF(AND(JX27&lt;=10,JB27&gt;=$JW$92),HLOOKUP(JX27,Points_Table,IF(KG27&gt;=6,8,KG27+2),FALSE),0),"")),"")</f>
        <v/>
      </c>
      <c r="KA27" s="53" t="str">
        <f>IF(JY27&lt;&gt;"",AVERAGE(IF(AND($G27="3",JY27&lt;&gt;""),HLOOKUP(JY27,Points_Table_Modified,IF(KG27&gt;=6,8,KG27+2),FALSE),IF(JY27&lt;&gt;"",HLOOKUP(JY27,Points_Table,IF(KG27&gt;=6,8,KG27+2),FALSE),"")),JZ27),JZ27)</f>
        <v/>
      </c>
      <c r="KB27" s="51" t="str">
        <f>IF(AND($G27="6",JB27&lt;&gt;""),JB27,"")</f>
        <v/>
      </c>
      <c r="KC27" s="52" t="str">
        <f>IF(AND(JB27&lt;&gt;"",$G27="6"),_xlfn.RANK.EQ(JB27,$KB$6:$KB$89),"")</f>
        <v/>
      </c>
      <c r="KD27" s="52" t="str">
        <f>IF(IF(KC27&lt;&gt;"",IF(MAX(COUNTIF($KC$6:$KC$89,$KC$6:$KC$89))&gt;1,"x",""),"")&lt;&gt;"",KC27+1,"")</f>
        <v/>
      </c>
      <c r="KE27" s="52" t="str">
        <f>IF(KC27&lt;&gt;"",IF($G27="3",IF(JB27&lt;&gt;"",IF(AND(KC27&lt;=10,JB27&gt;=$KB$92),HLOOKUP(KC27,Points_Table_Modified,IF(KG27&gt;=6,8,KG27+2),FALSE),0),""),IF(JB27&lt;&gt;"",IF(AND(KC27&lt;=10,JB27&gt;=$KB$92),HLOOKUP(KC27,Points_Table,IF(KG27&gt;=6,8,KG27+2),FALSE),0),"")),"")</f>
        <v/>
      </c>
      <c r="KF27" s="53" t="str">
        <f>IF(KD27&lt;&gt;"",AVERAGE(IF(AND($G27="3",KD27&lt;&gt;""),HLOOKUP(KD27,Points_Table_Modified,IF(KG27&gt;=6,8,KG27+2),FALSE),IF(KD27&lt;&gt;"",HLOOKUP(KD27,Points_Table,IF(KG27&gt;=6,8,KG27+2),FALSE),"")),KE27),KE27)</f>
        <v/>
      </c>
      <c r="KG27" s="57">
        <f>VLOOKUP($G27,Entries_D_Event,11,FALSE)</f>
        <v>0</v>
      </c>
      <c r="KH27" s="52" t="str">
        <f>CONCATENATE(KC27,JX27,JS27,JN27,JI27,JD27)</f>
        <v/>
      </c>
      <c r="KI27" s="118" t="str">
        <f>IF(KH27&lt;&gt;"",IF(AND($G27="3",JB27&lt;&gt;""),10,IF(JB27&lt;&gt;"",5,"")),"")</f>
        <v/>
      </c>
      <c r="KJ27" s="118">
        <f>_xlfn.NUMBERVALUE(IF(KH27&lt;&gt;"",CONCATENATE(KF27,KA27,JV27,JQ27,JL27,JG27),""))</f>
        <v>0</v>
      </c>
      <c r="KK27" s="56">
        <f>IFERROR(KI27+KJ27,0)</f>
        <v>0</v>
      </c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</row>
    <row r="28" spans="1:358" s="1" customFormat="1" x14ac:dyDescent="0.25">
      <c r="A28" s="35"/>
      <c r="B28" s="45">
        <v>23</v>
      </c>
      <c r="C28" s="46" t="s">
        <v>11</v>
      </c>
      <c r="D28" s="47" t="s">
        <v>181</v>
      </c>
      <c r="E28" s="109">
        <v>10768</v>
      </c>
      <c r="F28" s="109">
        <v>318</v>
      </c>
      <c r="G28" s="49" t="s">
        <v>55</v>
      </c>
      <c r="H28" s="50" t="str">
        <f>VLOOKUP($G28,Class_Description,2)</f>
        <v>Modified</v>
      </c>
      <c r="I28" s="187">
        <f>AS28+CC28+DM28+EW28+GG28+HQ28+JA28+KK28</f>
        <v>74</v>
      </c>
      <c r="J28" s="115"/>
      <c r="K28" s="102" t="str">
        <f>IF(AND(J28&lt;&gt;"",$G28="1"),J28,"")</f>
        <v/>
      </c>
      <c r="L28" s="103" t="str">
        <f>IF(AND(J28&lt;&gt;"",$G28="1"),_xlfn.RANK.EQ(J28,$K$6:$K$89),"")</f>
        <v/>
      </c>
      <c r="M28" s="103" t="str">
        <f>IF(G28="6",IF(IF(L28&lt;&gt;"",IF(MAX(COUNTIF($L$6:$L$89,$L$6:$L$89))&gt;1,"x",""),"")&lt;&gt;"",L28+1,""),IF(K28=0,"",IF(IF(L28&lt;&gt;"",IF(MAX(COUNTIF($L$6:$L$89,$L$6:$L$89))&gt;1,"x",""),"")&lt;&gt;"",L28+1,"")))</f>
        <v/>
      </c>
      <c r="N28" s="103" t="str">
        <f>IF(L28&lt;&gt;"",IF($G28="3",IF(AND(L28&lt;=20,J28&gt;=$K$92),HLOOKUP(L28,Points_Table_Modified,IF(AO28&gt;=6,8,AO28+2),FALSE),0),IF(AND(L28&lt;=10,J28&gt;=$K$92),HLOOKUP(L28,Points_Table,IF(AO28&gt;=6,8,AO28+2),FALSE),0)),"")</f>
        <v/>
      </c>
      <c r="O28" s="103" t="str">
        <f>IF(M28&lt;&gt;"",AVERAGE(IF(AND($G28="3",M28&lt;&gt;""),HLOOKUP(M28,Points_Table_Modified,IF(AO28&gt;=6,8,AO28+2),FALSE),IF(M28&lt;&gt;"",HLOOKUP(M28,Points_Table,IF(AO28&gt;=6,8,AO28+2),FALSE),"")),N28),N28)</f>
        <v/>
      </c>
      <c r="P28" s="102" t="str">
        <f>IF(AND(J28&lt;&gt;"",$G28="2"),J28,"")</f>
        <v/>
      </c>
      <c r="Q28" s="103" t="str">
        <f>IF(AND(J28&lt;&gt;"",$G28="2"),_xlfn.RANK.EQ(J28,$P$6:$P$89),"")</f>
        <v/>
      </c>
      <c r="R28" s="103" t="str">
        <f>IF(G28="6",IF(IF(Q28&lt;&gt;"",IF(MAX(COUNTIF($Q$6:$Q$89,$Q$6:$Q$89))&gt;1,"x",""),"")&lt;&gt;"",Q28+1,""),IF(P28=0,"",IF(IF(Q28&lt;&gt;"",IF(MAX(COUNTIF($Q$6:$Q$89,$Q$6:$Q$89))&gt;1,"x",""),"")&lt;&gt;"",Q28+1,"")))</f>
        <v/>
      </c>
      <c r="S28" s="103" t="str">
        <f>IF(Q28&lt;&gt;"",IF($G28="3",IF(J28&lt;&gt;"",IF(AND(Q28&lt;=10,J28&gt;=$P$92),HLOOKUP(Q28,Points_Table_Modified,IF(AO28&gt;=6,8,AO28+2),FALSE),0),""),IF(J28&lt;&gt;"",IF(AND(Q28&lt;=10,J28&gt;=$P$92),HLOOKUP(Q28,Points_Table,IF(AO28&gt;=6,8,AO28+2),FALSE),0),"")),"")</f>
        <v/>
      </c>
      <c r="T28" s="103" t="str">
        <f>IF(R28&lt;&gt;"",AVERAGE(IF(AND($G28="3",R28&lt;&gt;""),HLOOKUP(R28,Points_Table_Modified,IF(AO28&gt;=6,8,AO28+2),FALSE),IF(R28&lt;&gt;"",HLOOKUP(R28,Points_Table,IF(AO28&gt;=6,8,AO28+2),FALSE),"")),S28),S28)</f>
        <v/>
      </c>
      <c r="U28" s="102" t="str">
        <f>IF(AND(J28&lt;&gt;"",$G28="3"),J28,"")</f>
        <v/>
      </c>
      <c r="V28" s="103" t="str">
        <f>IF(AND(J28&lt;&gt;"",$G28="3"),_xlfn.RANK.EQ(J28,$U$6:$U$89),"")</f>
        <v/>
      </c>
      <c r="W28" s="103" t="str">
        <f>IF(G28="6",IF(IF(V28&lt;&gt;"",IF(MAX(COUNTIF($V$6:$V$89,$V$6:$V$89))&gt;1,"x",""),"")&lt;&gt;"",V28+1,""),IF(U28=0,"",IF(IF(V28&lt;&gt;"",IF(MAX(COUNTIF($V$6:$V$89,$V$6:$V$89))&gt;1,"x",""),"")&lt;&gt;"",V28+1,"")))</f>
        <v/>
      </c>
      <c r="X28" s="103" t="str">
        <f>IF(V28&lt;&gt;"",IF($G28="3",IF(J28&lt;&gt;"",IF(AND(V28&lt;=20,J28&gt;=$U$92),HLOOKUP(V28,Points_Table_Modified,IF(AO28&gt;=6,8,AO28+2),FALSE),0),""),IF(J28&lt;&gt;"",IF(AND(V28&lt;=10,$J28&gt;=$U$92),HLOOKUP(V28,Points_Table,IF(AO28&gt;=6,8,AO28+2),FALSE),0),"")),"")</f>
        <v/>
      </c>
      <c r="Y28" s="103" t="str">
        <f>IF(W28&lt;&gt;"",AVERAGE(IF(AND($G28="3",W28&lt;&gt;""),HLOOKUP(W28,Points_Table_Modified,IF(AO28&gt;=6,8,AO28+2),FALSE),IF(W28&lt;&gt;"",HLOOKUP(W28,Points_Table,IF(AO28&gt;=6,8,AO28+2),FALSE),"")),X28),X28)</f>
        <v/>
      </c>
      <c r="Z28" s="102" t="str">
        <f>IF(AND(J28&lt;&gt;"",$G28="4"),J28,"")</f>
        <v/>
      </c>
      <c r="AA28" s="103" t="str">
        <f>IF(AND($J28&lt;&gt;"",G28="4"),_xlfn.RANK.EQ(J28,$Z$6:$Z$89),"")</f>
        <v/>
      </c>
      <c r="AB28" s="103" t="str">
        <f>IF($G28="6",IF(IF(AA28&lt;&gt;"",IF(MAX(COUNTIF($AA$6:$AA$89,$AA$6:$AA$89))&gt;1,"x",""),"")&lt;&gt;"",AA28+1,""),IF(Z28=0,"",IF(IF(AA28&lt;&gt;"",IF(MAX(COUNTIF($AA$6:$AA$89,$AA$6:$AA$89))&gt;1,"x",""),"")&lt;&gt;"",AA28+1,"")))</f>
        <v/>
      </c>
      <c r="AC28" s="103" t="str">
        <f>IF(AA28&lt;&gt;"",IF($G28="3",IF(J28&lt;&gt;"",IF(AND(AA28&lt;=10,J28&gt;=$Z$92),HLOOKUP(AA28,Points_Table_Modified,IF(AO28&gt;=6,8,AO28+2),FALSE),0),""),IF(J28&lt;&gt;"",IF(AND(AA28&lt;=10,J28&gt;=$Z$92),HLOOKUP(AA28,Points_Table,IF(AO28&gt;=6,8,AO28+2),FALSE),0),"")),"")</f>
        <v/>
      </c>
      <c r="AD28" s="103" t="str">
        <f>IF(AB28&lt;&gt;"",AVERAGE(IF(AND($G28="3",AB28&lt;&gt;""),HLOOKUP(AB28,Points_Table_Modified,IF(AO28&gt;=6,8,AO28+2),FALSE),IF(AB28&lt;&gt;"",HLOOKUP(AB28,Points_Table,IF(AO28&gt;=6,8,AO28+2),FALSE),"")),AC28),AC28)</f>
        <v/>
      </c>
      <c r="AE28" s="102" t="str">
        <f>IF(AND(J28&lt;&gt;"",$G28="5"),J28,"")</f>
        <v/>
      </c>
      <c r="AF28" s="103" t="str">
        <f>IF(AND(J28&lt;&gt;"",$G28="5"),_xlfn.RANK.EQ(J28,$AE$6:$AE$89),"")</f>
        <v/>
      </c>
      <c r="AG28" s="103" t="str">
        <f>IF($G28="6",IF(IF(AF28&lt;&gt;"",IF(MAX(COUNTIF($AF$6:$AF$89,$AF$6:$AF$89))&gt;1,"x",""),"")&lt;&gt;"",AF28+1,""),IF(AE28=0,"",IF(IF(AF28&lt;&gt;"",IF(MAX(COUNTIF($AF$6:$AF$89,$AF$6:$AF$89))&gt;1,"x",""),"")&lt;&gt;"",AF28+1,"")))</f>
        <v/>
      </c>
      <c r="AH28" s="103" t="str">
        <f>IF(AF28&lt;&gt;"",IF($G28="3",IF(J28&lt;&gt;"",IF(AND(AF28&lt;=10,J28&gt;=$AE$92),HLOOKUP(AF28,Points_Table_Modified,IF(AO28&gt;=6,8,AO28+2),FALSE),0),""),IF(J28&lt;&gt;"",IF(AND(AF28&lt;=10,J28&gt;=$AE$92),HLOOKUP(AF28,Points_Table,IF(AO28&gt;=6,8,AO28+2),FALSE),0),"")),"")</f>
        <v/>
      </c>
      <c r="AI28" s="103" t="str">
        <f>IF(AG28&lt;&gt;"",AVERAGE(IF(AND($G28="3",AG28&lt;&gt;""),HLOOKUP(AG28,Points_Table_Modified,IF(AO28&gt;=6,8,AO28+2),FALSE),IF(AG28&lt;&gt;"",HLOOKUP(AG28,Points_Table,IF(AO28&gt;=6,8,AO28+2),FALSE),"")),AH28),AH28)</f>
        <v/>
      </c>
      <c r="AJ28" s="102" t="str">
        <f>IF(AND(J28&lt;&gt;"",$G28="6"),J28,"")</f>
        <v/>
      </c>
      <c r="AK28" s="103" t="str">
        <f>IF(AND(J28&lt;&gt;"",$G28="6"),_xlfn.RANK.EQ(J28,$AJ$6:$AJ$89),"")</f>
        <v/>
      </c>
      <c r="AL28" s="103" t="str">
        <f>IF(G28="6",IF(IF(AK28&lt;&gt;"",IF(MAX(COUNTIF($AK$6:$AK$89,$AK$6:$AK$89))&gt;1,"x",""),"")&lt;&gt;"",AK28+1,""),IF(AJ28=0,"",IF(IF(AK28&lt;&gt;"",IF(MAX(COUNTIF($AK$6:$AK$89,$AK$6:$AK$89))&gt;1,"x",""),"")&lt;&gt;"",AK28+1,"")))</f>
        <v/>
      </c>
      <c r="AM28" s="103" t="str">
        <f>IF(AK28&lt;&gt;"",IF($G28="3",IF(J28&lt;&gt;"",IF(AND(AK28&lt;=10,J28&gt;=$AJ$92),HLOOKUP(AK28,Points_Table_Modified,IF(AO28&gt;=6,8,AO28+2),FALSE),0),""),IF(J28&lt;&gt;"",IF(AND(AK28&lt;=10,J28&gt;=$AJ$92),HLOOKUP(AK28,Points_Table,IF(AO28&gt;=6,8,AO28+2),FALSE),0),"")),"")</f>
        <v/>
      </c>
      <c r="AN28" s="136" t="str">
        <f>IF(AL28&lt;&gt;"",AVERAGE(IF(AND($G28="3",AL28&lt;&gt;""),HLOOKUP(AL28,Points_Table_Modified,IF(AO28&gt;=6,8,AO28+2),FALSE),IF(AL28&lt;&gt;"",HLOOKUP(AL28,Points_Table,IF(AO28&gt;=6,8,AO28+2),FALSE),"")),AM28),AM28)</f>
        <v/>
      </c>
      <c r="AO28" s="55">
        <f>VLOOKUP($G28,Entries_D_Event,4,FALSE)</f>
        <v>10</v>
      </c>
      <c r="AP28" s="52" t="str">
        <f>CONCATENATE(AK28,AF28,AA28,V28,Q28,L28)</f>
        <v/>
      </c>
      <c r="AQ28" s="118" t="str">
        <f>IF(AP28&lt;&gt;"",IF(AND($G28="3",J28&lt;&gt;""),10,IF(J28&lt;&gt;"",5,"")),"")</f>
        <v/>
      </c>
      <c r="AR28" s="118">
        <f>_xlfn.NUMBERVALUE(IF(AP28&lt;&gt;"",CONCATENATE(AN28,AI28,AD28,Y28,T28,O28),""))</f>
        <v>0</v>
      </c>
      <c r="AS28" s="56">
        <f>IFERROR(AQ28+AR28,0)</f>
        <v>0</v>
      </c>
      <c r="AT28" s="90">
        <v>330</v>
      </c>
      <c r="AU28" s="54" t="str">
        <f>IF(AND(AT28&lt;&gt;"",$G28="1"),AT28,"")</f>
        <v/>
      </c>
      <c r="AV28" s="52" t="str">
        <f>IF(AND(AT28&lt;&gt;"",$G28="1"),_xlfn.RANK.EQ(AT28,$AU$6:$AU$89),"")</f>
        <v/>
      </c>
      <c r="AW28" s="52" t="str">
        <f>IF(IF(AV28&lt;&gt;"",IF(MAX(COUNTIF($AV$6:$AV$89,$AV$6:$AV$89))&gt;1,"x",""),"")&lt;&gt;"",AV28+1,"")</f>
        <v/>
      </c>
      <c r="AX28" s="52" t="str">
        <f>IF(AV28&lt;&gt;"",IF($G28="3",IF(AT28&lt;&gt;"",IF(AND(AV28&lt;=10,AT28&gt;=$AU$92),HLOOKUP(AV28,Points_Table_Modified,IF(BY28&gt;=6,8,BY28+2),FALSE),0),""),IF(AT28&lt;&gt;"",IF(AND(AV28&lt;=10,AT28&gt;=$AU$92),HLOOKUP(AV28,Points_Table,IF(BY28&gt;=6,8,BY28+2),FALSE),0),"")),"")</f>
        <v/>
      </c>
      <c r="AY28" s="53" t="str">
        <f>IF(AW28&lt;&gt;"",AVERAGE(IF(AND($G28="3",AW28&lt;&gt;""),HLOOKUP(AW28,Points_Table_Modified,IF(BY28&gt;=6,8,BY28+2),FALSE),IF(AW28&lt;&gt;"",HLOOKUP(AW28,Points_Table,IF(BY28&gt;=6,8,BY28+2),FALSE),"")),AX28),AX28)</f>
        <v/>
      </c>
      <c r="AZ28" s="51" t="str">
        <f>IF(AND($G28="2",AT28&lt;&gt;""),AT28,"")</f>
        <v/>
      </c>
      <c r="BA28" s="52" t="str">
        <f>IF(AND(AT28&lt;&gt;"",$G28="2"),_xlfn.RANK.EQ(AT28,$AZ$6:$AZ$89),"")</f>
        <v/>
      </c>
      <c r="BB28" s="52" t="str">
        <f>IF(IF(BA28&lt;&gt;"",IF(MAX(COUNTIF($BA$6:$BA$89,$BA$6:$BA$89))&gt;1,"x",""),"")&lt;&gt;"",BA28+1,"")</f>
        <v/>
      </c>
      <c r="BC28" s="54" t="str">
        <f>IF(BA28&lt;&gt;"",IF($G28="3",IF(AT28&lt;&gt;"",IF(AND(BA28&lt;=10,AT28&gt;=$AZ$92),HLOOKUP(BA28,Points_Table_Modified,IF(BY28&gt;=6,8,BY28+2),FALSE),0),""),IF(AT28&lt;&gt;"",IF(AND(BA28&lt;=10,AT28&gt;=$AZ$92),HLOOKUP(BA28,Points_Table,IF(BY28&gt;=6,8,BY28+2),FALSE),0),"")),"")</f>
        <v/>
      </c>
      <c r="BD28" s="53" t="str">
        <f>IF(BB28&lt;&gt;"",AVERAGE(IF(AND($G28="3",BB28&lt;&gt;""),HLOOKUP(BB28,Points_Table_Modified,IF(BY28&gt;=6,8,BY28+2),FALSE),IF(BB28&lt;&gt;"",HLOOKUP(BB28,Points_Table,IF(BY28&gt;=6,8,BY28+2),FALSE),"")),BC28),BC28)</f>
        <v/>
      </c>
      <c r="BE28" s="51">
        <f>IF(AND($G28="3",AT28&lt;&gt;""),AT28,"")</f>
        <v>330</v>
      </c>
      <c r="BF28" s="52">
        <f>IF(AND(AT28&lt;&gt;"",$G28="3"),_xlfn.RANK.EQ(AT28,$BE$6:$BE$89),"")</f>
        <v>7</v>
      </c>
      <c r="BG28" s="52" t="str">
        <f>IF(IF(BF28&lt;&gt;"",IF(MAX(COUNTIF($BF$6:$BF$89,$BF$6:$BF$89))&gt;1,"x",""),"")&lt;&gt;"",BF28+1,"")</f>
        <v/>
      </c>
      <c r="BH28" s="52">
        <f>IF(BF28&lt;&gt;"",IF($G28="3",IF(AT28&lt;&gt;"",IF(AND(BF28&lt;=20,AT28&gt;=$BE$92),HLOOKUP(BF28,Points_Table_Modified,IF(BY28&gt;=6,8,BY28+2),FALSE),0),""),IF(AT28&lt;&gt;"",IF(AND(BF28&lt;=10,AT28&gt;=$BE$92),HLOOKUP(BF28,Points_Table,IF(BY28&gt;=6,8,BY28+2),FALSE),0),"")),"")</f>
        <v>24</v>
      </c>
      <c r="BI28" s="53">
        <f>IF(BG28&lt;&gt;"",AVERAGE(IF(AND($G28="3",BG28&lt;&gt;""),HLOOKUP(BG28,Points_Table_Modified,IF(BY28&gt;=6,8,BY28+2),FALSE),IF(BG28&lt;&gt;"",HLOOKUP(BG28,Points_Table,IF(BY28&gt;=6,8,BY28+2),FALSE),"")),BH28),BH28)</f>
        <v>24</v>
      </c>
      <c r="BJ28" s="51" t="str">
        <f>IF(AND($G28="4",AT28&lt;&gt;""),AT28,"")</f>
        <v/>
      </c>
      <c r="BK28" s="52" t="str">
        <f>IF(AND(AT28&lt;&gt;"",G28="4"),_xlfn.RANK.EQ(AT28,$BJ$6:$BJ$89),"")</f>
        <v/>
      </c>
      <c r="BL28" s="52" t="str">
        <f>IF(IF(BK28&lt;&gt;"",IF(MAX(COUNTIF($BK$6:$BK$89,$BK$6:$BK$89))&gt;1,"x",""),"")&lt;&gt;"",BK28+1,"")</f>
        <v/>
      </c>
      <c r="BM28" s="52" t="str">
        <f>IF(BK28&lt;&gt;"",IF($G28="3",IF(AT28&lt;&gt;"",IF(AND(BK28&lt;=10,AT28&gt;=$BJ$92),HLOOKUP(BK28,Points_Table_Modified,IF(BY28&gt;=6,8,BY28+2),FALSE),0),""),IF(AT28&lt;&gt;"",IF(AND(BK28&lt;=10,AT28&gt;=$BJ$92),HLOOKUP(BK28,Points_Table,IF(BY28&gt;=6,8,BY28+2),FALSE),0),"")),"")</f>
        <v/>
      </c>
      <c r="BN28" s="53" t="str">
        <f>IF(BL28&lt;&gt;"",AVERAGE(IF(AND($G28="3",BL28&lt;&gt;""),HLOOKUP(BL28,Points_Table_Modified,IF(BY28&gt;=6,8,BY28+2),FALSE),IF(BL28&lt;&gt;"",HLOOKUP(BL28,Points_Table,IF(BY28&gt;=6,8,BY28+2),FALSE),"")),BM28),BM28)</f>
        <v/>
      </c>
      <c r="BO28" s="51" t="str">
        <f>IF(AND($G28="5",AT28&lt;&gt;""),AT28,"")</f>
        <v/>
      </c>
      <c r="BP28" s="52" t="str">
        <f>IF(AND(AT28&lt;&gt;"",$G28="5"),_xlfn.RANK.EQ(AT28,$BO$6:$BO$89),"")</f>
        <v/>
      </c>
      <c r="BQ28" s="52" t="str">
        <f>IF(IF(BP28&lt;&gt;"",IF(MAX(COUNTIF($BP$6:$BP$89,$BP$6:$BP$89))&gt;1,"x",""),"")&lt;&gt;"",BP28+1,"")</f>
        <v/>
      </c>
      <c r="BR28" s="52" t="str">
        <f>IF(BP28&lt;&gt;"",IF($G28="3",IF(AT28&lt;&gt;"",IF(AND(BP28&lt;=10,AT28&gt;=$BO$92),HLOOKUP(BP28,Points_Table_Modified,IF(BY28&gt;=6,8,BY28+2),FALSE),0),""),IF(AT28&lt;&gt;"",IF(AND(BP28&lt;=10,AT28&gt;=$BO$92),HLOOKUP(BP28,Points_Table,IF(BY28&gt;=6,8,BY28+2),FALSE),0),"")),"")</f>
        <v/>
      </c>
      <c r="BS28" s="53" t="str">
        <f>IF(BQ28&lt;&gt;"",AVERAGE(IF(AND($G28="3",BQ28&lt;&gt;""),HLOOKUP(BQ28,Points_Table_Modified,IF(BY28&gt;=6,8,BY28+2),FALSE),IF(BQ28&lt;&gt;"",HLOOKUP(BQ28,Points_Table,IF(BY28&gt;=6,8,BY28+2),FALSE),"")),BR28),BR28)</f>
        <v/>
      </c>
      <c r="BT28" s="51" t="str">
        <f>IF(AND($G28="6",AT28&lt;&gt;""),AT28,"")</f>
        <v/>
      </c>
      <c r="BU28" s="52" t="str">
        <f>IF(AND(AT28&lt;&gt;"",$G28="6"),_xlfn.RANK.EQ(AT28,$BT$6:$BT$89),"")</f>
        <v/>
      </c>
      <c r="BV28" s="52" t="str">
        <f>IF(IF(BU28&lt;&gt;"",IF(MAX(COUNTIF($BU$6:$BU$89,$BU$6:$BU$89))&gt;1,"x",""),"")&lt;&gt;"",BU28+1,"")</f>
        <v/>
      </c>
      <c r="BW28" s="52" t="str">
        <f>IF(BU28&lt;&gt;"",IF($G28="3",IF(AT28&lt;&gt;"",IF(AND(BU28&lt;=10,AT28&gt;=$BT$92),HLOOKUP(BU28,Points_Table_Modified,IF(BY28&gt;=6,8,BY28+2),FALSE),0),""),IF(AT28&lt;&gt;"",IF(AND(BU28&lt;=10,AT28&gt;=$BT$92),HLOOKUP(BU28,Points_Table,IF(BY28&gt;=6,8,BY28+2),FALSE),0),"")),"")</f>
        <v/>
      </c>
      <c r="BX28" s="53" t="str">
        <f>IF(BV28&lt;&gt;"",AVERAGE(IF(AND($G28="3",BV28&lt;&gt;""),HLOOKUP(BV28,Points_Table_Modified,IF(BY28&gt;=6,8,BY28+2),FALSE),IF(BV28&lt;&gt;"",HLOOKUP(BV28,Points_Table,IF(BY28&gt;=6,8,BY28+2),FALSE),"")),BW28),BW28)</f>
        <v/>
      </c>
      <c r="BY28" s="55">
        <f>VLOOKUP($G28,Entries_D_Event,5,FALSE)</f>
        <v>12</v>
      </c>
      <c r="BZ28" s="52" t="str">
        <f>CONCATENATE(BU28,BP28,BK28,BF28,BA28,AV28)</f>
        <v>7</v>
      </c>
      <c r="CA28" s="118">
        <f>IF(BZ28&lt;&gt;"",IF(AND($G28="3",AT28&lt;&gt;""),10,IF(AT28&lt;&gt;"",5,"")),"")</f>
        <v>10</v>
      </c>
      <c r="CB28" s="118">
        <f>_xlfn.NUMBERVALUE(IF(BZ28&lt;&gt;"",CONCATENATE(BX28,BS28,BN28,BI28,BD28,AY28),""))</f>
        <v>24</v>
      </c>
      <c r="CC28" s="56">
        <f>IFERROR(CA28+CB28,0)</f>
        <v>34</v>
      </c>
      <c r="CD28" s="90">
        <v>204</v>
      </c>
      <c r="CE28" s="54" t="str">
        <f>IF(AND($G28="1",CD28&lt;&gt;""),CD28,"")</f>
        <v/>
      </c>
      <c r="CF28" s="52" t="str">
        <f>IF(AND(CD28&lt;&gt;"",$G28="1"),_xlfn.RANK.EQ(CD28,$CE$6:$CE$89),"")</f>
        <v/>
      </c>
      <c r="CG28" s="52" t="str">
        <f>IF(IF(CF28&lt;&gt;"",IF(MAX(COUNTIF($CF$6:$CF$89,$CF$6:$CF$89))&gt;1,"x",""),"")&lt;&gt;"",CF28+1,"")</f>
        <v/>
      </c>
      <c r="CH28" s="52" t="str">
        <f>IF(CF28&lt;&gt;"",IF($G28="3",IF(CD28&lt;&gt;"",IF(AND(CF28&lt;=10,CD28&gt;=$CE$92),HLOOKUP(CF28,Points_Table_Modified,IF(DI28&gt;=6,8,DI28+2),FALSE),0),""),IF(CD28&lt;&gt;"",IF(AND(CF28&lt;=10,CD28&gt;=$CE$92),HLOOKUP(CF28,Points_Table,IF(DI28&gt;=6,8,DI28+2),FALSE),0),"")),"")</f>
        <v/>
      </c>
      <c r="CI28" s="53" t="str">
        <f>IF(CG28&lt;&gt;"",AVERAGE(IF(AND($G28="3",CG28&lt;&gt;""),HLOOKUP(CG28,Points_Table_Modified,IF(DI28&gt;=6,8,DI28+2),FALSE),IF(CG28&lt;&gt;"",HLOOKUP(CG28,Points_Table,IF(DI28&gt;=6,8,DI28+2),FALSE),"")),CH28),CH28)</f>
        <v/>
      </c>
      <c r="CJ28" s="51" t="str">
        <f>IF(AND($G28="2",CD28&lt;&gt;""),CD28,"")</f>
        <v/>
      </c>
      <c r="CK28" s="52" t="str">
        <f>IF(AND(CD28&lt;&gt;"",$G28="2"),_xlfn.RANK.EQ(CD28,$CJ$6:$CJ$89),"")</f>
        <v/>
      </c>
      <c r="CL28" s="52" t="str">
        <f>IF(IF(CK28&lt;&gt;"",IF(MAX(COUNTIF($CK$6:$CK$89,$CK$6:$CK$89))&gt;1,"x",""),"")&lt;&gt;"",CK28+1,"")</f>
        <v/>
      </c>
      <c r="CM28" s="54" t="str">
        <f>IF(CK28&lt;&gt;"",IF($G28="3",IF(CD28&lt;&gt;"",IF(AND(CK28&lt;=10,CD28&gt;=$CJ$92),HLOOKUP(CK28,Points_Table_Modified,IF(DI28&gt;=6,8,DI28+2),FALSE),0),""),IF(CD28&lt;&gt;"",IF(AND(CK28&lt;=10,CD28&gt;=$CJ$92),HLOOKUP(CK28,Points_Table,IF(DI28&gt;=6,8,DI28+2),FALSE),0),"")),"")</f>
        <v/>
      </c>
      <c r="CN28" s="53" t="str">
        <f>IF(CL28&lt;&gt;"",AVERAGE(IF(AND($G28="3",CL28&lt;&gt;""),HLOOKUP(CL28,Points_Table_Modified,IF(DI28&gt;=6,8,DI28+2),FALSE),IF(CL28&lt;&gt;"",HLOOKUP(CL28,Points_Table,IF(DI28&gt;=6,8,DI28+2),FALSE),"")),CM28),CM28)</f>
        <v/>
      </c>
      <c r="CO28" s="51">
        <f>IF(AND($G28="3",CD28&lt;&gt;""),CD28,"")</f>
        <v>204</v>
      </c>
      <c r="CP28" s="52">
        <f>IF(AND(CD28&lt;&gt;"",$G28="3"),_xlfn.RANK.EQ(CD28,$CO$6:$CO$89),"")</f>
        <v>9</v>
      </c>
      <c r="CQ28" s="52" t="str">
        <f>IF(IF(CP28&lt;&gt;"",IF(MAX(COUNTIF($CP28:$CP$89,$CP$6:$CP$89))&gt;1,"x",""),"")&lt;&gt;"",CP28+1,"")</f>
        <v/>
      </c>
      <c r="CR28" s="52">
        <f>IF(CP28&lt;&gt;"",IF($G28="3",IF(CD28&lt;&gt;"",IF(AND(CP28&lt;=20,CD28&gt;=$CO$92),HLOOKUP(CP28,Points_Table_Modified,IF(DI28&gt;=6,8,DI28+2),FALSE),0),""),IF(CD28&lt;&gt;"",IF(AND(CP28&lt;=10,CD28&gt;=$CO$92),HLOOKUP(CP28,Points_Table,IF(DI28&gt;=6,8,DI28+2),FALSE),0),"")),"")</f>
        <v>20</v>
      </c>
      <c r="CS28" s="53">
        <f>IF(CQ28&lt;&gt;"",AVERAGE(IF(AND($G28="3",CQ28&lt;&gt;""),HLOOKUP(CQ28,Points_Table_Modified,IF(DI28&gt;=6,8,DI28+2),FALSE),IF(CQ28&lt;&gt;"",HLOOKUP(CQ28,Points_Table,IF(DI28&gt;=6,8,DI28+2),FALSE),"")),CR28),CR28)</f>
        <v>20</v>
      </c>
      <c r="CT28" s="51" t="str">
        <f>IF(AND($G28="4",CD28&lt;&gt;""),CD28,"")</f>
        <v/>
      </c>
      <c r="CU28" s="52" t="str">
        <f>IF(AND(CD28&lt;&gt;"",G28="4"),_xlfn.RANK.EQ(CD28,$CT$6:$CT$89),"")</f>
        <v/>
      </c>
      <c r="CV28" s="52" t="str">
        <f>IF(IF(CU28&lt;&gt;"",IF(MAX(COUNTIF($CU$6:$CU$89,$CU$6:$CU$89))&gt;1,"x",""),"")&lt;&gt;"",CU28+1,"")</f>
        <v/>
      </c>
      <c r="CW28" s="52" t="str">
        <f>IF(CU28&lt;&gt;"",IF($G28="3",IF(CD28&lt;&gt;"",IF(AND(CU28&lt;=10,CD28&gt;=$CT$92),HLOOKUP(CU28,Points_Table_Modified,IF(DI28&gt;=6,8,DI28+2),FALSE),0),""),IF(CD28&lt;&gt;"",IF(AND(CU28&lt;=10,CD28&gt;=$CT$92),HLOOKUP(CU28,Points_Table,IF(DI28&gt;=6,8,DI28+2),FALSE),0),"")),"")</f>
        <v/>
      </c>
      <c r="CX28" s="53" t="str">
        <f>IF(CV28&lt;&gt;"",AVERAGE(IF(AND($G28="3",CV28&lt;&gt;""),HLOOKUP(CV28,Points_Table_Modified,IF(DI28&gt;=6,8,DI28+2),FALSE),IF(CV28&lt;&gt;"",HLOOKUP(CV28,Points_Table,IF(DI28&gt;=6,8,DI28+2),FALSE),"")),CW28),CW28)</f>
        <v/>
      </c>
      <c r="CY28" s="51" t="str">
        <f>IF(AND($G28="5",CD28&lt;&gt;""),CD28,"")</f>
        <v/>
      </c>
      <c r="CZ28" s="52" t="str">
        <f>IF(AND(CD28&lt;&gt;"",$G28="5"),_xlfn.RANK.EQ(CD28,$CY$6:$CY$89),"")</f>
        <v/>
      </c>
      <c r="DA28" s="52" t="str">
        <f>IF(IF(CZ28&lt;&gt;"",IF(MAX(COUNTIF($CZ$6:$CZ$89,$CZ$6:$CZ$89))&gt;1,"x",""),"")&lt;&gt;"",CZ28+1,"")</f>
        <v/>
      </c>
      <c r="DB28" s="52" t="str">
        <f>IF(CZ28&lt;&gt;"",IF($G28="3",IF(CD28&lt;&gt;"",IF(AND(CZ28&lt;=10,CD28&gt;=$CY$92),HLOOKUP(CZ28,Points_Table_Modified,IF(DI28&gt;=6,8,DI28+2),FALSE),0),""),IF(CD28&lt;&gt;"",IF(AND(CZ28&lt;=10,CD28&gt;=$CY$92),HLOOKUP(CZ28,Points_Table,IF(DI28&gt;=6,8,DI28+2),FALSE),0),"")),"")</f>
        <v/>
      </c>
      <c r="DC28" s="53" t="str">
        <f>IF(DA28&lt;&gt;"",AVERAGE(IF(AND($G28="3",DA28&lt;&gt;""),HLOOKUP(DA28,Points_Table_Modified,IF(DI28&gt;=6,8,DI28+2),FALSE),IF(DA28&lt;&gt;"",HLOOKUP(DA28,Points_Table,IF(DI28&gt;=6,8,DI28+2),FALSE),"")),DB28),DB28)</f>
        <v/>
      </c>
      <c r="DD28" s="51" t="str">
        <f>IF(AND($G28="6",CD28&lt;&gt;""),CD28,"")</f>
        <v/>
      </c>
      <c r="DE28" s="52" t="str">
        <f>IF(AND(CD28&lt;&gt;"",$G28="6"),_xlfn.RANK.EQ(CD28,$DD$6:$DD$89),"")</f>
        <v/>
      </c>
      <c r="DF28" s="52" t="str">
        <f>IF(IF(DE28&lt;&gt;"",IF(MAX(COUNTIF($DE$6:$DE$89,$DE$6:$DE$89))&gt;1,"x",""),"")&lt;&gt;"",DE28+1,"")</f>
        <v/>
      </c>
      <c r="DG28" s="52" t="str">
        <f>IF(DE28&lt;&gt;"",IF($G28="3",IF(CD28&lt;&gt;"",IF(AND(DE28&lt;=10,CD28&gt;=$DD$92),HLOOKUP(DE28,Points_Table_Modified,IF(DI28&gt;=6,8,DI28+2),FALSE),0),""),IF(CD28&lt;&gt;"",IF(AND(DE28&lt;=10,CD28&gt;=$DD$92),HLOOKUP(DE28,Points_Table,IF(DI28&gt;=6,8,DI28+2),FALSE),0),"")),"")</f>
        <v/>
      </c>
      <c r="DH28" s="53" t="str">
        <f>IF(DF28&lt;&gt;"",AVERAGE(IF(AND($G28="3",DF28&lt;&gt;""),HLOOKUP(DF28,Points_Table_Modified,IF(DI28&gt;=6,8,DI28+2),FALSE),IF(DF28&lt;&gt;"",HLOOKUP(DF28,Points_Table,IF(DI28&gt;=6,8,DI28+2),FALSE),"")),DG28),DG28)</f>
        <v/>
      </c>
      <c r="DI28" s="55">
        <f>VLOOKUP($G28,Entries_D_Event,6,FALSE)</f>
        <v>12</v>
      </c>
      <c r="DJ28" s="52" t="str">
        <f>CONCATENATE(DE28,CZ28,CU28,CP28,CK28,CF28)</f>
        <v>9</v>
      </c>
      <c r="DK28" s="52">
        <f>IF(DJ28&lt;&gt;"",IF(AND($G28="3",CD28&lt;&gt;""),10,IF(CD28&lt;&gt;"",5,"")),"")</f>
        <v>10</v>
      </c>
      <c r="DL28" s="118">
        <f>_xlfn.NUMBERVALUE(IF(DJ28&lt;&gt;"",CONCATENATE(DH28,DC28,CX28,CS28,CN28,CI28),""))</f>
        <v>20</v>
      </c>
      <c r="DM28" s="56">
        <f>IFERROR(DK28+DL28,0)</f>
        <v>30</v>
      </c>
      <c r="DN28" s="90">
        <v>74</v>
      </c>
      <c r="DO28" s="52" t="str">
        <f>IF(AND($G28="1",DN28&lt;&gt;""),DN28,"")</f>
        <v/>
      </c>
      <c r="DP28" s="52" t="str">
        <f>IF(AND(DN28&lt;&gt;"",$G28="1"),_xlfn.RANK.EQ(DN28,$DO$6:$DO$89),"")</f>
        <v/>
      </c>
      <c r="DQ28" s="52" t="str">
        <f>IF(IF(DP28&lt;&gt;"",IF(MAX(COUNTIF($DP$6:$DP$89,$DP$6:$DP$89))&gt;1,"x",""),"")&lt;&gt;"",DP28+1,"")</f>
        <v/>
      </c>
      <c r="DR28" s="52" t="str">
        <f>IF(DP28&lt;&gt;"",IF($G28="3",IF(DN28&lt;&gt;"",IF(AND(DP28&lt;=10,DN28&gt;=$DO$92),HLOOKUP(DP28,Points_Table_Modified,IF(ES28&gt;=6,8,ES28+2),FALSE),0),""),IF(DN28&lt;&gt;"",IF(AND(DP28&lt;=10,DN28&gt;=$DO$92),HLOOKUP(DP28,Points_Table,IF(ES28&gt;=6,8,ES28+2),FALSE),0),"")),"")</f>
        <v/>
      </c>
      <c r="DS28" s="53" t="str">
        <f>IF(DQ28&lt;&gt;"",AVERAGE(IF(AND($G28="3",DQ28&lt;&gt;""),HLOOKUP(DQ28,Points_Table_Modified,IF(ES28&gt;=6,8,ES28+2),FALSE),IF(DQ28&lt;&gt;"",HLOOKUP(DQ28,Points_Table,IF(ES28&gt;=6,8,ES28+2),FALSE),"")),DR28),DR28)</f>
        <v/>
      </c>
      <c r="DT28" s="51" t="str">
        <f>IF(AND($G28="2",DN28&lt;&gt;""),DN28,"")</f>
        <v/>
      </c>
      <c r="DU28" s="52" t="str">
        <f>IF(AND(DN28&lt;&gt;"",$G28="2"),_xlfn.RANK.EQ(DN28,$DT$6:$DT$89),"")</f>
        <v/>
      </c>
      <c r="DV28" s="52" t="str">
        <f>IF(IF(DU28&lt;&gt;"",IF(MAX(COUNTIF($DU$6:$DU$89,$DU$6:$DU$89))&gt;1,"x",""),"")&lt;&gt;"",DU28+1,"")</f>
        <v/>
      </c>
      <c r="DW28" s="54" t="str">
        <f>IF(DU28&lt;&gt;"",IF($G28="3",IF(DN28&lt;&gt;"",IF(AND(DU28&lt;=10,DN28&gt;=$DT$92),HLOOKUP(DU28,Points_Table_Modified,IF(ES28&gt;=6,8,ES28+2),FALSE),0),""),IF(DN28&lt;&gt;"",IF(AND(DU28&lt;=10,DN28&gt;=$DT$92),HLOOKUP(DU28,Points_Table,IF(ES28&gt;=6,8,ES28+2),FALSE),0),"")),"")</f>
        <v/>
      </c>
      <c r="DX28" s="53" t="str">
        <f>IF(DV28&lt;&gt;"",AVERAGE(IF(AND($G28="3",DV28&lt;&gt;""),HLOOKUP(DV28,Points_Table_Modified,IF(ES28&gt;=6,8,ES28+2),FALSE),IF(DV28&lt;&gt;"",HLOOKUP(DV28,Points_Table,IF(ES28&gt;=6,8,ES28+2),FALSE),"")),DW28),DW28)</f>
        <v/>
      </c>
      <c r="DY28" s="51">
        <f>IF(AND($G28="3",DN28&lt;&gt;""),DN28,"")</f>
        <v>74</v>
      </c>
      <c r="DZ28" s="52">
        <f>IF(AND(DN28&lt;&gt;"",$G28="3"),_xlfn.RANK.EQ(DN28,$DY$6:$DY$89),"")</f>
        <v>9</v>
      </c>
      <c r="EA28" s="52" t="str">
        <f>IF(IF(DZ28&lt;&gt;"",IF(MAX(COUNTIF($DZ$6:$DZ$89,$DZ$6:$DZ$89))&gt;1,"x",""),"")&lt;&gt;"",DZ28+1,"")</f>
        <v/>
      </c>
      <c r="EB28" s="52">
        <f>IF(DZ28&lt;&gt;"",IF($G28="3",IF(DN28&lt;&gt;"",IF(AND(DZ28&lt;=20,DN28&gt;=$DY$92),HLOOKUP(DZ28,Points_Table_Modified,IF(ES28&gt;=6,8,ES28+2),FALSE),0),""),IF(DN28&lt;&gt;"",IF(AND(DZ28&lt;=10,DN28&gt;=$DY$92),HLOOKUP(DZ28,Points_Table,IF(ES28&gt;=6,8,ES28+2),FALSE),0),"")),"")</f>
        <v>0</v>
      </c>
      <c r="EC28" s="53">
        <f>IF(EA28&lt;&gt;"",AVERAGE(IF(AND($G28="3",EA28&lt;&gt;""),HLOOKUP(EA28,Points_Table_Modified,IF(ES28&gt;=6,8,ES28+2),FALSE),IF(EA28&lt;&gt;"",HLOOKUP(EA28,Points_Table,IF(ES28&gt;=6,8,ES28+2),FALSE),"")),EB28),EB28)</f>
        <v>0</v>
      </c>
      <c r="ED28" s="51" t="str">
        <f>IF(AND($G28="4",DN28&lt;&gt;""),DN28,"")</f>
        <v/>
      </c>
      <c r="EE28" s="52" t="str">
        <f>IF(AND(DN28&lt;&gt;"",G28="4"),_xlfn.RANK.EQ(DN28,$ED$6:$ED$89),"")</f>
        <v/>
      </c>
      <c r="EF28" s="52" t="str">
        <f>IF(IF(EE28&lt;&gt;"",IF(MAX(COUNTIF($EE$6:$EE$89,$EE$6:$EE$89))&gt;1,"x",""),"")&lt;&gt;"",EE28+1,"")</f>
        <v/>
      </c>
      <c r="EG28" s="52" t="str">
        <f>IF(EE28&lt;&gt;"",IF($G28="3",IF(DN28&lt;&gt;"",IF(AND(EE28&lt;=10,DN28&gt;=$ED$92),HLOOKUP(EE28,Points_Table_Modified,IF(ES28&gt;=6,8,ES28+2),FALSE),0),""),IF(DN28&lt;&gt;"",IF(AND(EE28&lt;=10,DN28&gt;=$ED$92),HLOOKUP(EE28,Points_Table,IF(ES28&gt;=6,8,ES28+2),FALSE),0),"")),"")</f>
        <v/>
      </c>
      <c r="EH28" s="53" t="str">
        <f>IF(EF28&lt;&gt;"",AVERAGE(IF(AND($G28="3",EF28&lt;&gt;""),HLOOKUP(EF28,Points_Table_Modified,IF(ES28&gt;=6,8,ES28+2),FALSE),IF(EF28&lt;&gt;"",HLOOKUP(EF28,Points_Table,IF(ES28&gt;=6,8,ES28+2),FALSE),"")),EG28),EG28)</f>
        <v/>
      </c>
      <c r="EI28" s="51" t="str">
        <f>IF(AND($G28="5",DN28&lt;&gt;""),DN28,"")</f>
        <v/>
      </c>
      <c r="EJ28" s="52" t="str">
        <f>IF(AND(DN28&lt;&gt;"",$G28="5"),_xlfn.RANK.EQ(DN28,$EI$6:$EI$89),"")</f>
        <v/>
      </c>
      <c r="EK28" s="52" t="str">
        <f>IF(IF(EJ28&lt;&gt;"",IF(MAX(COUNTIF($EJ$6:$EJ$89,$EJ$6:$EJ$89))&gt;1,"x",""),"")&lt;&gt;"",EJ28+1,"")</f>
        <v/>
      </c>
      <c r="EL28" s="52" t="str">
        <f>IF(EJ28&lt;&gt;"",IF($G28="3",IF(DN28&lt;&gt;"",IF(AND(EJ28&lt;=10,DN28&gt;=$EI$92),HLOOKUP(EJ28,Points_Table_Modified,IF(ES28&gt;=6,8,ES28+2),FALSE),0),""),IF(DN28&lt;&gt;"",IF(AND(EJ28&lt;=10,DN28&gt;=$EI$92),HLOOKUP(EJ28,Points_Table,IF(ES28&gt;=6,8,ES28+2),FALSE),0),"")),"")</f>
        <v/>
      </c>
      <c r="EM28" s="53" t="str">
        <f>IF(EK28&lt;&gt;"",AVERAGE(IF(AND($G28="3",EK28&lt;&gt;""),HLOOKUP(EK28,Points_Table_Modified,IF(ES28&gt;=6,8,ES28+2),FALSE),IF(EK28&lt;&gt;"",HLOOKUP(EK28,Points_Table,IF(ES28&gt;=6,8,ES28+2),FALSE),"")),EL28),EL28)</f>
        <v/>
      </c>
      <c r="EN28" s="51" t="str">
        <f>IF(AND($G28="6",DN28&lt;&gt;""),DN28,"")</f>
        <v/>
      </c>
      <c r="EO28" s="52" t="str">
        <f>IF(AND(DN28&lt;&gt;"",$G28="6"),_xlfn.RANK.EQ(DN28,$EN$6:$EN$89),"")</f>
        <v/>
      </c>
      <c r="EP28" s="52" t="str">
        <f>IF(IF(EO28&lt;&gt;"",IF(MAX(COUNTIF($EO$6:$EO$89,$EO$6:$EO$89))&gt;1,"x",""),"")&lt;&gt;"",EO28+1,"")</f>
        <v/>
      </c>
      <c r="EQ28" s="52" t="str">
        <f>IF(EO28&lt;&gt;"",IF($G28="3",IF(DN28&lt;&gt;"",IF(AND(EO28&lt;=10,DN28&gt;=$EN$92),HLOOKUP(EO28,Points_Table_Modified,IF(ES28&gt;=6,8,ES28+2),FALSE),0),""),IF(DN28&lt;&gt;"",IF(AND(EO28&lt;=10,DN28&gt;=$EN$92),HLOOKUP(EO28,Points_Table,IF(ES28&gt;=6,8,ES28+2),FALSE),0),"")),"")</f>
        <v/>
      </c>
      <c r="ER28" s="53" t="str">
        <f>IF(EP28&lt;&gt;"",AVERAGE(IF(AND($G28="3",EP28&lt;&gt;""),HLOOKUP(EP28,Points_Table_Modified,IF(ES28&gt;=6,8,ES28+2),FALSE),IF(EP28&lt;&gt;"",HLOOKUP(EP28,Points_Table,IF(ES28&gt;=6,8,ES28+2),FALSE),"")),EQ28),EQ28)</f>
        <v/>
      </c>
      <c r="ES28" s="57">
        <f>VLOOKUP($G28,Entries_D_Event,7,FALSE)</f>
        <v>9</v>
      </c>
      <c r="ET28" s="52" t="str">
        <f>CONCATENATE(EO28,EJ28,EE28,DZ28,DU28,DP28)</f>
        <v>9</v>
      </c>
      <c r="EU28" s="118">
        <f>IF(ET28&lt;&gt;"",IF(AND($G28="3",DN28&lt;&gt;""),10,IF(DN28&lt;&gt;"",5,"")),"")</f>
        <v>10</v>
      </c>
      <c r="EV28" s="118">
        <f>_xlfn.NUMBERVALUE(IF(ET28&lt;&gt;"",CONCATENATE(ER28,EM28,EH28,EC28,DX28,DS28),""))</f>
        <v>0</v>
      </c>
      <c r="EW28" s="56">
        <f>IFERROR(EU28+EV28,0)</f>
        <v>10</v>
      </c>
      <c r="EX28" s="90"/>
      <c r="EY28" s="52" t="str">
        <f>IF(AND($G28="1",EX28&lt;&gt;""),EX28,"")</f>
        <v/>
      </c>
      <c r="EZ28" s="52" t="str">
        <f>IF(AND(EX28&lt;&gt;"",$G28="1"),_xlfn.RANK.EQ(EX28,$EY$6:$EY$89),"")</f>
        <v/>
      </c>
      <c r="FA28" s="52" t="str">
        <f>IF(IF(EZ28&lt;&gt;"",IF(MAX(COUNTIF($EZ$6:$EZ$89,$EZ$6:$EZ$89))&gt;1,"x",""),"")&lt;&gt;"",EZ28+1,"")</f>
        <v/>
      </c>
      <c r="FB28" s="52" t="str">
        <f>IF(EZ28&lt;&gt;"",IF($G28="3",IF(EX28&lt;&gt;"",IF(AND(EZ28&lt;=10,EX28&gt;=$EY$92),HLOOKUP(EZ28,Points_Table_Modified,IF(GC28&gt;=6,8,GC28+2),FALSE),0),""),IF(EX28&lt;&gt;"",IF(AND(EZ28&lt;=10,EX28&gt;=$EY$92),HLOOKUP(EZ28,Points_Table,IF(GC28&gt;=6,8,GC28+2),FALSE),0),"")),"")</f>
        <v/>
      </c>
      <c r="FC28" s="56" t="str">
        <f>IF(FB28&gt;0,IF(FA28&lt;&gt;"",AVERAGE(IF(AND($G28="3",FA28&lt;&gt;""),HLOOKUP(FA28,Points_Table_Modified,IF(GC28&gt;=6,8,GC28+2),FALSE),IF(FA28&lt;&gt;"",HLOOKUP(FA28,Points_Table,IF(GC28&gt;=6,8,GC28+2),FALSE),"")),FB28),FB28),0)</f>
        <v/>
      </c>
      <c r="FD28" s="51" t="str">
        <f>IF(AND($G28="2",EX28&lt;&gt;""),EX28,"")</f>
        <v/>
      </c>
      <c r="FE28" s="52" t="str">
        <f>IF(AND(EX28&lt;&gt;"",$G28="2"),_xlfn.RANK.EQ(EX28,$FD$6:$FD$89),"")</f>
        <v/>
      </c>
      <c r="FF28" s="52" t="str">
        <f>IF(IF(FE28&lt;&gt;"",IF(MAX(COUNTIF($FE$6:$FE$89,$FE$6:$FE$89))&gt;1,"x",""),"")&lt;&gt;"",FE28+1,"")</f>
        <v/>
      </c>
      <c r="FG28" s="54" t="str">
        <f>IF(FE28&lt;&gt;"",IF($G28="3",IF(EX28&lt;&gt;"",IF(AND(FE28&lt;=10,EX28&gt;=$FD$92),HLOOKUP(FE28,Points_Table_Modified,IF(GC28&gt;=6,8,GC28+2),FALSE),0),""),IF(EX28&lt;&gt;"",IF(AND(FE28&lt;=10,EX28&gt;=$FD$92),HLOOKUP(FE28,Points_Table,IF(GC28&gt;=6,8,GC28+2),FALSE),0),"")),"")</f>
        <v/>
      </c>
      <c r="FH28" s="56" t="str">
        <f>IF(FG28&gt;0,IF(FF28&lt;&gt;"",AVERAGE(IF(AND($G28="3",FF28&lt;&gt;""),HLOOKUP(FF28,Points_Table_Modified,IF(GC28&gt;=6,8,GC28+2),FALSE),IF(FF28&lt;&gt;"",HLOOKUP(FF28,Points_Table,IF(GC28&gt;=6,8,GC28+2),FALSE),"")),FG28),FG28),0)</f>
        <v/>
      </c>
      <c r="FI28" s="51" t="str">
        <f>IF(AND($G28="3",EX28&lt;&gt;""),EX28,"")</f>
        <v/>
      </c>
      <c r="FJ28" s="52" t="str">
        <f>IF(AND(EX28&lt;&gt;"",$G28="3"),_xlfn.RANK.EQ(EX28,$FI$6:$FI$89),"")</f>
        <v/>
      </c>
      <c r="FK28" s="52" t="str">
        <f>IF(IF(FJ28&lt;&gt;"",IF(MAX(COUNTIF($FJ$6:$FJ$89,$FJ$6:$FJ$89))&gt;1,"x",""),"")&lt;&gt;"",FJ28+1,"")</f>
        <v/>
      </c>
      <c r="FL28" s="52" t="str">
        <f>IF(FJ28&lt;&gt;"",IF($G28="3",IF(EX28&lt;&gt;"",IF(AND(FJ28&lt;=20,EX28&gt;=$FI$92),HLOOKUP(FJ28,Points_Table_Modified,IF(GC28&gt;=6,8,GC28+2),FALSE),0),""),IF(EX28&lt;&gt;"",IF(AND(FJ28&lt;=10,EX28&gt;=$FI$92),HLOOKUP(FJ28,Points_Table,IF(GC28&gt;=6,8,GC28+2),FALSE),0),"")),"")</f>
        <v/>
      </c>
      <c r="FM28" s="56" t="str">
        <f>IF(FL28&gt;0,IF(FK28&lt;&gt;"",AVERAGE(IF(AND($G28="3",FK28&lt;&gt;""),HLOOKUP(FK28,Points_Table_Modified,IF(GC28&gt;=6,8,GC28+2),FALSE),IF(FK28&lt;&gt;"",HLOOKUP(FK28,Points_Table,IF(GC28&gt;=6,8,GC28+2),FALSE),"")),FL28),FL28),0)</f>
        <v/>
      </c>
      <c r="FN28" s="51" t="str">
        <f>IF(AND($G28="4",EX28&lt;&gt;""),EX28,"")</f>
        <v/>
      </c>
      <c r="FO28" s="52" t="str">
        <f>IF(AND(EX28&lt;&gt;"",G28="4"),_xlfn.RANK.EQ(EX28,$FN$6:$FN$89),"")</f>
        <v/>
      </c>
      <c r="FP28" s="52" t="str">
        <f>IF(IF(FO28&lt;&gt;"",IF(MAX(COUNTIF($FO$6:$FO$89,$FO$6:$FO$89))&gt;1,"x",""),"")&lt;&gt;"",FO28+1,"")</f>
        <v/>
      </c>
      <c r="FQ28" s="52" t="str">
        <f>IF(FO28&lt;&gt;"",IF($G28="3",IF(EX28&lt;&gt;"",IF(AND(FO28&lt;=10,EX28&gt;=$FN$92),HLOOKUP(FO28,Points_Table_Modified,IF(GC28&gt;=6,8,GC28+2),FALSE),0),""),IF(EX28&lt;&gt;"",IF(AND(FO28&lt;=10,EX28&gt;=$FN$92),HLOOKUP(FO28,Points_Table,IF(GC28&gt;=6,8,GC28+2),FALSE),0),"")),"")</f>
        <v/>
      </c>
      <c r="FR28" s="56" t="str">
        <f>IF(FQ28&gt;0,IF(FP28&lt;&gt;"",AVERAGE(IF(AND($G28="3",FP28&lt;&gt;""),HLOOKUP(FP28,Points_Table_Modified,IF(GC28&gt;=6,8,GC28+2),FALSE),IF(FP28&lt;&gt;"",HLOOKUP(FP28,Points_Table,IF(GC28&gt;=6,8,GC28+2),FALSE),"")),FQ28),FQ28),0)</f>
        <v/>
      </c>
      <c r="FS28" s="51" t="str">
        <f>IF(AND($G28="5",EX28&lt;&gt;""),EX28,"")</f>
        <v/>
      </c>
      <c r="FT28" s="52" t="str">
        <f>IF(AND(EX28&lt;&gt;"",$G28="5"),_xlfn.RANK.EQ(EX28,$FS$6:$FS$89),"")</f>
        <v/>
      </c>
      <c r="FU28" s="52" t="str">
        <f>IF(IF(FT28&lt;&gt;"",IF(MAX(COUNTIF($FT$6:$FT$89,$FT$6:$FT$89))&gt;1,"x",""),"")&lt;&gt;"",FT28+1,"")</f>
        <v/>
      </c>
      <c r="FV28" s="52" t="str">
        <f>IF(FT28&lt;&gt;"",IF($G28="3",IF(EX28&lt;&gt;"",IF(AND(FT28&lt;=10,EX28&gt;=$FS$92),HLOOKUP(FT28,Points_Table_Modified,IF(GC28&gt;=6,8,GC28+2),FALSE),0),""),IF(EX28&lt;&gt;"",IF(AND(FT28&lt;=10,EX28&gt;=$FS$92),HLOOKUP(FT28,Points_Table,IF(GC28&gt;=6,8,GC28+2),FALSE),0),"")),"")</f>
        <v/>
      </c>
      <c r="FW28" s="56" t="str">
        <f>IF(FV28&gt;0,IF(FU28&lt;&gt;"",AVERAGE(IF(AND($G28="3",FU28&lt;&gt;""),HLOOKUP(FU28,Points_Table_Modified,IF(GC28&gt;=6,8,GC28+2),FALSE),IF(FU28&lt;&gt;"",HLOOKUP(FU28,Points_Table,IF(GC28&gt;=6,8,GC28+2),FALSE),"")),FV28),FV28),0)</f>
        <v/>
      </c>
      <c r="FX28" s="51" t="str">
        <f>IF(AND($G28="6",EX28&lt;&gt;""),EX28,"")</f>
        <v/>
      </c>
      <c r="FY28" s="52" t="str">
        <f>IF(AND(EX28&lt;&gt;"",$G28="6"),_xlfn.RANK.EQ(EX28,$FX$6:$FX$89),"")</f>
        <v/>
      </c>
      <c r="FZ28" s="52" t="str">
        <f>IF(IF(FY28&lt;&gt;"",IF(MAX(COUNTIF($FY$6:$FY$89,$FY$6:$FY$89))&gt;1,"x",""),"")&lt;&gt;"",FY28+1,"")</f>
        <v/>
      </c>
      <c r="GA28" s="52" t="str">
        <f>IF(FY28&lt;&gt;"",IF($G28="3",IF(EX28&lt;&gt;"",IF(AND(FY28&lt;=10,EX28&gt;=$FX$92),HLOOKUP(FY28,Points_Table_Modified,IF(GC28&gt;=6,8,GC28+2),FALSE),0),""),IF(EX28&lt;&gt;"",IF(AND(FY28&lt;=10,EX28&gt;=$FX$92),HLOOKUP(FY28,Points_Table,IF(GC28&gt;=6,8,GC28+2),FALSE),0),"")),"")</f>
        <v/>
      </c>
      <c r="GB28" s="56" t="str">
        <f>IF(GA28&gt;0,IF(FZ28&lt;&gt;"",AVERAGE(IF(AND($G28="3",FZ28&lt;&gt;""),HLOOKUP(FZ28,Points_Table_Modified,IF(GC28&gt;=6,8,GC28+2),FALSE),IF(FZ28&lt;&gt;"",HLOOKUP(FZ28,Points_Table,IF(GC28&gt;=6,8,GC28+2),FALSE),"")),GA28),GA28),0)</f>
        <v/>
      </c>
      <c r="GC28" s="57">
        <f>VLOOKUP($G28,Entries_D_Event,8,FALSE)</f>
        <v>0</v>
      </c>
      <c r="GD28" s="52" t="str">
        <f>CONCATENATE(FY28,FT28,FO28,FJ28,FE28,EZ28)</f>
        <v/>
      </c>
      <c r="GE28" s="118" t="str">
        <f>IF(GD28&lt;&gt;"",IF(AND($G28="3",EX28&lt;&gt;""),10,IF(EX28&lt;&gt;"",5,"")),"")</f>
        <v/>
      </c>
      <c r="GF28" s="118">
        <f>_xlfn.NUMBERVALUE(IF(GD28&lt;&gt;"",CONCATENATE(GB28,FW28,FR28,FM28,FH28,FC28),""))</f>
        <v>0</v>
      </c>
      <c r="GG28" s="56">
        <f>IFERROR(GE28+GF28,0)</f>
        <v>0</v>
      </c>
      <c r="GH28" s="90"/>
      <c r="GI28" s="52" t="str">
        <f>IF(AND($G28="1",GH28&lt;&gt;""),GH28,"")</f>
        <v/>
      </c>
      <c r="GJ28" s="52" t="str">
        <f>IF(AND(GH28&lt;&gt;"",$G28="1"),_xlfn.RANK.EQ(GH28,$GI$6:$GI$89),"")</f>
        <v/>
      </c>
      <c r="GK28" s="52" t="str">
        <f>IF(IF(GJ28&lt;&gt;"",IF(MAX(COUNTIF($GJ$6:$GJ$89,$GJ$6:$GJ$89))&gt;1,"x",""),"")&lt;&gt;"",GJ28+1,"")</f>
        <v/>
      </c>
      <c r="GL28" s="52" t="str">
        <f>IF(GJ28&lt;&gt;"",IF($G28="3",IF(GH28&lt;&gt;"",IF(AND(GJ28&lt;=10,GH28&gt;=$GI$92),HLOOKUP(GJ28,Points_Table_Modified,IF(HM28&gt;=6,8,HM28+2),FALSE),0),""),IF(GH28&lt;&gt;"",IF(AND(GJ28&lt;=10,GH28&gt;=$GI$92),HLOOKUP(GJ28,Points_Table,IF(HM28&gt;=6,8,HM28+2),FALSE),0),"")),"")</f>
        <v/>
      </c>
      <c r="GM28" s="53" t="str">
        <f>IF(GK28&lt;&gt;"",AVERAGE(IF(AND($G28="3",GK28&lt;&gt;""),HLOOKUP(GK28,Points_Table_Modified,IF(HM28&gt;=6,8,HM28+2),FALSE),IF(GK28&lt;&gt;"",HLOOKUP(GK28,Points_Table,IF(HM28&gt;=6,8,HM28+2),FALSE),"")),GL28),GL28)</f>
        <v/>
      </c>
      <c r="GN28" s="51" t="str">
        <f>IF(AND($G28="2",GH28&lt;&gt;""),GH28,"")</f>
        <v/>
      </c>
      <c r="GO28" s="52" t="str">
        <f>IF(AND(GH28&lt;&gt;"",$G28="2"),_xlfn.RANK.EQ(GH28,$GN$6:$GN$89),"")</f>
        <v/>
      </c>
      <c r="GP28" s="52" t="str">
        <f>IF(IF(GO28&lt;&gt;"",IF(MAX(COUNTIF($GO$6:$GO$89,$GO$6:$GO$89))&gt;1,"x",""),"")&lt;&gt;"",GO28+1,"")</f>
        <v/>
      </c>
      <c r="GQ28" s="54" t="str">
        <f>IF(GO28&lt;&gt;"",IF($G28="3",IF(GH28&lt;&gt;"",IF(AND(GO28&lt;=10,GH28&gt;=$GN$92),HLOOKUP(GO28,Points_Table_Modified,IF(HM28&gt;=6,8,HM28+2),FALSE),0),""),IF(GH28&lt;&gt;"",IF(AND(GO28&lt;=10,GH28&gt;=$GN$92),HLOOKUP(GO28,Points_Table,IF(HM28&gt;=6,8,HM28+2),FALSE),0),"")),"")</f>
        <v/>
      </c>
      <c r="GR28" s="53" t="str">
        <f>IF(GP28&lt;&gt;"",AVERAGE(IF(AND($G28="3",GP28&lt;&gt;""),HLOOKUP(GP28,Points_Table_Modified,IF(HM28&gt;=6,8,HM28+2),FALSE),IF(GP28&lt;&gt;"",HLOOKUP(GP28,Points_Table,IF(HM28&gt;=6,8,HM28+2),FALSE),"")),GQ28),GQ28)</f>
        <v/>
      </c>
      <c r="GS28" s="51" t="str">
        <f>IF(AND($G28="3",GH28&lt;&gt;""),GH28,"")</f>
        <v/>
      </c>
      <c r="GT28" s="52" t="str">
        <f>IF(AND(GH28&lt;&gt;"",$G28="3"),_xlfn.RANK.EQ(GH28,$GS$6:$GS$89),"")</f>
        <v/>
      </c>
      <c r="GU28" s="52" t="str">
        <f>IF(IF(GT28&lt;&gt;"",IF(MAX(COUNTIF($GT$6:$GT$89,$GT$6:$GT$89))&gt;1,"x",""),"")&lt;&gt;"",GT28+1,"")</f>
        <v/>
      </c>
      <c r="GV28" s="52" t="str">
        <f>IF(GT28&lt;&gt;"",IF($G28="3",IF(GH28&lt;&gt;"",IF(AND(GT28&lt;=20,GH28&gt;=$GS$92),HLOOKUP(GT28,Points_Table_Modified,IF(HM28&gt;=6,8,HM28+2),FALSE),0),""),IF(GH28&lt;&gt;"",IF(AND(GT28&lt;=10,GH28&gt;=$GS$92),HLOOKUP(GT28,Points_Table,IF(HM28&gt;=6,8,HM28+2),FALSE),0),"")),"")</f>
        <v/>
      </c>
      <c r="GW28" s="53" t="str">
        <f>IF(GU28&lt;&gt;"",AVERAGE(IF(AND($G28="3",GU28&lt;&gt;""),HLOOKUP(GU28,Points_Table_Modified,IF(HM28&gt;=6,8,HM28+2),FALSE),IF(GU28&lt;&gt;"",HLOOKUP(GU28,Points_Table,IF(HM28&gt;=6,8,HM28+2),FALSE),"")),GV28),GV28)</f>
        <v/>
      </c>
      <c r="GX28" s="51" t="str">
        <f>IF(AND($G28="4",GH28&lt;&gt;""),GH28,"")</f>
        <v/>
      </c>
      <c r="GY28" s="52" t="str">
        <f>IF(AND($GH28&lt;&gt;"",G28="4"),_xlfn.RANK.EQ(GH28,$GX$6:$GX$89),"")</f>
        <v/>
      </c>
      <c r="GZ28" s="52" t="str">
        <f>IF(IF(GY28&lt;&gt;"",IF(MAX(COUNTIF($GY$6:$GY$89,$GY$6:$GY$89))&gt;1,"x",""),"")&lt;&gt;"",GY28+1,"")</f>
        <v/>
      </c>
      <c r="HA28" s="52" t="str">
        <f>IF(GY28&lt;&gt;"",IF($G28="3",IF(GH28&lt;&gt;"",IF(AND(GY28&lt;=10,GH28&gt;=$GX$92),HLOOKUP(GY28,Points_Table_Modified,IF(HM28&gt;=6,8,HM28+2),FALSE),0),""),IF(GH28&lt;&gt;"",IF(AND(GY28&lt;=10,GH28&gt;=$GX$92),HLOOKUP(GY28,Points_Table,IF(HM28&gt;=6,8,HM28+2),FALSE),0),"")),"")</f>
        <v/>
      </c>
      <c r="HB28" s="53" t="str">
        <f>IF(GZ28&lt;&gt;"",AVERAGE(IF(AND($G28="3",GZ28&lt;&gt;""),HLOOKUP(GZ28,Points_Table_Modified,IF(HM28&gt;=6,8,HM28+2),FALSE),IF(GZ28&lt;&gt;"",HLOOKUP(GZ28,Points_Table,IF(HM28&gt;=6,8,HM28+2),FALSE),"")),HA28),HA28)</f>
        <v/>
      </c>
      <c r="HC28" s="51" t="str">
        <f>IF(AND($G28="5",GH28&lt;&gt;""),GH28,"")</f>
        <v/>
      </c>
      <c r="HD28" s="52" t="str">
        <f>IF(AND(GH28&lt;&gt;"",$G28="5"),_xlfn.RANK.EQ(GH28,$HC$6:$HC$89),"")</f>
        <v/>
      </c>
      <c r="HE28" s="52" t="str">
        <f>IF(IF(HD28&lt;&gt;"",IF(MAX(COUNTIF($HD$6:$HD$89,$HD$6:$HD$89))&gt;1,"x",""),"")&lt;&gt;"",HD28+1,"")</f>
        <v/>
      </c>
      <c r="HF28" s="52" t="str">
        <f>IF(HD28&lt;&gt;"",IF($G28="3",IF(GH28&lt;&gt;"",IF(AND(HD28&lt;=10,GH28&gt;=$HC$92),HLOOKUP(HD28,Points_Table_Modified,IF(HM28&gt;=6,8,HM28+2),FALSE),0),""),IF(GH28&lt;&gt;"",IF(AND(HD28&lt;=10,GH28&gt;=$HC$92),HLOOKUP(HD28,Points_Table,IF(HM28&gt;=6,8,HM28+2),FALSE),0),"")),"")</f>
        <v/>
      </c>
      <c r="HG28" s="53" t="str">
        <f>IF(HE28&lt;&gt;"",AVERAGE(IF(AND($G28="3",HE28&lt;&gt;""),HLOOKUP(HE28,Points_Table_Modified,IF(HM28&gt;=6,8,HM28+2),FALSE),IF(HE28&lt;&gt;"",HLOOKUP(HE28,Points_Table,IF(HM28&gt;=6,8,HM28+2),FALSE),"")),HF28),HF28)</f>
        <v/>
      </c>
      <c r="HH28" s="51" t="str">
        <f>IF(AND($G28="6",GH28&lt;&gt;""),GH28,"")</f>
        <v/>
      </c>
      <c r="HI28" s="52" t="str">
        <f>IF(AND(GH28&lt;&gt;"",$G28="6"),_xlfn.RANK.EQ(GH28,$HH$6:$HH$89),"")</f>
        <v/>
      </c>
      <c r="HJ28" s="52" t="str">
        <f>IF(IF(HI28&lt;&gt;"",IF(MAX(COUNTIF($HI$6:$HI$89,$HI$6:$HI$89))&gt;1,"x",""),"")&lt;&gt;"",HI28+1,"")</f>
        <v/>
      </c>
      <c r="HK28" s="52" t="str">
        <f>IF(HI28&lt;&gt;"",IF($G28="3",IF(GH28&lt;&gt;"",IF(AND(HI28&lt;=10,GH28&gt;=$HH$92),HLOOKUP(HI28,Points_Table_Modified,IF(HM28&gt;=6,8,HM28+2),FALSE),0),""),IF(GH28&lt;&gt;"",IF(AND(HI28&lt;=10,GH28&gt;=$HH$92),HLOOKUP(HI28,Points_Table,IF(HM28&gt;=6,8,HM28+2),FALSE),0),"")),"")</f>
        <v/>
      </c>
      <c r="HL28" s="53" t="str">
        <f>IF(HJ28&lt;&gt;"",AVERAGE(IF(AND($G28="3",HJ28&lt;&gt;""),HLOOKUP(HJ28,Points_Table_Modified,IF(HM28&gt;=6,8,HM28+2),FALSE),IF(HJ28&lt;&gt;"",HLOOKUP(HJ28,Points_Table,IF(HM28&gt;=6,8,HM28+2),FALSE),"")),HK28),HK28)</f>
        <v/>
      </c>
      <c r="HM28" s="57">
        <f>VLOOKUP($G28,Entries_D_Event,9,FALSE)</f>
        <v>0</v>
      </c>
      <c r="HN28" s="52" t="str">
        <f>CONCATENATE(HI28,HD28,GY28,GT28,GO28,GJ28)</f>
        <v/>
      </c>
      <c r="HO28" s="118" t="str">
        <f>IF(HN28&lt;&gt;"",IF(AND($G28="3",GH28&lt;&gt;""),10,IF(GH28&lt;&gt;"",5,"")),"")</f>
        <v/>
      </c>
      <c r="HP28" s="118">
        <f>_xlfn.NUMBERVALUE(IF(HN28&lt;&gt;"",CONCATENATE(HL28,HG28,HB28,GW28,GR28,GM28),""))</f>
        <v>0</v>
      </c>
      <c r="HQ28" s="56">
        <f>IFERROR(HO28+HP28,0)</f>
        <v>0</v>
      </c>
      <c r="HR28" s="90"/>
      <c r="HS28" s="52" t="str">
        <f>IF(AND($G28="1",HR28&lt;&gt;""),HR28,"")</f>
        <v/>
      </c>
      <c r="HT28" s="52" t="str">
        <f>IF(AND(HR28&lt;&gt;"",$G28="1"),_xlfn.RANK.EQ(HR28,$HS$6:$HS$89),"")</f>
        <v/>
      </c>
      <c r="HU28" s="52" t="str">
        <f>IF(IF(HT28&lt;&gt;"",IF(MAX(COUNTIF($HT$6:$HT$89,$HT$6:$HT$89))&gt;1,"x",""),"")&lt;&gt;"",HT28+1,"")</f>
        <v/>
      </c>
      <c r="HV28" s="52" t="str">
        <f>IF(HT28&lt;&gt;"",IF($G28="3",IF(HR28&lt;&gt;"",IF(AND(HT28&lt;=10,HR28&gt;=$HS$92),HLOOKUP(HT28,Points_Table_Modified,IF(IW28&gt;=6,8,IW28+2),FALSE),0),""),IF(HR28&lt;&gt;"",IF(AND(HT28&lt;=10,HR28&gt;=$HS$92),HLOOKUP(HT28,Points_Table,IF(IW28&gt;=6,8,IW28+2),FALSE),0),"")),"")</f>
        <v/>
      </c>
      <c r="HW28" s="53" t="str">
        <f>IF(HU28&lt;&gt;"",AVERAGE(IF(AND($G28="3",HU28&lt;&gt;""),HLOOKUP(HU28,Points_Table_Modified,IF(IW28&gt;=6,8,IW28+2),FALSE),IF(HU28&lt;&gt;"",HLOOKUP(HU28,Points_Table,IF(IW28&gt;=6,8,IW28+2),FALSE),"")),HV28),HV28)</f>
        <v/>
      </c>
      <c r="HX28" s="51" t="str">
        <f>IF(AND($G28="2",HR28&lt;&gt;""),HR28,"")</f>
        <v/>
      </c>
      <c r="HY28" s="52" t="str">
        <f>IF(AND(HR28&lt;&gt;"",$G28="2"),_xlfn.RANK.EQ(HR28,$HX$6:$HX$89),"")</f>
        <v/>
      </c>
      <c r="HZ28" s="52" t="str">
        <f>IF(IF(HY28&lt;&gt;"",IF(MAX(COUNTIF($HY$6:$HY$89,$HY$6:$HY$89))&gt;1,"x",""),"")&lt;&gt;"",HY28+1,"")</f>
        <v/>
      </c>
      <c r="IA28" s="54" t="str">
        <f>IF(HY28&lt;&gt;"",IF($G28="3",IF(HR28&lt;&gt;"",IF(AND(HY28&lt;=10,HR28&gt;=$HX$92),HLOOKUP(HY28,Points_Table_Modified,IF(IW28&gt;=6,8,IW28+2),FALSE),0),""),IF(HR28&lt;&gt;"",IF(AND(HY28&lt;=10,HR28&gt;=$HX$92),HLOOKUP(HY28,Points_Table,IF(IW28&gt;=6,8,IW28+2),FALSE),0),"")),"")</f>
        <v/>
      </c>
      <c r="IB28" s="53" t="str">
        <f>IF(HZ28&lt;&gt;"",AVERAGE(IF(AND($G28="3",HZ28&lt;&gt;""),HLOOKUP(HZ28,Points_Table_Modified,IF(IW28&gt;=6,8,IW28+2),FALSE),IF(HZ28&lt;&gt;"",HLOOKUP(HZ28,Points_Table,IF(IW28&gt;=6,8,IW28+2),FALSE),"")),IA28),IA28)</f>
        <v/>
      </c>
      <c r="IC28" s="51" t="str">
        <f>IF(AND($G28="3",HR28&lt;&gt;""),HR28,"")</f>
        <v/>
      </c>
      <c r="ID28" s="52" t="str">
        <f>IF(AND(HR28&lt;&gt;"",$G28="3"),_xlfn.RANK.EQ(HR28,$IC$6:$IC$89),"")</f>
        <v/>
      </c>
      <c r="IE28" s="52" t="str">
        <f>IF(IF(ID28&lt;&gt;"",IF(MAX(COUNTIF($ID$6:$ID$89,$ID$6:$ID$89))&gt;1,"x",""),"")&lt;&gt;"",ID28+1,"")</f>
        <v/>
      </c>
      <c r="IF28" s="52" t="str">
        <f>IF(ID28&lt;&gt;"",IF($G28="3",IF(HR28&lt;&gt;"",IF(AND(ID28&lt;=20,HR28&gt;=$IC$92),HLOOKUP(ID28,Points_Table_Modified,IF(IW28&gt;=6,8,IW28+2),FALSE),0),""),IF(HR28&lt;&gt;"",IF(AND(ID28&lt;=10,HR28&gt;=$IC$92),HLOOKUP(ID28,Points_Table,IF(IW28&gt;=6,8,IW28+2),FALSE),0),"")),"")</f>
        <v/>
      </c>
      <c r="IG28" s="53" t="str">
        <f>IF(IE28&lt;&gt;"",AVERAGE(IF(AND($G28="3",IE28&lt;&gt;""),HLOOKUP(IE28,Points_Table_Modified,IF(IW28&gt;=6,8,IW28+2),FALSE),IF(IE28&lt;&gt;"",HLOOKUP(IE28,Points_Table,IF(IW28&gt;=6,8,IW28+2),FALSE),"")),IF28),IF28)</f>
        <v/>
      </c>
      <c r="IH28" s="51" t="str">
        <f>IF(AND($G28="4",HR28&lt;&gt;""),HR28,"")</f>
        <v/>
      </c>
      <c r="II28" s="52" t="str">
        <f>IF(AND(HR28&lt;&gt;"",G28="4"),_xlfn.RANK.EQ(HR28,$IH$6:$IH$89),"")</f>
        <v/>
      </c>
      <c r="IJ28" s="52" t="str">
        <f>IF(IF(II28&lt;&gt;"",IF(MAX(COUNTIF($II$6:$II$89,$II$6:$II$89))&gt;1,"x",""),"")&lt;&gt;"",II28+1,"")</f>
        <v/>
      </c>
      <c r="IK28" s="52" t="str">
        <f>IF(II28&lt;&gt;"",IF($G28="3",IF(HR28&lt;&gt;"",IF(AND(II28&lt;=10,HR28&gt;=$IH$92),HLOOKUP(II28,Points_Table_Modified,IF(IW28&gt;=6,8,IW28+2),FALSE),0),""),IF(HR28&lt;&gt;"",IF(AND(II28&lt;=10,HR28&gt;=$IH$92),HLOOKUP(II28,Points_Table,IF(IW28&gt;=6,8,IW28+2),FALSE),0),"")),"")</f>
        <v/>
      </c>
      <c r="IL28" s="53" t="str">
        <f>IF(IJ28&lt;&gt;"",AVERAGE(IF(AND($G28="3",IJ28&lt;&gt;""),HLOOKUP(IJ28,Points_Table_Modified,IF(IW28&gt;=6,8,IW28+2),FALSE),IF(IJ28&lt;&gt;"",HLOOKUP(IJ28,Points_Table,IF(IW28&gt;=6,8,IW28+2),FALSE),"")),IK28),IK28)</f>
        <v/>
      </c>
      <c r="IM28" s="51" t="str">
        <f>IF(AND($G28="5",HR28&lt;&gt;""),HR28,"")</f>
        <v/>
      </c>
      <c r="IN28" s="52" t="str">
        <f>IF(AND(HR28&lt;&gt;"",$G28="5"),_xlfn.RANK.EQ(HR28,$IM$6:$IM$89),"")</f>
        <v/>
      </c>
      <c r="IO28" s="52" t="str">
        <f>IF(IF(IN28&lt;&gt;"",IF(MAX(COUNTIF($IN$6:$IN$89,$IN$6:$IN$89))&gt;1,"x",""),"")&lt;&gt;"",IN28+1,"")</f>
        <v/>
      </c>
      <c r="IP28" s="52" t="str">
        <f>IF(IN28&lt;&gt;"",IF($G28="3",IF(HR28&lt;&gt;"",IF(AND(IN28&lt;=10,HR28&gt;=$IM$92),HLOOKUP(IN28,Points_Table_Modified,IF(IW28&gt;=6,8,IW28+2),FALSE),0),""),IF(HR28&lt;&gt;"",IF(AND(IN28&lt;=10,HR28&gt;=$IM$92),HLOOKUP(IN28,Points_Table,IF(IW28&gt;=6,8,IW28+2),FALSE),0),"")),"")</f>
        <v/>
      </c>
      <c r="IQ28" s="53" t="str">
        <f>IF(IO28&lt;&gt;"",AVERAGE(IF(AND($G28="3",IO28&lt;&gt;""),HLOOKUP(IO28,Points_Table_Modified,IF(IW28&gt;=6,8,IW28+2),FALSE),IF(IO28&lt;&gt;"",HLOOKUP(IO28,Points_Table,IF(IW28&gt;=6,8,IW28+2),FALSE),"")),IP28),IP28)</f>
        <v/>
      </c>
      <c r="IR28" s="51" t="str">
        <f>IF(AND($G28="6",HR28&lt;&gt;""),HR28,"")</f>
        <v/>
      </c>
      <c r="IS28" s="52" t="str">
        <f>IF(AND(HR28&lt;&gt;"",$G28="6"),_xlfn.RANK.EQ(HR28,$IR$6:$IR$89),"")</f>
        <v/>
      </c>
      <c r="IT28" s="52" t="str">
        <f>IF(IF(IS28&lt;&gt;"",IF(MAX(COUNTIF($IS$6:$IS$89,$IS$6:$IS$89))&gt;1,"x",""),"")&lt;&gt;"",IS28+1,"")</f>
        <v/>
      </c>
      <c r="IU28" s="52" t="str">
        <f>IF(IS28&lt;&gt;"",IF($G28="3",IF(HR28&lt;&gt;"",IF(AND(IS28&lt;=10,HR28&gt;=$IR$92),HLOOKUP(IS28,Points_Table_Modified,IF(IW28&gt;=6,8,IW28+2),FALSE),0),""),IF(HR28&lt;&gt;"",IF(AND(IS28&lt;=10,HR28&gt;=$IR$92),HLOOKUP(IS28,Points_Table,IF(IW28&gt;=6,8,IW28+2),FALSE),0),"")),"")</f>
        <v/>
      </c>
      <c r="IV28" s="53" t="str">
        <f>IF(IT28&lt;&gt;"",AVERAGE(IF(AND($G28="3",IT28&lt;&gt;""),HLOOKUP(IT28,Points_Table_Modified,IF(IW28&gt;=6,8,IW28+2),FALSE),IF(IT28&lt;&gt;"",HLOOKUP(IT28,Points_Table,IF(IW28&gt;=6,8,IW28+2),FALSE),"")),IU28),IU28)</f>
        <v/>
      </c>
      <c r="IW28" s="57">
        <f>VLOOKUP($G28,Entries_D_Event,10,FALSE)</f>
        <v>0</v>
      </c>
      <c r="IX28" s="52" t="str">
        <f>CONCATENATE(IS28,IN28,II28,ID28,HY28,HT28)</f>
        <v/>
      </c>
      <c r="IY28" s="118" t="str">
        <f>IF(IX28&lt;&gt;"",IF(AND($G28="3",HR28&lt;&gt;""),10,IF(HR28&lt;&gt;"",5,"")),"")</f>
        <v/>
      </c>
      <c r="IZ28" s="118">
        <f>_xlfn.NUMBERVALUE(IF(IX28&lt;&gt;"",CONCATENATE(IV28,IQ28,IL28,IG28,IB28,HW28),""))</f>
        <v>0</v>
      </c>
      <c r="JA28" s="56">
        <f>IFERROR(IY28+IZ28,0)</f>
        <v>0</v>
      </c>
      <c r="JB28" s="90"/>
      <c r="JC28" s="52" t="str">
        <f>IF(AND($G28="1",JB28&lt;&gt;""),JB28,"")</f>
        <v/>
      </c>
      <c r="JD28" s="52" t="str">
        <f>IF(AND(JB28&lt;&gt;"",$G28="1"),_xlfn.RANK.EQ(JB28,$JC$6:$JC$89),"")</f>
        <v/>
      </c>
      <c r="JE28" s="52" t="str">
        <f>IF(IF(JD28&lt;&gt;"",IF(MAX(COUNTIF($JD$6:$JD$89,$JD$6:$JD$89))&gt;1,"x",""),"")&lt;&gt;"",JD28+1,"")</f>
        <v/>
      </c>
      <c r="JF28" s="52" t="str">
        <f>IF(JD28&lt;&gt;"",IF($G28="3",IF(JB28&lt;&gt;"",IF(AND(JD28&lt;=10,JB28&gt;=$JC$92),HLOOKUP(JD28,Points_Table_Modified,IF(KG28&gt;=6,8,KG28+2),FALSE),0),""),IF(JB28&lt;&gt;"",IF(AND(JD28&lt;=10,JB28&gt;=$JC$92),HLOOKUP(JD28,Points_Table,IF(KG28&gt;=6,8,KG28+2),FALSE),0),"")),"")</f>
        <v/>
      </c>
      <c r="JG28" s="53" t="str">
        <f>IF(JE28&lt;&gt;"",AVERAGE(IF(AND($G28="3",JE28&lt;&gt;""),HLOOKUP(JE28,Points_Table_Modified,IF(KG28&gt;=6,8,KG28+2),FALSE),IF(JE28&lt;&gt;"",HLOOKUP(JE28,Points_Table,IF(KG28&gt;=6,8,KG28+2),FALSE),"")),JF28),JF28)</f>
        <v/>
      </c>
      <c r="JH28" s="51" t="str">
        <f>IF(AND($G28="2",JB28&lt;&gt;""),JB28,"")</f>
        <v/>
      </c>
      <c r="JI28" s="52" t="str">
        <f>IF(AND(JB28&lt;&gt;"",$G28="2"),_xlfn.RANK.EQ(JB28,$JH$6:$JH$89),"")</f>
        <v/>
      </c>
      <c r="JJ28" s="52" t="str">
        <f>IF(IF(JI28&lt;&gt;"",IF(MAX(COUNTIF($JI$6:$JI$89,$JI$6:$JI$89))&gt;1,"x",""),"")&lt;&gt;"",JI28+1,"")</f>
        <v/>
      </c>
      <c r="JK28" s="54" t="str">
        <f>IF(JI28&lt;&gt;"",IF($G28="3",IF(JB28&lt;&gt;"",IF(AND(JI28&lt;=10,JB28&gt;=$JH$92),HLOOKUP(JI28,Points_Table_Modified,IF(KG28&gt;=6,8,KG28+2),FALSE),0),""),IF(JB28&lt;&gt;"",IF(AND(JI28&lt;=10,JB28&gt;=$JH$92),HLOOKUP(JI28,Points_Table,IF(KG28&gt;=6,8,KG28+2),FALSE),0),"")),"")</f>
        <v/>
      </c>
      <c r="JL28" s="53" t="str">
        <f>IF(JJ28&lt;&gt;"",AVERAGE(IF(AND($G28="3",JJ28&lt;&gt;""),HLOOKUP(JJ28,Points_Table_Modified,IF(KG28&gt;=6,8,KG28+2),FALSE),IF(JJ28&lt;&gt;"",HLOOKUP(JJ28,Points_Table,IF(KG28&gt;=6,8,KG28+2),FALSE),"")),JK28),JK28)</f>
        <v/>
      </c>
      <c r="JM28" s="51" t="str">
        <f>IF(AND($G28="3",JB28&lt;&gt;""),JB28,"")</f>
        <v/>
      </c>
      <c r="JN28" s="52" t="str">
        <f>IF(AND(JB28&lt;&gt;"",$G28="3"),_xlfn.RANK.EQ(JB28,$JM$6:$JM$89),"")</f>
        <v/>
      </c>
      <c r="JO28" s="52" t="str">
        <f>IF(IF(JN28&lt;&gt;"",IF(MAX(COUNTIF($JN$6:$JN$89,$JN$6:$JN$89))&gt;1,"x",""),"")&lt;&gt;"",JN28+1,"")</f>
        <v/>
      </c>
      <c r="JP28" s="52" t="str">
        <f>IF(JN28&lt;&gt;"",IF($G28="3",IF(JB28&lt;&gt;"",IF(AND(JN28&lt;=20,JB28&gt;=$JM$92),HLOOKUP(JN28,Points_Table_Modified,IF(KG28&gt;=6,8,KG28+2),FALSE),0),""),IF(JB28&lt;&gt;"",IF(AND(JN28&lt;=10,JB28&gt;=$JM$92),HLOOKUP(JN28,Points_Table,IF(KG28&gt;=6,8,KG28+2),FALSE),0),"")),"")</f>
        <v/>
      </c>
      <c r="JQ28" s="53" t="str">
        <f>IF(JO28&lt;&gt;"",AVERAGE(IF(AND($G28="3",JO28&lt;&gt;""),HLOOKUP(JO28,Points_Table_Modified,IF(KG28&gt;=6,8,KG28+2),FALSE),IF(JO28&lt;&gt;"",HLOOKUP(JO28,Points_Table,IF(KG28&gt;=6,8,KG28+2),FALSE),"")),JP28),JP28)</f>
        <v/>
      </c>
      <c r="JR28" s="51" t="str">
        <f>IF(AND($G28="4",JB28&lt;&gt;""),JB28,"")</f>
        <v/>
      </c>
      <c r="JS28" s="52" t="str">
        <f>IF(AND(JB28&lt;&gt;"",G28="4"),_xlfn.RANK.EQ(JB28,$JR$6:$JR$89),"")</f>
        <v/>
      </c>
      <c r="JT28" s="52" t="str">
        <f>IF(IF(JS28&lt;&gt;"",IF(MAX(COUNTIF($JS$6:$JS$89,$JS$6:$JS$89))&gt;1,"x",""),"")&lt;&gt;"",JS28+1,"")</f>
        <v/>
      </c>
      <c r="JU28" s="52" t="str">
        <f>IF(JS28&lt;&gt;"",IF($G28="3",IF(JB28&lt;&gt;"",IF(AND(JS28&lt;=10,JB28&gt;=$JR$92),HLOOKUP(JS28,Points_Table_Modified,IF(KG28&gt;=6,8,KG28+2),FALSE),0),""),IF(JB28&lt;&gt;"",IF(AND(JS28&lt;=10,JB28&gt;=$JR$92),HLOOKUP(JS28,Points_Table,IF(KG28&gt;=6,8,KG28+2),FALSE),0),"")),"")</f>
        <v/>
      </c>
      <c r="JV28" s="53" t="str">
        <f>IF(JT28&lt;&gt;"",AVERAGE(IF(AND($G28="3",JT28&lt;&gt;""),HLOOKUP(JT28,Points_Table_Modified,IF(KG28&gt;=6,8,KG28+2),FALSE),IF(JT28&lt;&gt;"",HLOOKUP(JT28,Points_Table,IF(KG28&gt;=6,8,KG28+2),FALSE),"")),JU28),JU28)</f>
        <v/>
      </c>
      <c r="JW28" s="51" t="str">
        <f>IF(AND($G28="5",JB28&lt;&gt;""),JB28,"")</f>
        <v/>
      </c>
      <c r="JX28" s="52" t="str">
        <f>IF(AND(JB28&lt;&gt;"",$G28="5"),_xlfn.RANK.EQ(JB28,$JW$6:$JW$89),"")</f>
        <v/>
      </c>
      <c r="JY28" s="52" t="str">
        <f>IF(IF(JX28&lt;&gt;"",IF(MAX(COUNTIF($JX$6:$JX$89,$JX$6:$JX$89))&gt;1,"x",""),"")&lt;&gt;"",JX28+1,"")</f>
        <v/>
      </c>
      <c r="JZ28" s="52" t="str">
        <f>IF(JX28&lt;&gt;"",IF($G28="3",IF(JB28&lt;&gt;"",IF(AND(JX28&lt;=10,JB28&gt;=$JW$92),HLOOKUP(JX28,Points_Table_Modified,IF(KG28&gt;=6,8,KG28+2),FALSE),0),""),IF(JB28&lt;&gt;"",IF(AND(JX28&lt;=10,JB28&gt;=$JW$92),HLOOKUP(JX28,Points_Table,IF(KG28&gt;=6,8,KG28+2),FALSE),0),"")),"")</f>
        <v/>
      </c>
      <c r="KA28" s="53" t="str">
        <f>IF(JY28&lt;&gt;"",AVERAGE(IF(AND($G28="3",JY28&lt;&gt;""),HLOOKUP(JY28,Points_Table_Modified,IF(KG28&gt;=6,8,KG28+2),FALSE),IF(JY28&lt;&gt;"",HLOOKUP(JY28,Points_Table,IF(KG28&gt;=6,8,KG28+2),FALSE),"")),JZ28),JZ28)</f>
        <v/>
      </c>
      <c r="KB28" s="51" t="str">
        <f>IF(AND($G28="6",JB28&lt;&gt;""),JB28,"")</f>
        <v/>
      </c>
      <c r="KC28" s="52" t="str">
        <f>IF(AND(JB28&lt;&gt;"",$G28="6"),_xlfn.RANK.EQ(JB28,$KB$6:$KB$89),"")</f>
        <v/>
      </c>
      <c r="KD28" s="52" t="str">
        <f>IF(IF(KC28&lt;&gt;"",IF(MAX(COUNTIF($KC$6:$KC$89,$KC$6:$KC$89))&gt;1,"x",""),"")&lt;&gt;"",KC28+1,"")</f>
        <v/>
      </c>
      <c r="KE28" s="52" t="str">
        <f>IF(KC28&lt;&gt;"",IF($G28="3",IF(JB28&lt;&gt;"",IF(AND(KC28&lt;=10,JB28&gt;=$KB$92),HLOOKUP(KC28,Points_Table_Modified,IF(KG28&gt;=6,8,KG28+2),FALSE),0),""),IF(JB28&lt;&gt;"",IF(AND(KC28&lt;=10,JB28&gt;=$KB$92),HLOOKUP(KC28,Points_Table,IF(KG28&gt;=6,8,KG28+2),FALSE),0),"")),"")</f>
        <v/>
      </c>
      <c r="KF28" s="53" t="str">
        <f>IF(KD28&lt;&gt;"",AVERAGE(IF(AND($G28="3",KD28&lt;&gt;""),HLOOKUP(KD28,Points_Table_Modified,IF(KG28&gt;=6,8,KG28+2),FALSE),IF(KD28&lt;&gt;"",HLOOKUP(KD28,Points_Table,IF(KG28&gt;=6,8,KG28+2),FALSE),"")),KE28),KE28)</f>
        <v/>
      </c>
      <c r="KG28" s="57">
        <f>VLOOKUP($G28,Entries_D_Event,11,FALSE)</f>
        <v>0</v>
      </c>
      <c r="KH28" s="52" t="str">
        <f>CONCATENATE(KC28,JX28,JS28,JN28,JI28,JD28)</f>
        <v/>
      </c>
      <c r="KI28" s="118" t="str">
        <f>IF(KH28&lt;&gt;"",IF(AND($G28="3",JB28&lt;&gt;""),10,IF(JB28&lt;&gt;"",5,"")),"")</f>
        <v/>
      </c>
      <c r="KJ28" s="118">
        <f>_xlfn.NUMBERVALUE(IF(KH28&lt;&gt;"",CONCATENATE(KF28,KA28,JV28,JQ28,JL28,JG28),""))</f>
        <v>0</v>
      </c>
      <c r="KK28" s="56">
        <f>IFERROR(KI28+KJ28,0)</f>
        <v>0</v>
      </c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</row>
    <row r="29" spans="1:358" s="1" customFormat="1" x14ac:dyDescent="0.25">
      <c r="A29" s="35"/>
      <c r="B29" s="45">
        <v>24</v>
      </c>
      <c r="C29" s="47" t="s">
        <v>14</v>
      </c>
      <c r="D29" s="47" t="s">
        <v>6</v>
      </c>
      <c r="E29" s="50">
        <v>6969</v>
      </c>
      <c r="F29" s="50">
        <v>313</v>
      </c>
      <c r="G29" s="49" t="s">
        <v>55</v>
      </c>
      <c r="H29" s="50" t="str">
        <f>VLOOKUP($G29,Class_Description,2)</f>
        <v>Modified</v>
      </c>
      <c r="I29" s="187">
        <f>AS29+CC29+DM29+EW29+GG29+HQ29+JA29+KK29</f>
        <v>52</v>
      </c>
      <c r="J29" s="146">
        <v>390</v>
      </c>
      <c r="K29" s="147" t="str">
        <f>IF(AND(J29&lt;&gt;"",$G29="1"),J29,"")</f>
        <v/>
      </c>
      <c r="L29" s="148" t="str">
        <f>IF(AND(J29&lt;&gt;"",$G29="1"),_xlfn.RANK.EQ(J29,$K$6:$K$89),"")</f>
        <v/>
      </c>
      <c r="M29" s="148" t="str">
        <f>IF(G29="6",IF(IF(L29&lt;&gt;"",IF(MAX(COUNTIF($L$6:$L$89,$L$6:$L$89))&gt;1,"x",""),"")&lt;&gt;"",L29+1,""),IF(K29=0,"",IF(IF(L29&lt;&gt;"",IF(MAX(COUNTIF($L$6:$L$89,$L$6:$L$89))&gt;1,"x",""),"")&lt;&gt;"",L29+1,"")))</f>
        <v/>
      </c>
      <c r="N29" s="148" t="str">
        <f>IF(L29&lt;&gt;"",IF($G29="3",IF(AND(L29&lt;=20,J29&gt;=$K$92),HLOOKUP(L29,Points_Table_Modified,IF(AO29&gt;=6,8,AO29+2),FALSE),0),IF(AND(L29&lt;=10,J29&gt;=$K$92),HLOOKUP(L29,Points_Table,IF(AO29&gt;=6,8,AO29+2),FALSE),0)),"")</f>
        <v/>
      </c>
      <c r="O29" s="148" t="str">
        <f>IF(M29&lt;&gt;"",AVERAGE(IF(AND($G29="3",M29&lt;&gt;""),HLOOKUP(M29,Points_Table_Modified,IF(AO29&gt;=6,8,AO29+2),FALSE),IF(M29&lt;&gt;"",HLOOKUP(M29,Points_Table,IF(AO29&gt;=6,8,AO29+2),FALSE),"")),N29),N29)</f>
        <v/>
      </c>
      <c r="P29" s="147" t="str">
        <f>IF(AND(J29&lt;&gt;"",$G29="2"),J29,"")</f>
        <v/>
      </c>
      <c r="Q29" s="148" t="str">
        <f>IF(AND(J29&lt;&gt;"",$G29="2"),_xlfn.RANK.EQ(J29,$P$6:$P$89),"")</f>
        <v/>
      </c>
      <c r="R29" s="148" t="str">
        <f>IF(G29="6",IF(IF(Q29&lt;&gt;"",IF(MAX(COUNTIF($Q$6:$Q$89,$Q$6:$Q$89))&gt;1,"x",""),"")&lt;&gt;"",Q29+1,""),IF(P29=0,"",IF(IF(Q29&lt;&gt;"",IF(MAX(COUNTIF($Q$6:$Q$89,$Q$6:$Q$89))&gt;1,"x",""),"")&lt;&gt;"",Q29+1,"")))</f>
        <v/>
      </c>
      <c r="S29" s="148" t="str">
        <f>IF(Q29&lt;&gt;"",IF($G29="3",IF(J29&lt;&gt;"",IF(AND(Q29&lt;=10,J29&gt;=$P$92),HLOOKUP(Q29,Points_Table_Modified,IF(AO29&gt;=6,8,AO29+2),FALSE),0),""),IF(J29&lt;&gt;"",IF(AND(Q29&lt;=10,J29&gt;=$P$92),HLOOKUP(Q29,Points_Table,IF(AO29&gt;=6,8,AO29+2),FALSE),0),"")),"")</f>
        <v/>
      </c>
      <c r="T29" s="148" t="str">
        <f>IF(R29&lt;&gt;"",AVERAGE(IF(AND($G29="3",R29&lt;&gt;""),HLOOKUP(R29,Points_Table_Modified,IF(AO29&gt;=6,8,AO29+2),FALSE),IF(R29&lt;&gt;"",HLOOKUP(R29,Points_Table,IF(AO29&gt;=6,8,AO29+2),FALSE),"")),S29),S29)</f>
        <v/>
      </c>
      <c r="U29" s="147">
        <f>IF(AND(J29&lt;&gt;"",$G29="3"),J29,"")</f>
        <v>390</v>
      </c>
      <c r="V29" s="148">
        <f>IF(AND(J29&lt;&gt;"",$G29="3"),_xlfn.RANK.EQ(J29,$U$6:$U$89),"")</f>
        <v>8</v>
      </c>
      <c r="W29" s="148" t="str">
        <f>IF(G29="6",IF(IF(V29&lt;&gt;"",IF(MAX(COUNTIF($V$6:$V$89,$V$6:$V$89))&gt;1,"x",""),"")&lt;&gt;"",V29+1,""),IF(U29=0,"",IF(IF(V29&lt;&gt;"",IF(MAX(COUNTIF($V$6:$V$89,$V$6:$V$89))&gt;1,"x",""),"")&lt;&gt;"",V29+1,"")))</f>
        <v/>
      </c>
      <c r="X29" s="148">
        <f>IF(V29&lt;&gt;"",IF($G29="3",IF(J29&lt;&gt;"",IF(AND(V29&lt;=20,J29&gt;=$U$92),HLOOKUP(V29,Points_Table_Modified,IF(AO29&gt;=6,8,AO29+2),FALSE),0),""),IF(J29&lt;&gt;"",IF(AND(V29&lt;=10,$J29&gt;=$U$92),HLOOKUP(V29,Points_Table,IF(AO29&gt;=6,8,AO29+2),FALSE),0),"")),"")</f>
        <v>22</v>
      </c>
      <c r="Y29" s="148">
        <f>IF(W29&lt;&gt;"",AVERAGE(IF(AND($G29="3",W29&lt;&gt;""),HLOOKUP(W29,Points_Table_Modified,IF(AO29&gt;=6,8,AO29+2),FALSE),IF(W29&lt;&gt;"",HLOOKUP(W29,Points_Table,IF(AO29&gt;=6,8,AO29+2),FALSE),"")),X29),X29)</f>
        <v>22</v>
      </c>
      <c r="Z29" s="147" t="str">
        <f>IF(AND(J29&lt;&gt;"",$G29="4"),J29,"")</f>
        <v/>
      </c>
      <c r="AA29" s="148" t="str">
        <f>IF(AND($J29&lt;&gt;"",G29="4"),_xlfn.RANK.EQ(J29,$Z$6:$Z$89),"")</f>
        <v/>
      </c>
      <c r="AB29" s="148" t="str">
        <f>IF($G29="6",IF(IF(AA29&lt;&gt;"",IF(MAX(COUNTIF($AA$6:$AA$89,$AA$6:$AA$89))&gt;1,"x",""),"")&lt;&gt;"",AA29+1,""),IF(Z29=0,"",IF(IF(AA29&lt;&gt;"",IF(MAX(COUNTIF($AA$6:$AA$89,$AA$6:$AA$89))&gt;1,"x",""),"")&lt;&gt;"",AA29+1,"")))</f>
        <v/>
      </c>
      <c r="AC29" s="148" t="str">
        <f>IF(AA29&lt;&gt;"",IF($G29="3",IF(J29&lt;&gt;"",IF(AND(AA29&lt;=10,J29&gt;=$Z$92),HLOOKUP(AA29,Points_Table_Modified,IF(AO29&gt;=6,8,AO29+2),FALSE),0),""),IF(J29&lt;&gt;"",IF(AND(AA29&lt;=10,J29&gt;=$Z$92),HLOOKUP(AA29,Points_Table,IF(AO29&gt;=6,8,AO29+2),FALSE),0),"")),"")</f>
        <v/>
      </c>
      <c r="AD29" s="148" t="str">
        <f>IF(AB29&lt;&gt;"",AVERAGE(IF(AND($G29="3",AB29&lt;&gt;""),HLOOKUP(AB29,Points_Table_Modified,IF(AO29&gt;=6,8,AO29+2),FALSE),IF(AB29&lt;&gt;"",HLOOKUP(AB29,Points_Table,IF(AO29&gt;=6,8,AO29+2),FALSE),"")),AC29),AC29)</f>
        <v/>
      </c>
      <c r="AE29" s="147" t="str">
        <f>IF(AND(J29&lt;&gt;"",$G29="5"),J29,"")</f>
        <v/>
      </c>
      <c r="AF29" s="148" t="str">
        <f>IF(AND(J29&lt;&gt;"",$G29="5"),_xlfn.RANK.EQ(J29,$AE$6:$AE$89),"")</f>
        <v/>
      </c>
      <c r="AG29" s="148" t="str">
        <f>IF($G29="6",IF(IF(AF29&lt;&gt;"",IF(MAX(COUNTIF($AF$6:$AF$89,$AF$6:$AF$89))&gt;1,"x",""),"")&lt;&gt;"",AF29+1,""),IF(AE29=0,"",IF(IF(AF29&lt;&gt;"",IF(MAX(COUNTIF($AF$6:$AF$89,$AF$6:$AF$89))&gt;1,"x",""),"")&lt;&gt;"",AF29+1,"")))</f>
        <v/>
      </c>
      <c r="AH29" s="148" t="str">
        <f>IF(AF29&lt;&gt;"",IF($G29="3",IF(J29&lt;&gt;"",IF(AND(AF29&lt;=10,J29&gt;=$AE$92),HLOOKUP(AF29,Points_Table_Modified,IF(AO29&gt;=6,8,AO29+2),FALSE),0),""),IF(J29&lt;&gt;"",IF(AND(AF29&lt;=10,J29&gt;=$AE$92),HLOOKUP(AF29,Points_Table,IF(AO29&gt;=6,8,AO29+2),FALSE),0),"")),"")</f>
        <v/>
      </c>
      <c r="AI29" s="148" t="str">
        <f>IF(AG29&lt;&gt;"",AVERAGE(IF(AND($G29="3",AG29&lt;&gt;""),HLOOKUP(AG29,Points_Table_Modified,IF(AO29&gt;=6,8,AO29+2),FALSE),IF(AG29&lt;&gt;"",HLOOKUP(AG29,Points_Table,IF(AO29&gt;=6,8,AO29+2),FALSE),"")),AH29),AH29)</f>
        <v/>
      </c>
      <c r="AJ29" s="147" t="str">
        <f>IF(AND(J29&lt;&gt;"",$G29="6"),J29,"")</f>
        <v/>
      </c>
      <c r="AK29" s="148" t="str">
        <f>IF(AND(J29&lt;&gt;"",$G29="6"),_xlfn.RANK.EQ(J29,$AJ$6:$AJ$89),"")</f>
        <v/>
      </c>
      <c r="AL29" s="148" t="str">
        <f>IF(G29="6",IF(IF(AK29&lt;&gt;"",IF(MAX(COUNTIF($AK$6:$AK$89,$AK$6:$AK$89))&gt;1,"x",""),"")&lt;&gt;"",AK29+1,""),IF(AJ29=0,"",IF(IF(AK29&lt;&gt;"",IF(MAX(COUNTIF($AK$6:$AK$89,$AK$6:$AK$89))&gt;1,"x",""),"")&lt;&gt;"",AK29+1,"")))</f>
        <v/>
      </c>
      <c r="AM29" s="148" t="str">
        <f>IF(AK29&lt;&gt;"",IF($G29="3",IF(J29&lt;&gt;"",IF(AND(AK29&lt;=10,J29&gt;=$AJ$92),HLOOKUP(AK29,Points_Table_Modified,IF(AO29&gt;=6,8,AO29+2),FALSE),0),""),IF(J29&lt;&gt;"",IF(AND(AK29&lt;=10,J29&gt;=$AJ$92),HLOOKUP(AK29,Points_Table,IF(AO29&gt;=6,8,AO29+2),FALSE),0),"")),"")</f>
        <v/>
      </c>
      <c r="AN29" s="149" t="str">
        <f>IF(AL29&lt;&gt;"",AVERAGE(IF(AND($G29="3",AL29&lt;&gt;""),HLOOKUP(AL29,Points_Table_Modified,IF(AO29&gt;=6,8,AO29+2),FALSE),IF(AL29&lt;&gt;"",HLOOKUP(AL29,Points_Table,IF(AO29&gt;=6,8,AO29+2),FALSE),"")),AM29),AM29)</f>
        <v/>
      </c>
      <c r="AO29" s="150">
        <f>VLOOKUP($G29,Entries_D_Event,4,FALSE)</f>
        <v>10</v>
      </c>
      <c r="AP29" s="72" t="str">
        <f>CONCATENATE(AK29,AF29,AA29,V29,Q29,L29)</f>
        <v>8</v>
      </c>
      <c r="AQ29" s="142">
        <f>IF(AP29&lt;&gt;"",IF(AND($G29="3",J29&lt;&gt;""),10,IF(J29&lt;&gt;"",5,"")),"")</f>
        <v>10</v>
      </c>
      <c r="AR29" s="142">
        <f>_xlfn.NUMBERVALUE(IF(AP29&lt;&gt;"",CONCATENATE(AN29,AI29,AD29,Y29,T29,O29),""))</f>
        <v>22</v>
      </c>
      <c r="AS29" s="56">
        <f>IFERROR(AQ29+AR29,0)</f>
        <v>32</v>
      </c>
      <c r="AT29" s="121">
        <v>39</v>
      </c>
      <c r="AU29" s="144" t="str">
        <f>IF(AND(AT29&lt;&gt;"",$G29="1"),AT29,"")</f>
        <v/>
      </c>
      <c r="AV29" s="72" t="str">
        <f>IF(AND(AT29&lt;&gt;"",$G29="1"),_xlfn.RANK.EQ(AT29,$AU$6:$AU$89),"")</f>
        <v/>
      </c>
      <c r="AW29" s="72" t="str">
        <f>IF(IF(AV29&lt;&gt;"",IF(MAX(COUNTIF($AV$6:$AV$89,$AV$6:$AV$89))&gt;1,"x",""),"")&lt;&gt;"",AV29+1,"")</f>
        <v/>
      </c>
      <c r="AX29" s="72" t="str">
        <f>IF(AV29&lt;&gt;"",IF($G29="3",IF(AT29&lt;&gt;"",IF(AND(AV29&lt;=10,AT29&gt;=$AU$92),HLOOKUP(AV29,Points_Table_Modified,IF(BY29&gt;=6,8,BY29+2),FALSE),0),""),IF(AT29&lt;&gt;"",IF(AND(AV29&lt;=10,AT29&gt;=$AU$92),HLOOKUP(AV29,Points_Table,IF(BY29&gt;=6,8,BY29+2),FALSE),0),"")),"")</f>
        <v/>
      </c>
      <c r="AY29" s="73" t="str">
        <f>IF(AW29&lt;&gt;"",AVERAGE(IF(AND($G29="3",AW29&lt;&gt;""),HLOOKUP(AW29,Points_Table_Modified,IF(BY29&gt;=6,8,BY29+2),FALSE),IF(AW29&lt;&gt;"",HLOOKUP(AW29,Points_Table,IF(BY29&gt;=6,8,BY29+2),FALSE),"")),AX29),AX29)</f>
        <v/>
      </c>
      <c r="AZ29" s="143" t="str">
        <f>IF(AND($G29="2",AT29&lt;&gt;""),AT29,"")</f>
        <v/>
      </c>
      <c r="BA29" s="72" t="str">
        <f>IF(AND(AT29&lt;&gt;"",$G29="2"),_xlfn.RANK.EQ(AT29,$AZ$6:$AZ$89),"")</f>
        <v/>
      </c>
      <c r="BB29" s="72" t="str">
        <f>IF(IF(BA29&lt;&gt;"",IF(MAX(COUNTIF($BA$6:$BA$89,$BA$6:$BA$89))&gt;1,"x",""),"")&lt;&gt;"",BA29+1,"")</f>
        <v/>
      </c>
      <c r="BC29" s="144" t="str">
        <f>IF(BA29&lt;&gt;"",IF($G29="3",IF(AT29&lt;&gt;"",IF(AND(BA29&lt;=10,AT29&gt;=$AZ$92),HLOOKUP(BA29,Points_Table_Modified,IF(BY29&gt;=6,8,BY29+2),FALSE),0),""),IF(AT29&lt;&gt;"",IF(AND(BA29&lt;=10,AT29&gt;=$AZ$92),HLOOKUP(BA29,Points_Table,IF(BY29&gt;=6,8,BY29+2),FALSE),0),"")),"")</f>
        <v/>
      </c>
      <c r="BD29" s="73" t="str">
        <f>IF(BB29&lt;&gt;"",AVERAGE(IF(AND($G29="3",BB29&lt;&gt;""),HLOOKUP(BB29,Points_Table_Modified,IF(BY29&gt;=6,8,BY29+2),FALSE),IF(BB29&lt;&gt;"",HLOOKUP(BB29,Points_Table,IF(BY29&gt;=6,8,BY29+2),FALSE),"")),BC29),BC29)</f>
        <v/>
      </c>
      <c r="BE29" s="143">
        <f>IF(AND($G29="3",AT29&lt;&gt;""),AT29,"")</f>
        <v>39</v>
      </c>
      <c r="BF29" s="72">
        <f>IF(AND(AT29&lt;&gt;"",$G29="3"),_xlfn.RANK.EQ(AT29,$BE$6:$BE$89),"")</f>
        <v>12</v>
      </c>
      <c r="BG29" s="72" t="str">
        <f>IF(IF(BF29&lt;&gt;"",IF(MAX(COUNTIF($BF$6:$BF$89,$BF$6:$BF$89))&gt;1,"x",""),"")&lt;&gt;"",BF29+1,"")</f>
        <v/>
      </c>
      <c r="BH29" s="72">
        <f>IF(BF29&lt;&gt;"",IF($G29="3",IF(AT29&lt;&gt;"",IF(AND(BF29&lt;=20,AT29&gt;=$BE$92),HLOOKUP(BF29,Points_Table_Modified,IF(BY29&gt;=6,8,BY29+2),FALSE),0),""),IF(AT29&lt;&gt;"",IF(AND(BF29&lt;=10,AT29&gt;=$BE$92),HLOOKUP(BF29,Points_Table,IF(BY29&gt;=6,8,BY29+2),FALSE),0),"")),"")</f>
        <v>0</v>
      </c>
      <c r="BI29" s="73">
        <f>IF(BG29&lt;&gt;"",AVERAGE(IF(AND($G29="3",BG29&lt;&gt;""),HLOOKUP(BG29,Points_Table_Modified,IF(BY29&gt;=6,8,BY29+2),FALSE),IF(BG29&lt;&gt;"",HLOOKUP(BG29,Points_Table,IF(BY29&gt;=6,8,BY29+2),FALSE),"")),BH29),BH29)</f>
        <v>0</v>
      </c>
      <c r="BJ29" s="143" t="str">
        <f>IF(AND($G29="4",AT29&lt;&gt;""),AT29,"")</f>
        <v/>
      </c>
      <c r="BK29" s="72" t="str">
        <f>IF(AND(AT29&lt;&gt;"",G29="4"),_xlfn.RANK.EQ(AT29,$BJ$6:$BJ$89),"")</f>
        <v/>
      </c>
      <c r="BL29" s="72" t="str">
        <f>IF(IF(BK29&lt;&gt;"",IF(MAX(COUNTIF($BK$6:$BK$89,$BK$6:$BK$89))&gt;1,"x",""),"")&lt;&gt;"",BK29+1,"")</f>
        <v/>
      </c>
      <c r="BM29" s="72" t="str">
        <f>IF(BK29&lt;&gt;"",IF($G29="3",IF(AT29&lt;&gt;"",IF(AND(BK29&lt;=10,AT29&gt;=$BJ$92),HLOOKUP(BK29,Points_Table_Modified,IF(BY29&gt;=6,8,BY29+2),FALSE),0),""),IF(AT29&lt;&gt;"",IF(AND(BK29&lt;=10,AT29&gt;=$BJ$92),HLOOKUP(BK29,Points_Table,IF(BY29&gt;=6,8,BY29+2),FALSE),0),"")),"")</f>
        <v/>
      </c>
      <c r="BN29" s="73" t="str">
        <f>IF(BL29&lt;&gt;"",AVERAGE(IF(AND($G29="3",BL29&lt;&gt;""),HLOOKUP(BL29,Points_Table_Modified,IF(BY29&gt;=6,8,BY29+2),FALSE),IF(BL29&lt;&gt;"",HLOOKUP(BL29,Points_Table,IF(BY29&gt;=6,8,BY29+2),FALSE),"")),BM29),BM29)</f>
        <v/>
      </c>
      <c r="BO29" s="143" t="str">
        <f>IF(AND($G29="5",AT29&lt;&gt;""),AT29,"")</f>
        <v/>
      </c>
      <c r="BP29" s="72" t="str">
        <f>IF(AND(AT29&lt;&gt;"",$G29="5"),_xlfn.RANK.EQ(AT29,$BO$6:$BO$89),"")</f>
        <v/>
      </c>
      <c r="BQ29" s="72" t="str">
        <f>IF(IF(BP29&lt;&gt;"",IF(MAX(COUNTIF($BP$6:$BP$89,$BP$6:$BP$89))&gt;1,"x",""),"")&lt;&gt;"",BP29+1,"")</f>
        <v/>
      </c>
      <c r="BR29" s="72" t="str">
        <f>IF(BP29&lt;&gt;"",IF($G29="3",IF(AT29&lt;&gt;"",IF(AND(BP29&lt;=10,AT29&gt;=$BO$92),HLOOKUP(BP29,Points_Table_Modified,IF(BY29&gt;=6,8,BY29+2),FALSE),0),""),IF(AT29&lt;&gt;"",IF(AND(BP29&lt;=10,AT29&gt;=$BO$92),HLOOKUP(BP29,Points_Table,IF(BY29&gt;=6,8,BY29+2),FALSE),0),"")),"")</f>
        <v/>
      </c>
      <c r="BS29" s="73" t="str">
        <f>IF(BQ29&lt;&gt;"",AVERAGE(IF(AND($G29="3",BQ29&lt;&gt;""),HLOOKUP(BQ29,Points_Table_Modified,IF(BY29&gt;=6,8,BY29+2),FALSE),IF(BQ29&lt;&gt;"",HLOOKUP(BQ29,Points_Table,IF(BY29&gt;=6,8,BY29+2),FALSE),"")),BR29),BR29)</f>
        <v/>
      </c>
      <c r="BT29" s="143" t="str">
        <f>IF(AND($G29="6",AT29&lt;&gt;""),AT29,"")</f>
        <v/>
      </c>
      <c r="BU29" s="72" t="str">
        <f>IF(AND(AT29&lt;&gt;"",$G29="6"),_xlfn.RANK.EQ(AT29,$BT$6:$BT$89),"")</f>
        <v/>
      </c>
      <c r="BV29" s="72" t="str">
        <f>IF(IF(BU29&lt;&gt;"",IF(MAX(COUNTIF($BU$6:$BU$89,$BU$6:$BU$89))&gt;1,"x",""),"")&lt;&gt;"",BU29+1,"")</f>
        <v/>
      </c>
      <c r="BW29" s="72" t="str">
        <f>IF(BU29&lt;&gt;"",IF($G29="3",IF(AT29&lt;&gt;"",IF(AND(BU29&lt;=10,AT29&gt;=$BT$92),HLOOKUP(BU29,Points_Table_Modified,IF(BY29&gt;=6,8,BY29+2),FALSE),0),""),IF(AT29&lt;&gt;"",IF(AND(BU29&lt;=10,AT29&gt;=$BT$92),HLOOKUP(BU29,Points_Table,IF(BY29&gt;=6,8,BY29+2),FALSE),0),"")),"")</f>
        <v/>
      </c>
      <c r="BX29" s="73" t="str">
        <f>IF(BV29&lt;&gt;"",AVERAGE(IF(AND($G29="3",BV29&lt;&gt;""),HLOOKUP(BV29,Points_Table_Modified,IF(BY29&gt;=6,8,BY29+2),FALSE),IF(BV29&lt;&gt;"",HLOOKUP(BV29,Points_Table,IF(BY29&gt;=6,8,BY29+2),FALSE),"")),BW29),BW29)</f>
        <v/>
      </c>
      <c r="BY29" s="150">
        <f>VLOOKUP($G29,Entries_D_Event,5,FALSE)</f>
        <v>12</v>
      </c>
      <c r="BZ29" s="72" t="str">
        <f>CONCATENATE(BU29,BP29,BK29,BF29,BA29,AV29)</f>
        <v>12</v>
      </c>
      <c r="CA29" s="142">
        <f>IF(BZ29&lt;&gt;"",IF(AND($G29="3",AT29&lt;&gt;""),10,IF(AT29&lt;&gt;"",5,"")),"")</f>
        <v>10</v>
      </c>
      <c r="CB29" s="142">
        <f>_xlfn.NUMBERVALUE(IF(BZ29&lt;&gt;"",CONCATENATE(BX29,BS29,BN29,BI29,BD29,AY29),""))</f>
        <v>0</v>
      </c>
      <c r="CC29" s="56">
        <f>IFERROR(CA29+CB29,0)</f>
        <v>10</v>
      </c>
      <c r="CD29" s="121">
        <v>22</v>
      </c>
      <c r="CE29" s="144" t="str">
        <f>IF(AND($G29="1",CD29&lt;&gt;""),CD29,"")</f>
        <v/>
      </c>
      <c r="CF29" s="72" t="str">
        <f>IF(AND(CD29&lt;&gt;"",$G29="1"),_xlfn.RANK.EQ(CD29,$CE$6:$CE$89),"")</f>
        <v/>
      </c>
      <c r="CG29" s="72" t="str">
        <f>IF(IF(CF29&lt;&gt;"",IF(MAX(COUNTIF($CF$6:$CF$89,$CF$6:$CF$89))&gt;1,"x",""),"")&lt;&gt;"",CF29+1,"")</f>
        <v/>
      </c>
      <c r="CH29" s="72" t="str">
        <f>IF(CF29&lt;&gt;"",IF($G29="3",IF(CD29&lt;&gt;"",IF(AND(CF29&lt;=10,CD29&gt;=$CE$92),HLOOKUP(CF29,Points_Table_Modified,IF(DI29&gt;=6,8,DI29+2),FALSE),0),""),IF(CD29&lt;&gt;"",IF(AND(CF29&lt;=10,CD29&gt;=$CE$92),HLOOKUP(CF29,Points_Table,IF(DI29&gt;=6,8,DI29+2),FALSE),0),"")),"")</f>
        <v/>
      </c>
      <c r="CI29" s="73" t="str">
        <f>IF(CG29&lt;&gt;"",AVERAGE(IF(AND($G29="3",CG29&lt;&gt;""),HLOOKUP(CG29,Points_Table_Modified,IF(DI29&gt;=6,8,DI29+2),FALSE),IF(CG29&lt;&gt;"",HLOOKUP(CG29,Points_Table,IF(DI29&gt;=6,8,DI29+2),FALSE),"")),CH29),CH29)</f>
        <v/>
      </c>
      <c r="CJ29" s="143" t="str">
        <f>IF(AND($G29="2",CD29&lt;&gt;""),CD29,"")</f>
        <v/>
      </c>
      <c r="CK29" s="72" t="str">
        <f>IF(AND(CD29&lt;&gt;"",$G29="2"),_xlfn.RANK.EQ(CD29,$CJ$6:$CJ$89),"")</f>
        <v/>
      </c>
      <c r="CL29" s="72" t="str">
        <f>IF(IF(CK29&lt;&gt;"",IF(MAX(COUNTIF($CK$6:$CK$89,$CK$6:$CK$89))&gt;1,"x",""),"")&lt;&gt;"",CK29+1,"")</f>
        <v/>
      </c>
      <c r="CM29" s="144" t="str">
        <f>IF(CK29&lt;&gt;"",IF($G29="3",IF(CD29&lt;&gt;"",IF(AND(CK29&lt;=10,CD29&gt;=$CJ$92),HLOOKUP(CK29,Points_Table_Modified,IF(DI29&gt;=6,8,DI29+2),FALSE),0),""),IF(CD29&lt;&gt;"",IF(AND(CK29&lt;=10,CD29&gt;=$CJ$92),HLOOKUP(CK29,Points_Table,IF(DI29&gt;=6,8,DI29+2),FALSE),0),"")),"")</f>
        <v/>
      </c>
      <c r="CN29" s="73" t="str">
        <f>IF(CL29&lt;&gt;"",AVERAGE(IF(AND($G29="3",CL29&lt;&gt;""),HLOOKUP(CL29,Points_Table_Modified,IF(DI29&gt;=6,8,DI29+2),FALSE),IF(CL29&lt;&gt;"",HLOOKUP(CL29,Points_Table,IF(DI29&gt;=6,8,DI29+2),FALSE),"")),CM29),CM29)</f>
        <v/>
      </c>
      <c r="CO29" s="143">
        <f>IF(AND($G29="3",CD29&lt;&gt;""),CD29,"")</f>
        <v>22</v>
      </c>
      <c r="CP29" s="72">
        <f>IF(AND(CD29&lt;&gt;"",$G29="3"),_xlfn.RANK.EQ(CD29,$CO$6:$CO$89),"")</f>
        <v>12</v>
      </c>
      <c r="CQ29" s="72" t="str">
        <f>IF(IF(CP29&lt;&gt;"",IF(MAX(COUNTIF($CP29:$CP$89,$CP$6:$CP$89))&gt;1,"x",""),"")&lt;&gt;"",CP29+1,"")</f>
        <v/>
      </c>
      <c r="CR29" s="72">
        <f>IF(CP29&lt;&gt;"",IF($G29="3",IF(CD29&lt;&gt;"",IF(AND(CP29&lt;=20,CD29&gt;=$CO$92),HLOOKUP(CP29,Points_Table_Modified,IF(DI29&gt;=6,8,DI29+2),FALSE),0),""),IF(CD29&lt;&gt;"",IF(AND(CP29&lt;=10,CD29&gt;=$CO$92),HLOOKUP(CP29,Points_Table,IF(DI29&gt;=6,8,DI29+2),FALSE),0),"")),"")</f>
        <v>0</v>
      </c>
      <c r="CS29" s="73">
        <f>IF(CQ29&lt;&gt;"",AVERAGE(IF(AND($G29="3",CQ29&lt;&gt;""),HLOOKUP(CQ29,Points_Table_Modified,IF(DI29&gt;=6,8,DI29+2),FALSE),IF(CQ29&lt;&gt;"",HLOOKUP(CQ29,Points_Table,IF(DI29&gt;=6,8,DI29+2),FALSE),"")),CR29),CR29)</f>
        <v>0</v>
      </c>
      <c r="CT29" s="143" t="str">
        <f>IF(AND($G29="4",CD29&lt;&gt;""),CD29,"")</f>
        <v/>
      </c>
      <c r="CU29" s="72" t="str">
        <f>IF(AND(CD29&lt;&gt;"",G29="4"),_xlfn.RANK.EQ(CD29,$CT$6:$CT$89),"")</f>
        <v/>
      </c>
      <c r="CV29" s="72" t="str">
        <f>IF(IF(CU29&lt;&gt;"",IF(MAX(COUNTIF($CU$6:$CU$89,$CU$6:$CU$89))&gt;1,"x",""),"")&lt;&gt;"",CU29+1,"")</f>
        <v/>
      </c>
      <c r="CW29" s="72" t="str">
        <f>IF(CU29&lt;&gt;"",IF($G29="3",IF(CD29&lt;&gt;"",IF(AND(CU29&lt;=10,CD29&gt;=$CT$92),HLOOKUP(CU29,Points_Table_Modified,IF(DI29&gt;=6,8,DI29+2),FALSE),0),""),IF(CD29&lt;&gt;"",IF(AND(CU29&lt;=10,CD29&gt;=$CT$92),HLOOKUP(CU29,Points_Table,IF(DI29&gt;=6,8,DI29+2),FALSE),0),"")),"")</f>
        <v/>
      </c>
      <c r="CX29" s="73" t="str">
        <f>IF(CV29&lt;&gt;"",AVERAGE(IF(AND($G29="3",CV29&lt;&gt;""),HLOOKUP(CV29,Points_Table_Modified,IF(DI29&gt;=6,8,DI29+2),FALSE),IF(CV29&lt;&gt;"",HLOOKUP(CV29,Points_Table,IF(DI29&gt;=6,8,DI29+2),FALSE),"")),CW29),CW29)</f>
        <v/>
      </c>
      <c r="CY29" s="143" t="str">
        <f>IF(AND($G29="5",CD29&lt;&gt;""),CD29,"")</f>
        <v/>
      </c>
      <c r="CZ29" s="72" t="str">
        <f>IF(AND(CD29&lt;&gt;"",$G29="5"),_xlfn.RANK.EQ(CD29,$CY$6:$CY$89),"")</f>
        <v/>
      </c>
      <c r="DA29" s="72" t="str">
        <f>IF(IF(CZ29&lt;&gt;"",IF(MAX(COUNTIF($CZ$6:$CZ$89,$CZ$6:$CZ$89))&gt;1,"x",""),"")&lt;&gt;"",CZ29+1,"")</f>
        <v/>
      </c>
      <c r="DB29" s="72" t="str">
        <f>IF(CZ29&lt;&gt;"",IF($G29="3",IF(CD29&lt;&gt;"",IF(AND(CZ29&lt;=10,CD29&gt;=$CY$92),HLOOKUP(CZ29,Points_Table_Modified,IF(DI29&gt;=6,8,DI29+2),FALSE),0),""),IF(CD29&lt;&gt;"",IF(AND(CZ29&lt;=10,CD29&gt;=$CY$92),HLOOKUP(CZ29,Points_Table,IF(DI29&gt;=6,8,DI29+2),FALSE),0),"")),"")</f>
        <v/>
      </c>
      <c r="DC29" s="73" t="str">
        <f>IF(DA29&lt;&gt;"",AVERAGE(IF(AND($G29="3",DA29&lt;&gt;""),HLOOKUP(DA29,Points_Table_Modified,IF(DI29&gt;=6,8,DI29+2),FALSE),IF(DA29&lt;&gt;"",HLOOKUP(DA29,Points_Table,IF(DI29&gt;=6,8,DI29+2),FALSE),"")),DB29),DB29)</f>
        <v/>
      </c>
      <c r="DD29" s="143" t="str">
        <f>IF(AND($G29="6",CD29&lt;&gt;""),CD29,"")</f>
        <v/>
      </c>
      <c r="DE29" s="72" t="str">
        <f>IF(AND(CD29&lt;&gt;"",$G29="6"),_xlfn.RANK.EQ(CD29,$DD$6:$DD$89),"")</f>
        <v/>
      </c>
      <c r="DF29" s="72" t="str">
        <f>IF(IF(DE29&lt;&gt;"",IF(MAX(COUNTIF($DE$6:$DE$89,$DE$6:$DE$89))&gt;1,"x",""),"")&lt;&gt;"",DE29+1,"")</f>
        <v/>
      </c>
      <c r="DG29" s="72" t="str">
        <f>IF(DE29&lt;&gt;"",IF($G29="3",IF(CD29&lt;&gt;"",IF(AND(DE29&lt;=10,CD29&gt;=$DD$92),HLOOKUP(DE29,Points_Table_Modified,IF(DI29&gt;=6,8,DI29+2),FALSE),0),""),IF(CD29&lt;&gt;"",IF(AND(DE29&lt;=10,CD29&gt;=$DD$92),HLOOKUP(DE29,Points_Table,IF(DI29&gt;=6,8,DI29+2),FALSE),0),"")),"")</f>
        <v/>
      </c>
      <c r="DH29" s="73" t="str">
        <f>IF(DF29&lt;&gt;"",AVERAGE(IF(AND($G29="3",DF29&lt;&gt;""),HLOOKUP(DF29,Points_Table_Modified,IF(DI29&gt;=6,8,DI29+2),FALSE),IF(DF29&lt;&gt;"",HLOOKUP(DF29,Points_Table,IF(DI29&gt;=6,8,DI29+2),FALSE),"")),DG29),DG29)</f>
        <v/>
      </c>
      <c r="DI29" s="150">
        <f>VLOOKUP($G29,Entries_D_Event,6,FALSE)</f>
        <v>12</v>
      </c>
      <c r="DJ29" s="72" t="str">
        <f>CONCATENATE(DE29,CZ29,CU29,CP29,CK29,CF29)</f>
        <v>12</v>
      </c>
      <c r="DK29" s="72">
        <f>IF(DJ29&lt;&gt;"",IF(AND($G29="3",CD29&lt;&gt;""),10,IF(CD29&lt;&gt;"",5,"")),"")</f>
        <v>10</v>
      </c>
      <c r="DL29" s="118">
        <f>_xlfn.NUMBERVALUE(IF(DJ29&lt;&gt;"",CONCATENATE(DH29,DC29,CX29,CS29,CN29,CI29),""))</f>
        <v>0</v>
      </c>
      <c r="DM29" s="56">
        <f>IFERROR(DK29+DL29,0)</f>
        <v>10</v>
      </c>
      <c r="DN29" s="121"/>
      <c r="DO29" s="72" t="str">
        <f>IF(AND($G29="1",DN29&lt;&gt;""),DN29,"")</f>
        <v/>
      </c>
      <c r="DP29" s="72" t="str">
        <f>IF(AND(DN29&lt;&gt;"",$G29="1"),_xlfn.RANK.EQ(DN29,$DO$6:$DO$89),"")</f>
        <v/>
      </c>
      <c r="DQ29" s="72" t="str">
        <f>IF(IF(DP29&lt;&gt;"",IF(MAX(COUNTIF($DP$6:$DP$89,$DP$6:$DP$89))&gt;1,"x",""),"")&lt;&gt;"",DP29+1,"")</f>
        <v/>
      </c>
      <c r="DR29" s="72" t="str">
        <f>IF(DP29&lt;&gt;"",IF($G29="3",IF(DN29&lt;&gt;"",IF(AND(DP29&lt;=10,DN29&gt;=$DO$92),HLOOKUP(DP29,Points_Table_Modified,IF(ES29&gt;=6,8,ES29+2),FALSE),0),""),IF(DN29&lt;&gt;"",IF(AND(DP29&lt;=10,DN29&gt;=$DO$92),HLOOKUP(DP29,Points_Table,IF(ES29&gt;=6,8,ES29+2),FALSE),0),"")),"")</f>
        <v/>
      </c>
      <c r="DS29" s="73" t="str">
        <f>IF(DQ29&lt;&gt;"",AVERAGE(IF(AND($G29="3",DQ29&lt;&gt;""),HLOOKUP(DQ29,Points_Table_Modified,IF(ES29&gt;=6,8,ES29+2),FALSE),IF(DQ29&lt;&gt;"",HLOOKUP(DQ29,Points_Table,IF(ES29&gt;=6,8,ES29+2),FALSE),"")),DR29),DR29)</f>
        <v/>
      </c>
      <c r="DT29" s="143" t="str">
        <f>IF(AND($G29="2",DN29&lt;&gt;""),DN29,"")</f>
        <v/>
      </c>
      <c r="DU29" s="72" t="str">
        <f>IF(AND(DN29&lt;&gt;"",$G29="2"),_xlfn.RANK.EQ(DN29,$DT$6:$DT$89),"")</f>
        <v/>
      </c>
      <c r="DV29" s="72" t="str">
        <f>IF(IF(DU29&lt;&gt;"",IF(MAX(COUNTIF($DU$6:$DU$89,$DU$6:$DU$89))&gt;1,"x",""),"")&lt;&gt;"",DU29+1,"")</f>
        <v/>
      </c>
      <c r="DW29" s="144" t="str">
        <f>IF(DU29&lt;&gt;"",IF($G29="3",IF(DN29&lt;&gt;"",IF(AND(DU29&lt;=10,DN29&gt;=$DT$92),HLOOKUP(DU29,Points_Table_Modified,IF(ES29&gt;=6,8,ES29+2),FALSE),0),""),IF(DN29&lt;&gt;"",IF(AND(DU29&lt;=10,DN29&gt;=$DT$92),HLOOKUP(DU29,Points_Table,IF(ES29&gt;=6,8,ES29+2),FALSE),0),"")),"")</f>
        <v/>
      </c>
      <c r="DX29" s="73" t="str">
        <f>IF(DV29&lt;&gt;"",AVERAGE(IF(AND($G29="3",DV29&lt;&gt;""),HLOOKUP(DV29,Points_Table_Modified,IF(ES29&gt;=6,8,ES29+2),FALSE),IF(DV29&lt;&gt;"",HLOOKUP(DV29,Points_Table,IF(ES29&gt;=6,8,ES29+2),FALSE),"")),DW29),DW29)</f>
        <v/>
      </c>
      <c r="DY29" s="143" t="str">
        <f>IF(AND($G29="3",DN29&lt;&gt;""),DN29,"")</f>
        <v/>
      </c>
      <c r="DZ29" s="72" t="str">
        <f>IF(AND(DN29&lt;&gt;"",$G29="3"),_xlfn.RANK.EQ(DN29,$DY$6:$DY$89),"")</f>
        <v/>
      </c>
      <c r="EA29" s="72" t="str">
        <f>IF(IF(DZ29&lt;&gt;"",IF(MAX(COUNTIF($DZ$6:$DZ$89,$DZ$6:$DZ$89))&gt;1,"x",""),"")&lt;&gt;"",DZ29+1,"")</f>
        <v/>
      </c>
      <c r="EB29" s="72" t="str">
        <f>IF(DZ29&lt;&gt;"",IF($G29="3",IF(DN29&lt;&gt;"",IF(AND(DZ29&lt;=20,DN29&gt;=$DY$92),HLOOKUP(DZ29,Points_Table_Modified,IF(ES29&gt;=6,8,ES29+2),FALSE),0),""),IF(DN29&lt;&gt;"",IF(AND(DZ29&lt;=10,DN29&gt;=$DY$92),HLOOKUP(DZ29,Points_Table,IF(ES29&gt;=6,8,ES29+2),FALSE),0),"")),"")</f>
        <v/>
      </c>
      <c r="EC29" s="73" t="str">
        <f>IF(EA29&lt;&gt;"",AVERAGE(IF(AND($G29="3",EA29&lt;&gt;""),HLOOKUP(EA29,Points_Table_Modified,IF(ES29&gt;=6,8,ES29+2),FALSE),IF(EA29&lt;&gt;"",HLOOKUP(EA29,Points_Table,IF(ES29&gt;=6,8,ES29+2),FALSE),"")),EB29),EB29)</f>
        <v/>
      </c>
      <c r="ED29" s="143" t="str">
        <f>IF(AND($G29="4",DN29&lt;&gt;""),DN29,"")</f>
        <v/>
      </c>
      <c r="EE29" s="72" t="str">
        <f>IF(AND(DN29&lt;&gt;"",G29="4"),_xlfn.RANK.EQ(DN29,$ED$6:$ED$89),"")</f>
        <v/>
      </c>
      <c r="EF29" s="72" t="str">
        <f>IF(IF(EE29&lt;&gt;"",IF(MAX(COUNTIF($EE$6:$EE$89,$EE$6:$EE$89))&gt;1,"x",""),"")&lt;&gt;"",EE29+1,"")</f>
        <v/>
      </c>
      <c r="EG29" s="72" t="str">
        <f>IF(EE29&lt;&gt;"",IF($G29="3",IF(DN29&lt;&gt;"",IF(AND(EE29&lt;=10,DN29&gt;=$ED$92),HLOOKUP(EE29,Points_Table_Modified,IF(ES29&gt;=6,8,ES29+2),FALSE),0),""),IF(DN29&lt;&gt;"",IF(AND(EE29&lt;=10,DN29&gt;=$ED$92),HLOOKUP(EE29,Points_Table,IF(ES29&gt;=6,8,ES29+2),FALSE),0),"")),"")</f>
        <v/>
      </c>
      <c r="EH29" s="73" t="str">
        <f>IF(EF29&lt;&gt;"",AVERAGE(IF(AND($G29="3",EF29&lt;&gt;""),HLOOKUP(EF29,Points_Table_Modified,IF(ES29&gt;=6,8,ES29+2),FALSE),IF(EF29&lt;&gt;"",HLOOKUP(EF29,Points_Table,IF(ES29&gt;=6,8,ES29+2),FALSE),"")),EG29),EG29)</f>
        <v/>
      </c>
      <c r="EI29" s="143" t="str">
        <f>IF(AND($G29="5",DN29&lt;&gt;""),DN29,"")</f>
        <v/>
      </c>
      <c r="EJ29" s="72" t="str">
        <f>IF(AND(DN29&lt;&gt;"",$G29="5"),_xlfn.RANK.EQ(DN29,$EI$6:$EI$89),"")</f>
        <v/>
      </c>
      <c r="EK29" s="72" t="str">
        <f>IF(IF(EJ29&lt;&gt;"",IF(MAX(COUNTIF($EJ$6:$EJ$89,$EJ$6:$EJ$89))&gt;1,"x",""),"")&lt;&gt;"",EJ29+1,"")</f>
        <v/>
      </c>
      <c r="EL29" s="72" t="str">
        <f>IF(EJ29&lt;&gt;"",IF($G29="3",IF(DN29&lt;&gt;"",IF(AND(EJ29&lt;=10,DN29&gt;=$EI$92),HLOOKUP(EJ29,Points_Table_Modified,IF(ES29&gt;=6,8,ES29+2),FALSE),0),""),IF(DN29&lt;&gt;"",IF(AND(EJ29&lt;=10,DN29&gt;=$EI$92),HLOOKUP(EJ29,Points_Table,IF(ES29&gt;=6,8,ES29+2),FALSE),0),"")),"")</f>
        <v/>
      </c>
      <c r="EM29" s="73" t="str">
        <f>IF(EK29&lt;&gt;"",AVERAGE(IF(AND($G29="3",EK29&lt;&gt;""),HLOOKUP(EK29,Points_Table_Modified,IF(ES29&gt;=6,8,ES29+2),FALSE),IF(EK29&lt;&gt;"",HLOOKUP(EK29,Points_Table,IF(ES29&gt;=6,8,ES29+2),FALSE),"")),EL29),EL29)</f>
        <v/>
      </c>
      <c r="EN29" s="143" t="str">
        <f>IF(AND($G29="6",DN29&lt;&gt;""),DN29,"")</f>
        <v/>
      </c>
      <c r="EO29" s="72" t="str">
        <f>IF(AND(DN29&lt;&gt;"",$G29="6"),_xlfn.RANK.EQ(DN29,$EN$6:$EN$89),"")</f>
        <v/>
      </c>
      <c r="EP29" s="72" t="str">
        <f>IF(IF(EO29&lt;&gt;"",IF(MAX(COUNTIF($EO$6:$EO$89,$EO$6:$EO$89))&gt;1,"x",""),"")&lt;&gt;"",EO29+1,"")</f>
        <v/>
      </c>
      <c r="EQ29" s="72" t="str">
        <f>IF(EO29&lt;&gt;"",IF($G29="3",IF(DN29&lt;&gt;"",IF(AND(EO29&lt;=10,DN29&gt;=$EN$92),HLOOKUP(EO29,Points_Table_Modified,IF(ES29&gt;=6,8,ES29+2),FALSE),0),""),IF(DN29&lt;&gt;"",IF(AND(EO29&lt;=10,DN29&gt;=$EN$92),HLOOKUP(EO29,Points_Table,IF(ES29&gt;=6,8,ES29+2),FALSE),0),"")),"")</f>
        <v/>
      </c>
      <c r="ER29" s="73" t="str">
        <f>IF(EP29&lt;&gt;"",AVERAGE(IF(AND($G29="3",EP29&lt;&gt;""),HLOOKUP(EP29,Points_Table_Modified,IF(ES29&gt;=6,8,ES29+2),FALSE),IF(EP29&lt;&gt;"",HLOOKUP(EP29,Points_Table,IF(ES29&gt;=6,8,ES29+2),FALSE),"")),EQ29),EQ29)</f>
        <v/>
      </c>
      <c r="ES29" s="145">
        <f>VLOOKUP($G29,Entries_D_Event,7,FALSE)</f>
        <v>9</v>
      </c>
      <c r="ET29" s="72" t="str">
        <f>CONCATENATE(EO29,EJ29,EE29,DZ29,DU29,DP29)</f>
        <v/>
      </c>
      <c r="EU29" s="142" t="str">
        <f>IF(ET29&lt;&gt;"",IF(AND($G29="3",DN29&lt;&gt;""),10,IF(DN29&lt;&gt;"",5,"")),"")</f>
        <v/>
      </c>
      <c r="EV29" s="118">
        <f>_xlfn.NUMBERVALUE(IF(ET29&lt;&gt;"",CONCATENATE(ER29,EM29,EH29,EC29,DX29,DS29),""))</f>
        <v>0</v>
      </c>
      <c r="EW29" s="56">
        <f>IFERROR(EU29+EV29,0)</f>
        <v>0</v>
      </c>
      <c r="EX29" s="121"/>
      <c r="EY29" s="72" t="str">
        <f>IF(AND($G29="1",EX29&lt;&gt;""),EX29,"")</f>
        <v/>
      </c>
      <c r="EZ29" s="72" t="str">
        <f>IF(AND(EX29&lt;&gt;"",$G29="1"),_xlfn.RANK.EQ(EX29,$EY$6:$EY$89),"")</f>
        <v/>
      </c>
      <c r="FA29" s="72" t="str">
        <f>IF(IF(EZ29&lt;&gt;"",IF(MAX(COUNTIF($EZ$6:$EZ$89,$EZ$6:$EZ$89))&gt;1,"x",""),"")&lt;&gt;"",EZ29+1,"")</f>
        <v/>
      </c>
      <c r="FB29" s="72" t="str">
        <f>IF(EZ29&lt;&gt;"",IF($G29="3",IF(EX29&lt;&gt;"",IF(AND(EZ29&lt;=10,EX29&gt;=$EY$92),HLOOKUP(EZ29,Points_Table_Modified,IF(GC29&gt;=6,8,GC29+2),FALSE),0),""),IF(EX29&lt;&gt;"",IF(AND(EZ29&lt;=10,EX29&gt;=$EY$92),HLOOKUP(EZ29,Points_Table,IF(GC29&gt;=6,8,GC29+2),FALSE),0),"")),"")</f>
        <v/>
      </c>
      <c r="FC29" s="151" t="str">
        <f>IF(FB29&gt;0,IF(FA29&lt;&gt;"",AVERAGE(IF(AND($G29="3",FA29&lt;&gt;""),HLOOKUP(FA29,Points_Table_Modified,IF(GC29&gt;=6,8,GC29+2),FALSE),IF(FA29&lt;&gt;"",HLOOKUP(FA29,Points_Table,IF(GC29&gt;=6,8,GC29+2),FALSE),"")),FB29),FB29),0)</f>
        <v/>
      </c>
      <c r="FD29" s="143" t="str">
        <f>IF(AND($G29="2",EX29&lt;&gt;""),EX29,"")</f>
        <v/>
      </c>
      <c r="FE29" s="72" t="str">
        <f>IF(AND(EX29&lt;&gt;"",$G29="2"),_xlfn.RANK.EQ(EX29,$FD$6:$FD$89),"")</f>
        <v/>
      </c>
      <c r="FF29" s="72" t="str">
        <f>IF(IF(FE29&lt;&gt;"",IF(MAX(COUNTIF($FE$6:$FE$89,$FE$6:$FE$89))&gt;1,"x",""),"")&lt;&gt;"",FE29+1,"")</f>
        <v/>
      </c>
      <c r="FG29" s="144" t="str">
        <f>IF(FE29&lt;&gt;"",IF($G29="3",IF(EX29&lt;&gt;"",IF(AND(FE29&lt;=10,EX29&gt;=$FD$92),HLOOKUP(FE29,Points_Table_Modified,IF(GC29&gt;=6,8,GC29+2),FALSE),0),""),IF(EX29&lt;&gt;"",IF(AND(FE29&lt;=10,EX29&gt;=$FD$92),HLOOKUP(FE29,Points_Table,IF(GC29&gt;=6,8,GC29+2),FALSE),0),"")),"")</f>
        <v/>
      </c>
      <c r="FH29" s="151" t="str">
        <f>IF(FG29&gt;0,IF(FF29&lt;&gt;"",AVERAGE(IF(AND($G29="3",FF29&lt;&gt;""),HLOOKUP(FF29,Points_Table_Modified,IF(GC29&gt;=6,8,GC29+2),FALSE),IF(FF29&lt;&gt;"",HLOOKUP(FF29,Points_Table,IF(GC29&gt;=6,8,GC29+2),FALSE),"")),FG29),FG29),0)</f>
        <v/>
      </c>
      <c r="FI29" s="143" t="str">
        <f>IF(AND($G29="3",EX29&lt;&gt;""),EX29,"")</f>
        <v/>
      </c>
      <c r="FJ29" s="72" t="str">
        <f>IF(AND(EX29&lt;&gt;"",$G29="3"),_xlfn.RANK.EQ(EX29,$FI$6:$FI$89),"")</f>
        <v/>
      </c>
      <c r="FK29" s="72" t="str">
        <f>IF(IF(FJ29&lt;&gt;"",IF(MAX(COUNTIF($FJ$6:$FJ$89,$FJ$6:$FJ$89))&gt;1,"x",""),"")&lt;&gt;"",FJ29+1,"")</f>
        <v/>
      </c>
      <c r="FL29" s="72" t="str">
        <f>IF(FJ29&lt;&gt;"",IF($G29="3",IF(EX29&lt;&gt;"",IF(AND(FJ29&lt;=20,EX29&gt;=$FI$92),HLOOKUP(FJ29,Points_Table_Modified,IF(GC29&gt;=6,8,GC29+2),FALSE),0),""),IF(EX29&lt;&gt;"",IF(AND(FJ29&lt;=10,EX29&gt;=$FI$92),HLOOKUP(FJ29,Points_Table,IF(GC29&gt;=6,8,GC29+2),FALSE),0),"")),"")</f>
        <v/>
      </c>
      <c r="FM29" s="151" t="str">
        <f>IF(FL29&gt;0,IF(FK29&lt;&gt;"",AVERAGE(IF(AND($G29="3",FK29&lt;&gt;""),HLOOKUP(FK29,Points_Table_Modified,IF(GC29&gt;=6,8,GC29+2),FALSE),IF(FK29&lt;&gt;"",HLOOKUP(FK29,Points_Table,IF(GC29&gt;=6,8,GC29+2),FALSE),"")),FL29),FL29),0)</f>
        <v/>
      </c>
      <c r="FN29" s="143" t="str">
        <f>IF(AND($G29="4",EX29&lt;&gt;""),EX29,"")</f>
        <v/>
      </c>
      <c r="FO29" s="72" t="str">
        <f>IF(AND(EX29&lt;&gt;"",G29="4"),_xlfn.RANK.EQ(EX29,$FN$6:$FN$89),"")</f>
        <v/>
      </c>
      <c r="FP29" s="72" t="str">
        <f>IF(IF(FO29&lt;&gt;"",IF(MAX(COUNTIF($FO$6:$FO$89,$FO$6:$FO$89))&gt;1,"x",""),"")&lt;&gt;"",FO29+1,"")</f>
        <v/>
      </c>
      <c r="FQ29" s="72" t="str">
        <f>IF(FO29&lt;&gt;"",IF($G29="3",IF(EX29&lt;&gt;"",IF(AND(FO29&lt;=10,EX29&gt;=$FN$92),HLOOKUP(FO29,Points_Table_Modified,IF(GC29&gt;=6,8,GC29+2),FALSE),0),""),IF(EX29&lt;&gt;"",IF(AND(FO29&lt;=10,EX29&gt;=$FN$92),HLOOKUP(FO29,Points_Table,IF(GC29&gt;=6,8,GC29+2),FALSE),0),"")),"")</f>
        <v/>
      </c>
      <c r="FR29" s="151" t="str">
        <f>IF(FQ29&gt;0,IF(FP29&lt;&gt;"",AVERAGE(IF(AND($G29="3",FP29&lt;&gt;""),HLOOKUP(FP29,Points_Table_Modified,IF(GC29&gt;=6,8,GC29+2),FALSE),IF(FP29&lt;&gt;"",HLOOKUP(FP29,Points_Table,IF(GC29&gt;=6,8,GC29+2),FALSE),"")),FQ29),FQ29),0)</f>
        <v/>
      </c>
      <c r="FS29" s="143" t="str">
        <f>IF(AND($G29="5",EX29&lt;&gt;""),EX29,"")</f>
        <v/>
      </c>
      <c r="FT29" s="72" t="str">
        <f>IF(AND(EX29&lt;&gt;"",$G29="5"),_xlfn.RANK.EQ(EX29,$FS$6:$FS$89),"")</f>
        <v/>
      </c>
      <c r="FU29" s="72" t="str">
        <f>IF(IF(FT29&lt;&gt;"",IF(MAX(COUNTIF($FT$6:$FT$89,$FT$6:$FT$89))&gt;1,"x",""),"")&lt;&gt;"",FT29+1,"")</f>
        <v/>
      </c>
      <c r="FV29" s="72" t="str">
        <f>IF(FT29&lt;&gt;"",IF($G29="3",IF(EX29&lt;&gt;"",IF(AND(FT29&lt;=10,EX29&gt;=$FS$92),HLOOKUP(FT29,Points_Table_Modified,IF(GC29&gt;=6,8,GC29+2),FALSE),0),""),IF(EX29&lt;&gt;"",IF(AND(FT29&lt;=10,EX29&gt;=$FS$92),HLOOKUP(FT29,Points_Table,IF(GC29&gt;=6,8,GC29+2),FALSE),0),"")),"")</f>
        <v/>
      </c>
      <c r="FW29" s="151" t="str">
        <f>IF(FV29&gt;0,IF(FU29&lt;&gt;"",AVERAGE(IF(AND($G29="3",FU29&lt;&gt;""),HLOOKUP(FU29,Points_Table_Modified,IF(GC29&gt;=6,8,GC29+2),FALSE),IF(FU29&lt;&gt;"",HLOOKUP(FU29,Points_Table,IF(GC29&gt;=6,8,GC29+2),FALSE),"")),FV29),FV29),0)</f>
        <v/>
      </c>
      <c r="FX29" s="143" t="str">
        <f>IF(AND($G29="6",EX29&lt;&gt;""),EX29,"")</f>
        <v/>
      </c>
      <c r="FY29" s="72" t="str">
        <f>IF(AND(EX29&lt;&gt;"",$G29="6"),_xlfn.RANK.EQ(EX29,$FX$6:$FX$89),"")</f>
        <v/>
      </c>
      <c r="FZ29" s="72" t="str">
        <f>IF(IF(FY29&lt;&gt;"",IF(MAX(COUNTIF($FY$6:$FY$89,$FY$6:$FY$89))&gt;1,"x",""),"")&lt;&gt;"",FY29+1,"")</f>
        <v/>
      </c>
      <c r="GA29" s="72" t="str">
        <f>IF(FY29&lt;&gt;"",IF($G29="3",IF(EX29&lt;&gt;"",IF(AND(FY29&lt;=10,EX29&gt;=$FX$92),HLOOKUP(FY29,Points_Table_Modified,IF(GC29&gt;=6,8,GC29+2),FALSE),0),""),IF(EX29&lt;&gt;"",IF(AND(FY29&lt;=10,EX29&gt;=$FX$92),HLOOKUP(FY29,Points_Table,IF(GC29&gt;=6,8,GC29+2),FALSE),0),"")),"")</f>
        <v/>
      </c>
      <c r="GB29" s="151" t="str">
        <f>IF(GA29&gt;0,IF(FZ29&lt;&gt;"",AVERAGE(IF(AND($G29="3",FZ29&lt;&gt;""),HLOOKUP(FZ29,Points_Table_Modified,IF(GC29&gt;=6,8,GC29+2),FALSE),IF(FZ29&lt;&gt;"",HLOOKUP(FZ29,Points_Table,IF(GC29&gt;=6,8,GC29+2),FALSE),"")),GA29),GA29),0)</f>
        <v/>
      </c>
      <c r="GC29" s="145">
        <f>VLOOKUP($G29,Entries_D_Event,8,FALSE)</f>
        <v>0</v>
      </c>
      <c r="GD29" s="72" t="str">
        <f>CONCATENATE(FY29,FT29,FO29,FJ29,FE29,EZ29)</f>
        <v/>
      </c>
      <c r="GE29" s="142" t="str">
        <f>IF(GD29&lt;&gt;"",IF(AND($G29="3",EX29&lt;&gt;""),10,IF(EX29&lt;&gt;"",5,"")),"")</f>
        <v/>
      </c>
      <c r="GF29" s="118">
        <f>_xlfn.NUMBERVALUE(IF(GD29&lt;&gt;"",CONCATENATE(GB29,FW29,FR29,FM29,FH29,FC29),""))</f>
        <v>0</v>
      </c>
      <c r="GG29" s="56">
        <f>IFERROR(GE29+GF29,0)</f>
        <v>0</v>
      </c>
      <c r="GH29" s="121"/>
      <c r="GI29" s="72" t="str">
        <f>IF(AND($G29="1",GH29&lt;&gt;""),GH29,"")</f>
        <v/>
      </c>
      <c r="GJ29" s="72" t="str">
        <f>IF(AND(GH29&lt;&gt;"",$G29="1"),_xlfn.RANK.EQ(GH29,$GI$6:$GI$89),"")</f>
        <v/>
      </c>
      <c r="GK29" s="72" t="str">
        <f>IF(IF(GJ29&lt;&gt;"",IF(MAX(COUNTIF($GJ$6:$GJ$89,$GJ$6:$GJ$89))&gt;1,"x",""),"")&lt;&gt;"",GJ29+1,"")</f>
        <v/>
      </c>
      <c r="GL29" s="72" t="str">
        <f>IF(GJ29&lt;&gt;"",IF($G29="3",IF(GH29&lt;&gt;"",IF(AND(GJ29&lt;=10,GH29&gt;=$GI$92),HLOOKUP(GJ29,Points_Table_Modified,IF(HM29&gt;=6,8,HM29+2),FALSE),0),""),IF(GH29&lt;&gt;"",IF(AND(GJ29&lt;=10,GH29&gt;=$GI$92),HLOOKUP(GJ29,Points_Table,IF(HM29&gt;=6,8,HM29+2),FALSE),0),"")),"")</f>
        <v/>
      </c>
      <c r="GM29" s="73" t="str">
        <f>IF(GK29&lt;&gt;"",AVERAGE(IF(AND($G29="3",GK29&lt;&gt;""),HLOOKUP(GK29,Points_Table_Modified,IF(HM29&gt;=6,8,HM29+2),FALSE),IF(GK29&lt;&gt;"",HLOOKUP(GK29,Points_Table,IF(HM29&gt;=6,8,HM29+2),FALSE),"")),GL29),GL29)</f>
        <v/>
      </c>
      <c r="GN29" s="143" t="str">
        <f>IF(AND($G29="2",GH29&lt;&gt;""),GH29,"")</f>
        <v/>
      </c>
      <c r="GO29" s="72" t="str">
        <f>IF(AND(GH29&lt;&gt;"",$G29="2"),_xlfn.RANK.EQ(GH29,$GN$6:$GN$89),"")</f>
        <v/>
      </c>
      <c r="GP29" s="72" t="str">
        <f>IF(IF(GO29&lt;&gt;"",IF(MAX(COUNTIF($GO$6:$GO$89,$GO$6:$GO$89))&gt;1,"x",""),"")&lt;&gt;"",GO29+1,"")</f>
        <v/>
      </c>
      <c r="GQ29" s="144" t="str">
        <f>IF(GO29&lt;&gt;"",IF($G29="3",IF(GH29&lt;&gt;"",IF(AND(GO29&lt;=10,GH29&gt;=$GN$92),HLOOKUP(GO29,Points_Table_Modified,IF(HM29&gt;=6,8,HM29+2),FALSE),0),""),IF(GH29&lt;&gt;"",IF(AND(GO29&lt;=10,GH29&gt;=$GN$92),HLOOKUP(GO29,Points_Table,IF(HM29&gt;=6,8,HM29+2),FALSE),0),"")),"")</f>
        <v/>
      </c>
      <c r="GR29" s="73" t="str">
        <f>IF(GP29&lt;&gt;"",AVERAGE(IF(AND($G29="3",GP29&lt;&gt;""),HLOOKUP(GP29,Points_Table_Modified,IF(HM29&gt;=6,8,HM29+2),FALSE),IF(GP29&lt;&gt;"",HLOOKUP(GP29,Points_Table,IF(HM29&gt;=6,8,HM29+2),FALSE),"")),GQ29),GQ29)</f>
        <v/>
      </c>
      <c r="GS29" s="143" t="str">
        <f>IF(AND($G29="3",GH29&lt;&gt;""),GH29,"")</f>
        <v/>
      </c>
      <c r="GT29" s="72" t="str">
        <f>IF(AND(GH29&lt;&gt;"",$G29="3"),_xlfn.RANK.EQ(GH29,$GS$6:$GS$89),"")</f>
        <v/>
      </c>
      <c r="GU29" s="72" t="str">
        <f>IF(IF(GT29&lt;&gt;"",IF(MAX(COUNTIF($GT$6:$GT$89,$GT$6:$GT$89))&gt;1,"x",""),"")&lt;&gt;"",GT29+1,"")</f>
        <v/>
      </c>
      <c r="GV29" s="72" t="str">
        <f>IF(GT29&lt;&gt;"",IF($G29="3",IF(GH29&lt;&gt;"",IF(AND(GT29&lt;=20,GH29&gt;=$GS$92),HLOOKUP(GT29,Points_Table_Modified,IF(HM29&gt;=6,8,HM29+2),FALSE),0),""),IF(GH29&lt;&gt;"",IF(AND(GT29&lt;=10,GH29&gt;=$GS$92),HLOOKUP(GT29,Points_Table,IF(HM29&gt;=6,8,HM29+2),FALSE),0),"")),"")</f>
        <v/>
      </c>
      <c r="GW29" s="73" t="str">
        <f>IF(GU29&lt;&gt;"",AVERAGE(IF(AND($G29="3",GU29&lt;&gt;""),HLOOKUP(GU29,Points_Table_Modified,IF(HM29&gt;=6,8,HM29+2),FALSE),IF(GU29&lt;&gt;"",HLOOKUP(GU29,Points_Table,IF(HM29&gt;=6,8,HM29+2),FALSE),"")),GV29),GV29)</f>
        <v/>
      </c>
      <c r="GX29" s="143" t="str">
        <f>IF(AND($G29="4",GH29&lt;&gt;""),GH29,"")</f>
        <v/>
      </c>
      <c r="GY29" s="72" t="str">
        <f>IF(AND($GH29&lt;&gt;"",G29="4"),_xlfn.RANK.EQ(GH29,$GX$6:$GX$89),"")</f>
        <v/>
      </c>
      <c r="GZ29" s="72" t="str">
        <f>IF(IF(GY29&lt;&gt;"",IF(MAX(COUNTIF($GY$6:$GY$89,$GY$6:$GY$89))&gt;1,"x",""),"")&lt;&gt;"",GY29+1,"")</f>
        <v/>
      </c>
      <c r="HA29" s="72" t="str">
        <f>IF(GY29&lt;&gt;"",IF($G29="3",IF(GH29&lt;&gt;"",IF(AND(GY29&lt;=10,GH29&gt;=$GX$92),HLOOKUP(GY29,Points_Table_Modified,IF(HM29&gt;=6,8,HM29+2),FALSE),0),""),IF(GH29&lt;&gt;"",IF(AND(GY29&lt;=10,GH29&gt;=$GX$92),HLOOKUP(GY29,Points_Table,IF(HM29&gt;=6,8,HM29+2),FALSE),0),"")),"")</f>
        <v/>
      </c>
      <c r="HB29" s="73" t="str">
        <f>IF(GZ29&lt;&gt;"",AVERAGE(IF(AND($G29="3",GZ29&lt;&gt;""),HLOOKUP(GZ29,Points_Table_Modified,IF(HM29&gt;=6,8,HM29+2),FALSE),IF(GZ29&lt;&gt;"",HLOOKUP(GZ29,Points_Table,IF(HM29&gt;=6,8,HM29+2),FALSE),"")),HA29),HA29)</f>
        <v/>
      </c>
      <c r="HC29" s="143" t="str">
        <f>IF(AND($G29="5",GH29&lt;&gt;""),GH29,"")</f>
        <v/>
      </c>
      <c r="HD29" s="72" t="str">
        <f>IF(AND(GH29&lt;&gt;"",$G29="5"),_xlfn.RANK.EQ(GH29,$HC$6:$HC$89),"")</f>
        <v/>
      </c>
      <c r="HE29" s="72" t="str">
        <f>IF(IF(HD29&lt;&gt;"",IF(MAX(COUNTIF($HD$6:$HD$89,$HD$6:$HD$89))&gt;1,"x",""),"")&lt;&gt;"",HD29+1,"")</f>
        <v/>
      </c>
      <c r="HF29" s="72" t="str">
        <f>IF(HD29&lt;&gt;"",IF($G29="3",IF(GH29&lt;&gt;"",IF(AND(HD29&lt;=10,GH29&gt;=$HC$92),HLOOKUP(HD29,Points_Table_Modified,IF(HM29&gt;=6,8,HM29+2),FALSE),0),""),IF(GH29&lt;&gt;"",IF(AND(HD29&lt;=10,GH29&gt;=$HC$92),HLOOKUP(HD29,Points_Table,IF(HM29&gt;=6,8,HM29+2),FALSE),0),"")),"")</f>
        <v/>
      </c>
      <c r="HG29" s="73" t="str">
        <f>IF(HE29&lt;&gt;"",AVERAGE(IF(AND($G29="3",HE29&lt;&gt;""),HLOOKUP(HE29,Points_Table_Modified,IF(HM29&gt;=6,8,HM29+2),FALSE),IF(HE29&lt;&gt;"",HLOOKUP(HE29,Points_Table,IF(HM29&gt;=6,8,HM29+2),FALSE),"")),HF29),HF29)</f>
        <v/>
      </c>
      <c r="HH29" s="143" t="str">
        <f>IF(AND($G29="6",GH29&lt;&gt;""),GH29,"")</f>
        <v/>
      </c>
      <c r="HI29" s="72" t="str">
        <f>IF(AND(GH29&lt;&gt;"",$G29="6"),_xlfn.RANK.EQ(GH29,$HH$6:$HH$89),"")</f>
        <v/>
      </c>
      <c r="HJ29" s="72" t="str">
        <f>IF(IF(HI29&lt;&gt;"",IF(MAX(COUNTIF($HI$6:$HI$89,$HI$6:$HI$89))&gt;1,"x",""),"")&lt;&gt;"",HI29+1,"")</f>
        <v/>
      </c>
      <c r="HK29" s="72" t="str">
        <f>IF(HI29&lt;&gt;"",IF($G29="3",IF(GH29&lt;&gt;"",IF(AND(HI29&lt;=10,GH29&gt;=$HH$92),HLOOKUP(HI29,Points_Table_Modified,IF(HM29&gt;=6,8,HM29+2),FALSE),0),""),IF(GH29&lt;&gt;"",IF(AND(HI29&lt;=10,GH29&gt;=$HH$92),HLOOKUP(HI29,Points_Table,IF(HM29&gt;=6,8,HM29+2),FALSE),0),"")),"")</f>
        <v/>
      </c>
      <c r="HL29" s="73" t="str">
        <f>IF(HJ29&lt;&gt;"",AVERAGE(IF(AND($G29="3",HJ29&lt;&gt;""),HLOOKUP(HJ29,Points_Table_Modified,IF(HM29&gt;=6,8,HM29+2),FALSE),IF(HJ29&lt;&gt;"",HLOOKUP(HJ29,Points_Table,IF(HM29&gt;=6,8,HM29+2),FALSE),"")),HK29),HK29)</f>
        <v/>
      </c>
      <c r="HM29" s="145">
        <f>VLOOKUP($G29,Entries_D_Event,9,FALSE)</f>
        <v>0</v>
      </c>
      <c r="HN29" s="72" t="str">
        <f>CONCATENATE(HI29,HD29,GY29,GT29,GO29,GJ29)</f>
        <v/>
      </c>
      <c r="HO29" s="142" t="str">
        <f>IF(HN29&lt;&gt;"",IF(AND($G29="3",GH29&lt;&gt;""),10,IF(GH29&lt;&gt;"",5,"")),"")</f>
        <v/>
      </c>
      <c r="HP29" s="118">
        <f>_xlfn.NUMBERVALUE(IF(HN29&lt;&gt;"",CONCATENATE(HL29,HG29,HB29,GW29,GR29,GM29),""))</f>
        <v>0</v>
      </c>
      <c r="HQ29" s="56">
        <f>IFERROR(HO29+HP29,0)</f>
        <v>0</v>
      </c>
      <c r="HR29" s="121"/>
      <c r="HS29" s="72" t="str">
        <f>IF(AND($G29="1",HR29&lt;&gt;""),HR29,"")</f>
        <v/>
      </c>
      <c r="HT29" s="72" t="str">
        <f>IF(AND(HR29&lt;&gt;"",$G29="1"),_xlfn.RANK.EQ(HR29,$HS$6:$HS$89),"")</f>
        <v/>
      </c>
      <c r="HU29" s="72" t="str">
        <f>IF(IF(HT29&lt;&gt;"",IF(MAX(COUNTIF($HT$6:$HT$89,$HT$6:$HT$89))&gt;1,"x",""),"")&lt;&gt;"",HT29+1,"")</f>
        <v/>
      </c>
      <c r="HV29" s="72" t="str">
        <f>IF(HT29&lt;&gt;"",IF($G29="3",IF(HR29&lt;&gt;"",IF(AND(HT29&lt;=10,HR29&gt;=$HS$92),HLOOKUP(HT29,Points_Table_Modified,IF(IW29&gt;=6,8,IW29+2),FALSE),0),""),IF(HR29&lt;&gt;"",IF(AND(HT29&lt;=10,HR29&gt;=$HS$92),HLOOKUP(HT29,Points_Table,IF(IW29&gt;=6,8,IW29+2),FALSE),0),"")),"")</f>
        <v/>
      </c>
      <c r="HW29" s="73" t="str">
        <f>IF(HU29&lt;&gt;"",AVERAGE(IF(AND($G29="3",HU29&lt;&gt;""),HLOOKUP(HU29,Points_Table_Modified,IF(IW29&gt;=6,8,IW29+2),FALSE),IF(HU29&lt;&gt;"",HLOOKUP(HU29,Points_Table,IF(IW29&gt;=6,8,IW29+2),FALSE),"")),HV29),HV29)</f>
        <v/>
      </c>
      <c r="HX29" s="143" t="str">
        <f>IF(AND($G29="2",HR29&lt;&gt;""),HR29,"")</f>
        <v/>
      </c>
      <c r="HY29" s="72" t="str">
        <f>IF(AND(HR29&lt;&gt;"",$G29="2"),_xlfn.RANK.EQ(HR29,$HX$6:$HX$89),"")</f>
        <v/>
      </c>
      <c r="HZ29" s="72" t="str">
        <f>IF(IF(HY29&lt;&gt;"",IF(MAX(COUNTIF($HY$6:$HY$89,$HY$6:$HY$89))&gt;1,"x",""),"")&lt;&gt;"",HY29+1,"")</f>
        <v/>
      </c>
      <c r="IA29" s="144" t="str">
        <f>IF(HY29&lt;&gt;"",IF($G29="3",IF(HR29&lt;&gt;"",IF(AND(HY29&lt;=10,HR29&gt;=$HX$92),HLOOKUP(HY29,Points_Table_Modified,IF(IW29&gt;=6,8,IW29+2),FALSE),0),""),IF(HR29&lt;&gt;"",IF(AND(HY29&lt;=10,HR29&gt;=$HX$92),HLOOKUP(HY29,Points_Table,IF(IW29&gt;=6,8,IW29+2),FALSE),0),"")),"")</f>
        <v/>
      </c>
      <c r="IB29" s="73" t="str">
        <f>IF(HZ29&lt;&gt;"",AVERAGE(IF(AND($G29="3",HZ29&lt;&gt;""),HLOOKUP(HZ29,Points_Table_Modified,IF(IW29&gt;=6,8,IW29+2),FALSE),IF(HZ29&lt;&gt;"",HLOOKUP(HZ29,Points_Table,IF(IW29&gt;=6,8,IW29+2),FALSE),"")),IA29),IA29)</f>
        <v/>
      </c>
      <c r="IC29" s="143" t="str">
        <f>IF(AND($G29="3",HR29&lt;&gt;""),HR29,"")</f>
        <v/>
      </c>
      <c r="ID29" s="72" t="str">
        <f>IF(AND(HR29&lt;&gt;"",$G29="3"),_xlfn.RANK.EQ(HR29,$IC$6:$IC$89),"")</f>
        <v/>
      </c>
      <c r="IE29" s="72" t="str">
        <f>IF(IF(ID29&lt;&gt;"",IF(MAX(COUNTIF($ID$6:$ID$89,$ID$6:$ID$89))&gt;1,"x",""),"")&lt;&gt;"",ID29+1,"")</f>
        <v/>
      </c>
      <c r="IF29" s="72" t="str">
        <f>IF(ID29&lt;&gt;"",IF($G29="3",IF(HR29&lt;&gt;"",IF(AND(ID29&lt;=20,HR29&gt;=$IC$92),HLOOKUP(ID29,Points_Table_Modified,IF(IW29&gt;=6,8,IW29+2),FALSE),0),""),IF(HR29&lt;&gt;"",IF(AND(ID29&lt;=10,HR29&gt;=$IC$92),HLOOKUP(ID29,Points_Table,IF(IW29&gt;=6,8,IW29+2),FALSE),0),"")),"")</f>
        <v/>
      </c>
      <c r="IG29" s="73" t="str">
        <f>IF(IE29&lt;&gt;"",AVERAGE(IF(AND($G29="3",IE29&lt;&gt;""),HLOOKUP(IE29,Points_Table_Modified,IF(IW29&gt;=6,8,IW29+2),FALSE),IF(IE29&lt;&gt;"",HLOOKUP(IE29,Points_Table,IF(IW29&gt;=6,8,IW29+2),FALSE),"")),IF29),IF29)</f>
        <v/>
      </c>
      <c r="IH29" s="143" t="str">
        <f>IF(AND($G29="4",HR29&lt;&gt;""),HR29,"")</f>
        <v/>
      </c>
      <c r="II29" s="72" t="str">
        <f>IF(AND(HR29&lt;&gt;"",G29="4"),_xlfn.RANK.EQ(HR29,$IH$6:$IH$89),"")</f>
        <v/>
      </c>
      <c r="IJ29" s="72" t="str">
        <f>IF(IF(II29&lt;&gt;"",IF(MAX(COUNTIF($II$6:$II$89,$II$6:$II$89))&gt;1,"x",""),"")&lt;&gt;"",II29+1,"")</f>
        <v/>
      </c>
      <c r="IK29" s="72" t="str">
        <f>IF(II29&lt;&gt;"",IF($G29="3",IF(HR29&lt;&gt;"",IF(AND(II29&lt;=10,HR29&gt;=$IH$92),HLOOKUP(II29,Points_Table_Modified,IF(IW29&gt;=6,8,IW29+2),FALSE),0),""),IF(HR29&lt;&gt;"",IF(AND(II29&lt;=10,HR29&gt;=$IH$92),HLOOKUP(II29,Points_Table,IF(IW29&gt;=6,8,IW29+2),FALSE),0),"")),"")</f>
        <v/>
      </c>
      <c r="IL29" s="73" t="str">
        <f>IF(IJ29&lt;&gt;"",AVERAGE(IF(AND($G29="3",IJ29&lt;&gt;""),HLOOKUP(IJ29,Points_Table_Modified,IF(IW29&gt;=6,8,IW29+2),FALSE),IF(IJ29&lt;&gt;"",HLOOKUP(IJ29,Points_Table,IF(IW29&gt;=6,8,IW29+2),FALSE),"")),IK29),IK29)</f>
        <v/>
      </c>
      <c r="IM29" s="143" t="str">
        <f>IF(AND($G29="5",HR29&lt;&gt;""),HR29,"")</f>
        <v/>
      </c>
      <c r="IN29" s="72" t="str">
        <f>IF(AND(HR29&lt;&gt;"",$G29="5"),_xlfn.RANK.EQ(HR29,$IM$6:$IM$89),"")</f>
        <v/>
      </c>
      <c r="IO29" s="72" t="str">
        <f>IF(IF(IN29&lt;&gt;"",IF(MAX(COUNTIF($IN$6:$IN$89,$IN$6:$IN$89))&gt;1,"x",""),"")&lt;&gt;"",IN29+1,"")</f>
        <v/>
      </c>
      <c r="IP29" s="72" t="str">
        <f>IF(IN29&lt;&gt;"",IF($G29="3",IF(HR29&lt;&gt;"",IF(AND(IN29&lt;=10,HR29&gt;=$IM$92),HLOOKUP(IN29,Points_Table_Modified,IF(IW29&gt;=6,8,IW29+2),FALSE),0),""),IF(HR29&lt;&gt;"",IF(AND(IN29&lt;=10,HR29&gt;=$IM$92),HLOOKUP(IN29,Points_Table,IF(IW29&gt;=6,8,IW29+2),FALSE),0),"")),"")</f>
        <v/>
      </c>
      <c r="IQ29" s="73" t="str">
        <f>IF(IO29&lt;&gt;"",AVERAGE(IF(AND($G29="3",IO29&lt;&gt;""),HLOOKUP(IO29,Points_Table_Modified,IF(IW29&gt;=6,8,IW29+2),FALSE),IF(IO29&lt;&gt;"",HLOOKUP(IO29,Points_Table,IF(IW29&gt;=6,8,IW29+2),FALSE),"")),IP29),IP29)</f>
        <v/>
      </c>
      <c r="IR29" s="143" t="str">
        <f>IF(AND($G29="6",HR29&lt;&gt;""),HR29,"")</f>
        <v/>
      </c>
      <c r="IS29" s="72" t="str">
        <f>IF(AND(HR29&lt;&gt;"",$G29="6"),_xlfn.RANK.EQ(HR29,$IR$6:$IR$89),"")</f>
        <v/>
      </c>
      <c r="IT29" s="72" t="str">
        <f>IF(IF(IS29&lt;&gt;"",IF(MAX(COUNTIF($IS$6:$IS$89,$IS$6:$IS$89))&gt;1,"x",""),"")&lt;&gt;"",IS29+1,"")</f>
        <v/>
      </c>
      <c r="IU29" s="72" t="str">
        <f>IF(IS29&lt;&gt;"",IF($G29="3",IF(HR29&lt;&gt;"",IF(AND(IS29&lt;=10,HR29&gt;=$IR$92),HLOOKUP(IS29,Points_Table_Modified,IF(IW29&gt;=6,8,IW29+2),FALSE),0),""),IF(HR29&lt;&gt;"",IF(AND(IS29&lt;=10,HR29&gt;=$IR$92),HLOOKUP(IS29,Points_Table,IF(IW29&gt;=6,8,IW29+2),FALSE),0),"")),"")</f>
        <v/>
      </c>
      <c r="IV29" s="73" t="str">
        <f>IF(IT29&lt;&gt;"",AVERAGE(IF(AND($G29="3",IT29&lt;&gt;""),HLOOKUP(IT29,Points_Table_Modified,IF(IW29&gt;=6,8,IW29+2),FALSE),IF(IT29&lt;&gt;"",HLOOKUP(IT29,Points_Table,IF(IW29&gt;=6,8,IW29+2),FALSE),"")),IU29),IU29)</f>
        <v/>
      </c>
      <c r="IW29" s="145">
        <f>VLOOKUP($G29,Entries_D_Event,10,FALSE)</f>
        <v>0</v>
      </c>
      <c r="IX29" s="72" t="str">
        <f>CONCATENATE(IS29,IN29,II29,ID29,HY29,HT29)</f>
        <v/>
      </c>
      <c r="IY29" s="142" t="str">
        <f>IF(IX29&lt;&gt;"",IF(AND($G29="3",HR29&lt;&gt;""),10,IF(HR29&lt;&gt;"",5,"")),"")</f>
        <v/>
      </c>
      <c r="IZ29" s="142">
        <f>_xlfn.NUMBERVALUE(IF(IX29&lt;&gt;"",CONCATENATE(IV29,IQ29,IL29,IG29,IB29,HW29),""))</f>
        <v>0</v>
      </c>
      <c r="JA29" s="56">
        <f>IFERROR(IY29+IZ29,0)</f>
        <v>0</v>
      </c>
      <c r="JB29" s="121"/>
      <c r="JC29" s="72" t="str">
        <f>IF(AND($G29="1",JB29&lt;&gt;""),JB29,"")</f>
        <v/>
      </c>
      <c r="JD29" s="72" t="str">
        <f>IF(AND(JB29&lt;&gt;"",$G29="1"),_xlfn.RANK.EQ(JB29,$JC$6:$JC$89),"")</f>
        <v/>
      </c>
      <c r="JE29" s="72" t="str">
        <f>IF(IF(JD29&lt;&gt;"",IF(MAX(COUNTIF($JD$6:$JD$89,$JD$6:$JD$89))&gt;1,"x",""),"")&lt;&gt;"",JD29+1,"")</f>
        <v/>
      </c>
      <c r="JF29" s="72" t="str">
        <f>IF(JD29&lt;&gt;"",IF($G29="3",IF(JB29&lt;&gt;"",IF(AND(JD29&lt;=10,JB29&gt;=$JC$92),HLOOKUP(JD29,Points_Table_Modified,IF(KG29&gt;=6,8,KG29+2),FALSE),0),""),IF(JB29&lt;&gt;"",IF(AND(JD29&lt;=10,JB29&gt;=$JC$92),HLOOKUP(JD29,Points_Table,IF(KG29&gt;=6,8,KG29+2),FALSE),0),"")),"")</f>
        <v/>
      </c>
      <c r="JG29" s="73" t="str">
        <f>IF(JE29&lt;&gt;"",AVERAGE(IF(AND($G29="3",JE29&lt;&gt;""),HLOOKUP(JE29,Points_Table_Modified,IF(KG29&gt;=6,8,KG29+2),FALSE),IF(JE29&lt;&gt;"",HLOOKUP(JE29,Points_Table,IF(KG29&gt;=6,8,KG29+2),FALSE),"")),JF29),JF29)</f>
        <v/>
      </c>
      <c r="JH29" s="143" t="str">
        <f>IF(AND($G29="2",JB29&lt;&gt;""),JB29,"")</f>
        <v/>
      </c>
      <c r="JI29" s="72" t="str">
        <f>IF(AND(JB29&lt;&gt;"",$G29="2"),_xlfn.RANK.EQ(JB29,$JH$6:$JH$89),"")</f>
        <v/>
      </c>
      <c r="JJ29" s="72" t="str">
        <f>IF(IF(JI29&lt;&gt;"",IF(MAX(COUNTIF($JI$6:$JI$89,$JI$6:$JI$89))&gt;1,"x",""),"")&lt;&gt;"",JI29+1,"")</f>
        <v/>
      </c>
      <c r="JK29" s="144" t="str">
        <f>IF(JI29&lt;&gt;"",IF($G29="3",IF(JB29&lt;&gt;"",IF(AND(JI29&lt;=10,JB29&gt;=$JH$92),HLOOKUP(JI29,Points_Table_Modified,IF(KG29&gt;=6,8,KG29+2),FALSE),0),""),IF(JB29&lt;&gt;"",IF(AND(JI29&lt;=10,JB29&gt;=$JH$92),HLOOKUP(JI29,Points_Table,IF(KG29&gt;=6,8,KG29+2),FALSE),0),"")),"")</f>
        <v/>
      </c>
      <c r="JL29" s="73" t="str">
        <f>IF(JJ29&lt;&gt;"",AVERAGE(IF(AND($G29="3",JJ29&lt;&gt;""),HLOOKUP(JJ29,Points_Table_Modified,IF(KG29&gt;=6,8,KG29+2),FALSE),IF(JJ29&lt;&gt;"",HLOOKUP(JJ29,Points_Table,IF(KG29&gt;=6,8,KG29+2),FALSE),"")),JK29),JK29)</f>
        <v/>
      </c>
      <c r="JM29" s="143" t="str">
        <f>IF(AND($G29="3",JB29&lt;&gt;""),JB29,"")</f>
        <v/>
      </c>
      <c r="JN29" s="72" t="str">
        <f>IF(AND(JB29&lt;&gt;"",$G29="3"),_xlfn.RANK.EQ(JB29,$JM$6:$JM$89),"")</f>
        <v/>
      </c>
      <c r="JO29" s="72" t="str">
        <f>IF(IF(JN29&lt;&gt;"",IF(MAX(COUNTIF($JN$6:$JN$89,$JN$6:$JN$89))&gt;1,"x",""),"")&lt;&gt;"",JN29+1,"")</f>
        <v/>
      </c>
      <c r="JP29" s="72" t="str">
        <f>IF(JN29&lt;&gt;"",IF($G29="3",IF(JB29&lt;&gt;"",IF(AND(JN29&lt;=20,JB29&gt;=$JM$92),HLOOKUP(JN29,Points_Table_Modified,IF(KG29&gt;=6,8,KG29+2),FALSE),0),""),IF(JB29&lt;&gt;"",IF(AND(JN29&lt;=10,JB29&gt;=$JM$92),HLOOKUP(JN29,Points_Table,IF(KG29&gt;=6,8,KG29+2),FALSE),0),"")),"")</f>
        <v/>
      </c>
      <c r="JQ29" s="73" t="str">
        <f>IF(JO29&lt;&gt;"",AVERAGE(IF(AND($G29="3",JO29&lt;&gt;""),HLOOKUP(JO29,Points_Table_Modified,IF(KG29&gt;=6,8,KG29+2),FALSE),IF(JO29&lt;&gt;"",HLOOKUP(JO29,Points_Table,IF(KG29&gt;=6,8,KG29+2),FALSE),"")),JP29),JP29)</f>
        <v/>
      </c>
      <c r="JR29" s="143" t="str">
        <f>IF(AND($G29="4",JB29&lt;&gt;""),JB29,"")</f>
        <v/>
      </c>
      <c r="JS29" s="72" t="str">
        <f>IF(AND(JB29&lt;&gt;"",G29="4"),_xlfn.RANK.EQ(JB29,$JR$6:$JR$89),"")</f>
        <v/>
      </c>
      <c r="JT29" s="72" t="str">
        <f>IF(IF(JS29&lt;&gt;"",IF(MAX(COUNTIF($JS$6:$JS$89,$JS$6:$JS$89))&gt;1,"x",""),"")&lt;&gt;"",JS29+1,"")</f>
        <v/>
      </c>
      <c r="JU29" s="72" t="str">
        <f>IF(JS29&lt;&gt;"",IF($G29="3",IF(JB29&lt;&gt;"",IF(AND(JS29&lt;=10,JB29&gt;=$JR$92),HLOOKUP(JS29,Points_Table_Modified,IF(KG29&gt;=6,8,KG29+2),FALSE),0),""),IF(JB29&lt;&gt;"",IF(AND(JS29&lt;=10,JB29&gt;=$JR$92),HLOOKUP(JS29,Points_Table,IF(KG29&gt;=6,8,KG29+2),FALSE),0),"")),"")</f>
        <v/>
      </c>
      <c r="JV29" s="73" t="str">
        <f>IF(JT29&lt;&gt;"",AVERAGE(IF(AND($G29="3",JT29&lt;&gt;""),HLOOKUP(JT29,Points_Table_Modified,IF(KG29&gt;=6,8,KG29+2),FALSE),IF(JT29&lt;&gt;"",HLOOKUP(JT29,Points_Table,IF(KG29&gt;=6,8,KG29+2),FALSE),"")),JU29),JU29)</f>
        <v/>
      </c>
      <c r="JW29" s="143" t="str">
        <f>IF(AND($G29="5",JB29&lt;&gt;""),JB29,"")</f>
        <v/>
      </c>
      <c r="JX29" s="72" t="str">
        <f>IF(AND(JB29&lt;&gt;"",$G29="5"),_xlfn.RANK.EQ(JB29,$JW$6:$JW$89),"")</f>
        <v/>
      </c>
      <c r="JY29" s="72" t="str">
        <f>IF(IF(JX29&lt;&gt;"",IF(MAX(COUNTIF($JX$6:$JX$89,$JX$6:$JX$89))&gt;1,"x",""),"")&lt;&gt;"",JX29+1,"")</f>
        <v/>
      </c>
      <c r="JZ29" s="72" t="str">
        <f>IF(JX29&lt;&gt;"",IF($G29="3",IF(JB29&lt;&gt;"",IF(AND(JX29&lt;=10,JB29&gt;=$JW$92),HLOOKUP(JX29,Points_Table_Modified,IF(KG29&gt;=6,8,KG29+2),FALSE),0),""),IF(JB29&lt;&gt;"",IF(AND(JX29&lt;=10,JB29&gt;=$JW$92),HLOOKUP(JX29,Points_Table,IF(KG29&gt;=6,8,KG29+2),FALSE),0),"")),"")</f>
        <v/>
      </c>
      <c r="KA29" s="73" t="str">
        <f>IF(JY29&lt;&gt;"",AVERAGE(IF(AND($G29="3",JY29&lt;&gt;""),HLOOKUP(JY29,Points_Table_Modified,IF(KG29&gt;=6,8,KG29+2),FALSE),IF(JY29&lt;&gt;"",HLOOKUP(JY29,Points_Table,IF(KG29&gt;=6,8,KG29+2),FALSE),"")),JZ29),JZ29)</f>
        <v/>
      </c>
      <c r="KB29" s="143" t="str">
        <f>IF(AND($G29="6",JB29&lt;&gt;""),JB29,"")</f>
        <v/>
      </c>
      <c r="KC29" s="72" t="str">
        <f>IF(AND(JB29&lt;&gt;"",$G29="6"),_xlfn.RANK.EQ(JB29,$KB$6:$KB$89),"")</f>
        <v/>
      </c>
      <c r="KD29" s="72" t="str">
        <f>IF(IF(KC29&lt;&gt;"",IF(MAX(COUNTIF($KC$6:$KC$89,$KC$6:$KC$89))&gt;1,"x",""),"")&lt;&gt;"",KC29+1,"")</f>
        <v/>
      </c>
      <c r="KE29" s="72" t="str">
        <f>IF(KC29&lt;&gt;"",IF($G29="3",IF(JB29&lt;&gt;"",IF(AND(KC29&lt;=10,JB29&gt;=$KB$92),HLOOKUP(KC29,Points_Table_Modified,IF(KG29&gt;=6,8,KG29+2),FALSE),0),""),IF(JB29&lt;&gt;"",IF(AND(KC29&lt;=10,JB29&gt;=$KB$92),HLOOKUP(KC29,Points_Table,IF(KG29&gt;=6,8,KG29+2),FALSE),0),"")),"")</f>
        <v/>
      </c>
      <c r="KF29" s="73" t="str">
        <f>IF(KD29&lt;&gt;"",AVERAGE(IF(AND($G29="3",KD29&lt;&gt;""),HLOOKUP(KD29,Points_Table_Modified,IF(KG29&gt;=6,8,KG29+2),FALSE),IF(KD29&lt;&gt;"",HLOOKUP(KD29,Points_Table,IF(KG29&gt;=6,8,KG29+2),FALSE),"")),KE29),KE29)</f>
        <v/>
      </c>
      <c r="KG29" s="145">
        <f>VLOOKUP($G29,Entries_D_Event,11,FALSE)</f>
        <v>0</v>
      </c>
      <c r="KH29" s="72" t="str">
        <f>CONCATENATE(KC29,JX29,JS29,JN29,JI29,JD29)</f>
        <v/>
      </c>
      <c r="KI29" s="142" t="str">
        <f>IF(KH29&lt;&gt;"",IF(AND($G29="3",JB29&lt;&gt;""),10,IF(JB29&lt;&gt;"",5,"")),"")</f>
        <v/>
      </c>
      <c r="KJ29" s="142">
        <f>_xlfn.NUMBERVALUE(IF(KH29&lt;&gt;"",CONCATENATE(KF29,KA29,JV29,JQ29,JL29,JG29),""))</f>
        <v>0</v>
      </c>
      <c r="KK29" s="56">
        <f>IFERROR(KI29+KJ29,0)</f>
        <v>0</v>
      </c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</row>
    <row r="30" spans="1:358" s="1" customFormat="1" x14ac:dyDescent="0.25">
      <c r="B30" s="45">
        <v>25</v>
      </c>
      <c r="C30" s="46" t="s">
        <v>11</v>
      </c>
      <c r="D30" s="47" t="s">
        <v>3</v>
      </c>
      <c r="E30" s="50">
        <v>7552</v>
      </c>
      <c r="F30" s="108">
        <v>315</v>
      </c>
      <c r="G30" s="49" t="s">
        <v>55</v>
      </c>
      <c r="H30" s="50" t="str">
        <f>VLOOKUP($G30,Class_Description,2)</f>
        <v>Modified</v>
      </c>
      <c r="I30" s="187">
        <f>AS30+CC30+DM30+EW30+GG30+HQ30+JA30+KK30</f>
        <v>32</v>
      </c>
      <c r="J30" s="185"/>
      <c r="K30" s="102" t="str">
        <f>IF(AND(J30&lt;&gt;"",$G30="1"),J30,"")</f>
        <v/>
      </c>
      <c r="L30" s="103" t="str">
        <f>IF(AND(J30&lt;&gt;"",$G30="1"),_xlfn.RANK.EQ(J30,$K$6:$K$89),"")</f>
        <v/>
      </c>
      <c r="M30" s="103" t="str">
        <f>IF(G30="6",IF(IF(L30&lt;&gt;"",IF(MAX(COUNTIF($L$6:$L$89,$L$6:$L$89))&gt;1,"x",""),"")&lt;&gt;"",L30+1,""),IF(K30=0,"",IF(IF(L30&lt;&gt;"",IF(MAX(COUNTIF($L$6:$L$89,$L$6:$L$89))&gt;1,"x",""),"")&lt;&gt;"",L30+1,"")))</f>
        <v/>
      </c>
      <c r="N30" s="103" t="str">
        <f>IF(L30&lt;&gt;"",IF($G30="3",IF(AND(L30&lt;=20,J30&gt;=$K$92),HLOOKUP(L30,Points_Table_Modified,IF(AO30&gt;=6,8,AO30+2),FALSE),0),IF(AND(L30&lt;=10,J30&gt;=$K$92),HLOOKUP(L30,Points_Table,IF(AO30&gt;=6,8,AO30+2),FALSE),0)),"")</f>
        <v/>
      </c>
      <c r="O30" s="103" t="str">
        <f>IF(M30&lt;&gt;"",AVERAGE(IF(AND($G30="3",M30&lt;&gt;""),HLOOKUP(M30,Points_Table_Modified,IF(AO30&gt;=6,8,AO30+2),FALSE),IF(M30&lt;&gt;"",HLOOKUP(M30,Points_Table,IF(AO30&gt;=6,8,AO30+2),FALSE),"")),N30),N30)</f>
        <v/>
      </c>
      <c r="P30" s="102" t="str">
        <f>IF(AND(J30&lt;&gt;"",$G30="2"),J30,"")</f>
        <v/>
      </c>
      <c r="Q30" s="103" t="str">
        <f>IF(AND(J30&lt;&gt;"",$G30="2"),_xlfn.RANK.EQ(J30,$P$6:$P$89),"")</f>
        <v/>
      </c>
      <c r="R30" s="103" t="str">
        <f>IF(G30="6",IF(IF(Q30&lt;&gt;"",IF(MAX(COUNTIF($Q$6:$Q$89,$Q$6:$Q$89))&gt;1,"x",""),"")&lt;&gt;"",Q30+1,""),IF(P30=0,"",IF(IF(Q30&lt;&gt;"",IF(MAX(COUNTIF($Q$6:$Q$89,$Q$6:$Q$89))&gt;1,"x",""),"")&lt;&gt;"",Q30+1,"")))</f>
        <v/>
      </c>
      <c r="S30" s="103" t="str">
        <f>IF(Q30&lt;&gt;"",IF($G30="3",IF(J30&lt;&gt;"",IF(AND(Q30&lt;=10,J30&gt;=$P$92),HLOOKUP(Q30,Points_Table_Modified,IF(AO30&gt;=6,8,AO30+2),FALSE),0),""),IF(J30&lt;&gt;"",IF(AND(Q30&lt;=10,J30&gt;=$P$92),HLOOKUP(Q30,Points_Table,IF(AO30&gt;=6,8,AO30+2),FALSE),0),"")),"")</f>
        <v/>
      </c>
      <c r="T30" s="103" t="str">
        <f>IF(R30&lt;&gt;"",AVERAGE(IF(AND($G30="3",R30&lt;&gt;""),HLOOKUP(R30,Points_Table_Modified,IF(AO30&gt;=6,8,AO30+2),FALSE),IF(R30&lt;&gt;"",HLOOKUP(R30,Points_Table,IF(AO30&gt;=6,8,AO30+2),FALSE),"")),S30),S30)</f>
        <v/>
      </c>
      <c r="U30" s="102" t="str">
        <f>IF(AND(J30&lt;&gt;"",$G30="3"),J30,"")</f>
        <v/>
      </c>
      <c r="V30" s="103" t="str">
        <f>IF(AND(J30&lt;&gt;"",$G30="3"),_xlfn.RANK.EQ(J30,$U$6:$U$89),"")</f>
        <v/>
      </c>
      <c r="W30" s="103" t="str">
        <f>IF(G30="6",IF(IF(V30&lt;&gt;"",IF(MAX(COUNTIF($V$6:$V$89,$V$6:$V$89))&gt;1,"x",""),"")&lt;&gt;"",V30+1,""),IF(U30=0,"",IF(IF(V30&lt;&gt;"",IF(MAX(COUNTIF($V$6:$V$89,$V$6:$V$89))&gt;1,"x",""),"")&lt;&gt;"",V30+1,"")))</f>
        <v/>
      </c>
      <c r="X30" s="103" t="str">
        <f>IF(V30&lt;&gt;"",IF($G30="3",IF(J30&lt;&gt;"",IF(AND(V30&lt;=20,J30&gt;=$U$92),HLOOKUP(V30,Points_Table_Modified,IF(AO30&gt;=6,8,AO30+2),FALSE),0),""),IF(J30&lt;&gt;"",IF(AND(V30&lt;=10,$J30&gt;=$U$92),HLOOKUP(V30,Points_Table,IF(AO30&gt;=6,8,AO30+2),FALSE),0),"")),"")</f>
        <v/>
      </c>
      <c r="Y30" s="103" t="str">
        <f>IF(W30&lt;&gt;"",AVERAGE(IF(AND($G30="3",W30&lt;&gt;""),HLOOKUP(W30,Points_Table_Modified,IF(AO30&gt;=6,8,AO30+2),FALSE),IF(W30&lt;&gt;"",HLOOKUP(W30,Points_Table,IF(AO30&gt;=6,8,AO30+2),FALSE),"")),X30),X30)</f>
        <v/>
      </c>
      <c r="Z30" s="102" t="str">
        <f>IF(AND(J30&lt;&gt;"",$G30="4"),J30,"")</f>
        <v/>
      </c>
      <c r="AA30" s="103" t="str">
        <f>IF(AND($J30&lt;&gt;"",G30="4"),_xlfn.RANK.EQ(J30,$Z$6:$Z$89),"")</f>
        <v/>
      </c>
      <c r="AB30" s="103" t="str">
        <f>IF($G30="6",IF(IF(AA30&lt;&gt;"",IF(MAX(COUNTIF($AA$6:$AA$89,$AA$6:$AA$89))&gt;1,"x",""),"")&lt;&gt;"",AA30+1,""),IF(Z30=0,"",IF(IF(AA30&lt;&gt;"",IF(MAX(COUNTIF($AA$6:$AA$89,$AA$6:$AA$89))&gt;1,"x",""),"")&lt;&gt;"",AA30+1,"")))</f>
        <v/>
      </c>
      <c r="AC30" s="103" t="str">
        <f>IF(AA30&lt;&gt;"",IF($G30="3",IF(J30&lt;&gt;"",IF(AND(AA30&lt;=10,J30&gt;=$Z$92),HLOOKUP(AA30,Points_Table_Modified,IF(AO30&gt;=6,8,AO30+2),FALSE),0),""),IF(J30&lt;&gt;"",IF(AND(AA30&lt;=10,J30&gt;=$Z$92),HLOOKUP(AA30,Points_Table,IF(AO30&gt;=6,8,AO30+2),FALSE),0),"")),"")</f>
        <v/>
      </c>
      <c r="AD30" s="103" t="str">
        <f>IF(AB30&lt;&gt;"",AVERAGE(IF(AND($G30="3",AB30&lt;&gt;""),HLOOKUP(AB30,Points_Table_Modified,IF(AO30&gt;=6,8,AO30+2),FALSE),IF(AB30&lt;&gt;"",HLOOKUP(AB30,Points_Table,IF(AO30&gt;=6,8,AO30+2),FALSE),"")),AC30),AC30)</f>
        <v/>
      </c>
      <c r="AE30" s="102" t="str">
        <f>IF(AND(J30&lt;&gt;"",$G30="5"),J30,"")</f>
        <v/>
      </c>
      <c r="AF30" s="103" t="str">
        <f>IF(AND(J30&lt;&gt;"",$G30="5"),_xlfn.RANK.EQ(J30,$AE$6:$AE$89),"")</f>
        <v/>
      </c>
      <c r="AG30" s="103" t="str">
        <f>IF($G30="6",IF(IF(AF30&lt;&gt;"",IF(MAX(COUNTIF($AF$6:$AF$89,$AF$6:$AF$89))&gt;1,"x",""),"")&lt;&gt;"",AF30+1,""),IF(AE30=0,"",IF(IF(AF30&lt;&gt;"",IF(MAX(COUNTIF($AF$6:$AF$89,$AF$6:$AF$89))&gt;1,"x",""),"")&lt;&gt;"",AF30+1,"")))</f>
        <v/>
      </c>
      <c r="AH30" s="103" t="str">
        <f>IF(AF30&lt;&gt;"",IF($G30="3",IF(J30&lt;&gt;"",IF(AND(AF30&lt;=10,J30&gt;=$AE$92),HLOOKUP(AF30,Points_Table_Modified,IF(AO30&gt;=6,8,AO30+2),FALSE),0),""),IF(J30&lt;&gt;"",IF(AND(AF30&lt;=10,J30&gt;=$AE$92),HLOOKUP(AF30,Points_Table,IF(AO30&gt;=6,8,AO30+2),FALSE),0),"")),"")</f>
        <v/>
      </c>
      <c r="AI30" s="103" t="str">
        <f>IF(AG30&lt;&gt;"",AVERAGE(IF(AND($G30="3",AG30&lt;&gt;""),HLOOKUP(AG30,Points_Table_Modified,IF(AO30&gt;=6,8,AO30+2),FALSE),IF(AG30&lt;&gt;"",HLOOKUP(AG30,Points_Table,IF(AO30&gt;=6,8,AO30+2),FALSE),"")),AH30),AH30)</f>
        <v/>
      </c>
      <c r="AJ30" s="102" t="str">
        <f>IF(AND(J30&lt;&gt;"",$G30="6"),J30,"")</f>
        <v/>
      </c>
      <c r="AK30" s="103" t="str">
        <f>IF(AND(J30&lt;&gt;"",$G30="6"),_xlfn.RANK.EQ(J30,$AJ$6:$AJ$89),"")</f>
        <v/>
      </c>
      <c r="AL30" s="103" t="str">
        <f>IF(G30="6",IF(IF(AK30&lt;&gt;"",IF(MAX(COUNTIF($AK$6:$AK$89,$AK$6:$AK$89))&gt;1,"x",""),"")&lt;&gt;"",AK30+1,""),IF(AJ30=0,"",IF(IF(AK30&lt;&gt;"",IF(MAX(COUNTIF($AK$6:$AK$89,$AK$6:$AK$89))&gt;1,"x",""),"")&lt;&gt;"",AK30+1,"")))</f>
        <v/>
      </c>
      <c r="AM30" s="103" t="str">
        <f>IF(AK30&lt;&gt;"",IF($G30="3",IF(J30&lt;&gt;"",IF(AND(AK30&lt;=10,J30&gt;=$AJ$92),HLOOKUP(AK30,Points_Table_Modified,IF(AO30&gt;=6,8,AO30+2),FALSE),0),""),IF(J30&lt;&gt;"",IF(AND(AK30&lt;=10,J30&gt;=$AJ$92),HLOOKUP(AK30,Points_Table,IF(AO30&gt;=6,8,AO30+2),FALSE),0),"")),"")</f>
        <v/>
      </c>
      <c r="AN30" s="136" t="str">
        <f>IF(AL30&lt;&gt;"",AVERAGE(IF(AND($G30="3",AL30&lt;&gt;""),HLOOKUP(AL30,Points_Table_Modified,IF(AO30&gt;=6,8,AO30+2),FALSE),IF(AL30&lt;&gt;"",HLOOKUP(AL30,Points_Table,IF(AO30&gt;=6,8,AO30+2),FALSE),"")),AM30),AM30)</f>
        <v/>
      </c>
      <c r="AO30" s="55">
        <f>VLOOKUP($G30,Entries_D_Event,4,FALSE)</f>
        <v>10</v>
      </c>
      <c r="AP30" s="52" t="str">
        <f>CONCATENATE(AK30,AF30,AA30,V30,Q30,L30)</f>
        <v/>
      </c>
      <c r="AQ30" s="118" t="str">
        <f>IF(AP30&lt;&gt;"",IF(AND($G30="3",J30&lt;&gt;""),10,IF(J30&lt;&gt;"",5,"")),"")</f>
        <v/>
      </c>
      <c r="AR30" s="52">
        <f>_xlfn.NUMBERVALUE(IF(AP30&lt;&gt;"",CONCATENATE(AN30,AI30,AD30,Y30,T30,O30),""))</f>
        <v>0</v>
      </c>
      <c r="AS30" s="56">
        <f>IFERROR(AQ30+AR30,0)</f>
        <v>0</v>
      </c>
      <c r="AT30" s="90">
        <v>282</v>
      </c>
      <c r="AU30" s="54" t="str">
        <f>IF(AND(AT30&lt;&gt;"",$G30="1"),AT30,"")</f>
        <v/>
      </c>
      <c r="AV30" s="52" t="str">
        <f>IF(AND(AT30&lt;&gt;"",$G30="1"),_xlfn.RANK.EQ(AT30,$AU$6:$AU$89),"")</f>
        <v/>
      </c>
      <c r="AW30" s="52" t="str">
        <f>IF(IF(AV30&lt;&gt;"",IF(MAX(COUNTIF($AV$6:$AV$89,$AV$6:$AV$89))&gt;1,"x",""),"")&lt;&gt;"",AV30+1,"")</f>
        <v/>
      </c>
      <c r="AX30" s="52" t="str">
        <f>IF(AV30&lt;&gt;"",IF($G30="3",IF(AT30&lt;&gt;"",IF(AND(AV30&lt;=10,AT30&gt;=$AU$92),HLOOKUP(AV30,Points_Table_Modified,IF(BY30&gt;=6,8,BY30+2),FALSE),0),""),IF(AT30&lt;&gt;"",IF(AND(AV30&lt;=10,AT30&gt;=$AU$92),HLOOKUP(AV30,Points_Table,IF(BY30&gt;=6,8,BY30+2),FALSE),0),"")),"")</f>
        <v/>
      </c>
      <c r="AY30" s="53" t="str">
        <f>IF(AW30&lt;&gt;"",AVERAGE(IF(AND($G30="3",AW30&lt;&gt;""),HLOOKUP(AW30,Points_Table_Modified,IF(BY30&gt;=6,8,BY30+2),FALSE),IF(AW30&lt;&gt;"",HLOOKUP(AW30,Points_Table,IF(BY30&gt;=6,8,BY30+2),FALSE),"")),AX30),AX30)</f>
        <v/>
      </c>
      <c r="AZ30" s="51" t="str">
        <f>IF(AND($G30="2",AT30&lt;&gt;""),AT30,"")</f>
        <v/>
      </c>
      <c r="BA30" s="52" t="str">
        <f>IF(AND(AT30&lt;&gt;"",$G30="2"),_xlfn.RANK.EQ(AT30,$AZ$6:$AZ$89),"")</f>
        <v/>
      </c>
      <c r="BB30" s="52" t="str">
        <f>IF(IF(BA30&lt;&gt;"",IF(MAX(COUNTIF($BA$6:$BA$89,$BA$6:$BA$89))&gt;1,"x",""),"")&lt;&gt;"",BA30+1,"")</f>
        <v/>
      </c>
      <c r="BC30" s="54" t="str">
        <f>IF(BA30&lt;&gt;"",IF($G30="3",IF(AT30&lt;&gt;"",IF(AND(BA30&lt;=10,AT30&gt;=$AZ$92),HLOOKUP(BA30,Points_Table_Modified,IF(BY30&gt;=6,8,BY30+2),FALSE),0),""),IF(AT30&lt;&gt;"",IF(AND(BA30&lt;=10,AT30&gt;=$AZ$92),HLOOKUP(BA30,Points_Table,IF(BY30&gt;=6,8,BY30+2),FALSE),0),"")),"")</f>
        <v/>
      </c>
      <c r="BD30" s="53" t="str">
        <f>IF(BB30&lt;&gt;"",AVERAGE(IF(AND($G30="3",BB30&lt;&gt;""),HLOOKUP(BB30,Points_Table_Modified,IF(BY30&gt;=6,8,BY30+2),FALSE),IF(BB30&lt;&gt;"",HLOOKUP(BB30,Points_Table,IF(BY30&gt;=6,8,BY30+2),FALSE),"")),BC30),BC30)</f>
        <v/>
      </c>
      <c r="BE30" s="51">
        <f>IF(AND($G30="3",AT30&lt;&gt;""),AT30,"")</f>
        <v>282</v>
      </c>
      <c r="BF30" s="52">
        <f>IF(AND(AT30&lt;&gt;"",$G30="3"),_xlfn.RANK.EQ(AT30,$BE$6:$BE$89),"")</f>
        <v>8</v>
      </c>
      <c r="BG30" s="52" t="str">
        <f>IF(IF(BF30&lt;&gt;"",IF(MAX(COUNTIF($BF$6:$BF$89,$BF$6:$BF$89))&gt;1,"x",""),"")&lt;&gt;"",BF30+1,"")</f>
        <v/>
      </c>
      <c r="BH30" s="52">
        <f>IF(BF30&lt;&gt;"",IF($G30="3",IF(AT30&lt;&gt;"",IF(AND(BF30&lt;=20,AT30&gt;=$BE$92),HLOOKUP(BF30,Points_Table_Modified,IF(BY30&gt;=6,8,BY30+2),FALSE),0),""),IF(AT30&lt;&gt;"",IF(AND(BF30&lt;=10,AT30&gt;=$BE$92),HLOOKUP(BF30,Points_Table,IF(BY30&gt;=6,8,BY30+2),FALSE),0),"")),"")</f>
        <v>22</v>
      </c>
      <c r="BI30" s="53">
        <f>IF(BG30&lt;&gt;"",AVERAGE(IF(AND($G30="3",BG30&lt;&gt;""),HLOOKUP(BG30,Points_Table_Modified,IF(BY30&gt;=6,8,BY30+2),FALSE),IF(BG30&lt;&gt;"",HLOOKUP(BG30,Points_Table,IF(BY30&gt;=6,8,BY30+2),FALSE),"")),BH30),BH30)</f>
        <v>22</v>
      </c>
      <c r="BJ30" s="51" t="str">
        <f>IF(AND($G30="4",AT30&lt;&gt;""),AT30,"")</f>
        <v/>
      </c>
      <c r="BK30" s="52" t="str">
        <f>IF(AND(AT30&lt;&gt;"",G30="4"),_xlfn.RANK.EQ(AT30,$BJ$6:$BJ$89),"")</f>
        <v/>
      </c>
      <c r="BL30" s="52" t="str">
        <f>IF(IF(BK30&lt;&gt;"",IF(MAX(COUNTIF($BK$6:$BK$89,$BK$6:$BK$89))&gt;1,"x",""),"")&lt;&gt;"",BK30+1,"")</f>
        <v/>
      </c>
      <c r="BM30" s="52" t="str">
        <f>IF(BK30&lt;&gt;"",IF($G30="3",IF(AT30&lt;&gt;"",IF(AND(BK30&lt;=10,AT30&gt;=$BJ$92),HLOOKUP(BK30,Points_Table_Modified,IF(BY30&gt;=6,8,BY30+2),FALSE),0),""),IF(AT30&lt;&gt;"",IF(AND(BK30&lt;=10,AT30&gt;=$BJ$92),HLOOKUP(BK30,Points_Table,IF(BY30&gt;=6,8,BY30+2),FALSE),0),"")),"")</f>
        <v/>
      </c>
      <c r="BN30" s="53" t="str">
        <f>IF(BL30&lt;&gt;"",AVERAGE(IF(AND($G30="3",BL30&lt;&gt;""),HLOOKUP(BL30,Points_Table_Modified,IF(BY30&gt;=6,8,BY30+2),FALSE),IF(BL30&lt;&gt;"",HLOOKUP(BL30,Points_Table,IF(BY30&gt;=6,8,BY30+2),FALSE),"")),BM30),BM30)</f>
        <v/>
      </c>
      <c r="BO30" s="51" t="str">
        <f>IF(AND($G30="5",AT30&lt;&gt;""),AT30,"")</f>
        <v/>
      </c>
      <c r="BP30" s="52" t="str">
        <f>IF(AND(AT30&lt;&gt;"",$G30="5"),_xlfn.RANK.EQ(AT30,$BO$6:$BO$89),"")</f>
        <v/>
      </c>
      <c r="BQ30" s="52" t="str">
        <f>IF(IF(BP30&lt;&gt;"",IF(MAX(COUNTIF($BP$6:$BP$89,$BP$6:$BP$89))&gt;1,"x",""),"")&lt;&gt;"",BP30+1,"")</f>
        <v/>
      </c>
      <c r="BR30" s="52" t="str">
        <f>IF(BP30&lt;&gt;"",IF($G30="3",IF(AT30&lt;&gt;"",IF(AND(BP30&lt;=10,AT30&gt;=$BO$92),HLOOKUP(BP30,Points_Table_Modified,IF(BY30&gt;=6,8,BY30+2),FALSE),0),""),IF(AT30&lt;&gt;"",IF(AND(BP30&lt;=10,AT30&gt;=$BO$92),HLOOKUP(BP30,Points_Table,IF(BY30&gt;=6,8,BY30+2),FALSE),0),"")),"")</f>
        <v/>
      </c>
      <c r="BS30" s="53" t="str">
        <f>IF(BQ30&lt;&gt;"",AVERAGE(IF(AND($G30="3",BQ30&lt;&gt;""),HLOOKUP(BQ30,Points_Table_Modified,IF(BY30&gt;=6,8,BY30+2),FALSE),IF(BQ30&lt;&gt;"",HLOOKUP(BQ30,Points_Table,IF(BY30&gt;=6,8,BY30+2),FALSE),"")),BR30),BR30)</f>
        <v/>
      </c>
      <c r="BT30" s="51" t="str">
        <f>IF(AND($G30="6",AT30&lt;&gt;""),AT30,"")</f>
        <v/>
      </c>
      <c r="BU30" s="52" t="str">
        <f>IF(AND(AT30&lt;&gt;"",$G30="6"),_xlfn.RANK.EQ(AT30,$BT$6:$BT$89),"")</f>
        <v/>
      </c>
      <c r="BV30" s="52" t="str">
        <f>IF(IF(BU30&lt;&gt;"",IF(MAX(COUNTIF($BU$6:$BU$89,$BU$6:$BU$89))&gt;1,"x",""),"")&lt;&gt;"",BU30+1,"")</f>
        <v/>
      </c>
      <c r="BW30" s="52" t="str">
        <f>IF(BU30&lt;&gt;"",IF($G30="3",IF(AT30&lt;&gt;"",IF(AND(BU30&lt;=10,AT30&gt;=$BT$92),HLOOKUP(BU30,Points_Table_Modified,IF(BY30&gt;=6,8,BY30+2),FALSE),0),""),IF(AT30&lt;&gt;"",IF(AND(BU30&lt;=10,AT30&gt;=$BT$92),HLOOKUP(BU30,Points_Table,IF(BY30&gt;=6,8,BY30+2),FALSE),0),"")),"")</f>
        <v/>
      </c>
      <c r="BX30" s="53" t="str">
        <f>IF(BV30&lt;&gt;"",AVERAGE(IF(AND($G30="3",BV30&lt;&gt;""),HLOOKUP(BV30,Points_Table_Modified,IF(BY30&gt;=6,8,BY30+2),FALSE),IF(BV30&lt;&gt;"",HLOOKUP(BV30,Points_Table,IF(BY30&gt;=6,8,BY30+2),FALSE),"")),BW30),BW30)</f>
        <v/>
      </c>
      <c r="BY30" s="55">
        <f>VLOOKUP($G30,Entries_D_Event,5,FALSE)</f>
        <v>12</v>
      </c>
      <c r="BZ30" s="52" t="str">
        <f>CONCATENATE(BU30,BP30,BK30,BF30,BA30,AV30)</f>
        <v>8</v>
      </c>
      <c r="CA30" s="118">
        <f>IF(BZ30&lt;&gt;"",IF(AND($G30="3",AT30&lt;&gt;""),10,IF(AT30&lt;&gt;"",5,"")),"")</f>
        <v>10</v>
      </c>
      <c r="CB30" s="52">
        <f>_xlfn.NUMBERVALUE(IF(BZ30&lt;&gt;"",CONCATENATE(BX30,BS30,BN30,BI30,BD30,AY30),""))</f>
        <v>22</v>
      </c>
      <c r="CC30" s="56">
        <f>IFERROR(CA30+CB30,0)</f>
        <v>32</v>
      </c>
      <c r="CD30" s="90"/>
      <c r="CE30" s="54" t="str">
        <f>IF(AND($G30="1",CD30&lt;&gt;""),CD30,"")</f>
        <v/>
      </c>
      <c r="CF30" s="52" t="str">
        <f>IF(AND(CD30&lt;&gt;"",$G30="1"),_xlfn.RANK.EQ(CD30,$CE$6:$CE$89),"")</f>
        <v/>
      </c>
      <c r="CG30" s="52" t="str">
        <f>IF(IF(CF30&lt;&gt;"",IF(MAX(COUNTIF($CF$6:$CF$89,$CF$6:$CF$89))&gt;1,"x",""),"")&lt;&gt;"",CF30+1,"")</f>
        <v/>
      </c>
      <c r="CH30" s="52" t="str">
        <f>IF(CF30&lt;&gt;"",IF($G30="3",IF(CD30&lt;&gt;"",IF(AND(CF30&lt;=10,CD30&gt;=$CE$92),HLOOKUP(CF30,Points_Table_Modified,IF(DI30&gt;=6,8,DI30+2),FALSE),0),""),IF(CD30&lt;&gt;"",IF(AND(CF30&lt;=10,CD30&gt;=$CE$92),HLOOKUP(CF30,Points_Table,IF(DI30&gt;=6,8,DI30+2),FALSE),0),"")),"")</f>
        <v/>
      </c>
      <c r="CI30" s="53" t="str">
        <f>IF(CG30&lt;&gt;"",AVERAGE(IF(AND($G30="3",CG30&lt;&gt;""),HLOOKUP(CG30,Points_Table_Modified,IF(DI30&gt;=6,8,DI30+2),FALSE),IF(CG30&lt;&gt;"",HLOOKUP(CG30,Points_Table,IF(DI30&gt;=6,8,DI30+2),FALSE),"")),CH30),CH30)</f>
        <v/>
      </c>
      <c r="CJ30" s="51" t="str">
        <f>IF(AND($G30="2",CD30&lt;&gt;""),CD30,"")</f>
        <v/>
      </c>
      <c r="CK30" s="52" t="str">
        <f>IF(AND(CD30&lt;&gt;"",$G30="2"),_xlfn.RANK.EQ(CD30,$CJ$6:$CJ$89),"")</f>
        <v/>
      </c>
      <c r="CL30" s="52" t="str">
        <f>IF(IF(CK30&lt;&gt;"",IF(MAX(COUNTIF($CK$6:$CK$89,$CK$6:$CK$89))&gt;1,"x",""),"")&lt;&gt;"",CK30+1,"")</f>
        <v/>
      </c>
      <c r="CM30" s="54" t="str">
        <f>IF(CK30&lt;&gt;"",IF($G30="3",IF(CD30&lt;&gt;"",IF(AND(CK30&lt;=10,CD30&gt;=$CJ$92),HLOOKUP(CK30,Points_Table_Modified,IF(DI30&gt;=6,8,DI30+2),FALSE),0),""),IF(CD30&lt;&gt;"",IF(AND(CK30&lt;=10,CD30&gt;=$CJ$92),HLOOKUP(CK30,Points_Table,IF(DI30&gt;=6,8,DI30+2),FALSE),0),"")),"")</f>
        <v/>
      </c>
      <c r="CN30" s="53" t="str">
        <f>IF(CL30&lt;&gt;"",AVERAGE(IF(AND($G30="3",CL30&lt;&gt;""),HLOOKUP(CL30,Points_Table_Modified,IF(DI30&gt;=6,8,DI30+2),FALSE),IF(CL30&lt;&gt;"",HLOOKUP(CL30,Points_Table,IF(DI30&gt;=6,8,DI30+2),FALSE),"")),CM30),CM30)</f>
        <v/>
      </c>
      <c r="CO30" s="51" t="str">
        <f>IF(AND($G30="3",CD30&lt;&gt;""),CD30,"")</f>
        <v/>
      </c>
      <c r="CP30" s="52" t="str">
        <f>IF(AND(CD30&lt;&gt;"",$G30="3"),_xlfn.RANK.EQ(CD30,$CO$6:$CO$89),"")</f>
        <v/>
      </c>
      <c r="CQ30" s="52" t="str">
        <f>IF(IF(CP30&lt;&gt;"",IF(MAX(COUNTIF($CP30:$CP$89,$CP$6:$CP$89))&gt;1,"x",""),"")&lt;&gt;"",CP30+1,"")</f>
        <v/>
      </c>
      <c r="CR30" s="52" t="str">
        <f>IF(CP30&lt;&gt;"",IF($G30="3",IF(CD30&lt;&gt;"",IF(AND(CP30&lt;=20,CD30&gt;=$CO$92),HLOOKUP(CP30,Points_Table_Modified,IF(DI30&gt;=6,8,DI30+2),FALSE),0),""),IF(CD30&lt;&gt;"",IF(AND(CP30&lt;=10,CD30&gt;=$CO$92),HLOOKUP(CP30,Points_Table,IF(DI30&gt;=6,8,DI30+2),FALSE),0),"")),"")</f>
        <v/>
      </c>
      <c r="CS30" s="53" t="str">
        <f>IF(CQ30&lt;&gt;"",AVERAGE(IF(AND($G30="3",CQ30&lt;&gt;""),HLOOKUP(CQ30,Points_Table_Modified,IF(DI30&gt;=6,8,DI30+2),FALSE),IF(CQ30&lt;&gt;"",HLOOKUP(CQ30,Points_Table,IF(DI30&gt;=6,8,DI30+2),FALSE),"")),CR30),CR30)</f>
        <v/>
      </c>
      <c r="CT30" s="51" t="str">
        <f>IF(AND($G30="4",CD30&lt;&gt;""),CD30,"")</f>
        <v/>
      </c>
      <c r="CU30" s="52" t="str">
        <f>IF(AND(CD30&lt;&gt;"",G30="4"),_xlfn.RANK.EQ(CD30,$CT$6:$CT$89),"")</f>
        <v/>
      </c>
      <c r="CV30" s="52" t="str">
        <f>IF(IF(CU30&lt;&gt;"",IF(MAX(COUNTIF($CU$6:$CU$89,$CU$6:$CU$89))&gt;1,"x",""),"")&lt;&gt;"",CU30+1,"")</f>
        <v/>
      </c>
      <c r="CW30" s="52" t="str">
        <f>IF(CU30&lt;&gt;"",IF($G30="3",IF(CD30&lt;&gt;"",IF(AND(CU30&lt;=10,CD30&gt;=$CT$92),HLOOKUP(CU30,Points_Table_Modified,IF(DI30&gt;=6,8,DI30+2),FALSE),0),""),IF(CD30&lt;&gt;"",IF(AND(CU30&lt;=10,CD30&gt;=$CT$92),HLOOKUP(CU30,Points_Table,IF(DI30&gt;=6,8,DI30+2),FALSE),0),"")),"")</f>
        <v/>
      </c>
      <c r="CX30" s="53" t="str">
        <f>IF(CV30&lt;&gt;"",AVERAGE(IF(AND($G30="3",CV30&lt;&gt;""),HLOOKUP(CV30,Points_Table_Modified,IF(DI30&gt;=6,8,DI30+2),FALSE),IF(CV30&lt;&gt;"",HLOOKUP(CV30,Points_Table,IF(DI30&gt;=6,8,DI30+2),FALSE),"")),CW30),CW30)</f>
        <v/>
      </c>
      <c r="CY30" s="51" t="str">
        <f>IF(AND($G30="5",CD30&lt;&gt;""),CD30,"")</f>
        <v/>
      </c>
      <c r="CZ30" s="52" t="str">
        <f>IF(AND(CD30&lt;&gt;"",$G30="5"),_xlfn.RANK.EQ(CD30,$CY$6:$CY$89),"")</f>
        <v/>
      </c>
      <c r="DA30" s="52" t="str">
        <f>IF(IF(CZ30&lt;&gt;"",IF(MAX(COUNTIF($CZ$6:$CZ$89,$CZ$6:$CZ$89))&gt;1,"x",""),"")&lt;&gt;"",CZ30+1,"")</f>
        <v/>
      </c>
      <c r="DB30" s="52" t="str">
        <f>IF(CZ30&lt;&gt;"",IF($G30="3",IF(CD30&lt;&gt;"",IF(AND(CZ30&lt;=10,CD30&gt;=$CY$92),HLOOKUP(CZ30,Points_Table_Modified,IF(DI30&gt;=6,8,DI30+2),FALSE),0),""),IF(CD30&lt;&gt;"",IF(AND(CZ30&lt;=10,CD30&gt;=$CY$92),HLOOKUP(CZ30,Points_Table,IF(DI30&gt;=6,8,DI30+2),FALSE),0),"")),"")</f>
        <v/>
      </c>
      <c r="DC30" s="53" t="str">
        <f>IF(DA30&lt;&gt;"",AVERAGE(IF(AND($G30="3",DA30&lt;&gt;""),HLOOKUP(DA30,Points_Table_Modified,IF(DI30&gt;=6,8,DI30+2),FALSE),IF(DA30&lt;&gt;"",HLOOKUP(DA30,Points_Table,IF(DI30&gt;=6,8,DI30+2),FALSE),"")),DB30),DB30)</f>
        <v/>
      </c>
      <c r="DD30" s="51" t="str">
        <f>IF(AND($G30="6",CD30&lt;&gt;""),CD30,"")</f>
        <v/>
      </c>
      <c r="DE30" s="52" t="str">
        <f>IF(AND(CD30&lt;&gt;"",$G30="6"),_xlfn.RANK.EQ(CD30,$DD$6:$DD$89),"")</f>
        <v/>
      </c>
      <c r="DF30" s="52" t="str">
        <f>IF(IF(DE30&lt;&gt;"",IF(MAX(COUNTIF($DE$6:$DE$89,$DE$6:$DE$89))&gt;1,"x",""),"")&lt;&gt;"",DE30+1,"")</f>
        <v/>
      </c>
      <c r="DG30" s="52" t="str">
        <f>IF(DE30&lt;&gt;"",IF($G30="3",IF(CD30&lt;&gt;"",IF(AND(DE30&lt;=10,CD30&gt;=$DD$92),HLOOKUP(DE30,Points_Table_Modified,IF(DI30&gt;=6,8,DI30+2),FALSE),0),""),IF(CD30&lt;&gt;"",IF(AND(DE30&lt;=10,CD30&gt;=$DD$92),HLOOKUP(DE30,Points_Table,IF(DI30&gt;=6,8,DI30+2),FALSE),0),"")),"")</f>
        <v/>
      </c>
      <c r="DH30" s="53" t="str">
        <f>IF(DF30&lt;&gt;"",AVERAGE(IF(AND($G30="3",DF30&lt;&gt;""),HLOOKUP(DF30,Points_Table_Modified,IF(DI30&gt;=6,8,DI30+2),FALSE),IF(DF30&lt;&gt;"",HLOOKUP(DF30,Points_Table,IF(DI30&gt;=6,8,DI30+2),FALSE),"")),DG30),DG30)</f>
        <v/>
      </c>
      <c r="DI30" s="55">
        <f>VLOOKUP($G30,Entries_D_Event,6,FALSE)</f>
        <v>12</v>
      </c>
      <c r="DJ30" s="52" t="str">
        <f>CONCATENATE(DE30,CZ30,CU30,CP30,CK30,CF30)</f>
        <v/>
      </c>
      <c r="DK30" s="52" t="str">
        <f>IF(DJ30&lt;&gt;"",IF(AND($G30="3",CD30&lt;&gt;""),10,IF(CD30&lt;&gt;"",5,"")),"")</f>
        <v/>
      </c>
      <c r="DL30" s="52">
        <f>_xlfn.NUMBERVALUE(IF(DJ30&lt;&gt;"",CONCATENATE(DH30,DC30,CX30,CS30,CN30,CI30),""))</f>
        <v>0</v>
      </c>
      <c r="DM30" s="56">
        <f>IFERROR(DK30+DL30,0)</f>
        <v>0</v>
      </c>
      <c r="DN30" s="90"/>
      <c r="DO30" s="52" t="str">
        <f>IF(AND($G30="1",DN30&lt;&gt;""),DN30,"")</f>
        <v/>
      </c>
      <c r="DP30" s="52" t="str">
        <f>IF(AND(DN30&lt;&gt;"",$G30="1"),_xlfn.RANK.EQ(DN30,$DO$6:$DO$89),"")</f>
        <v/>
      </c>
      <c r="DQ30" s="52" t="str">
        <f>IF(IF(DP30&lt;&gt;"",IF(MAX(COUNTIF($DP$6:$DP$89,$DP$6:$DP$89))&gt;1,"x",""),"")&lt;&gt;"",DP30+1,"")</f>
        <v/>
      </c>
      <c r="DR30" s="52" t="str">
        <f>IF(DP30&lt;&gt;"",IF($G30="3",IF(DN30&lt;&gt;"",IF(AND(DP30&lt;=10,DN30&gt;=$DO$92),HLOOKUP(DP30,Points_Table_Modified,IF(ES30&gt;=6,8,ES30+2),FALSE),0),""),IF(DN30&lt;&gt;"",IF(AND(DP30&lt;=10,DN30&gt;=$DO$92),HLOOKUP(DP30,Points_Table,IF(ES30&gt;=6,8,ES30+2),FALSE),0),"")),"")</f>
        <v/>
      </c>
      <c r="DS30" s="53" t="str">
        <f>IF(DQ30&lt;&gt;"",AVERAGE(IF(AND($G30="3",DQ30&lt;&gt;""),HLOOKUP(DQ30,Points_Table_Modified,IF(ES30&gt;=6,8,ES30+2),FALSE),IF(DQ30&lt;&gt;"",HLOOKUP(DQ30,Points_Table,IF(ES30&gt;=6,8,ES30+2),FALSE),"")),DR30),DR30)</f>
        <v/>
      </c>
      <c r="DT30" s="51" t="str">
        <f>IF(AND($G30="2",DN30&lt;&gt;""),DN30,"")</f>
        <v/>
      </c>
      <c r="DU30" s="52" t="str">
        <f>IF(AND(DN30&lt;&gt;"",$G30="2"),_xlfn.RANK.EQ(DN30,$DT$6:$DT$89),"")</f>
        <v/>
      </c>
      <c r="DV30" s="52" t="str">
        <f>IF(IF(DU30&lt;&gt;"",IF(MAX(COUNTIF($DU$6:$DU$89,$DU$6:$DU$89))&gt;1,"x",""),"")&lt;&gt;"",DU30+1,"")</f>
        <v/>
      </c>
      <c r="DW30" s="54" t="str">
        <f>IF(DU30&lt;&gt;"",IF($G30="3",IF(DN30&lt;&gt;"",IF(AND(DU30&lt;=10,DN30&gt;=$DT$92),HLOOKUP(DU30,Points_Table_Modified,IF(ES30&gt;=6,8,ES30+2),FALSE),0),""),IF(DN30&lt;&gt;"",IF(AND(DU30&lt;=10,DN30&gt;=$DT$92),HLOOKUP(DU30,Points_Table,IF(ES30&gt;=6,8,ES30+2),FALSE),0),"")),"")</f>
        <v/>
      </c>
      <c r="DX30" s="53" t="str">
        <f>IF(DV30&lt;&gt;"",AVERAGE(IF(AND($G30="3",DV30&lt;&gt;""),HLOOKUP(DV30,Points_Table_Modified,IF(ES30&gt;=6,8,ES30+2),FALSE),IF(DV30&lt;&gt;"",HLOOKUP(DV30,Points_Table,IF(ES30&gt;=6,8,ES30+2),FALSE),"")),DW30),DW30)</f>
        <v/>
      </c>
      <c r="DY30" s="51" t="str">
        <f>IF(AND($G30="3",DN30&lt;&gt;""),DN30,"")</f>
        <v/>
      </c>
      <c r="DZ30" s="52" t="str">
        <f>IF(AND(DN30&lt;&gt;"",$G30="3"),_xlfn.RANK.EQ(DN30,$DY$6:$DY$89),"")</f>
        <v/>
      </c>
      <c r="EA30" s="52" t="str">
        <f>IF(IF(DZ30&lt;&gt;"",IF(MAX(COUNTIF($DZ$6:$DZ$89,$DZ$6:$DZ$89))&gt;1,"x",""),"")&lt;&gt;"",DZ30+1,"")</f>
        <v/>
      </c>
      <c r="EB30" s="52" t="str">
        <f>IF(DZ30&lt;&gt;"",IF($G30="3",IF(DN30&lt;&gt;"",IF(AND(DZ30&lt;=20,DN30&gt;=$DY$92),HLOOKUP(DZ30,Points_Table_Modified,IF(ES30&gt;=6,8,ES30+2),FALSE),0),""),IF(DN30&lt;&gt;"",IF(AND(DZ30&lt;=10,DN30&gt;=$DY$92),HLOOKUP(DZ30,Points_Table,IF(ES30&gt;=6,8,ES30+2),FALSE),0),"")),"")</f>
        <v/>
      </c>
      <c r="EC30" s="53" t="str">
        <f>IF(EA30&lt;&gt;"",AVERAGE(IF(AND($G30="3",EA30&lt;&gt;""),HLOOKUP(EA30,Points_Table_Modified,IF(ES30&gt;=6,8,ES30+2),FALSE),IF(EA30&lt;&gt;"",HLOOKUP(EA30,Points_Table,IF(ES30&gt;=6,8,ES30+2),FALSE),"")),EB30),EB30)</f>
        <v/>
      </c>
      <c r="ED30" s="51" t="str">
        <f>IF(AND($G30="4",DN30&lt;&gt;""),DN30,"")</f>
        <v/>
      </c>
      <c r="EE30" s="52" t="str">
        <f>IF(AND(DN30&lt;&gt;"",G30="4"),_xlfn.RANK.EQ(DN30,$ED$6:$ED$89),"")</f>
        <v/>
      </c>
      <c r="EF30" s="52" t="str">
        <f>IF(IF(EE30&lt;&gt;"",IF(MAX(COUNTIF($EE$6:$EE$89,$EE$6:$EE$89))&gt;1,"x",""),"")&lt;&gt;"",EE30+1,"")</f>
        <v/>
      </c>
      <c r="EG30" s="52" t="str">
        <f>IF(EE30&lt;&gt;"",IF($G30="3",IF(DN30&lt;&gt;"",IF(AND(EE30&lt;=10,DN30&gt;=$ED$92),HLOOKUP(EE30,Points_Table_Modified,IF(ES30&gt;=6,8,ES30+2),FALSE),0),""),IF(DN30&lt;&gt;"",IF(AND(EE30&lt;=10,DN30&gt;=$ED$92),HLOOKUP(EE30,Points_Table,IF(ES30&gt;=6,8,ES30+2),FALSE),0),"")),"")</f>
        <v/>
      </c>
      <c r="EH30" s="53" t="str">
        <f>IF(EF30&lt;&gt;"",AVERAGE(IF(AND($G30="3",EF30&lt;&gt;""),HLOOKUP(EF30,Points_Table_Modified,IF(ES30&gt;=6,8,ES30+2),FALSE),IF(EF30&lt;&gt;"",HLOOKUP(EF30,Points_Table,IF(ES30&gt;=6,8,ES30+2),FALSE),"")),EG30),EG30)</f>
        <v/>
      </c>
      <c r="EI30" s="51" t="str">
        <f>IF(AND($G30="5",DN30&lt;&gt;""),DN30,"")</f>
        <v/>
      </c>
      <c r="EJ30" s="52" t="str">
        <f>IF(AND(DN30&lt;&gt;"",$G30="5"),_xlfn.RANK.EQ(DN30,$EI$6:$EI$89),"")</f>
        <v/>
      </c>
      <c r="EK30" s="52" t="str">
        <f>IF(IF(EJ30&lt;&gt;"",IF(MAX(COUNTIF($EJ$6:$EJ$89,$EJ$6:$EJ$89))&gt;1,"x",""),"")&lt;&gt;"",EJ30+1,"")</f>
        <v/>
      </c>
      <c r="EL30" s="52" t="str">
        <f>IF(EJ30&lt;&gt;"",IF($G30="3",IF(DN30&lt;&gt;"",IF(AND(EJ30&lt;=10,DN30&gt;=$EI$92),HLOOKUP(EJ30,Points_Table_Modified,IF(ES30&gt;=6,8,ES30+2),FALSE),0),""),IF(DN30&lt;&gt;"",IF(AND(EJ30&lt;=10,DN30&gt;=$EI$92),HLOOKUP(EJ30,Points_Table,IF(ES30&gt;=6,8,ES30+2),FALSE),0),"")),"")</f>
        <v/>
      </c>
      <c r="EM30" s="53" t="str">
        <f>IF(EK30&lt;&gt;"",AVERAGE(IF(AND($G30="3",EK30&lt;&gt;""),HLOOKUP(EK30,Points_Table_Modified,IF(ES30&gt;=6,8,ES30+2),FALSE),IF(EK30&lt;&gt;"",HLOOKUP(EK30,Points_Table,IF(ES30&gt;=6,8,ES30+2),FALSE),"")),EL30),EL30)</f>
        <v/>
      </c>
      <c r="EN30" s="51" t="str">
        <f>IF(AND($G30="6",DN30&lt;&gt;""),DN30,"")</f>
        <v/>
      </c>
      <c r="EO30" s="52" t="str">
        <f>IF(AND(DN30&lt;&gt;"",$G30="6"),_xlfn.RANK.EQ(DN30,$EN$6:$EN$89),"")</f>
        <v/>
      </c>
      <c r="EP30" s="52" t="str">
        <f>IF(IF(EO30&lt;&gt;"",IF(MAX(COUNTIF($EO$6:$EO$89,$EO$6:$EO$89))&gt;1,"x",""),"")&lt;&gt;"",EO30+1,"")</f>
        <v/>
      </c>
      <c r="EQ30" s="52" t="str">
        <f>IF(EO30&lt;&gt;"",IF($G30="3",IF(DN30&lt;&gt;"",IF(AND(EO30&lt;=10,DN30&gt;=$EN$92),HLOOKUP(EO30,Points_Table_Modified,IF(ES30&gt;=6,8,ES30+2),FALSE),0),""),IF(DN30&lt;&gt;"",IF(AND(EO30&lt;=10,DN30&gt;=$EN$92),HLOOKUP(EO30,Points_Table,IF(ES30&gt;=6,8,ES30+2),FALSE),0),"")),"")</f>
        <v/>
      </c>
      <c r="ER30" s="53" t="str">
        <f>IF(EP30&lt;&gt;"",AVERAGE(IF(AND($G30="3",EP30&lt;&gt;""),HLOOKUP(EP30,Points_Table_Modified,IF(ES30&gt;=6,8,ES30+2),FALSE),IF(EP30&lt;&gt;"",HLOOKUP(EP30,Points_Table,IF(ES30&gt;=6,8,ES30+2),FALSE),"")),EQ30),EQ30)</f>
        <v/>
      </c>
      <c r="ES30" s="57">
        <f>VLOOKUP($G30,Entries_D_Event,7,FALSE)</f>
        <v>9</v>
      </c>
      <c r="ET30" s="52" t="str">
        <f>CONCATENATE(EO30,EJ30,EE30,DZ30,DU30,DP30)</f>
        <v/>
      </c>
      <c r="EU30" s="118" t="str">
        <f>IF(ET30&lt;&gt;"",IF(AND($G30="3",DN30&lt;&gt;""),10,IF(DN30&lt;&gt;"",5,"")),"")</f>
        <v/>
      </c>
      <c r="EV30" s="118">
        <f>_xlfn.NUMBERVALUE(IF(ET30&lt;&gt;"",CONCATENATE(ER30,EM30,EH30,EC30,DX30,DS30),""))</f>
        <v>0</v>
      </c>
      <c r="EW30" s="56">
        <f>IFERROR(EU30+EV30,0)</f>
        <v>0</v>
      </c>
      <c r="EX30" s="90"/>
      <c r="EY30" s="52" t="str">
        <f>IF(AND($G30="1",EX30&lt;&gt;""),EX30,"")</f>
        <v/>
      </c>
      <c r="EZ30" s="52" t="str">
        <f>IF(AND(EX30&lt;&gt;"",$G30="1"),_xlfn.RANK.EQ(EX30,$EY$6:$EY$89),"")</f>
        <v/>
      </c>
      <c r="FA30" s="52" t="str">
        <f>IF(IF(EZ30&lt;&gt;"",IF(MAX(COUNTIF($EZ$6:$EZ$89,$EZ$6:$EZ$89))&gt;1,"x",""),"")&lt;&gt;"",EZ30+1,"")</f>
        <v/>
      </c>
      <c r="FB30" s="52" t="str">
        <f>IF(EZ30&lt;&gt;"",IF($G30="3",IF(EX30&lt;&gt;"",IF(AND(EZ30&lt;=10,EX30&gt;=$EY$92),HLOOKUP(EZ30,Points_Table_Modified,IF(GC30&gt;=6,8,GC30+2),FALSE),0),""),IF(EX30&lt;&gt;"",IF(AND(EZ30&lt;=10,EX30&gt;=$EY$92),HLOOKUP(EZ30,Points_Table,IF(GC30&gt;=6,8,GC30+2),FALSE),0),"")),"")</f>
        <v/>
      </c>
      <c r="FC30" s="56" t="str">
        <f>IF(FB30&gt;0,IF(FA30&lt;&gt;"",AVERAGE(IF(AND($G30="3",FA30&lt;&gt;""),HLOOKUP(FA30,Points_Table_Modified,IF(GC30&gt;=6,8,GC30+2),FALSE),IF(FA30&lt;&gt;"",HLOOKUP(FA30,Points_Table,IF(GC30&gt;=6,8,GC30+2),FALSE),"")),FB30),FB30),0)</f>
        <v/>
      </c>
      <c r="FD30" s="51" t="str">
        <f>IF(AND($G30="2",EX30&lt;&gt;""),EX30,"")</f>
        <v/>
      </c>
      <c r="FE30" s="52" t="str">
        <f>IF(AND(EX30&lt;&gt;"",$G30="2"),_xlfn.RANK.EQ(EX30,$FD$6:$FD$89),"")</f>
        <v/>
      </c>
      <c r="FF30" s="52" t="str">
        <f>IF(IF(FE30&lt;&gt;"",IF(MAX(COUNTIF($FE$6:$FE$89,$FE$6:$FE$89))&gt;1,"x",""),"")&lt;&gt;"",FE30+1,"")</f>
        <v/>
      </c>
      <c r="FG30" s="54" t="str">
        <f>IF(FE30&lt;&gt;"",IF($G30="3",IF(EX30&lt;&gt;"",IF(AND(FE30&lt;=10,EX30&gt;=$FD$92),HLOOKUP(FE30,Points_Table_Modified,IF(GC30&gt;=6,8,GC30+2),FALSE),0),""),IF(EX30&lt;&gt;"",IF(AND(FE30&lt;=10,EX30&gt;=$FD$92),HLOOKUP(FE30,Points_Table,IF(GC30&gt;=6,8,GC30+2),FALSE),0),"")),"")</f>
        <v/>
      </c>
      <c r="FH30" s="56" t="str">
        <f>IF(FG30&gt;0,IF(FF30&lt;&gt;"",AVERAGE(IF(AND($G30="3",FF30&lt;&gt;""),HLOOKUP(FF30,Points_Table_Modified,IF(GC30&gt;=6,8,GC30+2),FALSE),IF(FF30&lt;&gt;"",HLOOKUP(FF30,Points_Table,IF(GC30&gt;=6,8,GC30+2),FALSE),"")),FG30),FG30),0)</f>
        <v/>
      </c>
      <c r="FI30" s="51" t="str">
        <f>IF(AND($G30="3",EX30&lt;&gt;""),EX30,"")</f>
        <v/>
      </c>
      <c r="FJ30" s="52" t="str">
        <f>IF(AND(EX30&lt;&gt;"",$G30="3"),_xlfn.RANK.EQ(EX30,$FI$6:$FI$89),"")</f>
        <v/>
      </c>
      <c r="FK30" s="52" t="str">
        <f>IF(IF(FJ30&lt;&gt;"",IF(MAX(COUNTIF($FJ$6:$FJ$89,$FJ$6:$FJ$89))&gt;1,"x",""),"")&lt;&gt;"",FJ30+1,"")</f>
        <v/>
      </c>
      <c r="FL30" s="52" t="str">
        <f>IF(FJ30&lt;&gt;"",IF($G30="3",IF(EX30&lt;&gt;"",IF(AND(FJ30&lt;=20,EX30&gt;=$FI$92),HLOOKUP(FJ30,Points_Table_Modified,IF(GC30&gt;=6,8,GC30+2),FALSE),0),""),IF(EX30&lt;&gt;"",IF(AND(FJ30&lt;=10,EX30&gt;=$FI$92),HLOOKUP(FJ30,Points_Table,IF(GC30&gt;=6,8,GC30+2),FALSE),0),"")),"")</f>
        <v/>
      </c>
      <c r="FM30" s="56" t="str">
        <f>IF(FL30&gt;0,IF(FK30&lt;&gt;"",AVERAGE(IF(AND($G30="3",FK30&lt;&gt;""),HLOOKUP(FK30,Points_Table_Modified,IF(GC30&gt;=6,8,GC30+2),FALSE),IF(FK30&lt;&gt;"",HLOOKUP(FK30,Points_Table,IF(GC30&gt;=6,8,GC30+2),FALSE),"")),FL30),FL30),0)</f>
        <v/>
      </c>
      <c r="FN30" s="51" t="str">
        <f>IF(AND($G30="4",EX30&lt;&gt;""),EX30,"")</f>
        <v/>
      </c>
      <c r="FO30" s="52" t="str">
        <f>IF(AND(EX30&lt;&gt;"",G30="4"),_xlfn.RANK.EQ(EX30,$FN$6:$FN$89),"")</f>
        <v/>
      </c>
      <c r="FP30" s="52" t="str">
        <f>IF(IF(FO30&lt;&gt;"",IF(MAX(COUNTIF($FO$6:$FO$89,$FO$6:$FO$89))&gt;1,"x",""),"")&lt;&gt;"",FO30+1,"")</f>
        <v/>
      </c>
      <c r="FQ30" s="52" t="str">
        <f>IF(FO30&lt;&gt;"",IF($G30="3",IF(EX30&lt;&gt;"",IF(AND(FO30&lt;=10,EX30&gt;=$FN$92),HLOOKUP(FO30,Points_Table_Modified,IF(GC30&gt;=6,8,GC30+2),FALSE),0),""),IF(EX30&lt;&gt;"",IF(AND(FO30&lt;=10,EX30&gt;=$FN$92),HLOOKUP(FO30,Points_Table,IF(GC30&gt;=6,8,GC30+2),FALSE),0),"")),"")</f>
        <v/>
      </c>
      <c r="FR30" s="56" t="str">
        <f>IF(FQ30&gt;0,IF(FP30&lt;&gt;"",AVERAGE(IF(AND($G30="3",FP30&lt;&gt;""),HLOOKUP(FP30,Points_Table_Modified,IF(GC30&gt;=6,8,GC30+2),FALSE),IF(FP30&lt;&gt;"",HLOOKUP(FP30,Points_Table,IF(GC30&gt;=6,8,GC30+2),FALSE),"")),FQ30),FQ30),0)</f>
        <v/>
      </c>
      <c r="FS30" s="51" t="str">
        <f>IF(AND($G30="5",EX30&lt;&gt;""),EX30,"")</f>
        <v/>
      </c>
      <c r="FT30" s="52" t="str">
        <f>IF(AND(EX30&lt;&gt;"",$G30="5"),_xlfn.RANK.EQ(EX30,$FS$6:$FS$89),"")</f>
        <v/>
      </c>
      <c r="FU30" s="52" t="str">
        <f>IF(IF(FT30&lt;&gt;"",IF(MAX(COUNTIF($FT$6:$FT$89,$FT$6:$FT$89))&gt;1,"x",""),"")&lt;&gt;"",FT30+1,"")</f>
        <v/>
      </c>
      <c r="FV30" s="52" t="str">
        <f>IF(FT30&lt;&gt;"",IF($G30="3",IF(EX30&lt;&gt;"",IF(AND(FT30&lt;=10,EX30&gt;=$FS$92),HLOOKUP(FT30,Points_Table_Modified,IF(GC30&gt;=6,8,GC30+2),FALSE),0),""),IF(EX30&lt;&gt;"",IF(AND(FT30&lt;=10,EX30&gt;=$FS$92),HLOOKUP(FT30,Points_Table,IF(GC30&gt;=6,8,GC30+2),FALSE),0),"")),"")</f>
        <v/>
      </c>
      <c r="FW30" s="56" t="str">
        <f>IF(FV30&gt;0,IF(FU30&lt;&gt;"",AVERAGE(IF(AND($G30="3",FU30&lt;&gt;""),HLOOKUP(FU30,Points_Table_Modified,IF(GC30&gt;=6,8,GC30+2),FALSE),IF(FU30&lt;&gt;"",HLOOKUP(FU30,Points_Table,IF(GC30&gt;=6,8,GC30+2),FALSE),"")),FV30),FV30),0)</f>
        <v/>
      </c>
      <c r="FX30" s="51" t="str">
        <f>IF(AND($G30="6",EX30&lt;&gt;""),EX30,"")</f>
        <v/>
      </c>
      <c r="FY30" s="52" t="str">
        <f>IF(AND(EX30&lt;&gt;"",$G30="6"),_xlfn.RANK.EQ(EX30,$FX$6:$FX$89),"")</f>
        <v/>
      </c>
      <c r="FZ30" s="52" t="str">
        <f>IF(IF(FY30&lt;&gt;"",IF(MAX(COUNTIF($FY$6:$FY$89,$FY$6:$FY$89))&gt;1,"x",""),"")&lt;&gt;"",FY30+1,"")</f>
        <v/>
      </c>
      <c r="GA30" s="52" t="str">
        <f>IF(FY30&lt;&gt;"",IF($G30="3",IF(EX30&lt;&gt;"",IF(AND(FY30&lt;=10,EX30&gt;=$FX$92),HLOOKUP(FY30,Points_Table_Modified,IF(GC30&gt;=6,8,GC30+2),FALSE),0),""),IF(EX30&lt;&gt;"",IF(AND(FY30&lt;=10,EX30&gt;=$FX$92),HLOOKUP(FY30,Points_Table,IF(GC30&gt;=6,8,GC30+2),FALSE),0),"")),"")</f>
        <v/>
      </c>
      <c r="GB30" s="56" t="str">
        <f>IF(GA30&gt;0,IF(FZ30&lt;&gt;"",AVERAGE(IF(AND($G30="3",FZ30&lt;&gt;""),HLOOKUP(FZ30,Points_Table_Modified,IF(GC30&gt;=6,8,GC30+2),FALSE),IF(FZ30&lt;&gt;"",HLOOKUP(FZ30,Points_Table,IF(GC30&gt;=6,8,GC30+2),FALSE),"")),GA30),GA30),0)</f>
        <v/>
      </c>
      <c r="GC30" s="57">
        <f>VLOOKUP($G30,Entries_D_Event,8,FALSE)</f>
        <v>0</v>
      </c>
      <c r="GD30" s="52" t="str">
        <f>CONCATENATE(FY30,FT30,FO30,FJ30,FE30,EZ30)</f>
        <v/>
      </c>
      <c r="GE30" s="118" t="str">
        <f>IF(GD30&lt;&gt;"",IF(AND($G30="3",EX30&lt;&gt;""),10,IF(EX30&lt;&gt;"",5,"")),"")</f>
        <v/>
      </c>
      <c r="GF30" s="52">
        <f>_xlfn.NUMBERVALUE(IF(GD30&lt;&gt;"",CONCATENATE(GB30,FW30,FR30,FM30,FH30,FC30),""))</f>
        <v>0</v>
      </c>
      <c r="GG30" s="56">
        <f>IFERROR(GE30+GF30,0)</f>
        <v>0</v>
      </c>
      <c r="GH30" s="90"/>
      <c r="GI30" s="52" t="str">
        <f>IF(AND($G30="1",GH30&lt;&gt;""),GH30,"")</f>
        <v/>
      </c>
      <c r="GJ30" s="52" t="str">
        <f>IF(AND(GH30&lt;&gt;"",$G30="1"),_xlfn.RANK.EQ(GH30,$GI$6:$GI$89),"")</f>
        <v/>
      </c>
      <c r="GK30" s="52" t="str">
        <f>IF(IF(GJ30&lt;&gt;"",IF(MAX(COUNTIF($GJ$6:$GJ$89,$GJ$6:$GJ$89))&gt;1,"x",""),"")&lt;&gt;"",GJ30+1,"")</f>
        <v/>
      </c>
      <c r="GL30" s="52" t="str">
        <f>IF(GJ30&lt;&gt;"",IF($G30="3",IF(GH30&lt;&gt;"",IF(AND(GJ30&lt;=10,GH30&gt;=$GI$92),HLOOKUP(GJ30,Points_Table_Modified,IF(HM30&gt;=6,8,HM30+2),FALSE),0),""),IF(GH30&lt;&gt;"",IF(AND(GJ30&lt;=10,GH30&gt;=$GI$92),HLOOKUP(GJ30,Points_Table,IF(HM30&gt;=6,8,HM30+2),FALSE),0),"")),"")</f>
        <v/>
      </c>
      <c r="GM30" s="53" t="str">
        <f>IF(GK30&lt;&gt;"",AVERAGE(IF(AND($G30="3",GK30&lt;&gt;""),HLOOKUP(GK30,Points_Table_Modified,IF(HM30&gt;=6,8,HM30+2),FALSE),IF(GK30&lt;&gt;"",HLOOKUP(GK30,Points_Table,IF(HM30&gt;=6,8,HM30+2),FALSE),"")),GL30),GL30)</f>
        <v/>
      </c>
      <c r="GN30" s="51" t="str">
        <f>IF(AND($G30="2",GH30&lt;&gt;""),GH30,"")</f>
        <v/>
      </c>
      <c r="GO30" s="52" t="str">
        <f>IF(AND(GH30&lt;&gt;"",$G30="2"),_xlfn.RANK.EQ(GH30,$GN$6:$GN$89),"")</f>
        <v/>
      </c>
      <c r="GP30" s="52" t="str">
        <f>IF(IF(GO30&lt;&gt;"",IF(MAX(COUNTIF($GO$6:$GO$89,$GO$6:$GO$89))&gt;1,"x",""),"")&lt;&gt;"",GO30+1,"")</f>
        <v/>
      </c>
      <c r="GQ30" s="54" t="str">
        <f>IF(GO30&lt;&gt;"",IF($G30="3",IF(GH30&lt;&gt;"",IF(AND(GO30&lt;=10,GH30&gt;=$GN$92),HLOOKUP(GO30,Points_Table_Modified,IF(HM30&gt;=6,8,HM30+2),FALSE),0),""),IF(GH30&lt;&gt;"",IF(AND(GO30&lt;=10,GH30&gt;=$GN$92),HLOOKUP(GO30,Points_Table,IF(HM30&gt;=6,8,HM30+2),FALSE),0),"")),"")</f>
        <v/>
      </c>
      <c r="GR30" s="53" t="str">
        <f>IF(GP30&lt;&gt;"",AVERAGE(IF(AND($G30="3",GP30&lt;&gt;""),HLOOKUP(GP30,Points_Table_Modified,IF(HM30&gt;=6,8,HM30+2),FALSE),IF(GP30&lt;&gt;"",HLOOKUP(GP30,Points_Table,IF(HM30&gt;=6,8,HM30+2),FALSE),"")),GQ30),GQ30)</f>
        <v/>
      </c>
      <c r="GS30" s="51" t="str">
        <f>IF(AND($G30="3",GH30&lt;&gt;""),GH30,"")</f>
        <v/>
      </c>
      <c r="GT30" s="52" t="str">
        <f>IF(AND(GH30&lt;&gt;"",$G30="3"),_xlfn.RANK.EQ(GH30,$GS$6:$GS$89),"")</f>
        <v/>
      </c>
      <c r="GU30" s="52" t="str">
        <f>IF(IF(GT30&lt;&gt;"",IF(MAX(COUNTIF($GT$6:$GT$89,$GT$6:$GT$89))&gt;1,"x",""),"")&lt;&gt;"",GT30+1,"")</f>
        <v/>
      </c>
      <c r="GV30" s="52" t="str">
        <f>IF(GT30&lt;&gt;"",IF($G30="3",IF(GH30&lt;&gt;"",IF(AND(GT30&lt;=20,GH30&gt;=$GS$92),HLOOKUP(GT30,Points_Table_Modified,IF(HM30&gt;=6,8,HM30+2),FALSE),0),""),IF(GH30&lt;&gt;"",IF(AND(GT30&lt;=10,GH30&gt;=$GS$92),HLOOKUP(GT30,Points_Table,IF(HM30&gt;=6,8,HM30+2),FALSE),0),"")),"")</f>
        <v/>
      </c>
      <c r="GW30" s="53" t="str">
        <f>IF(GU30&lt;&gt;"",AVERAGE(IF(AND($G30="3",GU30&lt;&gt;""),HLOOKUP(GU30,Points_Table_Modified,IF(HM30&gt;=6,8,HM30+2),FALSE),IF(GU30&lt;&gt;"",HLOOKUP(GU30,Points_Table,IF(HM30&gt;=6,8,HM30+2),FALSE),"")),GV30),GV30)</f>
        <v/>
      </c>
      <c r="GX30" s="51" t="str">
        <f>IF(AND($G30="4",GH30&lt;&gt;""),GH30,"")</f>
        <v/>
      </c>
      <c r="GY30" s="52" t="str">
        <f>IF(AND($GH30&lt;&gt;"",G30="4"),_xlfn.RANK.EQ(GH30,$GX$6:$GX$89),"")</f>
        <v/>
      </c>
      <c r="GZ30" s="52" t="str">
        <f>IF(IF(GY30&lt;&gt;"",IF(MAX(COUNTIF($GY$6:$GY$89,$GY$6:$GY$89))&gt;1,"x",""),"")&lt;&gt;"",GY30+1,"")</f>
        <v/>
      </c>
      <c r="HA30" s="52" t="str">
        <f>IF(GY30&lt;&gt;"",IF($G30="3",IF(GH30&lt;&gt;"",IF(AND(GY30&lt;=10,GH30&gt;=$GX$92),HLOOKUP(GY30,Points_Table_Modified,IF(HM30&gt;=6,8,HM30+2),FALSE),0),""),IF(GH30&lt;&gt;"",IF(AND(GY30&lt;=10,GH30&gt;=$GX$92),HLOOKUP(GY30,Points_Table,IF(HM30&gt;=6,8,HM30+2),FALSE),0),"")),"")</f>
        <v/>
      </c>
      <c r="HB30" s="53" t="str">
        <f>IF(GZ30&lt;&gt;"",AVERAGE(IF(AND($G30="3",GZ30&lt;&gt;""),HLOOKUP(GZ30,Points_Table_Modified,IF(HM30&gt;=6,8,HM30+2),FALSE),IF(GZ30&lt;&gt;"",HLOOKUP(GZ30,Points_Table,IF(HM30&gt;=6,8,HM30+2),FALSE),"")),HA30),HA30)</f>
        <v/>
      </c>
      <c r="HC30" s="51" t="str">
        <f>IF(AND($G30="5",GH30&lt;&gt;""),GH30,"")</f>
        <v/>
      </c>
      <c r="HD30" s="52" t="str">
        <f>IF(AND(GH30&lt;&gt;"",$G30="5"),_xlfn.RANK.EQ(GH30,$HC$6:$HC$89),"")</f>
        <v/>
      </c>
      <c r="HE30" s="52" t="str">
        <f>IF(IF(HD30&lt;&gt;"",IF(MAX(COUNTIF($HD$6:$HD$89,$HD$6:$HD$89))&gt;1,"x",""),"")&lt;&gt;"",HD30+1,"")</f>
        <v/>
      </c>
      <c r="HF30" s="52" t="str">
        <f>IF(HD30&lt;&gt;"",IF($G30="3",IF(GH30&lt;&gt;"",IF(AND(HD30&lt;=10,GH30&gt;=$HC$92),HLOOKUP(HD30,Points_Table_Modified,IF(HM30&gt;=6,8,HM30+2),FALSE),0),""),IF(GH30&lt;&gt;"",IF(AND(HD30&lt;=10,GH30&gt;=$HC$92),HLOOKUP(HD30,Points_Table,IF(HM30&gt;=6,8,HM30+2),FALSE),0),"")),"")</f>
        <v/>
      </c>
      <c r="HG30" s="53" t="str">
        <f>IF(HE30&lt;&gt;"",AVERAGE(IF(AND($G30="3",HE30&lt;&gt;""),HLOOKUP(HE30,Points_Table_Modified,IF(HM30&gt;=6,8,HM30+2),FALSE),IF(HE30&lt;&gt;"",HLOOKUP(HE30,Points_Table,IF(HM30&gt;=6,8,HM30+2),FALSE),"")),HF30),HF30)</f>
        <v/>
      </c>
      <c r="HH30" s="51" t="str">
        <f>IF(AND($G30="6",GH30&lt;&gt;""),GH30,"")</f>
        <v/>
      </c>
      <c r="HI30" s="52" t="str">
        <f>IF(AND(GH30&lt;&gt;"",$G30="6"),_xlfn.RANK.EQ(GH30,$HH$6:$HH$89),"")</f>
        <v/>
      </c>
      <c r="HJ30" s="52" t="str">
        <f>IF(IF(HI30&lt;&gt;"",IF(MAX(COUNTIF($HI$6:$HI$89,$HI$6:$HI$89))&gt;1,"x",""),"")&lt;&gt;"",HI30+1,"")</f>
        <v/>
      </c>
      <c r="HK30" s="52" t="str">
        <f>IF(HI30&lt;&gt;"",IF($G30="3",IF(GH30&lt;&gt;"",IF(AND(HI30&lt;=10,GH30&gt;=$HH$92),HLOOKUP(HI30,Points_Table_Modified,IF(HM30&gt;=6,8,HM30+2),FALSE),0),""),IF(GH30&lt;&gt;"",IF(AND(HI30&lt;=10,GH30&gt;=$HH$92),HLOOKUP(HI30,Points_Table,IF(HM30&gt;=6,8,HM30+2),FALSE),0),"")),"")</f>
        <v/>
      </c>
      <c r="HL30" s="53" t="str">
        <f>IF(HJ30&lt;&gt;"",AVERAGE(IF(AND($G30="3",HJ30&lt;&gt;""),HLOOKUP(HJ30,Points_Table_Modified,IF(HM30&gt;=6,8,HM30+2),FALSE),IF(HJ30&lt;&gt;"",HLOOKUP(HJ30,Points_Table,IF(HM30&gt;=6,8,HM30+2),FALSE),"")),HK30),HK30)</f>
        <v/>
      </c>
      <c r="HM30" s="57">
        <f>VLOOKUP($G30,Entries_D_Event,9,FALSE)</f>
        <v>0</v>
      </c>
      <c r="HN30" s="52" t="str">
        <f>CONCATENATE(HI30,HD30,GY30,GT30,GO30,GJ30)</f>
        <v/>
      </c>
      <c r="HO30" s="118" t="str">
        <f>IF(HN30&lt;&gt;"",IF(AND($G30="3",GH30&lt;&gt;""),10,IF(GH30&lt;&gt;"",5,"")),"")</f>
        <v/>
      </c>
      <c r="HP30" s="52">
        <f>_xlfn.NUMBERVALUE(IF(HN30&lt;&gt;"",CONCATENATE(HL30,HG30,HB30,GW30,GR30,GM30),""))</f>
        <v>0</v>
      </c>
      <c r="HQ30" s="56">
        <f>IFERROR(HO30+HP30,0)</f>
        <v>0</v>
      </c>
      <c r="HR30" s="90"/>
      <c r="HS30" s="52" t="str">
        <f>IF(AND($G30="1",HR30&lt;&gt;""),HR30,"")</f>
        <v/>
      </c>
      <c r="HT30" s="52" t="str">
        <f>IF(AND(HR30&lt;&gt;"",$G30="1"),_xlfn.RANK.EQ(HR30,$HS$6:$HS$89),"")</f>
        <v/>
      </c>
      <c r="HU30" s="52" t="str">
        <f>IF(IF(HT30&lt;&gt;"",IF(MAX(COUNTIF($HT$6:$HT$89,$HT$6:$HT$89))&gt;1,"x",""),"")&lt;&gt;"",HT30+1,"")</f>
        <v/>
      </c>
      <c r="HV30" s="52" t="str">
        <f>IF(HT30&lt;&gt;"",IF($G30="3",IF(HR30&lt;&gt;"",IF(AND(HT30&lt;=10,HR30&gt;=$HS$92),HLOOKUP(HT30,Points_Table_Modified,IF(IW30&gt;=6,8,IW30+2),FALSE),0),""),IF(HR30&lt;&gt;"",IF(AND(HT30&lt;=10,HR30&gt;=$HS$92),HLOOKUP(HT30,Points_Table,IF(IW30&gt;=6,8,IW30+2),FALSE),0),"")),"")</f>
        <v/>
      </c>
      <c r="HW30" s="53" t="str">
        <f>IF(HU30&lt;&gt;"",AVERAGE(IF(AND($G30="3",HU30&lt;&gt;""),HLOOKUP(HU30,Points_Table_Modified,IF(IW30&gt;=6,8,IW30+2),FALSE),IF(HU30&lt;&gt;"",HLOOKUP(HU30,Points_Table,IF(IW30&gt;=6,8,IW30+2),FALSE),"")),HV30),HV30)</f>
        <v/>
      </c>
      <c r="HX30" s="51" t="str">
        <f>IF(AND($G30="2",HR30&lt;&gt;""),HR30,"")</f>
        <v/>
      </c>
      <c r="HY30" s="52" t="str">
        <f>IF(AND(HR30&lt;&gt;"",$G30="2"),_xlfn.RANK.EQ(HR30,$HX$6:$HX$89),"")</f>
        <v/>
      </c>
      <c r="HZ30" s="52" t="str">
        <f>IF(IF(HY30&lt;&gt;"",IF(MAX(COUNTIF($HY$6:$HY$89,$HY$6:$HY$89))&gt;1,"x",""),"")&lt;&gt;"",HY30+1,"")</f>
        <v/>
      </c>
      <c r="IA30" s="54" t="str">
        <f>IF(HY30&lt;&gt;"",IF($G30="3",IF(HR30&lt;&gt;"",IF(AND(HY30&lt;=10,HR30&gt;=$HX$92),HLOOKUP(HY30,Points_Table_Modified,IF(IW30&gt;=6,8,IW30+2),FALSE),0),""),IF(HR30&lt;&gt;"",IF(AND(HY30&lt;=10,HR30&gt;=$HX$92),HLOOKUP(HY30,Points_Table,IF(IW30&gt;=6,8,IW30+2),FALSE),0),"")),"")</f>
        <v/>
      </c>
      <c r="IB30" s="53" t="str">
        <f>IF(HZ30&lt;&gt;"",AVERAGE(IF(AND($G30="3",HZ30&lt;&gt;""),HLOOKUP(HZ30,Points_Table_Modified,IF(IW30&gt;=6,8,IW30+2),FALSE),IF(HZ30&lt;&gt;"",HLOOKUP(HZ30,Points_Table,IF(IW30&gt;=6,8,IW30+2),FALSE),"")),IA30),IA30)</f>
        <v/>
      </c>
      <c r="IC30" s="51" t="str">
        <f>IF(AND($G30="3",HR30&lt;&gt;""),HR30,"")</f>
        <v/>
      </c>
      <c r="ID30" s="52" t="str">
        <f>IF(AND(HR30&lt;&gt;"",$G30="3"),_xlfn.RANK.EQ(HR30,$IC$6:$IC$89),"")</f>
        <v/>
      </c>
      <c r="IE30" s="52" t="str">
        <f>IF(IF(ID30&lt;&gt;"",IF(MAX(COUNTIF($ID$6:$ID$89,$ID$6:$ID$89))&gt;1,"x",""),"")&lt;&gt;"",ID30+1,"")</f>
        <v/>
      </c>
      <c r="IF30" s="52" t="str">
        <f>IF(ID30&lt;&gt;"",IF($G30="3",IF(HR30&lt;&gt;"",IF(AND(ID30&lt;=20,HR30&gt;=$IC$92),HLOOKUP(ID30,Points_Table_Modified,IF(IW30&gt;=6,8,IW30+2),FALSE),0),""),IF(HR30&lt;&gt;"",IF(AND(ID30&lt;=10,HR30&gt;=$IC$92),HLOOKUP(ID30,Points_Table,IF(IW30&gt;=6,8,IW30+2),FALSE),0),"")),"")</f>
        <v/>
      </c>
      <c r="IG30" s="53" t="str">
        <f>IF(IE30&lt;&gt;"",AVERAGE(IF(AND($G30="3",IE30&lt;&gt;""),HLOOKUP(IE30,Points_Table_Modified,IF(IW30&gt;=6,8,IW30+2),FALSE),IF(IE30&lt;&gt;"",HLOOKUP(IE30,Points_Table,IF(IW30&gt;=6,8,IW30+2),FALSE),"")),IF30),IF30)</f>
        <v/>
      </c>
      <c r="IH30" s="51" t="str">
        <f>IF(AND($G30="4",HR30&lt;&gt;""),HR30,"")</f>
        <v/>
      </c>
      <c r="II30" s="52" t="str">
        <f>IF(AND(HR30&lt;&gt;"",G30="4"),_xlfn.RANK.EQ(HR30,$IH$6:$IH$89),"")</f>
        <v/>
      </c>
      <c r="IJ30" s="52" t="str">
        <f>IF(IF(II30&lt;&gt;"",IF(MAX(COUNTIF($II$6:$II$89,$II$6:$II$89))&gt;1,"x",""),"")&lt;&gt;"",II30+1,"")</f>
        <v/>
      </c>
      <c r="IK30" s="52" t="str">
        <f>IF(II30&lt;&gt;"",IF($G30="3",IF(HR30&lt;&gt;"",IF(AND(II30&lt;=10,HR30&gt;=$IH$92),HLOOKUP(II30,Points_Table_Modified,IF(IW30&gt;=6,8,IW30+2),FALSE),0),""),IF(HR30&lt;&gt;"",IF(AND(II30&lt;=10,HR30&gt;=$IH$92),HLOOKUP(II30,Points_Table,IF(IW30&gt;=6,8,IW30+2),FALSE),0),"")),"")</f>
        <v/>
      </c>
      <c r="IL30" s="53" t="str">
        <f>IF(IJ30&lt;&gt;"",AVERAGE(IF(AND($G30="3",IJ30&lt;&gt;""),HLOOKUP(IJ30,Points_Table_Modified,IF(IW30&gt;=6,8,IW30+2),FALSE),IF(IJ30&lt;&gt;"",HLOOKUP(IJ30,Points_Table,IF(IW30&gt;=6,8,IW30+2),FALSE),"")),IK30),IK30)</f>
        <v/>
      </c>
      <c r="IM30" s="51" t="str">
        <f>IF(AND($G30="5",HR30&lt;&gt;""),HR30,"")</f>
        <v/>
      </c>
      <c r="IN30" s="52" t="str">
        <f>IF(AND(HR30&lt;&gt;"",$G30="5"),_xlfn.RANK.EQ(HR30,$IM$6:$IM$89),"")</f>
        <v/>
      </c>
      <c r="IO30" s="52" t="str">
        <f>IF(IF(IN30&lt;&gt;"",IF(MAX(COUNTIF($IN$6:$IN$89,$IN$6:$IN$89))&gt;1,"x",""),"")&lt;&gt;"",IN30+1,"")</f>
        <v/>
      </c>
      <c r="IP30" s="52" t="str">
        <f>IF(IN30&lt;&gt;"",IF($G30="3",IF(HR30&lt;&gt;"",IF(AND(IN30&lt;=10,HR30&gt;=$IM$92),HLOOKUP(IN30,Points_Table_Modified,IF(IW30&gt;=6,8,IW30+2),FALSE),0),""),IF(HR30&lt;&gt;"",IF(AND(IN30&lt;=10,HR30&gt;=$IM$92),HLOOKUP(IN30,Points_Table,IF(IW30&gt;=6,8,IW30+2),FALSE),0),"")),"")</f>
        <v/>
      </c>
      <c r="IQ30" s="53" t="str">
        <f>IF(IO30&lt;&gt;"",AVERAGE(IF(AND($G30="3",IO30&lt;&gt;""),HLOOKUP(IO30,Points_Table_Modified,IF(IW30&gt;=6,8,IW30+2),FALSE),IF(IO30&lt;&gt;"",HLOOKUP(IO30,Points_Table,IF(IW30&gt;=6,8,IW30+2),FALSE),"")),IP30),IP30)</f>
        <v/>
      </c>
      <c r="IR30" s="51" t="str">
        <f>IF(AND($G30="6",HR30&lt;&gt;""),HR30,"")</f>
        <v/>
      </c>
      <c r="IS30" s="52" t="str">
        <f>IF(AND(HR30&lt;&gt;"",$G30="6"),_xlfn.RANK.EQ(HR30,$IR$6:$IR$89),"")</f>
        <v/>
      </c>
      <c r="IT30" s="52" t="str">
        <f>IF(IF(IS30&lt;&gt;"",IF(MAX(COUNTIF($IS$6:$IS$89,$IS$6:$IS$89))&gt;1,"x",""),"")&lt;&gt;"",IS30+1,"")</f>
        <v/>
      </c>
      <c r="IU30" s="52" t="str">
        <f>IF(IS30&lt;&gt;"",IF($G30="3",IF(HR30&lt;&gt;"",IF(AND(IS30&lt;=10,HR30&gt;=$IR$92),HLOOKUP(IS30,Points_Table_Modified,IF(IW30&gt;=6,8,IW30+2),FALSE),0),""),IF(HR30&lt;&gt;"",IF(AND(IS30&lt;=10,HR30&gt;=$IR$92),HLOOKUP(IS30,Points_Table,IF(IW30&gt;=6,8,IW30+2),FALSE),0),"")),"")</f>
        <v/>
      </c>
      <c r="IV30" s="53" t="str">
        <f>IF(IT30&lt;&gt;"",AVERAGE(IF(AND($G30="3",IT30&lt;&gt;""),HLOOKUP(IT30,Points_Table_Modified,IF(IW30&gt;=6,8,IW30+2),FALSE),IF(IT30&lt;&gt;"",HLOOKUP(IT30,Points_Table,IF(IW30&gt;=6,8,IW30+2),FALSE),"")),IU30),IU30)</f>
        <v/>
      </c>
      <c r="IW30" s="57">
        <f>VLOOKUP($G30,Entries_D_Event,10,FALSE)</f>
        <v>0</v>
      </c>
      <c r="IX30" s="52" t="str">
        <f>CONCATENATE(IS30,IN30,II30,ID30,HY30,HT30)</f>
        <v/>
      </c>
      <c r="IY30" s="118" t="str">
        <f>IF(IX30&lt;&gt;"",IF(AND($G30="3",HR30&lt;&gt;""),10,IF(HR30&lt;&gt;"",5,"")),"")</f>
        <v/>
      </c>
      <c r="IZ30" s="52">
        <f>_xlfn.NUMBERVALUE(IF(IX30&lt;&gt;"",CONCATENATE(IV30,IQ30,IL30,IG30,IB30,HW30),""))</f>
        <v>0</v>
      </c>
      <c r="JA30" s="56">
        <f>IFERROR(IY30+IZ30,0)</f>
        <v>0</v>
      </c>
      <c r="JB30" s="90"/>
      <c r="JC30" s="52" t="str">
        <f>IF(AND($G30="1",JB30&lt;&gt;""),JB30,"")</f>
        <v/>
      </c>
      <c r="JD30" s="52" t="str">
        <f>IF(AND(JB30&lt;&gt;"",$G30="1"),_xlfn.RANK.EQ(JB30,$JC$6:$JC$89),"")</f>
        <v/>
      </c>
      <c r="JE30" s="52" t="str">
        <f>IF(IF(JD30&lt;&gt;"",IF(MAX(COUNTIF($JD$6:$JD$89,$JD$6:$JD$89))&gt;1,"x",""),"")&lt;&gt;"",JD30+1,"")</f>
        <v/>
      </c>
      <c r="JF30" s="52" t="str">
        <f>IF(JD30&lt;&gt;"",IF($G30="3",IF(JB30&lt;&gt;"",IF(AND(JD30&lt;=10,JB30&gt;=$JC$92),HLOOKUP(JD30,Points_Table_Modified,IF(KG30&gt;=6,8,KG30+2),FALSE),0),""),IF(JB30&lt;&gt;"",IF(AND(JD30&lt;=10,JB30&gt;=$JC$92),HLOOKUP(JD30,Points_Table,IF(KG30&gt;=6,8,KG30+2),FALSE),0),"")),"")</f>
        <v/>
      </c>
      <c r="JG30" s="53" t="str">
        <f>IF(JE30&lt;&gt;"",AVERAGE(IF(AND($G30="3",JE30&lt;&gt;""),HLOOKUP(JE30,Points_Table_Modified,IF(KG30&gt;=6,8,KG30+2),FALSE),IF(JE30&lt;&gt;"",HLOOKUP(JE30,Points_Table,IF(KG30&gt;=6,8,KG30+2),FALSE),"")),JF30),JF30)</f>
        <v/>
      </c>
      <c r="JH30" s="51" t="str">
        <f>IF(AND($G30="2",JB30&lt;&gt;""),JB30,"")</f>
        <v/>
      </c>
      <c r="JI30" s="52" t="str">
        <f>IF(AND(JB30&lt;&gt;"",$G30="2"),_xlfn.RANK.EQ(JB30,$JH$6:$JH$89),"")</f>
        <v/>
      </c>
      <c r="JJ30" s="52" t="str">
        <f>IF(IF(JI30&lt;&gt;"",IF(MAX(COUNTIF($JI$6:$JI$89,$JI$6:$JI$89))&gt;1,"x",""),"")&lt;&gt;"",JI30+1,"")</f>
        <v/>
      </c>
      <c r="JK30" s="54" t="str">
        <f>IF(JI30&lt;&gt;"",IF($G30="3",IF(JB30&lt;&gt;"",IF(AND(JI30&lt;=10,JB30&gt;=$JH$92),HLOOKUP(JI30,Points_Table_Modified,IF(KG30&gt;=6,8,KG30+2),FALSE),0),""),IF(JB30&lt;&gt;"",IF(AND(JI30&lt;=10,JB30&gt;=$JH$92),HLOOKUP(JI30,Points_Table,IF(KG30&gt;=6,8,KG30+2),FALSE),0),"")),"")</f>
        <v/>
      </c>
      <c r="JL30" s="53" t="str">
        <f>IF(JJ30&lt;&gt;"",AVERAGE(IF(AND($G30="3",JJ30&lt;&gt;""),HLOOKUP(JJ30,Points_Table_Modified,IF(KG30&gt;=6,8,KG30+2),FALSE),IF(JJ30&lt;&gt;"",HLOOKUP(JJ30,Points_Table,IF(KG30&gt;=6,8,KG30+2),FALSE),"")),JK30),JK30)</f>
        <v/>
      </c>
      <c r="JM30" s="51" t="str">
        <f>IF(AND($G30="3",JB30&lt;&gt;""),JB30,"")</f>
        <v/>
      </c>
      <c r="JN30" s="52" t="str">
        <f>IF(AND(JB30&lt;&gt;"",$G30="3"),_xlfn.RANK.EQ(JB30,$JM$6:$JM$89),"")</f>
        <v/>
      </c>
      <c r="JO30" s="52" t="str">
        <f>IF(IF(JN30&lt;&gt;"",IF(MAX(COUNTIF($JN$6:$JN$89,$JN$6:$JN$89))&gt;1,"x",""),"")&lt;&gt;"",JN30+1,"")</f>
        <v/>
      </c>
      <c r="JP30" s="52" t="str">
        <f>IF(JN30&lt;&gt;"",IF($G30="3",IF(JB30&lt;&gt;"",IF(AND(JN30&lt;=20,JB30&gt;=$JM$92),HLOOKUP(JN30,Points_Table_Modified,IF(KG30&gt;=6,8,KG30+2),FALSE),0),""),IF(JB30&lt;&gt;"",IF(AND(JN30&lt;=10,JB30&gt;=$JM$92),HLOOKUP(JN30,Points_Table,IF(KG30&gt;=6,8,KG30+2),FALSE),0),"")),"")</f>
        <v/>
      </c>
      <c r="JQ30" s="53" t="str">
        <f>IF(JO30&lt;&gt;"",AVERAGE(IF(AND($G30="3",JO30&lt;&gt;""),HLOOKUP(JO30,Points_Table_Modified,IF(KG30&gt;=6,8,KG30+2),FALSE),IF(JO30&lt;&gt;"",HLOOKUP(JO30,Points_Table,IF(KG30&gt;=6,8,KG30+2),FALSE),"")),JP30),JP30)</f>
        <v/>
      </c>
      <c r="JR30" s="51" t="str">
        <f>IF(AND($G30="4",JB30&lt;&gt;""),JB30,"")</f>
        <v/>
      </c>
      <c r="JS30" s="52" t="str">
        <f>IF(AND(JB30&lt;&gt;"",G30="4"),_xlfn.RANK.EQ(JB30,$JR$6:$JR$89),"")</f>
        <v/>
      </c>
      <c r="JT30" s="52" t="str">
        <f>IF(IF(JS30&lt;&gt;"",IF(MAX(COUNTIF($JS$6:$JS$89,$JS$6:$JS$89))&gt;1,"x",""),"")&lt;&gt;"",JS30+1,"")</f>
        <v/>
      </c>
      <c r="JU30" s="52" t="str">
        <f>IF(JS30&lt;&gt;"",IF($G30="3",IF(JB30&lt;&gt;"",IF(AND(JS30&lt;=10,JB30&gt;=$JR$92),HLOOKUP(JS30,Points_Table_Modified,IF(KG30&gt;=6,8,KG30+2),FALSE),0),""),IF(JB30&lt;&gt;"",IF(AND(JS30&lt;=10,JB30&gt;=$JR$92),HLOOKUP(JS30,Points_Table,IF(KG30&gt;=6,8,KG30+2),FALSE),0),"")),"")</f>
        <v/>
      </c>
      <c r="JV30" s="53" t="str">
        <f>IF(JT30&lt;&gt;"",AVERAGE(IF(AND($G30="3",JT30&lt;&gt;""),HLOOKUP(JT30,Points_Table_Modified,IF(KG30&gt;=6,8,KG30+2),FALSE),IF(JT30&lt;&gt;"",HLOOKUP(JT30,Points_Table,IF(KG30&gt;=6,8,KG30+2),FALSE),"")),JU30),JU30)</f>
        <v/>
      </c>
      <c r="JW30" s="51" t="str">
        <f>IF(AND($G30="5",JB30&lt;&gt;""),JB30,"")</f>
        <v/>
      </c>
      <c r="JX30" s="52" t="str">
        <f>IF(AND(JB30&lt;&gt;"",$G30="5"),_xlfn.RANK.EQ(JB30,$JW$6:$JW$89),"")</f>
        <v/>
      </c>
      <c r="JY30" s="52" t="str">
        <f>IF(IF(JX30&lt;&gt;"",IF(MAX(COUNTIF($JX$6:$JX$89,$JX$6:$JX$89))&gt;1,"x",""),"")&lt;&gt;"",JX30+1,"")</f>
        <v/>
      </c>
      <c r="JZ30" s="52" t="str">
        <f>IF(JX30&lt;&gt;"",IF($G30="3",IF(JB30&lt;&gt;"",IF(AND(JX30&lt;=10,JB30&gt;=$JW$92),HLOOKUP(JX30,Points_Table_Modified,IF(KG30&gt;=6,8,KG30+2),FALSE),0),""),IF(JB30&lt;&gt;"",IF(AND(JX30&lt;=10,JB30&gt;=$JW$92),HLOOKUP(JX30,Points_Table,IF(KG30&gt;=6,8,KG30+2),FALSE),0),"")),"")</f>
        <v/>
      </c>
      <c r="KA30" s="53" t="str">
        <f>IF(JY30&lt;&gt;"",AVERAGE(IF(AND($G30="3",JY30&lt;&gt;""),HLOOKUP(JY30,Points_Table_Modified,IF(KG30&gt;=6,8,KG30+2),FALSE),IF(JY30&lt;&gt;"",HLOOKUP(JY30,Points_Table,IF(KG30&gt;=6,8,KG30+2),FALSE),"")),JZ30),JZ30)</f>
        <v/>
      </c>
      <c r="KB30" s="51" t="str">
        <f>IF(AND($G30="6",JB30&lt;&gt;""),JB30,"")</f>
        <v/>
      </c>
      <c r="KC30" s="52" t="str">
        <f>IF(AND(JB30&lt;&gt;"",$G30="6"),_xlfn.RANK.EQ(JB30,$KB$6:$KB$89),"")</f>
        <v/>
      </c>
      <c r="KD30" s="52" t="str">
        <f>IF(IF(KC30&lt;&gt;"",IF(MAX(COUNTIF($KC$6:$KC$89,$KC$6:$KC$89))&gt;1,"x",""),"")&lt;&gt;"",KC30+1,"")</f>
        <v/>
      </c>
      <c r="KE30" s="52" t="str">
        <f>IF(KC30&lt;&gt;"",IF($G30="3",IF(JB30&lt;&gt;"",IF(AND(KC30&lt;=10,JB30&gt;=$KB$92),HLOOKUP(KC30,Points_Table_Modified,IF(KG30&gt;=6,8,KG30+2),FALSE),0),""),IF(JB30&lt;&gt;"",IF(AND(KC30&lt;=10,JB30&gt;=$KB$92),HLOOKUP(KC30,Points_Table,IF(KG30&gt;=6,8,KG30+2),FALSE),0),"")),"")</f>
        <v/>
      </c>
      <c r="KF30" s="53" t="str">
        <f>IF(KD30&lt;&gt;"",AVERAGE(IF(AND($G30="3",KD30&lt;&gt;""),HLOOKUP(KD30,Points_Table_Modified,IF(KG30&gt;=6,8,KG30+2),FALSE),IF(KD30&lt;&gt;"",HLOOKUP(KD30,Points_Table,IF(KG30&gt;=6,8,KG30+2),FALSE),"")),KE30),KE30)</f>
        <v/>
      </c>
      <c r="KG30" s="57">
        <f>VLOOKUP($G30,Entries_D_Event,11,FALSE)</f>
        <v>0</v>
      </c>
      <c r="KH30" s="52" t="str">
        <f>CONCATENATE(KC30,JX30,JS30,JN30,JI30,JD30)</f>
        <v/>
      </c>
      <c r="KI30" s="118" t="str">
        <f>IF(KH30&lt;&gt;"",IF(AND($G30="3",JB30&lt;&gt;""),10,IF(JB30&lt;&gt;"",5,"")),"")</f>
        <v/>
      </c>
      <c r="KJ30" s="108">
        <f>_xlfn.NUMBERVALUE(IF(KH30&lt;&gt;"",CONCATENATE(KF30,KA30,JV30,JQ30,JL30,JG30),""))</f>
        <v>0</v>
      </c>
      <c r="KK30" s="56">
        <f>IFERROR(KI30+KJ30,0)</f>
        <v>0</v>
      </c>
    </row>
    <row r="31" spans="1:358" s="1" customFormat="1" x14ac:dyDescent="0.25">
      <c r="A31" s="35"/>
      <c r="B31" s="45">
        <v>26</v>
      </c>
      <c r="C31" s="46" t="s">
        <v>206</v>
      </c>
      <c r="D31" s="47" t="s">
        <v>3</v>
      </c>
      <c r="E31" s="50">
        <v>11271</v>
      </c>
      <c r="F31" s="109">
        <v>319</v>
      </c>
      <c r="G31" s="49" t="s">
        <v>55</v>
      </c>
      <c r="H31" s="50" t="str">
        <f>VLOOKUP($G31,Class_Description,2)</f>
        <v>Modified</v>
      </c>
      <c r="I31" s="187">
        <f>AS31+CC31+DM31+EW31+GG31+HQ31+JA31+KK31</f>
        <v>10</v>
      </c>
      <c r="J31" s="248"/>
      <c r="K31" s="153" t="str">
        <f>IF(AND(J31&lt;&gt;"",$G31="1"),J31,"")</f>
        <v/>
      </c>
      <c r="L31" s="154" t="str">
        <f>IF(AND(J31&lt;&gt;"",$G31="1"),_xlfn.RANK.EQ(J31,$K$6:$K$89),"")</f>
        <v/>
      </c>
      <c r="M31" s="154" t="str">
        <f>IF(G31="6",IF(IF(L31&lt;&gt;"",IF(MAX(COUNTIF($L$6:$L$89,$L$6:$L$89))&gt;1,"x",""),"")&lt;&gt;"",L31+1,""),IF(K31=0,"",IF(IF(L31&lt;&gt;"",IF(MAX(COUNTIF($L$6:$L$89,$L$6:$L$89))&gt;1,"x",""),"")&lt;&gt;"",L31+1,"")))</f>
        <v/>
      </c>
      <c r="N31" s="154" t="str">
        <f>IF(L31&lt;&gt;"",IF($G31="3",IF(AND(L31&lt;=20,J31&gt;=$K$92),HLOOKUP(L31,Points_Table_Modified,IF(AO31&gt;=6,8,AO31+2),FALSE),0),IF(AND(L31&lt;=10,J31&gt;=$K$92),HLOOKUP(L31,Points_Table,IF(AO31&gt;=6,8,AO31+2),FALSE),0)),"")</f>
        <v/>
      </c>
      <c r="O31" s="154" t="str">
        <f>IF(M31&lt;&gt;"",AVERAGE(IF(AND($G31="3",M31&lt;&gt;""),HLOOKUP(M31,Points_Table_Modified,IF(AO31&gt;=6,8,AO31+2),FALSE),IF(M31&lt;&gt;"",HLOOKUP(M31,Points_Table,IF(AO31&gt;=6,8,AO31+2),FALSE),"")),N31),N31)</f>
        <v/>
      </c>
      <c r="P31" s="153" t="str">
        <f>IF(AND(J31&lt;&gt;"",$G31="2"),J31,"")</f>
        <v/>
      </c>
      <c r="Q31" s="154" t="str">
        <f>IF(AND(J31&lt;&gt;"",$G31="2"),_xlfn.RANK.EQ(J31,$P$6:$P$89),"")</f>
        <v/>
      </c>
      <c r="R31" s="154" t="str">
        <f>IF(G31="6",IF(IF(Q31&lt;&gt;"",IF(MAX(COUNTIF($Q$6:$Q$89,$Q$6:$Q$89))&gt;1,"x",""),"")&lt;&gt;"",Q31+1,""),IF(P31=0,"",IF(IF(Q31&lt;&gt;"",IF(MAX(COUNTIF($Q$6:$Q$89,$Q$6:$Q$89))&gt;1,"x",""),"")&lt;&gt;"",Q31+1,"")))</f>
        <v/>
      </c>
      <c r="S31" s="154" t="str">
        <f>IF(Q31&lt;&gt;"",IF($G31="3",IF(J31&lt;&gt;"",IF(AND(Q31&lt;=10,J31&gt;=$P$92),HLOOKUP(Q31,Points_Table_Modified,IF(AO31&gt;=6,8,AO31+2),FALSE),0),""),IF(J31&lt;&gt;"",IF(AND(Q31&lt;=10,J31&gt;=$P$92),HLOOKUP(Q31,Points_Table,IF(AO31&gt;=6,8,AO31+2),FALSE),0),"")),"")</f>
        <v/>
      </c>
      <c r="T31" s="154" t="str">
        <f>IF(R31&lt;&gt;"",AVERAGE(IF(AND($G31="3",R31&lt;&gt;""),HLOOKUP(R31,Points_Table_Modified,IF(AO31&gt;=6,8,AO31+2),FALSE),IF(R31&lt;&gt;"",HLOOKUP(R31,Points_Table,IF(AO31&gt;=6,8,AO31+2),FALSE),"")),S31),S31)</f>
        <v/>
      </c>
      <c r="U31" s="153" t="str">
        <f>IF(AND(J31&lt;&gt;"",$G31="3"),J31,"")</f>
        <v/>
      </c>
      <c r="V31" s="154" t="str">
        <f>IF(AND(J31&lt;&gt;"",$G31="3"),_xlfn.RANK.EQ(J31,$U$6:$U$89),"")</f>
        <v/>
      </c>
      <c r="W31" s="154" t="str">
        <f>IF(G31="6",IF(IF(V31&lt;&gt;"",IF(MAX(COUNTIF($V$6:$V$89,$V$6:$V$89))&gt;1,"x",""),"")&lt;&gt;"",V31+1,""),IF(U31=0,"",IF(IF(V31&lt;&gt;"",IF(MAX(COUNTIF($V$6:$V$89,$V$6:$V$89))&gt;1,"x",""),"")&lt;&gt;"",V31+1,"")))</f>
        <v/>
      </c>
      <c r="X31" s="154" t="str">
        <f>IF(V31&lt;&gt;"",IF($G31="3",IF(J31&lt;&gt;"",IF(AND(V31&lt;=20,J31&gt;=$U$92),HLOOKUP(V31,Points_Table_Modified,IF(AO31&gt;=6,8,AO31+2),FALSE),0),""),IF(J31&lt;&gt;"",IF(AND(V31&lt;=10,$J31&gt;=$U$92),HLOOKUP(V31,Points_Table,IF(AO31&gt;=6,8,AO31+2),FALSE),0),"")),"")</f>
        <v/>
      </c>
      <c r="Y31" s="154" t="str">
        <f>IF(W31&lt;&gt;"",AVERAGE(IF(AND($G31="3",W31&lt;&gt;""),HLOOKUP(W31,Points_Table_Modified,IF(AO31&gt;=6,8,AO31+2),FALSE),IF(W31&lt;&gt;"",HLOOKUP(W31,Points_Table,IF(AO31&gt;=6,8,AO31+2),FALSE),"")),X31),X31)</f>
        <v/>
      </c>
      <c r="Z31" s="153" t="str">
        <f>IF(AND(J31&lt;&gt;"",$G31="4"),J31,"")</f>
        <v/>
      </c>
      <c r="AA31" s="154" t="str">
        <f>IF(AND($J31&lt;&gt;"",G31="4"),_xlfn.RANK.EQ(J31,$Z$6:$Z$89),"")</f>
        <v/>
      </c>
      <c r="AB31" s="154" t="str">
        <f>IF($G31="6",IF(IF(AA31&lt;&gt;"",IF(MAX(COUNTIF($AA$6:$AA$89,$AA$6:$AA$89))&gt;1,"x",""),"")&lt;&gt;"",AA31+1,""),IF(Z31=0,"",IF(IF(AA31&lt;&gt;"",IF(MAX(COUNTIF($AA$6:$AA$89,$AA$6:$AA$89))&gt;1,"x",""),"")&lt;&gt;"",AA31+1,"")))</f>
        <v/>
      </c>
      <c r="AC31" s="154" t="str">
        <f>IF(AA31&lt;&gt;"",IF($G31="3",IF(J31&lt;&gt;"",IF(AND(AA31&lt;=10,J31&gt;=$Z$92),HLOOKUP(AA31,Points_Table_Modified,IF(AO31&gt;=6,8,AO31+2),FALSE),0),""),IF(J31&lt;&gt;"",IF(AND(AA31&lt;=10,J31&gt;=$Z$92),HLOOKUP(AA31,Points_Table,IF(AO31&gt;=6,8,AO31+2),FALSE),0),"")),"")</f>
        <v/>
      </c>
      <c r="AD31" s="154" t="str">
        <f>IF(AB31&lt;&gt;"",AVERAGE(IF(AND($G31="3",AB31&lt;&gt;""),HLOOKUP(AB31,Points_Table_Modified,IF(AO31&gt;=6,8,AO31+2),FALSE),IF(AB31&lt;&gt;"",HLOOKUP(AB31,Points_Table,IF(AO31&gt;=6,8,AO31+2),FALSE),"")),AC31),AC31)</f>
        <v/>
      </c>
      <c r="AE31" s="153" t="str">
        <f>IF(AND(J31&lt;&gt;"",$G31="5"),J31,"")</f>
        <v/>
      </c>
      <c r="AF31" s="154" t="str">
        <f>IF(AND(J31&lt;&gt;"",$G31="5"),_xlfn.RANK.EQ(J31,$AE$6:$AE$89),"")</f>
        <v/>
      </c>
      <c r="AG31" s="154" t="str">
        <f>IF($G31="6",IF(IF(AF31&lt;&gt;"",IF(MAX(COUNTIF($AF$6:$AF$89,$AF$6:$AF$89))&gt;1,"x",""),"")&lt;&gt;"",AF31+1,""),IF(AE31=0,"",IF(IF(AF31&lt;&gt;"",IF(MAX(COUNTIF($AF$6:$AF$89,$AF$6:$AF$89))&gt;1,"x",""),"")&lt;&gt;"",AF31+1,"")))</f>
        <v/>
      </c>
      <c r="AH31" s="154" t="str">
        <f>IF(AF31&lt;&gt;"",IF($G31="3",IF(J31&lt;&gt;"",IF(AND(AF31&lt;=10,J31&gt;=$AE$92),HLOOKUP(AF31,Points_Table_Modified,IF(AO31&gt;=6,8,AO31+2),FALSE),0),""),IF(J31&lt;&gt;"",IF(AND(AF31&lt;=10,J31&gt;=$AE$92),HLOOKUP(AF31,Points_Table,IF(AO31&gt;=6,8,AO31+2),FALSE),0),"")),"")</f>
        <v/>
      </c>
      <c r="AI31" s="154" t="str">
        <f>IF(AG31&lt;&gt;"",AVERAGE(IF(AND($G31="3",AG31&lt;&gt;""),HLOOKUP(AG31,Points_Table_Modified,IF(AO31&gt;=6,8,AO31+2),FALSE),IF(AG31&lt;&gt;"",HLOOKUP(AG31,Points_Table,IF(AO31&gt;=6,8,AO31+2),FALSE),"")),AH31),AH31)</f>
        <v/>
      </c>
      <c r="AJ31" s="153" t="str">
        <f>IF(AND(J31&lt;&gt;"",$G31="6"),J31,"")</f>
        <v/>
      </c>
      <c r="AK31" s="154" t="str">
        <f>IF(AND(J31&lt;&gt;"",$G31="6"),_xlfn.RANK.EQ(J31,$AJ$6:$AJ$89),"")</f>
        <v/>
      </c>
      <c r="AL31" s="154" t="str">
        <f>IF(G31="6",IF(IF(AK31&lt;&gt;"",IF(MAX(COUNTIF($AK$6:$AK$89,$AK$6:$AK$89))&gt;1,"x",""),"")&lt;&gt;"",AK31+1,""),IF(AJ31=0,"",IF(IF(AK31&lt;&gt;"",IF(MAX(COUNTIF($AK$6:$AK$89,$AK$6:$AK$89))&gt;1,"x",""),"")&lt;&gt;"",AK31+1,"")))</f>
        <v/>
      </c>
      <c r="AM31" s="154" t="str">
        <f>IF(AK31&lt;&gt;"",IF($G31="3",IF(J31&lt;&gt;"",IF(AND(AK31&lt;=10,J31&gt;=$AJ$92),HLOOKUP(AK31,Points_Table_Modified,IF(AO31&gt;=6,8,AO31+2),FALSE),0),""),IF(J31&lt;&gt;"",IF(AND(AK31&lt;=10,J31&gt;=$AJ$92),HLOOKUP(AK31,Points_Table,IF(AO31&gt;=6,8,AO31+2),FALSE),0),"")),"")</f>
        <v/>
      </c>
      <c r="AN31" s="155" t="str">
        <f>IF(AL31&lt;&gt;"",AVERAGE(IF(AND($G31="3",AL31&lt;&gt;""),HLOOKUP(AL31,Points_Table_Modified,IF(AO31&gt;=6,8,AO31+2),FALSE),IF(AL31&lt;&gt;"",HLOOKUP(AL31,Points_Table,IF(AO31&gt;=6,8,AO31+2),FALSE),"")),AM31),AM31)</f>
        <v/>
      </c>
      <c r="AO31" s="87">
        <f>VLOOKUP($G31,Entries_D_Event,4,FALSE)</f>
        <v>10</v>
      </c>
      <c r="AP31" s="83" t="str">
        <f>CONCATENATE(AK31,AF31,AA31,V31,Q31,L31)</f>
        <v/>
      </c>
      <c r="AQ31" s="156" t="str">
        <f>IF(AP31&lt;&gt;"",IF(AND($G31="3",J31&lt;&gt;""),10,IF(J31&lt;&gt;"",5,"")),"")</f>
        <v/>
      </c>
      <c r="AR31" s="156">
        <f>_xlfn.NUMBERVALUE(IF(AP31&lt;&gt;"",CONCATENATE(AN31,AI31,AD31,Y31,T31,O31),""))</f>
        <v>0</v>
      </c>
      <c r="AS31" s="56">
        <f>IFERROR(AQ31+AR31,0)</f>
        <v>0</v>
      </c>
      <c r="AT31" s="157"/>
      <c r="AU31" s="84" t="str">
        <f>IF(AND(AT31&lt;&gt;"",$G31="1"),AT31,"")</f>
        <v/>
      </c>
      <c r="AV31" s="83" t="str">
        <f>IF(AND(AT31&lt;&gt;"",$G31="1"),_xlfn.RANK.EQ(AT31,$AU$6:$AU$89),"")</f>
        <v/>
      </c>
      <c r="AW31" s="83" t="str">
        <f>IF(IF(AV31&lt;&gt;"",IF(MAX(COUNTIF($AV$6:$AV$89,$AV$6:$AV$89))&gt;1,"x",""),"")&lt;&gt;"",AV31+1,"")</f>
        <v/>
      </c>
      <c r="AX31" s="83" t="str">
        <f>IF(AV31&lt;&gt;"",IF($G31="3",IF(AT31&lt;&gt;"",IF(AND(AV31&lt;=10,AT31&gt;=$AU$92),HLOOKUP(AV31,Points_Table_Modified,IF(BY31&gt;=6,8,BY31+2),FALSE),0),""),IF(AT31&lt;&gt;"",IF(AND(AV31&lt;=10,AT31&gt;=$AU$92),HLOOKUP(AV31,Points_Table,IF(BY31&gt;=6,8,BY31+2),FALSE),0),"")),"")</f>
        <v/>
      </c>
      <c r="AY31" s="86" t="str">
        <f>IF(AW31&lt;&gt;"",AVERAGE(IF(AND($G31="3",AW31&lt;&gt;""),HLOOKUP(AW31,Points_Table_Modified,IF(BY31&gt;=6,8,BY31+2),FALSE),IF(AW31&lt;&gt;"",HLOOKUP(AW31,Points_Table,IF(BY31&gt;=6,8,BY31+2),FALSE),"")),AX31),AX31)</f>
        <v/>
      </c>
      <c r="AZ31" s="85" t="str">
        <f>IF(AND($G31="2",AT31&lt;&gt;""),AT31,"")</f>
        <v/>
      </c>
      <c r="BA31" s="83" t="str">
        <f>IF(AND(AT31&lt;&gt;"",$G31="2"),_xlfn.RANK.EQ(AT31,$AZ$6:$AZ$89),"")</f>
        <v/>
      </c>
      <c r="BB31" s="83" t="str">
        <f>IF(IF(BA31&lt;&gt;"",IF(MAX(COUNTIF($BA$6:$BA$89,$BA$6:$BA$89))&gt;1,"x",""),"")&lt;&gt;"",BA31+1,"")</f>
        <v/>
      </c>
      <c r="BC31" s="84" t="str">
        <f>IF(BA31&lt;&gt;"",IF($G31="3",IF(AT31&lt;&gt;"",IF(AND(BA31&lt;=10,AT31&gt;=$AZ$92),HLOOKUP(BA31,Points_Table_Modified,IF(BY31&gt;=6,8,BY31+2),FALSE),0),""),IF(AT31&lt;&gt;"",IF(AND(BA31&lt;=10,AT31&gt;=$AZ$92),HLOOKUP(BA31,Points_Table,IF(BY31&gt;=6,8,BY31+2),FALSE),0),"")),"")</f>
        <v/>
      </c>
      <c r="BD31" s="86" t="str">
        <f>IF(BB31&lt;&gt;"",AVERAGE(IF(AND($G31="3",BB31&lt;&gt;""),HLOOKUP(BB31,Points_Table_Modified,IF(BY31&gt;=6,8,BY31+2),FALSE),IF(BB31&lt;&gt;"",HLOOKUP(BB31,Points_Table,IF(BY31&gt;=6,8,BY31+2),FALSE),"")),BC31),BC31)</f>
        <v/>
      </c>
      <c r="BE31" s="85" t="str">
        <f>IF(AND($G31="3",AT31&lt;&gt;""),AT31,"")</f>
        <v/>
      </c>
      <c r="BF31" s="83" t="str">
        <f>IF(AND(AT31&lt;&gt;"",$G31="3"),_xlfn.RANK.EQ(AT31,$BE$6:$BE$89),"")</f>
        <v/>
      </c>
      <c r="BG31" s="83" t="str">
        <f>IF(IF(BF31&lt;&gt;"",IF(MAX(COUNTIF($BF$6:$BF$89,$BF$6:$BF$89))&gt;1,"x",""),"")&lt;&gt;"",BF31+1,"")</f>
        <v/>
      </c>
      <c r="BH31" s="83" t="str">
        <f>IF(BF31&lt;&gt;"",IF($G31="3",IF(AT31&lt;&gt;"",IF(AND(BF31&lt;=20,AT31&gt;=$BE$92),HLOOKUP(BF31,Points_Table_Modified,IF(BY31&gt;=6,8,BY31+2),FALSE),0),""),IF(AT31&lt;&gt;"",IF(AND(BF31&lt;=10,AT31&gt;=$BE$92),HLOOKUP(BF31,Points_Table,IF(BY31&gt;=6,8,BY31+2),FALSE),0),"")),"")</f>
        <v/>
      </c>
      <c r="BI31" s="86" t="str">
        <f>IF(BG31&lt;&gt;"",AVERAGE(IF(AND($G31="3",BG31&lt;&gt;""),HLOOKUP(BG31,Points_Table_Modified,IF(BY31&gt;=6,8,BY31+2),FALSE),IF(BG31&lt;&gt;"",HLOOKUP(BG31,Points_Table,IF(BY31&gt;=6,8,BY31+2),FALSE),"")),BH31),BH31)</f>
        <v/>
      </c>
      <c r="BJ31" s="85" t="str">
        <f>IF(AND($G31="4",AT31&lt;&gt;""),AT31,"")</f>
        <v/>
      </c>
      <c r="BK31" s="83" t="str">
        <f>IF(AND(AT31&lt;&gt;"",G31="4"),_xlfn.RANK.EQ(AT31,$BJ$6:$BJ$89),"")</f>
        <v/>
      </c>
      <c r="BL31" s="83" t="str">
        <f>IF(IF(BK31&lt;&gt;"",IF(MAX(COUNTIF($BK$6:$BK$89,$BK$6:$BK$89))&gt;1,"x",""),"")&lt;&gt;"",BK31+1,"")</f>
        <v/>
      </c>
      <c r="BM31" s="83" t="str">
        <f>IF(BK31&lt;&gt;"",IF($G31="3",IF(AT31&lt;&gt;"",IF(AND(BK31&lt;=10,AT31&gt;=$BJ$92),HLOOKUP(BK31,Points_Table_Modified,IF(BY31&gt;=6,8,BY31+2),FALSE),0),""),IF(AT31&lt;&gt;"",IF(AND(BK31&lt;=10,AT31&gt;=$BJ$92),HLOOKUP(BK31,Points_Table,IF(BY31&gt;=6,8,BY31+2),FALSE),0),"")),"")</f>
        <v/>
      </c>
      <c r="BN31" s="86" t="str">
        <f>IF(BL31&lt;&gt;"",AVERAGE(IF(AND($G31="3",BL31&lt;&gt;""),HLOOKUP(BL31,Points_Table_Modified,IF(BY31&gt;=6,8,BY31+2),FALSE),IF(BL31&lt;&gt;"",HLOOKUP(BL31,Points_Table,IF(BY31&gt;=6,8,BY31+2),FALSE),"")),BM31),BM31)</f>
        <v/>
      </c>
      <c r="BO31" s="85" t="str">
        <f>IF(AND($G31="5",AT31&lt;&gt;""),AT31,"")</f>
        <v/>
      </c>
      <c r="BP31" s="83" t="str">
        <f>IF(AND(AT31&lt;&gt;"",$G31="5"),_xlfn.RANK.EQ(AT31,$BO$6:$BO$89),"")</f>
        <v/>
      </c>
      <c r="BQ31" s="83" t="str">
        <f>IF(IF(BP31&lt;&gt;"",IF(MAX(COUNTIF($BP$6:$BP$89,$BP$6:$BP$89))&gt;1,"x",""),"")&lt;&gt;"",BP31+1,"")</f>
        <v/>
      </c>
      <c r="BR31" s="83" t="str">
        <f>IF(BP31&lt;&gt;"",IF($G31="3",IF(AT31&lt;&gt;"",IF(AND(BP31&lt;=10,AT31&gt;=$BO$92),HLOOKUP(BP31,Points_Table_Modified,IF(BY31&gt;=6,8,BY31+2),FALSE),0),""),IF(AT31&lt;&gt;"",IF(AND(BP31&lt;=10,AT31&gt;=$BO$92),HLOOKUP(BP31,Points_Table,IF(BY31&gt;=6,8,BY31+2),FALSE),0),"")),"")</f>
        <v/>
      </c>
      <c r="BS31" s="86" t="str">
        <f>IF(BQ31&lt;&gt;"",AVERAGE(IF(AND($G31="3",BQ31&lt;&gt;""),HLOOKUP(BQ31,Points_Table_Modified,IF(BY31&gt;=6,8,BY31+2),FALSE),IF(BQ31&lt;&gt;"",HLOOKUP(BQ31,Points_Table,IF(BY31&gt;=6,8,BY31+2),FALSE),"")),BR31),BR31)</f>
        <v/>
      </c>
      <c r="BT31" s="85" t="str">
        <f>IF(AND($G31="6",AT31&lt;&gt;""),AT31,"")</f>
        <v/>
      </c>
      <c r="BU31" s="83" t="str">
        <f>IF(AND(AT31&lt;&gt;"",$G31="6"),_xlfn.RANK.EQ(AT31,$BT$6:$BT$89),"")</f>
        <v/>
      </c>
      <c r="BV31" s="83" t="str">
        <f>IF(IF(BU31&lt;&gt;"",IF(MAX(COUNTIF($BU$6:$BU$89,$BU$6:$BU$89))&gt;1,"x",""),"")&lt;&gt;"",BU31+1,"")</f>
        <v/>
      </c>
      <c r="BW31" s="83" t="str">
        <f>IF(BU31&lt;&gt;"",IF($G31="3",IF(AT31&lt;&gt;"",IF(AND(BU31&lt;=10,AT31&gt;=$BT$92),HLOOKUP(BU31,Points_Table_Modified,IF(BY31&gt;=6,8,BY31+2),FALSE),0),""),IF(AT31&lt;&gt;"",IF(AND(BU31&lt;=10,AT31&gt;=$BT$92),HLOOKUP(BU31,Points_Table,IF(BY31&gt;=6,8,BY31+2),FALSE),0),"")),"")</f>
        <v/>
      </c>
      <c r="BX31" s="86" t="str">
        <f>IF(BV31&lt;&gt;"",AVERAGE(IF(AND($G31="3",BV31&lt;&gt;""),HLOOKUP(BV31,Points_Table_Modified,IF(BY31&gt;=6,8,BY31+2),FALSE),IF(BV31&lt;&gt;"",HLOOKUP(BV31,Points_Table,IF(BY31&gt;=6,8,BY31+2),FALSE),"")),BW31),BW31)</f>
        <v/>
      </c>
      <c r="BY31" s="87">
        <f>VLOOKUP($G31,Entries_D_Event,5,FALSE)</f>
        <v>12</v>
      </c>
      <c r="BZ31" s="83" t="str">
        <f>CONCATENATE(BU31,BP31,BK31,BF31,BA31,AV31)</f>
        <v/>
      </c>
      <c r="CA31" s="156" t="str">
        <f>IF(BZ31&lt;&gt;"",IF(AND($G31="3",AT31&lt;&gt;""),10,IF(AT31&lt;&gt;"",5,"")),"")</f>
        <v/>
      </c>
      <c r="CB31" s="156">
        <f>_xlfn.NUMBERVALUE(IF(BZ31&lt;&gt;"",CONCATENATE(BX31,BS31,BN31,BI31,BD31,AY31),""))</f>
        <v>0</v>
      </c>
      <c r="CC31" s="56">
        <f>IFERROR(CA31+CB31,0)</f>
        <v>0</v>
      </c>
      <c r="CD31" s="157">
        <v>24</v>
      </c>
      <c r="CE31" s="84" t="str">
        <f>IF(AND($G31="1",CD31&lt;&gt;""),CD31,"")</f>
        <v/>
      </c>
      <c r="CF31" s="83" t="str">
        <f>IF(AND(CD31&lt;&gt;"",$G31="1"),_xlfn.RANK.EQ(CD31,$CE$6:$CE$89),"")</f>
        <v/>
      </c>
      <c r="CG31" s="83" t="str">
        <f>IF(IF(CF31&lt;&gt;"",IF(MAX(COUNTIF($CF$6:$CF$89,$CF$6:$CF$89))&gt;1,"x",""),"")&lt;&gt;"",CF31+1,"")</f>
        <v/>
      </c>
      <c r="CH31" s="83" t="str">
        <f>IF(CF31&lt;&gt;"",IF($G31="3",IF(CD31&lt;&gt;"",IF(AND(CF31&lt;=10,CD31&gt;=$CE$92),HLOOKUP(CF31,Points_Table_Modified,IF(DI31&gt;=6,8,DI31+2),FALSE),0),""),IF(CD31&lt;&gt;"",IF(AND(CF31&lt;=10,CD31&gt;=$CE$92),HLOOKUP(CF31,Points_Table,IF(DI31&gt;=6,8,DI31+2),FALSE),0),"")),"")</f>
        <v/>
      </c>
      <c r="CI31" s="86" t="str">
        <f>IF(CG31&lt;&gt;"",AVERAGE(IF(AND($G31="3",CG31&lt;&gt;""),HLOOKUP(CG31,Points_Table_Modified,IF(DI31&gt;=6,8,DI31+2),FALSE),IF(CG31&lt;&gt;"",HLOOKUP(CG31,Points_Table,IF(DI31&gt;=6,8,DI31+2),FALSE),"")),CH31),CH31)</f>
        <v/>
      </c>
      <c r="CJ31" s="85" t="str">
        <f>IF(AND($G31="2",CD31&lt;&gt;""),CD31,"")</f>
        <v/>
      </c>
      <c r="CK31" s="83" t="str">
        <f>IF(AND(CD31&lt;&gt;"",$G31="2"),_xlfn.RANK.EQ(CD31,$CJ$6:$CJ$89),"")</f>
        <v/>
      </c>
      <c r="CL31" s="83" t="str">
        <f>IF(IF(CK31&lt;&gt;"",IF(MAX(COUNTIF($CK$6:$CK$89,$CK$6:$CK$89))&gt;1,"x",""),"")&lt;&gt;"",CK31+1,"")</f>
        <v/>
      </c>
      <c r="CM31" s="84" t="str">
        <f>IF(CK31&lt;&gt;"",IF($G31="3",IF(CD31&lt;&gt;"",IF(AND(CK31&lt;=10,CD31&gt;=$CJ$92),HLOOKUP(CK31,Points_Table_Modified,IF(DI31&gt;=6,8,DI31+2),FALSE),0),""),IF(CD31&lt;&gt;"",IF(AND(CK31&lt;=10,CD31&gt;=$CJ$92),HLOOKUP(CK31,Points_Table,IF(DI31&gt;=6,8,DI31+2),FALSE),0),"")),"")</f>
        <v/>
      </c>
      <c r="CN31" s="86" t="str">
        <f>IF(CL31&lt;&gt;"",AVERAGE(IF(AND($G31="3",CL31&lt;&gt;""),HLOOKUP(CL31,Points_Table_Modified,IF(DI31&gt;=6,8,DI31+2),FALSE),IF(CL31&lt;&gt;"",HLOOKUP(CL31,Points_Table,IF(DI31&gt;=6,8,DI31+2),FALSE),"")),CM31),CM31)</f>
        <v/>
      </c>
      <c r="CO31" s="85">
        <f>IF(AND($G31="3",CD31&lt;&gt;""),CD31,"")</f>
        <v>24</v>
      </c>
      <c r="CP31" s="83">
        <f>IF(AND(CD31&lt;&gt;"",$G31="3"),_xlfn.RANK.EQ(CD31,$CO$6:$CO$89),"")</f>
        <v>11</v>
      </c>
      <c r="CQ31" s="83" t="str">
        <f>IF(IF(CP31&lt;&gt;"",IF(MAX(COUNTIF($CP31:$CP$89,$CP$6:$CP$89))&gt;1,"x",""),"")&lt;&gt;"",CP31+1,"")</f>
        <v/>
      </c>
      <c r="CR31" s="83">
        <f>IF(CP31&lt;&gt;"",IF($G31="3",IF(CD31&lt;&gt;"",IF(AND(CP31&lt;=20,CD31&gt;=$CO$92),HLOOKUP(CP31,Points_Table_Modified,IF(DI31&gt;=6,8,DI31+2),FALSE),0),""),IF(CD31&lt;&gt;"",IF(AND(CP31&lt;=10,CD31&gt;=$CO$92),HLOOKUP(CP31,Points_Table,IF(DI31&gt;=6,8,DI31+2),FALSE),0),"")),"")</f>
        <v>0</v>
      </c>
      <c r="CS31" s="86">
        <f>IF(CQ31&lt;&gt;"",AVERAGE(IF(AND($G31="3",CQ31&lt;&gt;""),HLOOKUP(CQ31,Points_Table_Modified,IF(DI31&gt;=6,8,DI31+2),FALSE),IF(CQ31&lt;&gt;"",HLOOKUP(CQ31,Points_Table,IF(DI31&gt;=6,8,DI31+2),FALSE),"")),CR31),CR31)</f>
        <v>0</v>
      </c>
      <c r="CT31" s="85" t="str">
        <f>IF(AND($G31="4",CD31&lt;&gt;""),CD31,"")</f>
        <v/>
      </c>
      <c r="CU31" s="83" t="str">
        <f>IF(AND(CD31&lt;&gt;"",G31="4"),_xlfn.RANK.EQ(CD31,$CT$6:$CT$89),"")</f>
        <v/>
      </c>
      <c r="CV31" s="83" t="str">
        <f>IF(IF(CU31&lt;&gt;"",IF(MAX(COUNTIF($CU$6:$CU$89,$CU$6:$CU$89))&gt;1,"x",""),"")&lt;&gt;"",CU31+1,"")</f>
        <v/>
      </c>
      <c r="CW31" s="83" t="str">
        <f>IF(CU31&lt;&gt;"",IF($G31="3",IF(CD31&lt;&gt;"",IF(AND(CU31&lt;=10,CD31&gt;=$CT$92),HLOOKUP(CU31,Points_Table_Modified,IF(DI31&gt;=6,8,DI31+2),FALSE),0),""),IF(CD31&lt;&gt;"",IF(AND(CU31&lt;=10,CD31&gt;=$CT$92),HLOOKUP(CU31,Points_Table,IF(DI31&gt;=6,8,DI31+2),FALSE),0),"")),"")</f>
        <v/>
      </c>
      <c r="CX31" s="86" t="str">
        <f>IF(CV31&lt;&gt;"",AVERAGE(IF(AND($G31="3",CV31&lt;&gt;""),HLOOKUP(CV31,Points_Table_Modified,IF(DI31&gt;=6,8,DI31+2),FALSE),IF(CV31&lt;&gt;"",HLOOKUP(CV31,Points_Table,IF(DI31&gt;=6,8,DI31+2),FALSE),"")),CW31),CW31)</f>
        <v/>
      </c>
      <c r="CY31" s="85" t="str">
        <f>IF(AND($G31="5",CD31&lt;&gt;""),CD31,"")</f>
        <v/>
      </c>
      <c r="CZ31" s="83" t="str">
        <f>IF(AND(CD31&lt;&gt;"",$G31="5"),_xlfn.RANK.EQ(CD31,$CY$6:$CY$89),"")</f>
        <v/>
      </c>
      <c r="DA31" s="83" t="str">
        <f>IF(IF(CZ31&lt;&gt;"",IF(MAX(COUNTIF($CZ$6:$CZ$89,$CZ$6:$CZ$89))&gt;1,"x",""),"")&lt;&gt;"",CZ31+1,"")</f>
        <v/>
      </c>
      <c r="DB31" s="83" t="str">
        <f>IF(CZ31&lt;&gt;"",IF($G31="3",IF(CD31&lt;&gt;"",IF(AND(CZ31&lt;=10,CD31&gt;=$CY$92),HLOOKUP(CZ31,Points_Table_Modified,IF(DI31&gt;=6,8,DI31+2),FALSE),0),""),IF(CD31&lt;&gt;"",IF(AND(CZ31&lt;=10,CD31&gt;=$CY$92),HLOOKUP(CZ31,Points_Table,IF(DI31&gt;=6,8,DI31+2),FALSE),0),"")),"")</f>
        <v/>
      </c>
      <c r="DC31" s="86" t="str">
        <f>IF(DA31&lt;&gt;"",AVERAGE(IF(AND($G31="3",DA31&lt;&gt;""),HLOOKUP(DA31,Points_Table_Modified,IF(DI31&gt;=6,8,DI31+2),FALSE),IF(DA31&lt;&gt;"",HLOOKUP(DA31,Points_Table,IF(DI31&gt;=6,8,DI31+2),FALSE),"")),DB31),DB31)</f>
        <v/>
      </c>
      <c r="DD31" s="85" t="str">
        <f>IF(AND($G31="6",CD31&lt;&gt;""),CD31,"")</f>
        <v/>
      </c>
      <c r="DE31" s="83" t="str">
        <f>IF(AND(CD31&lt;&gt;"",$G31="6"),_xlfn.RANK.EQ(CD31,$DD$6:$DD$89),"")</f>
        <v/>
      </c>
      <c r="DF31" s="83" t="str">
        <f>IF(IF(DE31&lt;&gt;"",IF(MAX(COUNTIF($DE$6:$DE$89,$DE$6:$DE$89))&gt;1,"x",""),"")&lt;&gt;"",DE31+1,"")</f>
        <v/>
      </c>
      <c r="DG31" s="83" t="str">
        <f>IF(DE31&lt;&gt;"",IF($G31="3",IF(CD31&lt;&gt;"",IF(AND(DE31&lt;=10,CD31&gt;=$DD$92),HLOOKUP(DE31,Points_Table_Modified,IF(DI31&gt;=6,8,DI31+2),FALSE),0),""),IF(CD31&lt;&gt;"",IF(AND(DE31&lt;=10,CD31&gt;=$DD$92),HLOOKUP(DE31,Points_Table,IF(DI31&gt;=6,8,DI31+2),FALSE),0),"")),"")</f>
        <v/>
      </c>
      <c r="DH31" s="86" t="str">
        <f>IF(DF31&lt;&gt;"",AVERAGE(IF(AND($G31="3",DF31&lt;&gt;""),HLOOKUP(DF31,Points_Table_Modified,IF(DI31&gt;=6,8,DI31+2),FALSE),IF(DF31&lt;&gt;"",HLOOKUP(DF31,Points_Table,IF(DI31&gt;=6,8,DI31+2),FALSE),"")),DG31),DG31)</f>
        <v/>
      </c>
      <c r="DI31" s="87">
        <f>VLOOKUP($G31,Entries_D_Event,6,FALSE)</f>
        <v>12</v>
      </c>
      <c r="DJ31" s="83" t="str">
        <f>CONCATENATE(DE31,CZ31,CU31,CP31,CK31,CF31)</f>
        <v>11</v>
      </c>
      <c r="DK31" s="83">
        <f>IF(DJ31&lt;&gt;"",IF(AND($G31="3",CD31&lt;&gt;""),10,IF(CD31&lt;&gt;"",5,"")),"")</f>
        <v>10</v>
      </c>
      <c r="DL31" s="156">
        <f>_xlfn.NUMBERVALUE(IF(DJ31&lt;&gt;"",CONCATENATE(DH31,DC31,CX31,CS31,CN31,CI31),""))</f>
        <v>0</v>
      </c>
      <c r="DM31" s="56">
        <f>IFERROR(DK31+DL31,0)</f>
        <v>10</v>
      </c>
      <c r="DN31" s="157"/>
      <c r="DO31" s="83" t="str">
        <f>IF(AND($G31="1",DN31&lt;&gt;""),DN31,"")</f>
        <v/>
      </c>
      <c r="DP31" s="83" t="str">
        <f>IF(AND(DN31&lt;&gt;"",$G31="1"),_xlfn.RANK.EQ(DN31,$DO$6:$DO$89),"")</f>
        <v/>
      </c>
      <c r="DQ31" s="83" t="str">
        <f>IF(IF(DP31&lt;&gt;"",IF(MAX(COUNTIF($DP$6:$DP$89,$DP$6:$DP$89))&gt;1,"x",""),"")&lt;&gt;"",DP31+1,"")</f>
        <v/>
      </c>
      <c r="DR31" s="83" t="str">
        <f>IF(DP31&lt;&gt;"",IF($G31="3",IF(DN31&lt;&gt;"",IF(AND(DP31&lt;=10,DN31&gt;=$DO$92),HLOOKUP(DP31,Points_Table_Modified,IF(ES31&gt;=6,8,ES31+2),FALSE),0),""),IF(DN31&lt;&gt;"",IF(AND(DP31&lt;=10,DN31&gt;=$DO$92),HLOOKUP(DP31,Points_Table,IF(ES31&gt;=6,8,ES31+2),FALSE),0),"")),"")</f>
        <v/>
      </c>
      <c r="DS31" s="86" t="str">
        <f>IF(DQ31&lt;&gt;"",AVERAGE(IF(AND($G31="3",DQ31&lt;&gt;""),HLOOKUP(DQ31,Points_Table_Modified,IF(ES31&gt;=6,8,ES31+2),FALSE),IF(DQ31&lt;&gt;"",HLOOKUP(DQ31,Points_Table,IF(ES31&gt;=6,8,ES31+2),FALSE),"")),DR31),DR31)</f>
        <v/>
      </c>
      <c r="DT31" s="85" t="str">
        <f>IF(AND($G31="2",DN31&lt;&gt;""),DN31,"")</f>
        <v/>
      </c>
      <c r="DU31" s="83" t="str">
        <f>IF(AND(DN31&lt;&gt;"",$G31="2"),_xlfn.RANK.EQ(DN31,$DT$6:$DT$89),"")</f>
        <v/>
      </c>
      <c r="DV31" s="83" t="str">
        <f>IF(IF(DU31&lt;&gt;"",IF(MAX(COUNTIF($DU$6:$DU$89,$DU$6:$DU$89))&gt;1,"x",""),"")&lt;&gt;"",DU31+1,"")</f>
        <v/>
      </c>
      <c r="DW31" s="84" t="str">
        <f>IF(DU31&lt;&gt;"",IF($G31="3",IF(DN31&lt;&gt;"",IF(AND(DU31&lt;=10,DN31&gt;=$DT$92),HLOOKUP(DU31,Points_Table_Modified,IF(ES31&gt;=6,8,ES31+2),FALSE),0),""),IF(DN31&lt;&gt;"",IF(AND(DU31&lt;=10,DN31&gt;=$DT$92),HLOOKUP(DU31,Points_Table,IF(ES31&gt;=6,8,ES31+2),FALSE),0),"")),"")</f>
        <v/>
      </c>
      <c r="DX31" s="86" t="str">
        <f>IF(DV31&lt;&gt;"",AVERAGE(IF(AND($G31="3",DV31&lt;&gt;""),HLOOKUP(DV31,Points_Table_Modified,IF(ES31&gt;=6,8,ES31+2),FALSE),IF(DV31&lt;&gt;"",HLOOKUP(DV31,Points_Table,IF(ES31&gt;=6,8,ES31+2),FALSE),"")),DW31),DW31)</f>
        <v/>
      </c>
      <c r="DY31" s="85" t="str">
        <f>IF(AND($G31="3",DN31&lt;&gt;""),DN31,"")</f>
        <v/>
      </c>
      <c r="DZ31" s="83" t="str">
        <f>IF(AND(DN31&lt;&gt;"",$G31="3"),_xlfn.RANK.EQ(DN31,$DY$6:$DY$89),"")</f>
        <v/>
      </c>
      <c r="EA31" s="83" t="str">
        <f>IF(IF(DZ31&lt;&gt;"",IF(MAX(COUNTIF($DZ$6:$DZ$89,$DZ$6:$DZ$89))&gt;1,"x",""),"")&lt;&gt;"",DZ31+1,"")</f>
        <v/>
      </c>
      <c r="EB31" s="83" t="str">
        <f>IF(DZ31&lt;&gt;"",IF($G31="3",IF(DN31&lt;&gt;"",IF(AND(DZ31&lt;=20,DN31&gt;=$DY$92),HLOOKUP(DZ31,Points_Table_Modified,IF(ES31&gt;=6,8,ES31+2),FALSE),0),""),IF(DN31&lt;&gt;"",IF(AND(DZ31&lt;=10,DN31&gt;=$DY$92),HLOOKUP(DZ31,Points_Table,IF(ES31&gt;=6,8,ES31+2),FALSE),0),"")),"")</f>
        <v/>
      </c>
      <c r="EC31" s="86" t="str">
        <f>IF(EA31&lt;&gt;"",AVERAGE(IF(AND($G31="3",EA31&lt;&gt;""),HLOOKUP(EA31,Points_Table_Modified,IF(ES31&gt;=6,8,ES31+2),FALSE),IF(EA31&lt;&gt;"",HLOOKUP(EA31,Points_Table,IF(ES31&gt;=6,8,ES31+2),FALSE),"")),EB31),EB31)</f>
        <v/>
      </c>
      <c r="ED31" s="85" t="str">
        <f>IF(AND($G31="4",DN31&lt;&gt;""),DN31,"")</f>
        <v/>
      </c>
      <c r="EE31" s="83" t="str">
        <f>IF(AND(DN31&lt;&gt;"",G31="4"),_xlfn.RANK.EQ(DN31,$ED$6:$ED$89),"")</f>
        <v/>
      </c>
      <c r="EF31" s="83" t="str">
        <f>IF(IF(EE31&lt;&gt;"",IF(MAX(COUNTIF($EE$6:$EE$89,$EE$6:$EE$89))&gt;1,"x",""),"")&lt;&gt;"",EE31+1,"")</f>
        <v/>
      </c>
      <c r="EG31" s="83" t="str">
        <f>IF(EE31&lt;&gt;"",IF($G31="3",IF(DN31&lt;&gt;"",IF(AND(EE31&lt;=10,DN31&gt;=$ED$92),HLOOKUP(EE31,Points_Table_Modified,IF(ES31&gt;=6,8,ES31+2),FALSE),0),""),IF(DN31&lt;&gt;"",IF(AND(EE31&lt;=10,DN31&gt;=$ED$92),HLOOKUP(EE31,Points_Table,IF(ES31&gt;=6,8,ES31+2),FALSE),0),"")),"")</f>
        <v/>
      </c>
      <c r="EH31" s="86" t="str">
        <f>IF(EF31&lt;&gt;"",AVERAGE(IF(AND($G31="3",EF31&lt;&gt;""),HLOOKUP(EF31,Points_Table_Modified,IF(ES31&gt;=6,8,ES31+2),FALSE),IF(EF31&lt;&gt;"",HLOOKUP(EF31,Points_Table,IF(ES31&gt;=6,8,ES31+2),FALSE),"")),EG31),EG31)</f>
        <v/>
      </c>
      <c r="EI31" s="85" t="str">
        <f>IF(AND($G31="5",DN31&lt;&gt;""),DN31,"")</f>
        <v/>
      </c>
      <c r="EJ31" s="83" t="str">
        <f>IF(AND(DN31&lt;&gt;"",$G31="5"),_xlfn.RANK.EQ(DN31,$EI$6:$EI$89),"")</f>
        <v/>
      </c>
      <c r="EK31" s="83" t="str">
        <f>IF(IF(EJ31&lt;&gt;"",IF(MAX(COUNTIF($EJ$6:$EJ$89,$EJ$6:$EJ$89))&gt;1,"x",""),"")&lt;&gt;"",EJ31+1,"")</f>
        <v/>
      </c>
      <c r="EL31" s="83" t="str">
        <f>IF(EJ31&lt;&gt;"",IF($G31="3",IF(DN31&lt;&gt;"",IF(AND(EJ31&lt;=10,DN31&gt;=$EI$92),HLOOKUP(EJ31,Points_Table_Modified,IF(ES31&gt;=6,8,ES31+2),FALSE),0),""),IF(DN31&lt;&gt;"",IF(AND(EJ31&lt;=10,DN31&gt;=$EI$92),HLOOKUP(EJ31,Points_Table,IF(ES31&gt;=6,8,ES31+2),FALSE),0),"")),"")</f>
        <v/>
      </c>
      <c r="EM31" s="86" t="str">
        <f>IF(EK31&lt;&gt;"",AVERAGE(IF(AND($G31="3",EK31&lt;&gt;""),HLOOKUP(EK31,Points_Table_Modified,IF(ES31&gt;=6,8,ES31+2),FALSE),IF(EK31&lt;&gt;"",HLOOKUP(EK31,Points_Table,IF(ES31&gt;=6,8,ES31+2),FALSE),"")),EL31),EL31)</f>
        <v/>
      </c>
      <c r="EN31" s="85" t="str">
        <f>IF(AND($G31="6",DN31&lt;&gt;""),DN31,"")</f>
        <v/>
      </c>
      <c r="EO31" s="83" t="str">
        <f>IF(AND(DN31&lt;&gt;"",$G31="6"),_xlfn.RANK.EQ(DN31,$EN$6:$EN$89),"")</f>
        <v/>
      </c>
      <c r="EP31" s="83" t="str">
        <f>IF(IF(EO31&lt;&gt;"",IF(MAX(COUNTIF($EO$6:$EO$89,$EO$6:$EO$89))&gt;1,"x",""),"")&lt;&gt;"",EO31+1,"")</f>
        <v/>
      </c>
      <c r="EQ31" s="83" t="str">
        <f>IF(EO31&lt;&gt;"",IF($G31="3",IF(DN31&lt;&gt;"",IF(AND(EO31&lt;=10,DN31&gt;=$EN$92),HLOOKUP(EO31,Points_Table_Modified,IF(ES31&gt;=6,8,ES31+2),FALSE),0),""),IF(DN31&lt;&gt;"",IF(AND(EO31&lt;=10,DN31&gt;=$EN$92),HLOOKUP(EO31,Points_Table,IF(ES31&gt;=6,8,ES31+2),FALSE),0),"")),"")</f>
        <v/>
      </c>
      <c r="ER31" s="86" t="str">
        <f>IF(EP31&lt;&gt;"",AVERAGE(IF(AND($G31="3",EP31&lt;&gt;""),HLOOKUP(EP31,Points_Table_Modified,IF(ES31&gt;=6,8,ES31+2),FALSE),IF(EP31&lt;&gt;"",HLOOKUP(EP31,Points_Table,IF(ES31&gt;=6,8,ES31+2),FALSE),"")),EQ31),EQ31)</f>
        <v/>
      </c>
      <c r="ES31" s="89"/>
      <c r="ET31" s="83" t="str">
        <f>CONCATENATE(EO31,EJ31,EE31,DZ31,DU31,DP31)</f>
        <v/>
      </c>
      <c r="EU31" s="156" t="str">
        <f>IF(ET31&lt;&gt;"",IF(AND($G31="3",DN31&lt;&gt;""),10,IF(DN31&lt;&gt;"",5,"")),"")</f>
        <v/>
      </c>
      <c r="EV31" s="118">
        <f>_xlfn.NUMBERVALUE(IF(ET31&lt;&gt;"",CONCATENATE(ER31,EM31,EH31,EC31,DX31,DS31),""))</f>
        <v>0</v>
      </c>
      <c r="EW31" s="56">
        <f>IFERROR(EU31+EV31,0)</f>
        <v>0</v>
      </c>
      <c r="EX31" s="157"/>
      <c r="EY31" s="83" t="str">
        <f>IF(AND($G31="1",EX31&lt;&gt;""),EX31,"")</f>
        <v/>
      </c>
      <c r="EZ31" s="83" t="str">
        <f>IF(AND(EX31&lt;&gt;"",$G31="1"),_xlfn.RANK.EQ(EX31,$EY$6:$EY$89),"")</f>
        <v/>
      </c>
      <c r="FA31" s="83" t="str">
        <f>IF(IF(EZ31&lt;&gt;"",IF(MAX(COUNTIF($EZ$6:$EZ$89,$EZ$6:$EZ$89))&gt;1,"x",""),"")&lt;&gt;"",EZ31+1,"")</f>
        <v/>
      </c>
      <c r="FB31" s="83" t="str">
        <f>IF(EZ31&lt;&gt;"",IF($G31="3",IF(EX31&lt;&gt;"",IF(AND(EZ31&lt;=10,EX31&gt;=$EY$92),HLOOKUP(EZ31,Points_Table_Modified,IF(GC31&gt;=6,8,GC31+2),FALSE),0),""),IF(EX31&lt;&gt;"",IF(AND(EZ31&lt;=10,EX31&gt;=$EY$92),HLOOKUP(EZ31,Points_Table,IF(GC31&gt;=6,8,GC31+2),FALSE),0),"")),"")</f>
        <v/>
      </c>
      <c r="FC31" s="158" t="str">
        <f>IF(FB31&gt;0,IF(FA31&lt;&gt;"",AVERAGE(IF(AND($G31="3",FA31&lt;&gt;""),HLOOKUP(FA31,Points_Table_Modified,IF(GC31&gt;=6,8,GC31+2),FALSE),IF(FA31&lt;&gt;"",HLOOKUP(FA31,Points_Table,IF(GC31&gt;=6,8,GC31+2),FALSE),"")),FB31),FB31),0)</f>
        <v/>
      </c>
      <c r="FD31" s="85" t="str">
        <f>IF(AND($G31="2",EX31&lt;&gt;""),EX31,"")</f>
        <v/>
      </c>
      <c r="FE31" s="83" t="str">
        <f>IF(AND(EX31&lt;&gt;"",$G31="2"),_xlfn.RANK.EQ(EX31,$FD$6:$FD$89),"")</f>
        <v/>
      </c>
      <c r="FF31" s="83" t="str">
        <f>IF(IF(FE31&lt;&gt;"",IF(MAX(COUNTIF($FE$6:$FE$89,$FE$6:$FE$89))&gt;1,"x",""),"")&lt;&gt;"",FE31+1,"")</f>
        <v/>
      </c>
      <c r="FG31" s="84" t="str">
        <f>IF(FE31&lt;&gt;"",IF($G31="3",IF(EX31&lt;&gt;"",IF(AND(FE31&lt;=10,EX31&gt;=$FD$92),HLOOKUP(FE31,Points_Table_Modified,IF(GC31&gt;=6,8,GC31+2),FALSE),0),""),IF(EX31&lt;&gt;"",IF(AND(FE31&lt;=10,EX31&gt;=$FD$92),HLOOKUP(FE31,Points_Table,IF(GC31&gt;=6,8,GC31+2),FALSE),0),"")),"")</f>
        <v/>
      </c>
      <c r="FH31" s="158" t="str">
        <f>IF(FG31&gt;0,IF(FF31&lt;&gt;"",AVERAGE(IF(AND($G31="3",FF31&lt;&gt;""),HLOOKUP(FF31,Points_Table_Modified,IF(GC31&gt;=6,8,GC31+2),FALSE),IF(FF31&lt;&gt;"",HLOOKUP(FF31,Points_Table,IF(GC31&gt;=6,8,GC31+2),FALSE),"")),FG31),FG31),0)</f>
        <v/>
      </c>
      <c r="FI31" s="85" t="str">
        <f>IF(AND($G31="3",EX31&lt;&gt;""),EX31,"")</f>
        <v/>
      </c>
      <c r="FJ31" s="83" t="str">
        <f>IF(AND(EX31&lt;&gt;"",$G31="3"),_xlfn.RANK.EQ(EX31,$FI$6:$FI$89),"")</f>
        <v/>
      </c>
      <c r="FK31" s="83" t="str">
        <f>IF(IF(FJ31&lt;&gt;"",IF(MAX(COUNTIF($FJ$6:$FJ$89,$FJ$6:$FJ$89))&gt;1,"x",""),"")&lt;&gt;"",FJ31+1,"")</f>
        <v/>
      </c>
      <c r="FL31" s="83" t="str">
        <f>IF(FJ31&lt;&gt;"",IF($G31="3",IF(EX31&lt;&gt;"",IF(AND(FJ31&lt;=20,EX31&gt;=$FI$92),HLOOKUP(FJ31,Points_Table_Modified,IF(GC31&gt;=6,8,GC31+2),FALSE),0),""),IF(EX31&lt;&gt;"",IF(AND(FJ31&lt;=10,EX31&gt;=$FI$92),HLOOKUP(FJ31,Points_Table,IF(GC31&gt;=6,8,GC31+2),FALSE),0),"")),"")</f>
        <v/>
      </c>
      <c r="FM31" s="158" t="str">
        <f>IF(FL31&gt;0,IF(FK31&lt;&gt;"",AVERAGE(IF(AND($G31="3",FK31&lt;&gt;""),HLOOKUP(FK31,Points_Table_Modified,IF(GC31&gt;=6,8,GC31+2),FALSE),IF(FK31&lt;&gt;"",HLOOKUP(FK31,Points_Table,IF(GC31&gt;=6,8,GC31+2),FALSE),"")),FL31),FL31),0)</f>
        <v/>
      </c>
      <c r="FN31" s="85" t="str">
        <f>IF(AND($G31="4",EX31&lt;&gt;""),EX31,"")</f>
        <v/>
      </c>
      <c r="FO31" s="83" t="str">
        <f>IF(AND(EX31&lt;&gt;"",G31="4"),_xlfn.RANK.EQ(EX31,$FN$6:$FN$89),"")</f>
        <v/>
      </c>
      <c r="FP31" s="83" t="str">
        <f>IF(IF(FO31&lt;&gt;"",IF(MAX(COUNTIF($FO$6:$FO$89,$FO$6:$FO$89))&gt;1,"x",""),"")&lt;&gt;"",FO31+1,"")</f>
        <v/>
      </c>
      <c r="FQ31" s="83" t="str">
        <f>IF(FO31&lt;&gt;"",IF($G31="3",IF(EX31&lt;&gt;"",IF(AND(FO31&lt;=10,EX31&gt;=$FN$92),HLOOKUP(FO31,Points_Table_Modified,IF(GC31&gt;=6,8,GC31+2),FALSE),0),""),IF(EX31&lt;&gt;"",IF(AND(FO31&lt;=10,EX31&gt;=$FN$92),HLOOKUP(FO31,Points_Table,IF(GC31&gt;=6,8,GC31+2),FALSE),0),"")),"")</f>
        <v/>
      </c>
      <c r="FR31" s="158" t="str">
        <f>IF(FQ31&gt;0,IF(FP31&lt;&gt;"",AVERAGE(IF(AND($G31="3",FP31&lt;&gt;""),HLOOKUP(FP31,Points_Table_Modified,IF(GC31&gt;=6,8,GC31+2),FALSE),IF(FP31&lt;&gt;"",HLOOKUP(FP31,Points_Table,IF(GC31&gt;=6,8,GC31+2),FALSE),"")),FQ31),FQ31),0)</f>
        <v/>
      </c>
      <c r="FS31" s="85" t="str">
        <f>IF(AND($G31="5",EX31&lt;&gt;""),EX31,"")</f>
        <v/>
      </c>
      <c r="FT31" s="83" t="str">
        <f>IF(AND(EX31&lt;&gt;"",$G31="5"),_xlfn.RANK.EQ(EX31,$FS$6:$FS$89),"")</f>
        <v/>
      </c>
      <c r="FU31" s="83" t="str">
        <f>IF(IF(FT31&lt;&gt;"",IF(MAX(COUNTIF($FT$6:$FT$89,$FT$6:$FT$89))&gt;1,"x",""),"")&lt;&gt;"",FT31+1,"")</f>
        <v/>
      </c>
      <c r="FV31" s="83" t="str">
        <f>IF(FT31&lt;&gt;"",IF($G31="3",IF(EX31&lt;&gt;"",IF(AND(FT31&lt;=10,EX31&gt;=$FS$92),HLOOKUP(FT31,Points_Table_Modified,IF(GC31&gt;=6,8,GC31+2),FALSE),0),""),IF(EX31&lt;&gt;"",IF(AND(FT31&lt;=10,EX31&gt;=$FS$92),HLOOKUP(FT31,Points_Table,IF(GC31&gt;=6,8,GC31+2),FALSE),0),"")),"")</f>
        <v/>
      </c>
      <c r="FW31" s="158" t="str">
        <f>IF(FV31&gt;0,IF(FU31&lt;&gt;"",AVERAGE(IF(AND($G31="3",FU31&lt;&gt;""),HLOOKUP(FU31,Points_Table_Modified,IF(GC31&gt;=6,8,GC31+2),FALSE),IF(FU31&lt;&gt;"",HLOOKUP(FU31,Points_Table,IF(GC31&gt;=6,8,GC31+2),FALSE),"")),FV31),FV31),0)</f>
        <v/>
      </c>
      <c r="FX31" s="85" t="str">
        <f>IF(AND($G31="6",EX31&lt;&gt;""),EX31,"")</f>
        <v/>
      </c>
      <c r="FY31" s="83" t="str">
        <f>IF(AND(EX31&lt;&gt;"",$G31="6"),_xlfn.RANK.EQ(EX31,$FX$6:$FX$89),"")</f>
        <v/>
      </c>
      <c r="FZ31" s="83" t="str">
        <f>IF(IF(FY31&lt;&gt;"",IF(MAX(COUNTIF($FY$6:$FY$89,$FY$6:$FY$89))&gt;1,"x",""),"")&lt;&gt;"",FY31+1,"")</f>
        <v/>
      </c>
      <c r="GA31" s="83" t="str">
        <f>IF(FY31&lt;&gt;"",IF($G31="3",IF(EX31&lt;&gt;"",IF(AND(FY31&lt;=10,EX31&gt;=$FX$92),HLOOKUP(FY31,Points_Table_Modified,IF(GC31&gt;=6,8,GC31+2),FALSE),0),""),IF(EX31&lt;&gt;"",IF(AND(FY31&lt;=10,EX31&gt;=$FX$92),HLOOKUP(FY31,Points_Table,IF(GC31&gt;=6,8,GC31+2),FALSE),0),"")),"")</f>
        <v/>
      </c>
      <c r="GB31" s="158" t="str">
        <f>IF(GA31&gt;0,IF(FZ31&lt;&gt;"",AVERAGE(IF(AND($G31="3",FZ31&lt;&gt;""),HLOOKUP(FZ31,Points_Table_Modified,IF(GC31&gt;=6,8,GC31+2),FALSE),IF(FZ31&lt;&gt;"",HLOOKUP(FZ31,Points_Table,IF(GC31&gt;=6,8,GC31+2),FALSE),"")),GA31),GA31),0)</f>
        <v/>
      </c>
      <c r="GC31" s="89">
        <f>VLOOKUP($G31,Entries_D_Event,8,FALSE)</f>
        <v>0</v>
      </c>
      <c r="GD31" s="83" t="str">
        <f>CONCATENATE(FY31,FT31,FO31,FJ31,FE31,EZ31)</f>
        <v/>
      </c>
      <c r="GE31" s="156" t="str">
        <f>IF(GD31&lt;&gt;"",IF(AND($G31="3",EX31&lt;&gt;""),10,IF(EX31&lt;&gt;"",5,"")),"")</f>
        <v/>
      </c>
      <c r="GF31" s="118">
        <f>_xlfn.NUMBERVALUE(IF(GD31&lt;&gt;"",CONCATENATE(GB31,FW31,FR31,FM31,FH31,FC31),""))</f>
        <v>0</v>
      </c>
      <c r="GG31" s="56">
        <f>IFERROR(GE31+GF31,0)</f>
        <v>0</v>
      </c>
      <c r="GH31" s="157"/>
      <c r="GI31" s="83" t="str">
        <f>IF(AND($G31="1",GH31&lt;&gt;""),GH31,"")</f>
        <v/>
      </c>
      <c r="GJ31" s="83" t="str">
        <f>IF(AND(GH31&lt;&gt;"",$G31="1"),_xlfn.RANK.EQ(GH31,$GI$6:$GI$89),"")</f>
        <v/>
      </c>
      <c r="GK31" s="83" t="str">
        <f>IF(IF(GJ31&lt;&gt;"",IF(MAX(COUNTIF($GJ$6:$GJ$89,$GJ$6:$GJ$89))&gt;1,"x",""),"")&lt;&gt;"",GJ31+1,"")</f>
        <v/>
      </c>
      <c r="GL31" s="83" t="str">
        <f>IF(GJ31&lt;&gt;"",IF($G31="3",IF(GH31&lt;&gt;"",IF(AND(GJ31&lt;=10,GH31&gt;=$GI$92),HLOOKUP(GJ31,Points_Table_Modified,IF(HM31&gt;=6,8,HM31+2),FALSE),0),""),IF(GH31&lt;&gt;"",IF(AND(GJ31&lt;=10,GH31&gt;=$GI$92),HLOOKUP(GJ31,Points_Table,IF(HM31&gt;=6,8,HM31+2),FALSE),0),"")),"")</f>
        <v/>
      </c>
      <c r="GM31" s="86" t="str">
        <f>IF(GK31&lt;&gt;"",AVERAGE(IF(AND($G31="3",GK31&lt;&gt;""),HLOOKUP(GK31,Points_Table_Modified,IF(HM31&gt;=6,8,HM31+2),FALSE),IF(GK31&lt;&gt;"",HLOOKUP(GK31,Points_Table,IF(HM31&gt;=6,8,HM31+2),FALSE),"")),GL31),GL31)</f>
        <v/>
      </c>
      <c r="GN31" s="85" t="str">
        <f>IF(AND($G31="2",GH31&lt;&gt;""),GH31,"")</f>
        <v/>
      </c>
      <c r="GO31" s="83" t="str">
        <f>IF(AND(GH31&lt;&gt;"",$G31="2"),_xlfn.RANK.EQ(GH31,$GN$6:$GN$89),"")</f>
        <v/>
      </c>
      <c r="GP31" s="83" t="str">
        <f>IF(IF(GO31&lt;&gt;"",IF(MAX(COUNTIF($GO$6:$GO$89,$GO$6:$GO$89))&gt;1,"x",""),"")&lt;&gt;"",GO31+1,"")</f>
        <v/>
      </c>
      <c r="GQ31" s="84" t="str">
        <f>IF(GO31&lt;&gt;"",IF($G31="3",IF(GH31&lt;&gt;"",IF(AND(GO31&lt;=10,GH31&gt;=$GN$92),HLOOKUP(GO31,Points_Table_Modified,IF(HM31&gt;=6,8,HM31+2),FALSE),0),""),IF(GH31&lt;&gt;"",IF(AND(GO31&lt;=10,GH31&gt;=$GN$92),HLOOKUP(GO31,Points_Table,IF(HM31&gt;=6,8,HM31+2),FALSE),0),"")),"")</f>
        <v/>
      </c>
      <c r="GR31" s="86" t="str">
        <f>IF(GP31&lt;&gt;"",AVERAGE(IF(AND($G31="3",GP31&lt;&gt;""),HLOOKUP(GP31,Points_Table_Modified,IF(HM31&gt;=6,8,HM31+2),FALSE),IF(GP31&lt;&gt;"",HLOOKUP(GP31,Points_Table,IF(HM31&gt;=6,8,HM31+2),FALSE),"")),GQ31),GQ31)</f>
        <v/>
      </c>
      <c r="GS31" s="85" t="str">
        <f>IF(AND($G31="3",GH31&lt;&gt;""),GH31,"")</f>
        <v/>
      </c>
      <c r="GT31" s="83" t="str">
        <f>IF(AND(GH31&lt;&gt;"",$G31="3"),_xlfn.RANK.EQ(GH31,$GS$6:$GS$89),"")</f>
        <v/>
      </c>
      <c r="GU31" s="83" t="str">
        <f>IF(IF(GT31&lt;&gt;"",IF(MAX(COUNTIF($GT$6:$GT$89,$GT$6:$GT$89))&gt;1,"x",""),"")&lt;&gt;"",GT31+1,"")</f>
        <v/>
      </c>
      <c r="GV31" s="83" t="str">
        <f>IF(GT31&lt;&gt;"",IF($G31="3",IF(GH31&lt;&gt;"",IF(AND(GT31&lt;=20,GH31&gt;=$GS$92),HLOOKUP(GT31,Points_Table_Modified,IF(HM31&gt;=6,8,HM31+2),FALSE),0),""),IF(GH31&lt;&gt;"",IF(AND(GT31&lt;=10,GH31&gt;=$GS$92),HLOOKUP(GT31,Points_Table,IF(HM31&gt;=6,8,HM31+2),FALSE),0),"")),"")</f>
        <v/>
      </c>
      <c r="GW31" s="86" t="str">
        <f>IF(GU31&lt;&gt;"",AVERAGE(IF(AND($G31="3",GU31&lt;&gt;""),HLOOKUP(GU31,Points_Table_Modified,IF(HM31&gt;=6,8,HM31+2),FALSE),IF(GU31&lt;&gt;"",HLOOKUP(GU31,Points_Table,IF(HM31&gt;=6,8,HM31+2),FALSE),"")),GV31),GV31)</f>
        <v/>
      </c>
      <c r="GX31" s="85" t="str">
        <f>IF(AND($G31="4",GH31&lt;&gt;""),GH31,"")</f>
        <v/>
      </c>
      <c r="GY31" s="83" t="str">
        <f>IF(AND($GH31&lt;&gt;"",G31="4"),_xlfn.RANK.EQ(GH31,$GX$6:$GX$89),"")</f>
        <v/>
      </c>
      <c r="GZ31" s="83" t="str">
        <f>IF(IF(GY31&lt;&gt;"",IF(MAX(COUNTIF($GY$6:$GY$89,$GY$6:$GY$89))&gt;1,"x",""),"")&lt;&gt;"",GY31+1,"")</f>
        <v/>
      </c>
      <c r="HA31" s="83" t="str">
        <f>IF(GY31&lt;&gt;"",IF($G31="3",IF(GH31&lt;&gt;"",IF(AND(GY31&lt;=10,GH31&gt;=$GX$92),HLOOKUP(GY31,Points_Table_Modified,IF(HM31&gt;=6,8,HM31+2),FALSE),0),""),IF(GH31&lt;&gt;"",IF(AND(GY31&lt;=10,GH31&gt;=$GX$92),HLOOKUP(GY31,Points_Table,IF(HM31&gt;=6,8,HM31+2),FALSE),0),"")),"")</f>
        <v/>
      </c>
      <c r="HB31" s="86" t="str">
        <f>IF(GZ31&lt;&gt;"",AVERAGE(IF(AND($G31="3",GZ31&lt;&gt;""),HLOOKUP(GZ31,Points_Table_Modified,IF(HM31&gt;=6,8,HM31+2),FALSE),IF(GZ31&lt;&gt;"",HLOOKUP(GZ31,Points_Table,IF(HM31&gt;=6,8,HM31+2),FALSE),"")),HA31),HA31)</f>
        <v/>
      </c>
      <c r="HC31" s="85" t="str">
        <f>IF(AND($G31="5",GH31&lt;&gt;""),GH31,"")</f>
        <v/>
      </c>
      <c r="HD31" s="83" t="str">
        <f>IF(AND(GH31&lt;&gt;"",$G31="5"),_xlfn.RANK.EQ(GH31,$HC$6:$HC$89),"")</f>
        <v/>
      </c>
      <c r="HE31" s="83" t="str">
        <f>IF(IF(HD31&lt;&gt;"",IF(MAX(COUNTIF($HD$6:$HD$89,$HD$6:$HD$89))&gt;1,"x",""),"")&lt;&gt;"",HD31+1,"")</f>
        <v/>
      </c>
      <c r="HF31" s="83" t="str">
        <f>IF(HD31&lt;&gt;"",IF($G31="3",IF(GH31&lt;&gt;"",IF(AND(HD31&lt;=10,GH31&gt;=$HC$92),HLOOKUP(HD31,Points_Table_Modified,IF(HM31&gt;=6,8,HM31+2),FALSE),0),""),IF(GH31&lt;&gt;"",IF(AND(HD31&lt;=10,GH31&gt;=$HC$92),HLOOKUP(HD31,Points_Table,IF(HM31&gt;=6,8,HM31+2),FALSE),0),"")),"")</f>
        <v/>
      </c>
      <c r="HG31" s="86" t="str">
        <f>IF(HE31&lt;&gt;"",AVERAGE(IF(AND($G31="3",HE31&lt;&gt;""),HLOOKUP(HE31,Points_Table_Modified,IF(HM31&gt;=6,8,HM31+2),FALSE),IF(HE31&lt;&gt;"",HLOOKUP(HE31,Points_Table,IF(HM31&gt;=6,8,HM31+2),FALSE),"")),HF31),HF31)</f>
        <v/>
      </c>
      <c r="HH31" s="85" t="str">
        <f>IF(AND($G31="6",GH31&lt;&gt;""),GH31,"")</f>
        <v/>
      </c>
      <c r="HI31" s="83" t="str">
        <f>IF(AND(GH31&lt;&gt;"",$G31="6"),_xlfn.RANK.EQ(GH31,$HH$6:$HH$89),"")</f>
        <v/>
      </c>
      <c r="HJ31" s="83" t="str">
        <f>IF(IF(HI31&lt;&gt;"",IF(MAX(COUNTIF($HI$6:$HI$89,$HI$6:$HI$89))&gt;1,"x",""),"")&lt;&gt;"",HI31+1,"")</f>
        <v/>
      </c>
      <c r="HK31" s="83" t="str">
        <f>IF(HI31&lt;&gt;"",IF($G31="3",IF(GH31&lt;&gt;"",IF(AND(HI31&lt;=10,GH31&gt;=$HH$92),HLOOKUP(HI31,Points_Table_Modified,IF(HM31&gt;=6,8,HM31+2),FALSE),0),""),IF(GH31&lt;&gt;"",IF(AND(HI31&lt;=10,GH31&gt;=$HH$92),HLOOKUP(HI31,Points_Table,IF(HM31&gt;=6,8,HM31+2),FALSE),0),"")),"")</f>
        <v/>
      </c>
      <c r="HL31" s="86" t="str">
        <f>IF(HJ31&lt;&gt;"",AVERAGE(IF(AND($G31="3",HJ31&lt;&gt;""),HLOOKUP(HJ31,Points_Table_Modified,IF(HM31&gt;=6,8,HM31+2),FALSE),IF(HJ31&lt;&gt;"",HLOOKUP(HJ31,Points_Table,IF(HM31&gt;=6,8,HM31+2),FALSE),"")),HK31),HK31)</f>
        <v/>
      </c>
      <c r="HM31" s="89">
        <f>VLOOKUP($G31,Entries_D_Event,9,FALSE)</f>
        <v>0</v>
      </c>
      <c r="HN31" s="83" t="str">
        <f>CONCATENATE(HI31,HD31,GY31,GT31,GO31,GJ31)</f>
        <v/>
      </c>
      <c r="HO31" s="156" t="str">
        <f>IF(HN31&lt;&gt;"",IF(AND($G31="3",GH31&lt;&gt;""),10,IF(GH31&lt;&gt;"",5,"")),"")</f>
        <v/>
      </c>
      <c r="HP31" s="118">
        <f>_xlfn.NUMBERVALUE(IF(HN31&lt;&gt;"",CONCATENATE(HL31,HG31,HB31,GW31,GR31,GM31),""))</f>
        <v>0</v>
      </c>
      <c r="HQ31" s="56">
        <f>IFERROR(HO31+HP31,0)</f>
        <v>0</v>
      </c>
      <c r="HR31" s="157"/>
      <c r="HS31" s="83" t="str">
        <f>IF(AND($G31="1",HR31&lt;&gt;""),HR31,"")</f>
        <v/>
      </c>
      <c r="HT31" s="83" t="str">
        <f>IF(AND(HR31&lt;&gt;"",$G31="1"),_xlfn.RANK.EQ(HR31,$HS$6:$HS$89),"")</f>
        <v/>
      </c>
      <c r="HU31" s="83" t="str">
        <f>IF(IF(HT31&lt;&gt;"",IF(MAX(COUNTIF($HT$6:$HT$89,$HT$6:$HT$89))&gt;1,"x",""),"")&lt;&gt;"",HT31+1,"")</f>
        <v/>
      </c>
      <c r="HV31" s="83" t="str">
        <f>IF(HT31&lt;&gt;"",IF($G31="3",IF(HR31&lt;&gt;"",IF(AND(HT31&lt;=10,HR31&gt;=$HS$92),HLOOKUP(HT31,Points_Table_Modified,IF(IW31&gt;=6,8,IW31+2),FALSE),0),""),IF(HR31&lt;&gt;"",IF(AND(HT31&lt;=10,HR31&gt;=$HS$92),HLOOKUP(HT31,Points_Table,IF(IW31&gt;=6,8,IW31+2),FALSE),0),"")),"")</f>
        <v/>
      </c>
      <c r="HW31" s="86" t="str">
        <f>IF(HU31&lt;&gt;"",AVERAGE(IF(AND($G31="3",HU31&lt;&gt;""),HLOOKUP(HU31,Points_Table_Modified,IF(IW31&gt;=6,8,IW31+2),FALSE),IF(HU31&lt;&gt;"",HLOOKUP(HU31,Points_Table,IF(IW31&gt;=6,8,IW31+2),FALSE),"")),HV31),HV31)</f>
        <v/>
      </c>
      <c r="HX31" s="85" t="str">
        <f>IF(AND($G31="2",HR31&lt;&gt;""),HR31,"")</f>
        <v/>
      </c>
      <c r="HY31" s="83" t="str">
        <f>IF(AND(HR31&lt;&gt;"",$G31="2"),_xlfn.RANK.EQ(HR31,$HX$6:$HX$89),"")</f>
        <v/>
      </c>
      <c r="HZ31" s="83" t="str">
        <f>IF(IF(HY31&lt;&gt;"",IF(MAX(COUNTIF($HY$6:$HY$89,$HY$6:$HY$89))&gt;1,"x",""),"")&lt;&gt;"",HY31+1,"")</f>
        <v/>
      </c>
      <c r="IA31" s="84" t="str">
        <f>IF(HY31&lt;&gt;"",IF($G31="3",IF(HR31&lt;&gt;"",IF(AND(HY31&lt;=10,HR31&gt;=$HX$92),HLOOKUP(HY31,Points_Table_Modified,IF(IW31&gt;=6,8,IW31+2),FALSE),0),""),IF(HR31&lt;&gt;"",IF(AND(HY31&lt;=10,HR31&gt;=$HX$92),HLOOKUP(HY31,Points_Table,IF(IW31&gt;=6,8,IW31+2),FALSE),0),"")),"")</f>
        <v/>
      </c>
      <c r="IB31" s="86" t="str">
        <f>IF(HZ31&lt;&gt;"",AVERAGE(IF(AND($G31="3",HZ31&lt;&gt;""),HLOOKUP(HZ31,Points_Table_Modified,IF(IW31&gt;=6,8,IW31+2),FALSE),IF(HZ31&lt;&gt;"",HLOOKUP(HZ31,Points_Table,IF(IW31&gt;=6,8,IW31+2),FALSE),"")),IA31),IA31)</f>
        <v/>
      </c>
      <c r="IC31" s="85" t="str">
        <f>IF(AND($G31="3",HR31&lt;&gt;""),HR31,"")</f>
        <v/>
      </c>
      <c r="ID31" s="83" t="str">
        <f>IF(AND(HR31&lt;&gt;"",$G31="3"),_xlfn.RANK.EQ(HR31,$IC$6:$IC$89),"")</f>
        <v/>
      </c>
      <c r="IE31" s="83" t="str">
        <f>IF(IF(ID31&lt;&gt;"",IF(MAX(COUNTIF($ID$6:$ID$89,$ID$6:$ID$89))&gt;1,"x",""),"")&lt;&gt;"",ID31+1,"")</f>
        <v/>
      </c>
      <c r="IF31" s="83" t="str">
        <f>IF(ID31&lt;&gt;"",IF($G31="3",IF(HR31&lt;&gt;"",IF(AND(ID31&lt;=20,HR31&gt;=$IC$92),HLOOKUP(ID31,Points_Table_Modified,IF(IW31&gt;=6,8,IW31+2),FALSE),0),""),IF(HR31&lt;&gt;"",IF(AND(ID31&lt;=10,HR31&gt;=$IC$92),HLOOKUP(ID31,Points_Table,IF(IW31&gt;=6,8,IW31+2),FALSE),0),"")),"")</f>
        <v/>
      </c>
      <c r="IG31" s="86" t="str">
        <f>IF(IE31&lt;&gt;"",AVERAGE(IF(AND($G31="3",IE31&lt;&gt;""),HLOOKUP(IE31,Points_Table_Modified,IF(IW31&gt;=6,8,IW31+2),FALSE),IF(IE31&lt;&gt;"",HLOOKUP(IE31,Points_Table,IF(IW31&gt;=6,8,IW31+2),FALSE),"")),IF31),IF31)</f>
        <v/>
      </c>
      <c r="IH31" s="85" t="str">
        <f>IF(AND($G31="4",HR31&lt;&gt;""),HR31,"")</f>
        <v/>
      </c>
      <c r="II31" s="83" t="str">
        <f>IF(AND(HR31&lt;&gt;"",G31="4"),_xlfn.RANK.EQ(HR31,$IH$6:$IH$89),"")</f>
        <v/>
      </c>
      <c r="IJ31" s="83" t="str">
        <f>IF(IF(II31&lt;&gt;"",IF(MAX(COUNTIF($II$6:$II$89,$II$6:$II$89))&gt;1,"x",""),"")&lt;&gt;"",II31+1,"")</f>
        <v/>
      </c>
      <c r="IK31" s="83" t="str">
        <f>IF(II31&lt;&gt;"",IF($G31="3",IF(HR31&lt;&gt;"",IF(AND(II31&lt;=10,HR31&gt;=$IH$92),HLOOKUP(II31,Points_Table_Modified,IF(IW31&gt;=6,8,IW31+2),FALSE),0),""),IF(HR31&lt;&gt;"",IF(AND(II31&lt;=10,HR31&gt;=$IH$92),HLOOKUP(II31,Points_Table,IF(IW31&gt;=6,8,IW31+2),FALSE),0),"")),"")</f>
        <v/>
      </c>
      <c r="IL31" s="86" t="str">
        <f>IF(IJ31&lt;&gt;"",AVERAGE(IF(AND($G31="3",IJ31&lt;&gt;""),HLOOKUP(IJ31,Points_Table_Modified,IF(IW31&gt;=6,8,IW31+2),FALSE),IF(IJ31&lt;&gt;"",HLOOKUP(IJ31,Points_Table,IF(IW31&gt;=6,8,IW31+2),FALSE),"")),IK31),IK31)</f>
        <v/>
      </c>
      <c r="IM31" s="85" t="str">
        <f>IF(AND($G31="5",HR31&lt;&gt;""),HR31,"")</f>
        <v/>
      </c>
      <c r="IN31" s="83" t="str">
        <f>IF(AND(HR31&lt;&gt;"",$G31="5"),_xlfn.RANK.EQ(HR31,$IM$6:$IM$89),"")</f>
        <v/>
      </c>
      <c r="IO31" s="83" t="str">
        <f>IF(IF(IN31&lt;&gt;"",IF(MAX(COUNTIF($IN$6:$IN$89,$IN$6:$IN$89))&gt;1,"x",""),"")&lt;&gt;"",IN31+1,"")</f>
        <v/>
      </c>
      <c r="IP31" s="83" t="str">
        <f>IF(IN31&lt;&gt;"",IF($G31="3",IF(HR31&lt;&gt;"",IF(AND(IN31&lt;=10,HR31&gt;=$IM$92),HLOOKUP(IN31,Points_Table_Modified,IF(IW31&gt;=6,8,IW31+2),FALSE),0),""),IF(HR31&lt;&gt;"",IF(AND(IN31&lt;=10,HR31&gt;=$IM$92),HLOOKUP(IN31,Points_Table,IF(IW31&gt;=6,8,IW31+2),FALSE),0),"")),"")</f>
        <v/>
      </c>
      <c r="IQ31" s="86" t="str">
        <f>IF(IO31&lt;&gt;"",AVERAGE(IF(AND($G31="3",IO31&lt;&gt;""),HLOOKUP(IO31,Points_Table_Modified,IF(IW31&gt;=6,8,IW31+2),FALSE),IF(IO31&lt;&gt;"",HLOOKUP(IO31,Points_Table,IF(IW31&gt;=6,8,IW31+2),FALSE),"")),IP31),IP31)</f>
        <v/>
      </c>
      <c r="IR31" s="85" t="str">
        <f>IF(AND($G31="6",HR31&lt;&gt;""),HR31,"")</f>
        <v/>
      </c>
      <c r="IS31" s="83" t="str">
        <f>IF(AND(HR31&lt;&gt;"",$G31="6"),_xlfn.RANK.EQ(HR31,$IR$6:$IR$89),"")</f>
        <v/>
      </c>
      <c r="IT31" s="83" t="str">
        <f>IF(IF(IS31&lt;&gt;"",IF(MAX(COUNTIF($IS$6:$IS$89,$IS$6:$IS$89))&gt;1,"x",""),"")&lt;&gt;"",IS31+1,"")</f>
        <v/>
      </c>
      <c r="IU31" s="83" t="str">
        <f>IF(IS31&lt;&gt;"",IF($G31="3",IF(HR31&lt;&gt;"",IF(AND(IS31&lt;=10,HR31&gt;=$IR$92),HLOOKUP(IS31,Points_Table_Modified,IF(IW31&gt;=6,8,IW31+2),FALSE),0),""),IF(HR31&lt;&gt;"",IF(AND(IS31&lt;=10,HR31&gt;=$IR$92),HLOOKUP(IS31,Points_Table,IF(IW31&gt;=6,8,IW31+2),FALSE),0),"")),"")</f>
        <v/>
      </c>
      <c r="IV31" s="86" t="str">
        <f>IF(IT31&lt;&gt;"",AVERAGE(IF(AND($G31="3",IT31&lt;&gt;""),HLOOKUP(IT31,Points_Table_Modified,IF(IW31&gt;=6,8,IW31+2),FALSE),IF(IT31&lt;&gt;"",HLOOKUP(IT31,Points_Table,IF(IW31&gt;=6,8,IW31+2),FALSE),"")),IU31),IU31)</f>
        <v/>
      </c>
      <c r="IW31" s="89">
        <f>VLOOKUP($G31,Entries_D_Event,10,FALSE)</f>
        <v>0</v>
      </c>
      <c r="IX31" s="83" t="str">
        <f>CONCATENATE(IS31,IN31,II31,ID31,HY31,HT31)</f>
        <v/>
      </c>
      <c r="IY31" s="156" t="str">
        <f>IF(IX31&lt;&gt;"",IF(AND($G31="3",HR31&lt;&gt;""),10,IF(HR31&lt;&gt;"",5,"")),"")</f>
        <v/>
      </c>
      <c r="IZ31" s="156">
        <f>_xlfn.NUMBERVALUE(IF(IX31&lt;&gt;"",CONCATENATE(IV31,IQ31,IL31,IG31,IB31,HW31),""))</f>
        <v>0</v>
      </c>
      <c r="JA31" s="56">
        <f>IFERROR(IY31+IZ31,0)</f>
        <v>0</v>
      </c>
      <c r="JB31" s="157"/>
      <c r="JC31" s="83" t="str">
        <f>IF(AND($G31="1",JB31&lt;&gt;""),JB31,"")</f>
        <v/>
      </c>
      <c r="JD31" s="83" t="str">
        <f>IF(AND(JB31&lt;&gt;"",$G31="1"),_xlfn.RANK.EQ(JB31,$JC$6:$JC$89),"")</f>
        <v/>
      </c>
      <c r="JE31" s="83" t="str">
        <f>IF(IF(JD31&lt;&gt;"",IF(MAX(COUNTIF($JD$6:$JD$89,$JD$6:$JD$89))&gt;1,"x",""),"")&lt;&gt;"",JD31+1,"")</f>
        <v/>
      </c>
      <c r="JF31" s="83" t="str">
        <f>IF(JD31&lt;&gt;"",IF($G31="3",IF(JB31&lt;&gt;"",IF(AND(JD31&lt;=10,JB31&gt;=$JC$92),HLOOKUP(JD31,Points_Table_Modified,IF(KG31&gt;=6,8,KG31+2),FALSE),0),""),IF(JB31&lt;&gt;"",IF(AND(JD31&lt;=10,JB31&gt;=$JC$92),HLOOKUP(JD31,Points_Table,IF(KG31&gt;=6,8,KG31+2),FALSE),0),"")),"")</f>
        <v/>
      </c>
      <c r="JG31" s="86" t="str">
        <f>IF(JE31&lt;&gt;"",AVERAGE(IF(AND($G31="3",JE31&lt;&gt;""),HLOOKUP(JE31,Points_Table_Modified,IF(KG31&gt;=6,8,KG31+2),FALSE),IF(JE31&lt;&gt;"",HLOOKUP(JE31,Points_Table,IF(KG31&gt;=6,8,KG31+2),FALSE),"")),JF31),JF31)</f>
        <v/>
      </c>
      <c r="JH31" s="85" t="str">
        <f>IF(AND($G31="2",JB31&lt;&gt;""),JB31,"")</f>
        <v/>
      </c>
      <c r="JI31" s="83" t="str">
        <f>IF(AND(JB31&lt;&gt;"",$G31="2"),_xlfn.RANK.EQ(JB31,$JH$6:$JH$89),"")</f>
        <v/>
      </c>
      <c r="JJ31" s="83" t="str">
        <f>IF(IF(JI31&lt;&gt;"",IF(MAX(COUNTIF($JI$6:$JI$89,$JI$6:$JI$89))&gt;1,"x",""),"")&lt;&gt;"",JI31+1,"")</f>
        <v/>
      </c>
      <c r="JK31" s="84" t="str">
        <f>IF(JI31&lt;&gt;"",IF($G31="3",IF(JB31&lt;&gt;"",IF(AND(JI31&lt;=10,JB31&gt;=$JH$92),HLOOKUP(JI31,Points_Table_Modified,IF(KG31&gt;=6,8,KG31+2),FALSE),0),""),IF(JB31&lt;&gt;"",IF(AND(JI31&lt;=10,JB31&gt;=$JH$92),HLOOKUP(JI31,Points_Table,IF(KG31&gt;=6,8,KG31+2),FALSE),0),"")),"")</f>
        <v/>
      </c>
      <c r="JL31" s="86" t="str">
        <f>IF(JJ31&lt;&gt;"",AVERAGE(IF(AND($G31="3",JJ31&lt;&gt;""),HLOOKUP(JJ31,Points_Table_Modified,IF(KG31&gt;=6,8,KG31+2),FALSE),IF(JJ31&lt;&gt;"",HLOOKUP(JJ31,Points_Table,IF(KG31&gt;=6,8,KG31+2),FALSE),"")),JK31),JK31)</f>
        <v/>
      </c>
      <c r="JM31" s="85" t="str">
        <f>IF(AND($G31="3",JB31&lt;&gt;""),JB31,"")</f>
        <v/>
      </c>
      <c r="JN31" s="83" t="str">
        <f>IF(AND(JB31&lt;&gt;"",$G31="3"),_xlfn.RANK.EQ(JB31,$JM$6:$JM$89),"")</f>
        <v/>
      </c>
      <c r="JO31" s="83" t="str">
        <f>IF(IF(JN31&lt;&gt;"",IF(MAX(COUNTIF($JN$6:$JN$89,$JN$6:$JN$89))&gt;1,"x",""),"")&lt;&gt;"",JN31+1,"")</f>
        <v/>
      </c>
      <c r="JP31" s="83" t="str">
        <f>IF(JN31&lt;&gt;"",IF($G31="3",IF(JB31&lt;&gt;"",IF(AND(JN31&lt;=20,JB31&gt;=$JM$92),HLOOKUP(JN31,Points_Table_Modified,IF(KG31&gt;=6,8,KG31+2),FALSE),0),""),IF(JB31&lt;&gt;"",IF(AND(JN31&lt;=10,JB31&gt;=$JM$92),HLOOKUP(JN31,Points_Table,IF(KG31&gt;=6,8,KG31+2),FALSE),0),"")),"")</f>
        <v/>
      </c>
      <c r="JQ31" s="86" t="str">
        <f>IF(JO31&lt;&gt;"",AVERAGE(IF(AND($G31="3",JO31&lt;&gt;""),HLOOKUP(JO31,Points_Table_Modified,IF(KG31&gt;=6,8,KG31+2),FALSE),IF(JO31&lt;&gt;"",HLOOKUP(JO31,Points_Table,IF(KG31&gt;=6,8,KG31+2),FALSE),"")),JP31),JP31)</f>
        <v/>
      </c>
      <c r="JR31" s="85" t="str">
        <f>IF(AND($G31="4",JB31&lt;&gt;""),JB31,"")</f>
        <v/>
      </c>
      <c r="JS31" s="83" t="str">
        <f>IF(AND(JB31&lt;&gt;"",G31="4"),_xlfn.RANK.EQ(JB31,$JR$6:$JR$89),"")</f>
        <v/>
      </c>
      <c r="JT31" s="83" t="str">
        <f>IF(IF(JS31&lt;&gt;"",IF(MAX(COUNTIF($JS$6:$JS$89,$JS$6:$JS$89))&gt;1,"x",""),"")&lt;&gt;"",JS31+1,"")</f>
        <v/>
      </c>
      <c r="JU31" s="83" t="str">
        <f>IF(JS31&lt;&gt;"",IF($G31="3",IF(JB31&lt;&gt;"",IF(AND(JS31&lt;=10,JB31&gt;=$JR$92),HLOOKUP(JS31,Points_Table_Modified,IF(KG31&gt;=6,8,KG31+2),FALSE),0),""),IF(JB31&lt;&gt;"",IF(AND(JS31&lt;=10,JB31&gt;=$JR$92),HLOOKUP(JS31,Points_Table,IF(KG31&gt;=6,8,KG31+2),FALSE),0),"")),"")</f>
        <v/>
      </c>
      <c r="JV31" s="86" t="str">
        <f>IF(JT31&lt;&gt;"",AVERAGE(IF(AND($G31="3",JT31&lt;&gt;""),HLOOKUP(JT31,Points_Table_Modified,IF(KG31&gt;=6,8,KG31+2),FALSE),IF(JT31&lt;&gt;"",HLOOKUP(JT31,Points_Table,IF(KG31&gt;=6,8,KG31+2),FALSE),"")),JU31),JU31)</f>
        <v/>
      </c>
      <c r="JW31" s="85" t="str">
        <f>IF(AND($G31="5",JB31&lt;&gt;""),JB31,"")</f>
        <v/>
      </c>
      <c r="JX31" s="83" t="str">
        <f>IF(AND(JB31&lt;&gt;"",$G31="5"),_xlfn.RANK.EQ(JB31,$JW$6:$JW$89),"")</f>
        <v/>
      </c>
      <c r="JY31" s="83" t="str">
        <f>IF(IF(JX31&lt;&gt;"",IF(MAX(COUNTIF($JX$6:$JX$89,$JX$6:$JX$89))&gt;1,"x",""),"")&lt;&gt;"",JX31+1,"")</f>
        <v/>
      </c>
      <c r="JZ31" s="83" t="str">
        <f>IF(JX31&lt;&gt;"",IF($G31="3",IF(JB31&lt;&gt;"",IF(AND(JX31&lt;=10,JB31&gt;=$JW$92),HLOOKUP(JX31,Points_Table_Modified,IF(KG31&gt;=6,8,KG31+2),FALSE),0),""),IF(JB31&lt;&gt;"",IF(AND(JX31&lt;=10,JB31&gt;=$JW$92),HLOOKUP(JX31,Points_Table,IF(KG31&gt;=6,8,KG31+2),FALSE),0),"")),"")</f>
        <v/>
      </c>
      <c r="KA31" s="86" t="str">
        <f>IF(JY31&lt;&gt;"",AVERAGE(IF(AND($G31="3",JY31&lt;&gt;""),HLOOKUP(JY31,Points_Table_Modified,IF(KG31&gt;=6,8,KG31+2),FALSE),IF(JY31&lt;&gt;"",HLOOKUP(JY31,Points_Table,IF(KG31&gt;=6,8,KG31+2),FALSE),"")),JZ31),JZ31)</f>
        <v/>
      </c>
      <c r="KB31" s="85" t="str">
        <f>IF(AND($G31="6",JB31&lt;&gt;""),JB31,"")</f>
        <v/>
      </c>
      <c r="KC31" s="83" t="str">
        <f>IF(AND(JB31&lt;&gt;"",$G31="6"),_xlfn.RANK.EQ(JB31,$KB$6:$KB$89),"")</f>
        <v/>
      </c>
      <c r="KD31" s="83" t="str">
        <f>IF(IF(KC31&lt;&gt;"",IF(MAX(COUNTIF($KC$6:$KC$89,$KC$6:$KC$89))&gt;1,"x",""),"")&lt;&gt;"",KC31+1,"")</f>
        <v/>
      </c>
      <c r="KE31" s="83" t="str">
        <f>IF(KC31&lt;&gt;"",IF($G31="3",IF(JB31&lt;&gt;"",IF(AND(KC31&lt;=10,JB31&gt;=$KB$92),HLOOKUP(KC31,Points_Table_Modified,IF(KG31&gt;=6,8,KG31+2),FALSE),0),""),IF(JB31&lt;&gt;"",IF(AND(KC31&lt;=10,JB31&gt;=$KB$92),HLOOKUP(KC31,Points_Table,IF(KG31&gt;=6,8,KG31+2),FALSE),0),"")),"")</f>
        <v/>
      </c>
      <c r="KF31" s="86" t="str">
        <f>IF(KD31&lt;&gt;"",AVERAGE(IF(AND($G31="3",KD31&lt;&gt;""),HLOOKUP(KD31,Points_Table_Modified,IF(KG31&gt;=6,8,KG31+2),FALSE),IF(KD31&lt;&gt;"",HLOOKUP(KD31,Points_Table,IF(KG31&gt;=6,8,KG31+2),FALSE),"")),KE31),KE31)</f>
        <v/>
      </c>
      <c r="KG31" s="89">
        <f>VLOOKUP($G31,Entries_D_Event,11,FALSE)</f>
        <v>0</v>
      </c>
      <c r="KH31" s="83" t="str">
        <f>CONCATENATE(KC31,JX31,JS31,JN31,JI31,JD31)</f>
        <v/>
      </c>
      <c r="KI31" s="156" t="str">
        <f>IF(KH31&lt;&gt;"",IF(AND($G31="3",JB31&lt;&gt;""),10,IF(JB31&lt;&gt;"",5,"")),"")</f>
        <v/>
      </c>
      <c r="KJ31" s="156">
        <f>_xlfn.NUMBERVALUE(IF(KH31&lt;&gt;"",CONCATENATE(KF31,KA31,JV31,JQ31,JL31,JG31),""))</f>
        <v>0</v>
      </c>
      <c r="KK31" s="56">
        <f>IFERROR(KI31+KJ31,0)</f>
        <v>0</v>
      </c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</row>
    <row r="32" spans="1:358" s="1" customFormat="1" x14ac:dyDescent="0.25">
      <c r="A32" s="35"/>
      <c r="B32" s="45">
        <v>27</v>
      </c>
      <c r="C32" s="46" t="s">
        <v>108</v>
      </c>
      <c r="D32" s="47" t="s">
        <v>117</v>
      </c>
      <c r="E32" s="50"/>
      <c r="F32" s="109">
        <v>947</v>
      </c>
      <c r="G32" s="49" t="s">
        <v>59</v>
      </c>
      <c r="H32" s="50" t="str">
        <f>VLOOKUP($G32,Class_Description,2)</f>
        <v>Open Class</v>
      </c>
      <c r="I32" s="187">
        <f>AS32+CC32+DM32+EW32+GG32+HQ32+JA32+KK32</f>
        <v>121</v>
      </c>
      <c r="J32" s="116">
        <v>468</v>
      </c>
      <c r="K32" s="102" t="str">
        <f>IF(AND(J32&lt;&gt;"",$G32="1"),J32,"")</f>
        <v/>
      </c>
      <c r="L32" s="103" t="str">
        <f>IF(AND(J32&lt;&gt;"",$G32="1"),_xlfn.RANK.EQ(J32,$K$6:$K$89),"")</f>
        <v/>
      </c>
      <c r="M32" s="103" t="str">
        <f>IF(G32="6",IF(IF(L32&lt;&gt;"",IF(MAX(COUNTIF($L$6:$L$89,$L$6:$L$89))&gt;1,"x",""),"")&lt;&gt;"",L32+1,""),IF(K32=0,"",IF(IF(L32&lt;&gt;"",IF(MAX(COUNTIF($L$6:$L$89,$L$6:$L$89))&gt;1,"x",""),"")&lt;&gt;"",L32+1,"")))</f>
        <v/>
      </c>
      <c r="N32" s="103" t="str">
        <f>IF(L32&lt;&gt;"",IF($G32="3",IF(AND(L32&lt;=20,J32&gt;=$K$92),HLOOKUP(L32,Points_Table_Modified,IF(AO32&gt;=6,8,AO32+2),FALSE),0),IF(AND(L32&lt;=10,J32&gt;=$K$92),HLOOKUP(L32,Points_Table,IF(AO32&gt;=6,8,AO32+2),FALSE),0)),"")</f>
        <v/>
      </c>
      <c r="O32" s="103" t="str">
        <f>IF(M32&lt;&gt;"",AVERAGE(IF(AND($G32="3",M32&lt;&gt;""),HLOOKUP(M32,Points_Table_Modified,IF(AO32&gt;=6,8,AO32+2),FALSE),IF(M32&lt;&gt;"",HLOOKUP(M32,Points_Table,IF(AO32&gt;=6,8,AO32+2),FALSE),"")),N32),N32)</f>
        <v/>
      </c>
      <c r="P32" s="102" t="str">
        <f>IF(AND(J32&lt;&gt;"",$G32="2"),J32,"")</f>
        <v/>
      </c>
      <c r="Q32" s="103" t="str">
        <f>IF(AND(J32&lt;&gt;"",$G32="2"),_xlfn.RANK.EQ(J32,$P$6:$P$89),"")</f>
        <v/>
      </c>
      <c r="R32" s="103" t="str">
        <f>IF(G32="6",IF(IF(Q32&lt;&gt;"",IF(MAX(COUNTIF($Q$6:$Q$89,$Q$6:$Q$89))&gt;1,"x",""),"")&lt;&gt;"",Q32+1,""),IF(P32=0,"",IF(IF(Q32&lt;&gt;"",IF(MAX(COUNTIF($Q$6:$Q$89,$Q$6:$Q$89))&gt;1,"x",""),"")&lt;&gt;"",Q32+1,"")))</f>
        <v/>
      </c>
      <c r="S32" s="103" t="str">
        <f>IF(Q32&lt;&gt;"",IF($G32="3",IF(J32&lt;&gt;"",IF(AND(Q32&lt;=10,J32&gt;=$P$92),HLOOKUP(Q32,Points_Table_Modified,IF(AO32&gt;=6,8,AO32+2),FALSE),0),""),IF(J32&lt;&gt;"",IF(AND(Q32&lt;=10,J32&gt;=$P$92),HLOOKUP(Q32,Points_Table,IF(AO32&gt;=6,8,AO32+2),FALSE),0),"")),"")</f>
        <v/>
      </c>
      <c r="T32" s="103" t="str">
        <f>IF(R32&lt;&gt;"",AVERAGE(IF(AND($G32="3",R32&lt;&gt;""),HLOOKUP(R32,Points_Table_Modified,IF(AO32&gt;=6,8,AO32+2),FALSE),IF(R32&lt;&gt;"",HLOOKUP(R32,Points_Table,IF(AO32&gt;=6,8,AO32+2),FALSE),"")),S32),S32)</f>
        <v/>
      </c>
      <c r="U32" s="102" t="str">
        <f>IF(AND(J32&lt;&gt;"",$G32="3"),J32,"")</f>
        <v/>
      </c>
      <c r="V32" s="103" t="str">
        <f>IF(AND(J32&lt;&gt;"",$G32="3"),_xlfn.RANK.EQ(J32,$U$6:$U$89),"")</f>
        <v/>
      </c>
      <c r="W32" s="103" t="str">
        <f>IF(G32="6",IF(IF(V32&lt;&gt;"",IF(MAX(COUNTIF($V$6:$V$89,$V$6:$V$89))&gt;1,"x",""),"")&lt;&gt;"",V32+1,""),IF(U32=0,"",IF(IF(V32&lt;&gt;"",IF(MAX(COUNTIF($V$6:$V$89,$V$6:$V$89))&gt;1,"x",""),"")&lt;&gt;"",V32+1,"")))</f>
        <v/>
      </c>
      <c r="X32" s="103" t="str">
        <f>IF(V32&lt;&gt;"",IF($G32="3",IF(J32&lt;&gt;"",IF(AND(V32&lt;=20,J32&gt;=$U$92),HLOOKUP(V32,Points_Table_Modified,IF(AO32&gt;=6,8,AO32+2),FALSE),0),""),IF(J32&lt;&gt;"",IF(AND(V32&lt;=10,$J32&gt;=$U$92),HLOOKUP(V32,Points_Table,IF(AO32&gt;=6,8,AO32+2),FALSE),0),"")),"")</f>
        <v/>
      </c>
      <c r="Y32" s="103" t="str">
        <f>IF(W32&lt;&gt;"",AVERAGE(IF(AND($G32="3",W32&lt;&gt;""),HLOOKUP(W32,Points_Table_Modified,IF(AO32&gt;=6,8,AO32+2),FALSE),IF(W32&lt;&gt;"",HLOOKUP(W32,Points_Table,IF(AO32&gt;=6,8,AO32+2),FALSE),"")),X32),X32)</f>
        <v/>
      </c>
      <c r="Z32" s="102" t="str">
        <f>IF(AND(J32&lt;&gt;"",$G32="4"),J32,"")</f>
        <v/>
      </c>
      <c r="AA32" s="103" t="str">
        <f>IF(AND($J32&lt;&gt;"",G32="4"),_xlfn.RANK.EQ(J32,$Z$6:$Z$89),"")</f>
        <v/>
      </c>
      <c r="AB32" s="103" t="str">
        <f>IF($G32="6",IF(IF(AA32&lt;&gt;"",IF(MAX(COUNTIF($AA$6:$AA$89,$AA$6:$AA$89))&gt;1,"x",""),"")&lt;&gt;"",AA32+1,""),IF(Z32=0,"",IF(IF(AA32&lt;&gt;"",IF(MAX(COUNTIF($AA$6:$AA$89,$AA$6:$AA$89))&gt;1,"x",""),"")&lt;&gt;"",AA32+1,"")))</f>
        <v/>
      </c>
      <c r="AC32" s="103" t="str">
        <f>IF(AA32&lt;&gt;"",IF($G32="3",IF(J32&lt;&gt;"",IF(AND(AA32&lt;=10,J32&gt;=$Z$92),HLOOKUP(AA32,Points_Table_Modified,IF(AO32&gt;=6,8,AO32+2),FALSE),0),""),IF(J32&lt;&gt;"",IF(AND(AA32&lt;=10,J32&gt;=$Z$92),HLOOKUP(AA32,Points_Table,IF(AO32&gt;=6,8,AO32+2),FALSE),0),"")),"")</f>
        <v/>
      </c>
      <c r="AD32" s="103" t="str">
        <f>IF(AB32&lt;&gt;"",AVERAGE(IF(AND($G32="3",AB32&lt;&gt;""),HLOOKUP(AB32,Points_Table_Modified,IF(AO32&gt;=6,8,AO32+2),FALSE),IF(AB32&lt;&gt;"",HLOOKUP(AB32,Points_Table,IF(AO32&gt;=6,8,AO32+2),FALSE),"")),AC32),AC32)</f>
        <v/>
      </c>
      <c r="AE32" s="102" t="str">
        <f>IF(AND(J32&lt;&gt;"",$G32="5"),J32,"")</f>
        <v/>
      </c>
      <c r="AF32" s="103" t="str">
        <f>IF(AND(J32&lt;&gt;"",$G32="5"),_xlfn.RANK.EQ(J32,$AE$6:$AE$89),"")</f>
        <v/>
      </c>
      <c r="AG32" s="103" t="str">
        <f>IF($G32="6",IF(IF(AF32&lt;&gt;"",IF(MAX(COUNTIF($AF$6:$AF$89,$AF$6:$AF$89))&gt;1,"x",""),"")&lt;&gt;"",AF32+1,""),IF(AE32=0,"",IF(IF(AF32&lt;&gt;"",IF(MAX(COUNTIF($AF$6:$AF$89,$AF$6:$AF$89))&gt;1,"x",""),"")&lt;&gt;"",AF32+1,"")))</f>
        <v/>
      </c>
      <c r="AH32" s="103" t="str">
        <f>IF(AF32&lt;&gt;"",IF($G32="3",IF(J32&lt;&gt;"",IF(AND(AF32&lt;=10,J32&gt;=$AE$92),HLOOKUP(AF32,Points_Table_Modified,IF(AO32&gt;=6,8,AO32+2),FALSE),0),""),IF(J32&lt;&gt;"",IF(AND(AF32&lt;=10,J32&gt;=$AE$92),HLOOKUP(AF32,Points_Table,IF(AO32&gt;=6,8,AO32+2),FALSE),0),"")),"")</f>
        <v/>
      </c>
      <c r="AI32" s="103" t="str">
        <f>IF(AG32&lt;&gt;"",AVERAGE(IF(AND($G32="3",AG32&lt;&gt;""),HLOOKUP(AG32,Points_Table_Modified,IF(AO32&gt;=6,8,AO32+2),FALSE),IF(AG32&lt;&gt;"",HLOOKUP(AG32,Points_Table,IF(AO32&gt;=6,8,AO32+2),FALSE),"")),AH32),AH32)</f>
        <v/>
      </c>
      <c r="AJ32" s="102">
        <f>IF(AND(J32&lt;&gt;"",$G32="6"),J32,"")</f>
        <v>468</v>
      </c>
      <c r="AK32" s="103">
        <f>IF(AND(J32&lt;&gt;"",$G32="6"),_xlfn.RANK.EQ(J32,$AJ$6:$AJ$89),"")</f>
        <v>2</v>
      </c>
      <c r="AL32" s="103" t="str">
        <f>IF(G32="6",IF(IF(AK32&lt;&gt;"",IF(MAX(COUNTIF($AK$6:$AK$89,$AK$6:$AK$89))&gt;1,"x",""),"")&lt;&gt;"",AK32+1,""),IF(AJ32=0,"",IF(IF(AK32&lt;&gt;"",IF(MAX(COUNTIF($AK$6:$AK$89,$AK$6:$AK$89))&gt;1,"x",""),"")&lt;&gt;"",AK32+1,"")))</f>
        <v/>
      </c>
      <c r="AM32" s="103">
        <f>IF(AK32&lt;&gt;"",IF($G32="3",IF(J32&lt;&gt;"",IF(AND(AK32&lt;=10,J32&gt;=$AJ$92),HLOOKUP(AK32,Points_Table_Modified,IF(AO32&gt;=6,8,AO32+2),FALSE),0),""),IF(J32&lt;&gt;"",IF(AND(AK32&lt;=10,J32&gt;=$AJ$92),HLOOKUP(AK32,Points_Table,IF(AO32&gt;=6,8,AO32+2),FALSE),0),"")),"")</f>
        <v>25</v>
      </c>
      <c r="AN32" s="136">
        <f>IF(AL32&lt;&gt;"",AVERAGE(IF(AND($G32="3",AL32&lt;&gt;""),HLOOKUP(AL32,Points_Table_Modified,IF(AO32&gt;=6,8,AO32+2),FALSE),IF(AL32&lt;&gt;"",HLOOKUP(AL32,Points_Table,IF(AO32&gt;=6,8,AO32+2),FALSE),"")),AM32),AM32)</f>
        <v>25</v>
      </c>
      <c r="AO32" s="55">
        <f>VLOOKUP($G32,Entries_D_Event,4,FALSE)</f>
        <v>9</v>
      </c>
      <c r="AP32" s="52" t="str">
        <f>CONCATENATE(AK32,AF32,AA32,V32,Q32,L32)</f>
        <v>2</v>
      </c>
      <c r="AQ32" s="118">
        <f>IF(AP32&lt;&gt;"",IF(AND($G32="3",J32&lt;&gt;""),10,IF(J32&lt;&gt;"",5,"")),"")</f>
        <v>5</v>
      </c>
      <c r="AR32" s="118">
        <f>_xlfn.NUMBERVALUE(IF(AP32&lt;&gt;"",CONCATENATE(AN32,AI32,AD32,Y32,T32,O32),""))</f>
        <v>25</v>
      </c>
      <c r="AS32" s="56">
        <f>IFERROR(AQ32+AR32,0)</f>
        <v>30</v>
      </c>
      <c r="AT32" s="90">
        <v>389</v>
      </c>
      <c r="AU32" s="54" t="str">
        <f>IF(AND(AT32&lt;&gt;"",$G32="1"),AT32,"")</f>
        <v/>
      </c>
      <c r="AV32" s="52" t="str">
        <f>IF(AND(AT32&lt;&gt;"",$G32="1"),_xlfn.RANK.EQ(AT32,$AU$6:$AU$89),"")</f>
        <v/>
      </c>
      <c r="AW32" s="52" t="str">
        <f>IF(IF(AV32&lt;&gt;"",IF(MAX(COUNTIF($AV$6:$AV$89,$AV$6:$AV$89))&gt;1,"x",""),"")&lt;&gt;"",AV32+1,"")</f>
        <v/>
      </c>
      <c r="AX32" s="52" t="str">
        <f>IF(AV32&lt;&gt;"",IF($G32="3",IF(AT32&lt;&gt;"",IF(AND(AV32&lt;=10,AT32&gt;=$AU$92),HLOOKUP(AV32,Points_Table_Modified,IF(BY32&gt;=6,8,BY32+2),FALSE),0),""),IF(AT32&lt;&gt;"",IF(AND(AV32&lt;=10,AT32&gt;=$AU$92),HLOOKUP(AV32,Points_Table,IF(BY32&gt;=6,8,BY32+2),FALSE),0),"")),"")</f>
        <v/>
      </c>
      <c r="AY32" s="53" t="str">
        <f>IF(AW32&lt;&gt;"",AVERAGE(IF(AND($G32="3",AW32&lt;&gt;""),HLOOKUP(AW32,Points_Table_Modified,IF(BY32&gt;=6,8,BY32+2),FALSE),IF(AW32&lt;&gt;"",HLOOKUP(AW32,Points_Table,IF(BY32&gt;=6,8,BY32+2),FALSE),"")),AX32),AX32)</f>
        <v/>
      </c>
      <c r="AZ32" s="51" t="str">
        <f>IF(AND($G32="2",AT32&lt;&gt;""),AT32,"")</f>
        <v/>
      </c>
      <c r="BA32" s="52" t="str">
        <f>IF(AND(AT32&lt;&gt;"",$G32="2"),_xlfn.RANK.EQ(AT32,$AZ$6:$AZ$89),"")</f>
        <v/>
      </c>
      <c r="BB32" s="52" t="str">
        <f>IF(IF(BA32&lt;&gt;"",IF(MAX(COUNTIF($BA$6:$BA$89,$BA$6:$BA$89))&gt;1,"x",""),"")&lt;&gt;"",BA32+1,"")</f>
        <v/>
      </c>
      <c r="BC32" s="54" t="str">
        <f>IF(BA32&lt;&gt;"",IF($G32="3",IF(AT32&lt;&gt;"",IF(AND(BA32&lt;=10,AT32&gt;=$AZ$92),HLOOKUP(BA32,Points_Table_Modified,IF(BY32&gt;=6,8,BY32+2),FALSE),0),""),IF(AT32&lt;&gt;"",IF(AND(BA32&lt;=10,AT32&gt;=$AZ$92),HLOOKUP(BA32,Points_Table,IF(BY32&gt;=6,8,BY32+2),FALSE),0),"")),"")</f>
        <v/>
      </c>
      <c r="BD32" s="53" t="str">
        <f>IF(BB32&lt;&gt;"",AVERAGE(IF(AND($G32="3",BB32&lt;&gt;""),HLOOKUP(BB32,Points_Table_Modified,IF(BY32&gt;=6,8,BY32+2),FALSE),IF(BB32&lt;&gt;"",HLOOKUP(BB32,Points_Table,IF(BY32&gt;=6,8,BY32+2),FALSE),"")),BC32),BC32)</f>
        <v/>
      </c>
      <c r="BE32" s="51" t="str">
        <f>IF(AND($G32="3",AT32&lt;&gt;""),AT32,"")</f>
        <v/>
      </c>
      <c r="BF32" s="52" t="str">
        <f>IF(AND(AT32&lt;&gt;"",$G32="3"),_xlfn.RANK.EQ(AT32,$BE$6:$BE$89),"")</f>
        <v/>
      </c>
      <c r="BG32" s="52" t="str">
        <f>IF(IF(BF32&lt;&gt;"",IF(MAX(COUNTIF($BF$6:$BF$89,$BF$6:$BF$89))&gt;1,"x",""),"")&lt;&gt;"",BF32+1,"")</f>
        <v/>
      </c>
      <c r="BH32" s="52" t="str">
        <f>IF(BF32&lt;&gt;"",IF($G32="3",IF(AT32&lt;&gt;"",IF(AND(BF32&lt;=20,AT32&gt;=$BE$92),HLOOKUP(BF32,Points_Table_Modified,IF(BY32&gt;=6,8,BY32+2),FALSE),0),""),IF(AT32&lt;&gt;"",IF(AND(BF32&lt;=10,AT32&gt;=$BE$92),HLOOKUP(BF32,Points_Table,IF(BY32&gt;=6,8,BY32+2),FALSE),0),"")),"")</f>
        <v/>
      </c>
      <c r="BI32" s="53" t="str">
        <f>IF(BG32&lt;&gt;"",AVERAGE(IF(AND($G32="3",BG32&lt;&gt;""),HLOOKUP(BG32,Points_Table_Modified,IF(BY32&gt;=6,8,BY32+2),FALSE),IF(BG32&lt;&gt;"",HLOOKUP(BG32,Points_Table,IF(BY32&gt;=6,8,BY32+2),FALSE),"")),BH32),BH32)</f>
        <v/>
      </c>
      <c r="BJ32" s="51" t="str">
        <f>IF(AND($G32="4",AT32&lt;&gt;""),AT32,"")</f>
        <v/>
      </c>
      <c r="BK32" s="52" t="str">
        <f>IF(AND(AT32&lt;&gt;"",G32="4"),_xlfn.RANK.EQ(AT32,$BJ$6:$BJ$89),"")</f>
        <v/>
      </c>
      <c r="BL32" s="52" t="str">
        <f>IF(IF(BK32&lt;&gt;"",IF(MAX(COUNTIF($BK$6:$BK$89,$BK$6:$BK$89))&gt;1,"x",""),"")&lt;&gt;"",BK32+1,"")</f>
        <v/>
      </c>
      <c r="BM32" s="52" t="str">
        <f>IF(BK32&lt;&gt;"",IF($G32="3",IF(AT32&lt;&gt;"",IF(AND(BK32&lt;=10,AT32&gt;=$BJ$92),HLOOKUP(BK32,Points_Table_Modified,IF(BY32&gt;=6,8,BY32+2),FALSE),0),""),IF(AT32&lt;&gt;"",IF(AND(BK32&lt;=10,AT32&gt;=$BJ$92),HLOOKUP(BK32,Points_Table,IF(BY32&gt;=6,8,BY32+2),FALSE),0),"")),"")</f>
        <v/>
      </c>
      <c r="BN32" s="53" t="str">
        <f>IF(BL32&lt;&gt;"",AVERAGE(IF(AND($G32="3",BL32&lt;&gt;""),HLOOKUP(BL32,Points_Table_Modified,IF(BY32&gt;=6,8,BY32+2),FALSE),IF(BL32&lt;&gt;"",HLOOKUP(BL32,Points_Table,IF(BY32&gt;=6,8,BY32+2),FALSE),"")),BM32),BM32)</f>
        <v/>
      </c>
      <c r="BO32" s="51" t="str">
        <f>IF(AND($G32="5",AT32&lt;&gt;""),AT32,"")</f>
        <v/>
      </c>
      <c r="BP32" s="52" t="str">
        <f>IF(AND(AT32&lt;&gt;"",$G32="5"),_xlfn.RANK.EQ(AT32,$BO$6:$BO$89),"")</f>
        <v/>
      </c>
      <c r="BQ32" s="52" t="str">
        <f>IF(IF(BP32&lt;&gt;"",IF(MAX(COUNTIF($BP$6:$BP$89,$BP$6:$BP$89))&gt;1,"x",""),"")&lt;&gt;"",BP32+1,"")</f>
        <v/>
      </c>
      <c r="BR32" s="52" t="str">
        <f>IF(BP32&lt;&gt;"",IF($G32="3",IF(AT32&lt;&gt;"",IF(AND(BP32&lt;=10,AT32&gt;=$BO$92),HLOOKUP(BP32,Points_Table_Modified,IF(BY32&gt;=6,8,BY32+2),FALSE),0),""),IF(AT32&lt;&gt;"",IF(AND(BP32&lt;=10,AT32&gt;=$BO$92),HLOOKUP(BP32,Points_Table,IF(BY32&gt;=6,8,BY32+2),FALSE),0),"")),"")</f>
        <v/>
      </c>
      <c r="BS32" s="53" t="str">
        <f>IF(BQ32&lt;&gt;"",AVERAGE(IF(AND($G32="3",BQ32&lt;&gt;""),HLOOKUP(BQ32,Points_Table_Modified,IF(BY32&gt;=6,8,BY32+2),FALSE),IF(BQ32&lt;&gt;"",HLOOKUP(BQ32,Points_Table,IF(BY32&gt;=6,8,BY32+2),FALSE),"")),BR32),BR32)</f>
        <v/>
      </c>
      <c r="BT32" s="51">
        <f>IF(AND($G32="6",AT32&lt;&gt;""),AT32,"")</f>
        <v>389</v>
      </c>
      <c r="BU32" s="52">
        <f>IF(AND(AT32&lt;&gt;"",$G32="6"),_xlfn.RANK.EQ(AT32,$BT$6:$BT$89),"")</f>
        <v>1</v>
      </c>
      <c r="BV32" s="52" t="str">
        <f>IF(IF(BU32&lt;&gt;"",IF(MAX(COUNTIF($BU$6:$BU$89,$BU$6:$BU$89))&gt;1,"x",""),"")&lt;&gt;"",BU32+1,"")</f>
        <v/>
      </c>
      <c r="BW32" s="52">
        <f>IF(BU32&lt;&gt;"",IF($G32="3",IF(AT32&lt;&gt;"",IF(AND(BU32&lt;=10,AT32&gt;=$BT$92),HLOOKUP(BU32,Points_Table_Modified,IF(BY32&gt;=6,8,BY32+2),FALSE),0),""),IF(AT32&lt;&gt;"",IF(AND(BU32&lt;=10,AT32&gt;=$BT$92),HLOOKUP(BU32,Points_Table,IF(BY32&gt;=6,8,BY32+2),FALSE),0),"")),"")</f>
        <v>30</v>
      </c>
      <c r="BX32" s="53">
        <f>IF(BV32&lt;&gt;"",AVERAGE(IF(AND($G32="3",BV32&lt;&gt;""),HLOOKUP(BV32,Points_Table_Modified,IF(BY32&gt;=6,8,BY32+2),FALSE),IF(BV32&lt;&gt;"",HLOOKUP(BV32,Points_Table,IF(BY32&gt;=6,8,BY32+2),FALSE),"")),BW32),BW32)</f>
        <v>30</v>
      </c>
      <c r="BY32" s="55">
        <f>VLOOKUP($G32,Entries_D_Event,5,FALSE)</f>
        <v>7</v>
      </c>
      <c r="BZ32" s="52" t="str">
        <f>CONCATENATE(BU32,BP32,BK32,BF32,BA32,AV32)</f>
        <v>1</v>
      </c>
      <c r="CA32" s="118">
        <f>IF(BZ32&lt;&gt;"",IF(AND($G32="3",AT32&lt;&gt;""),10,IF(AT32&lt;&gt;"",5,"")),"")</f>
        <v>5</v>
      </c>
      <c r="CB32" s="118">
        <f>_xlfn.NUMBERVALUE(IF(BZ32&lt;&gt;"",CONCATENATE(BX32,BS32,BN32,BI32,BD32,AY32),""))</f>
        <v>30</v>
      </c>
      <c r="CC32" s="56">
        <f>IFERROR(CA32+CB32,0)</f>
        <v>35</v>
      </c>
      <c r="CD32" s="90">
        <v>208</v>
      </c>
      <c r="CE32" s="54" t="str">
        <f>IF(AND($G32="1",CD32&lt;&gt;""),CD32,"")</f>
        <v/>
      </c>
      <c r="CF32" s="52" t="str">
        <f>IF(AND(CD32&lt;&gt;"",$G32="1"),_xlfn.RANK.EQ(CD32,$CE$6:$CE$89),"")</f>
        <v/>
      </c>
      <c r="CG32" s="52" t="str">
        <f>IF(IF(CF32&lt;&gt;"",IF(MAX(COUNTIF($CF$6:$CF$89,$CF$6:$CF$89))&gt;1,"x",""),"")&lt;&gt;"",CF32+1,"")</f>
        <v/>
      </c>
      <c r="CH32" s="52" t="str">
        <f>IF(CF32&lt;&gt;"",IF($G32="3",IF(CD32&lt;&gt;"",IF(AND(CF32&lt;=10,CD32&gt;=$CE$92),HLOOKUP(CF32,Points_Table_Modified,IF(DI32&gt;=6,8,DI32+2),FALSE),0),""),IF(CD32&lt;&gt;"",IF(AND(CF32&lt;=10,CD32&gt;=$CE$92),HLOOKUP(CF32,Points_Table,IF(DI32&gt;=6,8,DI32+2),FALSE),0),"")),"")</f>
        <v/>
      </c>
      <c r="CI32" s="53" t="str">
        <f>IF(CG32&lt;&gt;"",AVERAGE(IF(AND($G32="3",CG32&lt;&gt;""),HLOOKUP(CG32,Points_Table_Modified,IF(DI32&gt;=6,8,DI32+2),FALSE),IF(CG32&lt;&gt;"",HLOOKUP(CG32,Points_Table,IF(DI32&gt;=6,8,DI32+2),FALSE),"")),CH32),CH32)</f>
        <v/>
      </c>
      <c r="CJ32" s="51" t="str">
        <f>IF(AND($G32="2",CD32&lt;&gt;""),CD32,"")</f>
        <v/>
      </c>
      <c r="CK32" s="52" t="str">
        <f>IF(AND(CD32&lt;&gt;"",$G32="2"),_xlfn.RANK.EQ(CD32,$CJ$6:$CJ$89),"")</f>
        <v/>
      </c>
      <c r="CL32" s="52" t="str">
        <f>IF(IF(CK32&lt;&gt;"",IF(MAX(COUNTIF($CK$6:$CK$89,$CK$6:$CK$89))&gt;1,"x",""),"")&lt;&gt;"",CK32+1,"")</f>
        <v/>
      </c>
      <c r="CM32" s="54" t="str">
        <f>IF(CK32&lt;&gt;"",IF($G32="3",IF(CD32&lt;&gt;"",IF(AND(CK32&lt;=10,CD32&gt;=$CJ$92),HLOOKUP(CK32,Points_Table_Modified,IF(DI32&gt;=6,8,DI32+2),FALSE),0),""),IF(CD32&lt;&gt;"",IF(AND(CK32&lt;=10,CD32&gt;=$CJ$92),HLOOKUP(CK32,Points_Table,IF(DI32&gt;=6,8,DI32+2),FALSE),0),"")),"")</f>
        <v/>
      </c>
      <c r="CN32" s="53" t="str">
        <f>IF(CL32&lt;&gt;"",AVERAGE(IF(AND($G32="3",CL32&lt;&gt;""),HLOOKUP(CL32,Points_Table_Modified,IF(DI32&gt;=6,8,DI32+2),FALSE),IF(CL32&lt;&gt;"",HLOOKUP(CL32,Points_Table,IF(DI32&gt;=6,8,DI32+2),FALSE),"")),CM32),CM32)</f>
        <v/>
      </c>
      <c r="CO32" s="51" t="str">
        <f>IF(AND($G32="3",CD32&lt;&gt;""),CD32,"")</f>
        <v/>
      </c>
      <c r="CP32" s="52" t="str">
        <f>IF(AND(CD32&lt;&gt;"",$G32="3"),_xlfn.RANK.EQ(CD32,$CO$6:$CO$89),"")</f>
        <v/>
      </c>
      <c r="CQ32" s="52" t="str">
        <f>IF(IF(CP32&lt;&gt;"",IF(MAX(COUNTIF($CP32:$CP$89,$CP$6:$CP$89))&gt;1,"x",""),"")&lt;&gt;"",CP32+1,"")</f>
        <v/>
      </c>
      <c r="CR32" s="52" t="str">
        <f>IF(CP32&lt;&gt;"",IF($G32="3",IF(CD32&lt;&gt;"",IF(AND(CP32&lt;=20,CD32&gt;=$CO$92),HLOOKUP(CP32,Points_Table_Modified,IF(DI32&gt;=6,8,DI32+2),FALSE),0),""),IF(CD32&lt;&gt;"",IF(AND(CP32&lt;=10,CD32&gt;=$CO$92),HLOOKUP(CP32,Points_Table,IF(DI32&gt;=6,8,DI32+2),FALSE),0),"")),"")</f>
        <v/>
      </c>
      <c r="CS32" s="53" t="str">
        <f>IF(CQ32&lt;&gt;"",AVERAGE(IF(AND($G32="3",CQ32&lt;&gt;""),HLOOKUP(CQ32,Points_Table_Modified,IF(DI32&gt;=6,8,DI32+2),FALSE),IF(CQ32&lt;&gt;"",HLOOKUP(CQ32,Points_Table,IF(DI32&gt;=6,8,DI32+2),FALSE),"")),CR32),CR32)</f>
        <v/>
      </c>
      <c r="CT32" s="51" t="str">
        <f>IF(AND($G32="4",CD32&lt;&gt;""),CD32,"")</f>
        <v/>
      </c>
      <c r="CU32" s="52" t="str">
        <f>IF(AND(CD32&lt;&gt;"",G32="4"),_xlfn.RANK.EQ(CD32,$CT$6:$CT$89),"")</f>
        <v/>
      </c>
      <c r="CV32" s="52" t="str">
        <f>IF(IF(CU32&lt;&gt;"",IF(MAX(COUNTIF($CU$6:$CU$89,$CU$6:$CU$89))&gt;1,"x",""),"")&lt;&gt;"",CU32+1,"")</f>
        <v/>
      </c>
      <c r="CW32" s="52" t="str">
        <f>IF(CU32&lt;&gt;"",IF($G32="3",IF(CD32&lt;&gt;"",IF(AND(CU32&lt;=10,CD32&gt;=$CT$92),HLOOKUP(CU32,Points_Table_Modified,IF(DI32&gt;=6,8,DI32+2),FALSE),0),""),IF(CD32&lt;&gt;"",IF(AND(CU32&lt;=10,CD32&gt;=$CT$92),HLOOKUP(CU32,Points_Table,IF(DI32&gt;=6,8,DI32+2),FALSE),0),"")),"")</f>
        <v/>
      </c>
      <c r="CX32" s="53" t="str">
        <f>IF(CV32&lt;&gt;"",AVERAGE(IF(AND($G32="3",CV32&lt;&gt;""),HLOOKUP(CV32,Points_Table_Modified,IF(DI32&gt;=6,8,DI32+2),FALSE),IF(CV32&lt;&gt;"",HLOOKUP(CV32,Points_Table,IF(DI32&gt;=6,8,DI32+2),FALSE),"")),CW32),CW32)</f>
        <v/>
      </c>
      <c r="CY32" s="51" t="str">
        <f>IF(AND($G32="5",CD32&lt;&gt;""),CD32,"")</f>
        <v/>
      </c>
      <c r="CZ32" s="52" t="str">
        <f>IF(AND(CD32&lt;&gt;"",$G32="5"),_xlfn.RANK.EQ(CD32,$CY$6:$CY$89),"")</f>
        <v/>
      </c>
      <c r="DA32" s="52" t="str">
        <f>IF(IF(CZ32&lt;&gt;"",IF(MAX(COUNTIF($CZ$6:$CZ$89,$CZ$6:$CZ$89))&gt;1,"x",""),"")&lt;&gt;"",CZ32+1,"")</f>
        <v/>
      </c>
      <c r="DB32" s="52" t="str">
        <f>IF(CZ32&lt;&gt;"",IF($G32="3",IF(CD32&lt;&gt;"",IF(AND(CZ32&lt;=10,CD32&gt;=$CY$92),HLOOKUP(CZ32,Points_Table_Modified,IF(DI32&gt;=6,8,DI32+2),FALSE),0),""),IF(CD32&lt;&gt;"",IF(AND(CZ32&lt;=10,CD32&gt;=$CY$92),HLOOKUP(CZ32,Points_Table,IF(DI32&gt;=6,8,DI32+2),FALSE),0),"")),"")</f>
        <v/>
      </c>
      <c r="DC32" s="53" t="str">
        <f>IF(DA32&lt;&gt;"",AVERAGE(IF(AND($G32="3",DA32&lt;&gt;""),HLOOKUP(DA32,Points_Table_Modified,IF(DI32&gt;=6,8,DI32+2),FALSE),IF(DA32&lt;&gt;"",HLOOKUP(DA32,Points_Table,IF(DI32&gt;=6,8,DI32+2),FALSE),"")),DB32),DB32)</f>
        <v/>
      </c>
      <c r="DD32" s="51">
        <f>IF(AND($G32="6",CD32&lt;&gt;""),CD32,"")</f>
        <v>208</v>
      </c>
      <c r="DE32" s="52">
        <f>IF(AND(CD32&lt;&gt;"",$G32="6"),_xlfn.RANK.EQ(CD32,$DD$6:$DD$89),"")</f>
        <v>4</v>
      </c>
      <c r="DF32" s="52" t="str">
        <f>IF(IF(DE32&lt;&gt;"",IF(MAX(COUNTIF($DE$6:$DE$89,$DE$6:$DE$89))&gt;1,"x",""),"")&lt;&gt;"",DE32+1,"")</f>
        <v/>
      </c>
      <c r="DG32" s="52">
        <f>IF(DE32&lt;&gt;"",IF($G32="3",IF(CD32&lt;&gt;"",IF(AND(DE32&lt;=10,CD32&gt;=$DD$92),HLOOKUP(DE32,Points_Table_Modified,IF(DI32&gt;=6,8,DI32+2),FALSE),0),""),IF(CD32&lt;&gt;"",IF(AND(DE32&lt;=10,CD32&gt;=$DD$92),HLOOKUP(DE32,Points_Table,IF(DI32&gt;=6,8,DI32+2),FALSE),0),"")),"")</f>
        <v>16</v>
      </c>
      <c r="DH32" s="53">
        <f>IF(DF32&lt;&gt;"",AVERAGE(IF(AND($G32="3",DF32&lt;&gt;""),HLOOKUP(DF32,Points_Table_Modified,IF(DI32&gt;=6,8,DI32+2),FALSE),IF(DF32&lt;&gt;"",HLOOKUP(DF32,Points_Table,IF(DI32&gt;=6,8,DI32+2),FALSE),"")),DG32),DG32)</f>
        <v>16</v>
      </c>
      <c r="DI32" s="55">
        <f>VLOOKUP($G32,Entries_D_Event,6,FALSE)</f>
        <v>10</v>
      </c>
      <c r="DJ32" s="52" t="str">
        <f>CONCATENATE(DE32,CZ32,CU32,CP32,CK32,CF32)</f>
        <v>4</v>
      </c>
      <c r="DK32" s="52">
        <f>IF(DJ32&lt;&gt;"",IF(AND($G32="3",CD32&lt;&gt;""),10,IF(CD32&lt;&gt;"",5,"")),"")</f>
        <v>5</v>
      </c>
      <c r="DL32" s="156">
        <f>_xlfn.NUMBERVALUE(IF(DJ32&lt;&gt;"",CONCATENATE(DH32,DC32,CX32,CS32,CN32,CI32),""))</f>
        <v>16</v>
      </c>
      <c r="DM32" s="56">
        <f>IFERROR(DK32+DL32,0)</f>
        <v>21</v>
      </c>
      <c r="DN32" s="90">
        <v>442</v>
      </c>
      <c r="DO32" s="52" t="str">
        <f>IF(AND($G32="1",DN32&lt;&gt;""),DN32,"")</f>
        <v/>
      </c>
      <c r="DP32" s="52" t="str">
        <f>IF(AND(DN32&lt;&gt;"",$G32="1"),_xlfn.RANK.EQ(DN32,$DO$6:$DO$89),"")</f>
        <v/>
      </c>
      <c r="DQ32" s="52" t="str">
        <f>IF(IF(DP32&lt;&gt;"",IF(MAX(COUNTIF($DP$6:$DP$89,$DP$6:$DP$89))&gt;1,"x",""),"")&lt;&gt;"",DP32+1,"")</f>
        <v/>
      </c>
      <c r="DR32" s="52" t="str">
        <f>IF(DP32&lt;&gt;"",IF($G32="3",IF(DN32&lt;&gt;"",IF(AND(DP32&lt;=10,DN32&gt;=$DO$92),HLOOKUP(DP32,Points_Table_Modified,IF(ES32&gt;=6,8,ES32+2),FALSE),0),""),IF(DN32&lt;&gt;"",IF(AND(DP32&lt;=10,DN32&gt;=$DO$92),HLOOKUP(DP32,Points_Table,IF(ES32&gt;=6,8,ES32+2),FALSE),0),"")),"")</f>
        <v/>
      </c>
      <c r="DS32" s="53" t="str">
        <f>IF(DQ32&lt;&gt;"",AVERAGE(IF(AND($G32="3",DQ32&lt;&gt;""),HLOOKUP(DQ32,Points_Table_Modified,IF(ES32&gt;=6,8,ES32+2),FALSE),IF(DQ32&lt;&gt;"",HLOOKUP(DQ32,Points_Table,IF(ES32&gt;=6,8,ES32+2),FALSE),"")),DR32),DR32)</f>
        <v/>
      </c>
      <c r="DT32" s="51" t="str">
        <f>IF(AND($G32="2",DN32&lt;&gt;""),DN32,"")</f>
        <v/>
      </c>
      <c r="DU32" s="52" t="str">
        <f>IF(AND(DN32&lt;&gt;"",$G32="2"),_xlfn.RANK.EQ(DN32,$DT$6:$DT$89),"")</f>
        <v/>
      </c>
      <c r="DV32" s="52" t="str">
        <f>IF(IF(DU32&lt;&gt;"",IF(MAX(COUNTIF($DU$6:$DU$89,$DU$6:$DU$89))&gt;1,"x",""),"")&lt;&gt;"",DU32+1,"")</f>
        <v/>
      </c>
      <c r="DW32" s="54" t="str">
        <f>IF(DU32&lt;&gt;"",IF($G32="3",IF(DN32&lt;&gt;"",IF(AND(DU32&lt;=10,DN32&gt;=$DT$92),HLOOKUP(DU32,Points_Table_Modified,IF(ES32&gt;=6,8,ES32+2),FALSE),0),""),IF(DN32&lt;&gt;"",IF(AND(DU32&lt;=10,DN32&gt;=$DT$92),HLOOKUP(DU32,Points_Table,IF(ES32&gt;=6,8,ES32+2),FALSE),0),"")),"")</f>
        <v/>
      </c>
      <c r="DX32" s="53" t="str">
        <f>IF(DV32&lt;&gt;"",AVERAGE(IF(AND($G32="3",DV32&lt;&gt;""),HLOOKUP(DV32,Points_Table_Modified,IF(ES32&gt;=6,8,ES32+2),FALSE),IF(DV32&lt;&gt;"",HLOOKUP(DV32,Points_Table,IF(ES32&gt;=6,8,ES32+2),FALSE),"")),DW32),DW32)</f>
        <v/>
      </c>
      <c r="DY32" s="51" t="str">
        <f>IF(AND($G32="3",DN32&lt;&gt;""),DN32,"")</f>
        <v/>
      </c>
      <c r="DZ32" s="52" t="str">
        <f>IF(AND(DN32&lt;&gt;"",$G32="3"),_xlfn.RANK.EQ(DN32,$DY$6:$DY$89),"")</f>
        <v/>
      </c>
      <c r="EA32" s="52" t="str">
        <f>IF(IF(DZ32&lt;&gt;"",IF(MAX(COUNTIF($DZ$6:$DZ$89,$DZ$6:$DZ$89))&gt;1,"x",""),"")&lt;&gt;"",DZ32+1,"")</f>
        <v/>
      </c>
      <c r="EB32" s="52" t="str">
        <f>IF(DZ32&lt;&gt;"",IF($G32="3",IF(DN32&lt;&gt;"",IF(AND(DZ32&lt;=20,DN32&gt;=$DY$92),HLOOKUP(DZ32,Points_Table_Modified,IF(ES32&gt;=6,8,ES32+2),FALSE),0),""),IF(DN32&lt;&gt;"",IF(AND(DZ32&lt;=10,DN32&gt;=$DY$92),HLOOKUP(DZ32,Points_Table,IF(ES32&gt;=6,8,ES32+2),FALSE),0),"")),"")</f>
        <v/>
      </c>
      <c r="EC32" s="53" t="str">
        <f>IF(EA32&lt;&gt;"",AVERAGE(IF(AND($G32="3",EA32&lt;&gt;""),HLOOKUP(EA32,Points_Table_Modified,IF(ES32&gt;=6,8,ES32+2),FALSE),IF(EA32&lt;&gt;"",HLOOKUP(EA32,Points_Table,IF(ES32&gt;=6,8,ES32+2),FALSE),"")),EB32),EB32)</f>
        <v/>
      </c>
      <c r="ED32" s="51" t="str">
        <f>IF(AND($G32="4",DN32&lt;&gt;""),DN32,"")</f>
        <v/>
      </c>
      <c r="EE32" s="52" t="str">
        <f>IF(AND(DN32&lt;&gt;"",G32="4"),_xlfn.RANK.EQ(DN32,$ED$6:$ED$89),"")</f>
        <v/>
      </c>
      <c r="EF32" s="52" t="str">
        <f>IF(IF(EE32&lt;&gt;"",IF(MAX(COUNTIF($EE$6:$EE$89,$EE$6:$EE$89))&gt;1,"x",""),"")&lt;&gt;"",EE32+1,"")</f>
        <v/>
      </c>
      <c r="EG32" s="52" t="str">
        <f>IF(EE32&lt;&gt;"",IF($G32="3",IF(DN32&lt;&gt;"",IF(AND(EE32&lt;=10,DN32&gt;=$ED$92),HLOOKUP(EE32,Points_Table_Modified,IF(ES32&gt;=6,8,ES32+2),FALSE),0),""),IF(DN32&lt;&gt;"",IF(AND(EE32&lt;=10,DN32&gt;=$ED$92),HLOOKUP(EE32,Points_Table,IF(ES32&gt;=6,8,ES32+2),FALSE),0),"")),"")</f>
        <v/>
      </c>
      <c r="EH32" s="53" t="str">
        <f>IF(EF32&lt;&gt;"",AVERAGE(IF(AND($G32="3",EF32&lt;&gt;""),HLOOKUP(EF32,Points_Table_Modified,IF(ES32&gt;=6,8,ES32+2),FALSE),IF(EF32&lt;&gt;"",HLOOKUP(EF32,Points_Table,IF(ES32&gt;=6,8,ES32+2),FALSE),"")),EG32),EG32)</f>
        <v/>
      </c>
      <c r="EI32" s="51" t="str">
        <f>IF(AND($G32="5",DN32&lt;&gt;""),DN32,"")</f>
        <v/>
      </c>
      <c r="EJ32" s="52" t="str">
        <f>IF(AND(DN32&lt;&gt;"",$G32="5"),_xlfn.RANK.EQ(DN32,$EI$6:$EI$89),"")</f>
        <v/>
      </c>
      <c r="EK32" s="52" t="str">
        <f>IF(IF(EJ32&lt;&gt;"",IF(MAX(COUNTIF($EJ$6:$EJ$89,$EJ$6:$EJ$89))&gt;1,"x",""),"")&lt;&gt;"",EJ32+1,"")</f>
        <v/>
      </c>
      <c r="EL32" s="52" t="str">
        <f>IF(EJ32&lt;&gt;"",IF($G32="3",IF(DN32&lt;&gt;"",IF(AND(EJ32&lt;=10,DN32&gt;=$EI$92),HLOOKUP(EJ32,Points_Table_Modified,IF(ES32&gt;=6,8,ES32+2),FALSE),0),""),IF(DN32&lt;&gt;"",IF(AND(EJ32&lt;=10,DN32&gt;=$EI$92),HLOOKUP(EJ32,Points_Table,IF(ES32&gt;=6,8,ES32+2),FALSE),0),"")),"")</f>
        <v/>
      </c>
      <c r="EM32" s="53" t="str">
        <f>IF(EK32&lt;&gt;"",AVERAGE(IF(AND($G32="3",EK32&lt;&gt;""),HLOOKUP(EK32,Points_Table_Modified,IF(ES32&gt;=6,8,ES32+2),FALSE),IF(EK32&lt;&gt;"",HLOOKUP(EK32,Points_Table,IF(ES32&gt;=6,8,ES32+2),FALSE),"")),EL32),EL32)</f>
        <v/>
      </c>
      <c r="EN32" s="51">
        <f>IF(AND($G32="6",DN32&lt;&gt;""),DN32,"")</f>
        <v>442</v>
      </c>
      <c r="EO32" s="52">
        <f>IF(AND(DN32&lt;&gt;"",$G32="6"),_xlfn.RANK.EQ(DN32,$EN$6:$EN$89),"")</f>
        <v>1</v>
      </c>
      <c r="EP32" s="52" t="str">
        <f>IF(IF(EO32&lt;&gt;"",IF(MAX(COUNTIF($EO$6:$EO$89,$EO$6:$EO$89))&gt;1,"x",""),"")&lt;&gt;"",EO32+1,"")</f>
        <v/>
      </c>
      <c r="EQ32" s="52">
        <f>IF(EO32&lt;&gt;"",IF($G32="3",IF(DN32&lt;&gt;"",IF(AND(EO32&lt;=10,DN32&gt;=$EN$92),HLOOKUP(EO32,Points_Table_Modified,IF(ES32&gt;=6,8,ES32+2),FALSE),0),""),IF(DN32&lt;&gt;"",IF(AND(EO32&lt;=10,DN32&gt;=$EN$92),HLOOKUP(EO32,Points_Table,IF(ES32&gt;=6,8,ES32+2),FALSE),0),"")),"")</f>
        <v>30</v>
      </c>
      <c r="ER32" s="53">
        <f>IF(EP32&lt;&gt;"",AVERAGE(IF(AND($G32="3",EP32&lt;&gt;""),HLOOKUP(EP32,Points_Table_Modified,IF(ES32&gt;=6,8,ES32+2),FALSE),IF(EP32&lt;&gt;"",HLOOKUP(EP32,Points_Table,IF(ES32&gt;=6,8,ES32+2),FALSE),"")),EQ32),EQ32)</f>
        <v>30</v>
      </c>
      <c r="ES32" s="57">
        <f>VLOOKUP($G32,Entries_D_Event,7,FALSE)</f>
        <v>7</v>
      </c>
      <c r="ET32" s="52" t="str">
        <f>CONCATENATE(EO32,EJ32,EE32,DZ32,DU32,DP32)</f>
        <v>1</v>
      </c>
      <c r="EU32" s="118">
        <f>IF(ET32&lt;&gt;"",IF(AND($G32="3",DN32&lt;&gt;""),10,IF(DN32&lt;&gt;"",5,"")),"")</f>
        <v>5</v>
      </c>
      <c r="EV32" s="118">
        <f>_xlfn.NUMBERVALUE(IF(ET32&lt;&gt;"",CONCATENATE(ER32,EM32,EH32,EC32,DX32,DS32),""))</f>
        <v>30</v>
      </c>
      <c r="EW32" s="56">
        <f>IFERROR(EU32+EV32,0)</f>
        <v>35</v>
      </c>
      <c r="EX32" s="90"/>
      <c r="EY32" s="52" t="str">
        <f>IF(AND($G32="1",EX32&lt;&gt;""),EX32,"")</f>
        <v/>
      </c>
      <c r="EZ32" s="52" t="str">
        <f>IF(AND(EX32&lt;&gt;"",$G32="1"),_xlfn.RANK.EQ(EX32,$EY$6:$EY$89),"")</f>
        <v/>
      </c>
      <c r="FA32" s="52" t="str">
        <f>IF(IF(EZ32&lt;&gt;"",IF(MAX(COUNTIF($EZ$6:$EZ$89,$EZ$6:$EZ$89))&gt;1,"x",""),"")&lt;&gt;"",EZ32+1,"")</f>
        <v/>
      </c>
      <c r="FB32" s="52" t="str">
        <f>IF(EZ32&lt;&gt;"",IF($G32="3",IF(EX32&lt;&gt;"",IF(AND(EZ32&lt;=10,EX32&gt;=$EY$92),HLOOKUP(EZ32,Points_Table_Modified,IF(GC32&gt;=6,8,GC32+2),FALSE),0),""),IF(EX32&lt;&gt;"",IF(AND(EZ32&lt;=10,EX32&gt;=$EY$92),HLOOKUP(EZ32,Points_Table,IF(GC32&gt;=6,8,GC32+2),FALSE),0),"")),"")</f>
        <v/>
      </c>
      <c r="FC32" s="56" t="str">
        <f>IF(FB32&gt;0,IF(FA32&lt;&gt;"",AVERAGE(IF(AND($G32="3",FA32&lt;&gt;""),HLOOKUP(FA32,Points_Table_Modified,IF(GC32&gt;=6,8,GC32+2),FALSE),IF(FA32&lt;&gt;"",HLOOKUP(FA32,Points_Table,IF(GC32&gt;=6,8,GC32+2),FALSE),"")),FB32),FB32),0)</f>
        <v/>
      </c>
      <c r="FD32" s="51" t="str">
        <f>IF(AND($G32="2",EX32&lt;&gt;""),EX32,"")</f>
        <v/>
      </c>
      <c r="FE32" s="52" t="str">
        <f>IF(AND(EX32&lt;&gt;"",$G32="2"),_xlfn.RANK.EQ(EX32,$FD$6:$FD$89),"")</f>
        <v/>
      </c>
      <c r="FF32" s="52" t="str">
        <f>IF(IF(FE32&lt;&gt;"",IF(MAX(COUNTIF($FE$6:$FE$89,$FE$6:$FE$89))&gt;1,"x",""),"")&lt;&gt;"",FE32+1,"")</f>
        <v/>
      </c>
      <c r="FG32" s="54" t="str">
        <f>IF(FE32&lt;&gt;"",IF($G32="3",IF(EX32&lt;&gt;"",IF(AND(FE32&lt;=10,EX32&gt;=$FD$92),HLOOKUP(FE32,Points_Table_Modified,IF(GC32&gt;=6,8,GC32+2),FALSE),0),""),IF(EX32&lt;&gt;"",IF(AND(FE32&lt;=10,EX32&gt;=$FD$92),HLOOKUP(FE32,Points_Table,IF(GC32&gt;=6,8,GC32+2),FALSE),0),"")),"")</f>
        <v/>
      </c>
      <c r="FH32" s="56" t="str">
        <f>IF(FG32&gt;0,IF(FF32&lt;&gt;"",AVERAGE(IF(AND($G32="3",FF32&lt;&gt;""),HLOOKUP(FF32,Points_Table_Modified,IF(GC32&gt;=6,8,GC32+2),FALSE),IF(FF32&lt;&gt;"",HLOOKUP(FF32,Points_Table,IF(GC32&gt;=6,8,GC32+2),FALSE),"")),FG32),FG32),0)</f>
        <v/>
      </c>
      <c r="FI32" s="51" t="str">
        <f>IF(AND($G32="3",EX32&lt;&gt;""),EX32,"")</f>
        <v/>
      </c>
      <c r="FJ32" s="52" t="str">
        <f>IF(AND(EX32&lt;&gt;"",$G32="3"),_xlfn.RANK.EQ(EX32,$FI$6:$FI$89),"")</f>
        <v/>
      </c>
      <c r="FK32" s="52" t="str">
        <f>IF(IF(FJ32&lt;&gt;"",IF(MAX(COUNTIF($FJ$6:$FJ$89,$FJ$6:$FJ$89))&gt;1,"x",""),"")&lt;&gt;"",FJ32+1,"")</f>
        <v/>
      </c>
      <c r="FL32" s="52" t="str">
        <f>IF(FJ32&lt;&gt;"",IF($G32="3",IF(EX32&lt;&gt;"",IF(AND(FJ32&lt;=20,EX32&gt;=$FI$92),HLOOKUP(FJ32,Points_Table_Modified,IF(GC32&gt;=6,8,GC32+2),FALSE),0),""),IF(EX32&lt;&gt;"",IF(AND(FJ32&lt;=10,EX32&gt;=$FI$92),HLOOKUP(FJ32,Points_Table,IF(GC32&gt;=6,8,GC32+2),FALSE),0),"")),"")</f>
        <v/>
      </c>
      <c r="FM32" s="56" t="str">
        <f>IF(FL32&gt;0,IF(FK32&lt;&gt;"",AVERAGE(IF(AND($G32="3",FK32&lt;&gt;""),HLOOKUP(FK32,Points_Table_Modified,IF(GC32&gt;=6,8,GC32+2),FALSE),IF(FK32&lt;&gt;"",HLOOKUP(FK32,Points_Table,IF(GC32&gt;=6,8,GC32+2),FALSE),"")),FL32),FL32),0)</f>
        <v/>
      </c>
      <c r="FN32" s="51" t="str">
        <f>IF(AND($G32="4",EX32&lt;&gt;""),EX32,"")</f>
        <v/>
      </c>
      <c r="FO32" s="52" t="str">
        <f>IF(AND(EX32&lt;&gt;"",G32="4"),_xlfn.RANK.EQ(EX32,$FN$6:$FN$89),"")</f>
        <v/>
      </c>
      <c r="FP32" s="52" t="str">
        <f>IF(IF(FO32&lt;&gt;"",IF(MAX(COUNTIF($FO$6:$FO$89,$FO$6:$FO$89))&gt;1,"x",""),"")&lt;&gt;"",FO32+1,"")</f>
        <v/>
      </c>
      <c r="FQ32" s="52" t="str">
        <f>IF(FO32&lt;&gt;"",IF($G32="3",IF(EX32&lt;&gt;"",IF(AND(FO32&lt;=10,EX32&gt;=$FN$92),HLOOKUP(FO32,Points_Table_Modified,IF(GC32&gt;=6,8,GC32+2),FALSE),0),""),IF(EX32&lt;&gt;"",IF(AND(FO32&lt;=10,EX32&gt;=$FN$92),HLOOKUP(FO32,Points_Table,IF(GC32&gt;=6,8,GC32+2),FALSE),0),"")),"")</f>
        <v/>
      </c>
      <c r="FR32" s="56" t="str">
        <f>IF(FQ32&gt;0,IF(FP32&lt;&gt;"",AVERAGE(IF(AND($G32="3",FP32&lt;&gt;""),HLOOKUP(FP32,Points_Table_Modified,IF(GC32&gt;=6,8,GC32+2),FALSE),IF(FP32&lt;&gt;"",HLOOKUP(FP32,Points_Table,IF(GC32&gt;=6,8,GC32+2),FALSE),"")),FQ32),FQ32),0)</f>
        <v/>
      </c>
      <c r="FS32" s="51" t="str">
        <f>IF(AND($G32="5",EX32&lt;&gt;""),EX32,"")</f>
        <v/>
      </c>
      <c r="FT32" s="52" t="str">
        <f>IF(AND(EX32&lt;&gt;"",$G32="5"),_xlfn.RANK.EQ(EX32,$FS$6:$FS$89),"")</f>
        <v/>
      </c>
      <c r="FU32" s="52" t="str">
        <f>IF(IF(FT32&lt;&gt;"",IF(MAX(COUNTIF($FT$6:$FT$89,$FT$6:$FT$89))&gt;1,"x",""),"")&lt;&gt;"",FT32+1,"")</f>
        <v/>
      </c>
      <c r="FV32" s="52" t="str">
        <f>IF(FT32&lt;&gt;"",IF($G32="3",IF(EX32&lt;&gt;"",IF(AND(FT32&lt;=10,EX32&gt;=$FS$92),HLOOKUP(FT32,Points_Table_Modified,IF(GC32&gt;=6,8,GC32+2),FALSE),0),""),IF(EX32&lt;&gt;"",IF(AND(FT32&lt;=10,EX32&gt;=$FS$92),HLOOKUP(FT32,Points_Table,IF(GC32&gt;=6,8,GC32+2),FALSE),0),"")),"")</f>
        <v/>
      </c>
      <c r="FW32" s="56" t="str">
        <f>IF(FV32&gt;0,IF(FU32&lt;&gt;"",AVERAGE(IF(AND($G32="3",FU32&lt;&gt;""),HLOOKUP(FU32,Points_Table_Modified,IF(GC32&gt;=6,8,GC32+2),FALSE),IF(FU32&lt;&gt;"",HLOOKUP(FU32,Points_Table,IF(GC32&gt;=6,8,GC32+2),FALSE),"")),FV32),FV32),0)</f>
        <v/>
      </c>
      <c r="FX32" s="51" t="str">
        <f>IF(AND($G32="6",EX32&lt;&gt;""),EX32,"")</f>
        <v/>
      </c>
      <c r="FY32" s="52" t="str">
        <f>IF(AND(EX32&lt;&gt;"",$G32="6"),_xlfn.RANK.EQ(EX32,$FX$6:$FX$89),"")</f>
        <v/>
      </c>
      <c r="FZ32" s="52" t="str">
        <f>IF(IF(FY32&lt;&gt;"",IF(MAX(COUNTIF($FY$6:$FY$89,$FY$6:$FY$89))&gt;1,"x",""),"")&lt;&gt;"",FY32+1,"")</f>
        <v/>
      </c>
      <c r="GA32" s="52" t="str">
        <f>IF(FY32&lt;&gt;"",IF($G32="3",IF(EX32&lt;&gt;"",IF(AND(FY32&lt;=10,EX32&gt;=$FX$92),HLOOKUP(FY32,Points_Table_Modified,IF(GC32&gt;=6,8,GC32+2),FALSE),0),""),IF(EX32&lt;&gt;"",IF(AND(FY32&lt;=10,EX32&gt;=$FX$92),HLOOKUP(FY32,Points_Table,IF(GC32&gt;=6,8,GC32+2),FALSE),0),"")),"")</f>
        <v/>
      </c>
      <c r="GB32" s="56" t="str">
        <f>IF(GA32&gt;0,IF(FZ32&lt;&gt;"",AVERAGE(IF(AND($G32="3",FZ32&lt;&gt;""),HLOOKUP(FZ32,Points_Table_Modified,IF(GC32&gt;=6,8,GC32+2),FALSE),IF(FZ32&lt;&gt;"",HLOOKUP(FZ32,Points_Table,IF(GC32&gt;=6,8,GC32+2),FALSE),"")),GA32),GA32),0)</f>
        <v/>
      </c>
      <c r="GC32" s="57">
        <f>VLOOKUP($G32,Entries_D_Event,8,FALSE)</f>
        <v>0</v>
      </c>
      <c r="GD32" s="52" t="str">
        <f>CONCATENATE(FY32,FT32,FO32,FJ32,FE32,EZ32)</f>
        <v/>
      </c>
      <c r="GE32" s="118" t="str">
        <f>IF(GD32&lt;&gt;"",IF(AND($G32="3",EX32&lt;&gt;""),10,IF(EX32&lt;&gt;"",5,"")),"")</f>
        <v/>
      </c>
      <c r="GF32" s="118">
        <f>_xlfn.NUMBERVALUE(IF(GD32&lt;&gt;"",CONCATENATE(GB32,FW32,FR32,FM32,FH32,FC32),""))</f>
        <v>0</v>
      </c>
      <c r="GG32" s="56">
        <f>IFERROR(GE32+GF32,0)</f>
        <v>0</v>
      </c>
      <c r="GH32" s="90"/>
      <c r="GI32" s="52" t="str">
        <f>IF(AND($G32="1",GH32&lt;&gt;""),GH32,"")</f>
        <v/>
      </c>
      <c r="GJ32" s="52" t="str">
        <f>IF(AND(GH32&lt;&gt;"",$G32="1"),_xlfn.RANK.EQ(GH32,$GI$6:$GI$89),"")</f>
        <v/>
      </c>
      <c r="GK32" s="52" t="str">
        <f>IF(IF(GJ32&lt;&gt;"",IF(MAX(COUNTIF($GJ$6:$GJ$89,$GJ$6:$GJ$89))&gt;1,"x",""),"")&lt;&gt;"",GJ32+1,"")</f>
        <v/>
      </c>
      <c r="GL32" s="52" t="str">
        <f>IF(GJ32&lt;&gt;"",IF($G32="3",IF(GH32&lt;&gt;"",IF(AND(GJ32&lt;=10,GH32&gt;=$GI$92),HLOOKUP(GJ32,Points_Table_Modified,IF(HM32&gt;=6,8,HM32+2),FALSE),0),""),IF(GH32&lt;&gt;"",IF(AND(GJ32&lt;=10,GH32&gt;=$GI$92),HLOOKUP(GJ32,Points_Table,IF(HM32&gt;=6,8,HM32+2),FALSE),0),"")),"")</f>
        <v/>
      </c>
      <c r="GM32" s="53" t="str">
        <f>IF(GK32&lt;&gt;"",AVERAGE(IF(AND($G32="3",GK32&lt;&gt;""),HLOOKUP(GK32,Points_Table_Modified,IF(HM32&gt;=6,8,HM32+2),FALSE),IF(GK32&lt;&gt;"",HLOOKUP(GK32,Points_Table,IF(HM32&gt;=6,8,HM32+2),FALSE),"")),GL32),GL32)</f>
        <v/>
      </c>
      <c r="GN32" s="51" t="str">
        <f>IF(AND($G32="2",GH32&lt;&gt;""),GH32,"")</f>
        <v/>
      </c>
      <c r="GO32" s="52" t="str">
        <f>IF(AND(GH32&lt;&gt;"",$G32="2"),_xlfn.RANK.EQ(GH32,$GN$6:$GN$89),"")</f>
        <v/>
      </c>
      <c r="GP32" s="52" t="str">
        <f>IF(IF(GO32&lt;&gt;"",IF(MAX(COUNTIF($GO$6:$GO$89,$GO$6:$GO$89))&gt;1,"x",""),"")&lt;&gt;"",GO32+1,"")</f>
        <v/>
      </c>
      <c r="GQ32" s="54" t="str">
        <f>IF(GO32&lt;&gt;"",IF($G32="3",IF(GH32&lt;&gt;"",IF(AND(GO32&lt;=10,GH32&gt;=$GN$92),HLOOKUP(GO32,Points_Table_Modified,IF(HM32&gt;=6,8,HM32+2),FALSE),0),""),IF(GH32&lt;&gt;"",IF(AND(GO32&lt;=10,GH32&gt;=$GN$92),HLOOKUP(GO32,Points_Table,IF(HM32&gt;=6,8,HM32+2),FALSE),0),"")),"")</f>
        <v/>
      </c>
      <c r="GR32" s="53" t="str">
        <f>IF(GP32&lt;&gt;"",AVERAGE(IF(AND($G32="3",GP32&lt;&gt;""),HLOOKUP(GP32,Points_Table_Modified,IF(HM32&gt;=6,8,HM32+2),FALSE),IF(GP32&lt;&gt;"",HLOOKUP(GP32,Points_Table,IF(HM32&gt;=6,8,HM32+2),FALSE),"")),GQ32),GQ32)</f>
        <v/>
      </c>
      <c r="GS32" s="51" t="str">
        <f>IF(AND($G32="3",GH32&lt;&gt;""),GH32,"")</f>
        <v/>
      </c>
      <c r="GT32" s="52" t="str">
        <f>IF(AND(GH32&lt;&gt;"",$G32="3"),_xlfn.RANK.EQ(GH32,$GS$6:$GS$89),"")</f>
        <v/>
      </c>
      <c r="GU32" s="52" t="str">
        <f>IF(IF(GT32&lt;&gt;"",IF(MAX(COUNTIF($GT$6:$GT$89,$GT$6:$GT$89))&gt;1,"x",""),"")&lt;&gt;"",GT32+1,"")</f>
        <v/>
      </c>
      <c r="GV32" s="52" t="str">
        <f>IF(GT32&lt;&gt;"",IF($G32="3",IF(GH32&lt;&gt;"",IF(AND(GT32&lt;=20,GH32&gt;=$GS$92),HLOOKUP(GT32,Points_Table_Modified,IF(HM32&gt;=6,8,HM32+2),FALSE),0),""),IF(GH32&lt;&gt;"",IF(AND(GT32&lt;=10,GH32&gt;=$GS$92),HLOOKUP(GT32,Points_Table,IF(HM32&gt;=6,8,HM32+2),FALSE),0),"")),"")</f>
        <v/>
      </c>
      <c r="GW32" s="53" t="str">
        <f>IF(GU32&lt;&gt;"",AVERAGE(IF(AND($G32="3",GU32&lt;&gt;""),HLOOKUP(GU32,Points_Table_Modified,IF(HM32&gt;=6,8,HM32+2),FALSE),IF(GU32&lt;&gt;"",HLOOKUP(GU32,Points_Table,IF(HM32&gt;=6,8,HM32+2),FALSE),"")),GV32),GV32)</f>
        <v/>
      </c>
      <c r="GX32" s="51" t="str">
        <f>IF(AND($G32="4",GH32&lt;&gt;""),GH32,"")</f>
        <v/>
      </c>
      <c r="GY32" s="52" t="str">
        <f>IF(AND($GH32&lt;&gt;"",G32="4"),_xlfn.RANK.EQ(GH32,$GX$6:$GX$89),"")</f>
        <v/>
      </c>
      <c r="GZ32" s="52" t="str">
        <f>IF(IF(GY32&lt;&gt;"",IF(MAX(COUNTIF($GY$6:$GY$89,$GY$6:$GY$89))&gt;1,"x",""),"")&lt;&gt;"",GY32+1,"")</f>
        <v/>
      </c>
      <c r="HA32" s="52" t="str">
        <f>IF(GY32&lt;&gt;"",IF($G32="3",IF(GH32&lt;&gt;"",IF(AND(GY32&lt;=10,GH32&gt;=$GX$92),HLOOKUP(GY32,Points_Table_Modified,IF(HM32&gt;=6,8,HM32+2),FALSE),0),""),IF(GH32&lt;&gt;"",IF(AND(GY32&lt;=10,GH32&gt;=$GX$92),HLOOKUP(GY32,Points_Table,IF(HM32&gt;=6,8,HM32+2),FALSE),0),"")),"")</f>
        <v/>
      </c>
      <c r="HB32" s="53" t="str">
        <f>IF(GZ32&lt;&gt;"",AVERAGE(IF(AND($G32="3",GZ32&lt;&gt;""),HLOOKUP(GZ32,Points_Table_Modified,IF(HM32&gt;=6,8,HM32+2),FALSE),IF(GZ32&lt;&gt;"",HLOOKUP(GZ32,Points_Table,IF(HM32&gt;=6,8,HM32+2),FALSE),"")),HA32),HA32)</f>
        <v/>
      </c>
      <c r="HC32" s="51" t="str">
        <f>IF(AND($G32="5",GH32&lt;&gt;""),GH32,"")</f>
        <v/>
      </c>
      <c r="HD32" s="52" t="str">
        <f>IF(AND(GH32&lt;&gt;"",$G32="5"),_xlfn.RANK.EQ(GH32,$HC$6:$HC$89),"")</f>
        <v/>
      </c>
      <c r="HE32" s="52" t="str">
        <f>IF(IF(HD32&lt;&gt;"",IF(MAX(COUNTIF($HD$6:$HD$89,$HD$6:$HD$89))&gt;1,"x",""),"")&lt;&gt;"",HD32+1,"")</f>
        <v/>
      </c>
      <c r="HF32" s="52" t="str">
        <f>IF(HD32&lt;&gt;"",IF($G32="3",IF(GH32&lt;&gt;"",IF(AND(HD32&lt;=10,GH32&gt;=$HC$92),HLOOKUP(HD32,Points_Table_Modified,IF(HM32&gt;=6,8,HM32+2),FALSE),0),""),IF(GH32&lt;&gt;"",IF(AND(HD32&lt;=10,GH32&gt;=$HC$92),HLOOKUP(HD32,Points_Table,IF(HM32&gt;=6,8,HM32+2),FALSE),0),"")),"")</f>
        <v/>
      </c>
      <c r="HG32" s="53" t="str">
        <f>IF(HE32&lt;&gt;"",AVERAGE(IF(AND($G32="3",HE32&lt;&gt;""),HLOOKUP(HE32,Points_Table_Modified,IF(HM32&gt;=6,8,HM32+2),FALSE),IF(HE32&lt;&gt;"",HLOOKUP(HE32,Points_Table,IF(HM32&gt;=6,8,HM32+2),FALSE),"")),HF32),HF32)</f>
        <v/>
      </c>
      <c r="HH32" s="51" t="str">
        <f>IF(AND($G32="6",GH32&lt;&gt;""),GH32,"")</f>
        <v/>
      </c>
      <c r="HI32" s="52" t="str">
        <f>IF(AND(GH32&lt;&gt;"",$G32="6"),_xlfn.RANK.EQ(GH32,$HH$6:$HH$89),"")</f>
        <v/>
      </c>
      <c r="HJ32" s="52" t="str">
        <f>IF(IF(HI32&lt;&gt;"",IF(MAX(COUNTIF($HI$6:$HI$89,$HI$6:$HI$89))&gt;1,"x",""),"")&lt;&gt;"",HI32+1,"")</f>
        <v/>
      </c>
      <c r="HK32" s="52" t="str">
        <f>IF(HI32&lt;&gt;"",IF($G32="3",IF(GH32&lt;&gt;"",IF(AND(HI32&lt;=10,GH32&gt;=$HH$92),HLOOKUP(HI32,Points_Table_Modified,IF(HM32&gt;=6,8,HM32+2),FALSE),0),""),IF(GH32&lt;&gt;"",IF(AND(HI32&lt;=10,GH32&gt;=$HH$92),HLOOKUP(HI32,Points_Table,IF(HM32&gt;=6,8,HM32+2),FALSE),0),"")),"")</f>
        <v/>
      </c>
      <c r="HL32" s="53" t="str">
        <f>IF(HJ32&lt;&gt;"",AVERAGE(IF(AND($G32="3",HJ32&lt;&gt;""),HLOOKUP(HJ32,Points_Table_Modified,IF(HM32&gt;=6,8,HM32+2),FALSE),IF(HJ32&lt;&gt;"",HLOOKUP(HJ32,Points_Table,IF(HM32&gt;=6,8,HM32+2),FALSE),"")),HK32),HK32)</f>
        <v/>
      </c>
      <c r="HM32" s="57">
        <f>VLOOKUP($G32,Entries_D_Event,9,FALSE)</f>
        <v>0</v>
      </c>
      <c r="HN32" s="52" t="str">
        <f>CONCATENATE(HI32,HD32,GY32,GT32,GO32,GJ32)</f>
        <v/>
      </c>
      <c r="HO32" s="118" t="str">
        <f>IF(HN32&lt;&gt;"",IF(AND($G32="3",GH32&lt;&gt;""),10,IF(GH32&lt;&gt;"",5,"")),"")</f>
        <v/>
      </c>
      <c r="HP32" s="118">
        <f>_xlfn.NUMBERVALUE(IF(HN32&lt;&gt;"",CONCATENATE(HL32,HG32,HB32,GW32,GR32,GM32),""))</f>
        <v>0</v>
      </c>
      <c r="HQ32" s="56">
        <f>IFERROR(HO32+HP32,0)</f>
        <v>0</v>
      </c>
      <c r="HR32" s="90"/>
      <c r="HS32" s="52" t="str">
        <f>IF(AND($G32="1",HR32&lt;&gt;""),HR32,"")</f>
        <v/>
      </c>
      <c r="HT32" s="52" t="str">
        <f>IF(AND(HR32&lt;&gt;"",$G32="1"),_xlfn.RANK.EQ(HR32,$HS$6:$HS$89),"")</f>
        <v/>
      </c>
      <c r="HU32" s="52" t="str">
        <f>IF(IF(HT32&lt;&gt;"",IF(MAX(COUNTIF($HT$6:$HT$89,$HT$6:$HT$89))&gt;1,"x",""),"")&lt;&gt;"",HT32+1,"")</f>
        <v/>
      </c>
      <c r="HV32" s="52" t="str">
        <f>IF(HT32&lt;&gt;"",IF($G32="3",IF(HR32&lt;&gt;"",IF(AND(HT32&lt;=10,HR32&gt;=$HS$92),HLOOKUP(HT32,Points_Table_Modified,IF(IW32&gt;=6,8,IW32+2),FALSE),0),""),IF(HR32&lt;&gt;"",IF(AND(HT32&lt;=10,HR32&gt;=$HS$92),HLOOKUP(HT32,Points_Table,IF(IW32&gt;=6,8,IW32+2),FALSE),0),"")),"")</f>
        <v/>
      </c>
      <c r="HW32" s="53" t="str">
        <f>IF(HU32&lt;&gt;"",AVERAGE(IF(AND($G32="3",HU32&lt;&gt;""),HLOOKUP(HU32,Points_Table_Modified,IF(IW32&gt;=6,8,IW32+2),FALSE),IF(HU32&lt;&gt;"",HLOOKUP(HU32,Points_Table,IF(IW32&gt;=6,8,IW32+2),FALSE),"")),HV32),HV32)</f>
        <v/>
      </c>
      <c r="HX32" s="51" t="str">
        <f>IF(AND($G32="2",HR32&lt;&gt;""),HR32,"")</f>
        <v/>
      </c>
      <c r="HY32" s="52" t="str">
        <f>IF(AND(HR32&lt;&gt;"",$G32="2"),_xlfn.RANK.EQ(HR32,$HX$6:$HX$89),"")</f>
        <v/>
      </c>
      <c r="HZ32" s="52" t="str">
        <f>IF(IF(HY32&lt;&gt;"",IF(MAX(COUNTIF($HY$6:$HY$89,$HY$6:$HY$89))&gt;1,"x",""),"")&lt;&gt;"",HY32+1,"")</f>
        <v/>
      </c>
      <c r="IA32" s="54" t="str">
        <f>IF(HY32&lt;&gt;"",IF($G32="3",IF(HR32&lt;&gt;"",IF(AND(HY32&lt;=10,HR32&gt;=$HX$92),HLOOKUP(HY32,Points_Table_Modified,IF(IW32&gt;=6,8,IW32+2),FALSE),0),""),IF(HR32&lt;&gt;"",IF(AND(HY32&lt;=10,HR32&gt;=$HX$92),HLOOKUP(HY32,Points_Table,IF(IW32&gt;=6,8,IW32+2),FALSE),0),"")),"")</f>
        <v/>
      </c>
      <c r="IB32" s="53" t="str">
        <f>IF(HZ32&lt;&gt;"",AVERAGE(IF(AND($G32="3",HZ32&lt;&gt;""),HLOOKUP(HZ32,Points_Table_Modified,IF(IW32&gt;=6,8,IW32+2),FALSE),IF(HZ32&lt;&gt;"",HLOOKUP(HZ32,Points_Table,IF(IW32&gt;=6,8,IW32+2),FALSE),"")),IA32),IA32)</f>
        <v/>
      </c>
      <c r="IC32" s="51" t="str">
        <f>IF(AND($G32="3",HR32&lt;&gt;""),HR32,"")</f>
        <v/>
      </c>
      <c r="ID32" s="52" t="str">
        <f>IF(AND(HR32&lt;&gt;"",$G32="3"),_xlfn.RANK.EQ(HR32,$IC$6:$IC$89),"")</f>
        <v/>
      </c>
      <c r="IE32" s="52" t="str">
        <f>IF(IF(ID32&lt;&gt;"",IF(MAX(COUNTIF($ID$6:$ID$89,$ID$6:$ID$89))&gt;1,"x",""),"")&lt;&gt;"",ID32+1,"")</f>
        <v/>
      </c>
      <c r="IF32" s="52" t="str">
        <f>IF(ID32&lt;&gt;"",IF($G32="3",IF(HR32&lt;&gt;"",IF(AND(ID32&lt;=20,HR32&gt;=$IC$92),HLOOKUP(ID32,Points_Table_Modified,IF(IW32&gt;=6,8,IW32+2),FALSE),0),""),IF(HR32&lt;&gt;"",IF(AND(ID32&lt;=10,HR32&gt;=$IC$92),HLOOKUP(ID32,Points_Table,IF(IW32&gt;=6,8,IW32+2),FALSE),0),"")),"")</f>
        <v/>
      </c>
      <c r="IG32" s="53" t="str">
        <f>IF(IE32&lt;&gt;"",AVERAGE(IF(AND($G32="3",IE32&lt;&gt;""),HLOOKUP(IE32,Points_Table_Modified,IF(IW32&gt;=6,8,IW32+2),FALSE),IF(IE32&lt;&gt;"",HLOOKUP(IE32,Points_Table,IF(IW32&gt;=6,8,IW32+2),FALSE),"")),IF32),IF32)</f>
        <v/>
      </c>
      <c r="IH32" s="51" t="str">
        <f>IF(AND($G32="4",HR32&lt;&gt;""),HR32,"")</f>
        <v/>
      </c>
      <c r="II32" s="52" t="str">
        <f>IF(AND(HR32&lt;&gt;"",G32="4"),_xlfn.RANK.EQ(HR32,$IH$6:$IH$89),"")</f>
        <v/>
      </c>
      <c r="IJ32" s="52" t="str">
        <f>IF(IF(II32&lt;&gt;"",IF(MAX(COUNTIF($II$6:$II$89,$II$6:$II$89))&gt;1,"x",""),"")&lt;&gt;"",II32+1,"")</f>
        <v/>
      </c>
      <c r="IK32" s="52" t="str">
        <f>IF(II32&lt;&gt;"",IF($G32="3",IF(HR32&lt;&gt;"",IF(AND(II32&lt;=10,HR32&gt;=$IH$92),HLOOKUP(II32,Points_Table_Modified,IF(IW32&gt;=6,8,IW32+2),FALSE),0),""),IF(HR32&lt;&gt;"",IF(AND(II32&lt;=10,HR32&gt;=$IH$92),HLOOKUP(II32,Points_Table,IF(IW32&gt;=6,8,IW32+2),FALSE),0),"")),"")</f>
        <v/>
      </c>
      <c r="IL32" s="53" t="str">
        <f>IF(IJ32&lt;&gt;"",AVERAGE(IF(AND($G32="3",IJ32&lt;&gt;""),HLOOKUP(IJ32,Points_Table_Modified,IF(IW32&gt;=6,8,IW32+2),FALSE),IF(IJ32&lt;&gt;"",HLOOKUP(IJ32,Points_Table,IF(IW32&gt;=6,8,IW32+2),FALSE),"")),IK32),IK32)</f>
        <v/>
      </c>
      <c r="IM32" s="51" t="str">
        <f>IF(AND($G32="5",HR32&lt;&gt;""),HR32,"")</f>
        <v/>
      </c>
      <c r="IN32" s="52" t="str">
        <f>IF(AND(HR32&lt;&gt;"",$G32="5"),_xlfn.RANK.EQ(HR32,$IM$6:$IM$89),"")</f>
        <v/>
      </c>
      <c r="IO32" s="52" t="str">
        <f>IF(IF(IN32&lt;&gt;"",IF(MAX(COUNTIF($IN$6:$IN$89,$IN$6:$IN$89))&gt;1,"x",""),"")&lt;&gt;"",IN32+1,"")</f>
        <v/>
      </c>
      <c r="IP32" s="52" t="str">
        <f>IF(IN32&lt;&gt;"",IF($G32="3",IF(HR32&lt;&gt;"",IF(AND(IN32&lt;=10,HR32&gt;=$IM$92),HLOOKUP(IN32,Points_Table_Modified,IF(IW32&gt;=6,8,IW32+2),FALSE),0),""),IF(HR32&lt;&gt;"",IF(AND(IN32&lt;=10,HR32&gt;=$IM$92),HLOOKUP(IN32,Points_Table,IF(IW32&gt;=6,8,IW32+2),FALSE),0),"")),"")</f>
        <v/>
      </c>
      <c r="IQ32" s="53" t="str">
        <f>IF(IO32&lt;&gt;"",AVERAGE(IF(AND($G32="3",IO32&lt;&gt;""),HLOOKUP(IO32,Points_Table_Modified,IF(IW32&gt;=6,8,IW32+2),FALSE),IF(IO32&lt;&gt;"",HLOOKUP(IO32,Points_Table,IF(IW32&gt;=6,8,IW32+2),FALSE),"")),IP32),IP32)</f>
        <v/>
      </c>
      <c r="IR32" s="51" t="str">
        <f>IF(AND($G32="6",HR32&lt;&gt;""),HR32,"")</f>
        <v/>
      </c>
      <c r="IS32" s="52" t="str">
        <f>IF(AND(HR32&lt;&gt;"",$G32="6"),_xlfn.RANK.EQ(HR32,$IR$6:$IR$89),"")</f>
        <v/>
      </c>
      <c r="IT32" s="52" t="str">
        <f>IF(IF(IS32&lt;&gt;"",IF(MAX(COUNTIF($IS$6:$IS$89,$IS$6:$IS$89))&gt;1,"x",""),"")&lt;&gt;"",IS32+1,"")</f>
        <v/>
      </c>
      <c r="IU32" s="52" t="str">
        <f>IF(IS32&lt;&gt;"",IF($G32="3",IF(HR32&lt;&gt;"",IF(AND(IS32&lt;=10,HR32&gt;=$IR$92),HLOOKUP(IS32,Points_Table_Modified,IF(IW32&gt;=6,8,IW32+2),FALSE),0),""),IF(HR32&lt;&gt;"",IF(AND(IS32&lt;=10,HR32&gt;=$IR$92),HLOOKUP(IS32,Points_Table,IF(IW32&gt;=6,8,IW32+2),FALSE),0),"")),"")</f>
        <v/>
      </c>
      <c r="IV32" s="53" t="str">
        <f>IF(IT32&lt;&gt;"",AVERAGE(IF(AND($G32="3",IT32&lt;&gt;""),HLOOKUP(IT32,Points_Table_Modified,IF(IW32&gt;=6,8,IW32+2),FALSE),IF(IT32&lt;&gt;"",HLOOKUP(IT32,Points_Table,IF(IW32&gt;=6,8,IW32+2),FALSE),"")),IU32),IU32)</f>
        <v/>
      </c>
      <c r="IW32" s="57">
        <f>VLOOKUP($G32,Entries_D_Event,10,FALSE)</f>
        <v>0</v>
      </c>
      <c r="IX32" s="52" t="str">
        <f>CONCATENATE(IS32,IN32,II32,ID32,HY32,HT32)</f>
        <v/>
      </c>
      <c r="IY32" s="118" t="str">
        <f>IF(IX32&lt;&gt;"",IF(AND($G32="3",HR32&lt;&gt;""),10,IF(HR32&lt;&gt;"",5,"")),"")</f>
        <v/>
      </c>
      <c r="IZ32" s="118">
        <f>_xlfn.NUMBERVALUE(IF(IX32&lt;&gt;"",CONCATENATE(IV32,IQ32,IL32,IG32,IB32,HW32),""))</f>
        <v>0</v>
      </c>
      <c r="JA32" s="56">
        <f>IFERROR(IY32+IZ32,0)</f>
        <v>0</v>
      </c>
      <c r="JB32" s="90"/>
      <c r="JC32" s="52" t="str">
        <f>IF(AND($G32="1",JB32&lt;&gt;""),JB32,"")</f>
        <v/>
      </c>
      <c r="JD32" s="52" t="str">
        <f>IF(AND(JB32&lt;&gt;"",$G32="1"),_xlfn.RANK.EQ(JB32,$JC$6:$JC$89),"")</f>
        <v/>
      </c>
      <c r="JE32" s="52" t="str">
        <f>IF(IF(JD32&lt;&gt;"",IF(MAX(COUNTIF($JD$6:$JD$89,$JD$6:$JD$89))&gt;1,"x",""),"")&lt;&gt;"",JD32+1,"")</f>
        <v/>
      </c>
      <c r="JF32" s="52" t="str">
        <f>IF(JD32&lt;&gt;"",IF($G32="3",IF(JB32&lt;&gt;"",IF(AND(JD32&lt;=10,JB32&gt;=$JC$92),HLOOKUP(JD32,Points_Table_Modified,IF(KG32&gt;=6,8,KG32+2),FALSE),0),""),IF(JB32&lt;&gt;"",IF(AND(JD32&lt;=10,JB32&gt;=$JC$92),HLOOKUP(JD32,Points_Table,IF(KG32&gt;=6,8,KG32+2),FALSE),0),"")),"")</f>
        <v/>
      </c>
      <c r="JG32" s="53" t="str">
        <f>IF(JE32&lt;&gt;"",AVERAGE(IF(AND($G32="3",JE32&lt;&gt;""),HLOOKUP(JE32,Points_Table_Modified,IF(KG32&gt;=6,8,KG32+2),FALSE),IF(JE32&lt;&gt;"",HLOOKUP(JE32,Points_Table,IF(KG32&gt;=6,8,KG32+2),FALSE),"")),JF32),JF32)</f>
        <v/>
      </c>
      <c r="JH32" s="51" t="str">
        <f>IF(AND($G32="2",JB32&lt;&gt;""),JB32,"")</f>
        <v/>
      </c>
      <c r="JI32" s="52" t="str">
        <f>IF(AND(JB32&lt;&gt;"",$G32="2"),_xlfn.RANK.EQ(JB32,$JH$6:$JH$89),"")</f>
        <v/>
      </c>
      <c r="JJ32" s="52" t="str">
        <f>IF(IF(JI32&lt;&gt;"",IF(MAX(COUNTIF($JI$6:$JI$89,$JI$6:$JI$89))&gt;1,"x",""),"")&lt;&gt;"",JI32+1,"")</f>
        <v/>
      </c>
      <c r="JK32" s="54" t="str">
        <f>IF(JI32&lt;&gt;"",IF($G32="3",IF(JB32&lt;&gt;"",IF(AND(JI32&lt;=10,JB32&gt;=$JH$92),HLOOKUP(JI32,Points_Table_Modified,IF(KG32&gt;=6,8,KG32+2),FALSE),0),""),IF(JB32&lt;&gt;"",IF(AND(JI32&lt;=10,JB32&gt;=$JH$92),HLOOKUP(JI32,Points_Table,IF(KG32&gt;=6,8,KG32+2),FALSE),0),"")),"")</f>
        <v/>
      </c>
      <c r="JL32" s="53" t="str">
        <f>IF(JJ32&lt;&gt;"",AVERAGE(IF(AND($G32="3",JJ32&lt;&gt;""),HLOOKUP(JJ32,Points_Table_Modified,IF(KG32&gt;=6,8,KG32+2),FALSE),IF(JJ32&lt;&gt;"",HLOOKUP(JJ32,Points_Table,IF(KG32&gt;=6,8,KG32+2),FALSE),"")),JK32),JK32)</f>
        <v/>
      </c>
      <c r="JM32" s="51" t="str">
        <f>IF(AND($G32="3",JB32&lt;&gt;""),JB32,"")</f>
        <v/>
      </c>
      <c r="JN32" s="52" t="str">
        <f>IF(AND(JB32&lt;&gt;"",$G32="3"),_xlfn.RANK.EQ(JB32,$JM$6:$JM$89),"")</f>
        <v/>
      </c>
      <c r="JO32" s="52" t="str">
        <f>IF(IF(JN32&lt;&gt;"",IF(MAX(COUNTIF($JN$6:$JN$89,$JN$6:$JN$89))&gt;1,"x",""),"")&lt;&gt;"",JN32+1,"")</f>
        <v/>
      </c>
      <c r="JP32" s="52" t="str">
        <f>IF(JN32&lt;&gt;"",IF($G32="3",IF(JB32&lt;&gt;"",IF(AND(JN32&lt;=20,JB32&gt;=$JM$92),HLOOKUP(JN32,Points_Table_Modified,IF(KG32&gt;=6,8,KG32+2),FALSE),0),""),IF(JB32&lt;&gt;"",IF(AND(JN32&lt;=10,JB32&gt;=$JM$92),HLOOKUP(JN32,Points_Table,IF(KG32&gt;=6,8,KG32+2),FALSE),0),"")),"")</f>
        <v/>
      </c>
      <c r="JQ32" s="53" t="str">
        <f>IF(JO32&lt;&gt;"",AVERAGE(IF(AND($G32="3",JO32&lt;&gt;""),HLOOKUP(JO32,Points_Table_Modified,IF(KG32&gt;=6,8,KG32+2),FALSE),IF(JO32&lt;&gt;"",HLOOKUP(JO32,Points_Table,IF(KG32&gt;=6,8,KG32+2),FALSE),"")),JP32),JP32)</f>
        <v/>
      </c>
      <c r="JR32" s="51" t="str">
        <f>IF(AND($G32="4",JB32&lt;&gt;""),JB32,"")</f>
        <v/>
      </c>
      <c r="JS32" s="52" t="str">
        <f>IF(AND(JB32&lt;&gt;"",G32="4"),_xlfn.RANK.EQ(JB32,$JR$6:$JR$89),"")</f>
        <v/>
      </c>
      <c r="JT32" s="52" t="str">
        <f>IF(IF(JS32&lt;&gt;"",IF(MAX(COUNTIF($JS$6:$JS$89,$JS$6:$JS$89))&gt;1,"x",""),"")&lt;&gt;"",JS32+1,"")</f>
        <v/>
      </c>
      <c r="JU32" s="52" t="str">
        <f>IF(JS32&lt;&gt;"",IF($G32="3",IF(JB32&lt;&gt;"",IF(AND(JS32&lt;=10,JB32&gt;=$JR$92),HLOOKUP(JS32,Points_Table_Modified,IF(KG32&gt;=6,8,KG32+2),FALSE),0),""),IF(JB32&lt;&gt;"",IF(AND(JS32&lt;=10,JB32&gt;=$JR$92),HLOOKUP(JS32,Points_Table,IF(KG32&gt;=6,8,KG32+2),FALSE),0),"")),"")</f>
        <v/>
      </c>
      <c r="JV32" s="53" t="str">
        <f>IF(JT32&lt;&gt;"",AVERAGE(IF(AND($G32="3",JT32&lt;&gt;""),HLOOKUP(JT32,Points_Table_Modified,IF(KG32&gt;=6,8,KG32+2),FALSE),IF(JT32&lt;&gt;"",HLOOKUP(JT32,Points_Table,IF(KG32&gt;=6,8,KG32+2),FALSE),"")),JU32),JU32)</f>
        <v/>
      </c>
      <c r="JW32" s="51" t="str">
        <f>IF(AND($G32="5",JB32&lt;&gt;""),JB32,"")</f>
        <v/>
      </c>
      <c r="JX32" s="52" t="str">
        <f>IF(AND(JB32&lt;&gt;"",$G32="5"),_xlfn.RANK.EQ(JB32,$JW$6:$JW$89),"")</f>
        <v/>
      </c>
      <c r="JY32" s="52" t="str">
        <f>IF(IF(JX32&lt;&gt;"",IF(MAX(COUNTIF($JX$6:$JX$89,$JX$6:$JX$89))&gt;1,"x",""),"")&lt;&gt;"",JX32+1,"")</f>
        <v/>
      </c>
      <c r="JZ32" s="52" t="str">
        <f>IF(JX32&lt;&gt;"",IF($G32="3",IF(JB32&lt;&gt;"",IF(AND(JX32&lt;=10,JB32&gt;=$JW$92),HLOOKUP(JX32,Points_Table_Modified,IF(KG32&gt;=6,8,KG32+2),FALSE),0),""),IF(JB32&lt;&gt;"",IF(AND(JX32&lt;=10,JB32&gt;=$JW$92),HLOOKUP(JX32,Points_Table,IF(KG32&gt;=6,8,KG32+2),FALSE),0),"")),"")</f>
        <v/>
      </c>
      <c r="KA32" s="53" t="str">
        <f>IF(JY32&lt;&gt;"",AVERAGE(IF(AND($G32="3",JY32&lt;&gt;""),HLOOKUP(JY32,Points_Table_Modified,IF(KG32&gt;=6,8,KG32+2),FALSE),IF(JY32&lt;&gt;"",HLOOKUP(JY32,Points_Table,IF(KG32&gt;=6,8,KG32+2),FALSE),"")),JZ32),JZ32)</f>
        <v/>
      </c>
      <c r="KB32" s="51" t="str">
        <f>IF(AND($G32="6",JB32&lt;&gt;""),JB32,"")</f>
        <v/>
      </c>
      <c r="KC32" s="52" t="str">
        <f>IF(AND(JB32&lt;&gt;"",$G32="6"),_xlfn.RANK.EQ(JB32,$KB$6:$KB$89),"")</f>
        <v/>
      </c>
      <c r="KD32" s="52" t="str">
        <f>IF(IF(KC32&lt;&gt;"",IF(MAX(COUNTIF($KC$6:$KC$89,$KC$6:$KC$89))&gt;1,"x",""),"")&lt;&gt;"",KC32+1,"")</f>
        <v/>
      </c>
      <c r="KE32" s="52" t="str">
        <f>IF(KC32&lt;&gt;"",IF($G32="3",IF(JB32&lt;&gt;"",IF(AND(KC32&lt;=10,JB32&gt;=$KB$92),HLOOKUP(KC32,Points_Table_Modified,IF(KG32&gt;=6,8,KG32+2),FALSE),0),""),IF(JB32&lt;&gt;"",IF(AND(KC32&lt;=10,JB32&gt;=$KB$92),HLOOKUP(KC32,Points_Table,IF(KG32&gt;=6,8,KG32+2),FALSE),0),"")),"")</f>
        <v/>
      </c>
      <c r="KF32" s="53" t="str">
        <f>IF(KD32&lt;&gt;"",AVERAGE(IF(AND($G32="3",KD32&lt;&gt;""),HLOOKUP(KD32,Points_Table_Modified,IF(KG32&gt;=6,8,KG32+2),FALSE),IF(KD32&lt;&gt;"",HLOOKUP(KD32,Points_Table,IF(KG32&gt;=6,8,KG32+2),FALSE),"")),KE32),KE32)</f>
        <v/>
      </c>
      <c r="KG32" s="57">
        <f>VLOOKUP($G32,Entries_D_Event,11,FALSE)</f>
        <v>0</v>
      </c>
      <c r="KH32" s="52" t="str">
        <f>CONCATENATE(KC32,JX32,JS32,JN32,JI32,JD32)</f>
        <v/>
      </c>
      <c r="KI32" s="118" t="str">
        <f>IF(KH32&lt;&gt;"",IF(AND($G32="3",JB32&lt;&gt;""),10,IF(JB32&lt;&gt;"",5,"")),"")</f>
        <v/>
      </c>
      <c r="KJ32" s="118">
        <f>_xlfn.NUMBERVALUE(IF(KH32&lt;&gt;"",CONCATENATE(KF32,KA32,JV32,JQ32,JL32,JG32),""))</f>
        <v>0</v>
      </c>
      <c r="KK32" s="56">
        <f>IFERROR(KI32+KJ32,0)</f>
        <v>0</v>
      </c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</row>
    <row r="33" spans="1:358" s="1" customFormat="1" x14ac:dyDescent="0.25">
      <c r="A33" s="35"/>
      <c r="B33" s="45">
        <v>28</v>
      </c>
      <c r="C33" s="46" t="s">
        <v>139</v>
      </c>
      <c r="D33" s="47" t="s">
        <v>141</v>
      </c>
      <c r="E33" s="50"/>
      <c r="F33" s="109">
        <v>949</v>
      </c>
      <c r="G33" s="49" t="s">
        <v>59</v>
      </c>
      <c r="H33" s="50" t="str">
        <f>VLOOKUP($G33,Class_Description,2)</f>
        <v>Open Class</v>
      </c>
      <c r="I33" s="187">
        <f>AS33+CC33+DM33+EW33+GG33+HQ33+JA33+KK33</f>
        <v>85</v>
      </c>
      <c r="J33" s="115">
        <v>684</v>
      </c>
      <c r="K33" s="102" t="str">
        <f>IF(AND(J33&lt;&gt;"",$G33="1"),J33,"")</f>
        <v/>
      </c>
      <c r="L33" s="103" t="str">
        <f>IF(AND(J33&lt;&gt;"",$G33="1"),_xlfn.RANK.EQ(J33,$K$6:$K$89),"")</f>
        <v/>
      </c>
      <c r="M33" s="103" t="str">
        <f>IF(G33="6",IF(IF(L33&lt;&gt;"",IF(MAX(COUNTIF($L$6:$L$89,$L$6:$L$89))&gt;1,"x",""),"")&lt;&gt;"",L33+1,""),IF(K33=0,"",IF(IF(L33&lt;&gt;"",IF(MAX(COUNTIF($L$6:$L$89,$L$6:$L$89))&gt;1,"x",""),"")&lt;&gt;"",L33+1,"")))</f>
        <v/>
      </c>
      <c r="N33" s="103" t="str">
        <f>IF(L33&lt;&gt;"",IF($G33="3",IF(AND(L33&lt;=20,J33&gt;=$K$92),HLOOKUP(L33,Points_Table_Modified,IF(AO33&gt;=6,8,AO33+2),FALSE),0),IF(AND(L33&lt;=10,J33&gt;=$K$92),HLOOKUP(L33,Points_Table,IF(AO33&gt;=6,8,AO33+2),FALSE),0)),"")</f>
        <v/>
      </c>
      <c r="O33" s="103" t="str">
        <f>IF(M33&lt;&gt;"",AVERAGE(IF(AND($G33="3",M33&lt;&gt;""),HLOOKUP(M33,Points_Table_Modified,IF(AO33&gt;=6,8,AO33+2),FALSE),IF(M33&lt;&gt;"",HLOOKUP(M33,Points_Table,IF(AO33&gt;=6,8,AO33+2),FALSE),"")),N33),N33)</f>
        <v/>
      </c>
      <c r="P33" s="102" t="str">
        <f>IF(AND(J33&lt;&gt;"",$G33="2"),J33,"")</f>
        <v/>
      </c>
      <c r="Q33" s="103" t="str">
        <f>IF(AND(J33&lt;&gt;"",$G33="2"),_xlfn.RANK.EQ(J33,$P$6:$P$89),"")</f>
        <v/>
      </c>
      <c r="R33" s="103" t="str">
        <f>IF(G33="6",IF(IF(Q33&lt;&gt;"",IF(MAX(COUNTIF($Q$6:$Q$89,$Q$6:$Q$89))&gt;1,"x",""),"")&lt;&gt;"",Q33+1,""),IF(P33=0,"",IF(IF(Q33&lt;&gt;"",IF(MAX(COUNTIF($Q$6:$Q$89,$Q$6:$Q$89))&gt;1,"x",""),"")&lt;&gt;"",Q33+1,"")))</f>
        <v/>
      </c>
      <c r="S33" s="103" t="str">
        <f>IF(Q33&lt;&gt;"",IF($G33="3",IF(J33&lt;&gt;"",IF(AND(Q33&lt;=10,J33&gt;=$P$92),HLOOKUP(Q33,Points_Table_Modified,IF(AO33&gt;=6,8,AO33+2),FALSE),0),""),IF(J33&lt;&gt;"",IF(AND(Q33&lt;=10,J33&gt;=$P$92),HLOOKUP(Q33,Points_Table,IF(AO33&gt;=6,8,AO33+2),FALSE),0),"")),"")</f>
        <v/>
      </c>
      <c r="T33" s="103" t="str">
        <f>IF(R33&lt;&gt;"",AVERAGE(IF(AND($G33="3",R33&lt;&gt;""),HLOOKUP(R33,Points_Table_Modified,IF(AO33&gt;=6,8,AO33+2),FALSE),IF(R33&lt;&gt;"",HLOOKUP(R33,Points_Table,IF(AO33&gt;=6,8,AO33+2),FALSE),"")),S33),S33)</f>
        <v/>
      </c>
      <c r="U33" s="102" t="str">
        <f>IF(AND(J33&lt;&gt;"",$G33="3"),J33,"")</f>
        <v/>
      </c>
      <c r="V33" s="103" t="str">
        <f>IF(AND(J33&lt;&gt;"",$G33="3"),_xlfn.RANK.EQ(J33,$U$6:$U$89),"")</f>
        <v/>
      </c>
      <c r="W33" s="103" t="str">
        <f>IF(G33="6",IF(IF(V33&lt;&gt;"",IF(MAX(COUNTIF($V$6:$V$89,$V$6:$V$89))&gt;1,"x",""),"")&lt;&gt;"",V33+1,""),IF(U33=0,"",IF(IF(V33&lt;&gt;"",IF(MAX(COUNTIF($V$6:$V$89,$V$6:$V$89))&gt;1,"x",""),"")&lt;&gt;"",V33+1,"")))</f>
        <v/>
      </c>
      <c r="X33" s="103" t="str">
        <f>IF(V33&lt;&gt;"",IF($G33="3",IF(J33&lt;&gt;"",IF(AND(V33&lt;=20,J33&gt;=$U$92),HLOOKUP(V33,Points_Table_Modified,IF(AO33&gt;=6,8,AO33+2),FALSE),0),""),IF(J33&lt;&gt;"",IF(AND(V33&lt;=10,$J33&gt;=$U$92),HLOOKUP(V33,Points_Table,IF(AO33&gt;=6,8,AO33+2),FALSE),0),"")),"")</f>
        <v/>
      </c>
      <c r="Y33" s="103" t="str">
        <f>IF(W33&lt;&gt;"",AVERAGE(IF(AND($G33="3",W33&lt;&gt;""),HLOOKUP(W33,Points_Table_Modified,IF(AO33&gt;=6,8,AO33+2),FALSE),IF(W33&lt;&gt;"",HLOOKUP(W33,Points_Table,IF(AO33&gt;=6,8,AO33+2),FALSE),"")),X33),X33)</f>
        <v/>
      </c>
      <c r="Z33" s="102" t="str">
        <f>IF(AND(J33&lt;&gt;"",$G33="4"),J33,"")</f>
        <v/>
      </c>
      <c r="AA33" s="103" t="str">
        <f>IF(AND($J33&lt;&gt;"",G33="4"),_xlfn.RANK.EQ(J33,$Z$6:$Z$89),"")</f>
        <v/>
      </c>
      <c r="AB33" s="103" t="str">
        <f>IF($G33="6",IF(IF(AA33&lt;&gt;"",IF(MAX(COUNTIF($AA$6:$AA$89,$AA$6:$AA$89))&gt;1,"x",""),"")&lt;&gt;"",AA33+1,""),IF(Z33=0,"",IF(IF(AA33&lt;&gt;"",IF(MAX(COUNTIF($AA$6:$AA$89,$AA$6:$AA$89))&gt;1,"x",""),"")&lt;&gt;"",AA33+1,"")))</f>
        <v/>
      </c>
      <c r="AC33" s="103" t="str">
        <f>IF(AA33&lt;&gt;"",IF($G33="3",IF(J33&lt;&gt;"",IF(AND(AA33&lt;=10,J33&gt;=$Z$92),HLOOKUP(AA33,Points_Table_Modified,IF(AO33&gt;=6,8,AO33+2),FALSE),0),""),IF(J33&lt;&gt;"",IF(AND(AA33&lt;=10,J33&gt;=$Z$92),HLOOKUP(AA33,Points_Table,IF(AO33&gt;=6,8,AO33+2),FALSE),0),"")),"")</f>
        <v/>
      </c>
      <c r="AD33" s="103" t="str">
        <f>IF(AB33&lt;&gt;"",AVERAGE(IF(AND($G33="3",AB33&lt;&gt;""),HLOOKUP(AB33,Points_Table_Modified,IF(AO33&gt;=6,8,AO33+2),FALSE),IF(AB33&lt;&gt;"",HLOOKUP(AB33,Points_Table,IF(AO33&gt;=6,8,AO33+2),FALSE),"")),AC33),AC33)</f>
        <v/>
      </c>
      <c r="AE33" s="102" t="str">
        <f>IF(AND(J33&lt;&gt;"",$G33="5"),J33,"")</f>
        <v/>
      </c>
      <c r="AF33" s="103" t="str">
        <f>IF(AND(J33&lt;&gt;"",$G33="5"),_xlfn.RANK.EQ(J33,$AE$6:$AE$89),"")</f>
        <v/>
      </c>
      <c r="AG33" s="103" t="str">
        <f>IF($G33="6",IF(IF(AF33&lt;&gt;"",IF(MAX(COUNTIF($AF$6:$AF$89,$AF$6:$AF$89))&gt;1,"x",""),"")&lt;&gt;"",AF33+1,""),IF(AE33=0,"",IF(IF(AF33&lt;&gt;"",IF(MAX(COUNTIF($AF$6:$AF$89,$AF$6:$AF$89))&gt;1,"x",""),"")&lt;&gt;"",AF33+1,"")))</f>
        <v/>
      </c>
      <c r="AH33" s="103" t="str">
        <f>IF(AF33&lt;&gt;"",IF($G33="3",IF(J33&lt;&gt;"",IF(AND(AF33&lt;=10,J33&gt;=$AE$92),HLOOKUP(AF33,Points_Table_Modified,IF(AO33&gt;=6,8,AO33+2),FALSE),0),""),IF(J33&lt;&gt;"",IF(AND(AF33&lt;=10,J33&gt;=$AE$92),HLOOKUP(AF33,Points_Table,IF(AO33&gt;=6,8,AO33+2),FALSE),0),"")),"")</f>
        <v/>
      </c>
      <c r="AI33" s="103" t="str">
        <f>IF(AG33&lt;&gt;"",AVERAGE(IF(AND($G33="3",AG33&lt;&gt;""),HLOOKUP(AG33,Points_Table_Modified,IF(AO33&gt;=6,8,AO33+2),FALSE),IF(AG33&lt;&gt;"",HLOOKUP(AG33,Points_Table,IF(AO33&gt;=6,8,AO33+2),FALSE),"")),AH33),AH33)</f>
        <v/>
      </c>
      <c r="AJ33" s="102">
        <f>IF(AND(J33&lt;&gt;"",$G33="6"),J33,"")</f>
        <v>684</v>
      </c>
      <c r="AK33" s="103">
        <f>IF(AND(J33&lt;&gt;"",$G33="6"),_xlfn.RANK.EQ(J33,$AJ$6:$AJ$89),"")</f>
        <v>1</v>
      </c>
      <c r="AL33" s="103" t="str">
        <f>IF(G33="6",IF(IF(AK33&lt;&gt;"",IF(MAX(COUNTIF($AK$6:$AK$89,$AK$6:$AK$89))&gt;1,"x",""),"")&lt;&gt;"",AK33+1,""),IF(AJ33=0,"",IF(IF(AK33&lt;&gt;"",IF(MAX(COUNTIF($AK$6:$AK$89,$AK$6:$AK$89))&gt;1,"x",""),"")&lt;&gt;"",AK33+1,"")))</f>
        <v/>
      </c>
      <c r="AM33" s="103">
        <f>IF(AK33&lt;&gt;"",IF($G33="3",IF(J33&lt;&gt;"",IF(AND(AK33&lt;=10,J33&gt;=$AJ$92),HLOOKUP(AK33,Points_Table_Modified,IF(AO33&gt;=6,8,AO33+2),FALSE),0),""),IF(J33&lt;&gt;"",IF(AND(AK33&lt;=10,J33&gt;=$AJ$92),HLOOKUP(AK33,Points_Table,IF(AO33&gt;=6,8,AO33+2),FALSE),0),"")),"")</f>
        <v>30</v>
      </c>
      <c r="AN33" s="136">
        <f>IF(AL33&lt;&gt;"",AVERAGE(IF(AND($G33="3",AL33&lt;&gt;""),HLOOKUP(AL33,Points_Table_Modified,IF(AO33&gt;=6,8,AO33+2),FALSE),IF(AL33&lt;&gt;"",HLOOKUP(AL33,Points_Table,IF(AO33&gt;=6,8,AO33+2),FALSE),"")),AM33),AM33)</f>
        <v>30</v>
      </c>
      <c r="AO33" s="55">
        <f>VLOOKUP($G33,Entries_D_Event,4,FALSE)</f>
        <v>9</v>
      </c>
      <c r="AP33" s="52" t="str">
        <f>CONCATENATE(AK33,AF33,AA33,V33,Q33,L33)</f>
        <v>1</v>
      </c>
      <c r="AQ33" s="118">
        <f>IF(AP33&lt;&gt;"",IF(AND($G33="3",J33&lt;&gt;""),10,IF(J33&lt;&gt;"",5,"")),"")</f>
        <v>5</v>
      </c>
      <c r="AR33" s="118">
        <f>_xlfn.NUMBERVALUE(IF(AP33&lt;&gt;"",CONCATENATE(AN33,AI33,AD33,Y33,T33,O33),""))</f>
        <v>30</v>
      </c>
      <c r="AS33" s="56">
        <f>IFERROR(AQ33+AR33,0)</f>
        <v>35</v>
      </c>
      <c r="AT33" s="90">
        <v>320</v>
      </c>
      <c r="AU33" s="54" t="str">
        <f>IF(AND(AT33&lt;&gt;"",$G33="1"),AT33,"")</f>
        <v/>
      </c>
      <c r="AV33" s="52" t="str">
        <f>IF(AND(AT33&lt;&gt;"",$G33="1"),_xlfn.RANK.EQ(AT33,$AU$6:$AU$89),"")</f>
        <v/>
      </c>
      <c r="AW33" s="52" t="str">
        <f>IF(IF(AV33&lt;&gt;"",IF(MAX(COUNTIF($AV$6:$AV$89,$AV$6:$AV$89))&gt;1,"x",""),"")&lt;&gt;"",AV33+1,"")</f>
        <v/>
      </c>
      <c r="AX33" s="52" t="str">
        <f>IF(AV33&lt;&gt;"",IF($G33="3",IF(AT33&lt;&gt;"",IF(AND(AV33&lt;=10,AT33&gt;=$AU$92),HLOOKUP(AV33,Points_Table_Modified,IF(BY33&gt;=6,8,BY33+2),FALSE),0),""),IF(AT33&lt;&gt;"",IF(AND(AV33&lt;=10,AT33&gt;=$AU$92),HLOOKUP(AV33,Points_Table,IF(BY33&gt;=6,8,BY33+2),FALSE),0),"")),"")</f>
        <v/>
      </c>
      <c r="AY33" s="53" t="str">
        <f>IF(AW33&lt;&gt;"",AVERAGE(IF(AND($G33="3",AW33&lt;&gt;""),HLOOKUP(AW33,Points_Table_Modified,IF(BY33&gt;=6,8,BY33+2),FALSE),IF(AW33&lt;&gt;"",HLOOKUP(AW33,Points_Table,IF(BY33&gt;=6,8,BY33+2),FALSE),"")),AX33),AX33)</f>
        <v/>
      </c>
      <c r="AZ33" s="51" t="str">
        <f>IF(AND($G33="2",AT33&lt;&gt;""),AT33,"")</f>
        <v/>
      </c>
      <c r="BA33" s="52" t="str">
        <f>IF(AND(AT33&lt;&gt;"",$G33="2"),_xlfn.RANK.EQ(AT33,$AZ$6:$AZ$89),"")</f>
        <v/>
      </c>
      <c r="BB33" s="52" t="str">
        <f>IF(IF(BA33&lt;&gt;"",IF(MAX(COUNTIF($BA$6:$BA$89,$BA$6:$BA$89))&gt;1,"x",""),"")&lt;&gt;"",BA33+1,"")</f>
        <v/>
      </c>
      <c r="BC33" s="54" t="str">
        <f>IF(BA33&lt;&gt;"",IF($G33="3",IF(AT33&lt;&gt;"",IF(AND(BA33&lt;=10,AT33&gt;=$AZ$92),HLOOKUP(BA33,Points_Table_Modified,IF(BY33&gt;=6,8,BY33+2),FALSE),0),""),IF(AT33&lt;&gt;"",IF(AND(BA33&lt;=10,AT33&gt;=$AZ$92),HLOOKUP(BA33,Points_Table,IF(BY33&gt;=6,8,BY33+2),FALSE),0),"")),"")</f>
        <v/>
      </c>
      <c r="BD33" s="53" t="str">
        <f>IF(BB33&lt;&gt;"",AVERAGE(IF(AND($G33="3",BB33&lt;&gt;""),HLOOKUP(BB33,Points_Table_Modified,IF(BY33&gt;=6,8,BY33+2),FALSE),IF(BB33&lt;&gt;"",HLOOKUP(BB33,Points_Table,IF(BY33&gt;=6,8,BY33+2),FALSE),"")),BC33),BC33)</f>
        <v/>
      </c>
      <c r="BE33" s="51" t="str">
        <f>IF(AND($G33="3",AT33&lt;&gt;""),AT33,"")</f>
        <v/>
      </c>
      <c r="BF33" s="52" t="str">
        <f>IF(AND(AT33&lt;&gt;"",$G33="3"),_xlfn.RANK.EQ(AT33,$BE$6:$BE$89),"")</f>
        <v/>
      </c>
      <c r="BG33" s="52" t="str">
        <f>IF(IF(BF33&lt;&gt;"",IF(MAX(COUNTIF($BF$6:$BF$89,$BF$6:$BF$89))&gt;1,"x",""),"")&lt;&gt;"",BF33+1,"")</f>
        <v/>
      </c>
      <c r="BH33" s="52" t="str">
        <f>IF(BF33&lt;&gt;"",IF($G33="3",IF(AT33&lt;&gt;"",IF(AND(BF33&lt;=20,AT33&gt;=$BE$92),HLOOKUP(BF33,Points_Table_Modified,IF(BY33&gt;=6,8,BY33+2),FALSE),0),""),IF(AT33&lt;&gt;"",IF(AND(BF33&lt;=10,AT33&gt;=$BE$92),HLOOKUP(BF33,Points_Table,IF(BY33&gt;=6,8,BY33+2),FALSE),0),"")),"")</f>
        <v/>
      </c>
      <c r="BI33" s="53" t="str">
        <f>IF(BG33&lt;&gt;"",AVERAGE(IF(AND($G33="3",BG33&lt;&gt;""),HLOOKUP(BG33,Points_Table_Modified,IF(BY33&gt;=6,8,BY33+2),FALSE),IF(BG33&lt;&gt;"",HLOOKUP(BG33,Points_Table,IF(BY33&gt;=6,8,BY33+2),FALSE),"")),BH33),BH33)</f>
        <v/>
      </c>
      <c r="BJ33" s="51" t="str">
        <f>IF(AND($G33="4",AT33&lt;&gt;""),AT33,"")</f>
        <v/>
      </c>
      <c r="BK33" s="52" t="str">
        <f>IF(AND(AT33&lt;&gt;"",G33="4"),_xlfn.RANK.EQ(AT33,$BJ$6:$BJ$89),"")</f>
        <v/>
      </c>
      <c r="BL33" s="52" t="str">
        <f>IF(IF(BK33&lt;&gt;"",IF(MAX(COUNTIF($BK$6:$BK$89,$BK$6:$BK$89))&gt;1,"x",""),"")&lt;&gt;"",BK33+1,"")</f>
        <v/>
      </c>
      <c r="BM33" s="52" t="str">
        <f>IF(BK33&lt;&gt;"",IF($G33="3",IF(AT33&lt;&gt;"",IF(AND(BK33&lt;=10,AT33&gt;=$BJ$92),HLOOKUP(BK33,Points_Table_Modified,IF(BY33&gt;=6,8,BY33+2),FALSE),0),""),IF(AT33&lt;&gt;"",IF(AND(BK33&lt;=10,AT33&gt;=$BJ$92),HLOOKUP(BK33,Points_Table,IF(BY33&gt;=6,8,BY33+2),FALSE),0),"")),"")</f>
        <v/>
      </c>
      <c r="BN33" s="53" t="str">
        <f>IF(BL33&lt;&gt;"",AVERAGE(IF(AND($G33="3",BL33&lt;&gt;""),HLOOKUP(BL33,Points_Table_Modified,IF(BY33&gt;=6,8,BY33+2),FALSE),IF(BL33&lt;&gt;"",HLOOKUP(BL33,Points_Table,IF(BY33&gt;=6,8,BY33+2),FALSE),"")),BM33),BM33)</f>
        <v/>
      </c>
      <c r="BO33" s="51" t="str">
        <f>IF(AND($G33="5",AT33&lt;&gt;""),AT33,"")</f>
        <v/>
      </c>
      <c r="BP33" s="52" t="str">
        <f>IF(AND(AT33&lt;&gt;"",$G33="5"),_xlfn.RANK.EQ(AT33,$BO$6:$BO$89),"")</f>
        <v/>
      </c>
      <c r="BQ33" s="52" t="str">
        <f>IF(IF(BP33&lt;&gt;"",IF(MAX(COUNTIF($BP$6:$BP$89,$BP$6:$BP$89))&gt;1,"x",""),"")&lt;&gt;"",BP33+1,"")</f>
        <v/>
      </c>
      <c r="BR33" s="52" t="str">
        <f>IF(BP33&lt;&gt;"",IF($G33="3",IF(AT33&lt;&gt;"",IF(AND(BP33&lt;=10,AT33&gt;=$BO$92),HLOOKUP(BP33,Points_Table_Modified,IF(BY33&gt;=6,8,BY33+2),FALSE),0),""),IF(AT33&lt;&gt;"",IF(AND(BP33&lt;=10,AT33&gt;=$BO$92),HLOOKUP(BP33,Points_Table,IF(BY33&gt;=6,8,BY33+2),FALSE),0),"")),"")</f>
        <v/>
      </c>
      <c r="BS33" s="53" t="str">
        <f>IF(BQ33&lt;&gt;"",AVERAGE(IF(AND($G33="3",BQ33&lt;&gt;""),HLOOKUP(BQ33,Points_Table_Modified,IF(BY33&gt;=6,8,BY33+2),FALSE),IF(BQ33&lt;&gt;"",HLOOKUP(BQ33,Points_Table,IF(BY33&gt;=6,8,BY33+2),FALSE),"")),BR33),BR33)</f>
        <v/>
      </c>
      <c r="BT33" s="51">
        <f>IF(AND($G33="6",AT33&lt;&gt;""),AT33,"")</f>
        <v>320</v>
      </c>
      <c r="BU33" s="52">
        <f>IF(AND(AT33&lt;&gt;"",$G33="6"),_xlfn.RANK.EQ(AT33,$BT$6:$BT$89),"")</f>
        <v>2</v>
      </c>
      <c r="BV33" s="52" t="str">
        <f>IF(IF(BU33&lt;&gt;"",IF(MAX(COUNTIF($BU$6:$BU$89,$BU$6:$BU$89))&gt;1,"x",""),"")&lt;&gt;"",BU33+1,"")</f>
        <v/>
      </c>
      <c r="BW33" s="52">
        <f>IF(BU33&lt;&gt;"",IF($G33="3",IF(AT33&lt;&gt;"",IF(AND(BU33&lt;=10,AT33&gt;=$BT$92),HLOOKUP(BU33,Points_Table_Modified,IF(BY33&gt;=6,8,BY33+2),FALSE),0),""),IF(AT33&lt;&gt;"",IF(AND(BU33&lt;=10,AT33&gt;=$BT$92),HLOOKUP(BU33,Points_Table,IF(BY33&gt;=6,8,BY33+2),FALSE),0),"")),"")</f>
        <v>25</v>
      </c>
      <c r="BX33" s="53">
        <f>IF(BV33&lt;&gt;"",AVERAGE(IF(AND($G33="3",BV33&lt;&gt;""),HLOOKUP(BV33,Points_Table_Modified,IF(BY33&gt;=6,8,BY33+2),FALSE),IF(BV33&lt;&gt;"",HLOOKUP(BV33,Points_Table,IF(BY33&gt;=6,8,BY33+2),FALSE),"")),BW33),BW33)</f>
        <v>25</v>
      </c>
      <c r="BY33" s="55">
        <f>VLOOKUP($G33,Entries_D_Event,5,FALSE)</f>
        <v>7</v>
      </c>
      <c r="BZ33" s="52" t="str">
        <f>CONCATENATE(BU33,BP33,BK33,BF33,BA33,AV33)</f>
        <v>2</v>
      </c>
      <c r="CA33" s="118">
        <f>IF(BZ33&lt;&gt;"",IF(AND($G33="3",AT33&lt;&gt;""),10,IF(AT33&lt;&gt;"",5,"")),"")</f>
        <v>5</v>
      </c>
      <c r="CB33" s="118">
        <f>_xlfn.NUMBERVALUE(IF(BZ33&lt;&gt;"",CONCATENATE(BX33,BS33,BN33,BI33,BD33,AY33),""))</f>
        <v>25</v>
      </c>
      <c r="CC33" s="56">
        <f>IFERROR(CA33+CB33,0)</f>
        <v>30</v>
      </c>
      <c r="CD33" s="90">
        <v>0</v>
      </c>
      <c r="CE33" s="54" t="str">
        <f>IF(AND($G33="1",CD33&lt;&gt;""),CD33,"")</f>
        <v/>
      </c>
      <c r="CF33" s="52" t="str">
        <f>IF(AND(CD33&lt;&gt;"",$G33="1"),_xlfn.RANK.EQ(CD33,$CE$6:$CE$89),"")</f>
        <v/>
      </c>
      <c r="CG33" s="52" t="str">
        <f>IF(IF(CF33&lt;&gt;"",IF(MAX(COUNTIF($CF$6:$CF$89,$CF$6:$CF$89))&gt;1,"x",""),"")&lt;&gt;"",CF33+1,"")</f>
        <v/>
      </c>
      <c r="CH33" s="52" t="str">
        <f>IF(CF33&lt;&gt;"",IF($G33="3",IF(CD33&lt;&gt;"",IF(AND(CF33&lt;=10,CD33&gt;=$CE$92),HLOOKUP(CF33,Points_Table_Modified,IF(DI33&gt;=6,8,DI33+2),FALSE),0),""),IF(CD33&lt;&gt;"",IF(AND(CF33&lt;=10,CD33&gt;=$CE$92),HLOOKUP(CF33,Points_Table,IF(DI33&gt;=6,8,DI33+2),FALSE),0),"")),"")</f>
        <v/>
      </c>
      <c r="CI33" s="53" t="str">
        <f>IF(CG33&lt;&gt;"",AVERAGE(IF(AND($G33="3",CG33&lt;&gt;""),HLOOKUP(CG33,Points_Table_Modified,IF(DI33&gt;=6,8,DI33+2),FALSE),IF(CG33&lt;&gt;"",HLOOKUP(CG33,Points_Table,IF(DI33&gt;=6,8,DI33+2),FALSE),"")),CH33),CH33)</f>
        <v/>
      </c>
      <c r="CJ33" s="51" t="str">
        <f>IF(AND($G33="2",CD33&lt;&gt;""),CD33,"")</f>
        <v/>
      </c>
      <c r="CK33" s="52" t="str">
        <f>IF(AND(CD33&lt;&gt;"",$G33="2"),_xlfn.RANK.EQ(CD33,$CJ$6:$CJ$89),"")</f>
        <v/>
      </c>
      <c r="CL33" s="52" t="str">
        <f>IF(IF(CK33&lt;&gt;"",IF(MAX(COUNTIF($CK$6:$CK$89,$CK$6:$CK$89))&gt;1,"x",""),"")&lt;&gt;"",CK33+1,"")</f>
        <v/>
      </c>
      <c r="CM33" s="54" t="str">
        <f>IF(CK33&lt;&gt;"",IF($G33="3",IF(CD33&lt;&gt;"",IF(AND(CK33&lt;=10,CD33&gt;=$CJ$92),HLOOKUP(CK33,Points_Table_Modified,IF(DI33&gt;=6,8,DI33+2),FALSE),0),""),IF(CD33&lt;&gt;"",IF(AND(CK33&lt;=10,CD33&gt;=$CJ$92),HLOOKUP(CK33,Points_Table,IF(DI33&gt;=6,8,DI33+2),FALSE),0),"")),"")</f>
        <v/>
      </c>
      <c r="CN33" s="53" t="str">
        <f>IF(CL33&lt;&gt;"",AVERAGE(IF(AND($G33="3",CL33&lt;&gt;""),HLOOKUP(CL33,Points_Table_Modified,IF(DI33&gt;=6,8,DI33+2),FALSE),IF(CL33&lt;&gt;"",HLOOKUP(CL33,Points_Table,IF(DI33&gt;=6,8,DI33+2),FALSE),"")),CM33),CM33)</f>
        <v/>
      </c>
      <c r="CO33" s="51" t="str">
        <f>IF(AND($G33="3",CD33&lt;&gt;""),CD33,"")</f>
        <v/>
      </c>
      <c r="CP33" s="52" t="str">
        <f>IF(AND(CD33&lt;&gt;"",$G33="3"),_xlfn.RANK.EQ(CD33,$CO$6:$CO$89),"")</f>
        <v/>
      </c>
      <c r="CQ33" s="52" t="str">
        <f>IF(IF(CP33&lt;&gt;"",IF(MAX(COUNTIF($CP33:$CP$89,$CP$6:$CP$89))&gt;1,"x",""),"")&lt;&gt;"",CP33+1,"")</f>
        <v/>
      </c>
      <c r="CR33" s="52" t="str">
        <f>IF(CP33&lt;&gt;"",IF($G33="3",IF(CD33&lt;&gt;"",IF(AND(CP33&lt;=20,CD33&gt;=$CO$92),HLOOKUP(CP33,Points_Table_Modified,IF(DI33&gt;=6,8,DI33+2),FALSE),0),""),IF(CD33&lt;&gt;"",IF(AND(CP33&lt;=10,CD33&gt;=$CO$92),HLOOKUP(CP33,Points_Table,IF(DI33&gt;=6,8,DI33+2),FALSE),0),"")),"")</f>
        <v/>
      </c>
      <c r="CS33" s="53" t="str">
        <f>IF(CQ33&lt;&gt;"",AVERAGE(IF(AND($G33="3",CQ33&lt;&gt;""),HLOOKUP(CQ33,Points_Table_Modified,IF(DI33&gt;=6,8,DI33+2),FALSE),IF(CQ33&lt;&gt;"",HLOOKUP(CQ33,Points_Table,IF(DI33&gt;=6,8,DI33+2),FALSE),"")),CR33),CR33)</f>
        <v/>
      </c>
      <c r="CT33" s="51" t="str">
        <f>IF(AND($G33="4",CD33&lt;&gt;""),CD33,"")</f>
        <v/>
      </c>
      <c r="CU33" s="52" t="str">
        <f>IF(AND(CD33&lt;&gt;"",G33="4"),_xlfn.RANK.EQ(CD33,$CT$6:$CT$89),"")</f>
        <v/>
      </c>
      <c r="CV33" s="52" t="str">
        <f>IF(IF(CU33&lt;&gt;"",IF(MAX(COUNTIF($CU$6:$CU$89,$CU$6:$CU$89))&gt;1,"x",""),"")&lt;&gt;"",CU33+1,"")</f>
        <v/>
      </c>
      <c r="CW33" s="52" t="str">
        <f>IF(CU33&lt;&gt;"",IF($G33="3",IF(CD33&lt;&gt;"",IF(AND(CU33&lt;=10,CD33&gt;=$CT$92),HLOOKUP(CU33,Points_Table_Modified,IF(DI33&gt;=6,8,DI33+2),FALSE),0),""),IF(CD33&lt;&gt;"",IF(AND(CU33&lt;=10,CD33&gt;=$CT$92),HLOOKUP(CU33,Points_Table,IF(DI33&gt;=6,8,DI33+2),FALSE),0),"")),"")</f>
        <v/>
      </c>
      <c r="CX33" s="53" t="str">
        <f>IF(CV33&lt;&gt;"",AVERAGE(IF(AND($G33="3",CV33&lt;&gt;""),HLOOKUP(CV33,Points_Table_Modified,IF(DI33&gt;=6,8,DI33+2),FALSE),IF(CV33&lt;&gt;"",HLOOKUP(CV33,Points_Table,IF(DI33&gt;=6,8,DI33+2),FALSE),"")),CW33),CW33)</f>
        <v/>
      </c>
      <c r="CY33" s="51" t="str">
        <f>IF(AND($G33="5",CD33&lt;&gt;""),CD33,"")</f>
        <v/>
      </c>
      <c r="CZ33" s="52" t="str">
        <f>IF(AND(CD33&lt;&gt;"",$G33="5"),_xlfn.RANK.EQ(CD33,$CY$6:$CY$89),"")</f>
        <v/>
      </c>
      <c r="DA33" s="52" t="str">
        <f>IF(IF(CZ33&lt;&gt;"",IF(MAX(COUNTIF($CZ$6:$CZ$89,$CZ$6:$CZ$89))&gt;1,"x",""),"")&lt;&gt;"",CZ33+1,"")</f>
        <v/>
      </c>
      <c r="DB33" s="52" t="str">
        <f>IF(CZ33&lt;&gt;"",IF($G33="3",IF(CD33&lt;&gt;"",IF(AND(CZ33&lt;=10,CD33&gt;=$CY$92),HLOOKUP(CZ33,Points_Table_Modified,IF(DI33&gt;=6,8,DI33+2),FALSE),0),""),IF(CD33&lt;&gt;"",IF(AND(CZ33&lt;=10,CD33&gt;=$CY$92),HLOOKUP(CZ33,Points_Table,IF(DI33&gt;=6,8,DI33+2),FALSE),0),"")),"")</f>
        <v/>
      </c>
      <c r="DC33" s="53" t="str">
        <f>IF(DA33&lt;&gt;"",AVERAGE(IF(AND($G33="3",DA33&lt;&gt;""),HLOOKUP(DA33,Points_Table_Modified,IF(DI33&gt;=6,8,DI33+2),FALSE),IF(DA33&lt;&gt;"",HLOOKUP(DA33,Points_Table,IF(DI33&gt;=6,8,DI33+2),FALSE),"")),DB33),DB33)</f>
        <v/>
      </c>
      <c r="DD33" s="51">
        <f>IF(AND($G33="6",CD33&lt;&gt;""),CD33,"")</f>
        <v>0</v>
      </c>
      <c r="DE33" s="52">
        <f>IF(AND(CD33&lt;&gt;"",$G33="6"),_xlfn.RANK.EQ(CD33,$DD$6:$DD$89),"")</f>
        <v>10</v>
      </c>
      <c r="DF33" s="52" t="str">
        <f>IF(IF(DE33&lt;&gt;"",IF(MAX(COUNTIF($DE$6:$DE$89,$DE$6:$DE$89))&gt;1,"x",""),"")&lt;&gt;"",DE33+1,"")</f>
        <v/>
      </c>
      <c r="DG33" s="52">
        <f>IF(DE33&lt;&gt;"",IF($G33="3",IF(CD33&lt;&gt;"",IF(AND(DE33&lt;=10,CD33&gt;=$DD$92),HLOOKUP(DE33,Points_Table_Modified,IF(DI33&gt;=6,8,DI33+2),FALSE),0),""),IF(CD33&lt;&gt;"",IF(AND(DE33&lt;=10,CD33&gt;=$DD$92),HLOOKUP(DE33,Points_Table,IF(DI33&gt;=6,8,DI33+2),FALSE),0),"")),"")</f>
        <v>0</v>
      </c>
      <c r="DH33" s="53">
        <f>IF(DF33&lt;&gt;"",AVERAGE(IF(AND($G33="3",DF33&lt;&gt;""),HLOOKUP(DF33,Points_Table_Modified,IF(DI33&gt;=6,8,DI33+2),FALSE),IF(DF33&lt;&gt;"",HLOOKUP(DF33,Points_Table,IF(DI33&gt;=6,8,DI33+2),FALSE),"")),DG33),DG33)</f>
        <v>0</v>
      </c>
      <c r="DI33" s="55">
        <f>VLOOKUP($G33,Entries_D_Event,6,FALSE)</f>
        <v>10</v>
      </c>
      <c r="DJ33" s="52" t="str">
        <f>CONCATENATE(DE33,CZ33,CU33,CP33,CK33,CF33)</f>
        <v>10</v>
      </c>
      <c r="DK33" s="52">
        <f>IF(DJ33&lt;&gt;"",IF(AND($G33="3",CD33&lt;&gt;""),10,IF(CD33&lt;&gt;"",5,"")),"")</f>
        <v>5</v>
      </c>
      <c r="DL33" s="156">
        <f>_xlfn.NUMBERVALUE(IF(DJ33&lt;&gt;"",CONCATENATE(DH33,DC33,CX33,CS33,CN33,CI33),""))</f>
        <v>0</v>
      </c>
      <c r="DM33" s="56">
        <f>IFERROR(DK33+DL33,0)</f>
        <v>5</v>
      </c>
      <c r="DN33" s="90">
        <v>141</v>
      </c>
      <c r="DO33" s="52" t="str">
        <f>IF(AND($G33="1",DN33&lt;&gt;""),DN33,"")</f>
        <v/>
      </c>
      <c r="DP33" s="52" t="str">
        <f>IF(AND(DN33&lt;&gt;"",$G33="1"),_xlfn.RANK.EQ(DN33,$DO$6:$DO$89),"")</f>
        <v/>
      </c>
      <c r="DQ33" s="52" t="str">
        <f>IF(IF(DP33&lt;&gt;"",IF(MAX(COUNTIF($DP$6:$DP$89,$DP$6:$DP$89))&gt;1,"x",""),"")&lt;&gt;"",DP33+1,"")</f>
        <v/>
      </c>
      <c r="DR33" s="52" t="str">
        <f>IF(DP33&lt;&gt;"",IF($G33="3",IF(DN33&lt;&gt;"",IF(AND(DP33&lt;=10,DN33&gt;=$DO$92),HLOOKUP(DP33,Points_Table_Modified,IF(ES33&gt;=6,8,ES33+2),FALSE),0),""),IF(DN33&lt;&gt;"",IF(AND(DP33&lt;=10,DN33&gt;=$DO$92),HLOOKUP(DP33,Points_Table,IF(ES33&gt;=6,8,ES33+2),FALSE),0),"")),"")</f>
        <v/>
      </c>
      <c r="DS33" s="53" t="str">
        <f>IF(DQ33&lt;&gt;"",AVERAGE(IF(AND($G33="3",DQ33&lt;&gt;""),HLOOKUP(DQ33,Points_Table_Modified,IF(ES33&gt;=6,8,ES33+2),FALSE),IF(DQ33&lt;&gt;"",HLOOKUP(DQ33,Points_Table,IF(ES33&gt;=6,8,ES33+2),FALSE),"")),DR33),DR33)</f>
        <v/>
      </c>
      <c r="DT33" s="51" t="str">
        <f>IF(AND($G33="2",DN33&lt;&gt;""),DN33,"")</f>
        <v/>
      </c>
      <c r="DU33" s="52" t="str">
        <f>IF(AND(DN33&lt;&gt;"",$G33="2"),_xlfn.RANK.EQ(DN33,$DT$6:$DT$89),"")</f>
        <v/>
      </c>
      <c r="DV33" s="52" t="str">
        <f>IF(IF(DU33&lt;&gt;"",IF(MAX(COUNTIF($DU$6:$DU$89,$DU$6:$DU$89))&gt;1,"x",""),"")&lt;&gt;"",DU33+1,"")</f>
        <v/>
      </c>
      <c r="DW33" s="54" t="str">
        <f>IF(DU33&lt;&gt;"",IF($G33="3",IF(DN33&lt;&gt;"",IF(AND(DU33&lt;=10,DN33&gt;=$DT$92),HLOOKUP(DU33,Points_Table_Modified,IF(ES33&gt;=6,8,ES33+2),FALSE),0),""),IF(DN33&lt;&gt;"",IF(AND(DU33&lt;=10,DN33&gt;=$DT$92),HLOOKUP(DU33,Points_Table,IF(ES33&gt;=6,8,ES33+2),FALSE),0),"")),"")</f>
        <v/>
      </c>
      <c r="DX33" s="53" t="str">
        <f>IF(DV33&lt;&gt;"",AVERAGE(IF(AND($G33="3",DV33&lt;&gt;""),HLOOKUP(DV33,Points_Table_Modified,IF(ES33&gt;=6,8,ES33+2),FALSE),IF(DV33&lt;&gt;"",HLOOKUP(DV33,Points_Table,IF(ES33&gt;=6,8,ES33+2),FALSE),"")),DW33),DW33)</f>
        <v/>
      </c>
      <c r="DY33" s="51" t="str">
        <f>IF(AND($G33="3",DN33&lt;&gt;""),DN33,"")</f>
        <v/>
      </c>
      <c r="DZ33" s="52" t="str">
        <f>IF(AND(DN33&lt;&gt;"",$G33="3"),_xlfn.RANK.EQ(DN33,$DY$6:$DY$89),"")</f>
        <v/>
      </c>
      <c r="EA33" s="52" t="str">
        <f>IF(IF(DZ33&lt;&gt;"",IF(MAX(COUNTIF($DZ$6:$DZ$89,$DZ$6:$DZ$89))&gt;1,"x",""),"")&lt;&gt;"",DZ33+1,"")</f>
        <v/>
      </c>
      <c r="EB33" s="52" t="str">
        <f>IF(DZ33&lt;&gt;"",IF($G33="3",IF(DN33&lt;&gt;"",IF(AND(DZ33&lt;=20,DN33&gt;=$DY$92),HLOOKUP(DZ33,Points_Table_Modified,IF(ES33&gt;=6,8,ES33+2),FALSE),0),""),IF(DN33&lt;&gt;"",IF(AND(DZ33&lt;=10,DN33&gt;=$DY$92),HLOOKUP(DZ33,Points_Table,IF(ES33&gt;=6,8,ES33+2),FALSE),0),"")),"")</f>
        <v/>
      </c>
      <c r="EC33" s="53" t="str">
        <f>IF(EA33&lt;&gt;"",AVERAGE(IF(AND($G33="3",EA33&lt;&gt;""),HLOOKUP(EA33,Points_Table_Modified,IF(ES33&gt;=6,8,ES33+2),FALSE),IF(EA33&lt;&gt;"",HLOOKUP(EA33,Points_Table,IF(ES33&gt;=6,8,ES33+2),FALSE),"")),EB33),EB33)</f>
        <v/>
      </c>
      <c r="ED33" s="51" t="str">
        <f>IF(AND($G33="4",DN33&lt;&gt;""),DN33,"")</f>
        <v/>
      </c>
      <c r="EE33" s="52" t="str">
        <f>IF(AND(DN33&lt;&gt;"",G33="4"),_xlfn.RANK.EQ(DN33,$ED$6:$ED$89),"")</f>
        <v/>
      </c>
      <c r="EF33" s="52" t="str">
        <f>IF(IF(EE33&lt;&gt;"",IF(MAX(COUNTIF($EE$6:$EE$89,$EE$6:$EE$89))&gt;1,"x",""),"")&lt;&gt;"",EE33+1,"")</f>
        <v/>
      </c>
      <c r="EG33" s="52" t="str">
        <f>IF(EE33&lt;&gt;"",IF($G33="3",IF(DN33&lt;&gt;"",IF(AND(EE33&lt;=10,DN33&gt;=$ED$92),HLOOKUP(EE33,Points_Table_Modified,IF(ES33&gt;=6,8,ES33+2),FALSE),0),""),IF(DN33&lt;&gt;"",IF(AND(EE33&lt;=10,DN33&gt;=$ED$92),HLOOKUP(EE33,Points_Table,IF(ES33&gt;=6,8,ES33+2),FALSE),0),"")),"")</f>
        <v/>
      </c>
      <c r="EH33" s="53" t="str">
        <f>IF(EF33&lt;&gt;"",AVERAGE(IF(AND($G33="3",EF33&lt;&gt;""),HLOOKUP(EF33,Points_Table_Modified,IF(ES33&gt;=6,8,ES33+2),FALSE),IF(EF33&lt;&gt;"",HLOOKUP(EF33,Points_Table,IF(ES33&gt;=6,8,ES33+2),FALSE),"")),EG33),EG33)</f>
        <v/>
      </c>
      <c r="EI33" s="51" t="str">
        <f>IF(AND($G33="5",DN33&lt;&gt;""),DN33,"")</f>
        <v/>
      </c>
      <c r="EJ33" s="52" t="str">
        <f>IF(AND(DN33&lt;&gt;"",$G33="5"),_xlfn.RANK.EQ(DN33,$EI$6:$EI$89),"")</f>
        <v/>
      </c>
      <c r="EK33" s="52" t="str">
        <f>IF(IF(EJ33&lt;&gt;"",IF(MAX(COUNTIF($EJ$6:$EJ$89,$EJ$6:$EJ$89))&gt;1,"x",""),"")&lt;&gt;"",EJ33+1,"")</f>
        <v/>
      </c>
      <c r="EL33" s="52" t="str">
        <f>IF(EJ33&lt;&gt;"",IF($G33="3",IF(DN33&lt;&gt;"",IF(AND(EJ33&lt;=10,DN33&gt;=$EI$92),HLOOKUP(EJ33,Points_Table_Modified,IF(ES33&gt;=6,8,ES33+2),FALSE),0),""),IF(DN33&lt;&gt;"",IF(AND(EJ33&lt;=10,DN33&gt;=$EI$92),HLOOKUP(EJ33,Points_Table,IF(ES33&gt;=6,8,ES33+2),FALSE),0),"")),"")</f>
        <v/>
      </c>
      <c r="EM33" s="53" t="str">
        <f>IF(EK33&lt;&gt;"",AVERAGE(IF(AND($G33="3",EK33&lt;&gt;""),HLOOKUP(EK33,Points_Table_Modified,IF(ES33&gt;=6,8,ES33+2),FALSE),IF(EK33&lt;&gt;"",HLOOKUP(EK33,Points_Table,IF(ES33&gt;=6,8,ES33+2),FALSE),"")),EL33),EL33)</f>
        <v/>
      </c>
      <c r="EN33" s="51">
        <f>IF(AND($G33="6",DN33&lt;&gt;""),DN33,"")</f>
        <v>141</v>
      </c>
      <c r="EO33" s="52">
        <f>IF(AND(DN33&lt;&gt;"",$G33="6"),_xlfn.RANK.EQ(DN33,$EN$6:$EN$89),"")</f>
        <v>6</v>
      </c>
      <c r="EP33" s="52" t="str">
        <f>IF(IF(EO33&lt;&gt;"",IF(MAX(COUNTIF($EO$6:$EO$89,$EO$6:$EO$89))&gt;1,"x",""),"")&lt;&gt;"",EO33+1,"")</f>
        <v/>
      </c>
      <c r="EQ33" s="52">
        <f>IF(EO33&lt;&gt;"",IF($G33="3",IF(DN33&lt;&gt;"",IF(AND(EO33&lt;=10,DN33&gt;=$EN$92),HLOOKUP(EO33,Points_Table_Modified,IF(ES33&gt;=6,8,ES33+2),FALSE),0),""),IF(DN33&lt;&gt;"",IF(AND(EO33&lt;=10,DN33&gt;=$EN$92),HLOOKUP(EO33,Points_Table,IF(ES33&gt;=6,8,ES33+2),FALSE),0),"")),"")</f>
        <v>10</v>
      </c>
      <c r="ER33" s="53">
        <f>IF(EP33&lt;&gt;"",AVERAGE(IF(AND($G33="3",EP33&lt;&gt;""),HLOOKUP(EP33,Points_Table_Modified,IF(ES33&gt;=6,8,ES33+2),FALSE),IF(EP33&lt;&gt;"",HLOOKUP(EP33,Points_Table,IF(ES33&gt;=6,8,ES33+2),FALSE),"")),EQ33),EQ33)</f>
        <v>10</v>
      </c>
      <c r="ES33" s="57">
        <f>VLOOKUP($G33,Entries_D_Event,7,FALSE)</f>
        <v>7</v>
      </c>
      <c r="ET33" s="52" t="str">
        <f>CONCATENATE(EO33,EJ33,EE33,DZ33,DU33,DP33)</f>
        <v>6</v>
      </c>
      <c r="EU33" s="118">
        <f>IF(ET33&lt;&gt;"",IF(AND($G33="3",DN33&lt;&gt;""),10,IF(DN33&lt;&gt;"",5,"")),"")</f>
        <v>5</v>
      </c>
      <c r="EV33" s="118">
        <f>_xlfn.NUMBERVALUE(IF(ET33&lt;&gt;"",CONCATENATE(ER33,EM33,EH33,EC33,DX33,DS33),""))</f>
        <v>10</v>
      </c>
      <c r="EW33" s="56">
        <f>IFERROR(EU33+EV33,0)</f>
        <v>15</v>
      </c>
      <c r="EX33" s="90"/>
      <c r="EY33" s="52" t="str">
        <f>IF(AND($G33="1",EX33&lt;&gt;""),EX33,"")</f>
        <v/>
      </c>
      <c r="EZ33" s="52" t="str">
        <f>IF(AND(EX33&lt;&gt;"",$G33="1"),_xlfn.RANK.EQ(EX33,$EY$6:$EY$89),"")</f>
        <v/>
      </c>
      <c r="FA33" s="52" t="str">
        <f>IF(IF(EZ33&lt;&gt;"",IF(MAX(COUNTIF($EZ$6:$EZ$89,$EZ$6:$EZ$89))&gt;1,"x",""),"")&lt;&gt;"",EZ33+1,"")</f>
        <v/>
      </c>
      <c r="FB33" s="52" t="str">
        <f>IF(EZ33&lt;&gt;"",IF($G33="3",IF(EX33&lt;&gt;"",IF(AND(EZ33&lt;=10,EX33&gt;=$EY$92),HLOOKUP(EZ33,Points_Table_Modified,IF(GC33&gt;=6,8,GC33+2),FALSE),0),""),IF(EX33&lt;&gt;"",IF(AND(EZ33&lt;=10,EX33&gt;=$EY$92),HLOOKUP(EZ33,Points_Table,IF(GC33&gt;=6,8,GC33+2),FALSE),0),"")),"")</f>
        <v/>
      </c>
      <c r="FC33" s="56" t="str">
        <f>IF(FB33&gt;0,IF(FA33&lt;&gt;"",AVERAGE(IF(AND($G33="3",FA33&lt;&gt;""),HLOOKUP(FA33,Points_Table_Modified,IF(GC33&gt;=6,8,GC33+2),FALSE),IF(FA33&lt;&gt;"",HLOOKUP(FA33,Points_Table,IF(GC33&gt;=6,8,GC33+2),FALSE),"")),FB33),FB33),0)</f>
        <v/>
      </c>
      <c r="FD33" s="51" t="str">
        <f>IF(AND($G33="2",EX33&lt;&gt;""),EX33,"")</f>
        <v/>
      </c>
      <c r="FE33" s="52" t="str">
        <f>IF(AND(EX33&lt;&gt;"",$G33="2"),_xlfn.RANK.EQ(EX33,$FD$6:$FD$89),"")</f>
        <v/>
      </c>
      <c r="FF33" s="52" t="str">
        <f>IF(IF(FE33&lt;&gt;"",IF(MAX(COUNTIF($FE$6:$FE$89,$FE$6:$FE$89))&gt;1,"x",""),"")&lt;&gt;"",FE33+1,"")</f>
        <v/>
      </c>
      <c r="FG33" s="54" t="str">
        <f>IF(FE33&lt;&gt;"",IF($G33="3",IF(EX33&lt;&gt;"",IF(AND(FE33&lt;=10,EX33&gt;=$FD$92),HLOOKUP(FE33,Points_Table_Modified,IF(GC33&gt;=6,8,GC33+2),FALSE),0),""),IF(EX33&lt;&gt;"",IF(AND(FE33&lt;=10,EX33&gt;=$FD$92),HLOOKUP(FE33,Points_Table,IF(GC33&gt;=6,8,GC33+2),FALSE),0),"")),"")</f>
        <v/>
      </c>
      <c r="FH33" s="56" t="str">
        <f>IF(FG33&gt;0,IF(FF33&lt;&gt;"",AVERAGE(IF(AND($G33="3",FF33&lt;&gt;""),HLOOKUP(FF33,Points_Table_Modified,IF(GC33&gt;=6,8,GC33+2),FALSE),IF(FF33&lt;&gt;"",HLOOKUP(FF33,Points_Table,IF(GC33&gt;=6,8,GC33+2),FALSE),"")),FG33),FG33),0)</f>
        <v/>
      </c>
      <c r="FI33" s="51" t="str">
        <f>IF(AND($G33="3",EX33&lt;&gt;""),EX33,"")</f>
        <v/>
      </c>
      <c r="FJ33" s="52" t="str">
        <f>IF(AND(EX33&lt;&gt;"",$G33="3"),_xlfn.RANK.EQ(EX33,$FI$6:$FI$89),"")</f>
        <v/>
      </c>
      <c r="FK33" s="52" t="str">
        <f>IF(IF(FJ33&lt;&gt;"",IF(MAX(COUNTIF($FJ$6:$FJ$89,$FJ$6:$FJ$89))&gt;1,"x",""),"")&lt;&gt;"",FJ33+1,"")</f>
        <v/>
      </c>
      <c r="FL33" s="52" t="str">
        <f>IF(FJ33&lt;&gt;"",IF($G33="3",IF(EX33&lt;&gt;"",IF(AND(FJ33&lt;=20,EX33&gt;=$FI$92),HLOOKUP(FJ33,Points_Table_Modified,IF(GC33&gt;=6,8,GC33+2),FALSE),0),""),IF(EX33&lt;&gt;"",IF(AND(FJ33&lt;=10,EX33&gt;=$FI$92),HLOOKUP(FJ33,Points_Table,IF(GC33&gt;=6,8,GC33+2),FALSE),0),"")),"")</f>
        <v/>
      </c>
      <c r="FM33" s="56" t="str">
        <f>IF(FL33&gt;0,IF(FK33&lt;&gt;"",AVERAGE(IF(AND($G33="3",FK33&lt;&gt;""),HLOOKUP(FK33,Points_Table_Modified,IF(GC33&gt;=6,8,GC33+2),FALSE),IF(FK33&lt;&gt;"",HLOOKUP(FK33,Points_Table,IF(GC33&gt;=6,8,GC33+2),FALSE),"")),FL33),FL33),0)</f>
        <v/>
      </c>
      <c r="FN33" s="51" t="str">
        <f>IF(AND($G33="4",EX33&lt;&gt;""),EX33,"")</f>
        <v/>
      </c>
      <c r="FO33" s="52" t="str">
        <f>IF(AND(EX33&lt;&gt;"",G33="4"),_xlfn.RANK.EQ(EX33,$FN$6:$FN$89),"")</f>
        <v/>
      </c>
      <c r="FP33" s="52" t="str">
        <f>IF(IF(FO33&lt;&gt;"",IF(MAX(COUNTIF($FO$6:$FO$89,$FO$6:$FO$89))&gt;1,"x",""),"")&lt;&gt;"",FO33+1,"")</f>
        <v/>
      </c>
      <c r="FQ33" s="52" t="str">
        <f>IF(FO33&lt;&gt;"",IF($G33="3",IF(EX33&lt;&gt;"",IF(AND(FO33&lt;=10,EX33&gt;=$FN$92),HLOOKUP(FO33,Points_Table_Modified,IF(GC33&gt;=6,8,GC33+2),FALSE),0),""),IF(EX33&lt;&gt;"",IF(AND(FO33&lt;=10,EX33&gt;=$FN$92),HLOOKUP(FO33,Points_Table,IF(GC33&gt;=6,8,GC33+2),FALSE),0),"")),"")</f>
        <v/>
      </c>
      <c r="FR33" s="56" t="str">
        <f>IF(FQ33&gt;0,IF(FP33&lt;&gt;"",AVERAGE(IF(AND($G33="3",FP33&lt;&gt;""),HLOOKUP(FP33,Points_Table_Modified,IF(GC33&gt;=6,8,GC33+2),FALSE),IF(FP33&lt;&gt;"",HLOOKUP(FP33,Points_Table,IF(GC33&gt;=6,8,GC33+2),FALSE),"")),FQ33),FQ33),0)</f>
        <v/>
      </c>
      <c r="FS33" s="51" t="str">
        <f>IF(AND($G33="5",EX33&lt;&gt;""),EX33,"")</f>
        <v/>
      </c>
      <c r="FT33" s="52" t="str">
        <f>IF(AND(EX33&lt;&gt;"",$G33="5"),_xlfn.RANK.EQ(EX33,$FS$6:$FS$89),"")</f>
        <v/>
      </c>
      <c r="FU33" s="52" t="str">
        <f>IF(IF(FT33&lt;&gt;"",IF(MAX(COUNTIF($FT$6:$FT$89,$FT$6:$FT$89))&gt;1,"x",""),"")&lt;&gt;"",FT33+1,"")</f>
        <v/>
      </c>
      <c r="FV33" s="52" t="str">
        <f>IF(FT33&lt;&gt;"",IF($G33="3",IF(EX33&lt;&gt;"",IF(AND(FT33&lt;=10,EX33&gt;=$FS$92),HLOOKUP(FT33,Points_Table_Modified,IF(GC33&gt;=6,8,GC33+2),FALSE),0),""),IF(EX33&lt;&gt;"",IF(AND(FT33&lt;=10,EX33&gt;=$FS$92),HLOOKUP(FT33,Points_Table,IF(GC33&gt;=6,8,GC33+2),FALSE),0),"")),"")</f>
        <v/>
      </c>
      <c r="FW33" s="56" t="str">
        <f>IF(FV33&gt;0,IF(FU33&lt;&gt;"",AVERAGE(IF(AND($G33="3",FU33&lt;&gt;""),HLOOKUP(FU33,Points_Table_Modified,IF(GC33&gt;=6,8,GC33+2),FALSE),IF(FU33&lt;&gt;"",HLOOKUP(FU33,Points_Table,IF(GC33&gt;=6,8,GC33+2),FALSE),"")),FV33),FV33),0)</f>
        <v/>
      </c>
      <c r="FX33" s="51" t="str">
        <f>IF(AND($G33="6",EX33&lt;&gt;""),EX33,"")</f>
        <v/>
      </c>
      <c r="FY33" s="52" t="str">
        <f>IF(AND(EX33&lt;&gt;"",$G33="6"),_xlfn.RANK.EQ(EX33,$FX$6:$FX$89),"")</f>
        <v/>
      </c>
      <c r="FZ33" s="52" t="str">
        <f>IF(IF(FY33&lt;&gt;"",IF(MAX(COUNTIF($FY$6:$FY$89,$FY$6:$FY$89))&gt;1,"x",""),"")&lt;&gt;"",FY33+1,"")</f>
        <v/>
      </c>
      <c r="GA33" s="52" t="str">
        <f>IF(FY33&lt;&gt;"",IF($G33="3",IF(EX33&lt;&gt;"",IF(AND(FY33&lt;=10,EX33&gt;=$FX$92),HLOOKUP(FY33,Points_Table_Modified,IF(GC33&gt;=6,8,GC33+2),FALSE),0),""),IF(EX33&lt;&gt;"",IF(AND(FY33&lt;=10,EX33&gt;=$FX$92),HLOOKUP(FY33,Points_Table,IF(GC33&gt;=6,8,GC33+2),FALSE),0),"")),"")</f>
        <v/>
      </c>
      <c r="GB33" s="56" t="str">
        <f>IF(GA33&gt;0,IF(FZ33&lt;&gt;"",AVERAGE(IF(AND($G33="3",FZ33&lt;&gt;""),HLOOKUP(FZ33,Points_Table_Modified,IF(GC33&gt;=6,8,GC33+2),FALSE),IF(FZ33&lt;&gt;"",HLOOKUP(FZ33,Points_Table,IF(GC33&gt;=6,8,GC33+2),FALSE),"")),GA33),GA33),0)</f>
        <v/>
      </c>
      <c r="GC33" s="57">
        <f>VLOOKUP($G33,Entries_D_Event,8,FALSE)</f>
        <v>0</v>
      </c>
      <c r="GD33" s="52" t="str">
        <f>CONCATENATE(FY33,FT33,FO33,FJ33,FE33,EZ33)</f>
        <v/>
      </c>
      <c r="GE33" s="118" t="str">
        <f>IF(GD33&lt;&gt;"",IF(AND($G33="3",EX33&lt;&gt;""),10,IF(EX33&lt;&gt;"",5,"")),"")</f>
        <v/>
      </c>
      <c r="GF33" s="118">
        <f>_xlfn.NUMBERVALUE(IF(GD33&lt;&gt;"",CONCATENATE(GB33,FW33,FR33,FM33,FH33,FC33),""))</f>
        <v>0</v>
      </c>
      <c r="GG33" s="56">
        <f>IFERROR(GE33+GF33,0)</f>
        <v>0</v>
      </c>
      <c r="GH33" s="90"/>
      <c r="GI33" s="52" t="str">
        <f>IF(AND($G33="1",GH33&lt;&gt;""),GH33,"")</f>
        <v/>
      </c>
      <c r="GJ33" s="52" t="str">
        <f>IF(AND(GH33&lt;&gt;"",$G33="1"),_xlfn.RANK.EQ(GH33,$GI$6:$GI$89),"")</f>
        <v/>
      </c>
      <c r="GK33" s="52" t="str">
        <f>IF(IF(GJ33&lt;&gt;"",IF(MAX(COUNTIF($GJ$6:$GJ$89,$GJ$6:$GJ$89))&gt;1,"x",""),"")&lt;&gt;"",GJ33+1,"")</f>
        <v/>
      </c>
      <c r="GL33" s="52" t="str">
        <f>IF(GJ33&lt;&gt;"",IF($G33="3",IF(GH33&lt;&gt;"",IF(AND(GJ33&lt;=10,GH33&gt;=$GI$92),HLOOKUP(GJ33,Points_Table_Modified,IF(HM33&gt;=6,8,HM33+2),FALSE),0),""),IF(GH33&lt;&gt;"",IF(AND(GJ33&lt;=10,GH33&gt;=$GI$92),HLOOKUP(GJ33,Points_Table,IF(HM33&gt;=6,8,HM33+2),FALSE),0),"")),"")</f>
        <v/>
      </c>
      <c r="GM33" s="53" t="str">
        <f>IF(GK33&lt;&gt;"",AVERAGE(IF(AND($G33="3",GK33&lt;&gt;""),HLOOKUP(GK33,Points_Table_Modified,IF(HM33&gt;=6,8,HM33+2),FALSE),IF(GK33&lt;&gt;"",HLOOKUP(GK33,Points_Table,IF(HM33&gt;=6,8,HM33+2),FALSE),"")),GL33),GL33)</f>
        <v/>
      </c>
      <c r="GN33" s="51" t="str">
        <f>IF(AND($G33="2",GH33&lt;&gt;""),GH33,"")</f>
        <v/>
      </c>
      <c r="GO33" s="52" t="str">
        <f>IF(AND(GH33&lt;&gt;"",$G33="2"),_xlfn.RANK.EQ(GH33,$GN$6:$GN$89),"")</f>
        <v/>
      </c>
      <c r="GP33" s="52" t="str">
        <f>IF(IF(GO33&lt;&gt;"",IF(MAX(COUNTIF($GO$6:$GO$89,$GO$6:$GO$89))&gt;1,"x",""),"")&lt;&gt;"",GO33+1,"")</f>
        <v/>
      </c>
      <c r="GQ33" s="54" t="str">
        <f>IF(GO33&lt;&gt;"",IF($G33="3",IF(GH33&lt;&gt;"",IF(AND(GO33&lt;=10,GH33&gt;=$GN$92),HLOOKUP(GO33,Points_Table_Modified,IF(HM33&gt;=6,8,HM33+2),FALSE),0),""),IF(GH33&lt;&gt;"",IF(AND(GO33&lt;=10,GH33&gt;=$GN$92),HLOOKUP(GO33,Points_Table,IF(HM33&gt;=6,8,HM33+2),FALSE),0),"")),"")</f>
        <v/>
      </c>
      <c r="GR33" s="53" t="str">
        <f>IF(GP33&lt;&gt;"",AVERAGE(IF(AND($G33="3",GP33&lt;&gt;""),HLOOKUP(GP33,Points_Table_Modified,IF(HM33&gt;=6,8,HM33+2),FALSE),IF(GP33&lt;&gt;"",HLOOKUP(GP33,Points_Table,IF(HM33&gt;=6,8,HM33+2),FALSE),"")),GQ33),GQ33)</f>
        <v/>
      </c>
      <c r="GS33" s="51" t="str">
        <f>IF(AND($G33="3",GH33&lt;&gt;""),GH33,"")</f>
        <v/>
      </c>
      <c r="GT33" s="52" t="str">
        <f>IF(AND(GH33&lt;&gt;"",$G33="3"),_xlfn.RANK.EQ(GH33,$GS$6:$GS$89),"")</f>
        <v/>
      </c>
      <c r="GU33" s="52" t="str">
        <f>IF(IF(GT33&lt;&gt;"",IF(MAX(COUNTIF($GT$6:$GT$89,$GT$6:$GT$89))&gt;1,"x",""),"")&lt;&gt;"",GT33+1,"")</f>
        <v/>
      </c>
      <c r="GV33" s="52" t="str">
        <f>IF(GT33&lt;&gt;"",IF($G33="3",IF(GH33&lt;&gt;"",IF(AND(GT33&lt;=20,GH33&gt;=$GS$92),HLOOKUP(GT33,Points_Table_Modified,IF(HM33&gt;=6,8,HM33+2),FALSE),0),""),IF(GH33&lt;&gt;"",IF(AND(GT33&lt;=10,GH33&gt;=$GS$92),HLOOKUP(GT33,Points_Table,IF(HM33&gt;=6,8,HM33+2),FALSE),0),"")),"")</f>
        <v/>
      </c>
      <c r="GW33" s="53" t="str">
        <f>IF(GU33&lt;&gt;"",AVERAGE(IF(AND($G33="3",GU33&lt;&gt;""),HLOOKUP(GU33,Points_Table_Modified,IF(HM33&gt;=6,8,HM33+2),FALSE),IF(GU33&lt;&gt;"",HLOOKUP(GU33,Points_Table,IF(HM33&gt;=6,8,HM33+2),FALSE),"")),GV33),GV33)</f>
        <v/>
      </c>
      <c r="GX33" s="51" t="str">
        <f>IF(AND($G33="4",GH33&lt;&gt;""),GH33,"")</f>
        <v/>
      </c>
      <c r="GY33" s="52" t="str">
        <f>IF(AND($GH33&lt;&gt;"",G33="4"),_xlfn.RANK.EQ(GH33,$GX$6:$GX$89),"")</f>
        <v/>
      </c>
      <c r="GZ33" s="52" t="str">
        <f>IF(IF(GY33&lt;&gt;"",IF(MAX(COUNTIF($GY$6:$GY$89,$GY$6:$GY$89))&gt;1,"x",""),"")&lt;&gt;"",GY33+1,"")</f>
        <v/>
      </c>
      <c r="HA33" s="52" t="str">
        <f>IF(GY33&lt;&gt;"",IF($G33="3",IF(GH33&lt;&gt;"",IF(AND(GY33&lt;=10,GH33&gt;=$GX$92),HLOOKUP(GY33,Points_Table_Modified,IF(HM33&gt;=6,8,HM33+2),FALSE),0),""),IF(GH33&lt;&gt;"",IF(AND(GY33&lt;=10,GH33&gt;=$GX$92),HLOOKUP(GY33,Points_Table,IF(HM33&gt;=6,8,HM33+2),FALSE),0),"")),"")</f>
        <v/>
      </c>
      <c r="HB33" s="53" t="str">
        <f>IF(GZ33&lt;&gt;"",AVERAGE(IF(AND($G33="3",GZ33&lt;&gt;""),HLOOKUP(GZ33,Points_Table_Modified,IF(HM33&gt;=6,8,HM33+2),FALSE),IF(GZ33&lt;&gt;"",HLOOKUP(GZ33,Points_Table,IF(HM33&gt;=6,8,HM33+2),FALSE),"")),HA33),HA33)</f>
        <v/>
      </c>
      <c r="HC33" s="51" t="str">
        <f>IF(AND($G33="5",GH33&lt;&gt;""),GH33,"")</f>
        <v/>
      </c>
      <c r="HD33" s="52" t="str">
        <f>IF(AND(GH33&lt;&gt;"",$G33="5"),_xlfn.RANK.EQ(GH33,$HC$6:$HC$89),"")</f>
        <v/>
      </c>
      <c r="HE33" s="52" t="str">
        <f>IF(IF(HD33&lt;&gt;"",IF(MAX(COUNTIF($HD$6:$HD$89,$HD$6:$HD$89))&gt;1,"x",""),"")&lt;&gt;"",HD33+1,"")</f>
        <v/>
      </c>
      <c r="HF33" s="52" t="str">
        <f>IF(HD33&lt;&gt;"",IF($G33="3",IF(GH33&lt;&gt;"",IF(AND(HD33&lt;=10,GH33&gt;=$HC$92),HLOOKUP(HD33,Points_Table_Modified,IF(HM33&gt;=6,8,HM33+2),FALSE),0),""),IF(GH33&lt;&gt;"",IF(AND(HD33&lt;=10,GH33&gt;=$HC$92),HLOOKUP(HD33,Points_Table,IF(HM33&gt;=6,8,HM33+2),FALSE),0),"")),"")</f>
        <v/>
      </c>
      <c r="HG33" s="53" t="str">
        <f>IF(HE33&lt;&gt;"",AVERAGE(IF(AND($G33="3",HE33&lt;&gt;""),HLOOKUP(HE33,Points_Table_Modified,IF(HM33&gt;=6,8,HM33+2),FALSE),IF(HE33&lt;&gt;"",HLOOKUP(HE33,Points_Table,IF(HM33&gt;=6,8,HM33+2),FALSE),"")),HF33),HF33)</f>
        <v/>
      </c>
      <c r="HH33" s="51" t="str">
        <f>IF(AND($G33="6",GH33&lt;&gt;""),GH33,"")</f>
        <v/>
      </c>
      <c r="HI33" s="52" t="str">
        <f>IF(AND(GH33&lt;&gt;"",$G33="6"),_xlfn.RANK.EQ(GH33,$HH$6:$HH$89),"")</f>
        <v/>
      </c>
      <c r="HJ33" s="52" t="str">
        <f>IF(IF(HI33&lt;&gt;"",IF(MAX(COUNTIF($HI$6:$HI$89,$HI$6:$HI$89))&gt;1,"x",""),"")&lt;&gt;"",HI33+1,"")</f>
        <v/>
      </c>
      <c r="HK33" s="52" t="str">
        <f>IF(HI33&lt;&gt;"",IF($G33="3",IF(GH33&lt;&gt;"",IF(AND(HI33&lt;=10,GH33&gt;=$HH$92),HLOOKUP(HI33,Points_Table_Modified,IF(HM33&gt;=6,8,HM33+2),FALSE),0),""),IF(GH33&lt;&gt;"",IF(AND(HI33&lt;=10,GH33&gt;=$HH$92),HLOOKUP(HI33,Points_Table,IF(HM33&gt;=6,8,HM33+2),FALSE),0),"")),"")</f>
        <v/>
      </c>
      <c r="HL33" s="53" t="str">
        <f>IF(HJ33&lt;&gt;"",AVERAGE(IF(AND($G33="3",HJ33&lt;&gt;""),HLOOKUP(HJ33,Points_Table_Modified,IF(HM33&gt;=6,8,HM33+2),FALSE),IF(HJ33&lt;&gt;"",HLOOKUP(HJ33,Points_Table,IF(HM33&gt;=6,8,HM33+2),FALSE),"")),HK33),HK33)</f>
        <v/>
      </c>
      <c r="HM33" s="57">
        <f>VLOOKUP($G33,Entries_D_Event,9,FALSE)</f>
        <v>0</v>
      </c>
      <c r="HN33" s="52" t="str">
        <f>CONCATENATE(HI33,HD33,GY33,GT33,GO33,GJ33)</f>
        <v/>
      </c>
      <c r="HO33" s="118" t="str">
        <f>IF(HN33&lt;&gt;"",IF(AND($G33="3",GH33&lt;&gt;""),10,IF(GH33&lt;&gt;"",5,"")),"")</f>
        <v/>
      </c>
      <c r="HP33" s="118">
        <f>_xlfn.NUMBERVALUE(IF(HN33&lt;&gt;"",CONCATENATE(HL33,HG33,HB33,GW33,GR33,GM33),""))</f>
        <v>0</v>
      </c>
      <c r="HQ33" s="56">
        <f>IFERROR(HO33+HP33,0)</f>
        <v>0</v>
      </c>
      <c r="HR33" s="90"/>
      <c r="HS33" s="52" t="str">
        <f>IF(AND($G33="1",HR33&lt;&gt;""),HR33,"")</f>
        <v/>
      </c>
      <c r="HT33" s="52" t="str">
        <f>IF(AND(HR33&lt;&gt;"",$G33="1"),_xlfn.RANK.EQ(HR33,$HS$6:$HS$89),"")</f>
        <v/>
      </c>
      <c r="HU33" s="52" t="str">
        <f>IF(IF(HT33&lt;&gt;"",IF(MAX(COUNTIF($HT$6:$HT$89,$HT$6:$HT$89))&gt;1,"x",""),"")&lt;&gt;"",HT33+1,"")</f>
        <v/>
      </c>
      <c r="HV33" s="52" t="str">
        <f>IF(HT33&lt;&gt;"",IF($G33="3",IF(HR33&lt;&gt;"",IF(AND(HT33&lt;=10,HR33&gt;=$HS$92),HLOOKUP(HT33,Points_Table_Modified,IF(IW33&gt;=6,8,IW33+2),FALSE),0),""),IF(HR33&lt;&gt;"",IF(AND(HT33&lt;=10,HR33&gt;=$HS$92),HLOOKUP(HT33,Points_Table,IF(IW33&gt;=6,8,IW33+2),FALSE),0),"")),"")</f>
        <v/>
      </c>
      <c r="HW33" s="53" t="str">
        <f>IF(HU33&lt;&gt;"",AVERAGE(IF(AND($G33="3",HU33&lt;&gt;""),HLOOKUP(HU33,Points_Table_Modified,IF(IW33&gt;=6,8,IW33+2),FALSE),IF(HU33&lt;&gt;"",HLOOKUP(HU33,Points_Table,IF(IW33&gt;=6,8,IW33+2),FALSE),"")),HV33),HV33)</f>
        <v/>
      </c>
      <c r="HX33" s="51" t="str">
        <f>IF(AND($G33="2",HR33&lt;&gt;""),HR33,"")</f>
        <v/>
      </c>
      <c r="HY33" s="52" t="str">
        <f>IF(AND(HR33&lt;&gt;"",$G33="2"),_xlfn.RANK.EQ(HR33,$HX$6:$HX$89),"")</f>
        <v/>
      </c>
      <c r="HZ33" s="52" t="str">
        <f>IF(IF(HY33&lt;&gt;"",IF(MAX(COUNTIF($HY$6:$HY$89,$HY$6:$HY$89))&gt;1,"x",""),"")&lt;&gt;"",HY33+1,"")</f>
        <v/>
      </c>
      <c r="IA33" s="54" t="str">
        <f>IF(HY33&lt;&gt;"",IF($G33="3",IF(HR33&lt;&gt;"",IF(AND(HY33&lt;=10,HR33&gt;=$HX$92),HLOOKUP(HY33,Points_Table_Modified,IF(IW33&gt;=6,8,IW33+2),FALSE),0),""),IF(HR33&lt;&gt;"",IF(AND(HY33&lt;=10,HR33&gt;=$HX$92),HLOOKUP(HY33,Points_Table,IF(IW33&gt;=6,8,IW33+2),FALSE),0),"")),"")</f>
        <v/>
      </c>
      <c r="IB33" s="53" t="str">
        <f>IF(HZ33&lt;&gt;"",AVERAGE(IF(AND($G33="3",HZ33&lt;&gt;""),HLOOKUP(HZ33,Points_Table_Modified,IF(IW33&gt;=6,8,IW33+2),FALSE),IF(HZ33&lt;&gt;"",HLOOKUP(HZ33,Points_Table,IF(IW33&gt;=6,8,IW33+2),FALSE),"")),IA33),IA33)</f>
        <v/>
      </c>
      <c r="IC33" s="51" t="str">
        <f>IF(AND($G33="3",HR33&lt;&gt;""),HR33,"")</f>
        <v/>
      </c>
      <c r="ID33" s="52" t="str">
        <f>IF(AND(HR33&lt;&gt;"",$G33="3"),_xlfn.RANK.EQ(HR33,$IC$6:$IC$89),"")</f>
        <v/>
      </c>
      <c r="IE33" s="52" t="str">
        <f>IF(IF(ID33&lt;&gt;"",IF(MAX(COUNTIF($ID$6:$ID$89,$ID$6:$ID$89))&gt;1,"x",""),"")&lt;&gt;"",ID33+1,"")</f>
        <v/>
      </c>
      <c r="IF33" s="52" t="str">
        <f>IF(ID33&lt;&gt;"",IF($G33="3",IF(HR33&lt;&gt;"",IF(AND(ID33&lt;=20,HR33&gt;=$IC$92),HLOOKUP(ID33,Points_Table_Modified,IF(IW33&gt;=6,8,IW33+2),FALSE),0),""),IF(HR33&lt;&gt;"",IF(AND(ID33&lt;=10,HR33&gt;=$IC$92),HLOOKUP(ID33,Points_Table,IF(IW33&gt;=6,8,IW33+2),FALSE),0),"")),"")</f>
        <v/>
      </c>
      <c r="IG33" s="53" t="str">
        <f>IF(IE33&lt;&gt;"",AVERAGE(IF(AND($G33="3",IE33&lt;&gt;""),HLOOKUP(IE33,Points_Table_Modified,IF(IW33&gt;=6,8,IW33+2),FALSE),IF(IE33&lt;&gt;"",HLOOKUP(IE33,Points_Table,IF(IW33&gt;=6,8,IW33+2),FALSE),"")),IF33),IF33)</f>
        <v/>
      </c>
      <c r="IH33" s="51" t="str">
        <f>IF(AND($G33="4",HR33&lt;&gt;""),HR33,"")</f>
        <v/>
      </c>
      <c r="II33" s="52" t="str">
        <f>IF(AND(HR33&lt;&gt;"",G33="4"),_xlfn.RANK.EQ(HR33,$IH$6:$IH$89),"")</f>
        <v/>
      </c>
      <c r="IJ33" s="52" t="str">
        <f>IF(IF(II33&lt;&gt;"",IF(MAX(COUNTIF($II$6:$II$89,$II$6:$II$89))&gt;1,"x",""),"")&lt;&gt;"",II33+1,"")</f>
        <v/>
      </c>
      <c r="IK33" s="52" t="str">
        <f>IF(II33&lt;&gt;"",IF($G33="3",IF(HR33&lt;&gt;"",IF(AND(II33&lt;=10,HR33&gt;=$IH$92),HLOOKUP(II33,Points_Table_Modified,IF(IW33&gt;=6,8,IW33+2),FALSE),0),""),IF(HR33&lt;&gt;"",IF(AND(II33&lt;=10,HR33&gt;=$IH$92),HLOOKUP(II33,Points_Table,IF(IW33&gt;=6,8,IW33+2),FALSE),0),"")),"")</f>
        <v/>
      </c>
      <c r="IL33" s="53" t="str">
        <f>IF(IJ33&lt;&gt;"",AVERAGE(IF(AND($G33="3",IJ33&lt;&gt;""),HLOOKUP(IJ33,Points_Table_Modified,IF(IW33&gt;=6,8,IW33+2),FALSE),IF(IJ33&lt;&gt;"",HLOOKUP(IJ33,Points_Table,IF(IW33&gt;=6,8,IW33+2),FALSE),"")),IK33),IK33)</f>
        <v/>
      </c>
      <c r="IM33" s="51" t="str">
        <f>IF(AND($G33="5",HR33&lt;&gt;""),HR33,"")</f>
        <v/>
      </c>
      <c r="IN33" s="52" t="str">
        <f>IF(AND(HR33&lt;&gt;"",$G33="5"),_xlfn.RANK.EQ(HR33,$IM$6:$IM$89),"")</f>
        <v/>
      </c>
      <c r="IO33" s="52" t="str">
        <f>IF(IF(IN33&lt;&gt;"",IF(MAX(COUNTIF($IN$6:$IN$89,$IN$6:$IN$89))&gt;1,"x",""),"")&lt;&gt;"",IN33+1,"")</f>
        <v/>
      </c>
      <c r="IP33" s="52" t="str">
        <f>IF(IN33&lt;&gt;"",IF($G33="3",IF(HR33&lt;&gt;"",IF(AND(IN33&lt;=10,HR33&gt;=$IM$92),HLOOKUP(IN33,Points_Table_Modified,IF(IW33&gt;=6,8,IW33+2),FALSE),0),""),IF(HR33&lt;&gt;"",IF(AND(IN33&lt;=10,HR33&gt;=$IM$92),HLOOKUP(IN33,Points_Table,IF(IW33&gt;=6,8,IW33+2),FALSE),0),"")),"")</f>
        <v/>
      </c>
      <c r="IQ33" s="53" t="str">
        <f>IF(IO33&lt;&gt;"",AVERAGE(IF(AND($G33="3",IO33&lt;&gt;""),HLOOKUP(IO33,Points_Table_Modified,IF(IW33&gt;=6,8,IW33+2),FALSE),IF(IO33&lt;&gt;"",HLOOKUP(IO33,Points_Table,IF(IW33&gt;=6,8,IW33+2),FALSE),"")),IP33),IP33)</f>
        <v/>
      </c>
      <c r="IR33" s="51" t="str">
        <f>IF(AND($G33="6",HR33&lt;&gt;""),HR33,"")</f>
        <v/>
      </c>
      <c r="IS33" s="52" t="str">
        <f>IF(AND(HR33&lt;&gt;"",$G33="6"),_xlfn.RANK.EQ(HR33,$IR$6:$IR$89),"")</f>
        <v/>
      </c>
      <c r="IT33" s="52" t="str">
        <f>IF(IF(IS33&lt;&gt;"",IF(MAX(COUNTIF($IS$6:$IS$89,$IS$6:$IS$89))&gt;1,"x",""),"")&lt;&gt;"",IS33+1,"")</f>
        <v/>
      </c>
      <c r="IU33" s="52" t="str">
        <f>IF(IS33&lt;&gt;"",IF($G33="3",IF(HR33&lt;&gt;"",IF(AND(IS33&lt;=10,HR33&gt;=$IR$92),HLOOKUP(IS33,Points_Table_Modified,IF(IW33&gt;=6,8,IW33+2),FALSE),0),""),IF(HR33&lt;&gt;"",IF(AND(IS33&lt;=10,HR33&gt;=$IR$92),HLOOKUP(IS33,Points_Table,IF(IW33&gt;=6,8,IW33+2),FALSE),0),"")),"")</f>
        <v/>
      </c>
      <c r="IV33" s="53" t="str">
        <f>IF(IT33&lt;&gt;"",AVERAGE(IF(AND($G33="3",IT33&lt;&gt;""),HLOOKUP(IT33,Points_Table_Modified,IF(IW33&gt;=6,8,IW33+2),FALSE),IF(IT33&lt;&gt;"",HLOOKUP(IT33,Points_Table,IF(IW33&gt;=6,8,IW33+2),FALSE),"")),IU33),IU33)</f>
        <v/>
      </c>
      <c r="IW33" s="57">
        <f>VLOOKUP($G33,Entries_D_Event,10,FALSE)</f>
        <v>0</v>
      </c>
      <c r="IX33" s="52" t="str">
        <f>CONCATENATE(IS33,IN33,II33,ID33,HY33,HT33)</f>
        <v/>
      </c>
      <c r="IY33" s="118" t="str">
        <f>IF(IX33&lt;&gt;"",IF(AND($G33="3",HR33&lt;&gt;""),10,IF(HR33&lt;&gt;"",5,"")),"")</f>
        <v/>
      </c>
      <c r="IZ33" s="118">
        <f>_xlfn.NUMBERVALUE(IF(IX33&lt;&gt;"",CONCATENATE(IV33,IQ33,IL33,IG33,IB33,HW33),""))</f>
        <v>0</v>
      </c>
      <c r="JA33" s="56">
        <f>IFERROR(IY33+IZ33,0)</f>
        <v>0</v>
      </c>
      <c r="JB33" s="90"/>
      <c r="JC33" s="52" t="str">
        <f>IF(AND($G33="1",JB33&lt;&gt;""),JB33,"")</f>
        <v/>
      </c>
      <c r="JD33" s="52" t="str">
        <f>IF(AND(JB33&lt;&gt;"",$G33="1"),_xlfn.RANK.EQ(JB33,$JC$6:$JC$89),"")</f>
        <v/>
      </c>
      <c r="JE33" s="52" t="str">
        <f>IF(IF(JD33&lt;&gt;"",IF(MAX(COUNTIF($JD$6:$JD$89,$JD$6:$JD$89))&gt;1,"x",""),"")&lt;&gt;"",JD33+1,"")</f>
        <v/>
      </c>
      <c r="JF33" s="52" t="str">
        <f>IF(JD33&lt;&gt;"",IF($G33="3",IF(JB33&lt;&gt;"",IF(AND(JD33&lt;=10,JB33&gt;=$JC$92),HLOOKUP(JD33,Points_Table_Modified,IF(KG33&gt;=6,8,KG33+2),FALSE),0),""),IF(JB33&lt;&gt;"",IF(AND(JD33&lt;=10,JB33&gt;=$JC$92),HLOOKUP(JD33,Points_Table,IF(KG33&gt;=6,8,KG33+2),FALSE),0),"")),"")</f>
        <v/>
      </c>
      <c r="JG33" s="53" t="str">
        <f>IF(JE33&lt;&gt;"",AVERAGE(IF(AND($G33="3",JE33&lt;&gt;""),HLOOKUP(JE33,Points_Table_Modified,IF(KG33&gt;=6,8,KG33+2),FALSE),IF(JE33&lt;&gt;"",HLOOKUP(JE33,Points_Table,IF(KG33&gt;=6,8,KG33+2),FALSE),"")),JF33),JF33)</f>
        <v/>
      </c>
      <c r="JH33" s="51" t="str">
        <f>IF(AND($G33="2",JB33&lt;&gt;""),JB33,"")</f>
        <v/>
      </c>
      <c r="JI33" s="52" t="str">
        <f>IF(AND(JB33&lt;&gt;"",$G33="2"),_xlfn.RANK.EQ(JB33,$JH$6:$JH$89),"")</f>
        <v/>
      </c>
      <c r="JJ33" s="52" t="str">
        <f>IF(IF(JI33&lt;&gt;"",IF(MAX(COUNTIF($JI$6:$JI$89,$JI$6:$JI$89))&gt;1,"x",""),"")&lt;&gt;"",JI33+1,"")</f>
        <v/>
      </c>
      <c r="JK33" s="54" t="str">
        <f>IF(JI33&lt;&gt;"",IF($G33="3",IF(JB33&lt;&gt;"",IF(AND(JI33&lt;=10,JB33&gt;=$JH$92),HLOOKUP(JI33,Points_Table_Modified,IF(KG33&gt;=6,8,KG33+2),FALSE),0),""),IF(JB33&lt;&gt;"",IF(AND(JI33&lt;=10,JB33&gt;=$JH$92),HLOOKUP(JI33,Points_Table,IF(KG33&gt;=6,8,KG33+2),FALSE),0),"")),"")</f>
        <v/>
      </c>
      <c r="JL33" s="53" t="str">
        <f>IF(JJ33&lt;&gt;"",AVERAGE(IF(AND($G33="3",JJ33&lt;&gt;""),HLOOKUP(JJ33,Points_Table_Modified,IF(KG33&gt;=6,8,KG33+2),FALSE),IF(JJ33&lt;&gt;"",HLOOKUP(JJ33,Points_Table,IF(KG33&gt;=6,8,KG33+2),FALSE),"")),JK33),JK33)</f>
        <v/>
      </c>
      <c r="JM33" s="51" t="str">
        <f>IF(AND($G33="3",JB33&lt;&gt;""),JB33,"")</f>
        <v/>
      </c>
      <c r="JN33" s="52" t="str">
        <f>IF(AND(JB33&lt;&gt;"",$G33="3"),_xlfn.RANK.EQ(JB33,$JM$6:$JM$89),"")</f>
        <v/>
      </c>
      <c r="JO33" s="52" t="str">
        <f>IF(IF(JN33&lt;&gt;"",IF(MAX(COUNTIF($JN$6:$JN$89,$JN$6:$JN$89))&gt;1,"x",""),"")&lt;&gt;"",JN33+1,"")</f>
        <v/>
      </c>
      <c r="JP33" s="52" t="str">
        <f>IF(JN33&lt;&gt;"",IF($G33="3",IF(JB33&lt;&gt;"",IF(AND(JN33&lt;=20,JB33&gt;=$JM$92),HLOOKUP(JN33,Points_Table_Modified,IF(KG33&gt;=6,8,KG33+2),FALSE),0),""),IF(JB33&lt;&gt;"",IF(AND(JN33&lt;=10,JB33&gt;=$JM$92),HLOOKUP(JN33,Points_Table,IF(KG33&gt;=6,8,KG33+2),FALSE),0),"")),"")</f>
        <v/>
      </c>
      <c r="JQ33" s="53" t="str">
        <f>IF(JO33&lt;&gt;"",AVERAGE(IF(AND($G33="3",JO33&lt;&gt;""),HLOOKUP(JO33,Points_Table_Modified,IF(KG33&gt;=6,8,KG33+2),FALSE),IF(JO33&lt;&gt;"",HLOOKUP(JO33,Points_Table,IF(KG33&gt;=6,8,KG33+2),FALSE),"")),JP33),JP33)</f>
        <v/>
      </c>
      <c r="JR33" s="51" t="str">
        <f>IF(AND($G33="4",JB33&lt;&gt;""),JB33,"")</f>
        <v/>
      </c>
      <c r="JS33" s="52" t="str">
        <f>IF(AND(JB33&lt;&gt;"",G33="4"),_xlfn.RANK.EQ(JB33,$JR$6:$JR$89),"")</f>
        <v/>
      </c>
      <c r="JT33" s="52" t="str">
        <f>IF(IF(JS33&lt;&gt;"",IF(MAX(COUNTIF($JS$6:$JS$89,$JS$6:$JS$89))&gt;1,"x",""),"")&lt;&gt;"",JS33+1,"")</f>
        <v/>
      </c>
      <c r="JU33" s="52" t="str">
        <f>IF(JS33&lt;&gt;"",IF($G33="3",IF(JB33&lt;&gt;"",IF(AND(JS33&lt;=10,JB33&gt;=$JR$92),HLOOKUP(JS33,Points_Table_Modified,IF(KG33&gt;=6,8,KG33+2),FALSE),0),""),IF(JB33&lt;&gt;"",IF(AND(JS33&lt;=10,JB33&gt;=$JR$92),HLOOKUP(JS33,Points_Table,IF(KG33&gt;=6,8,KG33+2),FALSE),0),"")),"")</f>
        <v/>
      </c>
      <c r="JV33" s="53" t="str">
        <f>IF(JT33&lt;&gt;"",AVERAGE(IF(AND($G33="3",JT33&lt;&gt;""),HLOOKUP(JT33,Points_Table_Modified,IF(KG33&gt;=6,8,KG33+2),FALSE),IF(JT33&lt;&gt;"",HLOOKUP(JT33,Points_Table,IF(KG33&gt;=6,8,KG33+2),FALSE),"")),JU33),JU33)</f>
        <v/>
      </c>
      <c r="JW33" s="51" t="str">
        <f>IF(AND($G33="5",JB33&lt;&gt;""),JB33,"")</f>
        <v/>
      </c>
      <c r="JX33" s="52" t="str">
        <f>IF(AND(JB33&lt;&gt;"",$G33="5"),_xlfn.RANK.EQ(JB33,$JW$6:$JW$89),"")</f>
        <v/>
      </c>
      <c r="JY33" s="52" t="str">
        <f>IF(IF(JX33&lt;&gt;"",IF(MAX(COUNTIF($JX$6:$JX$89,$JX$6:$JX$89))&gt;1,"x",""),"")&lt;&gt;"",JX33+1,"")</f>
        <v/>
      </c>
      <c r="JZ33" s="52" t="str">
        <f>IF(JX33&lt;&gt;"",IF($G33="3",IF(JB33&lt;&gt;"",IF(AND(JX33&lt;=10,JB33&gt;=$JW$92),HLOOKUP(JX33,Points_Table_Modified,IF(KG33&gt;=6,8,KG33+2),FALSE),0),""),IF(JB33&lt;&gt;"",IF(AND(JX33&lt;=10,JB33&gt;=$JW$92),HLOOKUP(JX33,Points_Table,IF(KG33&gt;=6,8,KG33+2),FALSE),0),"")),"")</f>
        <v/>
      </c>
      <c r="KA33" s="53" t="str">
        <f>IF(JY33&lt;&gt;"",AVERAGE(IF(AND($G33="3",JY33&lt;&gt;""),HLOOKUP(JY33,Points_Table_Modified,IF(KG33&gt;=6,8,KG33+2),FALSE),IF(JY33&lt;&gt;"",HLOOKUP(JY33,Points_Table,IF(KG33&gt;=6,8,KG33+2),FALSE),"")),JZ33),JZ33)</f>
        <v/>
      </c>
      <c r="KB33" s="51" t="str">
        <f>IF(AND($G33="6",JB33&lt;&gt;""),JB33,"")</f>
        <v/>
      </c>
      <c r="KC33" s="52" t="str">
        <f>IF(AND(JB33&lt;&gt;"",$G33="6"),_xlfn.RANK.EQ(JB33,$KB$6:$KB$89),"")</f>
        <v/>
      </c>
      <c r="KD33" s="52" t="str">
        <f>IF(IF(KC33&lt;&gt;"",IF(MAX(COUNTIF($KC$6:$KC$89,$KC$6:$KC$89))&gt;1,"x",""),"")&lt;&gt;"",KC33+1,"")</f>
        <v/>
      </c>
      <c r="KE33" s="52" t="str">
        <f>IF(KC33&lt;&gt;"",IF($G33="3",IF(JB33&lt;&gt;"",IF(AND(KC33&lt;=10,JB33&gt;=$KB$92),HLOOKUP(KC33,Points_Table_Modified,IF(KG33&gt;=6,8,KG33+2),FALSE),0),""),IF(JB33&lt;&gt;"",IF(AND(KC33&lt;=10,JB33&gt;=$KB$92),HLOOKUP(KC33,Points_Table,IF(KG33&gt;=6,8,KG33+2),FALSE),0),"")),"")</f>
        <v/>
      </c>
      <c r="KF33" s="53" t="str">
        <f>IF(KD33&lt;&gt;"",AVERAGE(IF(AND($G33="3",KD33&lt;&gt;""),HLOOKUP(KD33,Points_Table_Modified,IF(KG33&gt;=6,8,KG33+2),FALSE),IF(KD33&lt;&gt;"",HLOOKUP(KD33,Points_Table,IF(KG33&gt;=6,8,KG33+2),FALSE),"")),KE33),KE33)</f>
        <v/>
      </c>
      <c r="KG33" s="57">
        <f>VLOOKUP($G33,Entries_D_Event,11,FALSE)</f>
        <v>0</v>
      </c>
      <c r="KH33" s="52" t="str">
        <f>CONCATENATE(KC33,JX33,JS33,JN33,JI33,JD33)</f>
        <v/>
      </c>
      <c r="KI33" s="118" t="str">
        <f>IF(KH33&lt;&gt;"",IF(AND($G33="3",JB33&lt;&gt;""),10,IF(JB33&lt;&gt;"",5,"")),"")</f>
        <v/>
      </c>
      <c r="KJ33" s="118">
        <f>_xlfn.NUMBERVALUE(IF(KH33&lt;&gt;"",CONCATENATE(KF33,KA33,JV33,JQ33,JL33,JG33),""))</f>
        <v>0</v>
      </c>
      <c r="KK33" s="56">
        <f>IFERROR(KI33+KJ33,0)</f>
        <v>0</v>
      </c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</row>
    <row r="34" spans="1:358" s="1" customFormat="1" x14ac:dyDescent="0.25">
      <c r="A34" s="35"/>
      <c r="B34" s="45">
        <v>29</v>
      </c>
      <c r="C34" s="46" t="s">
        <v>144</v>
      </c>
      <c r="D34" s="47" t="s">
        <v>145</v>
      </c>
      <c r="E34" s="50"/>
      <c r="F34" s="247">
        <v>950</v>
      </c>
      <c r="G34" s="49" t="s">
        <v>59</v>
      </c>
      <c r="H34" s="50" t="str">
        <f>VLOOKUP($G34,Class_Description,2)</f>
        <v>Open Class</v>
      </c>
      <c r="I34" s="187">
        <f>AS34+CC34+DM34+EW34+GG34+HQ34+JA34+KK34</f>
        <v>68</v>
      </c>
      <c r="J34" s="116">
        <v>410</v>
      </c>
      <c r="K34" s="102" t="str">
        <f>IF(AND(J34&lt;&gt;"",$G34="1"),J34,"")</f>
        <v/>
      </c>
      <c r="L34" s="103" t="str">
        <f>IF(AND(J34&lt;&gt;"",$G34="1"),_xlfn.RANK.EQ(J34,$K$6:$K$89),"")</f>
        <v/>
      </c>
      <c r="M34" s="103" t="str">
        <f>IF(G34="6",IF(IF(L34&lt;&gt;"",IF(MAX(COUNTIF($L$6:$L$89,$L$6:$L$89))&gt;1,"x",""),"")&lt;&gt;"",L34+1,""),IF(K34=0,"",IF(IF(L34&lt;&gt;"",IF(MAX(COUNTIF($L$6:$L$89,$L$6:$L$89))&gt;1,"x",""),"")&lt;&gt;"",L34+1,"")))</f>
        <v/>
      </c>
      <c r="N34" s="103" t="str">
        <f>IF(L34&lt;&gt;"",IF($G34="3",IF(AND(L34&lt;=20,J34&gt;=$K$92),HLOOKUP(L34,Points_Table_Modified,IF(AO34&gt;=6,8,AO34+2),FALSE),0),IF(AND(L34&lt;=10,J34&gt;=$K$92),HLOOKUP(L34,Points_Table,IF(AO34&gt;=6,8,AO34+2),FALSE),0)),"")</f>
        <v/>
      </c>
      <c r="O34" s="103" t="str">
        <f>IF(M34&lt;&gt;"",AVERAGE(IF(AND($G34="3",M34&lt;&gt;""),HLOOKUP(M34,Points_Table_Modified,IF(AO34&gt;=6,8,AO34+2),FALSE),IF(M34&lt;&gt;"",HLOOKUP(M34,Points_Table,IF(AO34&gt;=6,8,AO34+2),FALSE),"")),N34),N34)</f>
        <v/>
      </c>
      <c r="P34" s="102" t="str">
        <f>IF(AND(J34&lt;&gt;"",$G34="2"),J34,"")</f>
        <v/>
      </c>
      <c r="Q34" s="103" t="str">
        <f>IF(AND(J34&lt;&gt;"",$G34="2"),_xlfn.RANK.EQ(J34,$P$6:$P$89),"")</f>
        <v/>
      </c>
      <c r="R34" s="103" t="str">
        <f>IF(G34="6",IF(IF(Q34&lt;&gt;"",IF(MAX(COUNTIF($Q$6:$Q$89,$Q$6:$Q$89))&gt;1,"x",""),"")&lt;&gt;"",Q34+1,""),IF(P34=0,"",IF(IF(Q34&lt;&gt;"",IF(MAX(COUNTIF($Q$6:$Q$89,$Q$6:$Q$89))&gt;1,"x",""),"")&lt;&gt;"",Q34+1,"")))</f>
        <v/>
      </c>
      <c r="S34" s="103" t="str">
        <f>IF(Q34&lt;&gt;"",IF($G34="3",IF(J34&lt;&gt;"",IF(AND(Q34&lt;=10,J34&gt;=$P$92),HLOOKUP(Q34,Points_Table_Modified,IF(AO34&gt;=6,8,AO34+2),FALSE),0),""),IF(J34&lt;&gt;"",IF(AND(Q34&lt;=10,J34&gt;=$P$92),HLOOKUP(Q34,Points_Table,IF(AO34&gt;=6,8,AO34+2),FALSE),0),"")),"")</f>
        <v/>
      </c>
      <c r="T34" s="103" t="str">
        <f>IF(R34&lt;&gt;"",AVERAGE(IF(AND($G34="3",R34&lt;&gt;""),HLOOKUP(R34,Points_Table_Modified,IF(AO34&gt;=6,8,AO34+2),FALSE),IF(R34&lt;&gt;"",HLOOKUP(R34,Points_Table,IF(AO34&gt;=6,8,AO34+2),FALSE),"")),S34),S34)</f>
        <v/>
      </c>
      <c r="U34" s="102" t="str">
        <f>IF(AND(J34&lt;&gt;"",$G34="3"),J34,"")</f>
        <v/>
      </c>
      <c r="V34" s="103" t="str">
        <f>IF(AND(J34&lt;&gt;"",$G34="3"),_xlfn.RANK.EQ(J34,$U$6:$U$89),"")</f>
        <v/>
      </c>
      <c r="W34" s="103" t="str">
        <f>IF(G34="6",IF(IF(V34&lt;&gt;"",IF(MAX(COUNTIF($V$6:$V$89,$V$6:$V$89))&gt;1,"x",""),"")&lt;&gt;"",V34+1,""),IF(U34=0,"",IF(IF(V34&lt;&gt;"",IF(MAX(COUNTIF($V$6:$V$89,$V$6:$V$89))&gt;1,"x",""),"")&lt;&gt;"",V34+1,"")))</f>
        <v/>
      </c>
      <c r="X34" s="103" t="str">
        <f>IF(V34&lt;&gt;"",IF($G34="3",IF(J34&lt;&gt;"",IF(AND(V34&lt;=20,J34&gt;=$U$92),HLOOKUP(V34,Points_Table_Modified,IF(AO34&gt;=6,8,AO34+2),FALSE),0),""),IF(J34&lt;&gt;"",IF(AND(V34&lt;=10,$J34&gt;=$U$92),HLOOKUP(V34,Points_Table,IF(AO34&gt;=6,8,AO34+2),FALSE),0),"")),"")</f>
        <v/>
      </c>
      <c r="Y34" s="103" t="str">
        <f>IF(W34&lt;&gt;"",AVERAGE(IF(AND($G34="3",W34&lt;&gt;""),HLOOKUP(W34,Points_Table_Modified,IF(AO34&gt;=6,8,AO34+2),FALSE),IF(W34&lt;&gt;"",HLOOKUP(W34,Points_Table,IF(AO34&gt;=6,8,AO34+2),FALSE),"")),X34),X34)</f>
        <v/>
      </c>
      <c r="Z34" s="102" t="str">
        <f>IF(AND(J34&lt;&gt;"",$G34="4"),J34,"")</f>
        <v/>
      </c>
      <c r="AA34" s="103" t="str">
        <f>IF(AND($J34&lt;&gt;"",G34="4"),_xlfn.RANK.EQ(J34,$Z$6:$Z$89),"")</f>
        <v/>
      </c>
      <c r="AB34" s="103" t="str">
        <f>IF($G34="6",IF(IF(AA34&lt;&gt;"",IF(MAX(COUNTIF($AA$6:$AA$89,$AA$6:$AA$89))&gt;1,"x",""),"")&lt;&gt;"",AA34+1,""),IF(Z34=0,"",IF(IF(AA34&lt;&gt;"",IF(MAX(COUNTIF($AA$6:$AA$89,$AA$6:$AA$89))&gt;1,"x",""),"")&lt;&gt;"",AA34+1,"")))</f>
        <v/>
      </c>
      <c r="AC34" s="103" t="str">
        <f>IF(AA34&lt;&gt;"",IF($G34="3",IF(J34&lt;&gt;"",IF(AND(AA34&lt;=10,J34&gt;=$Z$92),HLOOKUP(AA34,Points_Table_Modified,IF(AO34&gt;=6,8,AO34+2),FALSE),0),""),IF(J34&lt;&gt;"",IF(AND(AA34&lt;=10,J34&gt;=$Z$92),HLOOKUP(AA34,Points_Table,IF(AO34&gt;=6,8,AO34+2),FALSE),0),"")),"")</f>
        <v/>
      </c>
      <c r="AD34" s="103" t="str">
        <f>IF(AB34&lt;&gt;"",AVERAGE(IF(AND($G34="3",AB34&lt;&gt;""),HLOOKUP(AB34,Points_Table_Modified,IF(AO34&gt;=6,8,AO34+2),FALSE),IF(AB34&lt;&gt;"",HLOOKUP(AB34,Points_Table,IF(AO34&gt;=6,8,AO34+2),FALSE),"")),AC34),AC34)</f>
        <v/>
      </c>
      <c r="AE34" s="102" t="str">
        <f>IF(AND(J34&lt;&gt;"",$G34="5"),J34,"")</f>
        <v/>
      </c>
      <c r="AF34" s="103" t="str">
        <f>IF(AND(J34&lt;&gt;"",$G34="5"),_xlfn.RANK.EQ(J34,$AE$6:$AE$89),"")</f>
        <v/>
      </c>
      <c r="AG34" s="103" t="str">
        <f>IF($G34="6",IF(IF(AF34&lt;&gt;"",IF(MAX(COUNTIF($AF$6:$AF$89,$AF$6:$AF$89))&gt;1,"x",""),"")&lt;&gt;"",AF34+1,""),IF(AE34=0,"",IF(IF(AF34&lt;&gt;"",IF(MAX(COUNTIF($AF$6:$AF$89,$AF$6:$AF$89))&gt;1,"x",""),"")&lt;&gt;"",AF34+1,"")))</f>
        <v/>
      </c>
      <c r="AH34" s="103" t="str">
        <f>IF(AF34&lt;&gt;"",IF($G34="3",IF(J34&lt;&gt;"",IF(AND(AF34&lt;=10,J34&gt;=$AE$92),HLOOKUP(AF34,Points_Table_Modified,IF(AO34&gt;=6,8,AO34+2),FALSE),0),""),IF(J34&lt;&gt;"",IF(AND(AF34&lt;=10,J34&gt;=$AE$92),HLOOKUP(AF34,Points_Table,IF(AO34&gt;=6,8,AO34+2),FALSE),0),"")),"")</f>
        <v/>
      </c>
      <c r="AI34" s="103" t="str">
        <f>IF(AG34&lt;&gt;"",AVERAGE(IF(AND($G34="3",AG34&lt;&gt;""),HLOOKUP(AG34,Points_Table_Modified,IF(AO34&gt;=6,8,AO34+2),FALSE),IF(AG34&lt;&gt;"",HLOOKUP(AG34,Points_Table,IF(AO34&gt;=6,8,AO34+2),FALSE),"")),AH34),AH34)</f>
        <v/>
      </c>
      <c r="AJ34" s="102">
        <f>IF(AND(J34&lt;&gt;"",$G34="6"),J34,"")</f>
        <v>410</v>
      </c>
      <c r="AK34" s="103">
        <f>IF(AND(J34&lt;&gt;"",$G34="6"),_xlfn.RANK.EQ(J34,$AJ$6:$AJ$89),"")</f>
        <v>4</v>
      </c>
      <c r="AL34" s="103" t="str">
        <f>IF(G34="6",IF(IF(AK34&lt;&gt;"",IF(MAX(COUNTIF($AK$6:$AK$89,$AK$6:$AK$89))&gt;1,"x",""),"")&lt;&gt;"",AK34+1,""),IF(AJ34=0,"",IF(IF(AK34&lt;&gt;"",IF(MAX(COUNTIF($AK$6:$AK$89,$AK$6:$AK$89))&gt;1,"x",""),"")&lt;&gt;"",AK34+1,"")))</f>
        <v/>
      </c>
      <c r="AM34" s="103">
        <f>IF(AK34&lt;&gt;"",IF($G34="3",IF(J34&lt;&gt;"",IF(AND(AK34&lt;=10,J34&gt;=$AJ$92),HLOOKUP(AK34,Points_Table_Modified,IF(AO34&gt;=6,8,AO34+2),FALSE),0),""),IF(J34&lt;&gt;"",IF(AND(AK34&lt;=10,J34&gt;=$AJ$92),HLOOKUP(AK34,Points_Table,IF(AO34&gt;=6,8,AO34+2),FALSE),0),"")),"")</f>
        <v>16</v>
      </c>
      <c r="AN34" s="136">
        <f>IF(AL34&lt;&gt;"",AVERAGE(IF(AND($G34="3",AL34&lt;&gt;""),HLOOKUP(AL34,Points_Table_Modified,IF(AO34&gt;=6,8,AO34+2),FALSE),IF(AL34&lt;&gt;"",HLOOKUP(AL34,Points_Table,IF(AO34&gt;=6,8,AO34+2),FALSE),"")),AM34),AM34)</f>
        <v>16</v>
      </c>
      <c r="AO34" s="55">
        <f>VLOOKUP($G34,Entries_D_Event,4,FALSE)</f>
        <v>9</v>
      </c>
      <c r="AP34" s="52" t="str">
        <f>CONCATENATE(AK34,AF34,AA34,V34,Q34,L34)</f>
        <v>4</v>
      </c>
      <c r="AQ34" s="118">
        <f>IF(AP34&lt;&gt;"",IF(AND($G34="3",J34&lt;&gt;""),10,IF(J34&lt;&gt;"",5,"")),"")</f>
        <v>5</v>
      </c>
      <c r="AR34" s="118">
        <f>_xlfn.NUMBERVALUE(IF(AP34&lt;&gt;"",CONCATENATE(AN34,AI34,AD34,Y34,T34,O34),""))</f>
        <v>16</v>
      </c>
      <c r="AS34" s="56">
        <f>IFERROR(AQ34+AR34,0)</f>
        <v>21</v>
      </c>
      <c r="AT34" s="90">
        <v>306</v>
      </c>
      <c r="AU34" s="54" t="str">
        <f>IF(AND(AT34&lt;&gt;"",$G34="1"),AT34,"")</f>
        <v/>
      </c>
      <c r="AV34" s="52" t="str">
        <f>IF(AND(AT34&lt;&gt;"",$G34="1"),_xlfn.RANK.EQ(AT34,$AU$6:$AU$89),"")</f>
        <v/>
      </c>
      <c r="AW34" s="52" t="str">
        <f>IF(IF(AV34&lt;&gt;"",IF(MAX(COUNTIF($AV$6:$AV$89,$AV$6:$AV$89))&gt;1,"x",""),"")&lt;&gt;"",AV34+1,"")</f>
        <v/>
      </c>
      <c r="AX34" s="52" t="str">
        <f>IF(AV34&lt;&gt;"",IF($G34="3",IF(AT34&lt;&gt;"",IF(AND(AV34&lt;=10,AT34&gt;=$AU$92),HLOOKUP(AV34,Points_Table_Modified,IF(BY34&gt;=6,8,BY34+2),FALSE),0),""),IF(AT34&lt;&gt;"",IF(AND(AV34&lt;=10,AT34&gt;=$AU$92),HLOOKUP(AV34,Points_Table,IF(BY34&gt;=6,8,BY34+2),FALSE),0),"")),"")</f>
        <v/>
      </c>
      <c r="AY34" s="53" t="str">
        <f>IF(AW34&lt;&gt;"",AVERAGE(IF(AND($G34="3",AW34&lt;&gt;""),HLOOKUP(AW34,Points_Table_Modified,IF(BY34&gt;=6,8,BY34+2),FALSE),IF(AW34&lt;&gt;"",HLOOKUP(AW34,Points_Table,IF(BY34&gt;=6,8,BY34+2),FALSE),"")),AX34),AX34)</f>
        <v/>
      </c>
      <c r="AZ34" s="51" t="str">
        <f>IF(AND($G34="2",AT34&lt;&gt;""),AT34,"")</f>
        <v/>
      </c>
      <c r="BA34" s="52" t="str">
        <f>IF(AND(AT34&lt;&gt;"",$G34="2"),_xlfn.RANK.EQ(AT34,$AZ$6:$AZ$89),"")</f>
        <v/>
      </c>
      <c r="BB34" s="52" t="str">
        <f>IF(IF(BA34&lt;&gt;"",IF(MAX(COUNTIF($BA$6:$BA$89,$BA$6:$BA$89))&gt;1,"x",""),"")&lt;&gt;"",BA34+1,"")</f>
        <v/>
      </c>
      <c r="BC34" s="54" t="str">
        <f>IF(BA34&lt;&gt;"",IF($G34="3",IF(AT34&lt;&gt;"",IF(AND(BA34&lt;=10,AT34&gt;=$AZ$92),HLOOKUP(BA34,Points_Table_Modified,IF(BY34&gt;=6,8,BY34+2),FALSE),0),""),IF(AT34&lt;&gt;"",IF(AND(BA34&lt;=10,AT34&gt;=$AZ$92),HLOOKUP(BA34,Points_Table,IF(BY34&gt;=6,8,BY34+2),FALSE),0),"")),"")</f>
        <v/>
      </c>
      <c r="BD34" s="53" t="str">
        <f>IF(BB34&lt;&gt;"",AVERAGE(IF(AND($G34="3",BB34&lt;&gt;""),HLOOKUP(BB34,Points_Table_Modified,IF(BY34&gt;=6,8,BY34+2),FALSE),IF(BB34&lt;&gt;"",HLOOKUP(BB34,Points_Table,IF(BY34&gt;=6,8,BY34+2),FALSE),"")),BC34),BC34)</f>
        <v/>
      </c>
      <c r="BE34" s="51" t="str">
        <f>IF(AND($G34="3",AT34&lt;&gt;""),AT34,"")</f>
        <v/>
      </c>
      <c r="BF34" s="52" t="str">
        <f>IF(AND(AT34&lt;&gt;"",$G34="3"),_xlfn.RANK.EQ(AT34,$BE$6:$BE$89),"")</f>
        <v/>
      </c>
      <c r="BG34" s="52" t="str">
        <f>IF(IF(BF34&lt;&gt;"",IF(MAX(COUNTIF($BF$6:$BF$89,$BF$6:$BF$89))&gt;1,"x",""),"")&lt;&gt;"",BF34+1,"")</f>
        <v/>
      </c>
      <c r="BH34" s="52" t="str">
        <f>IF(BF34&lt;&gt;"",IF($G34="3",IF(AT34&lt;&gt;"",IF(AND(BF34&lt;=20,AT34&gt;=$BE$92),HLOOKUP(BF34,Points_Table_Modified,IF(BY34&gt;=6,8,BY34+2),FALSE),0),""),IF(AT34&lt;&gt;"",IF(AND(BF34&lt;=10,AT34&gt;=$BE$92),HLOOKUP(BF34,Points_Table,IF(BY34&gt;=6,8,BY34+2),FALSE),0),"")),"")</f>
        <v/>
      </c>
      <c r="BI34" s="53" t="str">
        <f>IF(BG34&lt;&gt;"",AVERAGE(IF(AND($G34="3",BG34&lt;&gt;""),HLOOKUP(BG34,Points_Table_Modified,IF(BY34&gt;=6,8,BY34+2),FALSE),IF(BG34&lt;&gt;"",HLOOKUP(BG34,Points_Table,IF(BY34&gt;=6,8,BY34+2),FALSE),"")),BH34),BH34)</f>
        <v/>
      </c>
      <c r="BJ34" s="51" t="str">
        <f>IF(AND($G34="4",AT34&lt;&gt;""),AT34,"")</f>
        <v/>
      </c>
      <c r="BK34" s="52" t="str">
        <f>IF(AND(AT34&lt;&gt;"",G34="4"),_xlfn.RANK.EQ(AT34,$BJ$6:$BJ$89),"")</f>
        <v/>
      </c>
      <c r="BL34" s="52" t="str">
        <f>IF(IF(BK34&lt;&gt;"",IF(MAX(COUNTIF($BK$6:$BK$89,$BK$6:$BK$89))&gt;1,"x",""),"")&lt;&gt;"",BK34+1,"")</f>
        <v/>
      </c>
      <c r="BM34" s="52" t="str">
        <f>IF(BK34&lt;&gt;"",IF($G34="3",IF(AT34&lt;&gt;"",IF(AND(BK34&lt;=10,AT34&gt;=$BJ$92),HLOOKUP(BK34,Points_Table_Modified,IF(BY34&gt;=6,8,BY34+2),FALSE),0),""),IF(AT34&lt;&gt;"",IF(AND(BK34&lt;=10,AT34&gt;=$BJ$92),HLOOKUP(BK34,Points_Table,IF(BY34&gt;=6,8,BY34+2),FALSE),0),"")),"")</f>
        <v/>
      </c>
      <c r="BN34" s="53" t="str">
        <f>IF(BL34&lt;&gt;"",AVERAGE(IF(AND($G34="3",BL34&lt;&gt;""),HLOOKUP(BL34,Points_Table_Modified,IF(BY34&gt;=6,8,BY34+2),FALSE),IF(BL34&lt;&gt;"",HLOOKUP(BL34,Points_Table,IF(BY34&gt;=6,8,BY34+2),FALSE),"")),BM34),BM34)</f>
        <v/>
      </c>
      <c r="BO34" s="51" t="str">
        <f>IF(AND($G34="5",AT34&lt;&gt;""),AT34,"")</f>
        <v/>
      </c>
      <c r="BP34" s="52" t="str">
        <f>IF(AND(AT34&lt;&gt;"",$G34="5"),_xlfn.RANK.EQ(AT34,$BO$6:$BO$89),"")</f>
        <v/>
      </c>
      <c r="BQ34" s="52" t="str">
        <f>IF(IF(BP34&lt;&gt;"",IF(MAX(COUNTIF($BP$6:$BP$89,$BP$6:$BP$89))&gt;1,"x",""),"")&lt;&gt;"",BP34+1,"")</f>
        <v/>
      </c>
      <c r="BR34" s="52" t="str">
        <f>IF(BP34&lt;&gt;"",IF($G34="3",IF(AT34&lt;&gt;"",IF(AND(BP34&lt;=10,AT34&gt;=$BO$92),HLOOKUP(BP34,Points_Table_Modified,IF(BY34&gt;=6,8,BY34+2),FALSE),0),""),IF(AT34&lt;&gt;"",IF(AND(BP34&lt;=10,AT34&gt;=$BO$92),HLOOKUP(BP34,Points_Table,IF(BY34&gt;=6,8,BY34+2),FALSE),0),"")),"")</f>
        <v/>
      </c>
      <c r="BS34" s="53" t="str">
        <f>IF(BQ34&lt;&gt;"",AVERAGE(IF(AND($G34="3",BQ34&lt;&gt;""),HLOOKUP(BQ34,Points_Table_Modified,IF(BY34&gt;=6,8,BY34+2),FALSE),IF(BQ34&lt;&gt;"",HLOOKUP(BQ34,Points_Table,IF(BY34&gt;=6,8,BY34+2),FALSE),"")),BR34),BR34)</f>
        <v/>
      </c>
      <c r="BT34" s="51">
        <f>IF(AND($G34="6",AT34&lt;&gt;""),AT34,"")</f>
        <v>306</v>
      </c>
      <c r="BU34" s="52">
        <f>IF(AND(AT34&lt;&gt;"",$G34="6"),_xlfn.RANK.EQ(AT34,$BT$6:$BT$89),"")</f>
        <v>3</v>
      </c>
      <c r="BV34" s="52" t="str">
        <f>IF(IF(BU34&lt;&gt;"",IF(MAX(COUNTIF($BU$6:$BU$89,$BU$6:$BU$89))&gt;1,"x",""),"")&lt;&gt;"",BU34+1,"")</f>
        <v/>
      </c>
      <c r="BW34" s="52">
        <f>IF(BU34&lt;&gt;"",IF($G34="3",IF(AT34&lt;&gt;"",IF(AND(BU34&lt;=10,AT34&gt;=$BT$92),HLOOKUP(BU34,Points_Table_Modified,IF(BY34&gt;=6,8,BY34+2),FALSE),0),""),IF(AT34&lt;&gt;"",IF(AND(BU34&lt;=10,AT34&gt;=$BT$92),HLOOKUP(BU34,Points_Table,IF(BY34&gt;=6,8,BY34+2),FALSE),0),"")),"")</f>
        <v>20</v>
      </c>
      <c r="BX34" s="53">
        <f>IF(BV34&lt;&gt;"",AVERAGE(IF(AND($G34="3",BV34&lt;&gt;""),HLOOKUP(BV34,Points_Table_Modified,IF(BY34&gt;=6,8,BY34+2),FALSE),IF(BV34&lt;&gt;"",HLOOKUP(BV34,Points_Table,IF(BY34&gt;=6,8,BY34+2),FALSE),"")),BW34),BW34)</f>
        <v>20</v>
      </c>
      <c r="BY34" s="55">
        <f>VLOOKUP($G34,Entries_D_Event,5,FALSE)</f>
        <v>7</v>
      </c>
      <c r="BZ34" s="52" t="str">
        <f>CONCATENATE(BU34,BP34,BK34,BF34,BA34,AV34)</f>
        <v>3</v>
      </c>
      <c r="CA34" s="118">
        <f>IF(BZ34&lt;&gt;"",IF(AND($G34="3",AT34&lt;&gt;""),10,IF(AT34&lt;&gt;"",5,"")),"")</f>
        <v>5</v>
      </c>
      <c r="CB34" s="118">
        <f>_xlfn.NUMBERVALUE(IF(BZ34&lt;&gt;"",CONCATENATE(BX34,BS34,BN34,BI34,BD34,AY34),""))</f>
        <v>20</v>
      </c>
      <c r="CC34" s="56">
        <f>IFERROR(CA34+CB34,0)</f>
        <v>25</v>
      </c>
      <c r="CD34" s="90">
        <v>10</v>
      </c>
      <c r="CE34" s="54" t="str">
        <f>IF(AND($G34="1",CD34&lt;&gt;""),CD34,"")</f>
        <v/>
      </c>
      <c r="CF34" s="52" t="str">
        <f>IF(AND(CD34&lt;&gt;"",$G34="1"),_xlfn.RANK.EQ(CD34,$CE$6:$CE$89),"")</f>
        <v/>
      </c>
      <c r="CG34" s="52" t="str">
        <f>IF(IF(CF34&lt;&gt;"",IF(MAX(COUNTIF($CF$6:$CF$89,$CF$6:$CF$89))&gt;1,"x",""),"")&lt;&gt;"",CF34+1,"")</f>
        <v/>
      </c>
      <c r="CH34" s="52" t="str">
        <f>IF(CF34&lt;&gt;"",IF($G34="3",IF(CD34&lt;&gt;"",IF(AND(CF34&lt;=10,CD34&gt;=$CE$92),HLOOKUP(CF34,Points_Table_Modified,IF(DI34&gt;=6,8,DI34+2),FALSE),0),""),IF(CD34&lt;&gt;"",IF(AND(CF34&lt;=10,CD34&gt;=$CE$92),HLOOKUP(CF34,Points_Table,IF(DI34&gt;=6,8,DI34+2),FALSE),0),"")),"")</f>
        <v/>
      </c>
      <c r="CI34" s="53" t="str">
        <f>IF(CG34&lt;&gt;"",AVERAGE(IF(AND($G34="3",CG34&lt;&gt;""),HLOOKUP(CG34,Points_Table_Modified,IF(DI34&gt;=6,8,DI34+2),FALSE),IF(CG34&lt;&gt;"",HLOOKUP(CG34,Points_Table,IF(DI34&gt;=6,8,DI34+2),FALSE),"")),CH34),CH34)</f>
        <v/>
      </c>
      <c r="CJ34" s="51" t="str">
        <f>IF(AND($G34="2",CD34&lt;&gt;""),CD34,"")</f>
        <v/>
      </c>
      <c r="CK34" s="52" t="str">
        <f>IF(AND(CD34&lt;&gt;"",$G34="2"),_xlfn.RANK.EQ(CD34,$CJ$6:$CJ$89),"")</f>
        <v/>
      </c>
      <c r="CL34" s="52" t="str">
        <f>IF(IF(CK34&lt;&gt;"",IF(MAX(COUNTIF($CK$6:$CK$89,$CK$6:$CK$89))&gt;1,"x",""),"")&lt;&gt;"",CK34+1,"")</f>
        <v/>
      </c>
      <c r="CM34" s="54" t="str">
        <f>IF(CK34&lt;&gt;"",IF($G34="3",IF(CD34&lt;&gt;"",IF(AND(CK34&lt;=10,CD34&gt;=$CJ$92),HLOOKUP(CK34,Points_Table_Modified,IF(DI34&gt;=6,8,DI34+2),FALSE),0),""),IF(CD34&lt;&gt;"",IF(AND(CK34&lt;=10,CD34&gt;=$CJ$92),HLOOKUP(CK34,Points_Table,IF(DI34&gt;=6,8,DI34+2),FALSE),0),"")),"")</f>
        <v/>
      </c>
      <c r="CN34" s="53" t="str">
        <f>IF(CL34&lt;&gt;"",AVERAGE(IF(AND($G34="3",CL34&lt;&gt;""),HLOOKUP(CL34,Points_Table_Modified,IF(DI34&gt;=6,8,DI34+2),FALSE),IF(CL34&lt;&gt;"",HLOOKUP(CL34,Points_Table,IF(DI34&gt;=6,8,DI34+2),FALSE),"")),CM34),CM34)</f>
        <v/>
      </c>
      <c r="CO34" s="51" t="str">
        <f>IF(AND($G34="3",CD34&lt;&gt;""),CD34,"")</f>
        <v/>
      </c>
      <c r="CP34" s="52" t="str">
        <f>IF(AND(CD34&lt;&gt;"",$G34="3"),_xlfn.RANK.EQ(CD34,$CO$6:$CO$89),"")</f>
        <v/>
      </c>
      <c r="CQ34" s="52" t="str">
        <f>IF(IF(CP34&lt;&gt;"",IF(MAX(COUNTIF($CP34:$CP$89,$CP$6:$CP$89))&gt;1,"x",""),"")&lt;&gt;"",CP34+1,"")</f>
        <v/>
      </c>
      <c r="CR34" s="52" t="str">
        <f>IF(CP34&lt;&gt;"",IF($G34="3",IF(CD34&lt;&gt;"",IF(AND(CP34&lt;=20,CD34&gt;=$CO$92),HLOOKUP(CP34,Points_Table_Modified,IF(DI34&gt;=6,8,DI34+2),FALSE),0),""),IF(CD34&lt;&gt;"",IF(AND(CP34&lt;=10,CD34&gt;=$CO$92),HLOOKUP(CP34,Points_Table,IF(DI34&gt;=6,8,DI34+2),FALSE),0),"")),"")</f>
        <v/>
      </c>
      <c r="CS34" s="53" t="str">
        <f>IF(CQ34&lt;&gt;"",AVERAGE(IF(AND($G34="3",CQ34&lt;&gt;""),HLOOKUP(CQ34,Points_Table_Modified,IF(DI34&gt;=6,8,DI34+2),FALSE),IF(CQ34&lt;&gt;"",HLOOKUP(CQ34,Points_Table,IF(DI34&gt;=6,8,DI34+2),FALSE),"")),CR34),CR34)</f>
        <v/>
      </c>
      <c r="CT34" s="51" t="str">
        <f>IF(AND($G34="4",CD34&lt;&gt;""),CD34,"")</f>
        <v/>
      </c>
      <c r="CU34" s="52" t="str">
        <f>IF(AND(CD34&lt;&gt;"",G34="4"),_xlfn.RANK.EQ(CD34,$CT$6:$CT$89),"")</f>
        <v/>
      </c>
      <c r="CV34" s="52" t="str">
        <f>IF(IF(CU34&lt;&gt;"",IF(MAX(COUNTIF($CU$6:$CU$89,$CU$6:$CU$89))&gt;1,"x",""),"")&lt;&gt;"",CU34+1,"")</f>
        <v/>
      </c>
      <c r="CW34" s="52" t="str">
        <f>IF(CU34&lt;&gt;"",IF($G34="3",IF(CD34&lt;&gt;"",IF(AND(CU34&lt;=10,CD34&gt;=$CT$92),HLOOKUP(CU34,Points_Table_Modified,IF(DI34&gt;=6,8,DI34+2),FALSE),0),""),IF(CD34&lt;&gt;"",IF(AND(CU34&lt;=10,CD34&gt;=$CT$92),HLOOKUP(CU34,Points_Table,IF(DI34&gt;=6,8,DI34+2),FALSE),0),"")),"")</f>
        <v/>
      </c>
      <c r="CX34" s="53" t="str">
        <f>IF(CV34&lt;&gt;"",AVERAGE(IF(AND($G34="3",CV34&lt;&gt;""),HLOOKUP(CV34,Points_Table_Modified,IF(DI34&gt;=6,8,DI34+2),FALSE),IF(CV34&lt;&gt;"",HLOOKUP(CV34,Points_Table,IF(DI34&gt;=6,8,DI34+2),FALSE),"")),CW34),CW34)</f>
        <v/>
      </c>
      <c r="CY34" s="51" t="str">
        <f>IF(AND($G34="5",CD34&lt;&gt;""),CD34,"")</f>
        <v/>
      </c>
      <c r="CZ34" s="52" t="str">
        <f>IF(AND(CD34&lt;&gt;"",$G34="5"),_xlfn.RANK.EQ(CD34,$CY$6:$CY$89),"")</f>
        <v/>
      </c>
      <c r="DA34" s="52" t="str">
        <f>IF(IF(CZ34&lt;&gt;"",IF(MAX(COUNTIF($CZ$6:$CZ$89,$CZ$6:$CZ$89))&gt;1,"x",""),"")&lt;&gt;"",CZ34+1,"")</f>
        <v/>
      </c>
      <c r="DB34" s="52" t="str">
        <f>IF(CZ34&lt;&gt;"",IF($G34="3",IF(CD34&lt;&gt;"",IF(AND(CZ34&lt;=10,CD34&gt;=$CY$92),HLOOKUP(CZ34,Points_Table_Modified,IF(DI34&gt;=6,8,DI34+2),FALSE),0),""),IF(CD34&lt;&gt;"",IF(AND(CZ34&lt;=10,CD34&gt;=$CY$92),HLOOKUP(CZ34,Points_Table,IF(DI34&gt;=6,8,DI34+2),FALSE),0),"")),"")</f>
        <v/>
      </c>
      <c r="DC34" s="53" t="str">
        <f>IF(DA34&lt;&gt;"",AVERAGE(IF(AND($G34="3",DA34&lt;&gt;""),HLOOKUP(DA34,Points_Table_Modified,IF(DI34&gt;=6,8,DI34+2),FALSE),IF(DA34&lt;&gt;"",HLOOKUP(DA34,Points_Table,IF(DI34&gt;=6,8,DI34+2),FALSE),"")),DB34),DB34)</f>
        <v/>
      </c>
      <c r="DD34" s="51">
        <f>IF(AND($G34="6",CD34&lt;&gt;""),CD34,"")</f>
        <v>10</v>
      </c>
      <c r="DE34" s="52">
        <f>IF(AND(CD34&lt;&gt;"",$G34="6"),_xlfn.RANK.EQ(CD34,$DD$6:$DD$89),"")</f>
        <v>9</v>
      </c>
      <c r="DF34" s="52" t="str">
        <f>IF(IF(DE34&lt;&gt;"",IF(MAX(COUNTIF($DE$6:$DE$89,$DE$6:$DE$89))&gt;1,"x",""),"")&lt;&gt;"",DE34+1,"")</f>
        <v/>
      </c>
      <c r="DG34" s="52">
        <f>IF(DE34&lt;&gt;"",IF($G34="3",IF(CD34&lt;&gt;"",IF(AND(DE34&lt;=10,CD34&gt;=$DD$92),HLOOKUP(DE34,Points_Table_Modified,IF(DI34&gt;=6,8,DI34+2),FALSE),0),""),IF(CD34&lt;&gt;"",IF(AND(DE34&lt;=10,CD34&gt;=$DD$92),HLOOKUP(DE34,Points_Table,IF(DI34&gt;=6,8,DI34+2),FALSE),0),"")),"")</f>
        <v>0</v>
      </c>
      <c r="DH34" s="53">
        <f>IF(DF34&lt;&gt;"",AVERAGE(IF(AND($G34="3",DF34&lt;&gt;""),HLOOKUP(DF34,Points_Table_Modified,IF(DI34&gt;=6,8,DI34+2),FALSE),IF(DF34&lt;&gt;"",HLOOKUP(DF34,Points_Table,IF(DI34&gt;=6,8,DI34+2),FALSE),"")),DG34),DG34)</f>
        <v>0</v>
      </c>
      <c r="DI34" s="55">
        <f>VLOOKUP($G34,Entries_D_Event,6,FALSE)</f>
        <v>10</v>
      </c>
      <c r="DJ34" s="52" t="str">
        <f>CONCATENATE(DE34,CZ34,CU34,CP34,CK34,CF34)</f>
        <v>9</v>
      </c>
      <c r="DK34" s="52">
        <f>IF(DJ34&lt;&gt;"",IF(AND($G34="3",CD34&lt;&gt;""),10,IF(CD34&lt;&gt;"",5,"")),"")</f>
        <v>5</v>
      </c>
      <c r="DL34" s="156">
        <f>_xlfn.NUMBERVALUE(IF(DJ34&lt;&gt;"",CONCATENATE(DH34,DC34,CX34,CS34,CN34,CI34),""))</f>
        <v>0</v>
      </c>
      <c r="DM34" s="56">
        <f>IFERROR(DK34+DL34,0)</f>
        <v>5</v>
      </c>
      <c r="DN34" s="90">
        <v>169</v>
      </c>
      <c r="DO34" s="52" t="str">
        <f>IF(AND($G34="1",DN34&lt;&gt;""),DN34,"")</f>
        <v/>
      </c>
      <c r="DP34" s="52" t="str">
        <f>IF(AND(DN34&lt;&gt;"",$G34="1"),_xlfn.RANK.EQ(DN34,$DO$6:$DO$89),"")</f>
        <v/>
      </c>
      <c r="DQ34" s="52" t="str">
        <f>IF(IF(DP34&lt;&gt;"",IF(MAX(COUNTIF($DP$6:$DP$89,$DP$6:$DP$89))&gt;1,"x",""),"")&lt;&gt;"",DP34+1,"")</f>
        <v/>
      </c>
      <c r="DR34" s="52" t="str">
        <f>IF(DP34&lt;&gt;"",IF($G34="3",IF(DN34&lt;&gt;"",IF(AND(DP34&lt;=10,DN34&gt;=$DO$92),HLOOKUP(DP34,Points_Table_Modified,IF(ES34&gt;=6,8,ES34+2),FALSE),0),""),IF(DN34&lt;&gt;"",IF(AND(DP34&lt;=10,DN34&gt;=$DO$92),HLOOKUP(DP34,Points_Table,IF(ES34&gt;=6,8,ES34+2),FALSE),0),"")),"")</f>
        <v/>
      </c>
      <c r="DS34" s="53" t="str">
        <f>IF(DQ34&lt;&gt;"",AVERAGE(IF(AND($G34="3",DQ34&lt;&gt;""),HLOOKUP(DQ34,Points_Table_Modified,IF(ES34&gt;=6,8,ES34+2),FALSE),IF(DQ34&lt;&gt;"",HLOOKUP(DQ34,Points_Table,IF(ES34&gt;=6,8,ES34+2),FALSE),"")),DR34),DR34)</f>
        <v/>
      </c>
      <c r="DT34" s="51" t="str">
        <f>IF(AND($G34="2",DN34&lt;&gt;""),DN34,"")</f>
        <v/>
      </c>
      <c r="DU34" s="52" t="str">
        <f>IF(AND(DN34&lt;&gt;"",$G34="2"),_xlfn.RANK.EQ(DN34,$DT$6:$DT$89),"")</f>
        <v/>
      </c>
      <c r="DV34" s="52" t="str">
        <f>IF(IF(DU34&lt;&gt;"",IF(MAX(COUNTIF($DU$6:$DU$89,$DU$6:$DU$89))&gt;1,"x",""),"")&lt;&gt;"",DU34+1,"")</f>
        <v/>
      </c>
      <c r="DW34" s="54" t="str">
        <f>IF(DU34&lt;&gt;"",IF($G34="3",IF(DN34&lt;&gt;"",IF(AND(DU34&lt;=10,DN34&gt;=$DT$92),HLOOKUP(DU34,Points_Table_Modified,IF(ES34&gt;=6,8,ES34+2),FALSE),0),""),IF(DN34&lt;&gt;"",IF(AND(DU34&lt;=10,DN34&gt;=$DT$92),HLOOKUP(DU34,Points_Table,IF(ES34&gt;=6,8,ES34+2),FALSE),0),"")),"")</f>
        <v/>
      </c>
      <c r="DX34" s="53" t="str">
        <f>IF(DV34&lt;&gt;"",AVERAGE(IF(AND($G34="3",DV34&lt;&gt;""),HLOOKUP(DV34,Points_Table_Modified,IF(ES34&gt;=6,8,ES34+2),FALSE),IF(DV34&lt;&gt;"",HLOOKUP(DV34,Points_Table,IF(ES34&gt;=6,8,ES34+2),FALSE),"")),DW34),DW34)</f>
        <v/>
      </c>
      <c r="DY34" s="51" t="str">
        <f>IF(AND($G34="3",DN34&lt;&gt;""),DN34,"")</f>
        <v/>
      </c>
      <c r="DZ34" s="52" t="str">
        <f>IF(AND(DN34&lt;&gt;"",$G34="3"),_xlfn.RANK.EQ(DN34,$DY$6:$DY$89),"")</f>
        <v/>
      </c>
      <c r="EA34" s="52" t="str">
        <f>IF(IF(DZ34&lt;&gt;"",IF(MAX(COUNTIF($DZ$6:$DZ$89,$DZ$6:$DZ$89))&gt;1,"x",""),"")&lt;&gt;"",DZ34+1,"")</f>
        <v/>
      </c>
      <c r="EB34" s="52" t="str">
        <f>IF(DZ34&lt;&gt;"",IF($G34="3",IF(DN34&lt;&gt;"",IF(AND(DZ34&lt;=20,DN34&gt;=$DY$92),HLOOKUP(DZ34,Points_Table_Modified,IF(ES34&gt;=6,8,ES34+2),FALSE),0),""),IF(DN34&lt;&gt;"",IF(AND(DZ34&lt;=10,DN34&gt;=$DY$92),HLOOKUP(DZ34,Points_Table,IF(ES34&gt;=6,8,ES34+2),FALSE),0),"")),"")</f>
        <v/>
      </c>
      <c r="EC34" s="53" t="str">
        <f>IF(EA34&lt;&gt;"",AVERAGE(IF(AND($G34="3",EA34&lt;&gt;""),HLOOKUP(EA34,Points_Table_Modified,IF(ES34&gt;=6,8,ES34+2),FALSE),IF(EA34&lt;&gt;"",HLOOKUP(EA34,Points_Table,IF(ES34&gt;=6,8,ES34+2),FALSE),"")),EB34),EB34)</f>
        <v/>
      </c>
      <c r="ED34" s="51" t="str">
        <f>IF(AND($G34="4",DN34&lt;&gt;""),DN34,"")</f>
        <v/>
      </c>
      <c r="EE34" s="52" t="str">
        <f>IF(AND(DN34&lt;&gt;"",G34="4"),_xlfn.RANK.EQ(DN34,$ED$6:$ED$89),"")</f>
        <v/>
      </c>
      <c r="EF34" s="52" t="str">
        <f>IF(IF(EE34&lt;&gt;"",IF(MAX(COUNTIF($EE$6:$EE$89,$EE$6:$EE$89))&gt;1,"x",""),"")&lt;&gt;"",EE34+1,"")</f>
        <v/>
      </c>
      <c r="EG34" s="52" t="str">
        <f>IF(EE34&lt;&gt;"",IF($G34="3",IF(DN34&lt;&gt;"",IF(AND(EE34&lt;=10,DN34&gt;=$ED$92),HLOOKUP(EE34,Points_Table_Modified,IF(ES34&gt;=6,8,ES34+2),FALSE),0),""),IF(DN34&lt;&gt;"",IF(AND(EE34&lt;=10,DN34&gt;=$ED$92),HLOOKUP(EE34,Points_Table,IF(ES34&gt;=6,8,ES34+2),FALSE),0),"")),"")</f>
        <v/>
      </c>
      <c r="EH34" s="53" t="str">
        <f>IF(EF34&lt;&gt;"",AVERAGE(IF(AND($G34="3",EF34&lt;&gt;""),HLOOKUP(EF34,Points_Table_Modified,IF(ES34&gt;=6,8,ES34+2),FALSE),IF(EF34&lt;&gt;"",HLOOKUP(EF34,Points_Table,IF(ES34&gt;=6,8,ES34+2),FALSE),"")),EG34),EG34)</f>
        <v/>
      </c>
      <c r="EI34" s="51" t="str">
        <f>IF(AND($G34="5",DN34&lt;&gt;""),DN34,"")</f>
        <v/>
      </c>
      <c r="EJ34" s="52" t="str">
        <f>IF(AND(DN34&lt;&gt;"",$G34="5"),_xlfn.RANK.EQ(DN34,$EI$6:$EI$89),"")</f>
        <v/>
      </c>
      <c r="EK34" s="52" t="str">
        <f>IF(IF(EJ34&lt;&gt;"",IF(MAX(COUNTIF($EJ$6:$EJ$89,$EJ$6:$EJ$89))&gt;1,"x",""),"")&lt;&gt;"",EJ34+1,"")</f>
        <v/>
      </c>
      <c r="EL34" s="52" t="str">
        <f>IF(EJ34&lt;&gt;"",IF($G34="3",IF(DN34&lt;&gt;"",IF(AND(EJ34&lt;=10,DN34&gt;=$EI$92),HLOOKUP(EJ34,Points_Table_Modified,IF(ES34&gt;=6,8,ES34+2),FALSE),0),""),IF(DN34&lt;&gt;"",IF(AND(EJ34&lt;=10,DN34&gt;=$EI$92),HLOOKUP(EJ34,Points_Table,IF(ES34&gt;=6,8,ES34+2),FALSE),0),"")),"")</f>
        <v/>
      </c>
      <c r="EM34" s="53" t="str">
        <f>IF(EK34&lt;&gt;"",AVERAGE(IF(AND($G34="3",EK34&lt;&gt;""),HLOOKUP(EK34,Points_Table_Modified,IF(ES34&gt;=6,8,ES34+2),FALSE),IF(EK34&lt;&gt;"",HLOOKUP(EK34,Points_Table,IF(ES34&gt;=6,8,ES34+2),FALSE),"")),EL34),EL34)</f>
        <v/>
      </c>
      <c r="EN34" s="51">
        <f>IF(AND($G34="6",DN34&lt;&gt;""),DN34,"")</f>
        <v>169</v>
      </c>
      <c r="EO34" s="52">
        <f>IF(AND(DN34&lt;&gt;"",$G34="6"),_xlfn.RANK.EQ(DN34,$EN$6:$EN$89),"")</f>
        <v>5</v>
      </c>
      <c r="EP34" s="52" t="str">
        <f>IF(IF(EO34&lt;&gt;"",IF(MAX(COUNTIF($EO$6:$EO$89,$EO$6:$EO$89))&gt;1,"x",""),"")&lt;&gt;"",EO34+1,"")</f>
        <v/>
      </c>
      <c r="EQ34" s="52">
        <f>IF(EO34&lt;&gt;"",IF($G34="3",IF(DN34&lt;&gt;"",IF(AND(EO34&lt;=10,DN34&gt;=$EN$92),HLOOKUP(EO34,Points_Table_Modified,IF(ES34&gt;=6,8,ES34+2),FALSE),0),""),IF(DN34&lt;&gt;"",IF(AND(EO34&lt;=10,DN34&gt;=$EN$92),HLOOKUP(EO34,Points_Table,IF(ES34&gt;=6,8,ES34+2),FALSE),0),"")),"")</f>
        <v>12</v>
      </c>
      <c r="ER34" s="53">
        <f>IF(EP34&lt;&gt;"",AVERAGE(IF(AND($G34="3",EP34&lt;&gt;""),HLOOKUP(EP34,Points_Table_Modified,IF(ES34&gt;=6,8,ES34+2),FALSE),IF(EP34&lt;&gt;"",HLOOKUP(EP34,Points_Table,IF(ES34&gt;=6,8,ES34+2),FALSE),"")),EQ34),EQ34)</f>
        <v>12</v>
      </c>
      <c r="ES34" s="57">
        <f>VLOOKUP($G34,Entries_D_Event,7,FALSE)</f>
        <v>7</v>
      </c>
      <c r="ET34" s="52" t="str">
        <f>CONCATENATE(EO34,EJ34,EE34,DZ34,DU34,DP34)</f>
        <v>5</v>
      </c>
      <c r="EU34" s="118">
        <f>IF(ET34&lt;&gt;"",IF(AND($G34="3",DN34&lt;&gt;""),10,IF(DN34&lt;&gt;"",5,"")),"")</f>
        <v>5</v>
      </c>
      <c r="EV34" s="118">
        <f>_xlfn.NUMBERVALUE(IF(ET34&lt;&gt;"",CONCATENATE(ER34,EM34,EH34,EC34,DX34,DS34),""))</f>
        <v>12</v>
      </c>
      <c r="EW34" s="56">
        <f>IFERROR(EU34+EV34,0)</f>
        <v>17</v>
      </c>
      <c r="EX34" s="90"/>
      <c r="EY34" s="52" t="str">
        <f>IF(AND($G34="1",EX34&lt;&gt;""),EX34,"")</f>
        <v/>
      </c>
      <c r="EZ34" s="52" t="str">
        <f>IF(AND(EX34&lt;&gt;"",$G34="1"),_xlfn.RANK.EQ(EX34,$EY$6:$EY$89),"")</f>
        <v/>
      </c>
      <c r="FA34" s="52" t="str">
        <f>IF(IF(EZ34&lt;&gt;"",IF(MAX(COUNTIF($EZ$6:$EZ$89,$EZ$6:$EZ$89))&gt;1,"x",""),"")&lt;&gt;"",EZ34+1,"")</f>
        <v/>
      </c>
      <c r="FB34" s="52" t="str">
        <f>IF(EZ34&lt;&gt;"",IF($G34="3",IF(EX34&lt;&gt;"",IF(AND(EZ34&lt;=10,EX34&gt;=$EY$92),HLOOKUP(EZ34,Points_Table_Modified,IF(GC34&gt;=6,8,GC34+2),FALSE),0),""),IF(EX34&lt;&gt;"",IF(AND(EZ34&lt;=10,EX34&gt;=$EY$92),HLOOKUP(EZ34,Points_Table,IF(GC34&gt;=6,8,GC34+2),FALSE),0),"")),"")</f>
        <v/>
      </c>
      <c r="FC34" s="56" t="str">
        <f>IF(FB34&gt;0,IF(FA34&lt;&gt;"",AVERAGE(IF(AND($G34="3",FA34&lt;&gt;""),HLOOKUP(FA34,Points_Table_Modified,IF(GC34&gt;=6,8,GC34+2),FALSE),IF(FA34&lt;&gt;"",HLOOKUP(FA34,Points_Table,IF(GC34&gt;=6,8,GC34+2),FALSE),"")),FB34),FB34),0)</f>
        <v/>
      </c>
      <c r="FD34" s="51" t="str">
        <f>IF(AND($G34="2",EX34&lt;&gt;""),EX34,"")</f>
        <v/>
      </c>
      <c r="FE34" s="52" t="str">
        <f>IF(AND(EX34&lt;&gt;"",$G34="2"),_xlfn.RANK.EQ(EX34,$FD$6:$FD$89),"")</f>
        <v/>
      </c>
      <c r="FF34" s="52" t="str">
        <f>IF(IF(FE34&lt;&gt;"",IF(MAX(COUNTIF($FE$6:$FE$89,$FE$6:$FE$89))&gt;1,"x",""),"")&lt;&gt;"",FE34+1,"")</f>
        <v/>
      </c>
      <c r="FG34" s="54" t="str">
        <f>IF(FE34&lt;&gt;"",IF($G34="3",IF(EX34&lt;&gt;"",IF(AND(FE34&lt;=10,EX34&gt;=$FD$92),HLOOKUP(FE34,Points_Table_Modified,IF(GC34&gt;=6,8,GC34+2),FALSE),0),""),IF(EX34&lt;&gt;"",IF(AND(FE34&lt;=10,EX34&gt;=$FD$92),HLOOKUP(FE34,Points_Table,IF(GC34&gt;=6,8,GC34+2),FALSE),0),"")),"")</f>
        <v/>
      </c>
      <c r="FH34" s="56" t="str">
        <f>IF(FG34&gt;0,IF(FF34&lt;&gt;"",AVERAGE(IF(AND($G34="3",FF34&lt;&gt;""),HLOOKUP(FF34,Points_Table_Modified,IF(GC34&gt;=6,8,GC34+2),FALSE),IF(FF34&lt;&gt;"",HLOOKUP(FF34,Points_Table,IF(GC34&gt;=6,8,GC34+2),FALSE),"")),FG34),FG34),0)</f>
        <v/>
      </c>
      <c r="FI34" s="51" t="str">
        <f>IF(AND($G34="3",EX34&lt;&gt;""),EX34,"")</f>
        <v/>
      </c>
      <c r="FJ34" s="52" t="str">
        <f>IF(AND(EX34&lt;&gt;"",$G34="3"),_xlfn.RANK.EQ(EX34,$FI$6:$FI$89),"")</f>
        <v/>
      </c>
      <c r="FK34" s="52" t="str">
        <f>IF(IF(FJ34&lt;&gt;"",IF(MAX(COUNTIF($FJ$6:$FJ$89,$FJ$6:$FJ$89))&gt;1,"x",""),"")&lt;&gt;"",FJ34+1,"")</f>
        <v/>
      </c>
      <c r="FL34" s="52" t="str">
        <f>IF(FJ34&lt;&gt;"",IF($G34="3",IF(EX34&lt;&gt;"",IF(AND(FJ34&lt;=20,EX34&gt;=$FI$92),HLOOKUP(FJ34,Points_Table_Modified,IF(GC34&gt;=6,8,GC34+2),FALSE),0),""),IF(EX34&lt;&gt;"",IF(AND(FJ34&lt;=10,EX34&gt;=$FI$92),HLOOKUP(FJ34,Points_Table,IF(GC34&gt;=6,8,GC34+2),FALSE),0),"")),"")</f>
        <v/>
      </c>
      <c r="FM34" s="56" t="str">
        <f>IF(FL34&gt;0,IF(FK34&lt;&gt;"",AVERAGE(IF(AND($G34="3",FK34&lt;&gt;""),HLOOKUP(FK34,Points_Table_Modified,IF(GC34&gt;=6,8,GC34+2),FALSE),IF(FK34&lt;&gt;"",HLOOKUP(FK34,Points_Table,IF(GC34&gt;=6,8,GC34+2),FALSE),"")),FL34),FL34),0)</f>
        <v/>
      </c>
      <c r="FN34" s="51" t="str">
        <f>IF(AND($G34="4",EX34&lt;&gt;""),EX34,"")</f>
        <v/>
      </c>
      <c r="FO34" s="52" t="str">
        <f>IF(AND(EX34&lt;&gt;"",G34="4"),_xlfn.RANK.EQ(EX34,$FN$6:$FN$89),"")</f>
        <v/>
      </c>
      <c r="FP34" s="52" t="str">
        <f>IF(IF(FO34&lt;&gt;"",IF(MAX(COUNTIF($FO$6:$FO$89,$FO$6:$FO$89))&gt;1,"x",""),"")&lt;&gt;"",FO34+1,"")</f>
        <v/>
      </c>
      <c r="FQ34" s="52" t="str">
        <f>IF(FO34&lt;&gt;"",IF($G34="3",IF(EX34&lt;&gt;"",IF(AND(FO34&lt;=10,EX34&gt;=$FN$92),HLOOKUP(FO34,Points_Table_Modified,IF(GC34&gt;=6,8,GC34+2),FALSE),0),""),IF(EX34&lt;&gt;"",IF(AND(FO34&lt;=10,EX34&gt;=$FN$92),HLOOKUP(FO34,Points_Table,IF(GC34&gt;=6,8,GC34+2),FALSE),0),"")),"")</f>
        <v/>
      </c>
      <c r="FR34" s="56" t="str">
        <f>IF(FQ34&gt;0,IF(FP34&lt;&gt;"",AVERAGE(IF(AND($G34="3",FP34&lt;&gt;""),HLOOKUP(FP34,Points_Table_Modified,IF(GC34&gt;=6,8,GC34+2),FALSE),IF(FP34&lt;&gt;"",HLOOKUP(FP34,Points_Table,IF(GC34&gt;=6,8,GC34+2),FALSE),"")),FQ34),FQ34),0)</f>
        <v/>
      </c>
      <c r="FS34" s="51" t="str">
        <f>IF(AND($G34="5",EX34&lt;&gt;""),EX34,"")</f>
        <v/>
      </c>
      <c r="FT34" s="52" t="str">
        <f>IF(AND(EX34&lt;&gt;"",$G34="5"),_xlfn.RANK.EQ(EX34,$FS$6:$FS$89),"")</f>
        <v/>
      </c>
      <c r="FU34" s="52" t="str">
        <f>IF(IF(FT34&lt;&gt;"",IF(MAX(COUNTIF($FT$6:$FT$89,$FT$6:$FT$89))&gt;1,"x",""),"")&lt;&gt;"",FT34+1,"")</f>
        <v/>
      </c>
      <c r="FV34" s="52" t="str">
        <f>IF(FT34&lt;&gt;"",IF($G34="3",IF(EX34&lt;&gt;"",IF(AND(FT34&lt;=10,EX34&gt;=$FS$92),HLOOKUP(FT34,Points_Table_Modified,IF(GC34&gt;=6,8,GC34+2),FALSE),0),""),IF(EX34&lt;&gt;"",IF(AND(FT34&lt;=10,EX34&gt;=$FS$92),HLOOKUP(FT34,Points_Table,IF(GC34&gt;=6,8,GC34+2),FALSE),0),"")),"")</f>
        <v/>
      </c>
      <c r="FW34" s="56" t="str">
        <f>IF(FV34&gt;0,IF(FU34&lt;&gt;"",AVERAGE(IF(AND($G34="3",FU34&lt;&gt;""),HLOOKUP(FU34,Points_Table_Modified,IF(GC34&gt;=6,8,GC34+2),FALSE),IF(FU34&lt;&gt;"",HLOOKUP(FU34,Points_Table,IF(GC34&gt;=6,8,GC34+2),FALSE),"")),FV34),FV34),0)</f>
        <v/>
      </c>
      <c r="FX34" s="51" t="str">
        <f>IF(AND($G34="6",EX34&lt;&gt;""),EX34,"")</f>
        <v/>
      </c>
      <c r="FY34" s="52" t="str">
        <f>IF(AND(EX34&lt;&gt;"",$G34="6"),_xlfn.RANK.EQ(EX34,$FX$6:$FX$89),"")</f>
        <v/>
      </c>
      <c r="FZ34" s="52" t="str">
        <f>IF(IF(FY34&lt;&gt;"",IF(MAX(COUNTIF($FY$6:$FY$89,$FY$6:$FY$89))&gt;1,"x",""),"")&lt;&gt;"",FY34+1,"")</f>
        <v/>
      </c>
      <c r="GA34" s="52" t="str">
        <f>IF(FY34&lt;&gt;"",IF($G34="3",IF(EX34&lt;&gt;"",IF(AND(FY34&lt;=10,EX34&gt;=$FX$92),HLOOKUP(FY34,Points_Table_Modified,IF(GC34&gt;=6,8,GC34+2),FALSE),0),""),IF(EX34&lt;&gt;"",IF(AND(FY34&lt;=10,EX34&gt;=$FX$92),HLOOKUP(FY34,Points_Table,IF(GC34&gt;=6,8,GC34+2),FALSE),0),"")),"")</f>
        <v/>
      </c>
      <c r="GB34" s="56" t="str">
        <f>IF(GA34&gt;0,IF(FZ34&lt;&gt;"",AVERAGE(IF(AND($G34="3",FZ34&lt;&gt;""),HLOOKUP(FZ34,Points_Table_Modified,IF(GC34&gt;=6,8,GC34+2),FALSE),IF(FZ34&lt;&gt;"",HLOOKUP(FZ34,Points_Table,IF(GC34&gt;=6,8,GC34+2),FALSE),"")),GA34),GA34),0)</f>
        <v/>
      </c>
      <c r="GC34" s="57">
        <f>VLOOKUP($G34,Entries_D_Event,8,FALSE)</f>
        <v>0</v>
      </c>
      <c r="GD34" s="52" t="str">
        <f>CONCATENATE(FY34,FT34,FO34,FJ34,FE34,EZ34)</f>
        <v/>
      </c>
      <c r="GE34" s="118" t="str">
        <f>IF(GD34&lt;&gt;"",IF(AND($G34="3",EX34&lt;&gt;""),10,IF(EX34&lt;&gt;"",5,"")),"")</f>
        <v/>
      </c>
      <c r="GF34" s="118">
        <f>_xlfn.NUMBERVALUE(IF(GD34&lt;&gt;"",CONCATENATE(GB34,FW34,FR34,FM34,FH34,FC34),""))</f>
        <v>0</v>
      </c>
      <c r="GG34" s="56">
        <f>IFERROR(GE34+GF34,0)</f>
        <v>0</v>
      </c>
      <c r="GH34" s="90"/>
      <c r="GI34" s="52" t="str">
        <f>IF(AND($G34="1",GH34&lt;&gt;""),GH34,"")</f>
        <v/>
      </c>
      <c r="GJ34" s="52" t="str">
        <f>IF(AND(GH34&lt;&gt;"",$G34="1"),_xlfn.RANK.EQ(GH34,$GI$6:$GI$89),"")</f>
        <v/>
      </c>
      <c r="GK34" s="52" t="str">
        <f>IF(IF(GJ34&lt;&gt;"",IF(MAX(COUNTIF($GJ$6:$GJ$89,$GJ$6:$GJ$89))&gt;1,"x",""),"")&lt;&gt;"",GJ34+1,"")</f>
        <v/>
      </c>
      <c r="GL34" s="52" t="str">
        <f>IF(GJ34&lt;&gt;"",IF($G34="3",IF(GH34&lt;&gt;"",IF(AND(GJ34&lt;=10,GH34&gt;=$GI$92),HLOOKUP(GJ34,Points_Table_Modified,IF(HM34&gt;=6,8,HM34+2),FALSE),0),""),IF(GH34&lt;&gt;"",IF(AND(GJ34&lt;=10,GH34&gt;=$GI$92),HLOOKUP(GJ34,Points_Table,IF(HM34&gt;=6,8,HM34+2),FALSE),0),"")),"")</f>
        <v/>
      </c>
      <c r="GM34" s="53" t="str">
        <f>IF(GK34&lt;&gt;"",AVERAGE(IF(AND($G34="3",GK34&lt;&gt;""),HLOOKUP(GK34,Points_Table_Modified,IF(HM34&gt;=6,8,HM34+2),FALSE),IF(GK34&lt;&gt;"",HLOOKUP(GK34,Points_Table,IF(HM34&gt;=6,8,HM34+2),FALSE),"")),GL34),GL34)</f>
        <v/>
      </c>
      <c r="GN34" s="51" t="str">
        <f>IF(AND($G34="2",GH34&lt;&gt;""),GH34,"")</f>
        <v/>
      </c>
      <c r="GO34" s="52" t="str">
        <f>IF(AND(GH34&lt;&gt;"",$G34="2"),_xlfn.RANK.EQ(GH34,$GN$6:$GN$89),"")</f>
        <v/>
      </c>
      <c r="GP34" s="52" t="str">
        <f>IF(IF(GO34&lt;&gt;"",IF(MAX(COUNTIF($GO$6:$GO$89,$GO$6:$GO$89))&gt;1,"x",""),"")&lt;&gt;"",GO34+1,"")</f>
        <v/>
      </c>
      <c r="GQ34" s="54" t="str">
        <f>IF(GO34&lt;&gt;"",IF($G34="3",IF(GH34&lt;&gt;"",IF(AND(GO34&lt;=10,GH34&gt;=$GN$92),HLOOKUP(GO34,Points_Table_Modified,IF(HM34&gt;=6,8,HM34+2),FALSE),0),""),IF(GH34&lt;&gt;"",IF(AND(GO34&lt;=10,GH34&gt;=$GN$92),HLOOKUP(GO34,Points_Table,IF(HM34&gt;=6,8,HM34+2),FALSE),0),"")),"")</f>
        <v/>
      </c>
      <c r="GR34" s="53" t="str">
        <f>IF(GP34&lt;&gt;"",AVERAGE(IF(AND($G34="3",GP34&lt;&gt;""),HLOOKUP(GP34,Points_Table_Modified,IF(HM34&gt;=6,8,HM34+2),FALSE),IF(GP34&lt;&gt;"",HLOOKUP(GP34,Points_Table,IF(HM34&gt;=6,8,HM34+2),FALSE),"")),GQ34),GQ34)</f>
        <v/>
      </c>
      <c r="GS34" s="51" t="str">
        <f>IF(AND($G34="3",GH34&lt;&gt;""),GH34,"")</f>
        <v/>
      </c>
      <c r="GT34" s="52" t="str">
        <f>IF(AND(GH34&lt;&gt;"",$G34="3"),_xlfn.RANK.EQ(GH34,$GS$6:$GS$89),"")</f>
        <v/>
      </c>
      <c r="GU34" s="52" t="str">
        <f>IF(IF(GT34&lt;&gt;"",IF(MAX(COUNTIF($GT$6:$GT$89,$GT$6:$GT$89))&gt;1,"x",""),"")&lt;&gt;"",GT34+1,"")</f>
        <v/>
      </c>
      <c r="GV34" s="52" t="str">
        <f>IF(GT34&lt;&gt;"",IF($G34="3",IF(GH34&lt;&gt;"",IF(AND(GT34&lt;=20,GH34&gt;=$GS$92),HLOOKUP(GT34,Points_Table_Modified,IF(HM34&gt;=6,8,HM34+2),FALSE),0),""),IF(GH34&lt;&gt;"",IF(AND(GT34&lt;=10,GH34&gt;=$GS$92),HLOOKUP(GT34,Points_Table,IF(HM34&gt;=6,8,HM34+2),FALSE),0),"")),"")</f>
        <v/>
      </c>
      <c r="GW34" s="53" t="str">
        <f>IF(GU34&lt;&gt;"",AVERAGE(IF(AND($G34="3",GU34&lt;&gt;""),HLOOKUP(GU34,Points_Table_Modified,IF(HM34&gt;=6,8,HM34+2),FALSE),IF(GU34&lt;&gt;"",HLOOKUP(GU34,Points_Table,IF(HM34&gt;=6,8,HM34+2),FALSE),"")),GV34),GV34)</f>
        <v/>
      </c>
      <c r="GX34" s="51" t="str">
        <f>IF(AND($G34="4",GH34&lt;&gt;""),GH34,"")</f>
        <v/>
      </c>
      <c r="GY34" s="52" t="str">
        <f>IF(AND($GH34&lt;&gt;"",G34="4"),_xlfn.RANK.EQ(GH34,$GX$6:$GX$89),"")</f>
        <v/>
      </c>
      <c r="GZ34" s="52" t="str">
        <f>IF(IF(GY34&lt;&gt;"",IF(MAX(COUNTIF($GY$6:$GY$89,$GY$6:$GY$89))&gt;1,"x",""),"")&lt;&gt;"",GY34+1,"")</f>
        <v/>
      </c>
      <c r="HA34" s="52" t="str">
        <f>IF(GY34&lt;&gt;"",IF($G34="3",IF(GH34&lt;&gt;"",IF(AND(GY34&lt;=10,GH34&gt;=$GX$92),HLOOKUP(GY34,Points_Table_Modified,IF(HM34&gt;=6,8,HM34+2),FALSE),0),""),IF(GH34&lt;&gt;"",IF(AND(GY34&lt;=10,GH34&gt;=$GX$92),HLOOKUP(GY34,Points_Table,IF(HM34&gt;=6,8,HM34+2),FALSE),0),"")),"")</f>
        <v/>
      </c>
      <c r="HB34" s="53" t="str">
        <f>IF(GZ34&lt;&gt;"",AVERAGE(IF(AND($G34="3",GZ34&lt;&gt;""),HLOOKUP(GZ34,Points_Table_Modified,IF(HM34&gt;=6,8,HM34+2),FALSE),IF(GZ34&lt;&gt;"",HLOOKUP(GZ34,Points_Table,IF(HM34&gt;=6,8,HM34+2),FALSE),"")),HA34),HA34)</f>
        <v/>
      </c>
      <c r="HC34" s="51" t="str">
        <f>IF(AND($G34="5",GH34&lt;&gt;""),GH34,"")</f>
        <v/>
      </c>
      <c r="HD34" s="52" t="str">
        <f>IF(AND(GH34&lt;&gt;"",$G34="5"),_xlfn.RANK.EQ(GH34,$HC$6:$HC$89),"")</f>
        <v/>
      </c>
      <c r="HE34" s="52" t="str">
        <f>IF(IF(HD34&lt;&gt;"",IF(MAX(COUNTIF($HD$6:$HD$89,$HD$6:$HD$89))&gt;1,"x",""),"")&lt;&gt;"",HD34+1,"")</f>
        <v/>
      </c>
      <c r="HF34" s="52" t="str">
        <f>IF(HD34&lt;&gt;"",IF($G34="3",IF(GH34&lt;&gt;"",IF(AND(HD34&lt;=10,GH34&gt;=$HC$92),HLOOKUP(HD34,Points_Table_Modified,IF(HM34&gt;=6,8,HM34+2),FALSE),0),""),IF(GH34&lt;&gt;"",IF(AND(HD34&lt;=10,GH34&gt;=$HC$92),HLOOKUP(HD34,Points_Table,IF(HM34&gt;=6,8,HM34+2),FALSE),0),"")),"")</f>
        <v/>
      </c>
      <c r="HG34" s="53" t="str">
        <f>IF(HE34&lt;&gt;"",AVERAGE(IF(AND($G34="3",HE34&lt;&gt;""),HLOOKUP(HE34,Points_Table_Modified,IF(HM34&gt;=6,8,HM34+2),FALSE),IF(HE34&lt;&gt;"",HLOOKUP(HE34,Points_Table,IF(HM34&gt;=6,8,HM34+2),FALSE),"")),HF34),HF34)</f>
        <v/>
      </c>
      <c r="HH34" s="51" t="str">
        <f>IF(AND($G34="6",GH34&lt;&gt;""),GH34,"")</f>
        <v/>
      </c>
      <c r="HI34" s="52" t="str">
        <f>IF(AND(GH34&lt;&gt;"",$G34="6"),_xlfn.RANK.EQ(GH34,$HH$6:$HH$89),"")</f>
        <v/>
      </c>
      <c r="HJ34" s="52" t="str">
        <f>IF(IF(HI34&lt;&gt;"",IF(MAX(COUNTIF($HI$6:$HI$89,$HI$6:$HI$89))&gt;1,"x",""),"")&lt;&gt;"",HI34+1,"")</f>
        <v/>
      </c>
      <c r="HK34" s="52" t="str">
        <f>IF(HI34&lt;&gt;"",IF($G34="3",IF(GH34&lt;&gt;"",IF(AND(HI34&lt;=10,GH34&gt;=$HH$92),HLOOKUP(HI34,Points_Table_Modified,IF(HM34&gt;=6,8,HM34+2),FALSE),0),""),IF(GH34&lt;&gt;"",IF(AND(HI34&lt;=10,GH34&gt;=$HH$92),HLOOKUP(HI34,Points_Table,IF(HM34&gt;=6,8,HM34+2),FALSE),0),"")),"")</f>
        <v/>
      </c>
      <c r="HL34" s="53" t="str">
        <f>IF(HJ34&lt;&gt;"",AVERAGE(IF(AND($G34="3",HJ34&lt;&gt;""),HLOOKUP(HJ34,Points_Table_Modified,IF(HM34&gt;=6,8,HM34+2),FALSE),IF(HJ34&lt;&gt;"",HLOOKUP(HJ34,Points_Table,IF(HM34&gt;=6,8,HM34+2),FALSE),"")),HK34),HK34)</f>
        <v/>
      </c>
      <c r="HM34" s="57">
        <f>VLOOKUP($G34,Entries_D_Event,9,FALSE)</f>
        <v>0</v>
      </c>
      <c r="HN34" s="52" t="str">
        <f>CONCATENATE(HI34,HD34,GY34,GT34,GO34,GJ34)</f>
        <v/>
      </c>
      <c r="HO34" s="118" t="str">
        <f>IF(HN34&lt;&gt;"",IF(AND($G34="3",GH34&lt;&gt;""),10,IF(GH34&lt;&gt;"",5,"")),"")</f>
        <v/>
      </c>
      <c r="HP34" s="118">
        <f>_xlfn.NUMBERVALUE(IF(HN34&lt;&gt;"",CONCATENATE(HL34,HG34,HB34,GW34,GR34,GM34),""))</f>
        <v>0</v>
      </c>
      <c r="HQ34" s="56">
        <f>IFERROR(HO34+HP34,0)</f>
        <v>0</v>
      </c>
      <c r="HR34" s="90"/>
      <c r="HS34" s="52" t="str">
        <f>IF(AND($G34="1",HR34&lt;&gt;""),HR34,"")</f>
        <v/>
      </c>
      <c r="HT34" s="52" t="str">
        <f>IF(AND(HR34&lt;&gt;"",$G34="1"),_xlfn.RANK.EQ(HR34,$HS$6:$HS$89),"")</f>
        <v/>
      </c>
      <c r="HU34" s="52" t="str">
        <f>IF(IF(HT34&lt;&gt;"",IF(MAX(COUNTIF($HT$6:$HT$89,$HT$6:$HT$89))&gt;1,"x",""),"")&lt;&gt;"",HT34+1,"")</f>
        <v/>
      </c>
      <c r="HV34" s="52" t="str">
        <f>IF(HT34&lt;&gt;"",IF($G34="3",IF(HR34&lt;&gt;"",IF(AND(HT34&lt;=10,HR34&gt;=$HS$92),HLOOKUP(HT34,Points_Table_Modified,IF(IW34&gt;=6,8,IW34+2),FALSE),0),""),IF(HR34&lt;&gt;"",IF(AND(HT34&lt;=10,HR34&gt;=$HS$92),HLOOKUP(HT34,Points_Table,IF(IW34&gt;=6,8,IW34+2),FALSE),0),"")),"")</f>
        <v/>
      </c>
      <c r="HW34" s="53" t="str">
        <f>IF(HU34&lt;&gt;"",AVERAGE(IF(AND($G34="3",HU34&lt;&gt;""),HLOOKUP(HU34,Points_Table_Modified,IF(IW34&gt;=6,8,IW34+2),FALSE),IF(HU34&lt;&gt;"",HLOOKUP(HU34,Points_Table,IF(IW34&gt;=6,8,IW34+2),FALSE),"")),HV34),HV34)</f>
        <v/>
      </c>
      <c r="HX34" s="51" t="str">
        <f>IF(AND($G34="2",HR34&lt;&gt;""),HR34,"")</f>
        <v/>
      </c>
      <c r="HY34" s="52" t="str">
        <f>IF(AND(HR34&lt;&gt;"",$G34="2"),_xlfn.RANK.EQ(HR34,$HX$6:$HX$89),"")</f>
        <v/>
      </c>
      <c r="HZ34" s="52" t="str">
        <f>IF(IF(HY34&lt;&gt;"",IF(MAX(COUNTIF($HY$6:$HY$89,$HY$6:$HY$89))&gt;1,"x",""),"")&lt;&gt;"",HY34+1,"")</f>
        <v/>
      </c>
      <c r="IA34" s="54" t="str">
        <f>IF(HY34&lt;&gt;"",IF($G34="3",IF(HR34&lt;&gt;"",IF(AND(HY34&lt;=10,HR34&gt;=$HX$92),HLOOKUP(HY34,Points_Table_Modified,IF(IW34&gt;=6,8,IW34+2),FALSE),0),""),IF(HR34&lt;&gt;"",IF(AND(HY34&lt;=10,HR34&gt;=$HX$92),HLOOKUP(HY34,Points_Table,IF(IW34&gt;=6,8,IW34+2),FALSE),0),"")),"")</f>
        <v/>
      </c>
      <c r="IB34" s="53" t="str">
        <f>IF(HZ34&lt;&gt;"",AVERAGE(IF(AND($G34="3",HZ34&lt;&gt;""),HLOOKUP(HZ34,Points_Table_Modified,IF(IW34&gt;=6,8,IW34+2),FALSE),IF(HZ34&lt;&gt;"",HLOOKUP(HZ34,Points_Table,IF(IW34&gt;=6,8,IW34+2),FALSE),"")),IA34),IA34)</f>
        <v/>
      </c>
      <c r="IC34" s="51" t="str">
        <f>IF(AND($G34="3",HR34&lt;&gt;""),HR34,"")</f>
        <v/>
      </c>
      <c r="ID34" s="52" t="str">
        <f>IF(AND(HR34&lt;&gt;"",$G34="3"),_xlfn.RANK.EQ(HR34,$IC$6:$IC$89),"")</f>
        <v/>
      </c>
      <c r="IE34" s="52" t="str">
        <f>IF(IF(ID34&lt;&gt;"",IF(MAX(COUNTIF($ID$6:$ID$89,$ID$6:$ID$89))&gt;1,"x",""),"")&lt;&gt;"",ID34+1,"")</f>
        <v/>
      </c>
      <c r="IF34" s="52" t="str">
        <f>IF(ID34&lt;&gt;"",IF($G34="3",IF(HR34&lt;&gt;"",IF(AND(ID34&lt;=20,HR34&gt;=$IC$92),HLOOKUP(ID34,Points_Table_Modified,IF(IW34&gt;=6,8,IW34+2),FALSE),0),""),IF(HR34&lt;&gt;"",IF(AND(ID34&lt;=10,HR34&gt;=$IC$92),HLOOKUP(ID34,Points_Table,IF(IW34&gt;=6,8,IW34+2),FALSE),0),"")),"")</f>
        <v/>
      </c>
      <c r="IG34" s="53" t="str">
        <f>IF(IE34&lt;&gt;"",AVERAGE(IF(AND($G34="3",IE34&lt;&gt;""),HLOOKUP(IE34,Points_Table_Modified,IF(IW34&gt;=6,8,IW34+2),FALSE),IF(IE34&lt;&gt;"",HLOOKUP(IE34,Points_Table,IF(IW34&gt;=6,8,IW34+2),FALSE),"")),IF34),IF34)</f>
        <v/>
      </c>
      <c r="IH34" s="51" t="str">
        <f>IF(AND($G34="4",HR34&lt;&gt;""),HR34,"")</f>
        <v/>
      </c>
      <c r="II34" s="52" t="str">
        <f>IF(AND(HR34&lt;&gt;"",G34="4"),_xlfn.RANK.EQ(HR34,$IH$6:$IH$89),"")</f>
        <v/>
      </c>
      <c r="IJ34" s="52" t="str">
        <f>IF(IF(II34&lt;&gt;"",IF(MAX(COUNTIF($II$6:$II$89,$II$6:$II$89))&gt;1,"x",""),"")&lt;&gt;"",II34+1,"")</f>
        <v/>
      </c>
      <c r="IK34" s="52" t="str">
        <f>IF(II34&lt;&gt;"",IF($G34="3",IF(HR34&lt;&gt;"",IF(AND(II34&lt;=10,HR34&gt;=$IH$92),HLOOKUP(II34,Points_Table_Modified,IF(IW34&gt;=6,8,IW34+2),FALSE),0),""),IF(HR34&lt;&gt;"",IF(AND(II34&lt;=10,HR34&gt;=$IH$92),HLOOKUP(II34,Points_Table,IF(IW34&gt;=6,8,IW34+2),FALSE),0),"")),"")</f>
        <v/>
      </c>
      <c r="IL34" s="53" t="str">
        <f>IF(IJ34&lt;&gt;"",AVERAGE(IF(AND($G34="3",IJ34&lt;&gt;""),HLOOKUP(IJ34,Points_Table_Modified,IF(IW34&gt;=6,8,IW34+2),FALSE),IF(IJ34&lt;&gt;"",HLOOKUP(IJ34,Points_Table,IF(IW34&gt;=6,8,IW34+2),FALSE),"")),IK34),IK34)</f>
        <v/>
      </c>
      <c r="IM34" s="51" t="str">
        <f>IF(AND($G34="5",HR34&lt;&gt;""),HR34,"")</f>
        <v/>
      </c>
      <c r="IN34" s="52" t="str">
        <f>IF(AND(HR34&lt;&gt;"",$G34="5"),_xlfn.RANK.EQ(HR34,$IM$6:$IM$89),"")</f>
        <v/>
      </c>
      <c r="IO34" s="52" t="str">
        <f>IF(IF(IN34&lt;&gt;"",IF(MAX(COUNTIF($IN$6:$IN$89,$IN$6:$IN$89))&gt;1,"x",""),"")&lt;&gt;"",IN34+1,"")</f>
        <v/>
      </c>
      <c r="IP34" s="52" t="str">
        <f>IF(IN34&lt;&gt;"",IF($G34="3",IF(HR34&lt;&gt;"",IF(AND(IN34&lt;=10,HR34&gt;=$IM$92),HLOOKUP(IN34,Points_Table_Modified,IF(IW34&gt;=6,8,IW34+2),FALSE),0),""),IF(HR34&lt;&gt;"",IF(AND(IN34&lt;=10,HR34&gt;=$IM$92),HLOOKUP(IN34,Points_Table,IF(IW34&gt;=6,8,IW34+2),FALSE),0),"")),"")</f>
        <v/>
      </c>
      <c r="IQ34" s="53" t="str">
        <f>IF(IO34&lt;&gt;"",AVERAGE(IF(AND($G34="3",IO34&lt;&gt;""),HLOOKUP(IO34,Points_Table_Modified,IF(IW34&gt;=6,8,IW34+2),FALSE),IF(IO34&lt;&gt;"",HLOOKUP(IO34,Points_Table,IF(IW34&gt;=6,8,IW34+2),FALSE),"")),IP34),IP34)</f>
        <v/>
      </c>
      <c r="IR34" s="51" t="str">
        <f>IF(AND($G34="6",HR34&lt;&gt;""),HR34,"")</f>
        <v/>
      </c>
      <c r="IS34" s="52" t="str">
        <f>IF(AND(HR34&lt;&gt;"",$G34="6"),_xlfn.RANK.EQ(HR34,$IR$6:$IR$89),"")</f>
        <v/>
      </c>
      <c r="IT34" s="52" t="str">
        <f>IF(IF(IS34&lt;&gt;"",IF(MAX(COUNTIF($IS$6:$IS$89,$IS$6:$IS$89))&gt;1,"x",""),"")&lt;&gt;"",IS34+1,"")</f>
        <v/>
      </c>
      <c r="IU34" s="52" t="str">
        <f>IF(IS34&lt;&gt;"",IF($G34="3",IF(HR34&lt;&gt;"",IF(AND(IS34&lt;=10,HR34&gt;=$IR$92),HLOOKUP(IS34,Points_Table_Modified,IF(IW34&gt;=6,8,IW34+2),FALSE),0),""),IF(HR34&lt;&gt;"",IF(AND(IS34&lt;=10,HR34&gt;=$IR$92),HLOOKUP(IS34,Points_Table,IF(IW34&gt;=6,8,IW34+2),FALSE),0),"")),"")</f>
        <v/>
      </c>
      <c r="IV34" s="53" t="str">
        <f>IF(IT34&lt;&gt;"",AVERAGE(IF(AND($G34="3",IT34&lt;&gt;""),HLOOKUP(IT34,Points_Table_Modified,IF(IW34&gt;=6,8,IW34+2),FALSE),IF(IT34&lt;&gt;"",HLOOKUP(IT34,Points_Table,IF(IW34&gt;=6,8,IW34+2),FALSE),"")),IU34),IU34)</f>
        <v/>
      </c>
      <c r="IW34" s="57">
        <f>VLOOKUP($G34,Entries_D_Event,10,FALSE)</f>
        <v>0</v>
      </c>
      <c r="IX34" s="52" t="str">
        <f>CONCATENATE(IS34,IN34,II34,ID34,HY34,HT34)</f>
        <v/>
      </c>
      <c r="IY34" s="118" t="str">
        <f>IF(IX34&lt;&gt;"",IF(AND($G34="3",HR34&lt;&gt;""),10,IF(HR34&lt;&gt;"",5,"")),"")</f>
        <v/>
      </c>
      <c r="IZ34" s="118">
        <f>_xlfn.NUMBERVALUE(IF(IX34&lt;&gt;"",CONCATENATE(IV34,IQ34,IL34,IG34,IB34,HW34),""))</f>
        <v>0</v>
      </c>
      <c r="JA34" s="56">
        <f>IFERROR(IY34+IZ34,0)</f>
        <v>0</v>
      </c>
      <c r="JB34" s="90"/>
      <c r="JC34" s="52" t="str">
        <f>IF(AND($G34="1",JB34&lt;&gt;""),JB34,"")</f>
        <v/>
      </c>
      <c r="JD34" s="52" t="str">
        <f>IF(AND(JB34&lt;&gt;"",$G34="1"),_xlfn.RANK.EQ(JB34,$JC$6:$JC$89),"")</f>
        <v/>
      </c>
      <c r="JE34" s="52" t="str">
        <f>IF(IF(JD34&lt;&gt;"",IF(MAX(COUNTIF($JD$6:$JD$89,$JD$6:$JD$89))&gt;1,"x",""),"")&lt;&gt;"",JD34+1,"")</f>
        <v/>
      </c>
      <c r="JF34" s="52" t="str">
        <f>IF(JD34&lt;&gt;"",IF($G34="3",IF(JB34&lt;&gt;"",IF(AND(JD34&lt;=10,JB34&gt;=$JC$92),HLOOKUP(JD34,Points_Table_Modified,IF(KG34&gt;=6,8,KG34+2),FALSE),0),""),IF(JB34&lt;&gt;"",IF(AND(JD34&lt;=10,JB34&gt;=$JC$92),HLOOKUP(JD34,Points_Table,IF(KG34&gt;=6,8,KG34+2),FALSE),0),"")),"")</f>
        <v/>
      </c>
      <c r="JG34" s="53" t="str">
        <f>IF(JE34&lt;&gt;"",AVERAGE(IF(AND($G34="3",JE34&lt;&gt;""),HLOOKUP(JE34,Points_Table_Modified,IF(KG34&gt;=6,8,KG34+2),FALSE),IF(JE34&lt;&gt;"",HLOOKUP(JE34,Points_Table,IF(KG34&gt;=6,8,KG34+2),FALSE),"")),JF34),JF34)</f>
        <v/>
      </c>
      <c r="JH34" s="51" t="str">
        <f>IF(AND($G34="2",JB34&lt;&gt;""),JB34,"")</f>
        <v/>
      </c>
      <c r="JI34" s="52" t="str">
        <f>IF(AND(JB34&lt;&gt;"",$G34="2"),_xlfn.RANK.EQ(JB34,$JH$6:$JH$89),"")</f>
        <v/>
      </c>
      <c r="JJ34" s="52" t="str">
        <f>IF(IF(JI34&lt;&gt;"",IF(MAX(COUNTIF($JI$6:$JI$89,$JI$6:$JI$89))&gt;1,"x",""),"")&lt;&gt;"",JI34+1,"")</f>
        <v/>
      </c>
      <c r="JK34" s="54" t="str">
        <f>IF(JI34&lt;&gt;"",IF($G34="3",IF(JB34&lt;&gt;"",IF(AND(JI34&lt;=10,JB34&gt;=$JH$92),HLOOKUP(JI34,Points_Table_Modified,IF(KG34&gt;=6,8,KG34+2),FALSE),0),""),IF(JB34&lt;&gt;"",IF(AND(JI34&lt;=10,JB34&gt;=$JH$92),HLOOKUP(JI34,Points_Table,IF(KG34&gt;=6,8,KG34+2),FALSE),0),"")),"")</f>
        <v/>
      </c>
      <c r="JL34" s="53" t="str">
        <f>IF(JJ34&lt;&gt;"",AVERAGE(IF(AND($G34="3",JJ34&lt;&gt;""),HLOOKUP(JJ34,Points_Table_Modified,IF(KG34&gt;=6,8,KG34+2),FALSE),IF(JJ34&lt;&gt;"",HLOOKUP(JJ34,Points_Table,IF(KG34&gt;=6,8,KG34+2),FALSE),"")),JK34),JK34)</f>
        <v/>
      </c>
      <c r="JM34" s="51" t="str">
        <f>IF(AND($G34="3",JB34&lt;&gt;""),JB34,"")</f>
        <v/>
      </c>
      <c r="JN34" s="52" t="str">
        <f>IF(AND(JB34&lt;&gt;"",$G34="3"),_xlfn.RANK.EQ(JB34,$JM$6:$JM$89),"")</f>
        <v/>
      </c>
      <c r="JO34" s="52" t="str">
        <f>IF(IF(JN34&lt;&gt;"",IF(MAX(COUNTIF($JN$6:$JN$89,$JN$6:$JN$89))&gt;1,"x",""),"")&lt;&gt;"",JN34+1,"")</f>
        <v/>
      </c>
      <c r="JP34" s="52" t="str">
        <f>IF(JN34&lt;&gt;"",IF($G34="3",IF(JB34&lt;&gt;"",IF(AND(JN34&lt;=20,JB34&gt;=$JM$92),HLOOKUP(JN34,Points_Table_Modified,IF(KG34&gt;=6,8,KG34+2),FALSE),0),""),IF(JB34&lt;&gt;"",IF(AND(JN34&lt;=10,JB34&gt;=$JM$92),HLOOKUP(JN34,Points_Table,IF(KG34&gt;=6,8,KG34+2),FALSE),0),"")),"")</f>
        <v/>
      </c>
      <c r="JQ34" s="53" t="str">
        <f>IF(JO34&lt;&gt;"",AVERAGE(IF(AND($G34="3",JO34&lt;&gt;""),HLOOKUP(JO34,Points_Table_Modified,IF(KG34&gt;=6,8,KG34+2),FALSE),IF(JO34&lt;&gt;"",HLOOKUP(JO34,Points_Table,IF(KG34&gt;=6,8,KG34+2),FALSE),"")),JP34),JP34)</f>
        <v/>
      </c>
      <c r="JR34" s="51" t="str">
        <f>IF(AND($G34="4",JB34&lt;&gt;""),JB34,"")</f>
        <v/>
      </c>
      <c r="JS34" s="52" t="str">
        <f>IF(AND(JB34&lt;&gt;"",G34="4"),_xlfn.RANK.EQ(JB34,$JR$6:$JR$89),"")</f>
        <v/>
      </c>
      <c r="JT34" s="52" t="str">
        <f>IF(IF(JS34&lt;&gt;"",IF(MAX(COUNTIF($JS$6:$JS$89,$JS$6:$JS$89))&gt;1,"x",""),"")&lt;&gt;"",JS34+1,"")</f>
        <v/>
      </c>
      <c r="JU34" s="52" t="str">
        <f>IF(JS34&lt;&gt;"",IF($G34="3",IF(JB34&lt;&gt;"",IF(AND(JS34&lt;=10,JB34&gt;=$JR$92),HLOOKUP(JS34,Points_Table_Modified,IF(KG34&gt;=6,8,KG34+2),FALSE),0),""),IF(JB34&lt;&gt;"",IF(AND(JS34&lt;=10,JB34&gt;=$JR$92),HLOOKUP(JS34,Points_Table,IF(KG34&gt;=6,8,KG34+2),FALSE),0),"")),"")</f>
        <v/>
      </c>
      <c r="JV34" s="53" t="str">
        <f>IF(JT34&lt;&gt;"",AVERAGE(IF(AND($G34="3",JT34&lt;&gt;""),HLOOKUP(JT34,Points_Table_Modified,IF(KG34&gt;=6,8,KG34+2),FALSE),IF(JT34&lt;&gt;"",HLOOKUP(JT34,Points_Table,IF(KG34&gt;=6,8,KG34+2),FALSE),"")),JU34),JU34)</f>
        <v/>
      </c>
      <c r="JW34" s="51" t="str">
        <f>IF(AND($G34="5",JB34&lt;&gt;""),JB34,"")</f>
        <v/>
      </c>
      <c r="JX34" s="52" t="str">
        <f>IF(AND(JB34&lt;&gt;"",$G34="5"),_xlfn.RANK.EQ(JB34,$JW$6:$JW$89),"")</f>
        <v/>
      </c>
      <c r="JY34" s="52" t="str">
        <f>IF(IF(JX34&lt;&gt;"",IF(MAX(COUNTIF($JX$6:$JX$89,$JX$6:$JX$89))&gt;1,"x",""),"")&lt;&gt;"",JX34+1,"")</f>
        <v/>
      </c>
      <c r="JZ34" s="52" t="str">
        <f>IF(JX34&lt;&gt;"",IF($G34="3",IF(JB34&lt;&gt;"",IF(AND(JX34&lt;=10,JB34&gt;=$JW$92),HLOOKUP(JX34,Points_Table_Modified,IF(KG34&gt;=6,8,KG34+2),FALSE),0),""),IF(JB34&lt;&gt;"",IF(AND(JX34&lt;=10,JB34&gt;=$JW$92),HLOOKUP(JX34,Points_Table,IF(KG34&gt;=6,8,KG34+2),FALSE),0),"")),"")</f>
        <v/>
      </c>
      <c r="KA34" s="53" t="str">
        <f>IF(JY34&lt;&gt;"",AVERAGE(IF(AND($G34="3",JY34&lt;&gt;""),HLOOKUP(JY34,Points_Table_Modified,IF(KG34&gt;=6,8,KG34+2),FALSE),IF(JY34&lt;&gt;"",HLOOKUP(JY34,Points_Table,IF(KG34&gt;=6,8,KG34+2),FALSE),"")),JZ34),JZ34)</f>
        <v/>
      </c>
      <c r="KB34" s="51" t="str">
        <f>IF(AND($G34="6",JB34&lt;&gt;""),JB34,"")</f>
        <v/>
      </c>
      <c r="KC34" s="52" t="str">
        <f>IF(AND(JB34&lt;&gt;"",$G34="6"),_xlfn.RANK.EQ(JB34,$KB$6:$KB$89),"")</f>
        <v/>
      </c>
      <c r="KD34" s="52" t="str">
        <f>IF(IF(KC34&lt;&gt;"",IF(MAX(COUNTIF($KC$6:$KC$89,$KC$6:$KC$89))&gt;1,"x",""),"")&lt;&gt;"",KC34+1,"")</f>
        <v/>
      </c>
      <c r="KE34" s="52" t="str">
        <f>IF(KC34&lt;&gt;"",IF($G34="3",IF(JB34&lt;&gt;"",IF(AND(KC34&lt;=10,JB34&gt;=$KB$92),HLOOKUP(KC34,Points_Table_Modified,IF(KG34&gt;=6,8,KG34+2),FALSE),0),""),IF(JB34&lt;&gt;"",IF(AND(KC34&lt;=10,JB34&gt;=$KB$92),HLOOKUP(KC34,Points_Table,IF(KG34&gt;=6,8,KG34+2),FALSE),0),"")),"")</f>
        <v/>
      </c>
      <c r="KF34" s="53" t="str">
        <f>IF(KD34&lt;&gt;"",AVERAGE(IF(AND($G34="3",KD34&lt;&gt;""),HLOOKUP(KD34,Points_Table_Modified,IF(KG34&gt;=6,8,KG34+2),FALSE),IF(KD34&lt;&gt;"",HLOOKUP(KD34,Points_Table,IF(KG34&gt;=6,8,KG34+2),FALSE),"")),KE34),KE34)</f>
        <v/>
      </c>
      <c r="KG34" s="57">
        <f>VLOOKUP($G34,Entries_D_Event,11,FALSE)</f>
        <v>0</v>
      </c>
      <c r="KH34" s="52" t="str">
        <f>CONCATENATE(KC34,JX34,JS34,JN34,JI34,JD34)</f>
        <v/>
      </c>
      <c r="KI34" s="118" t="str">
        <f>IF(KH34&lt;&gt;"",IF(AND($G34="3",JB34&lt;&gt;""),10,IF(JB34&lt;&gt;"",5,"")),"")</f>
        <v/>
      </c>
      <c r="KJ34" s="118">
        <f>_xlfn.NUMBERVALUE(IF(KH34&lt;&gt;"",CONCATENATE(KF34,KA34,JV34,JQ34,JL34,JG34),""))</f>
        <v>0</v>
      </c>
      <c r="KK34" s="56">
        <f>IFERROR(KI34+KJ34,0)</f>
        <v>0</v>
      </c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</row>
    <row r="35" spans="1:358" s="1" customFormat="1" x14ac:dyDescent="0.25">
      <c r="A35" s="35"/>
      <c r="B35" s="45">
        <v>30</v>
      </c>
      <c r="C35" s="46" t="s">
        <v>232</v>
      </c>
      <c r="D35" s="47" t="s">
        <v>233</v>
      </c>
      <c r="E35" s="50"/>
      <c r="F35" s="109">
        <v>31</v>
      </c>
      <c r="G35" s="49" t="s">
        <v>59</v>
      </c>
      <c r="H35" s="50" t="str">
        <f>VLOOKUP($G35,Class_Description,2)</f>
        <v>Open Class</v>
      </c>
      <c r="I35" s="187">
        <f>AS35+CC35+DM35+EW35+GG35+HQ35+JA35+KK35</f>
        <v>60</v>
      </c>
      <c r="J35" s="116"/>
      <c r="K35" s="102" t="str">
        <f>IF(AND(J35&lt;&gt;"",$G35="1"),J35,"")</f>
        <v/>
      </c>
      <c r="L35" s="103" t="str">
        <f>IF(AND(J35&lt;&gt;"",$G35="1"),_xlfn.RANK.EQ(J35,$K$6:$K$89),"")</f>
        <v/>
      </c>
      <c r="M35" s="103" t="str">
        <f>IF(G35="6",IF(IF(L35&lt;&gt;"",IF(MAX(COUNTIF($L$6:$L$89,$L$6:$L$89))&gt;1,"x",""),"")&lt;&gt;"",L35+1,""),IF(K35=0,"",IF(IF(L35&lt;&gt;"",IF(MAX(COUNTIF($L$6:$L$89,$L$6:$L$89))&gt;1,"x",""),"")&lt;&gt;"",L35+1,"")))</f>
        <v/>
      </c>
      <c r="N35" s="103" t="str">
        <f>IF(L35&lt;&gt;"",IF($G35="3",IF(AND(L35&lt;=20,J35&gt;=$K$92),HLOOKUP(L35,Points_Table_Modified,IF(AO35&gt;=6,8,AO35+2),FALSE),0),IF(AND(L35&lt;=10,J35&gt;=$K$92),HLOOKUP(L35,Points_Table,IF(AO35&gt;=6,8,AO35+2),FALSE),0)),"")</f>
        <v/>
      </c>
      <c r="O35" s="103" t="str">
        <f>IF(M35&lt;&gt;"",AVERAGE(IF(AND($G35="3",M35&lt;&gt;""),HLOOKUP(M35,Points_Table_Modified,IF(AO35&gt;=6,8,AO35+2),FALSE),IF(M35&lt;&gt;"",HLOOKUP(M35,Points_Table,IF(AO35&gt;=6,8,AO35+2),FALSE),"")),N35),N35)</f>
        <v/>
      </c>
      <c r="P35" s="102" t="str">
        <f>IF(AND(J35&lt;&gt;"",$G35="2"),J35,"")</f>
        <v/>
      </c>
      <c r="Q35" s="103" t="str">
        <f>IF(AND(J35&lt;&gt;"",$G35="2"),_xlfn.RANK.EQ(J35,$P$6:$P$89),"")</f>
        <v/>
      </c>
      <c r="R35" s="103" t="str">
        <f>IF(G35="6",IF(IF(Q35&lt;&gt;"",IF(MAX(COUNTIF($Q$6:$Q$89,$Q$6:$Q$89))&gt;1,"x",""),"")&lt;&gt;"",Q35+1,""),IF(P35=0,"",IF(IF(Q35&lt;&gt;"",IF(MAX(COUNTIF($Q$6:$Q$89,$Q$6:$Q$89))&gt;1,"x",""),"")&lt;&gt;"",Q35+1,"")))</f>
        <v/>
      </c>
      <c r="S35" s="103" t="str">
        <f>IF(Q35&lt;&gt;"",IF($G35="3",IF(J35&lt;&gt;"",IF(AND(Q35&lt;=10,J35&gt;=$P$92),HLOOKUP(Q35,Points_Table_Modified,IF(AO35&gt;=6,8,AO35+2),FALSE),0),""),IF(J35&lt;&gt;"",IF(AND(Q35&lt;=10,J35&gt;=$P$92),HLOOKUP(Q35,Points_Table,IF(AO35&gt;=6,8,AO35+2),FALSE),0),"")),"")</f>
        <v/>
      </c>
      <c r="T35" s="103" t="str">
        <f>IF(R35&lt;&gt;"",AVERAGE(IF(AND($G35="3",R35&lt;&gt;""),HLOOKUP(R35,Points_Table_Modified,IF(AO35&gt;=6,8,AO35+2),FALSE),IF(R35&lt;&gt;"",HLOOKUP(R35,Points_Table,IF(AO35&gt;=6,8,AO35+2),FALSE),"")),S35),S35)</f>
        <v/>
      </c>
      <c r="U35" s="102" t="str">
        <f>IF(AND(J35&lt;&gt;"",$G35="3"),J35,"")</f>
        <v/>
      </c>
      <c r="V35" s="103" t="str">
        <f>IF(AND(J35&lt;&gt;"",$G35="3"),_xlfn.RANK.EQ(J35,$U$6:$U$89),"")</f>
        <v/>
      </c>
      <c r="W35" s="103" t="str">
        <f>IF(G35="6",IF(IF(V35&lt;&gt;"",IF(MAX(COUNTIF($V$6:$V$89,$V$6:$V$89))&gt;1,"x",""),"")&lt;&gt;"",V35+1,""),IF(U35=0,"",IF(IF(V35&lt;&gt;"",IF(MAX(COUNTIF($V$6:$V$89,$V$6:$V$89))&gt;1,"x",""),"")&lt;&gt;"",V35+1,"")))</f>
        <v/>
      </c>
      <c r="X35" s="103" t="str">
        <f>IF(V35&lt;&gt;"",IF($G35="3",IF(J35&lt;&gt;"",IF(AND(V35&lt;=20,J35&gt;=$U$92),HLOOKUP(V35,Points_Table_Modified,IF(AO35&gt;=6,8,AO35+2),FALSE),0),""),IF(J35&lt;&gt;"",IF(AND(V35&lt;=10,$J35&gt;=$U$92),HLOOKUP(V35,Points_Table,IF(AO35&gt;=6,8,AO35+2),FALSE),0),"")),"")</f>
        <v/>
      </c>
      <c r="Y35" s="103" t="str">
        <f>IF(W35&lt;&gt;"",AVERAGE(IF(AND($G35="3",W35&lt;&gt;""),HLOOKUP(W35,Points_Table_Modified,IF(AO35&gt;=6,8,AO35+2),FALSE),IF(W35&lt;&gt;"",HLOOKUP(W35,Points_Table,IF(AO35&gt;=6,8,AO35+2),FALSE),"")),X35),X35)</f>
        <v/>
      </c>
      <c r="Z35" s="102" t="str">
        <f>IF(AND(J35&lt;&gt;"",$G35="4"),J35,"")</f>
        <v/>
      </c>
      <c r="AA35" s="103" t="str">
        <f>IF(AND($J35&lt;&gt;"",G35="4"),_xlfn.RANK.EQ(J35,$Z$6:$Z$89),"")</f>
        <v/>
      </c>
      <c r="AB35" s="103" t="str">
        <f>IF($G35="6",IF(IF(AA35&lt;&gt;"",IF(MAX(COUNTIF($AA$6:$AA$89,$AA$6:$AA$89))&gt;1,"x",""),"")&lt;&gt;"",AA35+1,""),IF(Z35=0,"",IF(IF(AA35&lt;&gt;"",IF(MAX(COUNTIF($AA$6:$AA$89,$AA$6:$AA$89))&gt;1,"x",""),"")&lt;&gt;"",AA35+1,"")))</f>
        <v/>
      </c>
      <c r="AC35" s="103" t="str">
        <f>IF(AA35&lt;&gt;"",IF($G35="3",IF(J35&lt;&gt;"",IF(AND(AA35&lt;=10,J35&gt;=$Z$92),HLOOKUP(AA35,Points_Table_Modified,IF(AO35&gt;=6,8,AO35+2),FALSE),0),""),IF(J35&lt;&gt;"",IF(AND(AA35&lt;=10,J35&gt;=$Z$92),HLOOKUP(AA35,Points_Table,IF(AO35&gt;=6,8,AO35+2),FALSE),0),"")),"")</f>
        <v/>
      </c>
      <c r="AD35" s="103" t="str">
        <f>IF(AB35&lt;&gt;"",AVERAGE(IF(AND($G35="3",AB35&lt;&gt;""),HLOOKUP(AB35,Points_Table_Modified,IF(AO35&gt;=6,8,AO35+2),FALSE),IF(AB35&lt;&gt;"",HLOOKUP(AB35,Points_Table,IF(AO35&gt;=6,8,AO35+2),FALSE),"")),AC35),AC35)</f>
        <v/>
      </c>
      <c r="AE35" s="102" t="str">
        <f>IF(AND(J35&lt;&gt;"",$G35="5"),J35,"")</f>
        <v/>
      </c>
      <c r="AF35" s="103" t="str">
        <f>IF(AND(J35&lt;&gt;"",$G35="5"),_xlfn.RANK.EQ(J35,$AE$6:$AE$89),"")</f>
        <v/>
      </c>
      <c r="AG35" s="103" t="str">
        <f>IF($G35="6",IF(IF(AF35&lt;&gt;"",IF(MAX(COUNTIF($AF$6:$AF$89,$AF$6:$AF$89))&gt;1,"x",""),"")&lt;&gt;"",AF35+1,""),IF(AE35=0,"",IF(IF(AF35&lt;&gt;"",IF(MAX(COUNTIF($AF$6:$AF$89,$AF$6:$AF$89))&gt;1,"x",""),"")&lt;&gt;"",AF35+1,"")))</f>
        <v/>
      </c>
      <c r="AH35" s="103" t="str">
        <f>IF(AF35&lt;&gt;"",IF($G35="3",IF(J35&lt;&gt;"",IF(AND(AF35&lt;=10,J35&gt;=$AE$92),HLOOKUP(AF35,Points_Table_Modified,IF(AO35&gt;=6,8,AO35+2),FALSE),0),""),IF(J35&lt;&gt;"",IF(AND(AF35&lt;=10,J35&gt;=$AE$92),HLOOKUP(AF35,Points_Table,IF(AO35&gt;=6,8,AO35+2),FALSE),0),"")),"")</f>
        <v/>
      </c>
      <c r="AI35" s="103" t="str">
        <f>IF(AG35&lt;&gt;"",AVERAGE(IF(AND($G35="3",AG35&lt;&gt;""),HLOOKUP(AG35,Points_Table_Modified,IF(AO35&gt;=6,8,AO35+2),FALSE),IF(AG35&lt;&gt;"",HLOOKUP(AG35,Points_Table,IF(AO35&gt;=6,8,AO35+2),FALSE),"")),AH35),AH35)</f>
        <v/>
      </c>
      <c r="AJ35" s="102" t="str">
        <f>IF(AND(J35&lt;&gt;"",$G35="6"),J35,"")</f>
        <v/>
      </c>
      <c r="AK35" s="103" t="str">
        <f>IF(AND(J35&lt;&gt;"",$G35="6"),_xlfn.RANK.EQ(J35,$AJ$6:$AJ$89),"")</f>
        <v/>
      </c>
      <c r="AL35" s="103" t="str">
        <f>IF(G35="6",IF(IF(AK35&lt;&gt;"",IF(MAX(COUNTIF($AK$6:$AK$89,$AK$6:$AK$89))&gt;1,"x",""),"")&lt;&gt;"",AK35+1,""),IF(AJ35=0,"",IF(IF(AK35&lt;&gt;"",IF(MAX(COUNTIF($AK$6:$AK$89,$AK$6:$AK$89))&gt;1,"x",""),"")&lt;&gt;"",AK35+1,"")))</f>
        <v/>
      </c>
      <c r="AM35" s="103" t="str">
        <f>IF(AK35&lt;&gt;"",IF($G35="3",IF(J35&lt;&gt;"",IF(AND(AK35&lt;=10,J35&gt;=$AJ$92),HLOOKUP(AK35,Points_Table_Modified,IF(AO35&gt;=6,8,AO35+2),FALSE),0),""),IF(J35&lt;&gt;"",IF(AND(AK35&lt;=10,J35&gt;=$AJ$92),HLOOKUP(AK35,Points_Table,IF(AO35&gt;=6,8,AO35+2),FALSE),0),"")),"")</f>
        <v/>
      </c>
      <c r="AN35" s="136" t="str">
        <f>IF(AL35&lt;&gt;"",AVERAGE(IF(AND($G35="3",AL35&lt;&gt;""),HLOOKUP(AL35,Points_Table_Modified,IF(AO35&gt;=6,8,AO35+2),FALSE),IF(AL35&lt;&gt;"",HLOOKUP(AL35,Points_Table,IF(AO35&gt;=6,8,AO35+2),FALSE),"")),AM35),AM35)</f>
        <v/>
      </c>
      <c r="AO35" s="55">
        <f>VLOOKUP($G35,Entries_D_Event,4,FALSE)</f>
        <v>9</v>
      </c>
      <c r="AP35" s="52" t="str">
        <f>CONCATENATE(AK35,AF35,AA35,V35,Q35,L35)</f>
        <v/>
      </c>
      <c r="AQ35" s="118" t="str">
        <f>IF(AP35&lt;&gt;"",IF(AND($G35="3",J35&lt;&gt;""),10,IF(J35&lt;&gt;"",5,"")),"")</f>
        <v/>
      </c>
      <c r="AR35" s="118">
        <f>_xlfn.NUMBERVALUE(IF(AP35&lt;&gt;"",CONCATENATE(AN35,AI35,AD35,Y35,T35,O35),""))</f>
        <v>0</v>
      </c>
      <c r="AS35" s="56">
        <f>IFERROR(AQ35+AR35,0)</f>
        <v>0</v>
      </c>
      <c r="AT35" s="90"/>
      <c r="AU35" s="54" t="str">
        <f>IF(AND(AT35&lt;&gt;"",$G35="1"),AT35,"")</f>
        <v/>
      </c>
      <c r="AV35" s="52" t="str">
        <f>IF(AND(AT35&lt;&gt;"",$G35="1"),_xlfn.RANK.EQ(AT35,$AU$6:$AU$89),"")</f>
        <v/>
      </c>
      <c r="AW35" s="52" t="str">
        <f>IF(IF(AV35&lt;&gt;"",IF(MAX(COUNTIF($AV$6:$AV$89,$AV$6:$AV$89))&gt;1,"x",""),"")&lt;&gt;"",AV35+1,"")</f>
        <v/>
      </c>
      <c r="AX35" s="52" t="str">
        <f>IF(AV35&lt;&gt;"",IF($G35="3",IF(AT35&lt;&gt;"",IF(AND(AV35&lt;=10,AT35&gt;=$AU$92),HLOOKUP(AV35,Points_Table_Modified,IF(BY35&gt;=6,8,BY35+2),FALSE),0),""),IF(AT35&lt;&gt;"",IF(AND(AV35&lt;=10,AT35&gt;=$AU$92),HLOOKUP(AV35,Points_Table,IF(BY35&gt;=6,8,BY35+2),FALSE),0),"")),"")</f>
        <v/>
      </c>
      <c r="AY35" s="53" t="str">
        <f>IF(AW35&lt;&gt;"",AVERAGE(IF(AND($G35="3",AW35&lt;&gt;""),HLOOKUP(AW35,Points_Table_Modified,IF(BY35&gt;=6,8,BY35+2),FALSE),IF(AW35&lt;&gt;"",HLOOKUP(AW35,Points_Table,IF(BY35&gt;=6,8,BY35+2),FALSE),"")),AX35),AX35)</f>
        <v/>
      </c>
      <c r="AZ35" s="51" t="str">
        <f>IF(AND($G35="2",AT35&lt;&gt;""),AT35,"")</f>
        <v/>
      </c>
      <c r="BA35" s="52" t="str">
        <f>IF(AND(AT35&lt;&gt;"",$G35="2"),_xlfn.RANK.EQ(AT35,$AZ$6:$AZ$89),"")</f>
        <v/>
      </c>
      <c r="BB35" s="52" t="str">
        <f>IF(IF(BA35&lt;&gt;"",IF(MAX(COUNTIF($BA$6:$BA$89,$BA$6:$BA$89))&gt;1,"x",""),"")&lt;&gt;"",BA35+1,"")</f>
        <v/>
      </c>
      <c r="BC35" s="54" t="str">
        <f>IF(BA35&lt;&gt;"",IF($G35="3",IF(AT35&lt;&gt;"",IF(AND(BA35&lt;=10,AT35&gt;=$AZ$92),HLOOKUP(BA35,Points_Table_Modified,IF(BY35&gt;=6,8,BY35+2),FALSE),0),""),IF(AT35&lt;&gt;"",IF(AND(BA35&lt;=10,AT35&gt;=$AZ$92),HLOOKUP(BA35,Points_Table,IF(BY35&gt;=6,8,BY35+2),FALSE),0),"")),"")</f>
        <v/>
      </c>
      <c r="BD35" s="53" t="str">
        <f>IF(BB35&lt;&gt;"",AVERAGE(IF(AND($G35="3",BB35&lt;&gt;""),HLOOKUP(BB35,Points_Table_Modified,IF(BY35&gt;=6,8,BY35+2),FALSE),IF(BB35&lt;&gt;"",HLOOKUP(BB35,Points_Table,IF(BY35&gt;=6,8,BY35+2),FALSE),"")),BC35),BC35)</f>
        <v/>
      </c>
      <c r="BE35" s="51" t="str">
        <f>IF(AND($G35="3",AT35&lt;&gt;""),AT35,"")</f>
        <v/>
      </c>
      <c r="BF35" s="52" t="str">
        <f>IF(AND(AT35&lt;&gt;"",$G35="3"),_xlfn.RANK.EQ(AT35,$BE$6:$BE$89),"")</f>
        <v/>
      </c>
      <c r="BG35" s="52" t="str">
        <f>IF(IF(BF35&lt;&gt;"",IF(MAX(COUNTIF($BF$6:$BF$89,$BF$6:$BF$89))&gt;1,"x",""),"")&lt;&gt;"",BF35+1,"")</f>
        <v/>
      </c>
      <c r="BH35" s="52" t="str">
        <f>IF(BF35&lt;&gt;"",IF($G35="3",IF(AT35&lt;&gt;"",IF(AND(BF35&lt;=20,AT35&gt;=$BE$92),HLOOKUP(BF35,Points_Table_Modified,IF(BY35&gt;=6,8,BY35+2),FALSE),0),""),IF(AT35&lt;&gt;"",IF(AND(BF35&lt;=10,AT35&gt;=$BE$92),HLOOKUP(BF35,Points_Table,IF(BY35&gt;=6,8,BY35+2),FALSE),0),"")),"")</f>
        <v/>
      </c>
      <c r="BI35" s="53" t="str">
        <f>IF(BG35&lt;&gt;"",AVERAGE(IF(AND($G35="3",BG35&lt;&gt;""),HLOOKUP(BG35,Points_Table_Modified,IF(BY35&gt;=6,8,BY35+2),FALSE),IF(BG35&lt;&gt;"",HLOOKUP(BG35,Points_Table,IF(BY35&gt;=6,8,BY35+2),FALSE),"")),BH35),BH35)</f>
        <v/>
      </c>
      <c r="BJ35" s="51" t="str">
        <f>IF(AND($G35="4",AT35&lt;&gt;""),AT35,"")</f>
        <v/>
      </c>
      <c r="BK35" s="52" t="str">
        <f>IF(AND(AT35&lt;&gt;"",G35="4"),_xlfn.RANK.EQ(AT35,$BJ$6:$BJ$89),"")</f>
        <v/>
      </c>
      <c r="BL35" s="52" t="str">
        <f>IF(IF(BK35&lt;&gt;"",IF(MAX(COUNTIF($BK$6:$BK$89,$BK$6:$BK$89))&gt;1,"x",""),"")&lt;&gt;"",BK35+1,"")</f>
        <v/>
      </c>
      <c r="BM35" s="52" t="str">
        <f>IF(BK35&lt;&gt;"",IF($G35="3",IF(AT35&lt;&gt;"",IF(AND(BK35&lt;=10,AT35&gt;=$BJ$92),HLOOKUP(BK35,Points_Table_Modified,IF(BY35&gt;=6,8,BY35+2),FALSE),0),""),IF(AT35&lt;&gt;"",IF(AND(BK35&lt;=10,AT35&gt;=$BJ$92),HLOOKUP(BK35,Points_Table,IF(BY35&gt;=6,8,BY35+2),FALSE),0),"")),"")</f>
        <v/>
      </c>
      <c r="BN35" s="53" t="str">
        <f>IF(BL35&lt;&gt;"",AVERAGE(IF(AND($G35="3",BL35&lt;&gt;""),HLOOKUP(BL35,Points_Table_Modified,IF(BY35&gt;=6,8,BY35+2),FALSE),IF(BL35&lt;&gt;"",HLOOKUP(BL35,Points_Table,IF(BY35&gt;=6,8,BY35+2),FALSE),"")),BM35),BM35)</f>
        <v/>
      </c>
      <c r="BO35" s="51" t="str">
        <f>IF(AND($G35="5",AT35&lt;&gt;""),AT35,"")</f>
        <v/>
      </c>
      <c r="BP35" s="52" t="str">
        <f>IF(AND(AT35&lt;&gt;"",$G35="5"),_xlfn.RANK.EQ(AT35,$BO$6:$BO$89),"")</f>
        <v/>
      </c>
      <c r="BQ35" s="52" t="str">
        <f>IF(IF(BP35&lt;&gt;"",IF(MAX(COUNTIF($BP$6:$BP$89,$BP$6:$BP$89))&gt;1,"x",""),"")&lt;&gt;"",BP35+1,"")</f>
        <v/>
      </c>
      <c r="BR35" s="52" t="str">
        <f>IF(BP35&lt;&gt;"",IF($G35="3",IF(AT35&lt;&gt;"",IF(AND(BP35&lt;=10,AT35&gt;=$BO$92),HLOOKUP(BP35,Points_Table_Modified,IF(BY35&gt;=6,8,BY35+2),FALSE),0),""),IF(AT35&lt;&gt;"",IF(AND(BP35&lt;=10,AT35&gt;=$BO$92),HLOOKUP(BP35,Points_Table,IF(BY35&gt;=6,8,BY35+2),FALSE),0),"")),"")</f>
        <v/>
      </c>
      <c r="BS35" s="53" t="str">
        <f>IF(BQ35&lt;&gt;"",AVERAGE(IF(AND($G35="3",BQ35&lt;&gt;""),HLOOKUP(BQ35,Points_Table_Modified,IF(BY35&gt;=6,8,BY35+2),FALSE),IF(BQ35&lt;&gt;"",HLOOKUP(BQ35,Points_Table,IF(BY35&gt;=6,8,BY35+2),FALSE),"")),BR35),BR35)</f>
        <v/>
      </c>
      <c r="BT35" s="51" t="str">
        <f>IF(AND($G35="6",AT35&lt;&gt;""),AT35,"")</f>
        <v/>
      </c>
      <c r="BU35" s="52" t="str">
        <f>IF(AND(AT35&lt;&gt;"",$G35="6"),_xlfn.RANK.EQ(AT35,$BT$6:$BT$89),"")</f>
        <v/>
      </c>
      <c r="BV35" s="52" t="str">
        <f>IF(IF(BU35&lt;&gt;"",IF(MAX(COUNTIF($BU$6:$BU$89,$BU$6:$BU$89))&gt;1,"x",""),"")&lt;&gt;"",BU35+1,"")</f>
        <v/>
      </c>
      <c r="BW35" s="52" t="str">
        <f>IF(BU35&lt;&gt;"",IF($G35="3",IF(AT35&lt;&gt;"",IF(AND(BU35&lt;=10,AT35&gt;=$BT$92),HLOOKUP(BU35,Points_Table_Modified,IF(BY35&gt;=6,8,BY35+2),FALSE),0),""),IF(AT35&lt;&gt;"",IF(AND(BU35&lt;=10,AT35&gt;=$BT$92),HLOOKUP(BU35,Points_Table,IF(BY35&gt;=6,8,BY35+2),FALSE),0),"")),"")</f>
        <v/>
      </c>
      <c r="BX35" s="53" t="str">
        <f>IF(BV35&lt;&gt;"",AVERAGE(IF(AND($G35="3",BV35&lt;&gt;""),HLOOKUP(BV35,Points_Table_Modified,IF(BY35&gt;=6,8,BY35+2),FALSE),IF(BV35&lt;&gt;"",HLOOKUP(BV35,Points_Table,IF(BY35&gt;=6,8,BY35+2),FALSE),"")),BW35),BW35)</f>
        <v/>
      </c>
      <c r="BY35" s="55">
        <f>VLOOKUP($G35,Entries_D_Event,5,FALSE)</f>
        <v>7</v>
      </c>
      <c r="BZ35" s="52" t="str">
        <f>CONCATENATE(BU35,BP35,BK35,BF35,BA35,AV35)</f>
        <v/>
      </c>
      <c r="CA35" s="118" t="str">
        <f>IF(BZ35&lt;&gt;"",IF(AND($G35="3",AT35&lt;&gt;""),10,IF(AT35&lt;&gt;"",5,"")),"")</f>
        <v/>
      </c>
      <c r="CB35" s="118">
        <f>_xlfn.NUMBERVALUE(IF(BZ35&lt;&gt;"",CONCATENATE(BX35,BS35,BN35,BI35,BD35,AY35),""))</f>
        <v>0</v>
      </c>
      <c r="CC35" s="56">
        <f>IFERROR(CA35+CB35,0)</f>
        <v>0</v>
      </c>
      <c r="CD35" s="90">
        <v>333</v>
      </c>
      <c r="CE35" s="54" t="str">
        <f>IF(AND($G35="1",CD35&lt;&gt;""),CD35,"")</f>
        <v/>
      </c>
      <c r="CF35" s="52" t="str">
        <f>IF(AND(CD35&lt;&gt;"",$G35="1"),_xlfn.RANK.EQ(CD35,$CE$6:$CE$89),"")</f>
        <v/>
      </c>
      <c r="CG35" s="52" t="str">
        <f>IF(IF(CF35&lt;&gt;"",IF(MAX(COUNTIF($CF$6:$CF$89,$CF$6:$CF$89))&gt;1,"x",""),"")&lt;&gt;"",CF35+1,"")</f>
        <v/>
      </c>
      <c r="CH35" s="52" t="str">
        <f>IF(CF35&lt;&gt;"",IF($G35="3",IF(CD35&lt;&gt;"",IF(AND(CF35&lt;=10,CD35&gt;=$CE$92),HLOOKUP(CF35,Points_Table_Modified,IF(DI35&gt;=6,8,DI35+2),FALSE),0),""),IF(CD35&lt;&gt;"",IF(AND(CF35&lt;=10,CD35&gt;=$CE$92),HLOOKUP(CF35,Points_Table,IF(DI35&gt;=6,8,DI35+2),FALSE),0),"")),"")</f>
        <v/>
      </c>
      <c r="CI35" s="53" t="str">
        <f>IF(CG35&lt;&gt;"",AVERAGE(IF(AND($G35="3",CG35&lt;&gt;""),HLOOKUP(CG35,Points_Table_Modified,IF(DI35&gt;=6,8,DI35+2),FALSE),IF(CG35&lt;&gt;"",HLOOKUP(CG35,Points_Table,IF(DI35&gt;=6,8,DI35+2),FALSE),"")),CH35),CH35)</f>
        <v/>
      </c>
      <c r="CJ35" s="51" t="str">
        <f>IF(AND($G35="2",CD35&lt;&gt;""),CD35,"")</f>
        <v/>
      </c>
      <c r="CK35" s="52" t="str">
        <f>IF(AND(CD35&lt;&gt;"",$G35="2"),_xlfn.RANK.EQ(CD35,$CJ$6:$CJ$89),"")</f>
        <v/>
      </c>
      <c r="CL35" s="52" t="str">
        <f>IF(IF(CK35&lt;&gt;"",IF(MAX(COUNTIF($CK$6:$CK$89,$CK$6:$CK$89))&gt;1,"x",""),"")&lt;&gt;"",CK35+1,"")</f>
        <v/>
      </c>
      <c r="CM35" s="54" t="str">
        <f>IF(CK35&lt;&gt;"",IF($G35="3",IF(CD35&lt;&gt;"",IF(AND(CK35&lt;=10,CD35&gt;=$CJ$92),HLOOKUP(CK35,Points_Table_Modified,IF(DI35&gt;=6,8,DI35+2),FALSE),0),""),IF(CD35&lt;&gt;"",IF(AND(CK35&lt;=10,CD35&gt;=$CJ$92),HLOOKUP(CK35,Points_Table,IF(DI35&gt;=6,8,DI35+2),FALSE),0),"")),"")</f>
        <v/>
      </c>
      <c r="CN35" s="53" t="str">
        <f>IF(CL35&lt;&gt;"",AVERAGE(IF(AND($G35="3",CL35&lt;&gt;""),HLOOKUP(CL35,Points_Table_Modified,IF(DI35&gt;=6,8,DI35+2),FALSE),IF(CL35&lt;&gt;"",HLOOKUP(CL35,Points_Table,IF(DI35&gt;=6,8,DI35+2),FALSE),"")),CM35),CM35)</f>
        <v/>
      </c>
      <c r="CO35" s="51" t="str">
        <f>IF(AND($G35="3",CD35&lt;&gt;""),CD35,"")</f>
        <v/>
      </c>
      <c r="CP35" s="52" t="str">
        <f>IF(AND(CD35&lt;&gt;"",$G35="3"),_xlfn.RANK.EQ(CD35,$CO$6:$CO$89),"")</f>
        <v/>
      </c>
      <c r="CQ35" s="52" t="str">
        <f>IF(IF(CP35&lt;&gt;"",IF(MAX(COUNTIF($CP35:$CP$89,$CP$6:$CP$89))&gt;1,"x",""),"")&lt;&gt;"",CP35+1,"")</f>
        <v/>
      </c>
      <c r="CR35" s="52" t="str">
        <f>IF(CP35&lt;&gt;"",IF($G35="3",IF(CD35&lt;&gt;"",IF(AND(CP35&lt;=20,CD35&gt;=$CO$92),HLOOKUP(CP35,Points_Table_Modified,IF(DI35&gt;=6,8,DI35+2),FALSE),0),""),IF(CD35&lt;&gt;"",IF(AND(CP35&lt;=10,CD35&gt;=$CO$92),HLOOKUP(CP35,Points_Table,IF(DI35&gt;=6,8,DI35+2),FALSE),0),"")),"")</f>
        <v/>
      </c>
      <c r="CS35" s="53" t="str">
        <f>IF(CQ35&lt;&gt;"",AVERAGE(IF(AND($G35="3",CQ35&lt;&gt;""),HLOOKUP(CQ35,Points_Table_Modified,IF(DI35&gt;=6,8,DI35+2),FALSE),IF(CQ35&lt;&gt;"",HLOOKUP(CQ35,Points_Table,IF(DI35&gt;=6,8,DI35+2),FALSE),"")),CR35),CR35)</f>
        <v/>
      </c>
      <c r="CT35" s="51" t="str">
        <f>IF(AND($G35="4",CD35&lt;&gt;""),CD35,"")</f>
        <v/>
      </c>
      <c r="CU35" s="52" t="str">
        <f>IF(AND(CD35&lt;&gt;"",G35="4"),_xlfn.RANK.EQ(CD35,$CT$6:$CT$89),"")</f>
        <v/>
      </c>
      <c r="CV35" s="52" t="str">
        <f>IF(IF(CU35&lt;&gt;"",IF(MAX(COUNTIF($CU$6:$CU$89,$CU$6:$CU$89))&gt;1,"x",""),"")&lt;&gt;"",CU35+1,"")</f>
        <v/>
      </c>
      <c r="CW35" s="52" t="str">
        <f>IF(CU35&lt;&gt;"",IF($G35="3",IF(CD35&lt;&gt;"",IF(AND(CU35&lt;=10,CD35&gt;=$CT$92),HLOOKUP(CU35,Points_Table_Modified,IF(DI35&gt;=6,8,DI35+2),FALSE),0),""),IF(CD35&lt;&gt;"",IF(AND(CU35&lt;=10,CD35&gt;=$CT$92),HLOOKUP(CU35,Points_Table,IF(DI35&gt;=6,8,DI35+2),FALSE),0),"")),"")</f>
        <v/>
      </c>
      <c r="CX35" s="53" t="str">
        <f>IF(CV35&lt;&gt;"",AVERAGE(IF(AND($G35="3",CV35&lt;&gt;""),HLOOKUP(CV35,Points_Table_Modified,IF(DI35&gt;=6,8,DI35+2),FALSE),IF(CV35&lt;&gt;"",HLOOKUP(CV35,Points_Table,IF(DI35&gt;=6,8,DI35+2),FALSE),"")),CW35),CW35)</f>
        <v/>
      </c>
      <c r="CY35" s="51" t="str">
        <f>IF(AND($G35="5",CD35&lt;&gt;""),CD35,"")</f>
        <v/>
      </c>
      <c r="CZ35" s="52" t="str">
        <f>IF(AND(CD35&lt;&gt;"",$G35="5"),_xlfn.RANK.EQ(CD35,$CY$6:$CY$89),"")</f>
        <v/>
      </c>
      <c r="DA35" s="52" t="str">
        <f>IF(IF(CZ35&lt;&gt;"",IF(MAX(COUNTIF($CZ$6:$CZ$89,$CZ$6:$CZ$89))&gt;1,"x",""),"")&lt;&gt;"",CZ35+1,"")</f>
        <v/>
      </c>
      <c r="DB35" s="52" t="str">
        <f>IF(CZ35&lt;&gt;"",IF($G35="3",IF(CD35&lt;&gt;"",IF(AND(CZ35&lt;=10,CD35&gt;=$CY$92),HLOOKUP(CZ35,Points_Table_Modified,IF(DI35&gt;=6,8,DI35+2),FALSE),0),""),IF(CD35&lt;&gt;"",IF(AND(CZ35&lt;=10,CD35&gt;=$CY$92),HLOOKUP(CZ35,Points_Table,IF(DI35&gt;=6,8,DI35+2),FALSE),0),"")),"")</f>
        <v/>
      </c>
      <c r="DC35" s="53" t="str">
        <f>IF(DA35&lt;&gt;"",AVERAGE(IF(AND($G35="3",DA35&lt;&gt;""),HLOOKUP(DA35,Points_Table_Modified,IF(DI35&gt;=6,8,DI35+2),FALSE),IF(DA35&lt;&gt;"",HLOOKUP(DA35,Points_Table,IF(DI35&gt;=6,8,DI35+2),FALSE),"")),DB35),DB35)</f>
        <v/>
      </c>
      <c r="DD35" s="51">
        <f>IF(AND($G35="6",CD35&lt;&gt;""),CD35,"")</f>
        <v>333</v>
      </c>
      <c r="DE35" s="52">
        <f>IF(AND(CD35&lt;&gt;"",$G35="6"),_xlfn.RANK.EQ(CD35,$DD$6:$DD$89),"")</f>
        <v>1</v>
      </c>
      <c r="DF35" s="52" t="str">
        <f>IF(IF(DE35&lt;&gt;"",IF(MAX(COUNTIF($DE$6:$DE$89,$DE$6:$DE$89))&gt;1,"x",""),"")&lt;&gt;"",DE35+1,"")</f>
        <v/>
      </c>
      <c r="DG35" s="52">
        <f>IF(DE35&lt;&gt;"",IF($G35="3",IF(CD35&lt;&gt;"",IF(AND(DE35&lt;=10,CD35&gt;=$DD$92),HLOOKUP(DE35,Points_Table_Modified,IF(DI35&gt;=6,8,DI35+2),FALSE),0),""),IF(CD35&lt;&gt;"",IF(AND(DE35&lt;=10,CD35&gt;=$DD$92),HLOOKUP(DE35,Points_Table,IF(DI35&gt;=6,8,DI35+2),FALSE),0),"")),"")</f>
        <v>30</v>
      </c>
      <c r="DH35" s="53">
        <f>IF(DF35&lt;&gt;"",AVERAGE(IF(AND($G35="3",DF35&lt;&gt;""),HLOOKUP(DF35,Points_Table_Modified,IF(DI35&gt;=6,8,DI35+2),FALSE),IF(DF35&lt;&gt;"",HLOOKUP(DF35,Points_Table,IF(DI35&gt;=6,8,DI35+2),FALSE),"")),DG35),DG35)</f>
        <v>30</v>
      </c>
      <c r="DI35" s="55">
        <f>VLOOKUP($G35,Entries_D_Event,6,FALSE)</f>
        <v>10</v>
      </c>
      <c r="DJ35" s="52" t="str">
        <f>CONCATENATE(DE35,CZ35,CU35,CP35,CK35,CF35)</f>
        <v>1</v>
      </c>
      <c r="DK35" s="52">
        <f>IF(DJ35&lt;&gt;"",IF(AND($G35="3",CD35&lt;&gt;""),10,IF(CD35&lt;&gt;"",5,"")),"")</f>
        <v>5</v>
      </c>
      <c r="DL35" s="156">
        <f>_xlfn.NUMBERVALUE(IF(DJ35&lt;&gt;"",CONCATENATE(DH35,DC35,CX35,CS35,CN35,CI35),""))</f>
        <v>30</v>
      </c>
      <c r="DM35" s="56">
        <f>IFERROR(DK35+DL35,0)</f>
        <v>35</v>
      </c>
      <c r="DN35" s="90">
        <v>426</v>
      </c>
      <c r="DO35" s="52" t="str">
        <f>IF(AND($G35="1",DN35&lt;&gt;""),DN35,"")</f>
        <v/>
      </c>
      <c r="DP35" s="52" t="str">
        <f>IF(AND(DN35&lt;&gt;"",$G35="1"),_xlfn.RANK.EQ(DN35,$DO$6:$DO$89),"")</f>
        <v/>
      </c>
      <c r="DQ35" s="52" t="str">
        <f>IF(IF(DP35&lt;&gt;"",IF(MAX(COUNTIF($DP$6:$DP$89,$DP$6:$DP$89))&gt;1,"x",""),"")&lt;&gt;"",DP35+1,"")</f>
        <v/>
      </c>
      <c r="DR35" s="52" t="str">
        <f>IF(DP35&lt;&gt;"",IF($G35="3",IF(DN35&lt;&gt;"",IF(AND(DP35&lt;=10,DN35&gt;=$DO$92),HLOOKUP(DP35,Points_Table_Modified,IF(ES35&gt;=6,8,ES35+2),FALSE),0),""),IF(DN35&lt;&gt;"",IF(AND(DP35&lt;=10,DN35&gt;=$DO$92),HLOOKUP(DP35,Points_Table,IF(ES35&gt;=6,8,ES35+2),FALSE),0),"")),"")</f>
        <v/>
      </c>
      <c r="DS35" s="53" t="str">
        <f>IF(DQ35&lt;&gt;"",AVERAGE(IF(AND($G35="3",DQ35&lt;&gt;""),HLOOKUP(DQ35,Points_Table_Modified,IF(ES35&gt;=6,8,ES35+2),FALSE),IF(DQ35&lt;&gt;"",HLOOKUP(DQ35,Points_Table,IF(ES35&gt;=6,8,ES35+2),FALSE),"")),DR35),DR35)</f>
        <v/>
      </c>
      <c r="DT35" s="51" t="str">
        <f>IF(AND($G35="2",DN35&lt;&gt;""),DN35,"")</f>
        <v/>
      </c>
      <c r="DU35" s="52" t="str">
        <f>IF(AND(DN35&lt;&gt;"",$G35="2"),_xlfn.RANK.EQ(DN35,$DT$6:$DT$89),"")</f>
        <v/>
      </c>
      <c r="DV35" s="52" t="str">
        <f>IF(IF(DU35&lt;&gt;"",IF(MAX(COUNTIF($DU$6:$DU$89,$DU$6:$DU$89))&gt;1,"x",""),"")&lt;&gt;"",DU35+1,"")</f>
        <v/>
      </c>
      <c r="DW35" s="54" t="str">
        <f>IF(DU35&lt;&gt;"",IF($G35="3",IF(DN35&lt;&gt;"",IF(AND(DU35&lt;=10,DN35&gt;=$DT$92),HLOOKUP(DU35,Points_Table_Modified,IF(ES35&gt;=6,8,ES35+2),FALSE),0),""),IF(DN35&lt;&gt;"",IF(AND(DU35&lt;=10,DN35&gt;=$DT$92),HLOOKUP(DU35,Points_Table,IF(ES35&gt;=6,8,ES35+2),FALSE),0),"")),"")</f>
        <v/>
      </c>
      <c r="DX35" s="53" t="str">
        <f>IF(DV35&lt;&gt;"",AVERAGE(IF(AND($G35="3",DV35&lt;&gt;""),HLOOKUP(DV35,Points_Table_Modified,IF(ES35&gt;=6,8,ES35+2),FALSE),IF(DV35&lt;&gt;"",HLOOKUP(DV35,Points_Table,IF(ES35&gt;=6,8,ES35+2),FALSE),"")),DW35),DW35)</f>
        <v/>
      </c>
      <c r="DY35" s="51" t="str">
        <f>IF(AND($G35="3",DN35&lt;&gt;""),DN35,"")</f>
        <v/>
      </c>
      <c r="DZ35" s="52" t="str">
        <f>IF(AND(DN35&lt;&gt;"",$G35="3"),_xlfn.RANK.EQ(DN35,$DY$6:$DY$89),"")</f>
        <v/>
      </c>
      <c r="EA35" s="52" t="str">
        <f>IF(IF(DZ35&lt;&gt;"",IF(MAX(COUNTIF($DZ$6:$DZ$89,$DZ$6:$DZ$89))&gt;1,"x",""),"")&lt;&gt;"",DZ35+1,"")</f>
        <v/>
      </c>
      <c r="EB35" s="52" t="str">
        <f>IF(DZ35&lt;&gt;"",IF($G35="3",IF(DN35&lt;&gt;"",IF(AND(DZ35&lt;=20,DN35&gt;=$DY$92),HLOOKUP(DZ35,Points_Table_Modified,IF(ES35&gt;=6,8,ES35+2),FALSE),0),""),IF(DN35&lt;&gt;"",IF(AND(DZ35&lt;=10,DN35&gt;=$DY$92),HLOOKUP(DZ35,Points_Table,IF(ES35&gt;=6,8,ES35+2),FALSE),0),"")),"")</f>
        <v/>
      </c>
      <c r="EC35" s="53" t="str">
        <f>IF(EA35&lt;&gt;"",AVERAGE(IF(AND($G35="3",EA35&lt;&gt;""),HLOOKUP(EA35,Points_Table_Modified,IF(ES35&gt;=6,8,ES35+2),FALSE),IF(EA35&lt;&gt;"",HLOOKUP(EA35,Points_Table,IF(ES35&gt;=6,8,ES35+2),FALSE),"")),EB35),EB35)</f>
        <v/>
      </c>
      <c r="ED35" s="51" t="str">
        <f>IF(AND($G35="4",DN35&lt;&gt;""),DN35,"")</f>
        <v/>
      </c>
      <c r="EE35" s="52" t="str">
        <f>IF(AND(DN35&lt;&gt;"",G35="4"),_xlfn.RANK.EQ(DN35,$ED$6:$ED$89),"")</f>
        <v/>
      </c>
      <c r="EF35" s="52" t="str">
        <f>IF(IF(EE35&lt;&gt;"",IF(MAX(COUNTIF($EE$6:$EE$89,$EE$6:$EE$89))&gt;1,"x",""),"")&lt;&gt;"",EE35+1,"")</f>
        <v/>
      </c>
      <c r="EG35" s="52" t="str">
        <f>IF(EE35&lt;&gt;"",IF($G35="3",IF(DN35&lt;&gt;"",IF(AND(EE35&lt;=10,DN35&gt;=$ED$92),HLOOKUP(EE35,Points_Table_Modified,IF(ES35&gt;=6,8,ES35+2),FALSE),0),""),IF(DN35&lt;&gt;"",IF(AND(EE35&lt;=10,DN35&gt;=$ED$92),HLOOKUP(EE35,Points_Table,IF(ES35&gt;=6,8,ES35+2),FALSE),0),"")),"")</f>
        <v/>
      </c>
      <c r="EH35" s="53" t="str">
        <f>IF(EF35&lt;&gt;"",AVERAGE(IF(AND($G35="3",EF35&lt;&gt;""),HLOOKUP(EF35,Points_Table_Modified,IF(ES35&gt;=6,8,ES35+2),FALSE),IF(EF35&lt;&gt;"",HLOOKUP(EF35,Points_Table,IF(ES35&gt;=6,8,ES35+2),FALSE),"")),EG35),EG35)</f>
        <v/>
      </c>
      <c r="EI35" s="51" t="str">
        <f>IF(AND($G35="5",DN35&lt;&gt;""),DN35,"")</f>
        <v/>
      </c>
      <c r="EJ35" s="52" t="str">
        <f>IF(AND(DN35&lt;&gt;"",$G35="5"),_xlfn.RANK.EQ(DN35,$EI$6:$EI$89),"")</f>
        <v/>
      </c>
      <c r="EK35" s="52" t="str">
        <f>IF(IF(EJ35&lt;&gt;"",IF(MAX(COUNTIF($EJ$6:$EJ$89,$EJ$6:$EJ$89))&gt;1,"x",""),"")&lt;&gt;"",EJ35+1,"")</f>
        <v/>
      </c>
      <c r="EL35" s="52" t="str">
        <f>IF(EJ35&lt;&gt;"",IF($G35="3",IF(DN35&lt;&gt;"",IF(AND(EJ35&lt;=10,DN35&gt;=$EI$92),HLOOKUP(EJ35,Points_Table_Modified,IF(ES35&gt;=6,8,ES35+2),FALSE),0),""),IF(DN35&lt;&gt;"",IF(AND(EJ35&lt;=10,DN35&gt;=$EI$92),HLOOKUP(EJ35,Points_Table,IF(ES35&gt;=6,8,ES35+2),FALSE),0),"")),"")</f>
        <v/>
      </c>
      <c r="EM35" s="53" t="str">
        <f>IF(EK35&lt;&gt;"",AVERAGE(IF(AND($G35="3",EK35&lt;&gt;""),HLOOKUP(EK35,Points_Table_Modified,IF(ES35&gt;=6,8,ES35+2),FALSE),IF(EK35&lt;&gt;"",HLOOKUP(EK35,Points_Table,IF(ES35&gt;=6,8,ES35+2),FALSE),"")),EL35),EL35)</f>
        <v/>
      </c>
      <c r="EN35" s="51">
        <f>IF(AND($G35="6",DN35&lt;&gt;""),DN35,"")</f>
        <v>426</v>
      </c>
      <c r="EO35" s="52">
        <f>IF(AND(DN35&lt;&gt;"",$G35="6"),_xlfn.RANK.EQ(DN35,$EN$6:$EN$89),"")</f>
        <v>3</v>
      </c>
      <c r="EP35" s="52" t="str">
        <f>IF(IF(EO35&lt;&gt;"",IF(MAX(COUNTIF($EO$6:$EO$89,$EO$6:$EO$89))&gt;1,"x",""),"")&lt;&gt;"",EO35+1,"")</f>
        <v/>
      </c>
      <c r="EQ35" s="52">
        <f>IF(EO35&lt;&gt;"",IF($G35="3",IF(DN35&lt;&gt;"",IF(AND(EO35&lt;=10,DN35&gt;=$EN$92),HLOOKUP(EO35,Points_Table_Modified,IF(ES35&gt;=6,8,ES35+2),FALSE),0),""),IF(DN35&lt;&gt;"",IF(AND(EO35&lt;=10,DN35&gt;=$EN$92),HLOOKUP(EO35,Points_Table,IF(ES35&gt;=6,8,ES35+2),FALSE),0),"")),"")</f>
        <v>20</v>
      </c>
      <c r="ER35" s="53">
        <f>IF(EP35&lt;&gt;"",AVERAGE(IF(AND($G35="3",EP35&lt;&gt;""),HLOOKUP(EP35,Points_Table_Modified,IF(ES35&gt;=6,8,ES35+2),FALSE),IF(EP35&lt;&gt;"",HLOOKUP(EP35,Points_Table,IF(ES35&gt;=6,8,ES35+2),FALSE),"")),EQ35),EQ35)</f>
        <v>20</v>
      </c>
      <c r="ES35" s="57">
        <f>VLOOKUP($G35,Entries_D_Event,7,FALSE)</f>
        <v>7</v>
      </c>
      <c r="ET35" s="52" t="str">
        <f>CONCATENATE(EO35,EJ35,EE35,DZ35,DU35,DP35)</f>
        <v>3</v>
      </c>
      <c r="EU35" s="118">
        <f>IF(ET35&lt;&gt;"",IF(AND($G35="3",DN35&lt;&gt;""),10,IF(DN35&lt;&gt;"",5,"")),"")</f>
        <v>5</v>
      </c>
      <c r="EV35" s="118">
        <f>_xlfn.NUMBERVALUE(IF(ET35&lt;&gt;"",CONCATENATE(ER35,EM35,EH35,EC35,DX35,DS35),""))</f>
        <v>20</v>
      </c>
      <c r="EW35" s="56">
        <f>IFERROR(EU35+EV35,0)</f>
        <v>25</v>
      </c>
      <c r="EX35" s="90"/>
      <c r="EY35" s="52" t="str">
        <f>IF(AND($G35="1",EX35&lt;&gt;""),EX35,"")</f>
        <v/>
      </c>
      <c r="EZ35" s="52" t="str">
        <f>IF(AND(EX35&lt;&gt;"",$G35="1"),_xlfn.RANK.EQ(EX35,$EY$6:$EY$89),"")</f>
        <v/>
      </c>
      <c r="FA35" s="52" t="str">
        <f>IF(IF(EZ35&lt;&gt;"",IF(MAX(COUNTIF($EZ$6:$EZ$89,$EZ$6:$EZ$89))&gt;1,"x",""),"")&lt;&gt;"",EZ35+1,"")</f>
        <v/>
      </c>
      <c r="FB35" s="52" t="str">
        <f>IF(EZ35&lt;&gt;"",IF($G35="3",IF(EX35&lt;&gt;"",IF(AND(EZ35&lt;=10,EX35&gt;=$EY$92),HLOOKUP(EZ35,Points_Table_Modified,IF(GC35&gt;=6,8,GC35+2),FALSE),0),""),IF(EX35&lt;&gt;"",IF(AND(EZ35&lt;=10,EX35&gt;=$EY$92),HLOOKUP(EZ35,Points_Table,IF(GC35&gt;=6,8,GC35+2),FALSE),0),"")),"")</f>
        <v/>
      </c>
      <c r="FC35" s="56" t="str">
        <f>IF(FB35&gt;0,IF(FA35&lt;&gt;"",AVERAGE(IF(AND($G35="3",FA35&lt;&gt;""),HLOOKUP(FA35,Points_Table_Modified,IF(GC35&gt;=6,8,GC35+2),FALSE),IF(FA35&lt;&gt;"",HLOOKUP(FA35,Points_Table,IF(GC35&gt;=6,8,GC35+2),FALSE),"")),FB35),FB35),0)</f>
        <v/>
      </c>
      <c r="FD35" s="51" t="str">
        <f>IF(AND($G35="2",EX35&lt;&gt;""),EX35,"")</f>
        <v/>
      </c>
      <c r="FE35" s="52" t="str">
        <f>IF(AND(EX35&lt;&gt;"",$G35="2"),_xlfn.RANK.EQ(EX35,$FD$6:$FD$89),"")</f>
        <v/>
      </c>
      <c r="FF35" s="52" t="str">
        <f>IF(IF(FE35&lt;&gt;"",IF(MAX(COUNTIF($FE$6:$FE$89,$FE$6:$FE$89))&gt;1,"x",""),"")&lt;&gt;"",FE35+1,"")</f>
        <v/>
      </c>
      <c r="FG35" s="54" t="str">
        <f>IF(FE35&lt;&gt;"",IF($G35="3",IF(EX35&lt;&gt;"",IF(AND(FE35&lt;=10,EX35&gt;=$FD$92),HLOOKUP(FE35,Points_Table_Modified,IF(GC35&gt;=6,8,GC35+2),FALSE),0),""),IF(EX35&lt;&gt;"",IF(AND(FE35&lt;=10,EX35&gt;=$FD$92),HLOOKUP(FE35,Points_Table,IF(GC35&gt;=6,8,GC35+2),FALSE),0),"")),"")</f>
        <v/>
      </c>
      <c r="FH35" s="56" t="str">
        <f>IF(FG35&gt;0,IF(FF35&lt;&gt;"",AVERAGE(IF(AND($G35="3",FF35&lt;&gt;""),HLOOKUP(FF35,Points_Table_Modified,IF(GC35&gt;=6,8,GC35+2),FALSE),IF(FF35&lt;&gt;"",HLOOKUP(FF35,Points_Table,IF(GC35&gt;=6,8,GC35+2),FALSE),"")),FG35),FG35),0)</f>
        <v/>
      </c>
      <c r="FI35" s="51" t="str">
        <f>IF(AND($G35="3",EX35&lt;&gt;""),EX35,"")</f>
        <v/>
      </c>
      <c r="FJ35" s="52" t="str">
        <f>IF(AND(EX35&lt;&gt;"",$G35="3"),_xlfn.RANK.EQ(EX35,$FI$6:$FI$89),"")</f>
        <v/>
      </c>
      <c r="FK35" s="52" t="str">
        <f>IF(IF(FJ35&lt;&gt;"",IF(MAX(COUNTIF($FJ$6:$FJ$89,$FJ$6:$FJ$89))&gt;1,"x",""),"")&lt;&gt;"",FJ35+1,"")</f>
        <v/>
      </c>
      <c r="FL35" s="52" t="str">
        <f>IF(FJ35&lt;&gt;"",IF($G35="3",IF(EX35&lt;&gt;"",IF(AND(FJ35&lt;=20,EX35&gt;=$FI$92),HLOOKUP(FJ35,Points_Table_Modified,IF(GC35&gt;=6,8,GC35+2),FALSE),0),""),IF(EX35&lt;&gt;"",IF(AND(FJ35&lt;=10,EX35&gt;=$FI$92),HLOOKUP(FJ35,Points_Table,IF(GC35&gt;=6,8,GC35+2),FALSE),0),"")),"")</f>
        <v/>
      </c>
      <c r="FM35" s="56" t="str">
        <f>IF(FL35&gt;0,IF(FK35&lt;&gt;"",AVERAGE(IF(AND($G35="3",FK35&lt;&gt;""),HLOOKUP(FK35,Points_Table_Modified,IF(GC35&gt;=6,8,GC35+2),FALSE),IF(FK35&lt;&gt;"",HLOOKUP(FK35,Points_Table,IF(GC35&gt;=6,8,GC35+2),FALSE),"")),FL35),FL35),0)</f>
        <v/>
      </c>
      <c r="FN35" s="51" t="str">
        <f>IF(AND($G35="4",EX35&lt;&gt;""),EX35,"")</f>
        <v/>
      </c>
      <c r="FO35" s="52" t="str">
        <f>IF(AND(EX35&lt;&gt;"",G35="4"),_xlfn.RANK.EQ(EX35,$FN$6:$FN$89),"")</f>
        <v/>
      </c>
      <c r="FP35" s="52" t="str">
        <f>IF(IF(FO35&lt;&gt;"",IF(MAX(COUNTIF($FO$6:$FO$89,$FO$6:$FO$89))&gt;1,"x",""),"")&lt;&gt;"",FO35+1,"")</f>
        <v/>
      </c>
      <c r="FQ35" s="52" t="str">
        <f>IF(FO35&lt;&gt;"",IF($G35="3",IF(EX35&lt;&gt;"",IF(AND(FO35&lt;=10,EX35&gt;=$FN$92),HLOOKUP(FO35,Points_Table_Modified,IF(GC35&gt;=6,8,GC35+2),FALSE),0),""),IF(EX35&lt;&gt;"",IF(AND(FO35&lt;=10,EX35&gt;=$FN$92),HLOOKUP(FO35,Points_Table,IF(GC35&gt;=6,8,GC35+2),FALSE),0),"")),"")</f>
        <v/>
      </c>
      <c r="FR35" s="56" t="str">
        <f>IF(FQ35&gt;0,IF(FP35&lt;&gt;"",AVERAGE(IF(AND($G35="3",FP35&lt;&gt;""),HLOOKUP(FP35,Points_Table_Modified,IF(GC35&gt;=6,8,GC35+2),FALSE),IF(FP35&lt;&gt;"",HLOOKUP(FP35,Points_Table,IF(GC35&gt;=6,8,GC35+2),FALSE),"")),FQ35),FQ35),0)</f>
        <v/>
      </c>
      <c r="FS35" s="51" t="str">
        <f>IF(AND($G35="5",EX35&lt;&gt;""),EX35,"")</f>
        <v/>
      </c>
      <c r="FT35" s="52" t="str">
        <f>IF(AND(EX35&lt;&gt;"",$G35="5"),_xlfn.RANK.EQ(EX35,$FS$6:$FS$89),"")</f>
        <v/>
      </c>
      <c r="FU35" s="52" t="str">
        <f>IF(IF(FT35&lt;&gt;"",IF(MAX(COUNTIF($FT$6:$FT$89,$FT$6:$FT$89))&gt;1,"x",""),"")&lt;&gt;"",FT35+1,"")</f>
        <v/>
      </c>
      <c r="FV35" s="52" t="str">
        <f>IF(FT35&lt;&gt;"",IF($G35="3",IF(EX35&lt;&gt;"",IF(AND(FT35&lt;=10,EX35&gt;=$FS$92),HLOOKUP(FT35,Points_Table_Modified,IF(GC35&gt;=6,8,GC35+2),FALSE),0),""),IF(EX35&lt;&gt;"",IF(AND(FT35&lt;=10,EX35&gt;=$FS$92),HLOOKUP(FT35,Points_Table,IF(GC35&gt;=6,8,GC35+2),FALSE),0),"")),"")</f>
        <v/>
      </c>
      <c r="FW35" s="56" t="str">
        <f>IF(FV35&gt;0,IF(FU35&lt;&gt;"",AVERAGE(IF(AND($G35="3",FU35&lt;&gt;""),HLOOKUP(FU35,Points_Table_Modified,IF(GC35&gt;=6,8,GC35+2),FALSE),IF(FU35&lt;&gt;"",HLOOKUP(FU35,Points_Table,IF(GC35&gt;=6,8,GC35+2),FALSE),"")),FV35),FV35),0)</f>
        <v/>
      </c>
      <c r="FX35" s="51" t="str">
        <f>IF(AND($G35="6",EX35&lt;&gt;""),EX35,"")</f>
        <v/>
      </c>
      <c r="FY35" s="52" t="str">
        <f>IF(AND(EX35&lt;&gt;"",$G35="6"),_xlfn.RANK.EQ(EX35,$FX$6:$FX$89),"")</f>
        <v/>
      </c>
      <c r="FZ35" s="52" t="str">
        <f>IF(IF(FY35&lt;&gt;"",IF(MAX(COUNTIF($FY$6:$FY$89,$FY$6:$FY$89))&gt;1,"x",""),"")&lt;&gt;"",FY35+1,"")</f>
        <v/>
      </c>
      <c r="GA35" s="52" t="str">
        <f>IF(FY35&lt;&gt;"",IF($G35="3",IF(EX35&lt;&gt;"",IF(AND(FY35&lt;=10,EX35&gt;=$FX$92),HLOOKUP(FY35,Points_Table_Modified,IF(GC35&gt;=6,8,GC35+2),FALSE),0),""),IF(EX35&lt;&gt;"",IF(AND(FY35&lt;=10,EX35&gt;=$FX$92),HLOOKUP(FY35,Points_Table,IF(GC35&gt;=6,8,GC35+2),FALSE),0),"")),"")</f>
        <v/>
      </c>
      <c r="GB35" s="56" t="str">
        <f>IF(GA35&gt;0,IF(FZ35&lt;&gt;"",AVERAGE(IF(AND($G35="3",FZ35&lt;&gt;""),HLOOKUP(FZ35,Points_Table_Modified,IF(GC35&gt;=6,8,GC35+2),FALSE),IF(FZ35&lt;&gt;"",HLOOKUP(FZ35,Points_Table,IF(GC35&gt;=6,8,GC35+2),FALSE),"")),GA35),GA35),0)</f>
        <v/>
      </c>
      <c r="GC35" s="57">
        <f>VLOOKUP($G35,Entries_D_Event,8,FALSE)</f>
        <v>0</v>
      </c>
      <c r="GD35" s="52" t="str">
        <f>CONCATENATE(FY35,FT35,FO35,FJ35,FE35,EZ35)</f>
        <v/>
      </c>
      <c r="GE35" s="118" t="str">
        <f>IF(GD35&lt;&gt;"",IF(AND($G35="3",EX35&lt;&gt;""),10,IF(EX35&lt;&gt;"",5,"")),"")</f>
        <v/>
      </c>
      <c r="GF35" s="118">
        <f>_xlfn.NUMBERVALUE(IF(GD35&lt;&gt;"",CONCATENATE(GB35,FW35,FR35,FM35,FH35,FC35),""))</f>
        <v>0</v>
      </c>
      <c r="GG35" s="56">
        <f>IFERROR(GE35+GF35,0)</f>
        <v>0</v>
      </c>
      <c r="GH35" s="90"/>
      <c r="GI35" s="52" t="str">
        <f>IF(AND($G35="1",GH35&lt;&gt;""),GH35,"")</f>
        <v/>
      </c>
      <c r="GJ35" s="52" t="str">
        <f>IF(AND(GH35&lt;&gt;"",$G35="1"),_xlfn.RANK.EQ(GH35,$GI$6:$GI$89),"")</f>
        <v/>
      </c>
      <c r="GK35" s="52" t="str">
        <f>IF(IF(GJ35&lt;&gt;"",IF(MAX(COUNTIF($GJ$6:$GJ$89,$GJ$6:$GJ$89))&gt;1,"x",""),"")&lt;&gt;"",GJ35+1,"")</f>
        <v/>
      </c>
      <c r="GL35" s="52" t="str">
        <f>IF(GJ35&lt;&gt;"",IF($G35="3",IF(GH35&lt;&gt;"",IF(AND(GJ35&lt;=10,GH35&gt;=$GI$92),HLOOKUP(GJ35,Points_Table_Modified,IF(HM35&gt;=6,8,HM35+2),FALSE),0),""),IF(GH35&lt;&gt;"",IF(AND(GJ35&lt;=10,GH35&gt;=$GI$92),HLOOKUP(GJ35,Points_Table,IF(HM35&gt;=6,8,HM35+2),FALSE),0),"")),"")</f>
        <v/>
      </c>
      <c r="GM35" s="53" t="str">
        <f>IF(GK35&lt;&gt;"",AVERAGE(IF(AND($G35="3",GK35&lt;&gt;""),HLOOKUP(GK35,Points_Table_Modified,IF(HM35&gt;=6,8,HM35+2),FALSE),IF(GK35&lt;&gt;"",HLOOKUP(GK35,Points_Table,IF(HM35&gt;=6,8,HM35+2),FALSE),"")),GL35),GL35)</f>
        <v/>
      </c>
      <c r="GN35" s="51" t="str">
        <f>IF(AND($G35="2",GH35&lt;&gt;""),GH35,"")</f>
        <v/>
      </c>
      <c r="GO35" s="52" t="str">
        <f>IF(AND(GH35&lt;&gt;"",$G35="2"),_xlfn.RANK.EQ(GH35,$GN$6:$GN$89),"")</f>
        <v/>
      </c>
      <c r="GP35" s="52" t="str">
        <f>IF(IF(GO35&lt;&gt;"",IF(MAX(COUNTIF($GO$6:$GO$89,$GO$6:$GO$89))&gt;1,"x",""),"")&lt;&gt;"",GO35+1,"")</f>
        <v/>
      </c>
      <c r="GQ35" s="54" t="str">
        <f>IF(GO35&lt;&gt;"",IF($G35="3",IF(GH35&lt;&gt;"",IF(AND(GO35&lt;=10,GH35&gt;=$GN$92),HLOOKUP(GO35,Points_Table_Modified,IF(HM35&gt;=6,8,HM35+2),FALSE),0),""),IF(GH35&lt;&gt;"",IF(AND(GO35&lt;=10,GH35&gt;=$GN$92),HLOOKUP(GO35,Points_Table,IF(HM35&gt;=6,8,HM35+2),FALSE),0),"")),"")</f>
        <v/>
      </c>
      <c r="GR35" s="53" t="str">
        <f>IF(GP35&lt;&gt;"",AVERAGE(IF(AND($G35="3",GP35&lt;&gt;""),HLOOKUP(GP35,Points_Table_Modified,IF(HM35&gt;=6,8,HM35+2),FALSE),IF(GP35&lt;&gt;"",HLOOKUP(GP35,Points_Table,IF(HM35&gt;=6,8,HM35+2),FALSE),"")),GQ35),GQ35)</f>
        <v/>
      </c>
      <c r="GS35" s="51" t="str">
        <f>IF(AND($G35="3",GH35&lt;&gt;""),GH35,"")</f>
        <v/>
      </c>
      <c r="GT35" s="52" t="str">
        <f>IF(AND(GH35&lt;&gt;"",$G35="3"),_xlfn.RANK.EQ(GH35,$GS$6:$GS$89),"")</f>
        <v/>
      </c>
      <c r="GU35" s="52" t="str">
        <f>IF(IF(GT35&lt;&gt;"",IF(MAX(COUNTIF($GT$6:$GT$89,$GT$6:$GT$89))&gt;1,"x",""),"")&lt;&gt;"",GT35+1,"")</f>
        <v/>
      </c>
      <c r="GV35" s="52" t="str">
        <f>IF(GT35&lt;&gt;"",IF($G35="3",IF(GH35&lt;&gt;"",IF(AND(GT35&lt;=20,GH35&gt;=$GS$92),HLOOKUP(GT35,Points_Table_Modified,IF(HM35&gt;=6,8,HM35+2),FALSE),0),""),IF(GH35&lt;&gt;"",IF(AND(GT35&lt;=10,GH35&gt;=$GS$92),HLOOKUP(GT35,Points_Table,IF(HM35&gt;=6,8,HM35+2),FALSE),0),"")),"")</f>
        <v/>
      </c>
      <c r="GW35" s="53" t="str">
        <f>IF(GU35&lt;&gt;"",AVERAGE(IF(AND($G35="3",GU35&lt;&gt;""),HLOOKUP(GU35,Points_Table_Modified,IF(HM35&gt;=6,8,HM35+2),FALSE),IF(GU35&lt;&gt;"",HLOOKUP(GU35,Points_Table,IF(HM35&gt;=6,8,HM35+2),FALSE),"")),GV35),GV35)</f>
        <v/>
      </c>
      <c r="GX35" s="51" t="str">
        <f>IF(AND($G35="4",GH35&lt;&gt;""),GH35,"")</f>
        <v/>
      </c>
      <c r="GY35" s="52" t="str">
        <f>IF(AND($GH35&lt;&gt;"",G35="4"),_xlfn.RANK.EQ(GH35,$GX$6:$GX$89),"")</f>
        <v/>
      </c>
      <c r="GZ35" s="52" t="str">
        <f>IF(IF(GY35&lt;&gt;"",IF(MAX(COUNTIF($GY$6:$GY$89,$GY$6:$GY$89))&gt;1,"x",""),"")&lt;&gt;"",GY35+1,"")</f>
        <v/>
      </c>
      <c r="HA35" s="52" t="str">
        <f>IF(GY35&lt;&gt;"",IF($G35="3",IF(GH35&lt;&gt;"",IF(AND(GY35&lt;=10,GH35&gt;=$GX$92),HLOOKUP(GY35,Points_Table_Modified,IF(HM35&gt;=6,8,HM35+2),FALSE),0),""),IF(GH35&lt;&gt;"",IF(AND(GY35&lt;=10,GH35&gt;=$GX$92),HLOOKUP(GY35,Points_Table,IF(HM35&gt;=6,8,HM35+2),FALSE),0),"")),"")</f>
        <v/>
      </c>
      <c r="HB35" s="53" t="str">
        <f>IF(GZ35&lt;&gt;"",AVERAGE(IF(AND($G35="3",GZ35&lt;&gt;""),HLOOKUP(GZ35,Points_Table_Modified,IF(HM35&gt;=6,8,HM35+2),FALSE),IF(GZ35&lt;&gt;"",HLOOKUP(GZ35,Points_Table,IF(HM35&gt;=6,8,HM35+2),FALSE),"")),HA35),HA35)</f>
        <v/>
      </c>
      <c r="HC35" s="51" t="str">
        <f>IF(AND($G35="5",GH35&lt;&gt;""),GH35,"")</f>
        <v/>
      </c>
      <c r="HD35" s="52" t="str">
        <f>IF(AND(GH35&lt;&gt;"",$G35="5"),_xlfn.RANK.EQ(GH35,$HC$6:$HC$89),"")</f>
        <v/>
      </c>
      <c r="HE35" s="52" t="str">
        <f>IF(IF(HD35&lt;&gt;"",IF(MAX(COUNTIF($HD$6:$HD$89,$HD$6:$HD$89))&gt;1,"x",""),"")&lt;&gt;"",HD35+1,"")</f>
        <v/>
      </c>
      <c r="HF35" s="52" t="str">
        <f>IF(HD35&lt;&gt;"",IF($G35="3",IF(GH35&lt;&gt;"",IF(AND(HD35&lt;=10,GH35&gt;=$HC$92),HLOOKUP(HD35,Points_Table_Modified,IF(HM35&gt;=6,8,HM35+2),FALSE),0),""),IF(GH35&lt;&gt;"",IF(AND(HD35&lt;=10,GH35&gt;=$HC$92),HLOOKUP(HD35,Points_Table,IF(HM35&gt;=6,8,HM35+2),FALSE),0),"")),"")</f>
        <v/>
      </c>
      <c r="HG35" s="53" t="str">
        <f>IF(HE35&lt;&gt;"",AVERAGE(IF(AND($G35="3",HE35&lt;&gt;""),HLOOKUP(HE35,Points_Table_Modified,IF(HM35&gt;=6,8,HM35+2),FALSE),IF(HE35&lt;&gt;"",HLOOKUP(HE35,Points_Table,IF(HM35&gt;=6,8,HM35+2),FALSE),"")),HF35),HF35)</f>
        <v/>
      </c>
      <c r="HH35" s="51" t="str">
        <f>IF(AND($G35="6",GH35&lt;&gt;""),GH35,"")</f>
        <v/>
      </c>
      <c r="HI35" s="52" t="str">
        <f>IF(AND(GH35&lt;&gt;"",$G35="6"),_xlfn.RANK.EQ(GH35,$HH$6:$HH$89),"")</f>
        <v/>
      </c>
      <c r="HJ35" s="52" t="str">
        <f>IF(IF(HI35&lt;&gt;"",IF(MAX(COUNTIF($HI$6:$HI$89,$HI$6:$HI$89))&gt;1,"x",""),"")&lt;&gt;"",HI35+1,"")</f>
        <v/>
      </c>
      <c r="HK35" s="52" t="str">
        <f>IF(HI35&lt;&gt;"",IF($G35="3",IF(GH35&lt;&gt;"",IF(AND(HI35&lt;=10,GH35&gt;=$HH$92),HLOOKUP(HI35,Points_Table_Modified,IF(HM35&gt;=6,8,HM35+2),FALSE),0),""),IF(GH35&lt;&gt;"",IF(AND(HI35&lt;=10,GH35&gt;=$HH$92),HLOOKUP(HI35,Points_Table,IF(HM35&gt;=6,8,HM35+2),FALSE),0),"")),"")</f>
        <v/>
      </c>
      <c r="HL35" s="53" t="str">
        <f>IF(HJ35&lt;&gt;"",AVERAGE(IF(AND($G35="3",HJ35&lt;&gt;""),HLOOKUP(HJ35,Points_Table_Modified,IF(HM35&gt;=6,8,HM35+2),FALSE),IF(HJ35&lt;&gt;"",HLOOKUP(HJ35,Points_Table,IF(HM35&gt;=6,8,HM35+2),FALSE),"")),HK35),HK35)</f>
        <v/>
      </c>
      <c r="HM35" s="57">
        <f>VLOOKUP($G35,Entries_D_Event,9,FALSE)</f>
        <v>0</v>
      </c>
      <c r="HN35" s="52" t="str">
        <f>CONCATENATE(HI35,HD35,GY35,GT35,GO35,GJ35)</f>
        <v/>
      </c>
      <c r="HO35" s="118" t="str">
        <f>IF(HN35&lt;&gt;"",IF(AND($G35="3",GH35&lt;&gt;""),10,IF(GH35&lt;&gt;"",5,"")),"")</f>
        <v/>
      </c>
      <c r="HP35" s="118">
        <f>_xlfn.NUMBERVALUE(IF(HN35&lt;&gt;"",CONCATENATE(HL35,HG35,HB35,GW35,GR35,GM35),""))</f>
        <v>0</v>
      </c>
      <c r="HQ35" s="56">
        <f>IFERROR(HO35+HP35,0)</f>
        <v>0</v>
      </c>
      <c r="HR35" s="90"/>
      <c r="HS35" s="52" t="str">
        <f>IF(AND($G35="1",HR35&lt;&gt;""),HR35,"")</f>
        <v/>
      </c>
      <c r="HT35" s="52" t="str">
        <f>IF(AND(HR35&lt;&gt;"",$G35="1"),_xlfn.RANK.EQ(HR35,$HS$6:$HS$89),"")</f>
        <v/>
      </c>
      <c r="HU35" s="52" t="str">
        <f>IF(IF(HT35&lt;&gt;"",IF(MAX(COUNTIF($HT$6:$HT$89,$HT$6:$HT$89))&gt;1,"x",""),"")&lt;&gt;"",HT35+1,"")</f>
        <v/>
      </c>
      <c r="HV35" s="52" t="str">
        <f>IF(HT35&lt;&gt;"",IF($G35="3",IF(HR35&lt;&gt;"",IF(AND(HT35&lt;=10,HR35&gt;=$HS$92),HLOOKUP(HT35,Points_Table_Modified,IF(IW35&gt;=6,8,IW35+2),FALSE),0),""),IF(HR35&lt;&gt;"",IF(AND(HT35&lt;=10,HR35&gt;=$HS$92),HLOOKUP(HT35,Points_Table,IF(IW35&gt;=6,8,IW35+2),FALSE),0),"")),"")</f>
        <v/>
      </c>
      <c r="HW35" s="53" t="str">
        <f>IF(HU35&lt;&gt;"",AVERAGE(IF(AND($G35="3",HU35&lt;&gt;""),HLOOKUP(HU35,Points_Table_Modified,IF(IW35&gt;=6,8,IW35+2),FALSE),IF(HU35&lt;&gt;"",HLOOKUP(HU35,Points_Table,IF(IW35&gt;=6,8,IW35+2),FALSE),"")),HV35),HV35)</f>
        <v/>
      </c>
      <c r="HX35" s="51" t="str">
        <f>IF(AND($G35="2",HR35&lt;&gt;""),HR35,"")</f>
        <v/>
      </c>
      <c r="HY35" s="52" t="str">
        <f>IF(AND(HR35&lt;&gt;"",$G35="2"),_xlfn.RANK.EQ(HR35,$HX$6:$HX$89),"")</f>
        <v/>
      </c>
      <c r="HZ35" s="52" t="str">
        <f>IF(IF(HY35&lt;&gt;"",IF(MAX(COUNTIF($HY$6:$HY$89,$HY$6:$HY$89))&gt;1,"x",""),"")&lt;&gt;"",HY35+1,"")</f>
        <v/>
      </c>
      <c r="IA35" s="54" t="str">
        <f>IF(HY35&lt;&gt;"",IF($G35="3",IF(HR35&lt;&gt;"",IF(AND(HY35&lt;=10,HR35&gt;=$HX$92),HLOOKUP(HY35,Points_Table_Modified,IF(IW35&gt;=6,8,IW35+2),FALSE),0),""),IF(HR35&lt;&gt;"",IF(AND(HY35&lt;=10,HR35&gt;=$HX$92),HLOOKUP(HY35,Points_Table,IF(IW35&gt;=6,8,IW35+2),FALSE),0),"")),"")</f>
        <v/>
      </c>
      <c r="IB35" s="53" t="str">
        <f>IF(HZ35&lt;&gt;"",AVERAGE(IF(AND($G35="3",HZ35&lt;&gt;""),HLOOKUP(HZ35,Points_Table_Modified,IF(IW35&gt;=6,8,IW35+2),FALSE),IF(HZ35&lt;&gt;"",HLOOKUP(HZ35,Points_Table,IF(IW35&gt;=6,8,IW35+2),FALSE),"")),IA35),IA35)</f>
        <v/>
      </c>
      <c r="IC35" s="51" t="str">
        <f>IF(AND($G35="3",HR35&lt;&gt;""),HR35,"")</f>
        <v/>
      </c>
      <c r="ID35" s="52" t="str">
        <f>IF(AND(HR35&lt;&gt;"",$G35="3"),_xlfn.RANK.EQ(HR35,$IC$6:$IC$89),"")</f>
        <v/>
      </c>
      <c r="IE35" s="52" t="str">
        <f>IF(IF(ID35&lt;&gt;"",IF(MAX(COUNTIF($ID$6:$ID$89,$ID$6:$ID$89))&gt;1,"x",""),"")&lt;&gt;"",ID35+1,"")</f>
        <v/>
      </c>
      <c r="IF35" s="52" t="str">
        <f>IF(ID35&lt;&gt;"",IF($G35="3",IF(HR35&lt;&gt;"",IF(AND(ID35&lt;=20,HR35&gt;=$IC$92),HLOOKUP(ID35,Points_Table_Modified,IF(IW35&gt;=6,8,IW35+2),FALSE),0),""),IF(HR35&lt;&gt;"",IF(AND(ID35&lt;=10,HR35&gt;=$IC$92),HLOOKUP(ID35,Points_Table,IF(IW35&gt;=6,8,IW35+2),FALSE),0),"")),"")</f>
        <v/>
      </c>
      <c r="IG35" s="53" t="str">
        <f>IF(IE35&lt;&gt;"",AVERAGE(IF(AND($G35="3",IE35&lt;&gt;""),HLOOKUP(IE35,Points_Table_Modified,IF(IW35&gt;=6,8,IW35+2),FALSE),IF(IE35&lt;&gt;"",HLOOKUP(IE35,Points_Table,IF(IW35&gt;=6,8,IW35+2),FALSE),"")),IF35),IF35)</f>
        <v/>
      </c>
      <c r="IH35" s="51" t="str">
        <f>IF(AND($G35="4",HR35&lt;&gt;""),HR35,"")</f>
        <v/>
      </c>
      <c r="II35" s="52" t="str">
        <f>IF(AND(HR35&lt;&gt;"",G35="4"),_xlfn.RANK.EQ(HR35,$IH$6:$IH$89),"")</f>
        <v/>
      </c>
      <c r="IJ35" s="52" t="str">
        <f>IF(IF(II35&lt;&gt;"",IF(MAX(COUNTIF($II$6:$II$89,$II$6:$II$89))&gt;1,"x",""),"")&lt;&gt;"",II35+1,"")</f>
        <v/>
      </c>
      <c r="IK35" s="52" t="str">
        <f>IF(II35&lt;&gt;"",IF($G35="3",IF(HR35&lt;&gt;"",IF(AND(II35&lt;=10,HR35&gt;=$IH$92),HLOOKUP(II35,Points_Table_Modified,IF(IW35&gt;=6,8,IW35+2),FALSE),0),""),IF(HR35&lt;&gt;"",IF(AND(II35&lt;=10,HR35&gt;=$IH$92),HLOOKUP(II35,Points_Table,IF(IW35&gt;=6,8,IW35+2),FALSE),0),"")),"")</f>
        <v/>
      </c>
      <c r="IL35" s="53" t="str">
        <f>IF(IJ35&lt;&gt;"",AVERAGE(IF(AND($G35="3",IJ35&lt;&gt;""),HLOOKUP(IJ35,Points_Table_Modified,IF(IW35&gt;=6,8,IW35+2),FALSE),IF(IJ35&lt;&gt;"",HLOOKUP(IJ35,Points_Table,IF(IW35&gt;=6,8,IW35+2),FALSE),"")),IK35),IK35)</f>
        <v/>
      </c>
      <c r="IM35" s="51" t="str">
        <f>IF(AND($G35="5",HR35&lt;&gt;""),HR35,"")</f>
        <v/>
      </c>
      <c r="IN35" s="52" t="str">
        <f>IF(AND(HR35&lt;&gt;"",$G35="5"),_xlfn.RANK.EQ(HR35,$IM$6:$IM$89),"")</f>
        <v/>
      </c>
      <c r="IO35" s="52" t="str">
        <f>IF(IF(IN35&lt;&gt;"",IF(MAX(COUNTIF($IN$6:$IN$89,$IN$6:$IN$89))&gt;1,"x",""),"")&lt;&gt;"",IN35+1,"")</f>
        <v/>
      </c>
      <c r="IP35" s="52" t="str">
        <f>IF(IN35&lt;&gt;"",IF($G35="3",IF(HR35&lt;&gt;"",IF(AND(IN35&lt;=10,HR35&gt;=$IM$92),HLOOKUP(IN35,Points_Table_Modified,IF(IW35&gt;=6,8,IW35+2),FALSE),0),""),IF(HR35&lt;&gt;"",IF(AND(IN35&lt;=10,HR35&gt;=$IM$92),HLOOKUP(IN35,Points_Table,IF(IW35&gt;=6,8,IW35+2),FALSE),0),"")),"")</f>
        <v/>
      </c>
      <c r="IQ35" s="53" t="str">
        <f>IF(IO35&lt;&gt;"",AVERAGE(IF(AND($G35="3",IO35&lt;&gt;""),HLOOKUP(IO35,Points_Table_Modified,IF(IW35&gt;=6,8,IW35+2),FALSE),IF(IO35&lt;&gt;"",HLOOKUP(IO35,Points_Table,IF(IW35&gt;=6,8,IW35+2),FALSE),"")),IP35),IP35)</f>
        <v/>
      </c>
      <c r="IR35" s="51" t="str">
        <f>IF(AND($G35="6",HR35&lt;&gt;""),HR35,"")</f>
        <v/>
      </c>
      <c r="IS35" s="52" t="str">
        <f>IF(AND(HR35&lt;&gt;"",$G35="6"),_xlfn.RANK.EQ(HR35,$IR$6:$IR$89),"")</f>
        <v/>
      </c>
      <c r="IT35" s="52" t="str">
        <f>IF(IF(IS35&lt;&gt;"",IF(MAX(COUNTIF($IS$6:$IS$89,$IS$6:$IS$89))&gt;1,"x",""),"")&lt;&gt;"",IS35+1,"")</f>
        <v/>
      </c>
      <c r="IU35" s="52" t="str">
        <f>IF(IS35&lt;&gt;"",IF($G35="3",IF(HR35&lt;&gt;"",IF(AND(IS35&lt;=10,HR35&gt;=$IR$92),HLOOKUP(IS35,Points_Table_Modified,IF(IW35&gt;=6,8,IW35+2),FALSE),0),""),IF(HR35&lt;&gt;"",IF(AND(IS35&lt;=10,HR35&gt;=$IR$92),HLOOKUP(IS35,Points_Table,IF(IW35&gt;=6,8,IW35+2),FALSE),0),"")),"")</f>
        <v/>
      </c>
      <c r="IV35" s="53" t="str">
        <f>IF(IT35&lt;&gt;"",AVERAGE(IF(AND($G35="3",IT35&lt;&gt;""),HLOOKUP(IT35,Points_Table_Modified,IF(IW35&gt;=6,8,IW35+2),FALSE),IF(IT35&lt;&gt;"",HLOOKUP(IT35,Points_Table,IF(IW35&gt;=6,8,IW35+2),FALSE),"")),IU35),IU35)</f>
        <v/>
      </c>
      <c r="IW35" s="57">
        <f>VLOOKUP($G35,Entries_D_Event,10,FALSE)</f>
        <v>0</v>
      </c>
      <c r="IX35" s="52" t="str">
        <f>CONCATENATE(IS35,IN35,II35,ID35,HY35,HT35)</f>
        <v/>
      </c>
      <c r="IY35" s="118" t="str">
        <f>IF(IX35&lt;&gt;"",IF(AND($G35="3",HR35&lt;&gt;""),10,IF(HR35&lt;&gt;"",5,"")),"")</f>
        <v/>
      </c>
      <c r="IZ35" s="118">
        <f>_xlfn.NUMBERVALUE(IF(IX35&lt;&gt;"",CONCATENATE(IV35,IQ35,IL35,IG35,IB35,HW35),""))</f>
        <v>0</v>
      </c>
      <c r="JA35" s="56">
        <f>IFERROR(IY35+IZ35,0)</f>
        <v>0</v>
      </c>
      <c r="JB35" s="90"/>
      <c r="JC35" s="52" t="str">
        <f>IF(AND($G35="1",JB35&lt;&gt;""),JB35,"")</f>
        <v/>
      </c>
      <c r="JD35" s="52" t="str">
        <f>IF(AND(JB35&lt;&gt;"",$G35="1"),_xlfn.RANK.EQ(JB35,$JC$6:$JC$89),"")</f>
        <v/>
      </c>
      <c r="JE35" s="52" t="str">
        <f>IF(IF(JD35&lt;&gt;"",IF(MAX(COUNTIF($JD$6:$JD$89,$JD$6:$JD$89))&gt;1,"x",""),"")&lt;&gt;"",JD35+1,"")</f>
        <v/>
      </c>
      <c r="JF35" s="52" t="str">
        <f>IF(JD35&lt;&gt;"",IF($G35="3",IF(JB35&lt;&gt;"",IF(AND(JD35&lt;=10,JB35&gt;=$JC$92),HLOOKUP(JD35,Points_Table_Modified,IF(KG35&gt;=6,8,KG35+2),FALSE),0),""),IF(JB35&lt;&gt;"",IF(AND(JD35&lt;=10,JB35&gt;=$JC$92),HLOOKUP(JD35,Points_Table,IF(KG35&gt;=6,8,KG35+2),FALSE),0),"")),"")</f>
        <v/>
      </c>
      <c r="JG35" s="53" t="str">
        <f>IF(JE35&lt;&gt;"",AVERAGE(IF(AND($G35="3",JE35&lt;&gt;""),HLOOKUP(JE35,Points_Table_Modified,IF(KG35&gt;=6,8,KG35+2),FALSE),IF(JE35&lt;&gt;"",HLOOKUP(JE35,Points_Table,IF(KG35&gt;=6,8,KG35+2),FALSE),"")),JF35),JF35)</f>
        <v/>
      </c>
      <c r="JH35" s="51" t="str">
        <f>IF(AND($G35="2",JB35&lt;&gt;""),JB35,"")</f>
        <v/>
      </c>
      <c r="JI35" s="52" t="str">
        <f>IF(AND(JB35&lt;&gt;"",$G35="2"),_xlfn.RANK.EQ(JB35,$JH$6:$JH$89),"")</f>
        <v/>
      </c>
      <c r="JJ35" s="52" t="str">
        <f>IF(IF(JI35&lt;&gt;"",IF(MAX(COUNTIF($JI$6:$JI$89,$JI$6:$JI$89))&gt;1,"x",""),"")&lt;&gt;"",JI35+1,"")</f>
        <v/>
      </c>
      <c r="JK35" s="54" t="str">
        <f>IF(JI35&lt;&gt;"",IF($G35="3",IF(JB35&lt;&gt;"",IF(AND(JI35&lt;=10,JB35&gt;=$JH$92),HLOOKUP(JI35,Points_Table_Modified,IF(KG35&gt;=6,8,KG35+2),FALSE),0),""),IF(JB35&lt;&gt;"",IF(AND(JI35&lt;=10,JB35&gt;=$JH$92),HLOOKUP(JI35,Points_Table,IF(KG35&gt;=6,8,KG35+2),FALSE),0),"")),"")</f>
        <v/>
      </c>
      <c r="JL35" s="53" t="str">
        <f>IF(JJ35&lt;&gt;"",AVERAGE(IF(AND($G35="3",JJ35&lt;&gt;""),HLOOKUP(JJ35,Points_Table_Modified,IF(KG35&gt;=6,8,KG35+2),FALSE),IF(JJ35&lt;&gt;"",HLOOKUP(JJ35,Points_Table,IF(KG35&gt;=6,8,KG35+2),FALSE),"")),JK35),JK35)</f>
        <v/>
      </c>
      <c r="JM35" s="51" t="str">
        <f>IF(AND($G35="3",JB35&lt;&gt;""),JB35,"")</f>
        <v/>
      </c>
      <c r="JN35" s="52" t="str">
        <f>IF(AND(JB35&lt;&gt;"",$G35="3"),_xlfn.RANK.EQ(JB35,$JM$6:$JM$89),"")</f>
        <v/>
      </c>
      <c r="JO35" s="52" t="str">
        <f>IF(IF(JN35&lt;&gt;"",IF(MAX(COUNTIF($JN$6:$JN$89,$JN$6:$JN$89))&gt;1,"x",""),"")&lt;&gt;"",JN35+1,"")</f>
        <v/>
      </c>
      <c r="JP35" s="52" t="str">
        <f>IF(JN35&lt;&gt;"",IF($G35="3",IF(JB35&lt;&gt;"",IF(AND(JN35&lt;=20,JB35&gt;=$JM$92),HLOOKUP(JN35,Points_Table_Modified,IF(KG35&gt;=6,8,KG35+2),FALSE),0),""),IF(JB35&lt;&gt;"",IF(AND(JN35&lt;=10,JB35&gt;=$JM$92),HLOOKUP(JN35,Points_Table,IF(KG35&gt;=6,8,KG35+2),FALSE),0),"")),"")</f>
        <v/>
      </c>
      <c r="JQ35" s="53" t="str">
        <f>IF(JO35&lt;&gt;"",AVERAGE(IF(AND($G35="3",JO35&lt;&gt;""),HLOOKUP(JO35,Points_Table_Modified,IF(KG35&gt;=6,8,KG35+2),FALSE),IF(JO35&lt;&gt;"",HLOOKUP(JO35,Points_Table,IF(KG35&gt;=6,8,KG35+2),FALSE),"")),JP35),JP35)</f>
        <v/>
      </c>
      <c r="JR35" s="51" t="str">
        <f>IF(AND($G35="4",JB35&lt;&gt;""),JB35,"")</f>
        <v/>
      </c>
      <c r="JS35" s="52" t="str">
        <f>IF(AND(JB35&lt;&gt;"",G35="4"),_xlfn.RANK.EQ(JB35,$JR$6:$JR$89),"")</f>
        <v/>
      </c>
      <c r="JT35" s="52" t="str">
        <f>IF(IF(JS35&lt;&gt;"",IF(MAX(COUNTIF($JS$6:$JS$89,$JS$6:$JS$89))&gt;1,"x",""),"")&lt;&gt;"",JS35+1,"")</f>
        <v/>
      </c>
      <c r="JU35" s="52" t="str">
        <f>IF(JS35&lt;&gt;"",IF($G35="3",IF(JB35&lt;&gt;"",IF(AND(JS35&lt;=10,JB35&gt;=$JR$92),HLOOKUP(JS35,Points_Table_Modified,IF(KG35&gt;=6,8,KG35+2),FALSE),0),""),IF(JB35&lt;&gt;"",IF(AND(JS35&lt;=10,JB35&gt;=$JR$92),HLOOKUP(JS35,Points_Table,IF(KG35&gt;=6,8,KG35+2),FALSE),0),"")),"")</f>
        <v/>
      </c>
      <c r="JV35" s="53" t="str">
        <f>IF(JT35&lt;&gt;"",AVERAGE(IF(AND($G35="3",JT35&lt;&gt;""),HLOOKUP(JT35,Points_Table_Modified,IF(KG35&gt;=6,8,KG35+2),FALSE),IF(JT35&lt;&gt;"",HLOOKUP(JT35,Points_Table,IF(KG35&gt;=6,8,KG35+2),FALSE),"")),JU35),JU35)</f>
        <v/>
      </c>
      <c r="JW35" s="51" t="str">
        <f>IF(AND($G35="5",JB35&lt;&gt;""),JB35,"")</f>
        <v/>
      </c>
      <c r="JX35" s="52" t="str">
        <f>IF(AND(JB35&lt;&gt;"",$G35="5"),_xlfn.RANK.EQ(JB35,$JW$6:$JW$89),"")</f>
        <v/>
      </c>
      <c r="JY35" s="52" t="str">
        <f>IF(IF(JX35&lt;&gt;"",IF(MAX(COUNTIF($JX$6:$JX$89,$JX$6:$JX$89))&gt;1,"x",""),"")&lt;&gt;"",JX35+1,"")</f>
        <v/>
      </c>
      <c r="JZ35" s="52" t="str">
        <f>IF(JX35&lt;&gt;"",IF($G35="3",IF(JB35&lt;&gt;"",IF(AND(JX35&lt;=10,JB35&gt;=$JW$92),HLOOKUP(JX35,Points_Table_Modified,IF(KG35&gt;=6,8,KG35+2),FALSE),0),""),IF(JB35&lt;&gt;"",IF(AND(JX35&lt;=10,JB35&gt;=$JW$92),HLOOKUP(JX35,Points_Table,IF(KG35&gt;=6,8,KG35+2),FALSE),0),"")),"")</f>
        <v/>
      </c>
      <c r="KA35" s="53" t="str">
        <f>IF(JY35&lt;&gt;"",AVERAGE(IF(AND($G35="3",JY35&lt;&gt;""),HLOOKUP(JY35,Points_Table_Modified,IF(KG35&gt;=6,8,KG35+2),FALSE),IF(JY35&lt;&gt;"",HLOOKUP(JY35,Points_Table,IF(KG35&gt;=6,8,KG35+2),FALSE),"")),JZ35),JZ35)</f>
        <v/>
      </c>
      <c r="KB35" s="51" t="str">
        <f>IF(AND($G35="6",JB35&lt;&gt;""),JB35,"")</f>
        <v/>
      </c>
      <c r="KC35" s="52" t="str">
        <f>IF(AND(JB35&lt;&gt;"",$G35="6"),_xlfn.RANK.EQ(JB35,$KB$6:$KB$89),"")</f>
        <v/>
      </c>
      <c r="KD35" s="52" t="str">
        <f>IF(IF(KC35&lt;&gt;"",IF(MAX(COUNTIF($KC$6:$KC$89,$KC$6:$KC$89))&gt;1,"x",""),"")&lt;&gt;"",KC35+1,"")</f>
        <v/>
      </c>
      <c r="KE35" s="52" t="str">
        <f>IF(KC35&lt;&gt;"",IF($G35="3",IF(JB35&lt;&gt;"",IF(AND(KC35&lt;=10,JB35&gt;=$KB$92),HLOOKUP(KC35,Points_Table_Modified,IF(KG35&gt;=6,8,KG35+2),FALSE),0),""),IF(JB35&lt;&gt;"",IF(AND(KC35&lt;=10,JB35&gt;=$KB$92),HLOOKUP(KC35,Points_Table,IF(KG35&gt;=6,8,KG35+2),FALSE),0),"")),"")</f>
        <v/>
      </c>
      <c r="KF35" s="53" t="str">
        <f>IF(KD35&lt;&gt;"",AVERAGE(IF(AND($G35="3",KD35&lt;&gt;""),HLOOKUP(KD35,Points_Table_Modified,IF(KG35&gt;=6,8,KG35+2),FALSE),IF(KD35&lt;&gt;"",HLOOKUP(KD35,Points_Table,IF(KG35&gt;=6,8,KG35+2),FALSE),"")),KE35),KE35)</f>
        <v/>
      </c>
      <c r="KG35" s="57">
        <f>VLOOKUP($G35,Entries_D_Event,11,FALSE)</f>
        <v>0</v>
      </c>
      <c r="KH35" s="52" t="str">
        <f>CONCATENATE(KC35,JX35,JS35,JN35,JI35,JD35)</f>
        <v/>
      </c>
      <c r="KI35" s="118" t="str">
        <f>IF(KH35&lt;&gt;"",IF(AND($G35="3",JB35&lt;&gt;""),10,IF(JB35&lt;&gt;"",5,"")),"")</f>
        <v/>
      </c>
      <c r="KJ35" s="118">
        <f>_xlfn.NUMBERVALUE(IF(KH35&lt;&gt;"",CONCATENATE(KF35,KA35,JV35,JQ35,JL35,JG35),""))</f>
        <v>0</v>
      </c>
      <c r="KK35" s="56">
        <f>IFERROR(KI35+KJ35,0)</f>
        <v>0</v>
      </c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</row>
    <row r="36" spans="1:358" s="1" customFormat="1" x14ac:dyDescent="0.25">
      <c r="A36" s="35"/>
      <c r="B36" s="45">
        <v>31</v>
      </c>
      <c r="C36" s="58" t="s">
        <v>234</v>
      </c>
      <c r="D36" s="47" t="s">
        <v>235</v>
      </c>
      <c r="E36" s="50"/>
      <c r="F36" s="109">
        <v>908</v>
      </c>
      <c r="G36" s="59" t="s">
        <v>59</v>
      </c>
      <c r="H36" s="50" t="str">
        <f>VLOOKUP($G36,Class_Description,2)</f>
        <v>Open Class</v>
      </c>
      <c r="I36" s="187">
        <f>AS36+CC36+DM36+EW36+GG36+HQ36+JA36+KK36</f>
        <v>51</v>
      </c>
      <c r="J36" s="115"/>
      <c r="K36" s="102" t="str">
        <f>IF(AND(J36&lt;&gt;"",$G36="1"),J36,"")</f>
        <v/>
      </c>
      <c r="L36" s="103" t="str">
        <f>IF(AND(J36&lt;&gt;"",$G36="1"),_xlfn.RANK.EQ(J36,$K$6:$K$89),"")</f>
        <v/>
      </c>
      <c r="M36" s="103" t="str">
        <f>IF(G36="6",IF(IF(L36&lt;&gt;"",IF(MAX(COUNTIF($L$6:$L$89,$L$6:$L$89))&gt;1,"x",""),"")&lt;&gt;"",L36+1,""),IF(K36=0,"",IF(IF(L36&lt;&gt;"",IF(MAX(COUNTIF($L$6:$L$89,$L$6:$L$89))&gt;1,"x",""),"")&lt;&gt;"",L36+1,"")))</f>
        <v/>
      </c>
      <c r="N36" s="103" t="str">
        <f>IF(L36&lt;&gt;"",IF($G36="3",IF(AND(L36&lt;=20,J36&gt;=$K$92),HLOOKUP(L36,Points_Table_Modified,IF(AO36&gt;=6,8,AO36+2),FALSE),0),IF(AND(L36&lt;=10,J36&gt;=$K$92),HLOOKUP(L36,Points_Table,IF(AO36&gt;=6,8,AO36+2),FALSE),0)),"")</f>
        <v/>
      </c>
      <c r="O36" s="103" t="str">
        <f>IF(M36&lt;&gt;"",AVERAGE(IF(AND($G36="3",M36&lt;&gt;""),HLOOKUP(M36,Points_Table_Modified,IF(AO36&gt;=6,8,AO36+2),FALSE),IF(M36&lt;&gt;"",HLOOKUP(M36,Points_Table,IF(AO36&gt;=6,8,AO36+2),FALSE),"")),N36),N36)</f>
        <v/>
      </c>
      <c r="P36" s="102" t="str">
        <f>IF(AND(J36&lt;&gt;"",$G36="2"),J36,"")</f>
        <v/>
      </c>
      <c r="Q36" s="103" t="str">
        <f>IF(AND(J36&lt;&gt;"",$G36="2"),_xlfn.RANK.EQ(J36,$P$6:$P$89),"")</f>
        <v/>
      </c>
      <c r="R36" s="103" t="str">
        <f>IF(G36="6",IF(IF(Q36&lt;&gt;"",IF(MAX(COUNTIF($Q$6:$Q$89,$Q$6:$Q$89))&gt;1,"x",""),"")&lt;&gt;"",Q36+1,""),IF(P36=0,"",IF(IF(Q36&lt;&gt;"",IF(MAX(COUNTIF($Q$6:$Q$89,$Q$6:$Q$89))&gt;1,"x",""),"")&lt;&gt;"",Q36+1,"")))</f>
        <v/>
      </c>
      <c r="S36" s="103" t="str">
        <f>IF(Q36&lt;&gt;"",IF($G36="3",IF(J36&lt;&gt;"",IF(AND(Q36&lt;=10,J36&gt;=$P$92),HLOOKUP(Q36,Points_Table_Modified,IF(AO36&gt;=6,8,AO36+2),FALSE),0),""),IF(J36&lt;&gt;"",IF(AND(Q36&lt;=10,J36&gt;=$P$92),HLOOKUP(Q36,Points_Table,IF(AO36&gt;=6,8,AO36+2),FALSE),0),"")),"")</f>
        <v/>
      </c>
      <c r="T36" s="103" t="str">
        <f>IF(R36&lt;&gt;"",AVERAGE(IF(AND($G36="3",R36&lt;&gt;""),HLOOKUP(R36,Points_Table_Modified,IF(AO36&gt;=6,8,AO36+2),FALSE),IF(R36&lt;&gt;"",HLOOKUP(R36,Points_Table,IF(AO36&gt;=6,8,AO36+2),FALSE),"")),S36),S36)</f>
        <v/>
      </c>
      <c r="U36" s="102" t="str">
        <f>IF(AND(J36&lt;&gt;"",$G36="3"),J36,"")</f>
        <v/>
      </c>
      <c r="V36" s="103" t="str">
        <f>IF(AND(J36&lt;&gt;"",$G36="3"),_xlfn.RANK.EQ(J36,$U$6:$U$89),"")</f>
        <v/>
      </c>
      <c r="W36" s="103" t="str">
        <f>IF(G36="6",IF(IF(V36&lt;&gt;"",IF(MAX(COUNTIF($V$6:$V$89,$V$6:$V$89))&gt;1,"x",""),"")&lt;&gt;"",V36+1,""),IF(U36=0,"",IF(IF(V36&lt;&gt;"",IF(MAX(COUNTIF($V$6:$V$89,$V$6:$V$89))&gt;1,"x",""),"")&lt;&gt;"",V36+1,"")))</f>
        <v/>
      </c>
      <c r="X36" s="103" t="str">
        <f>IF(V36&lt;&gt;"",IF($G36="3",IF(J36&lt;&gt;"",IF(AND(V36&lt;=20,J36&gt;=$U$92),HLOOKUP(V36,Points_Table_Modified,IF(AO36&gt;=6,8,AO36+2),FALSE),0),""),IF(J36&lt;&gt;"",IF(AND(V36&lt;=10,$J36&gt;=$U$92),HLOOKUP(V36,Points_Table,IF(AO36&gt;=6,8,AO36+2),FALSE),0),"")),"")</f>
        <v/>
      </c>
      <c r="Y36" s="103" t="str">
        <f>IF(W36&lt;&gt;"",AVERAGE(IF(AND($G36="3",W36&lt;&gt;""),HLOOKUP(W36,Points_Table_Modified,IF(AO36&gt;=6,8,AO36+2),FALSE),IF(W36&lt;&gt;"",HLOOKUP(W36,Points_Table,IF(AO36&gt;=6,8,AO36+2),FALSE),"")),X36),X36)</f>
        <v/>
      </c>
      <c r="Z36" s="102" t="str">
        <f>IF(AND(J36&lt;&gt;"",$G36="4"),J36,"")</f>
        <v/>
      </c>
      <c r="AA36" s="103" t="str">
        <f>IF(AND($J36&lt;&gt;"",G36="4"),_xlfn.RANK.EQ(J36,$Z$6:$Z$89),"")</f>
        <v/>
      </c>
      <c r="AB36" s="103" t="str">
        <f>IF($G36="6",IF(IF(AA36&lt;&gt;"",IF(MAX(COUNTIF($AA$6:$AA$89,$AA$6:$AA$89))&gt;1,"x",""),"")&lt;&gt;"",AA36+1,""),IF(Z36=0,"",IF(IF(AA36&lt;&gt;"",IF(MAX(COUNTIF($AA$6:$AA$89,$AA$6:$AA$89))&gt;1,"x",""),"")&lt;&gt;"",AA36+1,"")))</f>
        <v/>
      </c>
      <c r="AC36" s="103" t="str">
        <f>IF(AA36&lt;&gt;"",IF($G36="3",IF(J36&lt;&gt;"",IF(AND(AA36&lt;=10,J36&gt;=$Z$92),HLOOKUP(AA36,Points_Table_Modified,IF(AO36&gt;=6,8,AO36+2),FALSE),0),""),IF(J36&lt;&gt;"",IF(AND(AA36&lt;=10,J36&gt;=$Z$92),HLOOKUP(AA36,Points_Table,IF(AO36&gt;=6,8,AO36+2),FALSE),0),"")),"")</f>
        <v/>
      </c>
      <c r="AD36" s="103" t="str">
        <f>IF(AB36&lt;&gt;"",AVERAGE(IF(AND($G36="3",AB36&lt;&gt;""),HLOOKUP(AB36,Points_Table_Modified,IF(AO36&gt;=6,8,AO36+2),FALSE),IF(AB36&lt;&gt;"",HLOOKUP(AB36,Points_Table,IF(AO36&gt;=6,8,AO36+2),FALSE),"")),AC36),AC36)</f>
        <v/>
      </c>
      <c r="AE36" s="102" t="str">
        <f>IF(AND(J36&lt;&gt;"",$G36="5"),J36,"")</f>
        <v/>
      </c>
      <c r="AF36" s="103" t="str">
        <f>IF(AND(J36&lt;&gt;"",$G36="5"),_xlfn.RANK.EQ(J36,$AE$6:$AE$89),"")</f>
        <v/>
      </c>
      <c r="AG36" s="103" t="str">
        <f>IF($G36="6",IF(IF(AF36&lt;&gt;"",IF(MAX(COUNTIF($AF$6:$AF$89,$AF$6:$AF$89))&gt;1,"x",""),"")&lt;&gt;"",AF36+1,""),IF(AE36=0,"",IF(IF(AF36&lt;&gt;"",IF(MAX(COUNTIF($AF$6:$AF$89,$AF$6:$AF$89))&gt;1,"x",""),"")&lt;&gt;"",AF36+1,"")))</f>
        <v/>
      </c>
      <c r="AH36" s="103" t="str">
        <f>IF(AF36&lt;&gt;"",IF($G36="3",IF(J36&lt;&gt;"",IF(AND(AF36&lt;=10,J36&gt;=$AE$92),HLOOKUP(AF36,Points_Table_Modified,IF(AO36&gt;=6,8,AO36+2),FALSE),0),""),IF(J36&lt;&gt;"",IF(AND(AF36&lt;=10,J36&gt;=$AE$92),HLOOKUP(AF36,Points_Table,IF(AO36&gt;=6,8,AO36+2),FALSE),0),"")),"")</f>
        <v/>
      </c>
      <c r="AI36" s="103" t="str">
        <f>IF(AG36&lt;&gt;"",AVERAGE(IF(AND($G36="3",AG36&lt;&gt;""),HLOOKUP(AG36,Points_Table_Modified,IF(AO36&gt;=6,8,AO36+2),FALSE),IF(AG36&lt;&gt;"",HLOOKUP(AG36,Points_Table,IF(AO36&gt;=6,8,AO36+2),FALSE),"")),AH36),AH36)</f>
        <v/>
      </c>
      <c r="AJ36" s="102" t="str">
        <f>IF(AND(J36&lt;&gt;"",$G36="6"),J36,"")</f>
        <v/>
      </c>
      <c r="AK36" s="103" t="str">
        <f>IF(AND(J36&lt;&gt;"",$G36="6"),_xlfn.RANK.EQ(J36,$AJ$6:$AJ$89),"")</f>
        <v/>
      </c>
      <c r="AL36" s="103" t="str">
        <f>IF(G36="6",IF(IF(AK36&lt;&gt;"",IF(MAX(COUNTIF($AK$6:$AK$89,$AK$6:$AK$89))&gt;1,"x",""),"")&lt;&gt;"",AK36+1,""),IF(AJ36=0,"",IF(IF(AK36&lt;&gt;"",IF(MAX(COUNTIF($AK$6:$AK$89,$AK$6:$AK$89))&gt;1,"x",""),"")&lt;&gt;"",AK36+1,"")))</f>
        <v/>
      </c>
      <c r="AM36" s="103" t="str">
        <f>IF(AK36&lt;&gt;"",IF($G36="3",IF(J36&lt;&gt;"",IF(AND(AK36&lt;=10,J36&gt;=$AJ$92),HLOOKUP(AK36,Points_Table_Modified,IF(AO36&gt;=6,8,AO36+2),FALSE),0),""),IF(J36&lt;&gt;"",IF(AND(AK36&lt;=10,J36&gt;=$AJ$92),HLOOKUP(AK36,Points_Table,IF(AO36&gt;=6,8,AO36+2),FALSE),0),"")),"")</f>
        <v/>
      </c>
      <c r="AN36" s="136" t="str">
        <f>IF(AL36&lt;&gt;"",AVERAGE(IF(AND($G36="3",AL36&lt;&gt;""),HLOOKUP(AL36,Points_Table_Modified,IF(AO36&gt;=6,8,AO36+2),FALSE),IF(AL36&lt;&gt;"",HLOOKUP(AL36,Points_Table,IF(AO36&gt;=6,8,AO36+2),FALSE),"")),AM36),AM36)</f>
        <v/>
      </c>
      <c r="AO36" s="55">
        <f>VLOOKUP($G36,Entries_D_Event,4,FALSE)</f>
        <v>9</v>
      </c>
      <c r="AP36" s="52" t="str">
        <f>CONCATENATE(AK36,AF36,AA36,V36,Q36,L36)</f>
        <v/>
      </c>
      <c r="AQ36" s="118" t="str">
        <f>IF(AP36&lt;&gt;"",IF(AND($G36="3",J36&lt;&gt;""),10,IF(J36&lt;&gt;"",5,"")),"")</f>
        <v/>
      </c>
      <c r="AR36" s="118">
        <f>_xlfn.NUMBERVALUE(IF(AP36&lt;&gt;"",CONCATENATE(AN36,AI36,AD36,Y36,T36,O36),""))</f>
        <v>0</v>
      </c>
      <c r="AS36" s="56">
        <f>IFERROR(AQ36+AR36,0)</f>
        <v>0</v>
      </c>
      <c r="AT36" s="90"/>
      <c r="AU36" s="54" t="str">
        <f>IF(AND(AT36&lt;&gt;"",$G36="1"),AT36,"")</f>
        <v/>
      </c>
      <c r="AV36" s="52" t="str">
        <f>IF(AND(AT36&lt;&gt;"",$G36="1"),_xlfn.RANK.EQ(AT36,$AU$6:$AU$89),"")</f>
        <v/>
      </c>
      <c r="AW36" s="52" t="str">
        <f>IF(IF(AV36&lt;&gt;"",IF(MAX(COUNTIF($AV$6:$AV$89,$AV$6:$AV$89))&gt;1,"x",""),"")&lt;&gt;"",AV36+1,"")</f>
        <v/>
      </c>
      <c r="AX36" s="52" t="str">
        <f>IF(AV36&lt;&gt;"",IF($G36="3",IF(AT36&lt;&gt;"",IF(AND(AV36&lt;=10,AT36&gt;=$AU$92),HLOOKUP(AV36,Points_Table_Modified,IF(BY36&gt;=6,8,BY36+2),FALSE),0),""),IF(AT36&lt;&gt;"",IF(AND(AV36&lt;=10,AT36&gt;=$AU$92),HLOOKUP(AV36,Points_Table,IF(BY36&gt;=6,8,BY36+2),FALSE),0),"")),"")</f>
        <v/>
      </c>
      <c r="AY36" s="53" t="str">
        <f>IF(AW36&lt;&gt;"",AVERAGE(IF(AND($G36="3",AW36&lt;&gt;""),HLOOKUP(AW36,Points_Table_Modified,IF(BY36&gt;=6,8,BY36+2),FALSE),IF(AW36&lt;&gt;"",HLOOKUP(AW36,Points_Table,IF(BY36&gt;=6,8,BY36+2),FALSE),"")),AX36),AX36)</f>
        <v/>
      </c>
      <c r="AZ36" s="51" t="str">
        <f>IF(AND($G36="2",AT36&lt;&gt;""),AT36,"")</f>
        <v/>
      </c>
      <c r="BA36" s="52" t="str">
        <f>IF(AND(AT36&lt;&gt;"",$G36="2"),_xlfn.RANK.EQ(AT36,$AZ$6:$AZ$89),"")</f>
        <v/>
      </c>
      <c r="BB36" s="52" t="str">
        <f>IF(IF(BA36&lt;&gt;"",IF(MAX(COUNTIF($BA$6:$BA$89,$BA$6:$BA$89))&gt;1,"x",""),"")&lt;&gt;"",BA36+1,"")</f>
        <v/>
      </c>
      <c r="BC36" s="54" t="str">
        <f>IF(BA36&lt;&gt;"",IF($G36="3",IF(AT36&lt;&gt;"",IF(AND(BA36&lt;=10,AT36&gt;=$AZ$92),HLOOKUP(BA36,Points_Table_Modified,IF(BY36&gt;=6,8,BY36+2),FALSE),0),""),IF(AT36&lt;&gt;"",IF(AND(BA36&lt;=10,AT36&gt;=$AZ$92),HLOOKUP(BA36,Points_Table,IF(BY36&gt;=6,8,BY36+2),FALSE),0),"")),"")</f>
        <v/>
      </c>
      <c r="BD36" s="53" t="str">
        <f>IF(BB36&lt;&gt;"",AVERAGE(IF(AND($G36="3",BB36&lt;&gt;""),HLOOKUP(BB36,Points_Table_Modified,IF(BY36&gt;=6,8,BY36+2),FALSE),IF(BB36&lt;&gt;"",HLOOKUP(BB36,Points_Table,IF(BY36&gt;=6,8,BY36+2),FALSE),"")),BC36),BC36)</f>
        <v/>
      </c>
      <c r="BE36" s="51" t="str">
        <f>IF(AND($G36="3",AT36&lt;&gt;""),AT36,"")</f>
        <v/>
      </c>
      <c r="BF36" s="52" t="str">
        <f>IF(AND(AT36&lt;&gt;"",$G36="3"),_xlfn.RANK.EQ(AT36,$BE$6:$BE$89),"")</f>
        <v/>
      </c>
      <c r="BG36" s="52" t="str">
        <f>IF(IF(BF36&lt;&gt;"",IF(MAX(COUNTIF($BF$6:$BF$89,$BF$6:$BF$89))&gt;1,"x",""),"")&lt;&gt;"",BF36+1,"")</f>
        <v/>
      </c>
      <c r="BH36" s="52" t="str">
        <f>IF(BF36&lt;&gt;"",IF($G36="3",IF(AT36&lt;&gt;"",IF(AND(BF36&lt;=20,AT36&gt;=$BE$92),HLOOKUP(BF36,Points_Table_Modified,IF(BY36&gt;=6,8,BY36+2),FALSE),0),""),IF(AT36&lt;&gt;"",IF(AND(BF36&lt;=10,AT36&gt;=$BE$92),HLOOKUP(BF36,Points_Table,IF(BY36&gt;=6,8,BY36+2),FALSE),0),"")),"")</f>
        <v/>
      </c>
      <c r="BI36" s="53" t="str">
        <f>IF(BG36&lt;&gt;"",AVERAGE(IF(AND($G36="3",BG36&lt;&gt;""),HLOOKUP(BG36,Points_Table_Modified,IF(BY36&gt;=6,8,BY36+2),FALSE),IF(BG36&lt;&gt;"",HLOOKUP(BG36,Points_Table,IF(BY36&gt;=6,8,BY36+2),FALSE),"")),BH36),BH36)</f>
        <v/>
      </c>
      <c r="BJ36" s="51" t="str">
        <f>IF(AND($G36="4",AT36&lt;&gt;""),AT36,"")</f>
        <v/>
      </c>
      <c r="BK36" s="52" t="str">
        <f>IF(AND(AT36&lt;&gt;"",G36="4"),_xlfn.RANK.EQ(AT36,$BJ$6:$BJ$89),"")</f>
        <v/>
      </c>
      <c r="BL36" s="52" t="str">
        <f>IF(IF(BK36&lt;&gt;"",IF(MAX(COUNTIF($BK$6:$BK$89,$BK$6:$BK$89))&gt;1,"x",""),"")&lt;&gt;"",BK36+1,"")</f>
        <v/>
      </c>
      <c r="BM36" s="52" t="str">
        <f>IF(BK36&lt;&gt;"",IF($G36="3",IF(AT36&lt;&gt;"",IF(AND(BK36&lt;=10,AT36&gt;=$BJ$92),HLOOKUP(BK36,Points_Table_Modified,IF(BY36&gt;=6,8,BY36+2),FALSE),0),""),IF(AT36&lt;&gt;"",IF(AND(BK36&lt;=10,AT36&gt;=$BJ$92),HLOOKUP(BK36,Points_Table,IF(BY36&gt;=6,8,BY36+2),FALSE),0),"")),"")</f>
        <v/>
      </c>
      <c r="BN36" s="53" t="str">
        <f>IF(BL36&lt;&gt;"",AVERAGE(IF(AND($G36="3",BL36&lt;&gt;""),HLOOKUP(BL36,Points_Table_Modified,IF(BY36&gt;=6,8,BY36+2),FALSE),IF(BL36&lt;&gt;"",HLOOKUP(BL36,Points_Table,IF(BY36&gt;=6,8,BY36+2),FALSE),"")),BM36),BM36)</f>
        <v/>
      </c>
      <c r="BO36" s="51" t="str">
        <f>IF(AND($G36="5",AT36&lt;&gt;""),AT36,"")</f>
        <v/>
      </c>
      <c r="BP36" s="52" t="str">
        <f>IF(AND(AT36&lt;&gt;"",$G36="5"),_xlfn.RANK.EQ(AT36,$BO$6:$BO$89),"")</f>
        <v/>
      </c>
      <c r="BQ36" s="52" t="str">
        <f>IF(IF(BP36&lt;&gt;"",IF(MAX(COUNTIF($BP$6:$BP$89,$BP$6:$BP$89))&gt;1,"x",""),"")&lt;&gt;"",BP36+1,"")</f>
        <v/>
      </c>
      <c r="BR36" s="52" t="str">
        <f>IF(BP36&lt;&gt;"",IF($G36="3",IF(AT36&lt;&gt;"",IF(AND(BP36&lt;=10,AT36&gt;=$BO$92),HLOOKUP(BP36,Points_Table_Modified,IF(BY36&gt;=6,8,BY36+2),FALSE),0),""),IF(AT36&lt;&gt;"",IF(AND(BP36&lt;=10,AT36&gt;=$BO$92),HLOOKUP(BP36,Points_Table,IF(BY36&gt;=6,8,BY36+2),FALSE),0),"")),"")</f>
        <v/>
      </c>
      <c r="BS36" s="53" t="str">
        <f>IF(BQ36&lt;&gt;"",AVERAGE(IF(AND($G36="3",BQ36&lt;&gt;""),HLOOKUP(BQ36,Points_Table_Modified,IF(BY36&gt;=6,8,BY36+2),FALSE),IF(BQ36&lt;&gt;"",HLOOKUP(BQ36,Points_Table,IF(BY36&gt;=6,8,BY36+2),FALSE),"")),BR36),BR36)</f>
        <v/>
      </c>
      <c r="BT36" s="51" t="str">
        <f>IF(AND($G36="6",AT36&lt;&gt;""),AT36,"")</f>
        <v/>
      </c>
      <c r="BU36" s="52" t="str">
        <f>IF(AND(AT36&lt;&gt;"",$G36="6"),_xlfn.RANK.EQ(AT36,$BT$6:$BT$89),"")</f>
        <v/>
      </c>
      <c r="BV36" s="52" t="str">
        <f>IF(IF(BU36&lt;&gt;"",IF(MAX(COUNTIF($BU$6:$BU$89,$BU$6:$BU$89))&gt;1,"x",""),"")&lt;&gt;"",BU36+1,"")</f>
        <v/>
      </c>
      <c r="BW36" s="52" t="str">
        <f>IF(BU36&lt;&gt;"",IF($G36="3",IF(AT36&lt;&gt;"",IF(AND(BU36&lt;=10,AT36&gt;=$BT$92),HLOOKUP(BU36,Points_Table_Modified,IF(BY36&gt;=6,8,BY36+2),FALSE),0),""),IF(AT36&lt;&gt;"",IF(AND(BU36&lt;=10,AT36&gt;=$BT$92),HLOOKUP(BU36,Points_Table,IF(BY36&gt;=6,8,BY36+2),FALSE),0),"")),"")</f>
        <v/>
      </c>
      <c r="BX36" s="53" t="str">
        <f>IF(BV36&lt;&gt;"",AVERAGE(IF(AND($G36="3",BV36&lt;&gt;""),HLOOKUP(BV36,Points_Table_Modified,IF(BY36&gt;=6,8,BY36+2),FALSE),IF(BV36&lt;&gt;"",HLOOKUP(BV36,Points_Table,IF(BY36&gt;=6,8,BY36+2),FALSE),"")),BW36),BW36)</f>
        <v/>
      </c>
      <c r="BY36" s="55">
        <f>VLOOKUP($G36,Entries_D_Event,5,FALSE)</f>
        <v>7</v>
      </c>
      <c r="BZ36" s="52" t="str">
        <f>CONCATENATE(BU36,BP36,BK36,BF36,BA36,AV36)</f>
        <v/>
      </c>
      <c r="CA36" s="118" t="str">
        <f>IF(BZ36&lt;&gt;"",IF(AND($G36="3",AT36&lt;&gt;""),10,IF(AT36&lt;&gt;"",5,"")),"")</f>
        <v/>
      </c>
      <c r="CB36" s="118">
        <f>_xlfn.NUMBERVALUE(IF(BZ36&lt;&gt;"",CONCATENATE(BX36,BS36,BN36,BI36,BD36,AY36),""))</f>
        <v>0</v>
      </c>
      <c r="CC36" s="56">
        <f>IFERROR(CA36+CB36,0)</f>
        <v>0</v>
      </c>
      <c r="CD36" s="90">
        <v>243</v>
      </c>
      <c r="CE36" s="54" t="str">
        <f>IF(AND($G36="1",CD36&lt;&gt;""),CD36,"")</f>
        <v/>
      </c>
      <c r="CF36" s="52" t="str">
        <f>IF(AND(CD36&lt;&gt;"",$G36="1"),_xlfn.RANK.EQ(CD36,$CE$6:$CE$89),"")</f>
        <v/>
      </c>
      <c r="CG36" s="52" t="str">
        <f>IF(IF(CF36&lt;&gt;"",IF(MAX(COUNTIF($CF$6:$CF$89,$CF$6:$CF$89))&gt;1,"x",""),"")&lt;&gt;"",CF36+1,"")</f>
        <v/>
      </c>
      <c r="CH36" s="52" t="str">
        <f>IF(CF36&lt;&gt;"",IF($G36="3",IF(CD36&lt;&gt;"",IF(AND(CF36&lt;=10,CD36&gt;=$CE$92),HLOOKUP(CF36,Points_Table_Modified,IF(DI36&gt;=6,8,DI36+2),FALSE),0),""),IF(CD36&lt;&gt;"",IF(AND(CF36&lt;=10,CD36&gt;=$CE$92),HLOOKUP(CF36,Points_Table,IF(DI36&gt;=6,8,DI36+2),FALSE),0),"")),"")</f>
        <v/>
      </c>
      <c r="CI36" s="53" t="str">
        <f>IF(CG36&lt;&gt;"",AVERAGE(IF(AND($G36="3",CG36&lt;&gt;""),HLOOKUP(CG36,Points_Table_Modified,IF(DI36&gt;=6,8,DI36+2),FALSE),IF(CG36&lt;&gt;"",HLOOKUP(CG36,Points_Table,IF(DI36&gt;=6,8,DI36+2),FALSE),"")),CH36),CH36)</f>
        <v/>
      </c>
      <c r="CJ36" s="51" t="str">
        <f>IF(AND($G36="2",CD36&lt;&gt;""),CD36,"")</f>
        <v/>
      </c>
      <c r="CK36" s="52" t="str">
        <f>IF(AND(CD36&lt;&gt;"",$G36="2"),_xlfn.RANK.EQ(CD36,$CJ$6:$CJ$89),"")</f>
        <v/>
      </c>
      <c r="CL36" s="52" t="str">
        <f>IF(IF(CK36&lt;&gt;"",IF(MAX(COUNTIF($CK$6:$CK$89,$CK$6:$CK$89))&gt;1,"x",""),"")&lt;&gt;"",CK36+1,"")</f>
        <v/>
      </c>
      <c r="CM36" s="54" t="str">
        <f>IF(CK36&lt;&gt;"",IF($G36="3",IF(CD36&lt;&gt;"",IF(AND(CK36&lt;=10,CD36&gt;=$CJ$92),HLOOKUP(CK36,Points_Table_Modified,IF(DI36&gt;=6,8,DI36+2),FALSE),0),""),IF(CD36&lt;&gt;"",IF(AND(CK36&lt;=10,CD36&gt;=$CJ$92),HLOOKUP(CK36,Points_Table,IF(DI36&gt;=6,8,DI36+2),FALSE),0),"")),"")</f>
        <v/>
      </c>
      <c r="CN36" s="53" t="str">
        <f>IF(CL36&lt;&gt;"",AVERAGE(IF(AND($G36="3",CL36&lt;&gt;""),HLOOKUP(CL36,Points_Table_Modified,IF(DI36&gt;=6,8,DI36+2),FALSE),IF(CL36&lt;&gt;"",HLOOKUP(CL36,Points_Table,IF(DI36&gt;=6,8,DI36+2),FALSE),"")),CM36),CM36)</f>
        <v/>
      </c>
      <c r="CO36" s="51" t="str">
        <f>IF(AND($G36="3",CD36&lt;&gt;""),CD36,"")</f>
        <v/>
      </c>
      <c r="CP36" s="52" t="str">
        <f>IF(AND(CD36&lt;&gt;"",$G36="3"),_xlfn.RANK.EQ(CD36,$CO$6:$CO$89),"")</f>
        <v/>
      </c>
      <c r="CQ36" s="52" t="str">
        <f>IF(IF(CP36&lt;&gt;"",IF(MAX(COUNTIF($CP36:$CP$89,$CP$6:$CP$89))&gt;1,"x",""),"")&lt;&gt;"",CP36+1,"")</f>
        <v/>
      </c>
      <c r="CR36" s="52" t="str">
        <f>IF(CP36&lt;&gt;"",IF($G36="3",IF(CD36&lt;&gt;"",IF(AND(CP36&lt;=20,CD36&gt;=$CO$92),HLOOKUP(CP36,Points_Table_Modified,IF(DI36&gt;=6,8,DI36+2),FALSE),0),""),IF(CD36&lt;&gt;"",IF(AND(CP36&lt;=10,CD36&gt;=$CO$92),HLOOKUP(CP36,Points_Table,IF(DI36&gt;=6,8,DI36+2),FALSE),0),"")),"")</f>
        <v/>
      </c>
      <c r="CS36" s="53" t="str">
        <f>IF(CQ36&lt;&gt;"",AVERAGE(IF(AND($G36="3",CQ36&lt;&gt;""),HLOOKUP(CQ36,Points_Table_Modified,IF(DI36&gt;=6,8,DI36+2),FALSE),IF(CQ36&lt;&gt;"",HLOOKUP(CQ36,Points_Table,IF(DI36&gt;=6,8,DI36+2),FALSE),"")),CR36),CR36)</f>
        <v/>
      </c>
      <c r="CT36" s="51" t="str">
        <f>IF(AND($G36="4",CD36&lt;&gt;""),CD36,"")</f>
        <v/>
      </c>
      <c r="CU36" s="52" t="str">
        <f>IF(AND(CD36&lt;&gt;"",G36="4"),_xlfn.RANK.EQ(CD36,$CT$6:$CT$89),"")</f>
        <v/>
      </c>
      <c r="CV36" s="52" t="str">
        <f>IF(IF(CU36&lt;&gt;"",IF(MAX(COUNTIF($CU$6:$CU$89,$CU$6:$CU$89))&gt;1,"x",""),"")&lt;&gt;"",CU36+1,"")</f>
        <v/>
      </c>
      <c r="CW36" s="52" t="str">
        <f>IF(CU36&lt;&gt;"",IF($G36="3",IF(CD36&lt;&gt;"",IF(AND(CU36&lt;=10,CD36&gt;=$CT$92),HLOOKUP(CU36,Points_Table_Modified,IF(DI36&gt;=6,8,DI36+2),FALSE),0),""),IF(CD36&lt;&gt;"",IF(AND(CU36&lt;=10,CD36&gt;=$CT$92),HLOOKUP(CU36,Points_Table,IF(DI36&gt;=6,8,DI36+2),FALSE),0),"")),"")</f>
        <v/>
      </c>
      <c r="CX36" s="53" t="str">
        <f>IF(CV36&lt;&gt;"",AVERAGE(IF(AND($G36="3",CV36&lt;&gt;""),HLOOKUP(CV36,Points_Table_Modified,IF(DI36&gt;=6,8,DI36+2),FALSE),IF(CV36&lt;&gt;"",HLOOKUP(CV36,Points_Table,IF(DI36&gt;=6,8,DI36+2),FALSE),"")),CW36),CW36)</f>
        <v/>
      </c>
      <c r="CY36" s="51" t="str">
        <f>IF(AND($G36="5",CD36&lt;&gt;""),CD36,"")</f>
        <v/>
      </c>
      <c r="CZ36" s="52" t="str">
        <f>IF(AND(CD36&lt;&gt;"",$G36="5"),_xlfn.RANK.EQ(CD36,$CY$6:$CY$89),"")</f>
        <v/>
      </c>
      <c r="DA36" s="52" t="str">
        <f>IF(IF(CZ36&lt;&gt;"",IF(MAX(COUNTIF($CZ$6:$CZ$89,$CZ$6:$CZ$89))&gt;1,"x",""),"")&lt;&gt;"",CZ36+1,"")</f>
        <v/>
      </c>
      <c r="DB36" s="52" t="str">
        <f>IF(CZ36&lt;&gt;"",IF($G36="3",IF(CD36&lt;&gt;"",IF(AND(CZ36&lt;=10,CD36&gt;=$CY$92),HLOOKUP(CZ36,Points_Table_Modified,IF(DI36&gt;=6,8,DI36+2),FALSE),0),""),IF(CD36&lt;&gt;"",IF(AND(CZ36&lt;=10,CD36&gt;=$CY$92),HLOOKUP(CZ36,Points_Table,IF(DI36&gt;=6,8,DI36+2),FALSE),0),"")),"")</f>
        <v/>
      </c>
      <c r="DC36" s="53" t="str">
        <f>IF(DA36&lt;&gt;"",AVERAGE(IF(AND($G36="3",DA36&lt;&gt;""),HLOOKUP(DA36,Points_Table_Modified,IF(DI36&gt;=6,8,DI36+2),FALSE),IF(DA36&lt;&gt;"",HLOOKUP(DA36,Points_Table,IF(DI36&gt;=6,8,DI36+2),FALSE),"")),DB36),DB36)</f>
        <v/>
      </c>
      <c r="DD36" s="51">
        <f>IF(AND($G36="6",CD36&lt;&gt;""),CD36,"")</f>
        <v>243</v>
      </c>
      <c r="DE36" s="52">
        <f>IF(AND(CD36&lt;&gt;"",$G36="6"),_xlfn.RANK.EQ(CD36,$DD$6:$DD$89),"")</f>
        <v>2</v>
      </c>
      <c r="DF36" s="52" t="str">
        <f>IF(IF(DE36&lt;&gt;"",IF(MAX(COUNTIF($DE$6:$DE$89,$DE$6:$DE$89))&gt;1,"x",""),"")&lt;&gt;"",DE36+1,"")</f>
        <v/>
      </c>
      <c r="DG36" s="52">
        <f>IF(DE36&lt;&gt;"",IF($G36="3",IF(CD36&lt;&gt;"",IF(AND(DE36&lt;=10,CD36&gt;=$DD$92),HLOOKUP(DE36,Points_Table_Modified,IF(DI36&gt;=6,8,DI36+2),FALSE),0),""),IF(CD36&lt;&gt;"",IF(AND(DE36&lt;=10,CD36&gt;=$DD$92),HLOOKUP(DE36,Points_Table,IF(DI36&gt;=6,8,DI36+2),FALSE),0),"")),"")</f>
        <v>25</v>
      </c>
      <c r="DH36" s="53">
        <f>IF(DF36&lt;&gt;"",AVERAGE(IF(AND($G36="3",DF36&lt;&gt;""),HLOOKUP(DF36,Points_Table_Modified,IF(DI36&gt;=6,8,DI36+2),FALSE),IF(DF36&lt;&gt;"",HLOOKUP(DF36,Points_Table,IF(DI36&gt;=6,8,DI36+2),FALSE),"")),DG36),DG36)</f>
        <v>25</v>
      </c>
      <c r="DI36" s="55">
        <f>VLOOKUP($G36,Entries_D_Event,6,FALSE)</f>
        <v>10</v>
      </c>
      <c r="DJ36" s="52" t="str">
        <f>CONCATENATE(DE36,CZ36,CU36,CP36,CK36,CF36)</f>
        <v>2</v>
      </c>
      <c r="DK36" s="52">
        <f>IF(DJ36&lt;&gt;"",IF(AND($G36="3",CD36&lt;&gt;""),10,IF(CD36&lt;&gt;"",5,"")),"")</f>
        <v>5</v>
      </c>
      <c r="DL36" s="156">
        <f>_xlfn.NUMBERVALUE(IF(DJ36&lt;&gt;"",CONCATENATE(DH36,DC36,CX36,CS36,CN36,CI36),""))</f>
        <v>25</v>
      </c>
      <c r="DM36" s="56">
        <f>IFERROR(DK36+DL36,0)</f>
        <v>30</v>
      </c>
      <c r="DN36" s="90">
        <v>378</v>
      </c>
      <c r="DO36" s="52" t="str">
        <f>IF(AND($G36="1",DN36&lt;&gt;""),DN36,"")</f>
        <v/>
      </c>
      <c r="DP36" s="52" t="str">
        <f>IF(AND(DN36&lt;&gt;"",$G36="1"),_xlfn.RANK.EQ(DN36,$DO$6:$DO$89),"")</f>
        <v/>
      </c>
      <c r="DQ36" s="52" t="str">
        <f>IF(IF(DP36&lt;&gt;"",IF(MAX(COUNTIF($DP$6:$DP$89,$DP$6:$DP$89))&gt;1,"x",""),"")&lt;&gt;"",DP36+1,"")</f>
        <v/>
      </c>
      <c r="DR36" s="52" t="str">
        <f>IF(DP36&lt;&gt;"",IF($G36="3",IF(DN36&lt;&gt;"",IF(AND(DP36&lt;=10,DN36&gt;=$DO$92),HLOOKUP(DP36,Points_Table_Modified,IF(ES36&gt;=6,8,ES36+2),FALSE),0),""),IF(DN36&lt;&gt;"",IF(AND(DP36&lt;=10,DN36&gt;=$DO$92),HLOOKUP(DP36,Points_Table,IF(ES36&gt;=6,8,ES36+2),FALSE),0),"")),"")</f>
        <v/>
      </c>
      <c r="DS36" s="53" t="str">
        <f>IF(DQ36&lt;&gt;"",AVERAGE(IF(AND($G36="3",DQ36&lt;&gt;""),HLOOKUP(DQ36,Points_Table_Modified,IF(ES36&gt;=6,8,ES36+2),FALSE),IF(DQ36&lt;&gt;"",HLOOKUP(DQ36,Points_Table,IF(ES36&gt;=6,8,ES36+2),FALSE),"")),DR36),DR36)</f>
        <v/>
      </c>
      <c r="DT36" s="51" t="str">
        <f>IF(AND($G36="2",DN36&lt;&gt;""),DN36,"")</f>
        <v/>
      </c>
      <c r="DU36" s="52" t="str">
        <f>IF(AND(DN36&lt;&gt;"",$G36="2"),_xlfn.RANK.EQ(DN36,$DT$6:$DT$89),"")</f>
        <v/>
      </c>
      <c r="DV36" s="52" t="str">
        <f>IF(IF(DU36&lt;&gt;"",IF(MAX(COUNTIF($DU$6:$DU$89,$DU$6:$DU$89))&gt;1,"x",""),"")&lt;&gt;"",DU36+1,"")</f>
        <v/>
      </c>
      <c r="DW36" s="54" t="str">
        <f>IF(DU36&lt;&gt;"",IF($G36="3",IF(DN36&lt;&gt;"",IF(AND(DU36&lt;=10,DN36&gt;=$DT$92),HLOOKUP(DU36,Points_Table_Modified,IF(ES36&gt;=6,8,ES36+2),FALSE),0),""),IF(DN36&lt;&gt;"",IF(AND(DU36&lt;=10,DN36&gt;=$DT$92),HLOOKUP(DU36,Points_Table,IF(ES36&gt;=6,8,ES36+2),FALSE),0),"")),"")</f>
        <v/>
      </c>
      <c r="DX36" s="53" t="str">
        <f>IF(DV36&lt;&gt;"",AVERAGE(IF(AND($G36="3",DV36&lt;&gt;""),HLOOKUP(DV36,Points_Table_Modified,IF(ES36&gt;=6,8,ES36+2),FALSE),IF(DV36&lt;&gt;"",HLOOKUP(DV36,Points_Table,IF(ES36&gt;=6,8,ES36+2),FALSE),"")),DW36),DW36)</f>
        <v/>
      </c>
      <c r="DY36" s="51" t="str">
        <f>IF(AND($G36="3",DN36&lt;&gt;""),DN36,"")</f>
        <v/>
      </c>
      <c r="DZ36" s="52" t="str">
        <f>IF(AND(DN36&lt;&gt;"",$G36="3"),_xlfn.RANK.EQ(DN36,$DY$6:$DY$89),"")</f>
        <v/>
      </c>
      <c r="EA36" s="52" t="str">
        <f>IF(IF(DZ36&lt;&gt;"",IF(MAX(COUNTIF($DZ$6:$DZ$89,$DZ$6:$DZ$89))&gt;1,"x",""),"")&lt;&gt;"",DZ36+1,"")</f>
        <v/>
      </c>
      <c r="EB36" s="52" t="str">
        <f>IF(DZ36&lt;&gt;"",IF($G36="3",IF(DN36&lt;&gt;"",IF(AND(DZ36&lt;=20,DN36&gt;=$DY$92),HLOOKUP(DZ36,Points_Table_Modified,IF(ES36&gt;=6,8,ES36+2),FALSE),0),""),IF(DN36&lt;&gt;"",IF(AND(DZ36&lt;=10,DN36&gt;=$DY$92),HLOOKUP(DZ36,Points_Table,IF(ES36&gt;=6,8,ES36+2),FALSE),0),"")),"")</f>
        <v/>
      </c>
      <c r="EC36" s="53" t="str">
        <f>IF(EA36&lt;&gt;"",AVERAGE(IF(AND($G36="3",EA36&lt;&gt;""),HLOOKUP(EA36,Points_Table_Modified,IF(ES36&gt;=6,8,ES36+2),FALSE),IF(EA36&lt;&gt;"",HLOOKUP(EA36,Points_Table,IF(ES36&gt;=6,8,ES36+2),FALSE),"")),EB36),EB36)</f>
        <v/>
      </c>
      <c r="ED36" s="51" t="str">
        <f>IF(AND($G36="4",DN36&lt;&gt;""),DN36,"")</f>
        <v/>
      </c>
      <c r="EE36" s="52" t="str">
        <f>IF(AND(DN36&lt;&gt;"",G36="4"),_xlfn.RANK.EQ(DN36,$ED$6:$ED$89),"")</f>
        <v/>
      </c>
      <c r="EF36" s="52" t="str">
        <f>IF(IF(EE36&lt;&gt;"",IF(MAX(COUNTIF($EE$6:$EE$89,$EE$6:$EE$89))&gt;1,"x",""),"")&lt;&gt;"",EE36+1,"")</f>
        <v/>
      </c>
      <c r="EG36" s="52" t="str">
        <f>IF(EE36&lt;&gt;"",IF($G36="3",IF(DN36&lt;&gt;"",IF(AND(EE36&lt;=10,DN36&gt;=$ED$92),HLOOKUP(EE36,Points_Table_Modified,IF(ES36&gt;=6,8,ES36+2),FALSE),0),""),IF(DN36&lt;&gt;"",IF(AND(EE36&lt;=10,DN36&gt;=$ED$92),HLOOKUP(EE36,Points_Table,IF(ES36&gt;=6,8,ES36+2),FALSE),0),"")),"")</f>
        <v/>
      </c>
      <c r="EH36" s="53" t="str">
        <f>IF(EF36&lt;&gt;"",AVERAGE(IF(AND($G36="3",EF36&lt;&gt;""),HLOOKUP(EF36,Points_Table_Modified,IF(ES36&gt;=6,8,ES36+2),FALSE),IF(EF36&lt;&gt;"",HLOOKUP(EF36,Points_Table,IF(ES36&gt;=6,8,ES36+2),FALSE),"")),EG36),EG36)</f>
        <v/>
      </c>
      <c r="EI36" s="51" t="str">
        <f>IF(AND($G36="5",DN36&lt;&gt;""),DN36,"")</f>
        <v/>
      </c>
      <c r="EJ36" s="52" t="str">
        <f>IF(AND(DN36&lt;&gt;"",$G36="5"),_xlfn.RANK.EQ(DN36,$EI$6:$EI$89),"")</f>
        <v/>
      </c>
      <c r="EK36" s="52" t="str">
        <f>IF(IF(EJ36&lt;&gt;"",IF(MAX(COUNTIF($EJ$6:$EJ$89,$EJ$6:$EJ$89))&gt;1,"x",""),"")&lt;&gt;"",EJ36+1,"")</f>
        <v/>
      </c>
      <c r="EL36" s="52" t="str">
        <f>IF(EJ36&lt;&gt;"",IF($G36="3",IF(DN36&lt;&gt;"",IF(AND(EJ36&lt;=10,DN36&gt;=$EI$92),HLOOKUP(EJ36,Points_Table_Modified,IF(ES36&gt;=6,8,ES36+2),FALSE),0),""),IF(DN36&lt;&gt;"",IF(AND(EJ36&lt;=10,DN36&gt;=$EI$92),HLOOKUP(EJ36,Points_Table,IF(ES36&gt;=6,8,ES36+2),FALSE),0),"")),"")</f>
        <v/>
      </c>
      <c r="EM36" s="53" t="str">
        <f>IF(EK36&lt;&gt;"",AVERAGE(IF(AND($G36="3",EK36&lt;&gt;""),HLOOKUP(EK36,Points_Table_Modified,IF(ES36&gt;=6,8,ES36+2),FALSE),IF(EK36&lt;&gt;"",HLOOKUP(EK36,Points_Table,IF(ES36&gt;=6,8,ES36+2),FALSE),"")),EL36),EL36)</f>
        <v/>
      </c>
      <c r="EN36" s="51">
        <f>IF(AND($G36="6",DN36&lt;&gt;""),DN36,"")</f>
        <v>378</v>
      </c>
      <c r="EO36" s="52">
        <f>IF(AND(DN36&lt;&gt;"",$G36="6"),_xlfn.RANK.EQ(DN36,$EN$6:$EN$89),"")</f>
        <v>4</v>
      </c>
      <c r="EP36" s="52" t="str">
        <f>IF(IF(EO36&lt;&gt;"",IF(MAX(COUNTIF($EO$6:$EO$89,$EO$6:$EO$89))&gt;1,"x",""),"")&lt;&gt;"",EO36+1,"")</f>
        <v/>
      </c>
      <c r="EQ36" s="52">
        <f>IF(EO36&lt;&gt;"",IF($G36="3",IF(DN36&lt;&gt;"",IF(AND(EO36&lt;=10,DN36&gt;=$EN$92),HLOOKUP(EO36,Points_Table_Modified,IF(ES36&gt;=6,8,ES36+2),FALSE),0),""),IF(DN36&lt;&gt;"",IF(AND(EO36&lt;=10,DN36&gt;=$EN$92),HLOOKUP(EO36,Points_Table,IF(ES36&gt;=6,8,ES36+2),FALSE),0),"")),"")</f>
        <v>16</v>
      </c>
      <c r="ER36" s="53">
        <f>IF(EP36&lt;&gt;"",AVERAGE(IF(AND($G36="3",EP36&lt;&gt;""),HLOOKUP(EP36,Points_Table_Modified,IF(ES36&gt;=6,8,ES36+2),FALSE),IF(EP36&lt;&gt;"",HLOOKUP(EP36,Points_Table,IF(ES36&gt;=6,8,ES36+2),FALSE),"")),EQ36),EQ36)</f>
        <v>16</v>
      </c>
      <c r="ES36" s="57">
        <f>VLOOKUP($G36,Entries_D_Event,7,FALSE)</f>
        <v>7</v>
      </c>
      <c r="ET36" s="52" t="str">
        <f>CONCATENATE(EO36,EJ36,EE36,DZ36,DU36,DP36)</f>
        <v>4</v>
      </c>
      <c r="EU36" s="118">
        <f>IF(ET36&lt;&gt;"",IF(AND($G36="3",DN36&lt;&gt;""),10,IF(DN36&lt;&gt;"",5,"")),"")</f>
        <v>5</v>
      </c>
      <c r="EV36" s="118">
        <f>_xlfn.NUMBERVALUE(IF(ET36&lt;&gt;"",CONCATENATE(ER36,EM36,EH36,EC36,DX36,DS36),""))</f>
        <v>16</v>
      </c>
      <c r="EW36" s="56">
        <f>IFERROR(EU36+EV36,0)</f>
        <v>21</v>
      </c>
      <c r="EX36" s="90"/>
      <c r="EY36" s="52" t="str">
        <f>IF(AND($G36="1",EX36&lt;&gt;""),EX36,"")</f>
        <v/>
      </c>
      <c r="EZ36" s="52" t="str">
        <f>IF(AND(EX36&lt;&gt;"",$G36="1"),_xlfn.RANK.EQ(EX36,$EY$6:$EY$89),"")</f>
        <v/>
      </c>
      <c r="FA36" s="52" t="str">
        <f>IF(IF(EZ36&lt;&gt;"",IF(MAX(COUNTIF($EZ$6:$EZ$89,$EZ$6:$EZ$89))&gt;1,"x",""),"")&lt;&gt;"",EZ36+1,"")</f>
        <v/>
      </c>
      <c r="FB36" s="52" t="str">
        <f>IF(EZ36&lt;&gt;"",IF($G36="3",IF(EX36&lt;&gt;"",IF(AND(EZ36&lt;=10,EX36&gt;=$EY$92),HLOOKUP(EZ36,Points_Table_Modified,IF(GC36&gt;=6,8,GC36+2),FALSE),0),""),IF(EX36&lt;&gt;"",IF(AND(EZ36&lt;=10,EX36&gt;=$EY$92),HLOOKUP(EZ36,Points_Table,IF(GC36&gt;=6,8,GC36+2),FALSE),0),"")),"")</f>
        <v/>
      </c>
      <c r="FC36" s="56" t="str">
        <f>IF(FB36&gt;0,IF(FA36&lt;&gt;"",AVERAGE(IF(AND($G36="3",FA36&lt;&gt;""),HLOOKUP(FA36,Points_Table_Modified,IF(GC36&gt;=6,8,GC36+2),FALSE),IF(FA36&lt;&gt;"",HLOOKUP(FA36,Points_Table,IF(GC36&gt;=6,8,GC36+2),FALSE),"")),FB36),FB36),0)</f>
        <v/>
      </c>
      <c r="FD36" s="51" t="str">
        <f>IF(AND($G36="2",EX36&lt;&gt;""),EX36,"")</f>
        <v/>
      </c>
      <c r="FE36" s="52" t="str">
        <f>IF(AND(EX36&lt;&gt;"",$G36="2"),_xlfn.RANK.EQ(EX36,$FD$6:$FD$89),"")</f>
        <v/>
      </c>
      <c r="FF36" s="52" t="str">
        <f>IF(IF(FE36&lt;&gt;"",IF(MAX(COUNTIF($FE$6:$FE$89,$FE$6:$FE$89))&gt;1,"x",""),"")&lt;&gt;"",FE36+1,"")</f>
        <v/>
      </c>
      <c r="FG36" s="54" t="str">
        <f>IF(FE36&lt;&gt;"",IF($G36="3",IF(EX36&lt;&gt;"",IF(AND(FE36&lt;=10,EX36&gt;=$FD$92),HLOOKUP(FE36,Points_Table_Modified,IF(GC36&gt;=6,8,GC36+2),FALSE),0),""),IF(EX36&lt;&gt;"",IF(AND(FE36&lt;=10,EX36&gt;=$FD$92),HLOOKUP(FE36,Points_Table,IF(GC36&gt;=6,8,GC36+2),FALSE),0),"")),"")</f>
        <v/>
      </c>
      <c r="FH36" s="56" t="str">
        <f>IF(FG36&gt;0,IF(FF36&lt;&gt;"",AVERAGE(IF(AND($G36="3",FF36&lt;&gt;""),HLOOKUP(FF36,Points_Table_Modified,IF(GC36&gt;=6,8,GC36+2),FALSE),IF(FF36&lt;&gt;"",HLOOKUP(FF36,Points_Table,IF(GC36&gt;=6,8,GC36+2),FALSE),"")),FG36),FG36),0)</f>
        <v/>
      </c>
      <c r="FI36" s="51" t="str">
        <f>IF(AND($G36="3",EX36&lt;&gt;""),EX36,"")</f>
        <v/>
      </c>
      <c r="FJ36" s="52" t="str">
        <f>IF(AND(EX36&lt;&gt;"",$G36="3"),_xlfn.RANK.EQ(EX36,$FI$6:$FI$89),"")</f>
        <v/>
      </c>
      <c r="FK36" s="52" t="str">
        <f>IF(IF(FJ36&lt;&gt;"",IF(MAX(COUNTIF($FJ$6:$FJ$89,$FJ$6:$FJ$89))&gt;1,"x",""),"")&lt;&gt;"",FJ36+1,"")</f>
        <v/>
      </c>
      <c r="FL36" s="52" t="str">
        <f>IF(FJ36&lt;&gt;"",IF($G36="3",IF(EX36&lt;&gt;"",IF(AND(FJ36&lt;=20,EX36&gt;=$FI$92),HLOOKUP(FJ36,Points_Table_Modified,IF(GC36&gt;=6,8,GC36+2),FALSE),0),""),IF(EX36&lt;&gt;"",IF(AND(FJ36&lt;=10,EX36&gt;=$FI$92),HLOOKUP(FJ36,Points_Table,IF(GC36&gt;=6,8,GC36+2),FALSE),0),"")),"")</f>
        <v/>
      </c>
      <c r="FM36" s="56" t="str">
        <f>IF(FL36&gt;0,IF(FK36&lt;&gt;"",AVERAGE(IF(AND($G36="3",FK36&lt;&gt;""),HLOOKUP(FK36,Points_Table_Modified,IF(GC36&gt;=6,8,GC36+2),FALSE),IF(FK36&lt;&gt;"",HLOOKUP(FK36,Points_Table,IF(GC36&gt;=6,8,GC36+2),FALSE),"")),FL36),FL36),0)</f>
        <v/>
      </c>
      <c r="FN36" s="51" t="str">
        <f>IF(AND($G36="4",EX36&lt;&gt;""),EX36,"")</f>
        <v/>
      </c>
      <c r="FO36" s="52" t="str">
        <f>IF(AND(EX36&lt;&gt;"",G36="4"),_xlfn.RANK.EQ(EX36,$FN$6:$FN$89),"")</f>
        <v/>
      </c>
      <c r="FP36" s="52" t="str">
        <f>IF(IF(FO36&lt;&gt;"",IF(MAX(COUNTIF($FO$6:$FO$89,$FO$6:$FO$89))&gt;1,"x",""),"")&lt;&gt;"",FO36+1,"")</f>
        <v/>
      </c>
      <c r="FQ36" s="52" t="str">
        <f>IF(FO36&lt;&gt;"",IF($G36="3",IF(EX36&lt;&gt;"",IF(AND(FO36&lt;=10,EX36&gt;=$FN$92),HLOOKUP(FO36,Points_Table_Modified,IF(GC36&gt;=6,8,GC36+2),FALSE),0),""),IF(EX36&lt;&gt;"",IF(AND(FO36&lt;=10,EX36&gt;=$FN$92),HLOOKUP(FO36,Points_Table,IF(GC36&gt;=6,8,GC36+2),FALSE),0),"")),"")</f>
        <v/>
      </c>
      <c r="FR36" s="56" t="str">
        <f>IF(FQ36&gt;0,IF(FP36&lt;&gt;"",AVERAGE(IF(AND($G36="3",FP36&lt;&gt;""),HLOOKUP(FP36,Points_Table_Modified,IF(GC36&gt;=6,8,GC36+2),FALSE),IF(FP36&lt;&gt;"",HLOOKUP(FP36,Points_Table,IF(GC36&gt;=6,8,GC36+2),FALSE),"")),FQ36),FQ36),0)</f>
        <v/>
      </c>
      <c r="FS36" s="51" t="str">
        <f>IF(AND($G36="5",EX36&lt;&gt;""),EX36,"")</f>
        <v/>
      </c>
      <c r="FT36" s="52" t="str">
        <f>IF(AND(EX36&lt;&gt;"",$G36="5"),_xlfn.RANK.EQ(EX36,$FS$6:$FS$89),"")</f>
        <v/>
      </c>
      <c r="FU36" s="52" t="str">
        <f>IF(IF(FT36&lt;&gt;"",IF(MAX(COUNTIF($FT$6:$FT$89,$FT$6:$FT$89))&gt;1,"x",""),"")&lt;&gt;"",FT36+1,"")</f>
        <v/>
      </c>
      <c r="FV36" s="52" t="str">
        <f>IF(FT36&lt;&gt;"",IF($G36="3",IF(EX36&lt;&gt;"",IF(AND(FT36&lt;=10,EX36&gt;=$FS$92),HLOOKUP(FT36,Points_Table_Modified,IF(GC36&gt;=6,8,GC36+2),FALSE),0),""),IF(EX36&lt;&gt;"",IF(AND(FT36&lt;=10,EX36&gt;=$FS$92),HLOOKUP(FT36,Points_Table,IF(GC36&gt;=6,8,GC36+2),FALSE),0),"")),"")</f>
        <v/>
      </c>
      <c r="FW36" s="56" t="str">
        <f>IF(FV36&gt;0,IF(FU36&lt;&gt;"",AVERAGE(IF(AND($G36="3",FU36&lt;&gt;""),HLOOKUP(FU36,Points_Table_Modified,IF(GC36&gt;=6,8,GC36+2),FALSE),IF(FU36&lt;&gt;"",HLOOKUP(FU36,Points_Table,IF(GC36&gt;=6,8,GC36+2),FALSE),"")),FV36),FV36),0)</f>
        <v/>
      </c>
      <c r="FX36" s="51" t="str">
        <f>IF(AND($G36="6",EX36&lt;&gt;""),EX36,"")</f>
        <v/>
      </c>
      <c r="FY36" s="52" t="str">
        <f>IF(AND(EX36&lt;&gt;"",$G36="6"),_xlfn.RANK.EQ(EX36,$FX$6:$FX$89),"")</f>
        <v/>
      </c>
      <c r="FZ36" s="52" t="str">
        <f>IF(IF(FY36&lt;&gt;"",IF(MAX(COUNTIF($FY$6:$FY$89,$FY$6:$FY$89))&gt;1,"x",""),"")&lt;&gt;"",FY36+1,"")</f>
        <v/>
      </c>
      <c r="GA36" s="52" t="str">
        <f>IF(FY36&lt;&gt;"",IF($G36="3",IF(EX36&lt;&gt;"",IF(AND(FY36&lt;=10,EX36&gt;=$FX$92),HLOOKUP(FY36,Points_Table_Modified,IF(GC36&gt;=6,8,GC36+2),FALSE),0),""),IF(EX36&lt;&gt;"",IF(AND(FY36&lt;=10,EX36&gt;=$FX$92),HLOOKUP(FY36,Points_Table,IF(GC36&gt;=6,8,GC36+2),FALSE),0),"")),"")</f>
        <v/>
      </c>
      <c r="GB36" s="56" t="str">
        <f>IF(GA36&gt;0,IF(FZ36&lt;&gt;"",AVERAGE(IF(AND($G36="3",FZ36&lt;&gt;""),HLOOKUP(FZ36,Points_Table_Modified,IF(GC36&gt;=6,8,GC36+2),FALSE),IF(FZ36&lt;&gt;"",HLOOKUP(FZ36,Points_Table,IF(GC36&gt;=6,8,GC36+2),FALSE),"")),GA36),GA36),0)</f>
        <v/>
      </c>
      <c r="GC36" s="57">
        <f>VLOOKUP($G36,Entries_D_Event,8,FALSE)</f>
        <v>0</v>
      </c>
      <c r="GD36" s="52" t="str">
        <f>CONCATENATE(FY36,FT36,FO36,FJ36,FE36,EZ36)</f>
        <v/>
      </c>
      <c r="GE36" s="118" t="str">
        <f>IF(GD36&lt;&gt;"",IF(AND($G36="3",EX36&lt;&gt;""),10,IF(EX36&lt;&gt;"",5,"")),"")</f>
        <v/>
      </c>
      <c r="GF36" s="118">
        <f>_xlfn.NUMBERVALUE(IF(GD36&lt;&gt;"",CONCATENATE(GB36,FW36,FR36,FM36,FH36,FC36),""))</f>
        <v>0</v>
      </c>
      <c r="GG36" s="56">
        <f>IFERROR(GE36+GF36,0)</f>
        <v>0</v>
      </c>
      <c r="GH36" s="90"/>
      <c r="GI36" s="52" t="str">
        <f>IF(AND($G36="1",GH36&lt;&gt;""),GH36,"")</f>
        <v/>
      </c>
      <c r="GJ36" s="52" t="str">
        <f>IF(AND(GH36&lt;&gt;"",$G36="1"),_xlfn.RANK.EQ(GH36,$GI$6:$GI$89),"")</f>
        <v/>
      </c>
      <c r="GK36" s="52" t="str">
        <f>IF(IF(GJ36&lt;&gt;"",IF(MAX(COUNTIF($GJ$6:$GJ$89,$GJ$6:$GJ$89))&gt;1,"x",""),"")&lt;&gt;"",GJ36+1,"")</f>
        <v/>
      </c>
      <c r="GL36" s="52" t="str">
        <f>IF(GJ36&lt;&gt;"",IF($G36="3",IF(GH36&lt;&gt;"",IF(AND(GJ36&lt;=10,GH36&gt;=$GI$92),HLOOKUP(GJ36,Points_Table_Modified,IF(HM36&gt;=6,8,HM36+2),FALSE),0),""),IF(GH36&lt;&gt;"",IF(AND(GJ36&lt;=10,GH36&gt;=$GI$92),HLOOKUP(GJ36,Points_Table,IF(HM36&gt;=6,8,HM36+2),FALSE),0),"")),"")</f>
        <v/>
      </c>
      <c r="GM36" s="53" t="str">
        <f>IF(GK36&lt;&gt;"",AVERAGE(IF(AND($G36="3",GK36&lt;&gt;""),HLOOKUP(GK36,Points_Table_Modified,IF(HM36&gt;=6,8,HM36+2),FALSE),IF(GK36&lt;&gt;"",HLOOKUP(GK36,Points_Table,IF(HM36&gt;=6,8,HM36+2),FALSE),"")),GL36),GL36)</f>
        <v/>
      </c>
      <c r="GN36" s="51" t="str">
        <f>IF(AND($G36="2",GH36&lt;&gt;""),GH36,"")</f>
        <v/>
      </c>
      <c r="GO36" s="52" t="str">
        <f>IF(AND(GH36&lt;&gt;"",$G36="2"),_xlfn.RANK.EQ(GH36,$GN$6:$GN$89),"")</f>
        <v/>
      </c>
      <c r="GP36" s="52" t="str">
        <f>IF(IF(GO36&lt;&gt;"",IF(MAX(COUNTIF($GO$6:$GO$89,$GO$6:$GO$89))&gt;1,"x",""),"")&lt;&gt;"",GO36+1,"")</f>
        <v/>
      </c>
      <c r="GQ36" s="54" t="str">
        <f>IF(GO36&lt;&gt;"",IF($G36="3",IF(GH36&lt;&gt;"",IF(AND(GO36&lt;=10,GH36&gt;=$GN$92),HLOOKUP(GO36,Points_Table_Modified,IF(HM36&gt;=6,8,HM36+2),FALSE),0),""),IF(GH36&lt;&gt;"",IF(AND(GO36&lt;=10,GH36&gt;=$GN$92),HLOOKUP(GO36,Points_Table,IF(HM36&gt;=6,8,HM36+2),FALSE),0),"")),"")</f>
        <v/>
      </c>
      <c r="GR36" s="53" t="str">
        <f>IF(GP36&lt;&gt;"",AVERAGE(IF(AND($G36="3",GP36&lt;&gt;""),HLOOKUP(GP36,Points_Table_Modified,IF(HM36&gt;=6,8,HM36+2),FALSE),IF(GP36&lt;&gt;"",HLOOKUP(GP36,Points_Table,IF(HM36&gt;=6,8,HM36+2),FALSE),"")),GQ36),GQ36)</f>
        <v/>
      </c>
      <c r="GS36" s="51" t="str">
        <f>IF(AND($G36="3",GH36&lt;&gt;""),GH36,"")</f>
        <v/>
      </c>
      <c r="GT36" s="52" t="str">
        <f>IF(AND(GH36&lt;&gt;"",$G36="3"),_xlfn.RANK.EQ(GH36,$GS$6:$GS$89),"")</f>
        <v/>
      </c>
      <c r="GU36" s="52" t="str">
        <f>IF(IF(GT36&lt;&gt;"",IF(MAX(COUNTIF($GT$6:$GT$89,$GT$6:$GT$89))&gt;1,"x",""),"")&lt;&gt;"",GT36+1,"")</f>
        <v/>
      </c>
      <c r="GV36" s="52" t="str">
        <f>IF(GT36&lt;&gt;"",IF($G36="3",IF(GH36&lt;&gt;"",IF(AND(GT36&lt;=20,GH36&gt;=$GS$92),HLOOKUP(GT36,Points_Table_Modified,IF(HM36&gt;=6,8,HM36+2),FALSE),0),""),IF(GH36&lt;&gt;"",IF(AND(GT36&lt;=10,GH36&gt;=$GS$92),HLOOKUP(GT36,Points_Table,IF(HM36&gt;=6,8,HM36+2),FALSE),0),"")),"")</f>
        <v/>
      </c>
      <c r="GW36" s="53" t="str">
        <f>IF(GU36&lt;&gt;"",AVERAGE(IF(AND($G36="3",GU36&lt;&gt;""),HLOOKUP(GU36,Points_Table_Modified,IF(HM36&gt;=6,8,HM36+2),FALSE),IF(GU36&lt;&gt;"",HLOOKUP(GU36,Points_Table,IF(HM36&gt;=6,8,HM36+2),FALSE),"")),GV36),GV36)</f>
        <v/>
      </c>
      <c r="GX36" s="51" t="str">
        <f>IF(AND($G36="4",GH36&lt;&gt;""),GH36,"")</f>
        <v/>
      </c>
      <c r="GY36" s="52" t="str">
        <f>IF(AND($GH36&lt;&gt;"",G36="4"),_xlfn.RANK.EQ(GH36,$GX$6:$GX$89),"")</f>
        <v/>
      </c>
      <c r="GZ36" s="52" t="str">
        <f>IF(IF(GY36&lt;&gt;"",IF(MAX(COUNTIF($GY$6:$GY$89,$GY$6:$GY$89))&gt;1,"x",""),"")&lt;&gt;"",GY36+1,"")</f>
        <v/>
      </c>
      <c r="HA36" s="52" t="str">
        <f>IF(GY36&lt;&gt;"",IF($G36="3",IF(GH36&lt;&gt;"",IF(AND(GY36&lt;=10,GH36&gt;=$GX$92),HLOOKUP(GY36,Points_Table_Modified,IF(HM36&gt;=6,8,HM36+2),FALSE),0),""),IF(GH36&lt;&gt;"",IF(AND(GY36&lt;=10,GH36&gt;=$GX$92),HLOOKUP(GY36,Points_Table,IF(HM36&gt;=6,8,HM36+2),FALSE),0),"")),"")</f>
        <v/>
      </c>
      <c r="HB36" s="53" t="str">
        <f>IF(GZ36&lt;&gt;"",AVERAGE(IF(AND($G36="3",GZ36&lt;&gt;""),HLOOKUP(GZ36,Points_Table_Modified,IF(HM36&gt;=6,8,HM36+2),FALSE),IF(GZ36&lt;&gt;"",HLOOKUP(GZ36,Points_Table,IF(HM36&gt;=6,8,HM36+2),FALSE),"")),HA36),HA36)</f>
        <v/>
      </c>
      <c r="HC36" s="51" t="str">
        <f>IF(AND($G36="5",GH36&lt;&gt;""),GH36,"")</f>
        <v/>
      </c>
      <c r="HD36" s="52" t="str">
        <f>IF(AND(GH36&lt;&gt;"",$G36="5"),_xlfn.RANK.EQ(GH36,$HC$6:$HC$89),"")</f>
        <v/>
      </c>
      <c r="HE36" s="52" t="str">
        <f>IF(IF(HD36&lt;&gt;"",IF(MAX(COUNTIF($HD$6:$HD$89,$HD$6:$HD$89))&gt;1,"x",""),"")&lt;&gt;"",HD36+1,"")</f>
        <v/>
      </c>
      <c r="HF36" s="52" t="str">
        <f>IF(HD36&lt;&gt;"",IF($G36="3",IF(GH36&lt;&gt;"",IF(AND(HD36&lt;=10,GH36&gt;=$HC$92),HLOOKUP(HD36,Points_Table_Modified,IF(HM36&gt;=6,8,HM36+2),FALSE),0),""),IF(GH36&lt;&gt;"",IF(AND(HD36&lt;=10,GH36&gt;=$HC$92),HLOOKUP(HD36,Points_Table,IF(HM36&gt;=6,8,HM36+2),FALSE),0),"")),"")</f>
        <v/>
      </c>
      <c r="HG36" s="53" t="str">
        <f>IF(HE36&lt;&gt;"",AVERAGE(IF(AND($G36="3",HE36&lt;&gt;""),HLOOKUP(HE36,Points_Table_Modified,IF(HM36&gt;=6,8,HM36+2),FALSE),IF(HE36&lt;&gt;"",HLOOKUP(HE36,Points_Table,IF(HM36&gt;=6,8,HM36+2),FALSE),"")),HF36),HF36)</f>
        <v/>
      </c>
      <c r="HH36" s="51" t="str">
        <f>IF(AND($G36="6",GH36&lt;&gt;""),GH36,"")</f>
        <v/>
      </c>
      <c r="HI36" s="52" t="str">
        <f>IF(AND(GH36&lt;&gt;"",$G36="6"),_xlfn.RANK.EQ(GH36,$HH$6:$HH$89),"")</f>
        <v/>
      </c>
      <c r="HJ36" s="52" t="str">
        <f>IF(IF(HI36&lt;&gt;"",IF(MAX(COUNTIF($HI$6:$HI$89,$HI$6:$HI$89))&gt;1,"x",""),"")&lt;&gt;"",HI36+1,"")</f>
        <v/>
      </c>
      <c r="HK36" s="52" t="str">
        <f>IF(HI36&lt;&gt;"",IF($G36="3",IF(GH36&lt;&gt;"",IF(AND(HI36&lt;=10,GH36&gt;=$HH$92),HLOOKUP(HI36,Points_Table_Modified,IF(HM36&gt;=6,8,HM36+2),FALSE),0),""),IF(GH36&lt;&gt;"",IF(AND(HI36&lt;=10,GH36&gt;=$HH$92),HLOOKUP(HI36,Points_Table,IF(HM36&gt;=6,8,HM36+2),FALSE),0),"")),"")</f>
        <v/>
      </c>
      <c r="HL36" s="53" t="str">
        <f>IF(HJ36&lt;&gt;"",AVERAGE(IF(AND($G36="3",HJ36&lt;&gt;""),HLOOKUP(HJ36,Points_Table_Modified,IF(HM36&gt;=6,8,HM36+2),FALSE),IF(HJ36&lt;&gt;"",HLOOKUP(HJ36,Points_Table,IF(HM36&gt;=6,8,HM36+2),FALSE),"")),HK36),HK36)</f>
        <v/>
      </c>
      <c r="HM36" s="57">
        <f>VLOOKUP($G36,Entries_D_Event,9,FALSE)</f>
        <v>0</v>
      </c>
      <c r="HN36" s="52" t="str">
        <f>CONCATENATE(HI36,HD36,GY36,GT36,GO36,GJ36)</f>
        <v/>
      </c>
      <c r="HO36" s="118" t="str">
        <f>IF(HN36&lt;&gt;"",IF(AND($G36="3",GH36&lt;&gt;""),10,IF(GH36&lt;&gt;"",5,"")),"")</f>
        <v/>
      </c>
      <c r="HP36" s="118">
        <f>_xlfn.NUMBERVALUE(IF(HN36&lt;&gt;"",CONCATENATE(HL36,HG36,HB36,GW36,GR36,GM36),""))</f>
        <v>0</v>
      </c>
      <c r="HQ36" s="56">
        <f>IFERROR(HO36+HP36,0)</f>
        <v>0</v>
      </c>
      <c r="HR36" s="90"/>
      <c r="HS36" s="52" t="str">
        <f>IF(AND($G36="1",HR36&lt;&gt;""),HR36,"")</f>
        <v/>
      </c>
      <c r="HT36" s="52" t="str">
        <f>IF(AND(HR36&lt;&gt;"",$G36="1"),_xlfn.RANK.EQ(HR36,$HS$6:$HS$89),"")</f>
        <v/>
      </c>
      <c r="HU36" s="52" t="str">
        <f>IF(IF(HT36&lt;&gt;"",IF(MAX(COUNTIF($HT$6:$HT$89,$HT$6:$HT$89))&gt;1,"x",""),"")&lt;&gt;"",HT36+1,"")</f>
        <v/>
      </c>
      <c r="HV36" s="52" t="str">
        <f>IF(HT36&lt;&gt;"",IF($G36="3",IF(HR36&lt;&gt;"",IF(AND(HT36&lt;=10,HR36&gt;=$HS$92),HLOOKUP(HT36,Points_Table_Modified,IF(IW36&gt;=6,8,IW36+2),FALSE),0),""),IF(HR36&lt;&gt;"",IF(AND(HT36&lt;=10,HR36&gt;=$HS$92),HLOOKUP(HT36,Points_Table,IF(IW36&gt;=6,8,IW36+2),FALSE),0),"")),"")</f>
        <v/>
      </c>
      <c r="HW36" s="53" t="str">
        <f>IF(HU36&lt;&gt;"",AVERAGE(IF(AND($G36="3",HU36&lt;&gt;""),HLOOKUP(HU36,Points_Table_Modified,IF(IW36&gt;=6,8,IW36+2),FALSE),IF(HU36&lt;&gt;"",HLOOKUP(HU36,Points_Table,IF(IW36&gt;=6,8,IW36+2),FALSE),"")),HV36),HV36)</f>
        <v/>
      </c>
      <c r="HX36" s="51" t="str">
        <f>IF(AND($G36="2",HR36&lt;&gt;""),HR36,"")</f>
        <v/>
      </c>
      <c r="HY36" s="52" t="str">
        <f>IF(AND(HR36&lt;&gt;"",$G36="2"),_xlfn.RANK.EQ(HR36,$HX$6:$HX$89),"")</f>
        <v/>
      </c>
      <c r="HZ36" s="52" t="str">
        <f>IF(IF(HY36&lt;&gt;"",IF(MAX(COUNTIF($HY$6:$HY$89,$HY$6:$HY$89))&gt;1,"x",""),"")&lt;&gt;"",HY36+1,"")</f>
        <v/>
      </c>
      <c r="IA36" s="54" t="str">
        <f>IF(HY36&lt;&gt;"",IF($G36="3",IF(HR36&lt;&gt;"",IF(AND(HY36&lt;=10,HR36&gt;=$HX$92),HLOOKUP(HY36,Points_Table_Modified,IF(IW36&gt;=6,8,IW36+2),FALSE),0),""),IF(HR36&lt;&gt;"",IF(AND(HY36&lt;=10,HR36&gt;=$HX$92),HLOOKUP(HY36,Points_Table,IF(IW36&gt;=6,8,IW36+2),FALSE),0),"")),"")</f>
        <v/>
      </c>
      <c r="IB36" s="53" t="str">
        <f>IF(HZ36&lt;&gt;"",AVERAGE(IF(AND($G36="3",HZ36&lt;&gt;""),HLOOKUP(HZ36,Points_Table_Modified,IF(IW36&gt;=6,8,IW36+2),FALSE),IF(HZ36&lt;&gt;"",HLOOKUP(HZ36,Points_Table,IF(IW36&gt;=6,8,IW36+2),FALSE),"")),IA36),IA36)</f>
        <v/>
      </c>
      <c r="IC36" s="51" t="str">
        <f>IF(AND($G36="3",HR36&lt;&gt;""),HR36,"")</f>
        <v/>
      </c>
      <c r="ID36" s="52" t="str">
        <f>IF(AND(HR36&lt;&gt;"",$G36="3"),_xlfn.RANK.EQ(HR36,$IC$6:$IC$89),"")</f>
        <v/>
      </c>
      <c r="IE36" s="52" t="str">
        <f>IF(IF(ID36&lt;&gt;"",IF(MAX(COUNTIF($ID$6:$ID$89,$ID$6:$ID$89))&gt;1,"x",""),"")&lt;&gt;"",ID36+1,"")</f>
        <v/>
      </c>
      <c r="IF36" s="52" t="str">
        <f>IF(ID36&lt;&gt;"",IF($G36="3",IF(HR36&lt;&gt;"",IF(AND(ID36&lt;=20,HR36&gt;=$IC$92),HLOOKUP(ID36,Points_Table_Modified,IF(IW36&gt;=6,8,IW36+2),FALSE),0),""),IF(HR36&lt;&gt;"",IF(AND(ID36&lt;=10,HR36&gt;=$IC$92),HLOOKUP(ID36,Points_Table,IF(IW36&gt;=6,8,IW36+2),FALSE),0),"")),"")</f>
        <v/>
      </c>
      <c r="IG36" s="53" t="str">
        <f>IF(IE36&lt;&gt;"",AVERAGE(IF(AND($G36="3",IE36&lt;&gt;""),HLOOKUP(IE36,Points_Table_Modified,IF(IW36&gt;=6,8,IW36+2),FALSE),IF(IE36&lt;&gt;"",HLOOKUP(IE36,Points_Table,IF(IW36&gt;=6,8,IW36+2),FALSE),"")),IF36),IF36)</f>
        <v/>
      </c>
      <c r="IH36" s="51" t="str">
        <f>IF(AND($G36="4",HR36&lt;&gt;""),HR36,"")</f>
        <v/>
      </c>
      <c r="II36" s="52" t="str">
        <f>IF(AND(HR36&lt;&gt;"",G36="4"),_xlfn.RANK.EQ(HR36,$IH$6:$IH$89),"")</f>
        <v/>
      </c>
      <c r="IJ36" s="52" t="str">
        <f>IF(IF(II36&lt;&gt;"",IF(MAX(COUNTIF($II$6:$II$89,$II$6:$II$89))&gt;1,"x",""),"")&lt;&gt;"",II36+1,"")</f>
        <v/>
      </c>
      <c r="IK36" s="52" t="str">
        <f>IF(II36&lt;&gt;"",IF($G36="3",IF(HR36&lt;&gt;"",IF(AND(II36&lt;=10,HR36&gt;=$IH$92),HLOOKUP(II36,Points_Table_Modified,IF(IW36&gt;=6,8,IW36+2),FALSE),0),""),IF(HR36&lt;&gt;"",IF(AND(II36&lt;=10,HR36&gt;=$IH$92),HLOOKUP(II36,Points_Table,IF(IW36&gt;=6,8,IW36+2),FALSE),0),"")),"")</f>
        <v/>
      </c>
      <c r="IL36" s="53" t="str">
        <f>IF(IJ36&lt;&gt;"",AVERAGE(IF(AND($G36="3",IJ36&lt;&gt;""),HLOOKUP(IJ36,Points_Table_Modified,IF(IW36&gt;=6,8,IW36+2),FALSE),IF(IJ36&lt;&gt;"",HLOOKUP(IJ36,Points_Table,IF(IW36&gt;=6,8,IW36+2),FALSE),"")),IK36),IK36)</f>
        <v/>
      </c>
      <c r="IM36" s="51" t="str">
        <f>IF(AND($G36="5",HR36&lt;&gt;""),HR36,"")</f>
        <v/>
      </c>
      <c r="IN36" s="52" t="str">
        <f>IF(AND(HR36&lt;&gt;"",$G36="5"),_xlfn.RANK.EQ(HR36,$IM$6:$IM$89),"")</f>
        <v/>
      </c>
      <c r="IO36" s="52" t="str">
        <f>IF(IF(IN36&lt;&gt;"",IF(MAX(COUNTIF($IN$6:$IN$89,$IN$6:$IN$89))&gt;1,"x",""),"")&lt;&gt;"",IN36+1,"")</f>
        <v/>
      </c>
      <c r="IP36" s="52" t="str">
        <f>IF(IN36&lt;&gt;"",IF($G36="3",IF(HR36&lt;&gt;"",IF(AND(IN36&lt;=10,HR36&gt;=$IM$92),HLOOKUP(IN36,Points_Table_Modified,IF(IW36&gt;=6,8,IW36+2),FALSE),0),""),IF(HR36&lt;&gt;"",IF(AND(IN36&lt;=10,HR36&gt;=$IM$92),HLOOKUP(IN36,Points_Table,IF(IW36&gt;=6,8,IW36+2),FALSE),0),"")),"")</f>
        <v/>
      </c>
      <c r="IQ36" s="53" t="str">
        <f>IF(IO36&lt;&gt;"",AVERAGE(IF(AND($G36="3",IO36&lt;&gt;""),HLOOKUP(IO36,Points_Table_Modified,IF(IW36&gt;=6,8,IW36+2),FALSE),IF(IO36&lt;&gt;"",HLOOKUP(IO36,Points_Table,IF(IW36&gt;=6,8,IW36+2),FALSE),"")),IP36),IP36)</f>
        <v/>
      </c>
      <c r="IR36" s="51" t="str">
        <f>IF(AND($G36="6",HR36&lt;&gt;""),HR36,"")</f>
        <v/>
      </c>
      <c r="IS36" s="52" t="str">
        <f>IF(AND(HR36&lt;&gt;"",$G36="6"),_xlfn.RANK.EQ(HR36,$IR$6:$IR$89),"")</f>
        <v/>
      </c>
      <c r="IT36" s="52" t="str">
        <f>IF(IF(IS36&lt;&gt;"",IF(MAX(COUNTIF($IS$6:$IS$89,$IS$6:$IS$89))&gt;1,"x",""),"")&lt;&gt;"",IS36+1,"")</f>
        <v/>
      </c>
      <c r="IU36" s="52" t="str">
        <f>IF(IS36&lt;&gt;"",IF($G36="3",IF(HR36&lt;&gt;"",IF(AND(IS36&lt;=10,HR36&gt;=$IR$92),HLOOKUP(IS36,Points_Table_Modified,IF(IW36&gt;=6,8,IW36+2),FALSE),0),""),IF(HR36&lt;&gt;"",IF(AND(IS36&lt;=10,HR36&gt;=$IR$92),HLOOKUP(IS36,Points_Table,IF(IW36&gt;=6,8,IW36+2),FALSE),0),"")),"")</f>
        <v/>
      </c>
      <c r="IV36" s="53" t="str">
        <f>IF(IT36&lt;&gt;"",AVERAGE(IF(AND($G36="3",IT36&lt;&gt;""),HLOOKUP(IT36,Points_Table_Modified,IF(IW36&gt;=6,8,IW36+2),FALSE),IF(IT36&lt;&gt;"",HLOOKUP(IT36,Points_Table,IF(IW36&gt;=6,8,IW36+2),FALSE),"")),IU36),IU36)</f>
        <v/>
      </c>
      <c r="IW36" s="57">
        <f>VLOOKUP($G36,Entries_D_Event,10,FALSE)</f>
        <v>0</v>
      </c>
      <c r="IX36" s="52" t="str">
        <f>CONCATENATE(IS36,IN36,II36,ID36,HY36,HT36)</f>
        <v/>
      </c>
      <c r="IY36" s="118" t="str">
        <f>IF(IX36&lt;&gt;"",IF(AND($G36="3",HR36&lt;&gt;""),10,IF(HR36&lt;&gt;"",5,"")),"")</f>
        <v/>
      </c>
      <c r="IZ36" s="118">
        <f>_xlfn.NUMBERVALUE(IF(IX36&lt;&gt;"",CONCATENATE(IV36,IQ36,IL36,IG36,IB36,HW36),""))</f>
        <v>0</v>
      </c>
      <c r="JA36" s="56">
        <f>IFERROR(IY36+IZ36,0)</f>
        <v>0</v>
      </c>
      <c r="JB36" s="90"/>
      <c r="JC36" s="52" t="str">
        <f>IF(AND($G36="1",JB36&lt;&gt;""),JB36,"")</f>
        <v/>
      </c>
      <c r="JD36" s="52" t="str">
        <f>IF(AND(JB36&lt;&gt;"",$G36="1"),_xlfn.RANK.EQ(JB36,$JC$6:$JC$89),"")</f>
        <v/>
      </c>
      <c r="JE36" s="52" t="str">
        <f>IF(IF(JD36&lt;&gt;"",IF(MAX(COUNTIF($JD$6:$JD$89,$JD$6:$JD$89))&gt;1,"x",""),"")&lt;&gt;"",JD36+1,"")</f>
        <v/>
      </c>
      <c r="JF36" s="52" t="str">
        <f>IF(JD36&lt;&gt;"",IF($G36="3",IF(JB36&lt;&gt;"",IF(AND(JD36&lt;=10,JB36&gt;=$JC$92),HLOOKUP(JD36,Points_Table_Modified,IF(KG36&gt;=6,8,KG36+2),FALSE),0),""),IF(JB36&lt;&gt;"",IF(AND(JD36&lt;=10,JB36&gt;=$JC$92),HLOOKUP(JD36,Points_Table,IF(KG36&gt;=6,8,KG36+2),FALSE),0),"")),"")</f>
        <v/>
      </c>
      <c r="JG36" s="53" t="str">
        <f>IF(JE36&lt;&gt;"",AVERAGE(IF(AND($G36="3",JE36&lt;&gt;""),HLOOKUP(JE36,Points_Table_Modified,IF(KG36&gt;=6,8,KG36+2),FALSE),IF(JE36&lt;&gt;"",HLOOKUP(JE36,Points_Table,IF(KG36&gt;=6,8,KG36+2),FALSE),"")),JF36),JF36)</f>
        <v/>
      </c>
      <c r="JH36" s="51" t="str">
        <f>IF(AND($G36="2",JB36&lt;&gt;""),JB36,"")</f>
        <v/>
      </c>
      <c r="JI36" s="52" t="str">
        <f>IF(AND(JB36&lt;&gt;"",$G36="2"),_xlfn.RANK.EQ(JB36,$JH$6:$JH$89),"")</f>
        <v/>
      </c>
      <c r="JJ36" s="52" t="str">
        <f>IF(IF(JI36&lt;&gt;"",IF(MAX(COUNTIF($JI$6:$JI$89,$JI$6:$JI$89))&gt;1,"x",""),"")&lt;&gt;"",JI36+1,"")</f>
        <v/>
      </c>
      <c r="JK36" s="54" t="str">
        <f>IF(JI36&lt;&gt;"",IF($G36="3",IF(JB36&lt;&gt;"",IF(AND(JI36&lt;=10,JB36&gt;=$JH$92),HLOOKUP(JI36,Points_Table_Modified,IF(KG36&gt;=6,8,KG36+2),FALSE),0),""),IF(JB36&lt;&gt;"",IF(AND(JI36&lt;=10,JB36&gt;=$JH$92),HLOOKUP(JI36,Points_Table,IF(KG36&gt;=6,8,KG36+2),FALSE),0),"")),"")</f>
        <v/>
      </c>
      <c r="JL36" s="53" t="str">
        <f>IF(JJ36&lt;&gt;"",AVERAGE(IF(AND($G36="3",JJ36&lt;&gt;""),HLOOKUP(JJ36,Points_Table_Modified,IF(KG36&gt;=6,8,KG36+2),FALSE),IF(JJ36&lt;&gt;"",HLOOKUP(JJ36,Points_Table,IF(KG36&gt;=6,8,KG36+2),FALSE),"")),JK36),JK36)</f>
        <v/>
      </c>
      <c r="JM36" s="51" t="str">
        <f>IF(AND($G36="3",JB36&lt;&gt;""),JB36,"")</f>
        <v/>
      </c>
      <c r="JN36" s="52" t="str">
        <f>IF(AND(JB36&lt;&gt;"",$G36="3"),_xlfn.RANK.EQ(JB36,$JM$6:$JM$89),"")</f>
        <v/>
      </c>
      <c r="JO36" s="52" t="str">
        <f>IF(IF(JN36&lt;&gt;"",IF(MAX(COUNTIF($JN$6:$JN$89,$JN$6:$JN$89))&gt;1,"x",""),"")&lt;&gt;"",JN36+1,"")</f>
        <v/>
      </c>
      <c r="JP36" s="52" t="str">
        <f>IF(JN36&lt;&gt;"",IF($G36="3",IF(JB36&lt;&gt;"",IF(AND(JN36&lt;=20,JB36&gt;=$JM$92),HLOOKUP(JN36,Points_Table_Modified,IF(KG36&gt;=6,8,KG36+2),FALSE),0),""),IF(JB36&lt;&gt;"",IF(AND(JN36&lt;=10,JB36&gt;=$JM$92),HLOOKUP(JN36,Points_Table,IF(KG36&gt;=6,8,KG36+2),FALSE),0),"")),"")</f>
        <v/>
      </c>
      <c r="JQ36" s="53" t="str">
        <f>IF(JO36&lt;&gt;"",AVERAGE(IF(AND($G36="3",JO36&lt;&gt;""),HLOOKUP(JO36,Points_Table_Modified,IF(KG36&gt;=6,8,KG36+2),FALSE),IF(JO36&lt;&gt;"",HLOOKUP(JO36,Points_Table,IF(KG36&gt;=6,8,KG36+2),FALSE),"")),JP36),JP36)</f>
        <v/>
      </c>
      <c r="JR36" s="51" t="str">
        <f>IF(AND($G36="4",JB36&lt;&gt;""),JB36,"")</f>
        <v/>
      </c>
      <c r="JS36" s="52" t="str">
        <f>IF(AND(JB36&lt;&gt;"",G36="4"),_xlfn.RANK.EQ(JB36,$JR$6:$JR$89),"")</f>
        <v/>
      </c>
      <c r="JT36" s="52" t="str">
        <f>IF(IF(JS36&lt;&gt;"",IF(MAX(COUNTIF($JS$6:$JS$89,$JS$6:$JS$89))&gt;1,"x",""),"")&lt;&gt;"",JS36+1,"")</f>
        <v/>
      </c>
      <c r="JU36" s="52" t="str">
        <f>IF(JS36&lt;&gt;"",IF($G36="3",IF(JB36&lt;&gt;"",IF(AND(JS36&lt;=10,JB36&gt;=$JR$92),HLOOKUP(JS36,Points_Table_Modified,IF(KG36&gt;=6,8,KG36+2),FALSE),0),""),IF(JB36&lt;&gt;"",IF(AND(JS36&lt;=10,JB36&gt;=$JR$92),HLOOKUP(JS36,Points_Table,IF(KG36&gt;=6,8,KG36+2),FALSE),0),"")),"")</f>
        <v/>
      </c>
      <c r="JV36" s="53" t="str">
        <f>IF(JT36&lt;&gt;"",AVERAGE(IF(AND($G36="3",JT36&lt;&gt;""),HLOOKUP(JT36,Points_Table_Modified,IF(KG36&gt;=6,8,KG36+2),FALSE),IF(JT36&lt;&gt;"",HLOOKUP(JT36,Points_Table,IF(KG36&gt;=6,8,KG36+2),FALSE),"")),JU36),JU36)</f>
        <v/>
      </c>
      <c r="JW36" s="51" t="str">
        <f>IF(AND($G36="5",JB36&lt;&gt;""),JB36,"")</f>
        <v/>
      </c>
      <c r="JX36" s="52" t="str">
        <f>IF(AND(JB36&lt;&gt;"",$G36="5"),_xlfn.RANK.EQ(JB36,$JW$6:$JW$89),"")</f>
        <v/>
      </c>
      <c r="JY36" s="52" t="str">
        <f>IF(IF(JX36&lt;&gt;"",IF(MAX(COUNTIF($JX$6:$JX$89,$JX$6:$JX$89))&gt;1,"x",""),"")&lt;&gt;"",JX36+1,"")</f>
        <v/>
      </c>
      <c r="JZ36" s="52" t="str">
        <f>IF(JX36&lt;&gt;"",IF($G36="3",IF(JB36&lt;&gt;"",IF(AND(JX36&lt;=10,JB36&gt;=$JW$92),HLOOKUP(JX36,Points_Table_Modified,IF(KG36&gt;=6,8,KG36+2),FALSE),0),""),IF(JB36&lt;&gt;"",IF(AND(JX36&lt;=10,JB36&gt;=$JW$92),HLOOKUP(JX36,Points_Table,IF(KG36&gt;=6,8,KG36+2),FALSE),0),"")),"")</f>
        <v/>
      </c>
      <c r="KA36" s="53" t="str">
        <f>IF(JY36&lt;&gt;"",AVERAGE(IF(AND($G36="3",JY36&lt;&gt;""),HLOOKUP(JY36,Points_Table_Modified,IF(KG36&gt;=6,8,KG36+2),FALSE),IF(JY36&lt;&gt;"",HLOOKUP(JY36,Points_Table,IF(KG36&gt;=6,8,KG36+2),FALSE),"")),JZ36),JZ36)</f>
        <v/>
      </c>
      <c r="KB36" s="51" t="str">
        <f>IF(AND($G36="6",JB36&lt;&gt;""),JB36,"")</f>
        <v/>
      </c>
      <c r="KC36" s="52" t="str">
        <f>IF(AND(JB36&lt;&gt;"",$G36="6"),_xlfn.RANK.EQ(JB36,$KB$6:$KB$89),"")</f>
        <v/>
      </c>
      <c r="KD36" s="52" t="str">
        <f>IF(IF(KC36&lt;&gt;"",IF(MAX(COUNTIF($KC$6:$KC$89,$KC$6:$KC$89))&gt;1,"x",""),"")&lt;&gt;"",KC36+1,"")</f>
        <v/>
      </c>
      <c r="KE36" s="52" t="str">
        <f>IF(KC36&lt;&gt;"",IF($G36="3",IF(JB36&lt;&gt;"",IF(AND(KC36&lt;=10,JB36&gt;=$KB$92),HLOOKUP(KC36,Points_Table_Modified,IF(KG36&gt;=6,8,KG36+2),FALSE),0),""),IF(JB36&lt;&gt;"",IF(AND(KC36&lt;=10,JB36&gt;=$KB$92),HLOOKUP(KC36,Points_Table,IF(KG36&gt;=6,8,KG36+2),FALSE),0),"")),"")</f>
        <v/>
      </c>
      <c r="KF36" s="53" t="str">
        <f>IF(KD36&lt;&gt;"",AVERAGE(IF(AND($G36="3",KD36&lt;&gt;""),HLOOKUP(KD36,Points_Table_Modified,IF(KG36&gt;=6,8,KG36+2),FALSE),IF(KD36&lt;&gt;"",HLOOKUP(KD36,Points_Table,IF(KG36&gt;=6,8,KG36+2),FALSE),"")),KE36),KE36)</f>
        <v/>
      </c>
      <c r="KG36" s="57">
        <f>VLOOKUP($G36,Entries_D_Event,11,FALSE)</f>
        <v>0</v>
      </c>
      <c r="KH36" s="52" t="str">
        <f>CONCATENATE(KC36,JX36,JS36,JN36,JI36,JD36)</f>
        <v/>
      </c>
      <c r="KI36" s="118" t="str">
        <f>IF(KH36&lt;&gt;"",IF(AND($G36="3",JB36&lt;&gt;""),10,IF(JB36&lt;&gt;"",5,"")),"")</f>
        <v/>
      </c>
      <c r="KJ36" s="118">
        <f>_xlfn.NUMBERVALUE(IF(KH36&lt;&gt;"",CONCATENATE(KF36,KA36,JV36,JQ36,JL36,JG36),""))</f>
        <v>0</v>
      </c>
      <c r="KK36" s="56">
        <f>IFERROR(KI36+KJ36,0)</f>
        <v>0</v>
      </c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</row>
    <row r="37" spans="1:358" s="1" customFormat="1" x14ac:dyDescent="0.25">
      <c r="A37" s="35"/>
      <c r="B37" s="45">
        <v>32</v>
      </c>
      <c r="C37" s="47" t="s">
        <v>16</v>
      </c>
      <c r="D37" s="47" t="s">
        <v>112</v>
      </c>
      <c r="E37" s="50"/>
      <c r="F37" s="50">
        <v>207</v>
      </c>
      <c r="G37" s="49" t="s">
        <v>59</v>
      </c>
      <c r="H37" s="50" t="str">
        <f>VLOOKUP($G37,Class_Description,2)</f>
        <v>Open Class</v>
      </c>
      <c r="I37" s="187">
        <f>AS37+CC37+DM37+EW37+GG37+HQ37+JA37+KK37</f>
        <v>47</v>
      </c>
      <c r="J37" s="116"/>
      <c r="K37" s="102" t="str">
        <f>IF(AND(J37&lt;&gt;"",$G37="1"),J37,"")</f>
        <v/>
      </c>
      <c r="L37" s="103" t="str">
        <f>IF(AND(J37&lt;&gt;"",$G37="1"),_xlfn.RANK.EQ(J37,$K$6:$K$89),"")</f>
        <v/>
      </c>
      <c r="M37" s="103" t="str">
        <f>IF(G37="6",IF(IF(L37&lt;&gt;"",IF(MAX(COUNTIF($L$6:$L$89,$L$6:$L$89))&gt;1,"x",""),"")&lt;&gt;"",L37+1,""),IF(K37=0,"",IF(IF(L37&lt;&gt;"",IF(MAX(COUNTIF($L$6:$L$89,$L$6:$L$89))&gt;1,"x",""),"")&lt;&gt;"",L37+1,"")))</f>
        <v/>
      </c>
      <c r="N37" s="103" t="str">
        <f>IF(L37&lt;&gt;"",IF($G37="3",IF(AND(L37&lt;=20,J37&gt;=$K$92),HLOOKUP(L37,Points_Table_Modified,IF(AO37&gt;=6,8,AO37+2),FALSE),0),IF(AND(L37&lt;=10,J37&gt;=$K$92),HLOOKUP(L37,Points_Table,IF(AO37&gt;=6,8,AO37+2),FALSE),0)),"")</f>
        <v/>
      </c>
      <c r="O37" s="103" t="str">
        <f>IF(M37&lt;&gt;"",AVERAGE(IF(AND($G37="3",M37&lt;&gt;""),HLOOKUP(M37,Points_Table_Modified,IF(AO37&gt;=6,8,AO37+2),FALSE),IF(M37&lt;&gt;"",HLOOKUP(M37,Points_Table,IF(AO37&gt;=6,8,AO37+2),FALSE),"")),N37),N37)</f>
        <v/>
      </c>
      <c r="P37" s="102" t="str">
        <f>IF(AND(J37&lt;&gt;"",$G37="2"),J37,"")</f>
        <v/>
      </c>
      <c r="Q37" s="103" t="str">
        <f>IF(AND(J37&lt;&gt;"",$G37="2"),_xlfn.RANK.EQ(J37,$P$6:$P$89),"")</f>
        <v/>
      </c>
      <c r="R37" s="103" t="str">
        <f>IF(G37="6",IF(IF(Q37&lt;&gt;"",IF(MAX(COUNTIF($Q$6:$Q$89,$Q$6:$Q$89))&gt;1,"x",""),"")&lt;&gt;"",Q37+1,""),IF(P37=0,"",IF(IF(Q37&lt;&gt;"",IF(MAX(COUNTIF($Q$6:$Q$89,$Q$6:$Q$89))&gt;1,"x",""),"")&lt;&gt;"",Q37+1,"")))</f>
        <v/>
      </c>
      <c r="S37" s="103" t="str">
        <f>IF(Q37&lt;&gt;"",IF($G37="3",IF(J37&lt;&gt;"",IF(AND(Q37&lt;=10,J37&gt;=$P$92),HLOOKUP(Q37,Points_Table_Modified,IF(AO37&gt;=6,8,AO37+2),FALSE),0),""),IF(J37&lt;&gt;"",IF(AND(Q37&lt;=10,J37&gt;=$P$92),HLOOKUP(Q37,Points_Table,IF(AO37&gt;=6,8,AO37+2),FALSE),0),"")),"")</f>
        <v/>
      </c>
      <c r="T37" s="103" t="str">
        <f>IF(R37&lt;&gt;"",AVERAGE(IF(AND($G37="3",R37&lt;&gt;""),HLOOKUP(R37,Points_Table_Modified,IF(AO37&gt;=6,8,AO37+2),FALSE),IF(R37&lt;&gt;"",HLOOKUP(R37,Points_Table,IF(AO37&gt;=6,8,AO37+2),FALSE),"")),S37),S37)</f>
        <v/>
      </c>
      <c r="U37" s="102" t="str">
        <f>IF(AND(J37&lt;&gt;"",$G37="3"),J37,"")</f>
        <v/>
      </c>
      <c r="V37" s="103" t="str">
        <f>IF(AND(J37&lt;&gt;"",$G37="3"),_xlfn.RANK.EQ(J37,$U$6:$U$89),"")</f>
        <v/>
      </c>
      <c r="W37" s="103" t="str">
        <f>IF(G37="6",IF(IF(V37&lt;&gt;"",IF(MAX(COUNTIF($V$6:$V$89,$V$6:$V$89))&gt;1,"x",""),"")&lt;&gt;"",V37+1,""),IF(U37=0,"",IF(IF(V37&lt;&gt;"",IF(MAX(COUNTIF($V$6:$V$89,$V$6:$V$89))&gt;1,"x",""),"")&lt;&gt;"",V37+1,"")))</f>
        <v/>
      </c>
      <c r="X37" s="103" t="str">
        <f>IF(V37&lt;&gt;"",IF($G37="3",IF(J37&lt;&gt;"",IF(AND(V37&lt;=20,J37&gt;=$U$92),HLOOKUP(V37,Points_Table_Modified,IF(AO37&gt;=6,8,AO37+2),FALSE),0),""),IF(J37&lt;&gt;"",IF(AND(V37&lt;=10,$J37&gt;=$U$92),HLOOKUP(V37,Points_Table,IF(AO37&gt;=6,8,AO37+2),FALSE),0),"")),"")</f>
        <v/>
      </c>
      <c r="Y37" s="103" t="str">
        <f>IF(W37&lt;&gt;"",AVERAGE(IF(AND($G37="3",W37&lt;&gt;""),HLOOKUP(W37,Points_Table_Modified,IF(AO37&gt;=6,8,AO37+2),FALSE),IF(W37&lt;&gt;"",HLOOKUP(W37,Points_Table,IF(AO37&gt;=6,8,AO37+2),FALSE),"")),X37),X37)</f>
        <v/>
      </c>
      <c r="Z37" s="102" t="str">
        <f>IF(AND(J37&lt;&gt;"",$G37="4"),J37,"")</f>
        <v/>
      </c>
      <c r="AA37" s="103" t="str">
        <f>IF(AND($J37&lt;&gt;"",G37="4"),_xlfn.RANK.EQ(J37,$Z$6:$Z$89),"")</f>
        <v/>
      </c>
      <c r="AB37" s="103" t="str">
        <f>IF($G37="6",IF(IF(AA37&lt;&gt;"",IF(MAX(COUNTIF($AA$6:$AA$89,$AA$6:$AA$89))&gt;1,"x",""),"")&lt;&gt;"",AA37+1,""),IF(Z37=0,"",IF(IF(AA37&lt;&gt;"",IF(MAX(COUNTIF($AA$6:$AA$89,$AA$6:$AA$89))&gt;1,"x",""),"")&lt;&gt;"",AA37+1,"")))</f>
        <v/>
      </c>
      <c r="AC37" s="103" t="str">
        <f>IF(AA37&lt;&gt;"",IF($G37="3",IF(J37&lt;&gt;"",IF(AND(AA37&lt;=10,J37&gt;=$Z$92),HLOOKUP(AA37,Points_Table_Modified,IF(AO37&gt;=6,8,AO37+2),FALSE),0),""),IF(J37&lt;&gt;"",IF(AND(AA37&lt;=10,J37&gt;=$Z$92),HLOOKUP(AA37,Points_Table,IF(AO37&gt;=6,8,AO37+2),FALSE),0),"")),"")</f>
        <v/>
      </c>
      <c r="AD37" s="103" t="str">
        <f>IF(AB37&lt;&gt;"",AVERAGE(IF(AND($G37="3",AB37&lt;&gt;""),HLOOKUP(AB37,Points_Table_Modified,IF(AO37&gt;=6,8,AO37+2),FALSE),IF(AB37&lt;&gt;"",HLOOKUP(AB37,Points_Table,IF(AO37&gt;=6,8,AO37+2),FALSE),"")),AC37),AC37)</f>
        <v/>
      </c>
      <c r="AE37" s="102" t="str">
        <f>IF(AND(J37&lt;&gt;"",$G37="5"),J37,"")</f>
        <v/>
      </c>
      <c r="AF37" s="103" t="str">
        <f>IF(AND(J37&lt;&gt;"",$G37="5"),_xlfn.RANK.EQ(J37,$AE$6:$AE$89),"")</f>
        <v/>
      </c>
      <c r="AG37" s="103" t="str">
        <f>IF($G37="6",IF(IF(AF37&lt;&gt;"",IF(MAX(COUNTIF($AF$6:$AF$89,$AF$6:$AF$89))&gt;1,"x",""),"")&lt;&gt;"",AF37+1,""),IF(AE37=0,"",IF(IF(AF37&lt;&gt;"",IF(MAX(COUNTIF($AF$6:$AF$89,$AF$6:$AF$89))&gt;1,"x",""),"")&lt;&gt;"",AF37+1,"")))</f>
        <v/>
      </c>
      <c r="AH37" s="103" t="str">
        <f>IF(AF37&lt;&gt;"",IF($G37="3",IF(J37&lt;&gt;"",IF(AND(AF37&lt;=10,J37&gt;=$AE$92),HLOOKUP(AF37,Points_Table_Modified,IF(AO37&gt;=6,8,AO37+2),FALSE),0),""),IF(J37&lt;&gt;"",IF(AND(AF37&lt;=10,J37&gt;=$AE$92),HLOOKUP(AF37,Points_Table,IF(AO37&gt;=6,8,AO37+2),FALSE),0),"")),"")</f>
        <v/>
      </c>
      <c r="AI37" s="103" t="str">
        <f>IF(AG37&lt;&gt;"",AVERAGE(IF(AND($G37="3",AG37&lt;&gt;""),HLOOKUP(AG37,Points_Table_Modified,IF(AO37&gt;=6,8,AO37+2),FALSE),IF(AG37&lt;&gt;"",HLOOKUP(AG37,Points_Table,IF(AO37&gt;=6,8,AO37+2),FALSE),"")),AH37),AH37)</f>
        <v/>
      </c>
      <c r="AJ37" s="102" t="str">
        <f>IF(AND(J37&lt;&gt;"",$G37="6"),J37,"")</f>
        <v/>
      </c>
      <c r="AK37" s="103" t="str">
        <f>IF(AND(J37&lt;&gt;"",$G37="6"),_xlfn.RANK.EQ(J37,$AJ$6:$AJ$89),"")</f>
        <v/>
      </c>
      <c r="AL37" s="103" t="str">
        <f>IF(G37="6",IF(IF(AK37&lt;&gt;"",IF(MAX(COUNTIF($AK$6:$AK$89,$AK$6:$AK$89))&gt;1,"x",""),"")&lt;&gt;"",AK37+1,""),IF(AJ37=0,"",IF(IF(AK37&lt;&gt;"",IF(MAX(COUNTIF($AK$6:$AK$89,$AK$6:$AK$89))&gt;1,"x",""),"")&lt;&gt;"",AK37+1,"")))</f>
        <v/>
      </c>
      <c r="AM37" s="103" t="str">
        <f>IF(AK37&lt;&gt;"",IF($G37="3",IF(J37&lt;&gt;"",IF(AND(AK37&lt;=10,J37&gt;=$AJ$92),HLOOKUP(AK37,Points_Table_Modified,IF(AO37&gt;=6,8,AO37+2),FALSE),0),""),IF(J37&lt;&gt;"",IF(AND(AK37&lt;=10,J37&gt;=$AJ$92),HLOOKUP(AK37,Points_Table,IF(AO37&gt;=6,8,AO37+2),FALSE),0),"")),"")</f>
        <v/>
      </c>
      <c r="AN37" s="136" t="str">
        <f>IF(AL37&lt;&gt;"",AVERAGE(IF(AND($G37="3",AL37&lt;&gt;""),HLOOKUP(AL37,Points_Table_Modified,IF(AO37&gt;=6,8,AO37+2),FALSE),IF(AL37&lt;&gt;"",HLOOKUP(AL37,Points_Table,IF(AO37&gt;=6,8,AO37+2),FALSE),"")),AM37),AM37)</f>
        <v/>
      </c>
      <c r="AO37" s="55">
        <f>VLOOKUP($G37,Entries_D_Event,4,FALSE)</f>
        <v>9</v>
      </c>
      <c r="AP37" s="52" t="str">
        <f>CONCATENATE(AK37,AF37,AA37,V37,Q37,L37)</f>
        <v/>
      </c>
      <c r="AQ37" s="118" t="str">
        <f>IF(AP37&lt;&gt;"",IF(AND($G37="3",J37&lt;&gt;""),10,IF(J37&lt;&gt;"",5,"")),"")</f>
        <v/>
      </c>
      <c r="AR37" s="118">
        <f>_xlfn.NUMBERVALUE(IF(AP37&lt;&gt;"",CONCATENATE(AN37,AI37,AD37,Y37,T37,O37),""))</f>
        <v>0</v>
      </c>
      <c r="AS37" s="56">
        <f>IFERROR(AQ37+AR37,0)</f>
        <v>0</v>
      </c>
      <c r="AT37" s="90"/>
      <c r="AU37" s="54" t="str">
        <f>IF(AND(AT37&lt;&gt;"",$G37="1"),AT37,"")</f>
        <v/>
      </c>
      <c r="AV37" s="52" t="str">
        <f>IF(AND(AT37&lt;&gt;"",$G37="1"),_xlfn.RANK.EQ(AT37,$AU$6:$AU$89),"")</f>
        <v/>
      </c>
      <c r="AW37" s="52" t="str">
        <f>IF(IF(AV37&lt;&gt;"",IF(MAX(COUNTIF($AV$6:$AV$89,$AV$6:$AV$89))&gt;1,"x",""),"")&lt;&gt;"",AV37+1,"")</f>
        <v/>
      </c>
      <c r="AX37" s="52" t="str">
        <f>IF(AV37&lt;&gt;"",IF($G37="3",IF(AT37&lt;&gt;"",IF(AND(AV37&lt;=10,AT37&gt;=$AU$92),HLOOKUP(AV37,Points_Table_Modified,IF(BY37&gt;=6,8,BY37+2),FALSE),0),""),IF(AT37&lt;&gt;"",IF(AND(AV37&lt;=10,AT37&gt;=$AU$92),HLOOKUP(AV37,Points_Table,IF(BY37&gt;=6,8,BY37+2),FALSE),0),"")),"")</f>
        <v/>
      </c>
      <c r="AY37" s="53" t="str">
        <f>IF(AW37&lt;&gt;"",AVERAGE(IF(AND($G37="3",AW37&lt;&gt;""),HLOOKUP(AW37,Points_Table_Modified,IF(BY37&gt;=6,8,BY37+2),FALSE),IF(AW37&lt;&gt;"",HLOOKUP(AW37,Points_Table,IF(BY37&gt;=6,8,BY37+2),FALSE),"")),AX37),AX37)</f>
        <v/>
      </c>
      <c r="AZ37" s="51" t="str">
        <f>IF(AND($G37="2",AT37&lt;&gt;""),AT37,"")</f>
        <v/>
      </c>
      <c r="BA37" s="52" t="str">
        <f>IF(AND(AT37&lt;&gt;"",$G37="2"),_xlfn.RANK.EQ(AT37,$AZ$6:$AZ$89),"")</f>
        <v/>
      </c>
      <c r="BB37" s="52" t="str">
        <f>IF(IF(BA37&lt;&gt;"",IF(MAX(COUNTIF($BA$6:$BA$89,$BA$6:$BA$89))&gt;1,"x",""),"")&lt;&gt;"",BA37+1,"")</f>
        <v/>
      </c>
      <c r="BC37" s="54" t="str">
        <f>IF(BA37&lt;&gt;"",IF($G37="3",IF(AT37&lt;&gt;"",IF(AND(BA37&lt;=10,AT37&gt;=$AZ$92),HLOOKUP(BA37,Points_Table_Modified,IF(BY37&gt;=6,8,BY37+2),FALSE),0),""),IF(AT37&lt;&gt;"",IF(AND(BA37&lt;=10,AT37&gt;=$AZ$92),HLOOKUP(BA37,Points_Table,IF(BY37&gt;=6,8,BY37+2),FALSE),0),"")),"")</f>
        <v/>
      </c>
      <c r="BD37" s="53" t="str">
        <f>IF(BB37&lt;&gt;"",AVERAGE(IF(AND($G37="3",BB37&lt;&gt;""),HLOOKUP(BB37,Points_Table_Modified,IF(BY37&gt;=6,8,BY37+2),FALSE),IF(BB37&lt;&gt;"",HLOOKUP(BB37,Points_Table,IF(BY37&gt;=6,8,BY37+2),FALSE),"")),BC37),BC37)</f>
        <v/>
      </c>
      <c r="BE37" s="51" t="str">
        <f>IF(AND($G37="3",AT37&lt;&gt;""),AT37,"")</f>
        <v/>
      </c>
      <c r="BF37" s="52" t="str">
        <f>IF(AND(AT37&lt;&gt;"",$G37="3"),_xlfn.RANK.EQ(AT37,$BE$6:$BE$89),"")</f>
        <v/>
      </c>
      <c r="BG37" s="52" t="str">
        <f>IF(IF(BF37&lt;&gt;"",IF(MAX(COUNTIF($BF$6:$BF$89,$BF$6:$BF$89))&gt;1,"x",""),"")&lt;&gt;"",BF37+1,"")</f>
        <v/>
      </c>
      <c r="BH37" s="52" t="str">
        <f>IF(BF37&lt;&gt;"",IF($G37="3",IF(AT37&lt;&gt;"",IF(AND(BF37&lt;=20,AT37&gt;=$BE$92),HLOOKUP(BF37,Points_Table_Modified,IF(BY37&gt;=6,8,BY37+2),FALSE),0),""),IF(AT37&lt;&gt;"",IF(AND(BF37&lt;=10,AT37&gt;=$BE$92),HLOOKUP(BF37,Points_Table,IF(BY37&gt;=6,8,BY37+2),FALSE),0),"")),"")</f>
        <v/>
      </c>
      <c r="BI37" s="53" t="str">
        <f>IF(BG37&lt;&gt;"",AVERAGE(IF(AND($G37="3",BG37&lt;&gt;""),HLOOKUP(BG37,Points_Table_Modified,IF(BY37&gt;=6,8,BY37+2),FALSE),IF(BG37&lt;&gt;"",HLOOKUP(BG37,Points_Table,IF(BY37&gt;=6,8,BY37+2),FALSE),"")),BH37),BH37)</f>
        <v/>
      </c>
      <c r="BJ37" s="51" t="str">
        <f>IF(AND($G37="4",AT37&lt;&gt;""),AT37,"")</f>
        <v/>
      </c>
      <c r="BK37" s="52" t="str">
        <f>IF(AND(AT37&lt;&gt;"",G37="4"),_xlfn.RANK.EQ(AT37,$BJ$6:$BJ$89),"")</f>
        <v/>
      </c>
      <c r="BL37" s="52" t="str">
        <f>IF(IF(BK37&lt;&gt;"",IF(MAX(COUNTIF($BK$6:$BK$89,$BK$6:$BK$89))&gt;1,"x",""),"")&lt;&gt;"",BK37+1,"")</f>
        <v/>
      </c>
      <c r="BM37" s="52" t="str">
        <f>IF(BK37&lt;&gt;"",IF($G37="3",IF(AT37&lt;&gt;"",IF(AND(BK37&lt;=10,AT37&gt;=$BJ$92),HLOOKUP(BK37,Points_Table_Modified,IF(BY37&gt;=6,8,BY37+2),FALSE),0),""),IF(AT37&lt;&gt;"",IF(AND(BK37&lt;=10,AT37&gt;=$BJ$92),HLOOKUP(BK37,Points_Table,IF(BY37&gt;=6,8,BY37+2),FALSE),0),"")),"")</f>
        <v/>
      </c>
      <c r="BN37" s="53" t="str">
        <f>IF(BL37&lt;&gt;"",AVERAGE(IF(AND($G37="3",BL37&lt;&gt;""),HLOOKUP(BL37,Points_Table_Modified,IF(BY37&gt;=6,8,BY37+2),FALSE),IF(BL37&lt;&gt;"",HLOOKUP(BL37,Points_Table,IF(BY37&gt;=6,8,BY37+2),FALSE),"")),BM37),BM37)</f>
        <v/>
      </c>
      <c r="BO37" s="51" t="str">
        <f>IF(AND($G37="5",AT37&lt;&gt;""),AT37,"")</f>
        <v/>
      </c>
      <c r="BP37" s="52" t="str">
        <f>IF(AND(AT37&lt;&gt;"",$G37="5"),_xlfn.RANK.EQ(AT37,$BO$6:$BO$89),"")</f>
        <v/>
      </c>
      <c r="BQ37" s="52" t="str">
        <f>IF(IF(BP37&lt;&gt;"",IF(MAX(COUNTIF($BP$6:$BP$89,$BP$6:$BP$89))&gt;1,"x",""),"")&lt;&gt;"",BP37+1,"")</f>
        <v/>
      </c>
      <c r="BR37" s="52" t="str">
        <f>IF(BP37&lt;&gt;"",IF($G37="3",IF(AT37&lt;&gt;"",IF(AND(BP37&lt;=10,AT37&gt;=$BO$92),HLOOKUP(BP37,Points_Table_Modified,IF(BY37&gt;=6,8,BY37+2),FALSE),0),""),IF(AT37&lt;&gt;"",IF(AND(BP37&lt;=10,AT37&gt;=$BO$92),HLOOKUP(BP37,Points_Table,IF(BY37&gt;=6,8,BY37+2),FALSE),0),"")),"")</f>
        <v/>
      </c>
      <c r="BS37" s="53" t="str">
        <f>IF(BQ37&lt;&gt;"",AVERAGE(IF(AND($G37="3",BQ37&lt;&gt;""),HLOOKUP(BQ37,Points_Table_Modified,IF(BY37&gt;=6,8,BY37+2),FALSE),IF(BQ37&lt;&gt;"",HLOOKUP(BQ37,Points_Table,IF(BY37&gt;=6,8,BY37+2),FALSE),"")),BR37),BR37)</f>
        <v/>
      </c>
      <c r="BT37" s="51" t="str">
        <f>IF(AND($G37="6",AT37&lt;&gt;""),AT37,"")</f>
        <v/>
      </c>
      <c r="BU37" s="52" t="str">
        <f>IF(AND(AT37&lt;&gt;"",$G37="6"),_xlfn.RANK.EQ(AT37,$BT$6:$BT$89),"")</f>
        <v/>
      </c>
      <c r="BV37" s="52" t="str">
        <f>IF(IF(BU37&lt;&gt;"",IF(MAX(COUNTIF($BU$6:$BU$89,$BU$6:$BU$89))&gt;1,"x",""),"")&lt;&gt;"",BU37+1,"")</f>
        <v/>
      </c>
      <c r="BW37" s="52" t="str">
        <f>IF(BU37&lt;&gt;"",IF($G37="3",IF(AT37&lt;&gt;"",IF(AND(BU37&lt;=10,AT37&gt;=$BT$92),HLOOKUP(BU37,Points_Table_Modified,IF(BY37&gt;=6,8,BY37+2),FALSE),0),""),IF(AT37&lt;&gt;"",IF(AND(BU37&lt;=10,AT37&gt;=$BT$92),HLOOKUP(BU37,Points_Table,IF(BY37&gt;=6,8,BY37+2),FALSE),0),"")),"")</f>
        <v/>
      </c>
      <c r="BX37" s="53" t="str">
        <f>IF(BV37&lt;&gt;"",AVERAGE(IF(AND($G37="3",BV37&lt;&gt;""),HLOOKUP(BV37,Points_Table_Modified,IF(BY37&gt;=6,8,BY37+2),FALSE),IF(BV37&lt;&gt;"",HLOOKUP(BV37,Points_Table,IF(BY37&gt;=6,8,BY37+2),FALSE),"")),BW37),BW37)</f>
        <v/>
      </c>
      <c r="BY37" s="55">
        <f>VLOOKUP($G37,Entries_D_Event,5,FALSE)</f>
        <v>7</v>
      </c>
      <c r="BZ37" s="52" t="str">
        <f>CONCATENATE(BU37,BP37,BK37,BF37,BA37,AV37)</f>
        <v/>
      </c>
      <c r="CA37" s="118" t="str">
        <f>IF(BZ37&lt;&gt;"",IF(AND($G37="3",AT37&lt;&gt;""),10,IF(AT37&lt;&gt;"",5,"")),"")</f>
        <v/>
      </c>
      <c r="CB37" s="118">
        <f>_xlfn.NUMBERVALUE(IF(BZ37&lt;&gt;"",CONCATENATE(BX37,BS37,BN37,BI37,BD37,AY37),""))</f>
        <v>0</v>
      </c>
      <c r="CC37" s="56">
        <f>IFERROR(CA37+CB37,0)</f>
        <v>0</v>
      </c>
      <c r="CD37" s="90">
        <v>192</v>
      </c>
      <c r="CE37" s="54" t="str">
        <f>IF(AND($G37="1",CD37&lt;&gt;""),CD37,"")</f>
        <v/>
      </c>
      <c r="CF37" s="52" t="str">
        <f>IF(AND(CD37&lt;&gt;"",$G37="1"),_xlfn.RANK.EQ(CD37,$CE$6:$CE$89),"")</f>
        <v/>
      </c>
      <c r="CG37" s="52" t="str">
        <f>IF(IF(CF37&lt;&gt;"",IF(MAX(COUNTIF($CF$6:$CF$89,$CF$6:$CF$89))&gt;1,"x",""),"")&lt;&gt;"",CF37+1,"")</f>
        <v/>
      </c>
      <c r="CH37" s="52" t="str">
        <f>IF(CF37&lt;&gt;"",IF($G37="3",IF(CD37&lt;&gt;"",IF(AND(CF37&lt;=10,CD37&gt;=$CE$92),HLOOKUP(CF37,Points_Table_Modified,IF(DI37&gt;=6,8,DI37+2),FALSE),0),""),IF(CD37&lt;&gt;"",IF(AND(CF37&lt;=10,CD37&gt;=$CE$92),HLOOKUP(CF37,Points_Table,IF(DI37&gt;=6,8,DI37+2),FALSE),0),"")),"")</f>
        <v/>
      </c>
      <c r="CI37" s="53" t="str">
        <f>IF(CG37&lt;&gt;"",AVERAGE(IF(AND($G37="3",CG37&lt;&gt;""),HLOOKUP(CG37,Points_Table_Modified,IF(DI37&gt;=6,8,DI37+2),FALSE),IF(CG37&lt;&gt;"",HLOOKUP(CG37,Points_Table,IF(DI37&gt;=6,8,DI37+2),FALSE),"")),CH37),CH37)</f>
        <v/>
      </c>
      <c r="CJ37" s="51" t="str">
        <f>IF(AND($G37="2",CD37&lt;&gt;""),CD37,"")</f>
        <v/>
      </c>
      <c r="CK37" s="52" t="str">
        <f>IF(AND(CD37&lt;&gt;"",$G37="2"),_xlfn.RANK.EQ(CD37,$CJ$6:$CJ$89),"")</f>
        <v/>
      </c>
      <c r="CL37" s="52" t="str">
        <f>IF(IF(CK37&lt;&gt;"",IF(MAX(COUNTIF($CK$6:$CK$89,$CK$6:$CK$89))&gt;1,"x",""),"")&lt;&gt;"",CK37+1,"")</f>
        <v/>
      </c>
      <c r="CM37" s="54" t="str">
        <f>IF(CK37&lt;&gt;"",IF($G37="3",IF(CD37&lt;&gt;"",IF(AND(CK37&lt;=10,CD37&gt;=$CJ$92),HLOOKUP(CK37,Points_Table_Modified,IF(DI37&gt;=6,8,DI37+2),FALSE),0),""),IF(CD37&lt;&gt;"",IF(AND(CK37&lt;=10,CD37&gt;=$CJ$92),HLOOKUP(CK37,Points_Table,IF(DI37&gt;=6,8,DI37+2),FALSE),0),"")),"")</f>
        <v/>
      </c>
      <c r="CN37" s="53" t="str">
        <f>IF(CL37&lt;&gt;"",AVERAGE(IF(AND($G37="3",CL37&lt;&gt;""),HLOOKUP(CL37,Points_Table_Modified,IF(DI37&gt;=6,8,DI37+2),FALSE),IF(CL37&lt;&gt;"",HLOOKUP(CL37,Points_Table,IF(DI37&gt;=6,8,DI37+2),FALSE),"")),CM37),CM37)</f>
        <v/>
      </c>
      <c r="CO37" s="51" t="str">
        <f>IF(AND($G37="3",CD37&lt;&gt;""),CD37,"")</f>
        <v/>
      </c>
      <c r="CP37" s="52" t="str">
        <f>IF(AND(CD37&lt;&gt;"",$G37="3"),_xlfn.RANK.EQ(CD37,$CO$6:$CO$89),"")</f>
        <v/>
      </c>
      <c r="CQ37" s="52" t="str">
        <f>IF(IF(CP37&lt;&gt;"",IF(MAX(COUNTIF($CP37:$CP$89,$CP$6:$CP$89))&gt;1,"x",""),"")&lt;&gt;"",CP37+1,"")</f>
        <v/>
      </c>
      <c r="CR37" s="52" t="str">
        <f>IF(CP37&lt;&gt;"",IF($G37="3",IF(CD37&lt;&gt;"",IF(AND(CP37&lt;=20,CD37&gt;=$CO$92),HLOOKUP(CP37,Points_Table_Modified,IF(DI37&gt;=6,8,DI37+2),FALSE),0),""),IF(CD37&lt;&gt;"",IF(AND(CP37&lt;=10,CD37&gt;=$CO$92),HLOOKUP(CP37,Points_Table,IF(DI37&gt;=6,8,DI37+2),FALSE),0),"")),"")</f>
        <v/>
      </c>
      <c r="CS37" s="53" t="str">
        <f>IF(CQ37&lt;&gt;"",AVERAGE(IF(AND($G37="3",CQ37&lt;&gt;""),HLOOKUP(CQ37,Points_Table_Modified,IF(DI37&gt;=6,8,DI37+2),FALSE),IF(CQ37&lt;&gt;"",HLOOKUP(CQ37,Points_Table,IF(DI37&gt;=6,8,DI37+2),FALSE),"")),CR37),CR37)</f>
        <v/>
      </c>
      <c r="CT37" s="51" t="str">
        <f>IF(AND($G37="4",CD37&lt;&gt;""),CD37,"")</f>
        <v/>
      </c>
      <c r="CU37" s="52" t="str">
        <f>IF(AND(CD37&lt;&gt;"",G37="4"),_xlfn.RANK.EQ(CD37,$CT$6:$CT$89),"")</f>
        <v/>
      </c>
      <c r="CV37" s="52" t="str">
        <f>IF(IF(CU37&lt;&gt;"",IF(MAX(COUNTIF($CU$6:$CU$89,$CU$6:$CU$89))&gt;1,"x",""),"")&lt;&gt;"",CU37+1,"")</f>
        <v/>
      </c>
      <c r="CW37" s="52" t="str">
        <f>IF(CU37&lt;&gt;"",IF($G37="3",IF(CD37&lt;&gt;"",IF(AND(CU37&lt;=10,CD37&gt;=$CT$92),HLOOKUP(CU37,Points_Table_Modified,IF(DI37&gt;=6,8,DI37+2),FALSE),0),""),IF(CD37&lt;&gt;"",IF(AND(CU37&lt;=10,CD37&gt;=$CT$92),HLOOKUP(CU37,Points_Table,IF(DI37&gt;=6,8,DI37+2),FALSE),0),"")),"")</f>
        <v/>
      </c>
      <c r="CX37" s="53" t="str">
        <f>IF(CV37&lt;&gt;"",AVERAGE(IF(AND($G37="3",CV37&lt;&gt;""),HLOOKUP(CV37,Points_Table_Modified,IF(DI37&gt;=6,8,DI37+2),FALSE),IF(CV37&lt;&gt;"",HLOOKUP(CV37,Points_Table,IF(DI37&gt;=6,8,DI37+2),FALSE),"")),CW37),CW37)</f>
        <v/>
      </c>
      <c r="CY37" s="51" t="str">
        <f>IF(AND($G37="5",CD37&lt;&gt;""),CD37,"")</f>
        <v/>
      </c>
      <c r="CZ37" s="52" t="str">
        <f>IF(AND(CD37&lt;&gt;"",$G37="5"),_xlfn.RANK.EQ(CD37,$CY$6:$CY$89),"")</f>
        <v/>
      </c>
      <c r="DA37" s="52" t="str">
        <f>IF(IF(CZ37&lt;&gt;"",IF(MAX(COUNTIF($CZ$6:$CZ$89,$CZ$6:$CZ$89))&gt;1,"x",""),"")&lt;&gt;"",CZ37+1,"")</f>
        <v/>
      </c>
      <c r="DB37" s="52" t="str">
        <f>IF(CZ37&lt;&gt;"",IF($G37="3",IF(CD37&lt;&gt;"",IF(AND(CZ37&lt;=10,CD37&gt;=$CY$92),HLOOKUP(CZ37,Points_Table_Modified,IF(DI37&gt;=6,8,DI37+2),FALSE),0),""),IF(CD37&lt;&gt;"",IF(AND(CZ37&lt;=10,CD37&gt;=$CY$92),HLOOKUP(CZ37,Points_Table,IF(DI37&gt;=6,8,DI37+2),FALSE),0),"")),"")</f>
        <v/>
      </c>
      <c r="DC37" s="53" t="str">
        <f>IF(DA37&lt;&gt;"",AVERAGE(IF(AND($G37="3",DA37&lt;&gt;""),HLOOKUP(DA37,Points_Table_Modified,IF(DI37&gt;=6,8,DI37+2),FALSE),IF(DA37&lt;&gt;"",HLOOKUP(DA37,Points_Table,IF(DI37&gt;=6,8,DI37+2),FALSE),"")),DB37),DB37)</f>
        <v/>
      </c>
      <c r="DD37" s="51">
        <f>IF(AND($G37="6",CD37&lt;&gt;""),CD37,"")</f>
        <v>192</v>
      </c>
      <c r="DE37" s="52">
        <f>IF(AND(CD37&lt;&gt;"",$G37="6"),_xlfn.RANK.EQ(CD37,$DD$6:$DD$89),"")</f>
        <v>5</v>
      </c>
      <c r="DF37" s="52" t="str">
        <f>IF(IF(DE37&lt;&gt;"",IF(MAX(COUNTIF($DE$6:$DE$89,$DE$6:$DE$89))&gt;1,"x",""),"")&lt;&gt;"",DE37+1,"")</f>
        <v/>
      </c>
      <c r="DG37" s="52">
        <f>IF(DE37&lt;&gt;"",IF($G37="3",IF(CD37&lt;&gt;"",IF(AND(DE37&lt;=10,CD37&gt;=$DD$92),HLOOKUP(DE37,Points_Table_Modified,IF(DI37&gt;=6,8,DI37+2),FALSE),0),""),IF(CD37&lt;&gt;"",IF(AND(DE37&lt;=10,CD37&gt;=$DD$92),HLOOKUP(DE37,Points_Table,IF(DI37&gt;=6,8,DI37+2),FALSE),0),"")),"")</f>
        <v>12</v>
      </c>
      <c r="DH37" s="53">
        <f>IF(DF37&lt;&gt;"",AVERAGE(IF(AND($G37="3",DF37&lt;&gt;""),HLOOKUP(DF37,Points_Table_Modified,IF(DI37&gt;=6,8,DI37+2),FALSE),IF(DF37&lt;&gt;"",HLOOKUP(DF37,Points_Table,IF(DI37&gt;=6,8,DI37+2),FALSE),"")),DG37),DG37)</f>
        <v>12</v>
      </c>
      <c r="DI37" s="55">
        <f>VLOOKUP($G37,Entries_D_Event,6,FALSE)</f>
        <v>10</v>
      </c>
      <c r="DJ37" s="52" t="str">
        <f>CONCATENATE(DE37,CZ37,CU37,CP37,CK37,CF37)</f>
        <v>5</v>
      </c>
      <c r="DK37" s="52">
        <f>IF(DJ37&lt;&gt;"",IF(AND($G37="3",CD37&lt;&gt;""),10,IF(CD37&lt;&gt;"",5,"")),"")</f>
        <v>5</v>
      </c>
      <c r="DL37" s="156">
        <f>_xlfn.NUMBERVALUE(IF(DJ37&lt;&gt;"",CONCATENATE(DH37,DC37,CX37,CS37,CN37,CI37),""))</f>
        <v>12</v>
      </c>
      <c r="DM37" s="56">
        <f>IFERROR(DK37+DL37,0)</f>
        <v>17</v>
      </c>
      <c r="DN37" s="90">
        <v>428</v>
      </c>
      <c r="DO37" s="52" t="str">
        <f>IF(AND($G37="1",DN37&lt;&gt;""),DN37,"")</f>
        <v/>
      </c>
      <c r="DP37" s="52" t="str">
        <f>IF(AND(DN37&lt;&gt;"",$G37="1"),_xlfn.RANK.EQ(DN37,$DO$6:$DO$89),"")</f>
        <v/>
      </c>
      <c r="DQ37" s="52" t="str">
        <f>IF(IF(DP37&lt;&gt;"",IF(MAX(COUNTIF($DP$6:$DP$89,$DP$6:$DP$89))&gt;1,"x",""),"")&lt;&gt;"",DP37+1,"")</f>
        <v/>
      </c>
      <c r="DR37" s="52" t="str">
        <f>IF(DP37&lt;&gt;"",IF($G37="3",IF(DN37&lt;&gt;"",IF(AND(DP37&lt;=10,DN37&gt;=$DO$92),HLOOKUP(DP37,Points_Table_Modified,IF(ES37&gt;=6,8,ES37+2),FALSE),0),""),IF(DN37&lt;&gt;"",IF(AND(DP37&lt;=10,DN37&gt;=$DO$92),HLOOKUP(DP37,Points_Table,IF(ES37&gt;=6,8,ES37+2),FALSE),0),"")),"")</f>
        <v/>
      </c>
      <c r="DS37" s="53" t="str">
        <f>IF(DQ37&lt;&gt;"",AVERAGE(IF(AND($G37="3",DQ37&lt;&gt;""),HLOOKUP(DQ37,Points_Table_Modified,IF(ES37&gt;=6,8,ES37+2),FALSE),IF(DQ37&lt;&gt;"",HLOOKUP(DQ37,Points_Table,IF(ES37&gt;=6,8,ES37+2),FALSE),"")),DR37),DR37)</f>
        <v/>
      </c>
      <c r="DT37" s="51" t="str">
        <f>IF(AND($G37="2",DN37&lt;&gt;""),DN37,"")</f>
        <v/>
      </c>
      <c r="DU37" s="52" t="str">
        <f>IF(AND(DN37&lt;&gt;"",$G37="2"),_xlfn.RANK.EQ(DN37,$DT$6:$DT$89),"")</f>
        <v/>
      </c>
      <c r="DV37" s="52" t="str">
        <f>IF(IF(DU37&lt;&gt;"",IF(MAX(COUNTIF($DU$6:$DU$89,$DU$6:$DU$89))&gt;1,"x",""),"")&lt;&gt;"",DU37+1,"")</f>
        <v/>
      </c>
      <c r="DW37" s="54" t="str">
        <f>IF(DU37&lt;&gt;"",IF($G37="3",IF(DN37&lt;&gt;"",IF(AND(DU37&lt;=10,DN37&gt;=$DT$92),HLOOKUP(DU37,Points_Table_Modified,IF(ES37&gt;=6,8,ES37+2),FALSE),0),""),IF(DN37&lt;&gt;"",IF(AND(DU37&lt;=10,DN37&gt;=$DT$92),HLOOKUP(DU37,Points_Table,IF(ES37&gt;=6,8,ES37+2),FALSE),0),"")),"")</f>
        <v/>
      </c>
      <c r="DX37" s="53" t="str">
        <f>IF(DV37&lt;&gt;"",AVERAGE(IF(AND($G37="3",DV37&lt;&gt;""),HLOOKUP(DV37,Points_Table_Modified,IF(ES37&gt;=6,8,ES37+2),FALSE),IF(DV37&lt;&gt;"",HLOOKUP(DV37,Points_Table,IF(ES37&gt;=6,8,ES37+2),FALSE),"")),DW37),DW37)</f>
        <v/>
      </c>
      <c r="DY37" s="51" t="str">
        <f>IF(AND($G37="3",DN37&lt;&gt;""),DN37,"")</f>
        <v/>
      </c>
      <c r="DZ37" s="52" t="str">
        <f>IF(AND(DN37&lt;&gt;"",$G37="3"),_xlfn.RANK.EQ(DN37,$DY$6:$DY$89),"")</f>
        <v/>
      </c>
      <c r="EA37" s="52" t="str">
        <f>IF(IF(DZ37&lt;&gt;"",IF(MAX(COUNTIF($DZ$6:$DZ$89,$DZ$6:$DZ$89))&gt;1,"x",""),"")&lt;&gt;"",DZ37+1,"")</f>
        <v/>
      </c>
      <c r="EB37" s="52" t="str">
        <f>IF(DZ37&lt;&gt;"",IF($G37="3",IF(DN37&lt;&gt;"",IF(AND(DZ37&lt;=20,DN37&gt;=$DY$92),HLOOKUP(DZ37,Points_Table_Modified,IF(ES37&gt;=6,8,ES37+2),FALSE),0),""),IF(DN37&lt;&gt;"",IF(AND(DZ37&lt;=10,DN37&gt;=$DY$92),HLOOKUP(DZ37,Points_Table,IF(ES37&gt;=6,8,ES37+2),FALSE),0),"")),"")</f>
        <v/>
      </c>
      <c r="EC37" s="53" t="str">
        <f>IF(EA37&lt;&gt;"",AVERAGE(IF(AND($G37="3",EA37&lt;&gt;""),HLOOKUP(EA37,Points_Table_Modified,IF(ES37&gt;=6,8,ES37+2),FALSE),IF(EA37&lt;&gt;"",HLOOKUP(EA37,Points_Table,IF(ES37&gt;=6,8,ES37+2),FALSE),"")),EB37),EB37)</f>
        <v/>
      </c>
      <c r="ED37" s="51" t="str">
        <f>IF(AND($G37="4",DN37&lt;&gt;""),DN37,"")</f>
        <v/>
      </c>
      <c r="EE37" s="52" t="str">
        <f>IF(AND(DN37&lt;&gt;"",G37="4"),_xlfn.RANK.EQ(DN37,$ED$6:$ED$89),"")</f>
        <v/>
      </c>
      <c r="EF37" s="52" t="str">
        <f>IF(IF(EE37&lt;&gt;"",IF(MAX(COUNTIF($EE$6:$EE$89,$EE$6:$EE$89))&gt;1,"x",""),"")&lt;&gt;"",EE37+1,"")</f>
        <v/>
      </c>
      <c r="EG37" s="52" t="str">
        <f>IF(EE37&lt;&gt;"",IF($G37="3",IF(DN37&lt;&gt;"",IF(AND(EE37&lt;=10,DN37&gt;=$ED$92),HLOOKUP(EE37,Points_Table_Modified,IF(ES37&gt;=6,8,ES37+2),FALSE),0),""),IF(DN37&lt;&gt;"",IF(AND(EE37&lt;=10,DN37&gt;=$ED$92),HLOOKUP(EE37,Points_Table,IF(ES37&gt;=6,8,ES37+2),FALSE),0),"")),"")</f>
        <v/>
      </c>
      <c r="EH37" s="53" t="str">
        <f>IF(EF37&lt;&gt;"",AVERAGE(IF(AND($G37="3",EF37&lt;&gt;""),HLOOKUP(EF37,Points_Table_Modified,IF(ES37&gt;=6,8,ES37+2),FALSE),IF(EF37&lt;&gt;"",HLOOKUP(EF37,Points_Table,IF(ES37&gt;=6,8,ES37+2),FALSE),"")),EG37),EG37)</f>
        <v/>
      </c>
      <c r="EI37" s="51" t="str">
        <f>IF(AND($G37="5",DN37&lt;&gt;""),DN37,"")</f>
        <v/>
      </c>
      <c r="EJ37" s="52" t="str">
        <f>IF(AND(DN37&lt;&gt;"",$G37="5"),_xlfn.RANK.EQ(DN37,$EI$6:$EI$89),"")</f>
        <v/>
      </c>
      <c r="EK37" s="52" t="str">
        <f>IF(IF(EJ37&lt;&gt;"",IF(MAX(COUNTIF($EJ$6:$EJ$89,$EJ$6:$EJ$89))&gt;1,"x",""),"")&lt;&gt;"",EJ37+1,"")</f>
        <v/>
      </c>
      <c r="EL37" s="52" t="str">
        <f>IF(EJ37&lt;&gt;"",IF($G37="3",IF(DN37&lt;&gt;"",IF(AND(EJ37&lt;=10,DN37&gt;=$EI$92),HLOOKUP(EJ37,Points_Table_Modified,IF(ES37&gt;=6,8,ES37+2),FALSE),0),""),IF(DN37&lt;&gt;"",IF(AND(EJ37&lt;=10,DN37&gt;=$EI$92),HLOOKUP(EJ37,Points_Table,IF(ES37&gt;=6,8,ES37+2),FALSE),0),"")),"")</f>
        <v/>
      </c>
      <c r="EM37" s="53" t="str">
        <f>IF(EK37&lt;&gt;"",AVERAGE(IF(AND($G37="3",EK37&lt;&gt;""),HLOOKUP(EK37,Points_Table_Modified,IF(ES37&gt;=6,8,ES37+2),FALSE),IF(EK37&lt;&gt;"",HLOOKUP(EK37,Points_Table,IF(ES37&gt;=6,8,ES37+2),FALSE),"")),EL37),EL37)</f>
        <v/>
      </c>
      <c r="EN37" s="51">
        <f>IF(AND($G37="6",DN37&lt;&gt;""),DN37,"")</f>
        <v>428</v>
      </c>
      <c r="EO37" s="52">
        <f>IF(AND(DN37&lt;&gt;"",$G37="6"),_xlfn.RANK.EQ(DN37,$EN$6:$EN$89),"")</f>
        <v>2</v>
      </c>
      <c r="EP37" s="52" t="str">
        <f>IF(IF(EO37&lt;&gt;"",IF(MAX(COUNTIF($EO$6:$EO$89,$EO$6:$EO$89))&gt;1,"x",""),"")&lt;&gt;"",EO37+1,"")</f>
        <v/>
      </c>
      <c r="EQ37" s="52">
        <f>IF(EO37&lt;&gt;"",IF($G37="3",IF(DN37&lt;&gt;"",IF(AND(EO37&lt;=10,DN37&gt;=$EN$92),HLOOKUP(EO37,Points_Table_Modified,IF(ES37&gt;=6,8,ES37+2),FALSE),0),""),IF(DN37&lt;&gt;"",IF(AND(EO37&lt;=10,DN37&gt;=$EN$92),HLOOKUP(EO37,Points_Table,IF(ES37&gt;=6,8,ES37+2),FALSE),0),"")),"")</f>
        <v>25</v>
      </c>
      <c r="ER37" s="53">
        <f>IF(EP37&lt;&gt;"",AVERAGE(IF(AND($G37="3",EP37&lt;&gt;""),HLOOKUP(EP37,Points_Table_Modified,IF(ES37&gt;=6,8,ES37+2),FALSE),IF(EP37&lt;&gt;"",HLOOKUP(EP37,Points_Table,IF(ES37&gt;=6,8,ES37+2),FALSE),"")),EQ37),EQ37)</f>
        <v>25</v>
      </c>
      <c r="ES37" s="57">
        <f>VLOOKUP($G37,Entries_D_Event,7,FALSE)</f>
        <v>7</v>
      </c>
      <c r="ET37" s="52" t="str">
        <f>CONCATENATE(EO37,EJ37,EE37,DZ37,DU37,DP37)</f>
        <v>2</v>
      </c>
      <c r="EU37" s="118">
        <f>IF(ET37&lt;&gt;"",IF(AND($G37="3",DN37&lt;&gt;""),10,IF(DN37&lt;&gt;"",5,"")),"")</f>
        <v>5</v>
      </c>
      <c r="EV37" s="118">
        <f>_xlfn.NUMBERVALUE(IF(ET37&lt;&gt;"",CONCATENATE(ER37,EM37,EH37,EC37,DX37,DS37),""))</f>
        <v>25</v>
      </c>
      <c r="EW37" s="56">
        <f>IFERROR(EU37+EV37,0)</f>
        <v>30</v>
      </c>
      <c r="EX37" s="90"/>
      <c r="EY37" s="52" t="str">
        <f>IF(AND($G37="1",EX37&lt;&gt;""),EX37,"")</f>
        <v/>
      </c>
      <c r="EZ37" s="52" t="str">
        <f>IF(AND(EX37&lt;&gt;"",$G37="1"),_xlfn.RANK.EQ(EX37,$EY$6:$EY$89),"")</f>
        <v/>
      </c>
      <c r="FA37" s="52" t="str">
        <f>IF(IF(EZ37&lt;&gt;"",IF(MAX(COUNTIF($EZ$6:$EZ$89,$EZ$6:$EZ$89))&gt;1,"x",""),"")&lt;&gt;"",EZ37+1,"")</f>
        <v/>
      </c>
      <c r="FB37" s="52" t="str">
        <f>IF(EZ37&lt;&gt;"",IF($G37="3",IF(EX37&lt;&gt;"",IF(AND(EZ37&lt;=10,EX37&gt;=$EY$92),HLOOKUP(EZ37,Points_Table_Modified,IF(GC37&gt;=6,8,GC37+2),FALSE),0),""),IF(EX37&lt;&gt;"",IF(AND(EZ37&lt;=10,EX37&gt;=$EY$92),HLOOKUP(EZ37,Points_Table,IF(GC37&gt;=6,8,GC37+2),FALSE),0),"")),"")</f>
        <v/>
      </c>
      <c r="FC37" s="56" t="str">
        <f>IF(FB37&gt;0,IF(FA37&lt;&gt;"",AVERAGE(IF(AND($G37="3",FA37&lt;&gt;""),HLOOKUP(FA37,Points_Table_Modified,IF(GC37&gt;=6,8,GC37+2),FALSE),IF(FA37&lt;&gt;"",HLOOKUP(FA37,Points_Table,IF(GC37&gt;=6,8,GC37+2),FALSE),"")),FB37),FB37),0)</f>
        <v/>
      </c>
      <c r="FD37" s="51" t="str">
        <f>IF(AND($G37="2",EX37&lt;&gt;""),EX37,"")</f>
        <v/>
      </c>
      <c r="FE37" s="52" t="str">
        <f>IF(AND(EX37&lt;&gt;"",$G37="2"),_xlfn.RANK.EQ(EX37,$FD$6:$FD$89),"")</f>
        <v/>
      </c>
      <c r="FF37" s="52" t="str">
        <f>IF(IF(FE37&lt;&gt;"",IF(MAX(COUNTIF($FE$6:$FE$89,$FE$6:$FE$89))&gt;1,"x",""),"")&lt;&gt;"",FE37+1,"")</f>
        <v/>
      </c>
      <c r="FG37" s="54" t="str">
        <f>IF(FE37&lt;&gt;"",IF($G37="3",IF(EX37&lt;&gt;"",IF(AND(FE37&lt;=10,EX37&gt;=$FD$92),HLOOKUP(FE37,Points_Table_Modified,IF(GC37&gt;=6,8,GC37+2),FALSE),0),""),IF(EX37&lt;&gt;"",IF(AND(FE37&lt;=10,EX37&gt;=$FD$92),HLOOKUP(FE37,Points_Table,IF(GC37&gt;=6,8,GC37+2),FALSE),0),"")),"")</f>
        <v/>
      </c>
      <c r="FH37" s="56" t="str">
        <f>IF(FG37&gt;0,IF(FF37&lt;&gt;"",AVERAGE(IF(AND($G37="3",FF37&lt;&gt;""),HLOOKUP(FF37,Points_Table_Modified,IF(GC37&gt;=6,8,GC37+2),FALSE),IF(FF37&lt;&gt;"",HLOOKUP(FF37,Points_Table,IF(GC37&gt;=6,8,GC37+2),FALSE),"")),FG37),FG37),0)</f>
        <v/>
      </c>
      <c r="FI37" s="51" t="str">
        <f>IF(AND($G37="3",EX37&lt;&gt;""),EX37,"")</f>
        <v/>
      </c>
      <c r="FJ37" s="52" t="str">
        <f>IF(AND(EX37&lt;&gt;"",$G37="3"),_xlfn.RANK.EQ(EX37,$FI$6:$FI$89),"")</f>
        <v/>
      </c>
      <c r="FK37" s="52" t="str">
        <f>IF(IF(FJ37&lt;&gt;"",IF(MAX(COUNTIF($FJ$6:$FJ$89,$FJ$6:$FJ$89))&gt;1,"x",""),"")&lt;&gt;"",FJ37+1,"")</f>
        <v/>
      </c>
      <c r="FL37" s="52" t="str">
        <f>IF(FJ37&lt;&gt;"",IF($G37="3",IF(EX37&lt;&gt;"",IF(AND(FJ37&lt;=20,EX37&gt;=$FI$92),HLOOKUP(FJ37,Points_Table_Modified,IF(GC37&gt;=6,8,GC37+2),FALSE),0),""),IF(EX37&lt;&gt;"",IF(AND(FJ37&lt;=10,EX37&gt;=$FI$92),HLOOKUP(FJ37,Points_Table,IF(GC37&gt;=6,8,GC37+2),FALSE),0),"")),"")</f>
        <v/>
      </c>
      <c r="FM37" s="56" t="str">
        <f>IF(FL37&gt;0,IF(FK37&lt;&gt;"",AVERAGE(IF(AND($G37="3",FK37&lt;&gt;""),HLOOKUP(FK37,Points_Table_Modified,IF(GC37&gt;=6,8,GC37+2),FALSE),IF(FK37&lt;&gt;"",HLOOKUP(FK37,Points_Table,IF(GC37&gt;=6,8,GC37+2),FALSE),"")),FL37),FL37),0)</f>
        <v/>
      </c>
      <c r="FN37" s="51" t="str">
        <f>IF(AND($G37="4",EX37&lt;&gt;""),EX37,"")</f>
        <v/>
      </c>
      <c r="FO37" s="52" t="str">
        <f>IF(AND(EX37&lt;&gt;"",G37="4"),_xlfn.RANK.EQ(EX37,$FN$6:$FN$89),"")</f>
        <v/>
      </c>
      <c r="FP37" s="52" t="str">
        <f>IF(IF(FO37&lt;&gt;"",IF(MAX(COUNTIF($FO$6:$FO$89,$FO$6:$FO$89))&gt;1,"x",""),"")&lt;&gt;"",FO37+1,"")</f>
        <v/>
      </c>
      <c r="FQ37" s="52" t="str">
        <f>IF(FO37&lt;&gt;"",IF($G37="3",IF(EX37&lt;&gt;"",IF(AND(FO37&lt;=10,EX37&gt;=$FN$92),HLOOKUP(FO37,Points_Table_Modified,IF(GC37&gt;=6,8,GC37+2),FALSE),0),""),IF(EX37&lt;&gt;"",IF(AND(FO37&lt;=10,EX37&gt;=$FN$92),HLOOKUP(FO37,Points_Table,IF(GC37&gt;=6,8,GC37+2),FALSE),0),"")),"")</f>
        <v/>
      </c>
      <c r="FR37" s="56" t="str">
        <f>IF(FQ37&gt;0,IF(FP37&lt;&gt;"",AVERAGE(IF(AND($G37="3",FP37&lt;&gt;""),HLOOKUP(FP37,Points_Table_Modified,IF(GC37&gt;=6,8,GC37+2),FALSE),IF(FP37&lt;&gt;"",HLOOKUP(FP37,Points_Table,IF(GC37&gt;=6,8,GC37+2),FALSE),"")),FQ37),FQ37),0)</f>
        <v/>
      </c>
      <c r="FS37" s="51" t="str">
        <f>IF(AND($G37="5",EX37&lt;&gt;""),EX37,"")</f>
        <v/>
      </c>
      <c r="FT37" s="52" t="str">
        <f>IF(AND(EX37&lt;&gt;"",$G37="5"),_xlfn.RANK.EQ(EX37,$FS$6:$FS$89),"")</f>
        <v/>
      </c>
      <c r="FU37" s="52" t="str">
        <f>IF(IF(FT37&lt;&gt;"",IF(MAX(COUNTIF($FT$6:$FT$89,$FT$6:$FT$89))&gt;1,"x",""),"")&lt;&gt;"",FT37+1,"")</f>
        <v/>
      </c>
      <c r="FV37" s="52" t="str">
        <f>IF(FT37&lt;&gt;"",IF($G37="3",IF(EX37&lt;&gt;"",IF(AND(FT37&lt;=10,EX37&gt;=$FS$92),HLOOKUP(FT37,Points_Table_Modified,IF(GC37&gt;=6,8,GC37+2),FALSE),0),""),IF(EX37&lt;&gt;"",IF(AND(FT37&lt;=10,EX37&gt;=$FS$92),HLOOKUP(FT37,Points_Table,IF(GC37&gt;=6,8,GC37+2),FALSE),0),"")),"")</f>
        <v/>
      </c>
      <c r="FW37" s="56" t="str">
        <f>IF(FV37&gt;0,IF(FU37&lt;&gt;"",AVERAGE(IF(AND($G37="3",FU37&lt;&gt;""),HLOOKUP(FU37,Points_Table_Modified,IF(GC37&gt;=6,8,GC37+2),FALSE),IF(FU37&lt;&gt;"",HLOOKUP(FU37,Points_Table,IF(GC37&gt;=6,8,GC37+2),FALSE),"")),FV37),FV37),0)</f>
        <v/>
      </c>
      <c r="FX37" s="51" t="str">
        <f>IF(AND($G37="6",EX37&lt;&gt;""),EX37,"")</f>
        <v/>
      </c>
      <c r="FY37" s="52" t="str">
        <f>IF(AND(EX37&lt;&gt;"",$G37="6"),_xlfn.RANK.EQ(EX37,$FX$6:$FX$89),"")</f>
        <v/>
      </c>
      <c r="FZ37" s="52" t="str">
        <f>IF(IF(FY37&lt;&gt;"",IF(MAX(COUNTIF($FY$6:$FY$89,$FY$6:$FY$89))&gt;1,"x",""),"")&lt;&gt;"",FY37+1,"")</f>
        <v/>
      </c>
      <c r="GA37" s="52" t="str">
        <f>IF(FY37&lt;&gt;"",IF($G37="3",IF(EX37&lt;&gt;"",IF(AND(FY37&lt;=10,EX37&gt;=$FX$92),HLOOKUP(FY37,Points_Table_Modified,IF(GC37&gt;=6,8,GC37+2),FALSE),0),""),IF(EX37&lt;&gt;"",IF(AND(FY37&lt;=10,EX37&gt;=$FX$92),HLOOKUP(FY37,Points_Table,IF(GC37&gt;=6,8,GC37+2),FALSE),0),"")),"")</f>
        <v/>
      </c>
      <c r="GB37" s="56" t="str">
        <f>IF(GA37&gt;0,IF(FZ37&lt;&gt;"",AVERAGE(IF(AND($G37="3",FZ37&lt;&gt;""),HLOOKUP(FZ37,Points_Table_Modified,IF(GC37&gt;=6,8,GC37+2),FALSE),IF(FZ37&lt;&gt;"",HLOOKUP(FZ37,Points_Table,IF(GC37&gt;=6,8,GC37+2),FALSE),"")),GA37),GA37),0)</f>
        <v/>
      </c>
      <c r="GC37" s="57">
        <f>VLOOKUP($G37,Entries_D_Event,8,FALSE)</f>
        <v>0</v>
      </c>
      <c r="GD37" s="52" t="str">
        <f>CONCATENATE(FY37,FT37,FO37,FJ37,FE37,EZ37)</f>
        <v/>
      </c>
      <c r="GE37" s="118" t="str">
        <f>IF(GD37&lt;&gt;"",IF(AND($G37="3",EX37&lt;&gt;""),10,IF(EX37&lt;&gt;"",5,"")),"")</f>
        <v/>
      </c>
      <c r="GF37" s="118">
        <f>_xlfn.NUMBERVALUE(IF(GD37&lt;&gt;"",CONCATENATE(GB37,FW37,FR37,FM37,FH37,FC37),""))</f>
        <v>0</v>
      </c>
      <c r="GG37" s="56">
        <f>IFERROR(GE37+GF37,0)</f>
        <v>0</v>
      </c>
      <c r="GH37" s="90"/>
      <c r="GI37" s="52" t="str">
        <f>IF(AND($G37="1",GH37&lt;&gt;""),GH37,"")</f>
        <v/>
      </c>
      <c r="GJ37" s="52" t="str">
        <f>IF(AND(GH37&lt;&gt;"",$G37="1"),_xlfn.RANK.EQ(GH37,$GI$6:$GI$89),"")</f>
        <v/>
      </c>
      <c r="GK37" s="52" t="str">
        <f>IF(IF(GJ37&lt;&gt;"",IF(MAX(COUNTIF($GJ$6:$GJ$89,$GJ$6:$GJ$89))&gt;1,"x",""),"")&lt;&gt;"",GJ37+1,"")</f>
        <v/>
      </c>
      <c r="GL37" s="52" t="str">
        <f>IF(GJ37&lt;&gt;"",IF($G37="3",IF(GH37&lt;&gt;"",IF(AND(GJ37&lt;=10,GH37&gt;=$GI$92),HLOOKUP(GJ37,Points_Table_Modified,IF(HM37&gt;=6,8,HM37+2),FALSE),0),""),IF(GH37&lt;&gt;"",IF(AND(GJ37&lt;=10,GH37&gt;=$GI$92),HLOOKUP(GJ37,Points_Table,IF(HM37&gt;=6,8,HM37+2),FALSE),0),"")),"")</f>
        <v/>
      </c>
      <c r="GM37" s="53" t="str">
        <f>IF(GK37&lt;&gt;"",AVERAGE(IF(AND($G37="3",GK37&lt;&gt;""),HLOOKUP(GK37,Points_Table_Modified,IF(HM37&gt;=6,8,HM37+2),FALSE),IF(GK37&lt;&gt;"",HLOOKUP(GK37,Points_Table,IF(HM37&gt;=6,8,HM37+2),FALSE),"")),GL37),GL37)</f>
        <v/>
      </c>
      <c r="GN37" s="51" t="str">
        <f>IF(AND($G37="2",GH37&lt;&gt;""),GH37,"")</f>
        <v/>
      </c>
      <c r="GO37" s="52" t="str">
        <f>IF(AND(GH37&lt;&gt;"",$G37="2"),_xlfn.RANK.EQ(GH37,$GN$6:$GN$89),"")</f>
        <v/>
      </c>
      <c r="GP37" s="52" t="str">
        <f>IF(IF(GO37&lt;&gt;"",IF(MAX(COUNTIF($GO$6:$GO$89,$GO$6:$GO$89))&gt;1,"x",""),"")&lt;&gt;"",GO37+1,"")</f>
        <v/>
      </c>
      <c r="GQ37" s="54" t="str">
        <f>IF(GO37&lt;&gt;"",IF($G37="3",IF(GH37&lt;&gt;"",IF(AND(GO37&lt;=10,GH37&gt;=$GN$92),HLOOKUP(GO37,Points_Table_Modified,IF(HM37&gt;=6,8,HM37+2),FALSE),0),""),IF(GH37&lt;&gt;"",IF(AND(GO37&lt;=10,GH37&gt;=$GN$92),HLOOKUP(GO37,Points_Table,IF(HM37&gt;=6,8,HM37+2),FALSE),0),"")),"")</f>
        <v/>
      </c>
      <c r="GR37" s="53" t="str">
        <f>IF(GP37&lt;&gt;"",AVERAGE(IF(AND($G37="3",GP37&lt;&gt;""),HLOOKUP(GP37,Points_Table_Modified,IF(HM37&gt;=6,8,HM37+2),FALSE),IF(GP37&lt;&gt;"",HLOOKUP(GP37,Points_Table,IF(HM37&gt;=6,8,HM37+2),FALSE),"")),GQ37),GQ37)</f>
        <v/>
      </c>
      <c r="GS37" s="51" t="str">
        <f>IF(AND($G37="3",GH37&lt;&gt;""),GH37,"")</f>
        <v/>
      </c>
      <c r="GT37" s="52" t="str">
        <f>IF(AND(GH37&lt;&gt;"",$G37="3"),_xlfn.RANK.EQ(GH37,$GS$6:$GS$89),"")</f>
        <v/>
      </c>
      <c r="GU37" s="52" t="str">
        <f>IF(IF(GT37&lt;&gt;"",IF(MAX(COUNTIF($GT$6:$GT$89,$GT$6:$GT$89))&gt;1,"x",""),"")&lt;&gt;"",GT37+1,"")</f>
        <v/>
      </c>
      <c r="GV37" s="52" t="str">
        <f>IF(GT37&lt;&gt;"",IF($G37="3",IF(GH37&lt;&gt;"",IF(AND(GT37&lt;=20,GH37&gt;=$GS$92),HLOOKUP(GT37,Points_Table_Modified,IF(HM37&gt;=6,8,HM37+2),FALSE),0),""),IF(GH37&lt;&gt;"",IF(AND(GT37&lt;=10,GH37&gt;=$GS$92),HLOOKUP(GT37,Points_Table,IF(HM37&gt;=6,8,HM37+2),FALSE),0),"")),"")</f>
        <v/>
      </c>
      <c r="GW37" s="53" t="str">
        <f>IF(GU37&lt;&gt;"",AVERAGE(IF(AND($G37="3",GU37&lt;&gt;""),HLOOKUP(GU37,Points_Table_Modified,IF(HM37&gt;=6,8,HM37+2),FALSE),IF(GU37&lt;&gt;"",HLOOKUP(GU37,Points_Table,IF(HM37&gt;=6,8,HM37+2),FALSE),"")),GV37),GV37)</f>
        <v/>
      </c>
      <c r="GX37" s="51" t="str">
        <f>IF(AND($G37="4",GH37&lt;&gt;""),GH37,"")</f>
        <v/>
      </c>
      <c r="GY37" s="52" t="str">
        <f>IF(AND($GH37&lt;&gt;"",G37="4"),_xlfn.RANK.EQ(GH37,$GX$6:$GX$89),"")</f>
        <v/>
      </c>
      <c r="GZ37" s="52" t="str">
        <f>IF(IF(GY37&lt;&gt;"",IF(MAX(COUNTIF($GY$6:$GY$89,$GY$6:$GY$89))&gt;1,"x",""),"")&lt;&gt;"",GY37+1,"")</f>
        <v/>
      </c>
      <c r="HA37" s="52" t="str">
        <f>IF(GY37&lt;&gt;"",IF($G37="3",IF(GH37&lt;&gt;"",IF(AND(GY37&lt;=10,GH37&gt;=$GX$92),HLOOKUP(GY37,Points_Table_Modified,IF(HM37&gt;=6,8,HM37+2),FALSE),0),""),IF(GH37&lt;&gt;"",IF(AND(GY37&lt;=10,GH37&gt;=$GX$92),HLOOKUP(GY37,Points_Table,IF(HM37&gt;=6,8,HM37+2),FALSE),0),"")),"")</f>
        <v/>
      </c>
      <c r="HB37" s="53" t="str">
        <f>IF(GZ37&lt;&gt;"",AVERAGE(IF(AND($G37="3",GZ37&lt;&gt;""),HLOOKUP(GZ37,Points_Table_Modified,IF(HM37&gt;=6,8,HM37+2),FALSE),IF(GZ37&lt;&gt;"",HLOOKUP(GZ37,Points_Table,IF(HM37&gt;=6,8,HM37+2),FALSE),"")),HA37),HA37)</f>
        <v/>
      </c>
      <c r="HC37" s="51" t="str">
        <f>IF(AND($G37="5",GH37&lt;&gt;""),GH37,"")</f>
        <v/>
      </c>
      <c r="HD37" s="52" t="str">
        <f>IF(AND(GH37&lt;&gt;"",$G37="5"),_xlfn.RANK.EQ(GH37,$HC$6:$HC$89),"")</f>
        <v/>
      </c>
      <c r="HE37" s="52" t="str">
        <f>IF(IF(HD37&lt;&gt;"",IF(MAX(COUNTIF($HD$6:$HD$89,$HD$6:$HD$89))&gt;1,"x",""),"")&lt;&gt;"",HD37+1,"")</f>
        <v/>
      </c>
      <c r="HF37" s="52" t="str">
        <f>IF(HD37&lt;&gt;"",IF($G37="3",IF(GH37&lt;&gt;"",IF(AND(HD37&lt;=10,GH37&gt;=$HC$92),HLOOKUP(HD37,Points_Table_Modified,IF(HM37&gt;=6,8,HM37+2),FALSE),0),""),IF(GH37&lt;&gt;"",IF(AND(HD37&lt;=10,GH37&gt;=$HC$92),HLOOKUP(HD37,Points_Table,IF(HM37&gt;=6,8,HM37+2),FALSE),0),"")),"")</f>
        <v/>
      </c>
      <c r="HG37" s="53" t="str">
        <f>IF(HE37&lt;&gt;"",AVERAGE(IF(AND($G37="3",HE37&lt;&gt;""),HLOOKUP(HE37,Points_Table_Modified,IF(HM37&gt;=6,8,HM37+2),FALSE),IF(HE37&lt;&gt;"",HLOOKUP(HE37,Points_Table,IF(HM37&gt;=6,8,HM37+2),FALSE),"")),HF37),HF37)</f>
        <v/>
      </c>
      <c r="HH37" s="51" t="str">
        <f>IF(AND($G37="6",GH37&lt;&gt;""),GH37,"")</f>
        <v/>
      </c>
      <c r="HI37" s="52" t="str">
        <f>IF(AND(GH37&lt;&gt;"",$G37="6"),_xlfn.RANK.EQ(GH37,$HH$6:$HH$89),"")</f>
        <v/>
      </c>
      <c r="HJ37" s="52" t="str">
        <f>IF(IF(HI37&lt;&gt;"",IF(MAX(COUNTIF($HI$6:$HI$89,$HI$6:$HI$89))&gt;1,"x",""),"")&lt;&gt;"",HI37+1,"")</f>
        <v/>
      </c>
      <c r="HK37" s="52" t="str">
        <f>IF(HI37&lt;&gt;"",IF($G37="3",IF(GH37&lt;&gt;"",IF(AND(HI37&lt;=10,GH37&gt;=$HH$92),HLOOKUP(HI37,Points_Table_Modified,IF(HM37&gt;=6,8,HM37+2),FALSE),0),""),IF(GH37&lt;&gt;"",IF(AND(HI37&lt;=10,GH37&gt;=$HH$92),HLOOKUP(HI37,Points_Table,IF(HM37&gt;=6,8,HM37+2),FALSE),0),"")),"")</f>
        <v/>
      </c>
      <c r="HL37" s="53" t="str">
        <f>IF(HJ37&lt;&gt;"",AVERAGE(IF(AND($G37="3",HJ37&lt;&gt;""),HLOOKUP(HJ37,Points_Table_Modified,IF(HM37&gt;=6,8,HM37+2),FALSE),IF(HJ37&lt;&gt;"",HLOOKUP(HJ37,Points_Table,IF(HM37&gt;=6,8,HM37+2),FALSE),"")),HK37),HK37)</f>
        <v/>
      </c>
      <c r="HM37" s="57">
        <f>VLOOKUP($G37,Entries_D_Event,9,FALSE)</f>
        <v>0</v>
      </c>
      <c r="HN37" s="52" t="str">
        <f>CONCATENATE(HI37,HD37,GY37,GT37,GO37,GJ37)</f>
        <v/>
      </c>
      <c r="HO37" s="118" t="str">
        <f>IF(HN37&lt;&gt;"",IF(AND($G37="3",GH37&lt;&gt;""),10,IF(GH37&lt;&gt;"",5,"")),"")</f>
        <v/>
      </c>
      <c r="HP37" s="118">
        <f>_xlfn.NUMBERVALUE(IF(HN37&lt;&gt;"",CONCATENATE(HL37,HG37,HB37,GW37,GR37,GM37),""))</f>
        <v>0</v>
      </c>
      <c r="HQ37" s="56">
        <f>IFERROR(HO37+HP37,0)</f>
        <v>0</v>
      </c>
      <c r="HR37" s="90"/>
      <c r="HS37" s="52" t="str">
        <f>IF(AND($G37="1",HR37&lt;&gt;""),HR37,"")</f>
        <v/>
      </c>
      <c r="HT37" s="52" t="str">
        <f>IF(AND(HR37&lt;&gt;"",$G37="1"),_xlfn.RANK.EQ(HR37,$HS$6:$HS$89),"")</f>
        <v/>
      </c>
      <c r="HU37" s="52" t="str">
        <f>IF(IF(HT37&lt;&gt;"",IF(MAX(COUNTIF($HT$6:$HT$89,$HT$6:$HT$89))&gt;1,"x",""),"")&lt;&gt;"",HT37+1,"")</f>
        <v/>
      </c>
      <c r="HV37" s="52" t="str">
        <f>IF(HT37&lt;&gt;"",IF($G37="3",IF(HR37&lt;&gt;"",IF(AND(HT37&lt;=10,HR37&gt;=$HS$92),HLOOKUP(HT37,Points_Table_Modified,IF(IW37&gt;=6,8,IW37+2),FALSE),0),""),IF(HR37&lt;&gt;"",IF(AND(HT37&lt;=10,HR37&gt;=$HS$92),HLOOKUP(HT37,Points_Table,IF(IW37&gt;=6,8,IW37+2),FALSE),0),"")),"")</f>
        <v/>
      </c>
      <c r="HW37" s="53" t="str">
        <f>IF(HU37&lt;&gt;"",AVERAGE(IF(AND($G37="3",HU37&lt;&gt;""),HLOOKUP(HU37,Points_Table_Modified,IF(IW37&gt;=6,8,IW37+2),FALSE),IF(HU37&lt;&gt;"",HLOOKUP(HU37,Points_Table,IF(IW37&gt;=6,8,IW37+2),FALSE),"")),HV37),HV37)</f>
        <v/>
      </c>
      <c r="HX37" s="51" t="str">
        <f>IF(AND($G37="2",HR37&lt;&gt;""),HR37,"")</f>
        <v/>
      </c>
      <c r="HY37" s="52" t="str">
        <f>IF(AND(HR37&lt;&gt;"",$G37="2"),_xlfn.RANK.EQ(HR37,$HX$6:$HX$89),"")</f>
        <v/>
      </c>
      <c r="HZ37" s="52" t="str">
        <f>IF(IF(HY37&lt;&gt;"",IF(MAX(COUNTIF($HY$6:$HY$89,$HY$6:$HY$89))&gt;1,"x",""),"")&lt;&gt;"",HY37+1,"")</f>
        <v/>
      </c>
      <c r="IA37" s="54" t="str">
        <f>IF(HY37&lt;&gt;"",IF($G37="3",IF(HR37&lt;&gt;"",IF(AND(HY37&lt;=10,HR37&gt;=$HX$92),HLOOKUP(HY37,Points_Table_Modified,IF(IW37&gt;=6,8,IW37+2),FALSE),0),""),IF(HR37&lt;&gt;"",IF(AND(HY37&lt;=10,HR37&gt;=$HX$92),HLOOKUP(HY37,Points_Table,IF(IW37&gt;=6,8,IW37+2),FALSE),0),"")),"")</f>
        <v/>
      </c>
      <c r="IB37" s="53" t="str">
        <f>IF(HZ37&lt;&gt;"",AVERAGE(IF(AND($G37="3",HZ37&lt;&gt;""),HLOOKUP(HZ37,Points_Table_Modified,IF(IW37&gt;=6,8,IW37+2),FALSE),IF(HZ37&lt;&gt;"",HLOOKUP(HZ37,Points_Table,IF(IW37&gt;=6,8,IW37+2),FALSE),"")),IA37),IA37)</f>
        <v/>
      </c>
      <c r="IC37" s="51" t="str">
        <f>IF(AND($G37="3",HR37&lt;&gt;""),HR37,"")</f>
        <v/>
      </c>
      <c r="ID37" s="52" t="str">
        <f>IF(AND(HR37&lt;&gt;"",$G37="3"),_xlfn.RANK.EQ(HR37,$IC$6:$IC$89),"")</f>
        <v/>
      </c>
      <c r="IE37" s="52" t="str">
        <f>IF(IF(ID37&lt;&gt;"",IF(MAX(COUNTIF($ID$6:$ID$89,$ID$6:$ID$89))&gt;1,"x",""),"")&lt;&gt;"",ID37+1,"")</f>
        <v/>
      </c>
      <c r="IF37" s="52" t="str">
        <f>IF(ID37&lt;&gt;"",IF($G37="3",IF(HR37&lt;&gt;"",IF(AND(ID37&lt;=20,HR37&gt;=$IC$92),HLOOKUP(ID37,Points_Table_Modified,IF(IW37&gt;=6,8,IW37+2),FALSE),0),""),IF(HR37&lt;&gt;"",IF(AND(ID37&lt;=10,HR37&gt;=$IC$92),HLOOKUP(ID37,Points_Table,IF(IW37&gt;=6,8,IW37+2),FALSE),0),"")),"")</f>
        <v/>
      </c>
      <c r="IG37" s="53" t="str">
        <f>IF(IE37&lt;&gt;"",AVERAGE(IF(AND($G37="3",IE37&lt;&gt;""),HLOOKUP(IE37,Points_Table_Modified,IF(IW37&gt;=6,8,IW37+2),FALSE),IF(IE37&lt;&gt;"",HLOOKUP(IE37,Points_Table,IF(IW37&gt;=6,8,IW37+2),FALSE),"")),IF37),IF37)</f>
        <v/>
      </c>
      <c r="IH37" s="51" t="str">
        <f>IF(AND($G37="4",HR37&lt;&gt;""),HR37,"")</f>
        <v/>
      </c>
      <c r="II37" s="52" t="str">
        <f>IF(AND(HR37&lt;&gt;"",G37="4"),_xlfn.RANK.EQ(HR37,$IH$6:$IH$89),"")</f>
        <v/>
      </c>
      <c r="IJ37" s="52" t="str">
        <f>IF(IF(II37&lt;&gt;"",IF(MAX(COUNTIF($II$6:$II$89,$II$6:$II$89))&gt;1,"x",""),"")&lt;&gt;"",II37+1,"")</f>
        <v/>
      </c>
      <c r="IK37" s="52" t="str">
        <f>IF(II37&lt;&gt;"",IF($G37="3",IF(HR37&lt;&gt;"",IF(AND(II37&lt;=10,HR37&gt;=$IH$92),HLOOKUP(II37,Points_Table_Modified,IF(IW37&gt;=6,8,IW37+2),FALSE),0),""),IF(HR37&lt;&gt;"",IF(AND(II37&lt;=10,HR37&gt;=$IH$92),HLOOKUP(II37,Points_Table,IF(IW37&gt;=6,8,IW37+2),FALSE),0),"")),"")</f>
        <v/>
      </c>
      <c r="IL37" s="53" t="str">
        <f>IF(IJ37&lt;&gt;"",AVERAGE(IF(AND($G37="3",IJ37&lt;&gt;""),HLOOKUP(IJ37,Points_Table_Modified,IF(IW37&gt;=6,8,IW37+2),FALSE),IF(IJ37&lt;&gt;"",HLOOKUP(IJ37,Points_Table,IF(IW37&gt;=6,8,IW37+2),FALSE),"")),IK37),IK37)</f>
        <v/>
      </c>
      <c r="IM37" s="51" t="str">
        <f>IF(AND($G37="5",HR37&lt;&gt;""),HR37,"")</f>
        <v/>
      </c>
      <c r="IN37" s="52" t="str">
        <f>IF(AND(HR37&lt;&gt;"",$G37="5"),_xlfn.RANK.EQ(HR37,$IM$6:$IM$89),"")</f>
        <v/>
      </c>
      <c r="IO37" s="52" t="str">
        <f>IF(IF(IN37&lt;&gt;"",IF(MAX(COUNTIF($IN$6:$IN$89,$IN$6:$IN$89))&gt;1,"x",""),"")&lt;&gt;"",IN37+1,"")</f>
        <v/>
      </c>
      <c r="IP37" s="52" t="str">
        <f>IF(IN37&lt;&gt;"",IF($G37="3",IF(HR37&lt;&gt;"",IF(AND(IN37&lt;=10,HR37&gt;=$IM$92),HLOOKUP(IN37,Points_Table_Modified,IF(IW37&gt;=6,8,IW37+2),FALSE),0),""),IF(HR37&lt;&gt;"",IF(AND(IN37&lt;=10,HR37&gt;=$IM$92),HLOOKUP(IN37,Points_Table,IF(IW37&gt;=6,8,IW37+2),FALSE),0),"")),"")</f>
        <v/>
      </c>
      <c r="IQ37" s="53" t="str">
        <f>IF(IO37&lt;&gt;"",AVERAGE(IF(AND($G37="3",IO37&lt;&gt;""),HLOOKUP(IO37,Points_Table_Modified,IF(IW37&gt;=6,8,IW37+2),FALSE),IF(IO37&lt;&gt;"",HLOOKUP(IO37,Points_Table,IF(IW37&gt;=6,8,IW37+2),FALSE),"")),IP37),IP37)</f>
        <v/>
      </c>
      <c r="IR37" s="51" t="str">
        <f>IF(AND($G37="6",HR37&lt;&gt;""),HR37,"")</f>
        <v/>
      </c>
      <c r="IS37" s="52" t="str">
        <f>IF(AND(HR37&lt;&gt;"",$G37="6"),_xlfn.RANK.EQ(HR37,$IR$6:$IR$89),"")</f>
        <v/>
      </c>
      <c r="IT37" s="52" t="str">
        <f>IF(IF(IS37&lt;&gt;"",IF(MAX(COUNTIF($IS$6:$IS$89,$IS$6:$IS$89))&gt;1,"x",""),"")&lt;&gt;"",IS37+1,"")</f>
        <v/>
      </c>
      <c r="IU37" s="52" t="str">
        <f>IF(IS37&lt;&gt;"",IF($G37="3",IF(HR37&lt;&gt;"",IF(AND(IS37&lt;=10,HR37&gt;=$IR$92),HLOOKUP(IS37,Points_Table_Modified,IF(IW37&gt;=6,8,IW37+2),FALSE),0),""),IF(HR37&lt;&gt;"",IF(AND(IS37&lt;=10,HR37&gt;=$IR$92),HLOOKUP(IS37,Points_Table,IF(IW37&gt;=6,8,IW37+2),FALSE),0),"")),"")</f>
        <v/>
      </c>
      <c r="IV37" s="53" t="str">
        <f>IF(IT37&lt;&gt;"",AVERAGE(IF(AND($G37="3",IT37&lt;&gt;""),HLOOKUP(IT37,Points_Table_Modified,IF(IW37&gt;=6,8,IW37+2),FALSE),IF(IT37&lt;&gt;"",HLOOKUP(IT37,Points_Table,IF(IW37&gt;=6,8,IW37+2),FALSE),"")),IU37),IU37)</f>
        <v/>
      </c>
      <c r="IW37" s="57">
        <f>VLOOKUP($G37,Entries_D_Event,10,FALSE)</f>
        <v>0</v>
      </c>
      <c r="IX37" s="52" t="str">
        <f>CONCATENATE(IS37,IN37,II37,ID37,HY37,HT37)</f>
        <v/>
      </c>
      <c r="IY37" s="118" t="str">
        <f>IF(IX37&lt;&gt;"",IF(AND($G37="3",HR37&lt;&gt;""),10,IF(HR37&lt;&gt;"",5,"")),"")</f>
        <v/>
      </c>
      <c r="IZ37" s="118">
        <f>_xlfn.NUMBERVALUE(IF(IX37&lt;&gt;"",CONCATENATE(IV37,IQ37,IL37,IG37,IB37,HW37),""))</f>
        <v>0</v>
      </c>
      <c r="JA37" s="56">
        <f>IFERROR(IY37+IZ37,0)</f>
        <v>0</v>
      </c>
      <c r="JB37" s="90"/>
      <c r="JC37" s="52" t="str">
        <f>IF(AND($G37="1",JB37&lt;&gt;""),JB37,"")</f>
        <v/>
      </c>
      <c r="JD37" s="52" t="str">
        <f>IF(AND(JB37&lt;&gt;"",$G37="1"),_xlfn.RANK.EQ(JB37,$JC$6:$JC$89),"")</f>
        <v/>
      </c>
      <c r="JE37" s="52" t="str">
        <f>IF(IF(JD37&lt;&gt;"",IF(MAX(COUNTIF($JD$6:$JD$89,$JD$6:$JD$89))&gt;1,"x",""),"")&lt;&gt;"",JD37+1,"")</f>
        <v/>
      </c>
      <c r="JF37" s="52" t="str">
        <f>IF(JD37&lt;&gt;"",IF($G37="3",IF(JB37&lt;&gt;"",IF(AND(JD37&lt;=10,JB37&gt;=$JC$92),HLOOKUP(JD37,Points_Table_Modified,IF(KG37&gt;=6,8,KG37+2),FALSE),0),""),IF(JB37&lt;&gt;"",IF(AND(JD37&lt;=10,JB37&gt;=$JC$92),HLOOKUP(JD37,Points_Table,IF(KG37&gt;=6,8,KG37+2),FALSE),0),"")),"")</f>
        <v/>
      </c>
      <c r="JG37" s="53" t="str">
        <f>IF(JE37&lt;&gt;"",AVERAGE(IF(AND($G37="3",JE37&lt;&gt;""),HLOOKUP(JE37,Points_Table_Modified,IF(KG37&gt;=6,8,KG37+2),FALSE),IF(JE37&lt;&gt;"",HLOOKUP(JE37,Points_Table,IF(KG37&gt;=6,8,KG37+2),FALSE),"")),JF37),JF37)</f>
        <v/>
      </c>
      <c r="JH37" s="51" t="str">
        <f>IF(AND($G37="2",JB37&lt;&gt;""),JB37,"")</f>
        <v/>
      </c>
      <c r="JI37" s="52" t="str">
        <f>IF(AND(JB37&lt;&gt;"",$G37="2"),_xlfn.RANK.EQ(JB37,$JH$6:$JH$89),"")</f>
        <v/>
      </c>
      <c r="JJ37" s="52" t="str">
        <f>IF(IF(JI37&lt;&gt;"",IF(MAX(COUNTIF($JI$6:$JI$89,$JI$6:$JI$89))&gt;1,"x",""),"")&lt;&gt;"",JI37+1,"")</f>
        <v/>
      </c>
      <c r="JK37" s="54" t="str">
        <f>IF(JI37&lt;&gt;"",IF($G37="3",IF(JB37&lt;&gt;"",IF(AND(JI37&lt;=10,JB37&gt;=$JH$92),HLOOKUP(JI37,Points_Table_Modified,IF(KG37&gt;=6,8,KG37+2),FALSE),0),""),IF(JB37&lt;&gt;"",IF(AND(JI37&lt;=10,JB37&gt;=$JH$92),HLOOKUP(JI37,Points_Table,IF(KG37&gt;=6,8,KG37+2),FALSE),0),"")),"")</f>
        <v/>
      </c>
      <c r="JL37" s="53" t="str">
        <f>IF(JJ37&lt;&gt;"",AVERAGE(IF(AND($G37="3",JJ37&lt;&gt;""),HLOOKUP(JJ37,Points_Table_Modified,IF(KG37&gt;=6,8,KG37+2),FALSE),IF(JJ37&lt;&gt;"",HLOOKUP(JJ37,Points_Table,IF(KG37&gt;=6,8,KG37+2),FALSE),"")),JK37),JK37)</f>
        <v/>
      </c>
      <c r="JM37" s="51" t="str">
        <f>IF(AND($G37="3",JB37&lt;&gt;""),JB37,"")</f>
        <v/>
      </c>
      <c r="JN37" s="52" t="str">
        <f>IF(AND(JB37&lt;&gt;"",$G37="3"),_xlfn.RANK.EQ(JB37,$JM$6:$JM$89),"")</f>
        <v/>
      </c>
      <c r="JO37" s="52" t="str">
        <f>IF(IF(JN37&lt;&gt;"",IF(MAX(COUNTIF($JN$6:$JN$89,$JN$6:$JN$89))&gt;1,"x",""),"")&lt;&gt;"",JN37+1,"")</f>
        <v/>
      </c>
      <c r="JP37" s="52" t="str">
        <f>IF(JN37&lt;&gt;"",IF($G37="3",IF(JB37&lt;&gt;"",IF(AND(JN37&lt;=20,JB37&gt;=$JM$92),HLOOKUP(JN37,Points_Table_Modified,IF(KG37&gt;=6,8,KG37+2),FALSE),0),""),IF(JB37&lt;&gt;"",IF(AND(JN37&lt;=10,JB37&gt;=$JM$92),HLOOKUP(JN37,Points_Table,IF(KG37&gt;=6,8,KG37+2),FALSE),0),"")),"")</f>
        <v/>
      </c>
      <c r="JQ37" s="53" t="str">
        <f>IF(JO37&lt;&gt;"",AVERAGE(IF(AND($G37="3",JO37&lt;&gt;""),HLOOKUP(JO37,Points_Table_Modified,IF(KG37&gt;=6,8,KG37+2),FALSE),IF(JO37&lt;&gt;"",HLOOKUP(JO37,Points_Table,IF(KG37&gt;=6,8,KG37+2),FALSE),"")),JP37),JP37)</f>
        <v/>
      </c>
      <c r="JR37" s="51" t="str">
        <f>IF(AND($G37="4",JB37&lt;&gt;""),JB37,"")</f>
        <v/>
      </c>
      <c r="JS37" s="52" t="str">
        <f>IF(AND(JB37&lt;&gt;"",G37="4"),_xlfn.RANK.EQ(JB37,$JR$6:$JR$89),"")</f>
        <v/>
      </c>
      <c r="JT37" s="52" t="str">
        <f>IF(IF(JS37&lt;&gt;"",IF(MAX(COUNTIF($JS$6:$JS$89,$JS$6:$JS$89))&gt;1,"x",""),"")&lt;&gt;"",JS37+1,"")</f>
        <v/>
      </c>
      <c r="JU37" s="52" t="str">
        <f>IF(JS37&lt;&gt;"",IF($G37="3",IF(JB37&lt;&gt;"",IF(AND(JS37&lt;=10,JB37&gt;=$JR$92),HLOOKUP(JS37,Points_Table_Modified,IF(KG37&gt;=6,8,KG37+2),FALSE),0),""),IF(JB37&lt;&gt;"",IF(AND(JS37&lt;=10,JB37&gt;=$JR$92),HLOOKUP(JS37,Points_Table,IF(KG37&gt;=6,8,KG37+2),FALSE),0),"")),"")</f>
        <v/>
      </c>
      <c r="JV37" s="53" t="str">
        <f>IF(JT37&lt;&gt;"",AVERAGE(IF(AND($G37="3",JT37&lt;&gt;""),HLOOKUP(JT37,Points_Table_Modified,IF(KG37&gt;=6,8,KG37+2),FALSE),IF(JT37&lt;&gt;"",HLOOKUP(JT37,Points_Table,IF(KG37&gt;=6,8,KG37+2),FALSE),"")),JU37),JU37)</f>
        <v/>
      </c>
      <c r="JW37" s="51" t="str">
        <f>IF(AND($G37="5",JB37&lt;&gt;""),JB37,"")</f>
        <v/>
      </c>
      <c r="JX37" s="52" t="str">
        <f>IF(AND(JB37&lt;&gt;"",$G37="5"),_xlfn.RANK.EQ(JB37,$JW$6:$JW$89),"")</f>
        <v/>
      </c>
      <c r="JY37" s="52" t="str">
        <f>IF(IF(JX37&lt;&gt;"",IF(MAX(COUNTIF($JX$6:$JX$89,$JX$6:$JX$89))&gt;1,"x",""),"")&lt;&gt;"",JX37+1,"")</f>
        <v/>
      </c>
      <c r="JZ37" s="52" t="str">
        <f>IF(JX37&lt;&gt;"",IF($G37="3",IF(JB37&lt;&gt;"",IF(AND(JX37&lt;=10,JB37&gt;=$JW$92),HLOOKUP(JX37,Points_Table_Modified,IF(KG37&gt;=6,8,KG37+2),FALSE),0),""),IF(JB37&lt;&gt;"",IF(AND(JX37&lt;=10,JB37&gt;=$JW$92),HLOOKUP(JX37,Points_Table,IF(KG37&gt;=6,8,KG37+2),FALSE),0),"")),"")</f>
        <v/>
      </c>
      <c r="KA37" s="53" t="str">
        <f>IF(JY37&lt;&gt;"",AVERAGE(IF(AND($G37="3",JY37&lt;&gt;""),HLOOKUP(JY37,Points_Table_Modified,IF(KG37&gt;=6,8,KG37+2),FALSE),IF(JY37&lt;&gt;"",HLOOKUP(JY37,Points_Table,IF(KG37&gt;=6,8,KG37+2),FALSE),"")),JZ37),JZ37)</f>
        <v/>
      </c>
      <c r="KB37" s="51" t="str">
        <f>IF(AND($G37="6",JB37&lt;&gt;""),JB37,"")</f>
        <v/>
      </c>
      <c r="KC37" s="52" t="str">
        <f>IF(AND(JB37&lt;&gt;"",$G37="6"),_xlfn.RANK.EQ(JB37,$KB$6:$KB$89),"")</f>
        <v/>
      </c>
      <c r="KD37" s="52" t="str">
        <f>IF(IF(KC37&lt;&gt;"",IF(MAX(COUNTIF($KC$6:$KC$89,$KC$6:$KC$89))&gt;1,"x",""),"")&lt;&gt;"",KC37+1,"")</f>
        <v/>
      </c>
      <c r="KE37" s="52" t="str">
        <f>IF(KC37&lt;&gt;"",IF($G37="3",IF(JB37&lt;&gt;"",IF(AND(KC37&lt;=10,JB37&gt;=$KB$92),HLOOKUP(KC37,Points_Table_Modified,IF(KG37&gt;=6,8,KG37+2),FALSE),0),""),IF(JB37&lt;&gt;"",IF(AND(KC37&lt;=10,JB37&gt;=$KB$92),HLOOKUP(KC37,Points_Table,IF(KG37&gt;=6,8,KG37+2),FALSE),0),"")),"")</f>
        <v/>
      </c>
      <c r="KF37" s="53" t="str">
        <f>IF(KD37&lt;&gt;"",AVERAGE(IF(AND($G37="3",KD37&lt;&gt;""),HLOOKUP(KD37,Points_Table_Modified,IF(KG37&gt;=6,8,KG37+2),FALSE),IF(KD37&lt;&gt;"",HLOOKUP(KD37,Points_Table,IF(KG37&gt;=6,8,KG37+2),FALSE),"")),KE37),KE37)</f>
        <v/>
      </c>
      <c r="KG37" s="57">
        <f>VLOOKUP($G37,Entries_D_Event,11,FALSE)</f>
        <v>0</v>
      </c>
      <c r="KH37" s="52" t="str">
        <f>CONCATENATE(KC37,JX37,JS37,JN37,JI37,JD37)</f>
        <v/>
      </c>
      <c r="KI37" s="118" t="str">
        <f>IF(KH37&lt;&gt;"",IF(AND($G37="3",JB37&lt;&gt;""),10,IF(JB37&lt;&gt;"",5,"")),"")</f>
        <v/>
      </c>
      <c r="KJ37" s="118">
        <f>_xlfn.NUMBERVALUE(IF(KH37&lt;&gt;"",CONCATENATE(KF37,KA37,JV37,JQ37,JL37,JG37),""))</f>
        <v>0</v>
      </c>
      <c r="KK37" s="56">
        <f>IFERROR(KI37+KJ37,0)</f>
        <v>0</v>
      </c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</row>
    <row r="38" spans="1:358" s="1" customFormat="1" x14ac:dyDescent="0.25">
      <c r="A38" s="35"/>
      <c r="B38" s="45">
        <v>33</v>
      </c>
      <c r="C38" s="46" t="s">
        <v>142</v>
      </c>
      <c r="D38" s="47" t="s">
        <v>143</v>
      </c>
      <c r="E38" s="50"/>
      <c r="F38" s="109">
        <v>946</v>
      </c>
      <c r="G38" s="49" t="s">
        <v>59</v>
      </c>
      <c r="H38" s="50" t="str">
        <f>VLOOKUP($G38,Class_Description,2)</f>
        <v>Open Class</v>
      </c>
      <c r="I38" s="187">
        <f>AS38+CC38+DM38+EW38+GG38+HQ38+JA38+KK38</f>
        <v>40</v>
      </c>
      <c r="J38" s="115">
        <v>430</v>
      </c>
      <c r="K38" s="102" t="str">
        <f>IF(AND(J38&lt;&gt;"",$G38="1"),J38,"")</f>
        <v/>
      </c>
      <c r="L38" s="103" t="str">
        <f>IF(AND(J38&lt;&gt;"",$G38="1"),_xlfn.RANK.EQ(J38,$K$6:$K$89),"")</f>
        <v/>
      </c>
      <c r="M38" s="103" t="str">
        <f>IF(G38="6",IF(IF(L38&lt;&gt;"",IF(MAX(COUNTIF($L$6:$L$89,$L$6:$L$89))&gt;1,"x",""),"")&lt;&gt;"",L38+1,""),IF(K38=0,"",IF(IF(L38&lt;&gt;"",IF(MAX(COUNTIF($L$6:$L$89,$L$6:$L$89))&gt;1,"x",""),"")&lt;&gt;"",L38+1,"")))</f>
        <v/>
      </c>
      <c r="N38" s="103" t="str">
        <f>IF(L38&lt;&gt;"",IF($G38="3",IF(AND(L38&lt;=20,J38&gt;=$K$92),HLOOKUP(L38,Points_Table_Modified,IF(AO38&gt;=6,8,AO38+2),FALSE),0),IF(AND(L38&lt;=10,J38&gt;=$K$92),HLOOKUP(L38,Points_Table,IF(AO38&gt;=6,8,AO38+2),FALSE),0)),"")</f>
        <v/>
      </c>
      <c r="O38" s="103" t="str">
        <f>IF(M38&lt;&gt;"",AVERAGE(IF(AND($G38="3",M38&lt;&gt;""),HLOOKUP(M38,Points_Table_Modified,IF(AO38&gt;=6,8,AO38+2),FALSE),IF(M38&lt;&gt;"",HLOOKUP(M38,Points_Table,IF(AO38&gt;=6,8,AO38+2),FALSE),"")),N38),N38)</f>
        <v/>
      </c>
      <c r="P38" s="102" t="str">
        <f>IF(AND(J38&lt;&gt;"",$G38="2"),J38,"")</f>
        <v/>
      </c>
      <c r="Q38" s="103" t="str">
        <f>IF(AND(J38&lt;&gt;"",$G38="2"),_xlfn.RANK.EQ(J38,$P$6:$P$89),"")</f>
        <v/>
      </c>
      <c r="R38" s="103" t="str">
        <f>IF(G38="6",IF(IF(Q38&lt;&gt;"",IF(MAX(COUNTIF($Q$6:$Q$89,$Q$6:$Q$89))&gt;1,"x",""),"")&lt;&gt;"",Q38+1,""),IF(P38=0,"",IF(IF(Q38&lt;&gt;"",IF(MAX(COUNTIF($Q$6:$Q$89,$Q$6:$Q$89))&gt;1,"x",""),"")&lt;&gt;"",Q38+1,"")))</f>
        <v/>
      </c>
      <c r="S38" s="103" t="str">
        <f>IF(Q38&lt;&gt;"",IF($G38="3",IF(J38&lt;&gt;"",IF(AND(Q38&lt;=10,J38&gt;=$P$92),HLOOKUP(Q38,Points_Table_Modified,IF(AO38&gt;=6,8,AO38+2),FALSE),0),""),IF(J38&lt;&gt;"",IF(AND(Q38&lt;=10,J38&gt;=$P$92),HLOOKUP(Q38,Points_Table,IF(AO38&gt;=6,8,AO38+2),FALSE),0),"")),"")</f>
        <v/>
      </c>
      <c r="T38" s="103" t="str">
        <f>IF(R38&lt;&gt;"",AVERAGE(IF(AND($G38="3",R38&lt;&gt;""),HLOOKUP(R38,Points_Table_Modified,IF(AO38&gt;=6,8,AO38+2),FALSE),IF(R38&lt;&gt;"",HLOOKUP(R38,Points_Table,IF(AO38&gt;=6,8,AO38+2),FALSE),"")),S38),S38)</f>
        <v/>
      </c>
      <c r="U38" s="102" t="str">
        <f>IF(AND(J38&lt;&gt;"",$G38="3"),J38,"")</f>
        <v/>
      </c>
      <c r="V38" s="103" t="str">
        <f>IF(AND(J38&lt;&gt;"",$G38="3"),_xlfn.RANK.EQ(J38,$U$6:$U$89),"")</f>
        <v/>
      </c>
      <c r="W38" s="103" t="str">
        <f>IF(G38="6",IF(IF(V38&lt;&gt;"",IF(MAX(COUNTIF($V$6:$V$89,$V$6:$V$89))&gt;1,"x",""),"")&lt;&gt;"",V38+1,""),IF(U38=0,"",IF(IF(V38&lt;&gt;"",IF(MAX(COUNTIF($V$6:$V$89,$V$6:$V$89))&gt;1,"x",""),"")&lt;&gt;"",V38+1,"")))</f>
        <v/>
      </c>
      <c r="X38" s="103" t="str">
        <f>IF(V38&lt;&gt;"",IF($G38="3",IF(J38&lt;&gt;"",IF(AND(V38&lt;=20,J38&gt;=$U$92),HLOOKUP(V38,Points_Table_Modified,IF(AO38&gt;=6,8,AO38+2),FALSE),0),""),IF(J38&lt;&gt;"",IF(AND(V38&lt;=10,$J38&gt;=$U$92),HLOOKUP(V38,Points_Table,IF(AO38&gt;=6,8,AO38+2),FALSE),0),"")),"")</f>
        <v/>
      </c>
      <c r="Y38" s="103" t="str">
        <f>IF(W38&lt;&gt;"",AVERAGE(IF(AND($G38="3",W38&lt;&gt;""),HLOOKUP(W38,Points_Table_Modified,IF(AO38&gt;=6,8,AO38+2),FALSE),IF(W38&lt;&gt;"",HLOOKUP(W38,Points_Table,IF(AO38&gt;=6,8,AO38+2),FALSE),"")),X38),X38)</f>
        <v/>
      </c>
      <c r="Z38" s="102" t="str">
        <f>IF(AND(J38&lt;&gt;"",$G38="4"),J38,"")</f>
        <v/>
      </c>
      <c r="AA38" s="103" t="str">
        <f>IF(AND($J38&lt;&gt;"",G38="4"),_xlfn.RANK.EQ(J38,$Z$6:$Z$89),"")</f>
        <v/>
      </c>
      <c r="AB38" s="103" t="str">
        <f>IF($G38="6",IF(IF(AA38&lt;&gt;"",IF(MAX(COUNTIF($AA$6:$AA$89,$AA$6:$AA$89))&gt;1,"x",""),"")&lt;&gt;"",AA38+1,""),IF(Z38=0,"",IF(IF(AA38&lt;&gt;"",IF(MAX(COUNTIF($AA$6:$AA$89,$AA$6:$AA$89))&gt;1,"x",""),"")&lt;&gt;"",AA38+1,"")))</f>
        <v/>
      </c>
      <c r="AC38" s="103" t="str">
        <f>IF(AA38&lt;&gt;"",IF($G38="3",IF(J38&lt;&gt;"",IF(AND(AA38&lt;=10,J38&gt;=$Z$92),HLOOKUP(AA38,Points_Table_Modified,IF(AO38&gt;=6,8,AO38+2),FALSE),0),""),IF(J38&lt;&gt;"",IF(AND(AA38&lt;=10,J38&gt;=$Z$92),HLOOKUP(AA38,Points_Table,IF(AO38&gt;=6,8,AO38+2),FALSE),0),"")),"")</f>
        <v/>
      </c>
      <c r="AD38" s="103" t="str">
        <f>IF(AB38&lt;&gt;"",AVERAGE(IF(AND($G38="3",AB38&lt;&gt;""),HLOOKUP(AB38,Points_Table_Modified,IF(AO38&gt;=6,8,AO38+2),FALSE),IF(AB38&lt;&gt;"",HLOOKUP(AB38,Points_Table,IF(AO38&gt;=6,8,AO38+2),FALSE),"")),AC38),AC38)</f>
        <v/>
      </c>
      <c r="AE38" s="102" t="str">
        <f>IF(AND(J38&lt;&gt;"",$G38="5"),J38,"")</f>
        <v/>
      </c>
      <c r="AF38" s="103" t="str">
        <f>IF(AND(J38&lt;&gt;"",$G38="5"),_xlfn.RANK.EQ(J38,$AE$6:$AE$89),"")</f>
        <v/>
      </c>
      <c r="AG38" s="103" t="str">
        <f>IF($G38="6",IF(IF(AF38&lt;&gt;"",IF(MAX(COUNTIF($AF$6:$AF$89,$AF$6:$AF$89))&gt;1,"x",""),"")&lt;&gt;"",AF38+1,""),IF(AE38=0,"",IF(IF(AF38&lt;&gt;"",IF(MAX(COUNTIF($AF$6:$AF$89,$AF$6:$AF$89))&gt;1,"x",""),"")&lt;&gt;"",AF38+1,"")))</f>
        <v/>
      </c>
      <c r="AH38" s="103" t="str">
        <f>IF(AF38&lt;&gt;"",IF($G38="3",IF(J38&lt;&gt;"",IF(AND(AF38&lt;=10,J38&gt;=$AE$92),HLOOKUP(AF38,Points_Table_Modified,IF(AO38&gt;=6,8,AO38+2),FALSE),0),""),IF(J38&lt;&gt;"",IF(AND(AF38&lt;=10,J38&gt;=$AE$92),HLOOKUP(AF38,Points_Table,IF(AO38&gt;=6,8,AO38+2),FALSE),0),"")),"")</f>
        <v/>
      </c>
      <c r="AI38" s="103" t="str">
        <f>IF(AG38&lt;&gt;"",AVERAGE(IF(AND($G38="3",AG38&lt;&gt;""),HLOOKUP(AG38,Points_Table_Modified,IF(AO38&gt;=6,8,AO38+2),FALSE),IF(AG38&lt;&gt;"",HLOOKUP(AG38,Points_Table,IF(AO38&gt;=6,8,AO38+2),FALSE),"")),AH38),AH38)</f>
        <v/>
      </c>
      <c r="AJ38" s="102">
        <f>IF(AND(J38&lt;&gt;"",$G38="6"),J38,"")</f>
        <v>430</v>
      </c>
      <c r="AK38" s="103">
        <f>IF(AND(J38&lt;&gt;"",$G38="6"),_xlfn.RANK.EQ(J38,$AJ$6:$AJ$89),"")</f>
        <v>3</v>
      </c>
      <c r="AL38" s="103" t="str">
        <f>IF(G38="6",IF(IF(AK38&lt;&gt;"",IF(MAX(COUNTIF($AK$6:$AK$89,$AK$6:$AK$89))&gt;1,"x",""),"")&lt;&gt;"",AK38+1,""),IF(AJ38=0,"",IF(IF(AK38&lt;&gt;"",IF(MAX(COUNTIF($AK$6:$AK$89,$AK$6:$AK$89))&gt;1,"x",""),"")&lt;&gt;"",AK38+1,"")))</f>
        <v/>
      </c>
      <c r="AM38" s="103">
        <f>IF(AK38&lt;&gt;"",IF($G38="3",IF(J38&lt;&gt;"",IF(AND(AK38&lt;=10,J38&gt;=$AJ$92),HLOOKUP(AK38,Points_Table_Modified,IF(AO38&gt;=6,8,AO38+2),FALSE),0),""),IF(J38&lt;&gt;"",IF(AND(AK38&lt;=10,J38&gt;=$AJ$92),HLOOKUP(AK38,Points_Table,IF(AO38&gt;=6,8,AO38+2),FALSE),0),"")),"")</f>
        <v>20</v>
      </c>
      <c r="AN38" s="136">
        <f>IF(AL38&lt;&gt;"",AVERAGE(IF(AND($G38="3",AL38&lt;&gt;""),HLOOKUP(AL38,Points_Table_Modified,IF(AO38&gt;=6,8,AO38+2),FALSE),IF(AL38&lt;&gt;"",HLOOKUP(AL38,Points_Table,IF(AO38&gt;=6,8,AO38+2),FALSE),"")),AM38),AM38)</f>
        <v>20</v>
      </c>
      <c r="AO38" s="55">
        <f>VLOOKUP($G38,Entries_D_Event,4,FALSE)</f>
        <v>9</v>
      </c>
      <c r="AP38" s="52" t="str">
        <f>CONCATENATE(AK38,AF38,AA38,V38,Q38,L38)</f>
        <v>3</v>
      </c>
      <c r="AQ38" s="118">
        <f>IF(AP38&lt;&gt;"",IF(AND($G38="3",J38&lt;&gt;""),10,IF(J38&lt;&gt;"",5,"")),"")</f>
        <v>5</v>
      </c>
      <c r="AR38" s="118">
        <f>_xlfn.NUMBERVALUE(IF(AP38&lt;&gt;"",CONCATENATE(AN38,AI38,AD38,Y38,T38,O38),""))</f>
        <v>20</v>
      </c>
      <c r="AS38" s="56">
        <f>IFERROR(AQ38+AR38,0)</f>
        <v>25</v>
      </c>
      <c r="AT38" s="90">
        <v>152</v>
      </c>
      <c r="AU38" s="54" t="str">
        <f>IF(AND(AT38&lt;&gt;"",$G38="1"),AT38,"")</f>
        <v/>
      </c>
      <c r="AV38" s="52" t="str">
        <f>IF(AND(AT38&lt;&gt;"",$G38="1"),_xlfn.RANK.EQ(AT38,$AU$6:$AU$89),"")</f>
        <v/>
      </c>
      <c r="AW38" s="52" t="str">
        <f>IF(IF(AV38&lt;&gt;"",IF(MAX(COUNTIF($AV$6:$AV$89,$AV$6:$AV$89))&gt;1,"x",""),"")&lt;&gt;"",AV38+1,"")</f>
        <v/>
      </c>
      <c r="AX38" s="52" t="str">
        <f>IF(AV38&lt;&gt;"",IF($G38="3",IF(AT38&lt;&gt;"",IF(AND(AV38&lt;=10,AT38&gt;=$AU$92),HLOOKUP(AV38,Points_Table_Modified,IF(BY38&gt;=6,8,BY38+2),FALSE),0),""),IF(AT38&lt;&gt;"",IF(AND(AV38&lt;=10,AT38&gt;=$AU$92),HLOOKUP(AV38,Points_Table,IF(BY38&gt;=6,8,BY38+2),FALSE),0),"")),"")</f>
        <v/>
      </c>
      <c r="AY38" s="53" t="str">
        <f>IF(AW38&lt;&gt;"",AVERAGE(IF(AND($G38="3",AW38&lt;&gt;""),HLOOKUP(AW38,Points_Table_Modified,IF(BY38&gt;=6,8,BY38+2),FALSE),IF(AW38&lt;&gt;"",HLOOKUP(AW38,Points_Table,IF(BY38&gt;=6,8,BY38+2),FALSE),"")),AX38),AX38)</f>
        <v/>
      </c>
      <c r="AZ38" s="51" t="str">
        <f>IF(AND($G38="2",AT38&lt;&gt;""),AT38,"")</f>
        <v/>
      </c>
      <c r="BA38" s="52" t="str">
        <f>IF(AND(AT38&lt;&gt;"",$G38="2"),_xlfn.RANK.EQ(AT38,$AZ$6:$AZ$89),"")</f>
        <v/>
      </c>
      <c r="BB38" s="52" t="str">
        <f>IF(IF(BA38&lt;&gt;"",IF(MAX(COUNTIF($BA$6:$BA$89,$BA$6:$BA$89))&gt;1,"x",""),"")&lt;&gt;"",BA38+1,"")</f>
        <v/>
      </c>
      <c r="BC38" s="54" t="str">
        <f>IF(BA38&lt;&gt;"",IF($G38="3",IF(AT38&lt;&gt;"",IF(AND(BA38&lt;=10,AT38&gt;=$AZ$92),HLOOKUP(BA38,Points_Table_Modified,IF(BY38&gt;=6,8,BY38+2),FALSE),0),""),IF(AT38&lt;&gt;"",IF(AND(BA38&lt;=10,AT38&gt;=$AZ$92),HLOOKUP(BA38,Points_Table,IF(BY38&gt;=6,8,BY38+2),FALSE),0),"")),"")</f>
        <v/>
      </c>
      <c r="BD38" s="53" t="str">
        <f>IF(BB38&lt;&gt;"",AVERAGE(IF(AND($G38="3",BB38&lt;&gt;""),HLOOKUP(BB38,Points_Table_Modified,IF(BY38&gt;=6,8,BY38+2),FALSE),IF(BB38&lt;&gt;"",HLOOKUP(BB38,Points_Table,IF(BY38&gt;=6,8,BY38+2),FALSE),"")),BC38),BC38)</f>
        <v/>
      </c>
      <c r="BE38" s="51" t="str">
        <f>IF(AND($G38="3",AT38&lt;&gt;""),AT38,"")</f>
        <v/>
      </c>
      <c r="BF38" s="52" t="str">
        <f>IF(AND(AT38&lt;&gt;"",$G38="3"),_xlfn.RANK.EQ(AT38,$BE$6:$BE$89),"")</f>
        <v/>
      </c>
      <c r="BG38" s="52" t="str">
        <f>IF(IF(BF38&lt;&gt;"",IF(MAX(COUNTIF($BF$6:$BF$89,$BF$6:$BF$89))&gt;1,"x",""),"")&lt;&gt;"",BF38+1,"")</f>
        <v/>
      </c>
      <c r="BH38" s="52" t="str">
        <f>IF(BF38&lt;&gt;"",IF($G38="3",IF(AT38&lt;&gt;"",IF(AND(BF38&lt;=20,AT38&gt;=$BE$92),HLOOKUP(BF38,Points_Table_Modified,IF(BY38&gt;=6,8,BY38+2),FALSE),0),""),IF(AT38&lt;&gt;"",IF(AND(BF38&lt;=10,AT38&gt;=$BE$92),HLOOKUP(BF38,Points_Table,IF(BY38&gt;=6,8,BY38+2),FALSE),0),"")),"")</f>
        <v/>
      </c>
      <c r="BI38" s="53" t="str">
        <f>IF(BG38&lt;&gt;"",AVERAGE(IF(AND($G38="3",BG38&lt;&gt;""),HLOOKUP(BG38,Points_Table_Modified,IF(BY38&gt;=6,8,BY38+2),FALSE),IF(BG38&lt;&gt;"",HLOOKUP(BG38,Points_Table,IF(BY38&gt;=6,8,BY38+2),FALSE),"")),BH38),BH38)</f>
        <v/>
      </c>
      <c r="BJ38" s="51" t="str">
        <f>IF(AND($G38="4",AT38&lt;&gt;""),AT38,"")</f>
        <v/>
      </c>
      <c r="BK38" s="52" t="str">
        <f>IF(AND(AT38&lt;&gt;"",G38="4"),_xlfn.RANK.EQ(AT38,$BJ$6:$BJ$89),"")</f>
        <v/>
      </c>
      <c r="BL38" s="52" t="str">
        <f>IF(IF(BK38&lt;&gt;"",IF(MAX(COUNTIF($BK$6:$BK$89,$BK$6:$BK$89))&gt;1,"x",""),"")&lt;&gt;"",BK38+1,"")</f>
        <v/>
      </c>
      <c r="BM38" s="52" t="str">
        <f>IF(BK38&lt;&gt;"",IF($G38="3",IF(AT38&lt;&gt;"",IF(AND(BK38&lt;=10,AT38&gt;=$BJ$92),HLOOKUP(BK38,Points_Table_Modified,IF(BY38&gt;=6,8,BY38+2),FALSE),0),""),IF(AT38&lt;&gt;"",IF(AND(BK38&lt;=10,AT38&gt;=$BJ$92),HLOOKUP(BK38,Points_Table,IF(BY38&gt;=6,8,BY38+2),FALSE),0),"")),"")</f>
        <v/>
      </c>
      <c r="BN38" s="53" t="str">
        <f>IF(BL38&lt;&gt;"",AVERAGE(IF(AND($G38="3",BL38&lt;&gt;""),HLOOKUP(BL38,Points_Table_Modified,IF(BY38&gt;=6,8,BY38+2),FALSE),IF(BL38&lt;&gt;"",HLOOKUP(BL38,Points_Table,IF(BY38&gt;=6,8,BY38+2),FALSE),"")),BM38),BM38)</f>
        <v/>
      </c>
      <c r="BO38" s="51" t="str">
        <f>IF(AND($G38="5",AT38&lt;&gt;""),AT38,"")</f>
        <v/>
      </c>
      <c r="BP38" s="52" t="str">
        <f>IF(AND(AT38&lt;&gt;"",$G38="5"),_xlfn.RANK.EQ(AT38,$BO$6:$BO$89),"")</f>
        <v/>
      </c>
      <c r="BQ38" s="52" t="str">
        <f>IF(IF(BP38&lt;&gt;"",IF(MAX(COUNTIF($BP$6:$BP$89,$BP$6:$BP$89))&gt;1,"x",""),"")&lt;&gt;"",BP38+1,"")</f>
        <v/>
      </c>
      <c r="BR38" s="52" t="str">
        <f>IF(BP38&lt;&gt;"",IF($G38="3",IF(AT38&lt;&gt;"",IF(AND(BP38&lt;=10,AT38&gt;=$BO$92),HLOOKUP(BP38,Points_Table_Modified,IF(BY38&gt;=6,8,BY38+2),FALSE),0),""),IF(AT38&lt;&gt;"",IF(AND(BP38&lt;=10,AT38&gt;=$BO$92),HLOOKUP(BP38,Points_Table,IF(BY38&gt;=6,8,BY38+2),FALSE),0),"")),"")</f>
        <v/>
      </c>
      <c r="BS38" s="53" t="str">
        <f>IF(BQ38&lt;&gt;"",AVERAGE(IF(AND($G38="3",BQ38&lt;&gt;""),HLOOKUP(BQ38,Points_Table_Modified,IF(BY38&gt;=6,8,BY38+2),FALSE),IF(BQ38&lt;&gt;"",HLOOKUP(BQ38,Points_Table,IF(BY38&gt;=6,8,BY38+2),FALSE),"")),BR38),BR38)</f>
        <v/>
      </c>
      <c r="BT38" s="51">
        <f>IF(AND($G38="6",AT38&lt;&gt;""),AT38,"")</f>
        <v>152</v>
      </c>
      <c r="BU38" s="52">
        <f>IF(AND(AT38&lt;&gt;"",$G38="6"),_xlfn.RANK.EQ(AT38,$BT$6:$BT$89),"")</f>
        <v>6</v>
      </c>
      <c r="BV38" s="52" t="str">
        <f>IF(IF(BU38&lt;&gt;"",IF(MAX(COUNTIF($BU$6:$BU$89,$BU$6:$BU$89))&gt;1,"x",""),"")&lt;&gt;"",BU38+1,"")</f>
        <v/>
      </c>
      <c r="BW38" s="52">
        <f>IF(BU38&lt;&gt;"",IF($G38="3",IF(AT38&lt;&gt;"",IF(AND(BU38&lt;=10,AT38&gt;=$BT$92),HLOOKUP(BU38,Points_Table_Modified,IF(BY38&gt;=6,8,BY38+2),FALSE),0),""),IF(AT38&lt;&gt;"",IF(AND(BU38&lt;=10,AT38&gt;=$BT$92),HLOOKUP(BU38,Points_Table,IF(BY38&gt;=6,8,BY38+2),FALSE),0),"")),"")</f>
        <v>10</v>
      </c>
      <c r="BX38" s="53">
        <f>IF(BV38&lt;&gt;"",AVERAGE(IF(AND($G38="3",BV38&lt;&gt;""),HLOOKUP(BV38,Points_Table_Modified,IF(BY38&gt;=6,8,BY38+2),FALSE),IF(BV38&lt;&gt;"",HLOOKUP(BV38,Points_Table,IF(BY38&gt;=6,8,BY38+2),FALSE),"")),BW38),BW38)</f>
        <v>10</v>
      </c>
      <c r="BY38" s="55">
        <f>VLOOKUP($G38,Entries_D_Event,5,FALSE)</f>
        <v>7</v>
      </c>
      <c r="BZ38" s="52" t="str">
        <f>CONCATENATE(BU38,BP38,BK38,BF38,BA38,AV38)</f>
        <v>6</v>
      </c>
      <c r="CA38" s="118">
        <f>IF(BZ38&lt;&gt;"",IF(AND($G38="3",AT38&lt;&gt;""),10,IF(AT38&lt;&gt;"",5,"")),"")</f>
        <v>5</v>
      </c>
      <c r="CB38" s="118">
        <f>_xlfn.NUMBERVALUE(IF(BZ38&lt;&gt;"",CONCATENATE(BX38,BS38,BN38,BI38,BD38,AY38),""))</f>
        <v>10</v>
      </c>
      <c r="CC38" s="56">
        <f>IFERROR(CA38+CB38,0)</f>
        <v>15</v>
      </c>
      <c r="CD38" s="90"/>
      <c r="CE38" s="54" t="str">
        <f>IF(AND($G38="1",CD38&lt;&gt;""),CD38,"")</f>
        <v/>
      </c>
      <c r="CF38" s="52" t="str">
        <f>IF(AND(CD38&lt;&gt;"",$G38="1"),_xlfn.RANK.EQ(CD38,$CE$6:$CE$89),"")</f>
        <v/>
      </c>
      <c r="CG38" s="52" t="str">
        <f>IF(IF(CF38&lt;&gt;"",IF(MAX(COUNTIF($CF$6:$CF$89,$CF$6:$CF$89))&gt;1,"x",""),"")&lt;&gt;"",CF38+1,"")</f>
        <v/>
      </c>
      <c r="CH38" s="52" t="str">
        <f>IF(CF38&lt;&gt;"",IF($G38="3",IF(CD38&lt;&gt;"",IF(AND(CF38&lt;=10,CD38&gt;=$CE$92),HLOOKUP(CF38,Points_Table_Modified,IF(DI38&gt;=6,8,DI38+2),FALSE),0),""),IF(CD38&lt;&gt;"",IF(AND(CF38&lt;=10,CD38&gt;=$CE$92),HLOOKUP(CF38,Points_Table,IF(DI38&gt;=6,8,DI38+2),FALSE),0),"")),"")</f>
        <v/>
      </c>
      <c r="CI38" s="53" t="str">
        <f>IF(CG38&lt;&gt;"",AVERAGE(IF(AND($G38="3",CG38&lt;&gt;""),HLOOKUP(CG38,Points_Table_Modified,IF(DI38&gt;=6,8,DI38+2),FALSE),IF(CG38&lt;&gt;"",HLOOKUP(CG38,Points_Table,IF(DI38&gt;=6,8,DI38+2),FALSE),"")),CH38),CH38)</f>
        <v/>
      </c>
      <c r="CJ38" s="51" t="str">
        <f>IF(AND($G38="2",CD38&lt;&gt;""),CD38,"")</f>
        <v/>
      </c>
      <c r="CK38" s="52" t="str">
        <f>IF(AND(CD38&lt;&gt;"",$G38="2"),_xlfn.RANK.EQ(CD38,$CJ$6:$CJ$89),"")</f>
        <v/>
      </c>
      <c r="CL38" s="52" t="str">
        <f>IF(IF(CK38&lt;&gt;"",IF(MAX(COUNTIF($CK$6:$CK$89,$CK$6:$CK$89))&gt;1,"x",""),"")&lt;&gt;"",CK38+1,"")</f>
        <v/>
      </c>
      <c r="CM38" s="54" t="str">
        <f>IF(CK38&lt;&gt;"",IF($G38="3",IF(CD38&lt;&gt;"",IF(AND(CK38&lt;=10,CD38&gt;=$CJ$92),HLOOKUP(CK38,Points_Table_Modified,IF(DI38&gt;=6,8,DI38+2),FALSE),0),""),IF(CD38&lt;&gt;"",IF(AND(CK38&lt;=10,CD38&gt;=$CJ$92),HLOOKUP(CK38,Points_Table,IF(DI38&gt;=6,8,DI38+2),FALSE),0),"")),"")</f>
        <v/>
      </c>
      <c r="CN38" s="53" t="str">
        <f>IF(CL38&lt;&gt;"",AVERAGE(IF(AND($G38="3",CL38&lt;&gt;""),HLOOKUP(CL38,Points_Table_Modified,IF(DI38&gt;=6,8,DI38+2),FALSE),IF(CL38&lt;&gt;"",HLOOKUP(CL38,Points_Table,IF(DI38&gt;=6,8,DI38+2),FALSE),"")),CM38),CM38)</f>
        <v/>
      </c>
      <c r="CO38" s="51" t="str">
        <f>IF(AND($G38="3",CD38&lt;&gt;""),CD38,"")</f>
        <v/>
      </c>
      <c r="CP38" s="52" t="str">
        <f>IF(AND(CD38&lt;&gt;"",$G38="3"),_xlfn.RANK.EQ(CD38,$CO$6:$CO$89),"")</f>
        <v/>
      </c>
      <c r="CQ38" s="52" t="str">
        <f>IF(IF(CP38&lt;&gt;"",IF(MAX(COUNTIF($CP38:$CP$89,$CP$6:$CP$89))&gt;1,"x",""),"")&lt;&gt;"",CP38+1,"")</f>
        <v/>
      </c>
      <c r="CR38" s="52" t="str">
        <f>IF(CP38&lt;&gt;"",IF($G38="3",IF(CD38&lt;&gt;"",IF(AND(CP38&lt;=20,CD38&gt;=$CO$92),HLOOKUP(CP38,Points_Table_Modified,IF(DI38&gt;=6,8,DI38+2),FALSE),0),""),IF(CD38&lt;&gt;"",IF(AND(CP38&lt;=10,CD38&gt;=$CO$92),HLOOKUP(CP38,Points_Table,IF(DI38&gt;=6,8,DI38+2),FALSE),0),"")),"")</f>
        <v/>
      </c>
      <c r="CS38" s="53" t="str">
        <f>IF(CQ38&lt;&gt;"",AVERAGE(IF(AND($G38="3",CQ38&lt;&gt;""),HLOOKUP(CQ38,Points_Table_Modified,IF(DI38&gt;=6,8,DI38+2),FALSE),IF(CQ38&lt;&gt;"",HLOOKUP(CQ38,Points_Table,IF(DI38&gt;=6,8,DI38+2),FALSE),"")),CR38),CR38)</f>
        <v/>
      </c>
      <c r="CT38" s="51" t="str">
        <f>IF(AND($G38="4",CD38&lt;&gt;""),CD38,"")</f>
        <v/>
      </c>
      <c r="CU38" s="52" t="str">
        <f>IF(AND(CD38&lt;&gt;"",G38="4"),_xlfn.RANK.EQ(CD38,$CT$6:$CT$89),"")</f>
        <v/>
      </c>
      <c r="CV38" s="52" t="str">
        <f>IF(IF(CU38&lt;&gt;"",IF(MAX(COUNTIF($CU$6:$CU$89,$CU$6:$CU$89))&gt;1,"x",""),"")&lt;&gt;"",CU38+1,"")</f>
        <v/>
      </c>
      <c r="CW38" s="52" t="str">
        <f>IF(CU38&lt;&gt;"",IF($G38="3",IF(CD38&lt;&gt;"",IF(AND(CU38&lt;=10,CD38&gt;=$CT$92),HLOOKUP(CU38,Points_Table_Modified,IF(DI38&gt;=6,8,DI38+2),FALSE),0),""),IF(CD38&lt;&gt;"",IF(AND(CU38&lt;=10,CD38&gt;=$CT$92),HLOOKUP(CU38,Points_Table,IF(DI38&gt;=6,8,DI38+2),FALSE),0),"")),"")</f>
        <v/>
      </c>
      <c r="CX38" s="53" t="str">
        <f>IF(CV38&lt;&gt;"",AVERAGE(IF(AND($G38="3",CV38&lt;&gt;""),HLOOKUP(CV38,Points_Table_Modified,IF(DI38&gt;=6,8,DI38+2),FALSE),IF(CV38&lt;&gt;"",HLOOKUP(CV38,Points_Table,IF(DI38&gt;=6,8,DI38+2),FALSE),"")),CW38),CW38)</f>
        <v/>
      </c>
      <c r="CY38" s="51" t="str">
        <f>IF(AND($G38="5",CD38&lt;&gt;""),CD38,"")</f>
        <v/>
      </c>
      <c r="CZ38" s="52" t="str">
        <f>IF(AND(CD38&lt;&gt;"",$G38="5"),_xlfn.RANK.EQ(CD38,$CY$6:$CY$89),"")</f>
        <v/>
      </c>
      <c r="DA38" s="52" t="str">
        <f>IF(IF(CZ38&lt;&gt;"",IF(MAX(COUNTIF($CZ$6:$CZ$89,$CZ$6:$CZ$89))&gt;1,"x",""),"")&lt;&gt;"",CZ38+1,"")</f>
        <v/>
      </c>
      <c r="DB38" s="52" t="str">
        <f>IF(CZ38&lt;&gt;"",IF($G38="3",IF(CD38&lt;&gt;"",IF(AND(CZ38&lt;=10,CD38&gt;=$CY$92),HLOOKUP(CZ38,Points_Table_Modified,IF(DI38&gt;=6,8,DI38+2),FALSE),0),""),IF(CD38&lt;&gt;"",IF(AND(CZ38&lt;=10,CD38&gt;=$CY$92),HLOOKUP(CZ38,Points_Table,IF(DI38&gt;=6,8,DI38+2),FALSE),0),"")),"")</f>
        <v/>
      </c>
      <c r="DC38" s="53" t="str">
        <f>IF(DA38&lt;&gt;"",AVERAGE(IF(AND($G38="3",DA38&lt;&gt;""),HLOOKUP(DA38,Points_Table_Modified,IF(DI38&gt;=6,8,DI38+2),FALSE),IF(DA38&lt;&gt;"",HLOOKUP(DA38,Points_Table,IF(DI38&gt;=6,8,DI38+2),FALSE),"")),DB38),DB38)</f>
        <v/>
      </c>
      <c r="DD38" s="51" t="str">
        <f>IF(AND($G38="6",CD38&lt;&gt;""),CD38,"")</f>
        <v/>
      </c>
      <c r="DE38" s="52" t="str">
        <f>IF(AND(CD38&lt;&gt;"",$G38="6"),_xlfn.RANK.EQ(CD38,$DD$6:$DD$89),"")</f>
        <v/>
      </c>
      <c r="DF38" s="52" t="str">
        <f>IF(IF(DE38&lt;&gt;"",IF(MAX(COUNTIF($DE$6:$DE$89,$DE$6:$DE$89))&gt;1,"x",""),"")&lt;&gt;"",DE38+1,"")</f>
        <v/>
      </c>
      <c r="DG38" s="52" t="str">
        <f>IF(DE38&lt;&gt;"",IF($G38="3",IF(CD38&lt;&gt;"",IF(AND(DE38&lt;=10,CD38&gt;=$DD$92),HLOOKUP(DE38,Points_Table_Modified,IF(DI38&gt;=6,8,DI38+2),FALSE),0),""),IF(CD38&lt;&gt;"",IF(AND(DE38&lt;=10,CD38&gt;=$DD$92),HLOOKUP(DE38,Points_Table,IF(DI38&gt;=6,8,DI38+2),FALSE),0),"")),"")</f>
        <v/>
      </c>
      <c r="DH38" s="53" t="str">
        <f>IF(DF38&lt;&gt;"",AVERAGE(IF(AND($G38="3",DF38&lt;&gt;""),HLOOKUP(DF38,Points_Table_Modified,IF(DI38&gt;=6,8,DI38+2),FALSE),IF(DF38&lt;&gt;"",HLOOKUP(DF38,Points_Table,IF(DI38&gt;=6,8,DI38+2),FALSE),"")),DG38),DG38)</f>
        <v/>
      </c>
      <c r="DI38" s="55">
        <f>VLOOKUP($G38,Entries_D_Event,6,FALSE)</f>
        <v>10</v>
      </c>
      <c r="DJ38" s="52" t="str">
        <f>CONCATENATE(DE38,CZ38,CU38,CP38,CK38,CF38)</f>
        <v/>
      </c>
      <c r="DK38" s="52" t="str">
        <f>IF(DJ38&lt;&gt;"",IF(AND($G38="3",CD38&lt;&gt;""),10,IF(CD38&lt;&gt;"",5,"")),"")</f>
        <v/>
      </c>
      <c r="DL38" s="156">
        <f>_xlfn.NUMBERVALUE(IF(DJ38&lt;&gt;"",CONCATENATE(DH38,DC38,CX38,CS38,CN38,CI38),""))</f>
        <v>0</v>
      </c>
      <c r="DM38" s="56">
        <f>IFERROR(DK38+DL38,0)</f>
        <v>0</v>
      </c>
      <c r="DN38" s="90"/>
      <c r="DO38" s="52" t="str">
        <f>IF(AND($G38="1",DN38&lt;&gt;""),DN38,"")</f>
        <v/>
      </c>
      <c r="DP38" s="52" t="str">
        <f>IF(AND(DN38&lt;&gt;"",$G38="1"),_xlfn.RANK.EQ(DN38,$DO$6:$DO$89),"")</f>
        <v/>
      </c>
      <c r="DQ38" s="52" t="str">
        <f>IF(IF(DP38&lt;&gt;"",IF(MAX(COUNTIF($DP$6:$DP$89,$DP$6:$DP$89))&gt;1,"x",""),"")&lt;&gt;"",DP38+1,"")</f>
        <v/>
      </c>
      <c r="DR38" s="52" t="str">
        <f>IF(DP38&lt;&gt;"",IF($G38="3",IF(DN38&lt;&gt;"",IF(AND(DP38&lt;=10,DN38&gt;=$DO$92),HLOOKUP(DP38,Points_Table_Modified,IF(ES38&gt;=6,8,ES38+2),FALSE),0),""),IF(DN38&lt;&gt;"",IF(AND(DP38&lt;=10,DN38&gt;=$DO$92),HLOOKUP(DP38,Points_Table,IF(ES38&gt;=6,8,ES38+2),FALSE),0),"")),"")</f>
        <v/>
      </c>
      <c r="DS38" s="53" t="str">
        <f>IF(DQ38&lt;&gt;"",AVERAGE(IF(AND($G38="3",DQ38&lt;&gt;""),HLOOKUP(DQ38,Points_Table_Modified,IF(ES38&gt;=6,8,ES38+2),FALSE),IF(DQ38&lt;&gt;"",HLOOKUP(DQ38,Points_Table,IF(ES38&gt;=6,8,ES38+2),FALSE),"")),DR38),DR38)</f>
        <v/>
      </c>
      <c r="DT38" s="51" t="str">
        <f>IF(AND($G38="2",DN38&lt;&gt;""),DN38,"")</f>
        <v/>
      </c>
      <c r="DU38" s="52" t="str">
        <f>IF(AND(DN38&lt;&gt;"",$G38="2"),_xlfn.RANK.EQ(DN38,$DT$6:$DT$89),"")</f>
        <v/>
      </c>
      <c r="DV38" s="52" t="str">
        <f>IF(IF(DU38&lt;&gt;"",IF(MAX(COUNTIF($DU$6:$DU$89,$DU$6:$DU$89))&gt;1,"x",""),"")&lt;&gt;"",DU38+1,"")</f>
        <v/>
      </c>
      <c r="DW38" s="54" t="str">
        <f>IF(DU38&lt;&gt;"",IF($G38="3",IF(DN38&lt;&gt;"",IF(AND(DU38&lt;=10,DN38&gt;=$DT$92),HLOOKUP(DU38,Points_Table_Modified,IF(ES38&gt;=6,8,ES38+2),FALSE),0),""),IF(DN38&lt;&gt;"",IF(AND(DU38&lt;=10,DN38&gt;=$DT$92),HLOOKUP(DU38,Points_Table,IF(ES38&gt;=6,8,ES38+2),FALSE),0),"")),"")</f>
        <v/>
      </c>
      <c r="DX38" s="53" t="str">
        <f>IF(DV38&lt;&gt;"",AVERAGE(IF(AND($G38="3",DV38&lt;&gt;""),HLOOKUP(DV38,Points_Table_Modified,IF(ES38&gt;=6,8,ES38+2),FALSE),IF(DV38&lt;&gt;"",HLOOKUP(DV38,Points_Table,IF(ES38&gt;=6,8,ES38+2),FALSE),"")),DW38),DW38)</f>
        <v/>
      </c>
      <c r="DY38" s="51" t="str">
        <f>IF(AND($G38="3",DN38&lt;&gt;""),DN38,"")</f>
        <v/>
      </c>
      <c r="DZ38" s="52" t="str">
        <f>IF(AND(DN38&lt;&gt;"",$G38="3"),_xlfn.RANK.EQ(DN38,$DY$6:$DY$89),"")</f>
        <v/>
      </c>
      <c r="EA38" s="52" t="str">
        <f>IF(IF(DZ38&lt;&gt;"",IF(MAX(COUNTIF($DZ$6:$DZ$89,$DZ$6:$DZ$89))&gt;1,"x",""),"")&lt;&gt;"",DZ38+1,"")</f>
        <v/>
      </c>
      <c r="EB38" s="52" t="str">
        <f>IF(DZ38&lt;&gt;"",IF($G38="3",IF(DN38&lt;&gt;"",IF(AND(DZ38&lt;=20,DN38&gt;=$DY$92),HLOOKUP(DZ38,Points_Table_Modified,IF(ES38&gt;=6,8,ES38+2),FALSE),0),""),IF(DN38&lt;&gt;"",IF(AND(DZ38&lt;=10,DN38&gt;=$DY$92),HLOOKUP(DZ38,Points_Table,IF(ES38&gt;=6,8,ES38+2),FALSE),0),"")),"")</f>
        <v/>
      </c>
      <c r="EC38" s="53" t="str">
        <f>IF(EA38&lt;&gt;"",AVERAGE(IF(AND($G38="3",EA38&lt;&gt;""),HLOOKUP(EA38,Points_Table_Modified,IF(ES38&gt;=6,8,ES38+2),FALSE),IF(EA38&lt;&gt;"",HLOOKUP(EA38,Points_Table,IF(ES38&gt;=6,8,ES38+2),FALSE),"")),EB38),EB38)</f>
        <v/>
      </c>
      <c r="ED38" s="51" t="str">
        <f>IF(AND($G38="4",DN38&lt;&gt;""),DN38,"")</f>
        <v/>
      </c>
      <c r="EE38" s="52" t="str">
        <f>IF(AND(DN38&lt;&gt;"",G38="4"),_xlfn.RANK.EQ(DN38,$ED$6:$ED$89),"")</f>
        <v/>
      </c>
      <c r="EF38" s="52" t="str">
        <f>IF(IF(EE38&lt;&gt;"",IF(MAX(COUNTIF($EE$6:$EE$89,$EE$6:$EE$89))&gt;1,"x",""),"")&lt;&gt;"",EE38+1,"")</f>
        <v/>
      </c>
      <c r="EG38" s="52" t="str">
        <f>IF(EE38&lt;&gt;"",IF($G38="3",IF(DN38&lt;&gt;"",IF(AND(EE38&lt;=10,DN38&gt;=$ED$92),HLOOKUP(EE38,Points_Table_Modified,IF(ES38&gt;=6,8,ES38+2),FALSE),0),""),IF(DN38&lt;&gt;"",IF(AND(EE38&lt;=10,DN38&gt;=$ED$92),HLOOKUP(EE38,Points_Table,IF(ES38&gt;=6,8,ES38+2),FALSE),0),"")),"")</f>
        <v/>
      </c>
      <c r="EH38" s="53" t="str">
        <f>IF(EF38&lt;&gt;"",AVERAGE(IF(AND($G38="3",EF38&lt;&gt;""),HLOOKUP(EF38,Points_Table_Modified,IF(ES38&gt;=6,8,ES38+2),FALSE),IF(EF38&lt;&gt;"",HLOOKUP(EF38,Points_Table,IF(ES38&gt;=6,8,ES38+2),FALSE),"")),EG38),EG38)</f>
        <v/>
      </c>
      <c r="EI38" s="51" t="str">
        <f>IF(AND($G38="5",DN38&lt;&gt;""),DN38,"")</f>
        <v/>
      </c>
      <c r="EJ38" s="52" t="str">
        <f>IF(AND(DN38&lt;&gt;"",$G38="5"),_xlfn.RANK.EQ(DN38,$EI$6:$EI$89),"")</f>
        <v/>
      </c>
      <c r="EK38" s="52" t="str">
        <f>IF(IF(EJ38&lt;&gt;"",IF(MAX(COUNTIF($EJ$6:$EJ$89,$EJ$6:$EJ$89))&gt;1,"x",""),"")&lt;&gt;"",EJ38+1,"")</f>
        <v/>
      </c>
      <c r="EL38" s="52" t="str">
        <f>IF(EJ38&lt;&gt;"",IF($G38="3",IF(DN38&lt;&gt;"",IF(AND(EJ38&lt;=10,DN38&gt;=$EI$92),HLOOKUP(EJ38,Points_Table_Modified,IF(ES38&gt;=6,8,ES38+2),FALSE),0),""),IF(DN38&lt;&gt;"",IF(AND(EJ38&lt;=10,DN38&gt;=$EI$92),HLOOKUP(EJ38,Points_Table,IF(ES38&gt;=6,8,ES38+2),FALSE),0),"")),"")</f>
        <v/>
      </c>
      <c r="EM38" s="53" t="str">
        <f>IF(EK38&lt;&gt;"",AVERAGE(IF(AND($G38="3",EK38&lt;&gt;""),HLOOKUP(EK38,Points_Table_Modified,IF(ES38&gt;=6,8,ES38+2),FALSE),IF(EK38&lt;&gt;"",HLOOKUP(EK38,Points_Table,IF(ES38&gt;=6,8,ES38+2),FALSE),"")),EL38),EL38)</f>
        <v/>
      </c>
      <c r="EN38" s="51" t="str">
        <f>IF(AND($G38="6",DN38&lt;&gt;""),DN38,"")</f>
        <v/>
      </c>
      <c r="EO38" s="52" t="str">
        <f>IF(AND(DN38&lt;&gt;"",$G38="6"),_xlfn.RANK.EQ(DN38,$EN$6:$EN$89),"")</f>
        <v/>
      </c>
      <c r="EP38" s="52" t="str">
        <f>IF(IF(EO38&lt;&gt;"",IF(MAX(COUNTIF($EO$6:$EO$89,$EO$6:$EO$89))&gt;1,"x",""),"")&lt;&gt;"",EO38+1,"")</f>
        <v/>
      </c>
      <c r="EQ38" s="52" t="str">
        <f>IF(EO38&lt;&gt;"",IF($G38="3",IF(DN38&lt;&gt;"",IF(AND(EO38&lt;=10,DN38&gt;=$EN$92),HLOOKUP(EO38,Points_Table_Modified,IF(ES38&gt;=6,8,ES38+2),FALSE),0),""),IF(DN38&lt;&gt;"",IF(AND(EO38&lt;=10,DN38&gt;=$EN$92),HLOOKUP(EO38,Points_Table,IF(ES38&gt;=6,8,ES38+2),FALSE),0),"")),"")</f>
        <v/>
      </c>
      <c r="ER38" s="53" t="str">
        <f>IF(EP38&lt;&gt;"",AVERAGE(IF(AND($G38="3",EP38&lt;&gt;""),HLOOKUP(EP38,Points_Table_Modified,IF(ES38&gt;=6,8,ES38+2),FALSE),IF(EP38&lt;&gt;"",HLOOKUP(EP38,Points_Table,IF(ES38&gt;=6,8,ES38+2),FALSE),"")),EQ38),EQ38)</f>
        <v/>
      </c>
      <c r="ES38" s="57">
        <f>VLOOKUP($G38,Entries_D_Event,7,FALSE)</f>
        <v>7</v>
      </c>
      <c r="ET38" s="52" t="str">
        <f>CONCATENATE(EO38,EJ38,EE38,DZ38,DU38,DP38)</f>
        <v/>
      </c>
      <c r="EU38" s="118" t="str">
        <f>IF(ET38&lt;&gt;"",IF(AND($G38="3",DN38&lt;&gt;""),10,IF(DN38&lt;&gt;"",5,"")),"")</f>
        <v/>
      </c>
      <c r="EV38" s="118">
        <f>_xlfn.NUMBERVALUE(IF(ET38&lt;&gt;"",CONCATENATE(ER38,EM38,EH38,EC38,DX38,DS38),""))</f>
        <v>0</v>
      </c>
      <c r="EW38" s="56">
        <f>IFERROR(EU38+EV38,0)</f>
        <v>0</v>
      </c>
      <c r="EX38" s="90"/>
      <c r="EY38" s="52" t="str">
        <f>IF(AND($G38="1",EX38&lt;&gt;""),EX38,"")</f>
        <v/>
      </c>
      <c r="EZ38" s="52" t="str">
        <f>IF(AND(EX38&lt;&gt;"",$G38="1"),_xlfn.RANK.EQ(EX38,$EY$6:$EY$89),"")</f>
        <v/>
      </c>
      <c r="FA38" s="52" t="str">
        <f>IF(IF(EZ38&lt;&gt;"",IF(MAX(COUNTIF($EZ$6:$EZ$89,$EZ$6:$EZ$89))&gt;1,"x",""),"")&lt;&gt;"",EZ38+1,"")</f>
        <v/>
      </c>
      <c r="FB38" s="52" t="str">
        <f>IF(EZ38&lt;&gt;"",IF($G38="3",IF(EX38&lt;&gt;"",IF(AND(EZ38&lt;=10,EX38&gt;=$EY$92),HLOOKUP(EZ38,Points_Table_Modified,IF(GC38&gt;=6,8,GC38+2),FALSE),0),""),IF(EX38&lt;&gt;"",IF(AND(EZ38&lt;=10,EX38&gt;=$EY$92),HLOOKUP(EZ38,Points_Table,IF(GC38&gt;=6,8,GC38+2),FALSE),0),"")),"")</f>
        <v/>
      </c>
      <c r="FC38" s="56" t="str">
        <f>IF(FB38&gt;0,IF(FA38&lt;&gt;"",AVERAGE(IF(AND($G38="3",FA38&lt;&gt;""),HLOOKUP(FA38,Points_Table_Modified,IF(GC38&gt;=6,8,GC38+2),FALSE),IF(FA38&lt;&gt;"",HLOOKUP(FA38,Points_Table,IF(GC38&gt;=6,8,GC38+2),FALSE),"")),FB38),FB38),0)</f>
        <v/>
      </c>
      <c r="FD38" s="51" t="str">
        <f>IF(AND($G38="2",EX38&lt;&gt;""),EX38,"")</f>
        <v/>
      </c>
      <c r="FE38" s="52" t="str">
        <f>IF(AND(EX38&lt;&gt;"",$G38="2"),_xlfn.RANK.EQ(EX38,$FD$6:$FD$89),"")</f>
        <v/>
      </c>
      <c r="FF38" s="52" t="str">
        <f>IF(IF(FE38&lt;&gt;"",IF(MAX(COUNTIF($FE$6:$FE$89,$FE$6:$FE$89))&gt;1,"x",""),"")&lt;&gt;"",FE38+1,"")</f>
        <v/>
      </c>
      <c r="FG38" s="54" t="str">
        <f>IF(FE38&lt;&gt;"",IF($G38="3",IF(EX38&lt;&gt;"",IF(AND(FE38&lt;=10,EX38&gt;=$FD$92),HLOOKUP(FE38,Points_Table_Modified,IF(GC38&gt;=6,8,GC38+2),FALSE),0),""),IF(EX38&lt;&gt;"",IF(AND(FE38&lt;=10,EX38&gt;=$FD$92),HLOOKUP(FE38,Points_Table,IF(GC38&gt;=6,8,GC38+2),FALSE),0),"")),"")</f>
        <v/>
      </c>
      <c r="FH38" s="56" t="str">
        <f>IF(FG38&gt;0,IF(FF38&lt;&gt;"",AVERAGE(IF(AND($G38="3",FF38&lt;&gt;""),HLOOKUP(FF38,Points_Table_Modified,IF(GC38&gt;=6,8,GC38+2),FALSE),IF(FF38&lt;&gt;"",HLOOKUP(FF38,Points_Table,IF(GC38&gt;=6,8,GC38+2),FALSE),"")),FG38),FG38),0)</f>
        <v/>
      </c>
      <c r="FI38" s="51" t="str">
        <f>IF(AND($G38="3",EX38&lt;&gt;""),EX38,"")</f>
        <v/>
      </c>
      <c r="FJ38" s="52" t="str">
        <f>IF(AND(EX38&lt;&gt;"",$G38="3"),_xlfn.RANK.EQ(EX38,$FI$6:$FI$89),"")</f>
        <v/>
      </c>
      <c r="FK38" s="52" t="str">
        <f>IF(IF(FJ38&lt;&gt;"",IF(MAX(COUNTIF($FJ$6:$FJ$89,$FJ$6:$FJ$89))&gt;1,"x",""),"")&lt;&gt;"",FJ38+1,"")</f>
        <v/>
      </c>
      <c r="FL38" s="52" t="str">
        <f>IF(FJ38&lt;&gt;"",IF($G38="3",IF(EX38&lt;&gt;"",IF(AND(FJ38&lt;=20,EX38&gt;=$FI$92),HLOOKUP(FJ38,Points_Table_Modified,IF(GC38&gt;=6,8,GC38+2),FALSE),0),""),IF(EX38&lt;&gt;"",IF(AND(FJ38&lt;=10,EX38&gt;=$FI$92),HLOOKUP(FJ38,Points_Table,IF(GC38&gt;=6,8,GC38+2),FALSE),0),"")),"")</f>
        <v/>
      </c>
      <c r="FM38" s="56" t="str">
        <f>IF(FL38&gt;0,IF(FK38&lt;&gt;"",AVERAGE(IF(AND($G38="3",FK38&lt;&gt;""),HLOOKUP(FK38,Points_Table_Modified,IF(GC38&gt;=6,8,GC38+2),FALSE),IF(FK38&lt;&gt;"",HLOOKUP(FK38,Points_Table,IF(GC38&gt;=6,8,GC38+2),FALSE),"")),FL38),FL38),0)</f>
        <v/>
      </c>
      <c r="FN38" s="51" t="str">
        <f>IF(AND($G38="4",EX38&lt;&gt;""),EX38,"")</f>
        <v/>
      </c>
      <c r="FO38" s="52" t="str">
        <f>IF(AND(EX38&lt;&gt;"",G38="4"),_xlfn.RANK.EQ(EX38,$FN$6:$FN$89),"")</f>
        <v/>
      </c>
      <c r="FP38" s="52" t="str">
        <f>IF(IF(FO38&lt;&gt;"",IF(MAX(COUNTIF($FO$6:$FO$89,$FO$6:$FO$89))&gt;1,"x",""),"")&lt;&gt;"",FO38+1,"")</f>
        <v/>
      </c>
      <c r="FQ38" s="52" t="str">
        <f>IF(FO38&lt;&gt;"",IF($G38="3",IF(EX38&lt;&gt;"",IF(AND(FO38&lt;=10,EX38&gt;=$FN$92),HLOOKUP(FO38,Points_Table_Modified,IF(GC38&gt;=6,8,GC38+2),FALSE),0),""),IF(EX38&lt;&gt;"",IF(AND(FO38&lt;=10,EX38&gt;=$FN$92),HLOOKUP(FO38,Points_Table,IF(GC38&gt;=6,8,GC38+2),FALSE),0),"")),"")</f>
        <v/>
      </c>
      <c r="FR38" s="56" t="str">
        <f>IF(FQ38&gt;0,IF(FP38&lt;&gt;"",AVERAGE(IF(AND($G38="3",FP38&lt;&gt;""),HLOOKUP(FP38,Points_Table_Modified,IF(GC38&gt;=6,8,GC38+2),FALSE),IF(FP38&lt;&gt;"",HLOOKUP(FP38,Points_Table,IF(GC38&gt;=6,8,GC38+2),FALSE),"")),FQ38),FQ38),0)</f>
        <v/>
      </c>
      <c r="FS38" s="51" t="str">
        <f>IF(AND($G38="5",EX38&lt;&gt;""),EX38,"")</f>
        <v/>
      </c>
      <c r="FT38" s="52" t="str">
        <f>IF(AND(EX38&lt;&gt;"",$G38="5"),_xlfn.RANK.EQ(EX38,$FS$6:$FS$89),"")</f>
        <v/>
      </c>
      <c r="FU38" s="52" t="str">
        <f>IF(IF(FT38&lt;&gt;"",IF(MAX(COUNTIF($FT$6:$FT$89,$FT$6:$FT$89))&gt;1,"x",""),"")&lt;&gt;"",FT38+1,"")</f>
        <v/>
      </c>
      <c r="FV38" s="52" t="str">
        <f>IF(FT38&lt;&gt;"",IF($G38="3",IF(EX38&lt;&gt;"",IF(AND(FT38&lt;=10,EX38&gt;=$FS$92),HLOOKUP(FT38,Points_Table_Modified,IF(GC38&gt;=6,8,GC38+2),FALSE),0),""),IF(EX38&lt;&gt;"",IF(AND(FT38&lt;=10,EX38&gt;=$FS$92),HLOOKUP(FT38,Points_Table,IF(GC38&gt;=6,8,GC38+2),FALSE),0),"")),"")</f>
        <v/>
      </c>
      <c r="FW38" s="56" t="str">
        <f>IF(FV38&gt;0,IF(FU38&lt;&gt;"",AVERAGE(IF(AND($G38="3",FU38&lt;&gt;""),HLOOKUP(FU38,Points_Table_Modified,IF(GC38&gt;=6,8,GC38+2),FALSE),IF(FU38&lt;&gt;"",HLOOKUP(FU38,Points_Table,IF(GC38&gt;=6,8,GC38+2),FALSE),"")),FV38),FV38),0)</f>
        <v/>
      </c>
      <c r="FX38" s="51" t="str">
        <f>IF(AND($G38="6",EX38&lt;&gt;""),EX38,"")</f>
        <v/>
      </c>
      <c r="FY38" s="52" t="str">
        <f>IF(AND(EX38&lt;&gt;"",$G38="6"),_xlfn.RANK.EQ(EX38,$FX$6:$FX$89),"")</f>
        <v/>
      </c>
      <c r="FZ38" s="52" t="str">
        <f>IF(IF(FY38&lt;&gt;"",IF(MAX(COUNTIF($FY$6:$FY$89,$FY$6:$FY$89))&gt;1,"x",""),"")&lt;&gt;"",FY38+1,"")</f>
        <v/>
      </c>
      <c r="GA38" s="52" t="str">
        <f>IF(FY38&lt;&gt;"",IF($G38="3",IF(EX38&lt;&gt;"",IF(AND(FY38&lt;=10,EX38&gt;=$FX$92),HLOOKUP(FY38,Points_Table_Modified,IF(GC38&gt;=6,8,GC38+2),FALSE),0),""),IF(EX38&lt;&gt;"",IF(AND(FY38&lt;=10,EX38&gt;=$FX$92),HLOOKUP(FY38,Points_Table,IF(GC38&gt;=6,8,GC38+2),FALSE),0),"")),"")</f>
        <v/>
      </c>
      <c r="GB38" s="56" t="str">
        <f>IF(GA38&gt;0,IF(FZ38&lt;&gt;"",AVERAGE(IF(AND($G38="3",FZ38&lt;&gt;""),HLOOKUP(FZ38,Points_Table_Modified,IF(GC38&gt;=6,8,GC38+2),FALSE),IF(FZ38&lt;&gt;"",HLOOKUP(FZ38,Points_Table,IF(GC38&gt;=6,8,GC38+2),FALSE),"")),GA38),GA38),0)</f>
        <v/>
      </c>
      <c r="GC38" s="57">
        <f>VLOOKUP($G38,Entries_D_Event,8,FALSE)</f>
        <v>0</v>
      </c>
      <c r="GD38" s="52" t="str">
        <f>CONCATENATE(FY38,FT38,FO38,FJ38,FE38,EZ38)</f>
        <v/>
      </c>
      <c r="GE38" s="118" t="str">
        <f>IF(GD38&lt;&gt;"",IF(AND($G38="3",EX38&lt;&gt;""),10,IF(EX38&lt;&gt;"",5,"")),"")</f>
        <v/>
      </c>
      <c r="GF38" s="118">
        <f>_xlfn.NUMBERVALUE(IF(GD38&lt;&gt;"",CONCATENATE(GB38,FW38,FR38,FM38,FH38,FC38),""))</f>
        <v>0</v>
      </c>
      <c r="GG38" s="56">
        <f>IFERROR(GE38+GF38,0)</f>
        <v>0</v>
      </c>
      <c r="GH38" s="90"/>
      <c r="GI38" s="52" t="str">
        <f>IF(AND($G38="1",GH38&lt;&gt;""),GH38,"")</f>
        <v/>
      </c>
      <c r="GJ38" s="52" t="str">
        <f>IF(AND(GH38&lt;&gt;"",$G38="1"),_xlfn.RANK.EQ(GH38,$GI$6:$GI$89),"")</f>
        <v/>
      </c>
      <c r="GK38" s="52" t="str">
        <f>IF(IF(GJ38&lt;&gt;"",IF(MAX(COUNTIF($GJ$6:$GJ$89,$GJ$6:$GJ$89))&gt;1,"x",""),"")&lt;&gt;"",GJ38+1,"")</f>
        <v/>
      </c>
      <c r="GL38" s="52" t="str">
        <f>IF(GJ38&lt;&gt;"",IF($G38="3",IF(GH38&lt;&gt;"",IF(AND(GJ38&lt;=10,GH38&gt;=$GI$92),HLOOKUP(GJ38,Points_Table_Modified,IF(HM38&gt;=6,8,HM38+2),FALSE),0),""),IF(GH38&lt;&gt;"",IF(AND(GJ38&lt;=10,GH38&gt;=$GI$92),HLOOKUP(GJ38,Points_Table,IF(HM38&gt;=6,8,HM38+2),FALSE),0),"")),"")</f>
        <v/>
      </c>
      <c r="GM38" s="53" t="str">
        <f>IF(GK38&lt;&gt;"",AVERAGE(IF(AND($G38="3",GK38&lt;&gt;""),HLOOKUP(GK38,Points_Table_Modified,IF(HM38&gt;=6,8,HM38+2),FALSE),IF(GK38&lt;&gt;"",HLOOKUP(GK38,Points_Table,IF(HM38&gt;=6,8,HM38+2),FALSE),"")),GL38),GL38)</f>
        <v/>
      </c>
      <c r="GN38" s="51" t="str">
        <f>IF(AND($G38="2",GH38&lt;&gt;""),GH38,"")</f>
        <v/>
      </c>
      <c r="GO38" s="52" t="str">
        <f>IF(AND(GH38&lt;&gt;"",$G38="2"),_xlfn.RANK.EQ(GH38,$GN$6:$GN$89),"")</f>
        <v/>
      </c>
      <c r="GP38" s="52" t="str">
        <f>IF(IF(GO38&lt;&gt;"",IF(MAX(COUNTIF($GO$6:$GO$89,$GO$6:$GO$89))&gt;1,"x",""),"")&lt;&gt;"",GO38+1,"")</f>
        <v/>
      </c>
      <c r="GQ38" s="54" t="str">
        <f>IF(GO38&lt;&gt;"",IF($G38="3",IF(GH38&lt;&gt;"",IF(AND(GO38&lt;=10,GH38&gt;=$GN$92),HLOOKUP(GO38,Points_Table_Modified,IF(HM38&gt;=6,8,HM38+2),FALSE),0),""),IF(GH38&lt;&gt;"",IF(AND(GO38&lt;=10,GH38&gt;=$GN$92),HLOOKUP(GO38,Points_Table,IF(HM38&gt;=6,8,HM38+2),FALSE),0),"")),"")</f>
        <v/>
      </c>
      <c r="GR38" s="53" t="str">
        <f>IF(GP38&lt;&gt;"",AVERAGE(IF(AND($G38="3",GP38&lt;&gt;""),HLOOKUP(GP38,Points_Table_Modified,IF(HM38&gt;=6,8,HM38+2),FALSE),IF(GP38&lt;&gt;"",HLOOKUP(GP38,Points_Table,IF(HM38&gt;=6,8,HM38+2),FALSE),"")),GQ38),GQ38)</f>
        <v/>
      </c>
      <c r="GS38" s="51" t="str">
        <f>IF(AND($G38="3",GH38&lt;&gt;""),GH38,"")</f>
        <v/>
      </c>
      <c r="GT38" s="52" t="str">
        <f>IF(AND(GH38&lt;&gt;"",$G38="3"),_xlfn.RANK.EQ(GH38,$GS$6:$GS$89),"")</f>
        <v/>
      </c>
      <c r="GU38" s="52" t="str">
        <f>IF(IF(GT38&lt;&gt;"",IF(MAX(COUNTIF($GT$6:$GT$89,$GT$6:$GT$89))&gt;1,"x",""),"")&lt;&gt;"",GT38+1,"")</f>
        <v/>
      </c>
      <c r="GV38" s="52" t="str">
        <f>IF(GT38&lt;&gt;"",IF($G38="3",IF(GH38&lt;&gt;"",IF(AND(GT38&lt;=20,GH38&gt;=$GS$92),HLOOKUP(GT38,Points_Table_Modified,IF(HM38&gt;=6,8,HM38+2),FALSE),0),""),IF(GH38&lt;&gt;"",IF(AND(GT38&lt;=10,GH38&gt;=$GS$92),HLOOKUP(GT38,Points_Table,IF(HM38&gt;=6,8,HM38+2),FALSE),0),"")),"")</f>
        <v/>
      </c>
      <c r="GW38" s="53" t="str">
        <f>IF(GU38&lt;&gt;"",AVERAGE(IF(AND($G38="3",GU38&lt;&gt;""),HLOOKUP(GU38,Points_Table_Modified,IF(HM38&gt;=6,8,HM38+2),FALSE),IF(GU38&lt;&gt;"",HLOOKUP(GU38,Points_Table,IF(HM38&gt;=6,8,HM38+2),FALSE),"")),GV38),GV38)</f>
        <v/>
      </c>
      <c r="GX38" s="51" t="str">
        <f>IF(AND($G38="4",GH38&lt;&gt;""),GH38,"")</f>
        <v/>
      </c>
      <c r="GY38" s="52" t="str">
        <f>IF(AND($GH38&lt;&gt;"",G38="4"),_xlfn.RANK.EQ(GH38,$GX$6:$GX$89),"")</f>
        <v/>
      </c>
      <c r="GZ38" s="52" t="str">
        <f>IF(IF(GY38&lt;&gt;"",IF(MAX(COUNTIF($GY$6:$GY$89,$GY$6:$GY$89))&gt;1,"x",""),"")&lt;&gt;"",GY38+1,"")</f>
        <v/>
      </c>
      <c r="HA38" s="52" t="str">
        <f>IF(GY38&lt;&gt;"",IF($G38="3",IF(GH38&lt;&gt;"",IF(AND(GY38&lt;=10,GH38&gt;=$GX$92),HLOOKUP(GY38,Points_Table_Modified,IF(HM38&gt;=6,8,HM38+2),FALSE),0),""),IF(GH38&lt;&gt;"",IF(AND(GY38&lt;=10,GH38&gt;=$GX$92),HLOOKUP(GY38,Points_Table,IF(HM38&gt;=6,8,HM38+2),FALSE),0),"")),"")</f>
        <v/>
      </c>
      <c r="HB38" s="53" t="str">
        <f>IF(GZ38&lt;&gt;"",AVERAGE(IF(AND($G38="3",GZ38&lt;&gt;""),HLOOKUP(GZ38,Points_Table_Modified,IF(HM38&gt;=6,8,HM38+2),FALSE),IF(GZ38&lt;&gt;"",HLOOKUP(GZ38,Points_Table,IF(HM38&gt;=6,8,HM38+2),FALSE),"")),HA38),HA38)</f>
        <v/>
      </c>
      <c r="HC38" s="51" t="str">
        <f>IF(AND($G38="5",GH38&lt;&gt;""),GH38,"")</f>
        <v/>
      </c>
      <c r="HD38" s="52" t="str">
        <f>IF(AND(GH38&lt;&gt;"",$G38="5"),_xlfn.RANK.EQ(GH38,$HC$6:$HC$89),"")</f>
        <v/>
      </c>
      <c r="HE38" s="52" t="str">
        <f>IF(IF(HD38&lt;&gt;"",IF(MAX(COUNTIF($HD$6:$HD$89,$HD$6:$HD$89))&gt;1,"x",""),"")&lt;&gt;"",HD38+1,"")</f>
        <v/>
      </c>
      <c r="HF38" s="52" t="str">
        <f>IF(HD38&lt;&gt;"",IF($G38="3",IF(GH38&lt;&gt;"",IF(AND(HD38&lt;=10,GH38&gt;=$HC$92),HLOOKUP(HD38,Points_Table_Modified,IF(HM38&gt;=6,8,HM38+2),FALSE),0),""),IF(GH38&lt;&gt;"",IF(AND(HD38&lt;=10,GH38&gt;=$HC$92),HLOOKUP(HD38,Points_Table,IF(HM38&gt;=6,8,HM38+2),FALSE),0),"")),"")</f>
        <v/>
      </c>
      <c r="HG38" s="53" t="str">
        <f>IF(HE38&lt;&gt;"",AVERAGE(IF(AND($G38="3",HE38&lt;&gt;""),HLOOKUP(HE38,Points_Table_Modified,IF(HM38&gt;=6,8,HM38+2),FALSE),IF(HE38&lt;&gt;"",HLOOKUP(HE38,Points_Table,IF(HM38&gt;=6,8,HM38+2),FALSE),"")),HF38),HF38)</f>
        <v/>
      </c>
      <c r="HH38" s="51" t="str">
        <f>IF(AND($G38="6",GH38&lt;&gt;""),GH38,"")</f>
        <v/>
      </c>
      <c r="HI38" s="52" t="str">
        <f>IF(AND(GH38&lt;&gt;"",$G38="6"),_xlfn.RANK.EQ(GH38,$HH$6:$HH$89),"")</f>
        <v/>
      </c>
      <c r="HJ38" s="52" t="str">
        <f>IF(IF(HI38&lt;&gt;"",IF(MAX(COUNTIF($HI$6:$HI$89,$HI$6:$HI$89))&gt;1,"x",""),"")&lt;&gt;"",HI38+1,"")</f>
        <v/>
      </c>
      <c r="HK38" s="52" t="str">
        <f>IF(HI38&lt;&gt;"",IF($G38="3",IF(GH38&lt;&gt;"",IF(AND(HI38&lt;=10,GH38&gt;=$HH$92),HLOOKUP(HI38,Points_Table_Modified,IF(HM38&gt;=6,8,HM38+2),FALSE),0),""),IF(GH38&lt;&gt;"",IF(AND(HI38&lt;=10,GH38&gt;=$HH$92),HLOOKUP(HI38,Points_Table,IF(HM38&gt;=6,8,HM38+2),FALSE),0),"")),"")</f>
        <v/>
      </c>
      <c r="HL38" s="53" t="str">
        <f>IF(HJ38&lt;&gt;"",AVERAGE(IF(AND($G38="3",HJ38&lt;&gt;""),HLOOKUP(HJ38,Points_Table_Modified,IF(HM38&gt;=6,8,HM38+2),FALSE),IF(HJ38&lt;&gt;"",HLOOKUP(HJ38,Points_Table,IF(HM38&gt;=6,8,HM38+2),FALSE),"")),HK38),HK38)</f>
        <v/>
      </c>
      <c r="HM38" s="57">
        <f>VLOOKUP($G38,Entries_D_Event,9,FALSE)</f>
        <v>0</v>
      </c>
      <c r="HN38" s="52" t="str">
        <f>CONCATENATE(HI38,HD38,GY38,GT38,GO38,GJ38)</f>
        <v/>
      </c>
      <c r="HO38" s="118" t="str">
        <f>IF(HN38&lt;&gt;"",IF(AND($G38="3",GH38&lt;&gt;""),10,IF(GH38&lt;&gt;"",5,"")),"")</f>
        <v/>
      </c>
      <c r="HP38" s="118">
        <f>_xlfn.NUMBERVALUE(IF(HN38&lt;&gt;"",CONCATENATE(HL38,HG38,HB38,GW38,GR38,GM38),""))</f>
        <v>0</v>
      </c>
      <c r="HQ38" s="56">
        <f>IFERROR(HO38+HP38,0)</f>
        <v>0</v>
      </c>
      <c r="HR38" s="90"/>
      <c r="HS38" s="52" t="str">
        <f>IF(AND($G38="1",HR38&lt;&gt;""),HR38,"")</f>
        <v/>
      </c>
      <c r="HT38" s="52" t="str">
        <f>IF(AND(HR38&lt;&gt;"",$G38="1"),_xlfn.RANK.EQ(HR38,$HS$6:$HS$89),"")</f>
        <v/>
      </c>
      <c r="HU38" s="52" t="str">
        <f>IF(IF(HT38&lt;&gt;"",IF(MAX(COUNTIF($HT$6:$HT$89,$HT$6:$HT$89))&gt;1,"x",""),"")&lt;&gt;"",HT38+1,"")</f>
        <v/>
      </c>
      <c r="HV38" s="52"/>
      <c r="HW38" s="53"/>
      <c r="HX38" s="51" t="str">
        <f>IF(AND($G38="2",HR38&lt;&gt;""),HR38,"")</f>
        <v/>
      </c>
      <c r="HY38" s="52" t="str">
        <f>IF(AND(HR38&lt;&gt;"",$G38="2"),_xlfn.RANK.EQ(HR38,$HX$6:$HX$89),"")</f>
        <v/>
      </c>
      <c r="HZ38" s="52" t="str">
        <f>IF(IF(HY38&lt;&gt;"",IF(MAX(COUNTIF($HY$6:$HY$89,$HY$6:$HY$89))&gt;1,"x",""),"")&lt;&gt;"",HY38+1,"")</f>
        <v/>
      </c>
      <c r="IA38" s="54"/>
      <c r="IB38" s="53"/>
      <c r="IC38" s="51" t="str">
        <f>IF(AND($G38="3",HR38&lt;&gt;""),HR38,"")</f>
        <v/>
      </c>
      <c r="ID38" s="52" t="str">
        <f>IF(AND(HR38&lt;&gt;"",$G38="3"),_xlfn.RANK.EQ(HR38,$IC$6:$IC$89),"")</f>
        <v/>
      </c>
      <c r="IE38" s="52" t="str">
        <f>IF(IF(ID38&lt;&gt;"",IF(MAX(COUNTIF($ID$6:$ID$89,$ID$6:$ID$89))&gt;1,"x",""),"")&lt;&gt;"",ID38+1,"")</f>
        <v/>
      </c>
      <c r="IF38" s="52" t="str">
        <f>IF(ID38&lt;&gt;"",IF($G38="3",IF(HR38&lt;&gt;"",IF(AND(ID38&lt;=20,HR38&gt;=$IC$92),HLOOKUP(ID38,Points_Table_Modified,IF(IW38&gt;=6,8,IW38+2),FALSE),0),""),IF(HR38&lt;&gt;"",IF(AND(ID38&lt;=10,HR38&gt;=$IC$92),HLOOKUP(ID38,Points_Table,IF(IW38&gt;=6,8,IW38+2),FALSE),0),"")),"")</f>
        <v/>
      </c>
      <c r="IG38" s="53" t="str">
        <f>IF(IE38&lt;&gt;"",AVERAGE(IF(AND($G38="3",IE38&lt;&gt;""),HLOOKUP(IE38,Points_Table_Modified,IF(IW38&gt;=6,8,IW38+2),FALSE),IF(IE38&lt;&gt;"",HLOOKUP(IE38,Points_Table,IF(IW38&gt;=6,8,IW38+2),FALSE),"")),IF38),IF38)</f>
        <v/>
      </c>
      <c r="IH38" s="51" t="str">
        <f>IF(AND($G38="4",HR38&lt;&gt;""),HR38,"")</f>
        <v/>
      </c>
      <c r="II38" s="52" t="str">
        <f>IF(AND(HR38&lt;&gt;"",G38="4"),_xlfn.RANK.EQ(HR38,$IH$6:$IH$89),"")</f>
        <v/>
      </c>
      <c r="IJ38" s="52" t="str">
        <f>IF(IF(II38&lt;&gt;"",IF(MAX(COUNTIF($II$6:$II$89,$II$6:$II$89))&gt;1,"x",""),"")&lt;&gt;"",II38+1,"")</f>
        <v/>
      </c>
      <c r="IK38" s="52"/>
      <c r="IL38" s="53"/>
      <c r="IM38" s="51" t="str">
        <f>IF(AND($G38="5",HR38&lt;&gt;""),HR38,"")</f>
        <v/>
      </c>
      <c r="IN38" s="52" t="str">
        <f>IF(AND(HR38&lt;&gt;"",$G38="5"),_xlfn.RANK.EQ(HR38,$IM$6:$IM$89),"")</f>
        <v/>
      </c>
      <c r="IO38" s="52" t="str">
        <f>IF(IF(IN38&lt;&gt;"",IF(MAX(COUNTIF($IN$6:$IN$89,$IN$6:$IN$89))&gt;1,"x",""),"")&lt;&gt;"",IN38+1,"")</f>
        <v/>
      </c>
      <c r="IP38" s="52"/>
      <c r="IQ38" s="53"/>
      <c r="IR38" s="51" t="str">
        <f>IF(AND($G38="6",HR38&lt;&gt;""),HR38,"")</f>
        <v/>
      </c>
      <c r="IS38" s="52" t="str">
        <f>IF(AND(HR38&lt;&gt;"",$G38="6"),_xlfn.RANK.EQ(HR38,$IR$6:$IR$89),"")</f>
        <v/>
      </c>
      <c r="IT38" s="52" t="str">
        <f>IF(IF(IS38&lt;&gt;"",IF(MAX(COUNTIF($IS$6:$IS$89,$IS$6:$IS$89))&gt;1,"x",""),"")&lt;&gt;"",IS38+1,"")</f>
        <v/>
      </c>
      <c r="IU38" s="52"/>
      <c r="IV38" s="53"/>
      <c r="IW38" s="57">
        <f>VLOOKUP($G38,Entries_D_Event,10,FALSE)</f>
        <v>0</v>
      </c>
      <c r="IX38" s="52" t="str">
        <f>CONCATENATE(IS38,IN38,II38,ID38,HY38,HT38)</f>
        <v/>
      </c>
      <c r="IY38" s="118" t="str">
        <f>IF(IX38&lt;&gt;"",IF(AND($G38="3",HR38&lt;&gt;""),10,IF(HR38&lt;&gt;"",5,"")),"")</f>
        <v/>
      </c>
      <c r="IZ38" s="118">
        <f>_xlfn.NUMBERVALUE(IF(IX38&lt;&gt;"",CONCATENATE(IV38,IQ38,IL38,IG38,IB38,HW38),""))</f>
        <v>0</v>
      </c>
      <c r="JA38" s="56">
        <f>IFERROR(IY38+IZ38,0)</f>
        <v>0</v>
      </c>
      <c r="JB38" s="90"/>
      <c r="JC38" s="52" t="str">
        <f>IF(AND($G38="1",JB38&lt;&gt;""),JB38,"")</f>
        <v/>
      </c>
      <c r="JD38" s="52" t="str">
        <f>IF(AND(JB38&lt;&gt;"",$G38="1"),_xlfn.RANK.EQ(JB38,$JC$6:$JC$89),"")</f>
        <v/>
      </c>
      <c r="JE38" s="52" t="str">
        <f>IF(IF(JD38&lt;&gt;"",IF(MAX(COUNTIF($JD$6:$JD$89,$JD$6:$JD$89))&gt;1,"x",""),"")&lt;&gt;"",JD38+1,"")</f>
        <v/>
      </c>
      <c r="JF38" s="52" t="str">
        <f>IF(JD38&lt;&gt;"",IF($G38="3",IF(JB38&lt;&gt;"",IF(AND(JD38&lt;=10,JB38&gt;=$JC$92),HLOOKUP(JD38,Points_Table_Modified,IF(KG38&gt;=6,8,KG38+2),FALSE),0),""),IF(JB38&lt;&gt;"",IF(AND(JD38&lt;=10,JB38&gt;=$JC$92),HLOOKUP(JD38,Points_Table,IF(KG38&gt;=6,8,KG38+2),FALSE),0),"")),"")</f>
        <v/>
      </c>
      <c r="JG38" s="53" t="str">
        <f>IF(JE38&lt;&gt;"",AVERAGE(IF(AND($G38="3",JE38&lt;&gt;""),HLOOKUP(JE38,Points_Table_Modified,IF(KG38&gt;=6,8,KG38+2),FALSE),IF(JE38&lt;&gt;"",HLOOKUP(JE38,Points_Table,IF(KG38&gt;=6,8,KG38+2),FALSE),"")),JF38),JF38)</f>
        <v/>
      </c>
      <c r="JH38" s="51" t="str">
        <f>IF(AND($G38="2",JB38&lt;&gt;""),JB38,"")</f>
        <v/>
      </c>
      <c r="JI38" s="52" t="str">
        <f>IF(AND(JB38&lt;&gt;"",$G38="2"),_xlfn.RANK.EQ(JB38,$JH$6:$JH$89),"")</f>
        <v/>
      </c>
      <c r="JJ38" s="52" t="str">
        <f>IF(IF(JI38&lt;&gt;"",IF(MAX(COUNTIF($JI$6:$JI$89,$JI$6:$JI$89))&gt;1,"x",""),"")&lt;&gt;"",JI38+1,"")</f>
        <v/>
      </c>
      <c r="JK38" s="54" t="str">
        <f>IF(JI38&lt;&gt;"",IF($G38="3",IF(JB38&lt;&gt;"",IF(AND(JI38&lt;=10,JB38&gt;=$JH$92),HLOOKUP(JI38,Points_Table_Modified,IF(KG38&gt;=6,8,KG38+2),FALSE),0),""),IF(JB38&lt;&gt;"",IF(AND(JI38&lt;=10,JB38&gt;=$JH$92),HLOOKUP(JI38,Points_Table,IF(KG38&gt;=6,8,KG38+2),FALSE),0),"")),"")</f>
        <v/>
      </c>
      <c r="JL38" s="53" t="str">
        <f>IF(JJ38&lt;&gt;"",AVERAGE(IF(AND($G38="3",JJ38&lt;&gt;""),HLOOKUP(JJ38,Points_Table_Modified,IF(KG38&gt;=6,8,KG38+2),FALSE),IF(JJ38&lt;&gt;"",HLOOKUP(JJ38,Points_Table,IF(KG38&gt;=6,8,KG38+2),FALSE),"")),JK38),JK38)</f>
        <v/>
      </c>
      <c r="JM38" s="51" t="str">
        <f>IF(AND($G38="3",JB38&lt;&gt;""),JB38,"")</f>
        <v/>
      </c>
      <c r="JN38" s="52" t="str">
        <f>IF(AND(JB38&lt;&gt;"",$G38="3"),_xlfn.RANK.EQ(JB38,$JM$6:$JM$89),"")</f>
        <v/>
      </c>
      <c r="JO38" s="52" t="str">
        <f>IF(IF(JN38&lt;&gt;"",IF(MAX(COUNTIF($JN$6:$JN$89,$JN$6:$JN$89))&gt;1,"x",""),"")&lt;&gt;"",JN38+1,"")</f>
        <v/>
      </c>
      <c r="JP38" s="52" t="str">
        <f>IF(JN38&lt;&gt;"",IF($G38="3",IF(JB38&lt;&gt;"",IF(AND(JN38&lt;=20,JB38&gt;=$JM$92),HLOOKUP(JN38,Points_Table_Modified,IF(KG38&gt;=6,8,KG38+2),FALSE),0),""),IF(JB38&lt;&gt;"",IF(AND(JN38&lt;=10,JB38&gt;=$JM$92),HLOOKUP(JN38,Points_Table,IF(KG38&gt;=6,8,KG38+2),FALSE),0),"")),"")</f>
        <v/>
      </c>
      <c r="JQ38" s="53" t="str">
        <f>IF(JO38&lt;&gt;"",AVERAGE(IF(AND($G38="3",JO38&lt;&gt;""),HLOOKUP(JO38,Points_Table_Modified,IF(KG38&gt;=6,8,KG38+2),FALSE),IF(JO38&lt;&gt;"",HLOOKUP(JO38,Points_Table,IF(KG38&gt;=6,8,KG38+2),FALSE),"")),JP38),JP38)</f>
        <v/>
      </c>
      <c r="JR38" s="51" t="str">
        <f>IF(AND($G38="4",JB38&lt;&gt;""),JB38,"")</f>
        <v/>
      </c>
      <c r="JS38" s="52" t="str">
        <f>IF(AND(JB38&lt;&gt;"",G38="4"),_xlfn.RANK.EQ(JB38,$JR$6:$JR$89),"")</f>
        <v/>
      </c>
      <c r="JT38" s="52" t="str">
        <f>IF(IF(JS38&lt;&gt;"",IF(MAX(COUNTIF($JS$6:$JS$89,$JS$6:$JS$89))&gt;1,"x",""),"")&lt;&gt;"",JS38+1,"")</f>
        <v/>
      </c>
      <c r="JU38" s="52" t="str">
        <f>IF(JS38&lt;&gt;"",IF($G38="3",IF(JB38&lt;&gt;"",IF(AND(JS38&lt;=10,JB38&gt;=$JR$92),HLOOKUP(JS38,Points_Table_Modified,IF(KG38&gt;=6,8,KG38+2),FALSE),0),""),IF(JB38&lt;&gt;"",IF(AND(JS38&lt;=10,JB38&gt;=$JR$92),HLOOKUP(JS38,Points_Table,IF(KG38&gt;=6,8,KG38+2),FALSE),0),"")),"")</f>
        <v/>
      </c>
      <c r="JV38" s="53" t="str">
        <f>IF(JT38&lt;&gt;"",AVERAGE(IF(AND($G38="3",JT38&lt;&gt;""),HLOOKUP(JT38,Points_Table_Modified,IF(KG38&gt;=6,8,KG38+2),FALSE),IF(JT38&lt;&gt;"",HLOOKUP(JT38,Points_Table,IF(KG38&gt;=6,8,KG38+2),FALSE),"")),JU38),JU38)</f>
        <v/>
      </c>
      <c r="JW38" s="51" t="str">
        <f>IF(AND($G38="5",JB38&lt;&gt;""),JB38,"")</f>
        <v/>
      </c>
      <c r="JX38" s="52" t="str">
        <f>IF(AND(JB38&lt;&gt;"",$G38="5"),_xlfn.RANK.EQ(JB38,$JW$6:$JW$89),"")</f>
        <v/>
      </c>
      <c r="JY38" s="52" t="str">
        <f>IF(IF(JX38&lt;&gt;"",IF(MAX(COUNTIF($JX$6:$JX$89,$JX$6:$JX$89))&gt;1,"x",""),"")&lt;&gt;"",JX38+1,"")</f>
        <v/>
      </c>
      <c r="JZ38" s="52" t="str">
        <f>IF(JX38&lt;&gt;"",IF($G38="3",IF(JB38&lt;&gt;"",IF(AND(JX38&lt;=10,JB38&gt;=$JW$92),HLOOKUP(JX38,Points_Table_Modified,IF(KG38&gt;=6,8,KG38+2),FALSE),0),""),IF(JB38&lt;&gt;"",IF(AND(JX38&lt;=10,JB38&gt;=$JW$92),HLOOKUP(JX38,Points_Table,IF(KG38&gt;=6,8,KG38+2),FALSE),0),"")),"")</f>
        <v/>
      </c>
      <c r="KA38" s="53" t="str">
        <f>IF(JY38&lt;&gt;"",AVERAGE(IF(AND($G38="3",JY38&lt;&gt;""),HLOOKUP(JY38,Points_Table_Modified,IF(KG38&gt;=6,8,KG38+2),FALSE),IF(JY38&lt;&gt;"",HLOOKUP(JY38,Points_Table,IF(KG38&gt;=6,8,KG38+2),FALSE),"")),JZ38),JZ38)</f>
        <v/>
      </c>
      <c r="KB38" s="51" t="str">
        <f>IF(AND($G38="6",JB38&lt;&gt;""),JB38,"")</f>
        <v/>
      </c>
      <c r="KC38" s="52" t="str">
        <f>IF(AND(JB38&lt;&gt;"",$G38="6"),_xlfn.RANK.EQ(JB38,$KB$6:$KB$89),"")</f>
        <v/>
      </c>
      <c r="KD38" s="52" t="str">
        <f>IF(IF(KC38&lt;&gt;"",IF(MAX(COUNTIF($KC$6:$KC$89,$KC$6:$KC$89))&gt;1,"x",""),"")&lt;&gt;"",KC38+1,"")</f>
        <v/>
      </c>
      <c r="KE38" s="52" t="str">
        <f>IF(KC38&lt;&gt;"",IF($G38="3",IF(JB38&lt;&gt;"",IF(AND(KC38&lt;=10,JB38&gt;=$KB$92),HLOOKUP(KC38,Points_Table_Modified,IF(KG38&gt;=6,8,KG38+2),FALSE),0),""),IF(JB38&lt;&gt;"",IF(AND(KC38&lt;=10,JB38&gt;=$KB$92),HLOOKUP(KC38,Points_Table,IF(KG38&gt;=6,8,KG38+2),FALSE),0),"")),"")</f>
        <v/>
      </c>
      <c r="KF38" s="53" t="str">
        <f>IF(KD38&lt;&gt;"",AVERAGE(IF(AND($G38="3",KD38&lt;&gt;""),HLOOKUP(KD38,Points_Table_Modified,IF(KG38&gt;=6,8,KG38+2),FALSE),IF(KD38&lt;&gt;"",HLOOKUP(KD38,Points_Table,IF(KG38&gt;=6,8,KG38+2),FALSE),"")),KE38),KE38)</f>
        <v/>
      </c>
      <c r="KG38" s="57">
        <f>VLOOKUP($G38,Entries_D_Event,11,FALSE)</f>
        <v>0</v>
      </c>
      <c r="KH38" s="52" t="str">
        <f>CONCATENATE(KC38,JX38,JS38,JN38,JI38,JD38)</f>
        <v/>
      </c>
      <c r="KI38" s="118" t="str">
        <f>IF(KH38&lt;&gt;"",IF(AND($G38="3",JB38&lt;&gt;""),10,IF(JB38&lt;&gt;"",5,"")),"")</f>
        <v/>
      </c>
      <c r="KJ38" s="118">
        <f>_xlfn.NUMBERVALUE(IF(KH38&lt;&gt;"",CONCATENATE(KF38,KA38,JV38,JQ38,JL38,JG38),""))</f>
        <v>0</v>
      </c>
      <c r="KK38" s="56">
        <f>IFERROR(KI38+KJ38,0)</f>
        <v>0</v>
      </c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</row>
    <row r="39" spans="1:358" s="1" customFormat="1" x14ac:dyDescent="0.25">
      <c r="A39" s="35"/>
      <c r="B39" s="45">
        <v>34</v>
      </c>
      <c r="C39" s="46" t="s">
        <v>236</v>
      </c>
      <c r="D39" s="47" t="s">
        <v>237</v>
      </c>
      <c r="E39" s="50"/>
      <c r="F39" s="109">
        <v>934</v>
      </c>
      <c r="G39" s="59" t="s">
        <v>59</v>
      </c>
      <c r="H39" s="50" t="str">
        <f>VLOOKUP($G39,Class_Description,2)</f>
        <v>Open Class</v>
      </c>
      <c r="I39" s="187">
        <f>AS39+CC39+DM39+EW39+GG39+HQ39+JA39+KK39</f>
        <v>25</v>
      </c>
      <c r="J39" s="116"/>
      <c r="K39" s="102" t="str">
        <f>IF(AND(J39&lt;&gt;"",$G39="1"),J39,"")</f>
        <v/>
      </c>
      <c r="L39" s="103" t="str">
        <f>IF(AND(J39&lt;&gt;"",$G39="1"),_xlfn.RANK.EQ(J39,$K$6:$K$89),"")</f>
        <v/>
      </c>
      <c r="M39" s="103" t="str">
        <f>IF(G39="6",IF(IF(L39&lt;&gt;"",IF(MAX(COUNTIF($L$6:$L$89,$L$6:$L$89))&gt;1,"x",""),"")&lt;&gt;"",L39+1,""),IF(K39=0,"",IF(IF(L39&lt;&gt;"",IF(MAX(COUNTIF($L$6:$L$89,$L$6:$L$89))&gt;1,"x",""),"")&lt;&gt;"",L39+1,"")))</f>
        <v/>
      </c>
      <c r="N39" s="103" t="str">
        <f>IF(L39&lt;&gt;"",IF($G39="3",IF(AND(L39&lt;=20,J39&gt;=$K$92),HLOOKUP(L39,Points_Table_Modified,IF(AO39&gt;=6,8,AO39+2),FALSE),0),IF(AND(L39&lt;=10,J39&gt;=$K$92),HLOOKUP(L39,Points_Table,IF(AO39&gt;=6,8,AO39+2),FALSE),0)),"")</f>
        <v/>
      </c>
      <c r="O39" s="103" t="str">
        <f>IF(M39&lt;&gt;"",AVERAGE(IF(AND($G39="3",M39&lt;&gt;""),HLOOKUP(M39,Points_Table_Modified,IF(AO39&gt;=6,8,AO39+2),FALSE),IF(M39&lt;&gt;"",HLOOKUP(M39,Points_Table,IF(AO39&gt;=6,8,AO39+2),FALSE),"")),N39),N39)</f>
        <v/>
      </c>
      <c r="P39" s="102" t="str">
        <f>IF(AND(J39&lt;&gt;"",$G39="2"),J39,"")</f>
        <v/>
      </c>
      <c r="Q39" s="103" t="str">
        <f>IF(AND(J39&lt;&gt;"",$G39="2"),_xlfn.RANK.EQ(J39,$P$6:$P$89),"")</f>
        <v/>
      </c>
      <c r="R39" s="103" t="str">
        <f>IF(G39="6",IF(IF(Q39&lt;&gt;"",IF(MAX(COUNTIF($Q$6:$Q$89,$Q$6:$Q$89))&gt;1,"x",""),"")&lt;&gt;"",Q39+1,""),IF(P39=0,"",IF(IF(Q39&lt;&gt;"",IF(MAX(COUNTIF($Q$6:$Q$89,$Q$6:$Q$89))&gt;1,"x",""),"")&lt;&gt;"",Q39+1,"")))</f>
        <v/>
      </c>
      <c r="S39" s="103" t="str">
        <f>IF(Q39&lt;&gt;"",IF($G39="3",IF(J39&lt;&gt;"",IF(AND(Q39&lt;=10,J39&gt;=$P$92),HLOOKUP(Q39,Points_Table_Modified,IF(AO39&gt;=6,8,AO39+2),FALSE),0),""),IF(J39&lt;&gt;"",IF(AND(Q39&lt;=10,J39&gt;=$P$92),HLOOKUP(Q39,Points_Table,IF(AO39&gt;=6,8,AO39+2),FALSE),0),"")),"")</f>
        <v/>
      </c>
      <c r="T39" s="103" t="str">
        <f>IF(R39&lt;&gt;"",AVERAGE(IF(AND($G39="3",R39&lt;&gt;""),HLOOKUP(R39,Points_Table_Modified,IF(AO39&gt;=6,8,AO39+2),FALSE),IF(R39&lt;&gt;"",HLOOKUP(R39,Points_Table,IF(AO39&gt;=6,8,AO39+2),FALSE),"")),S39),S39)</f>
        <v/>
      </c>
      <c r="U39" s="102" t="str">
        <f>IF(AND(J39&lt;&gt;"",$G39="3"),J39,"")</f>
        <v/>
      </c>
      <c r="V39" s="103" t="str">
        <f>IF(AND(J39&lt;&gt;"",$G39="3"),_xlfn.RANK.EQ(J39,$U$6:$U$89),"")</f>
        <v/>
      </c>
      <c r="W39" s="103" t="str">
        <f>IF(G39="6",IF(IF(V39&lt;&gt;"",IF(MAX(COUNTIF($V$6:$V$89,$V$6:$V$89))&gt;1,"x",""),"")&lt;&gt;"",V39+1,""),IF(U39=0,"",IF(IF(V39&lt;&gt;"",IF(MAX(COUNTIF($V$6:$V$89,$V$6:$V$89))&gt;1,"x",""),"")&lt;&gt;"",V39+1,"")))</f>
        <v/>
      </c>
      <c r="X39" s="103" t="str">
        <f>IF(V39&lt;&gt;"",IF($G39="3",IF(J39&lt;&gt;"",IF(AND(V39&lt;=20,J39&gt;=$U$92),HLOOKUP(V39,Points_Table_Modified,IF(AO39&gt;=6,8,AO39+2),FALSE),0),""),IF(J39&lt;&gt;"",IF(AND(V39&lt;=10,$J39&gt;=$U$92),HLOOKUP(V39,Points_Table,IF(AO39&gt;=6,8,AO39+2),FALSE),0),"")),"")</f>
        <v/>
      </c>
      <c r="Y39" s="103" t="str">
        <f>IF(W39&lt;&gt;"",AVERAGE(IF(AND($G39="3",W39&lt;&gt;""),HLOOKUP(W39,Points_Table_Modified,IF(AO39&gt;=6,8,AO39+2),FALSE),IF(W39&lt;&gt;"",HLOOKUP(W39,Points_Table,IF(AO39&gt;=6,8,AO39+2),FALSE),"")),X39),X39)</f>
        <v/>
      </c>
      <c r="Z39" s="102" t="str">
        <f>IF(AND(J39&lt;&gt;"",$G39="4"),J39,"")</f>
        <v/>
      </c>
      <c r="AA39" s="103" t="str">
        <f>IF(AND($J39&lt;&gt;"",G39="4"),_xlfn.RANK.EQ(J39,$Z$6:$Z$89),"")</f>
        <v/>
      </c>
      <c r="AB39" s="103" t="str">
        <f>IF($G39="6",IF(IF(AA39&lt;&gt;"",IF(MAX(COUNTIF($AA$6:$AA$89,$AA$6:$AA$89))&gt;1,"x",""),"")&lt;&gt;"",AA39+1,""),IF(Z39=0,"",IF(IF(AA39&lt;&gt;"",IF(MAX(COUNTIF($AA$6:$AA$89,$AA$6:$AA$89))&gt;1,"x",""),"")&lt;&gt;"",AA39+1,"")))</f>
        <v/>
      </c>
      <c r="AC39" s="103" t="str">
        <f>IF(AA39&lt;&gt;"",IF($G39="3",IF(J39&lt;&gt;"",IF(AND(AA39&lt;=10,J39&gt;=$Z$92),HLOOKUP(AA39,Points_Table_Modified,IF(AO39&gt;=6,8,AO39+2),FALSE),0),""),IF(J39&lt;&gt;"",IF(AND(AA39&lt;=10,J39&gt;=$Z$92),HLOOKUP(AA39,Points_Table,IF(AO39&gt;=6,8,AO39+2),FALSE),0),"")),"")</f>
        <v/>
      </c>
      <c r="AD39" s="103" t="str">
        <f>IF(AB39&lt;&gt;"",AVERAGE(IF(AND($G39="3",AB39&lt;&gt;""),HLOOKUP(AB39,Points_Table_Modified,IF(AO39&gt;=6,8,AO39+2),FALSE),IF(AB39&lt;&gt;"",HLOOKUP(AB39,Points_Table,IF(AO39&gt;=6,8,AO39+2),FALSE),"")),AC39),AC39)</f>
        <v/>
      </c>
      <c r="AE39" s="102" t="str">
        <f>IF(AND(J39&lt;&gt;"",$G39="5"),J39,"")</f>
        <v/>
      </c>
      <c r="AF39" s="103" t="str">
        <f>IF(AND(J39&lt;&gt;"",$G39="5"),_xlfn.RANK.EQ(J39,$AE$6:$AE$89),"")</f>
        <v/>
      </c>
      <c r="AG39" s="103" t="str">
        <f>IF($G39="6",IF(IF(AF39&lt;&gt;"",IF(MAX(COUNTIF($AF$6:$AF$89,$AF$6:$AF$89))&gt;1,"x",""),"")&lt;&gt;"",AF39+1,""),IF(AE39=0,"",IF(IF(AF39&lt;&gt;"",IF(MAX(COUNTIF($AF$6:$AF$89,$AF$6:$AF$89))&gt;1,"x",""),"")&lt;&gt;"",AF39+1,"")))</f>
        <v/>
      </c>
      <c r="AH39" s="103" t="str">
        <f>IF(AF39&lt;&gt;"",IF($G39="3",IF(J39&lt;&gt;"",IF(AND(AF39&lt;=10,J39&gt;=$AE$92),HLOOKUP(AF39,Points_Table_Modified,IF(AO39&gt;=6,8,AO39+2),FALSE),0),""),IF(J39&lt;&gt;"",IF(AND(AF39&lt;=10,J39&gt;=$AE$92),HLOOKUP(AF39,Points_Table,IF(AO39&gt;=6,8,AO39+2),FALSE),0),"")),"")</f>
        <v/>
      </c>
      <c r="AI39" s="103" t="str">
        <f>IF(AG39&lt;&gt;"",AVERAGE(IF(AND($G39="3",AG39&lt;&gt;""),HLOOKUP(AG39,Points_Table_Modified,IF(AO39&gt;=6,8,AO39+2),FALSE),IF(AG39&lt;&gt;"",HLOOKUP(AG39,Points_Table,IF(AO39&gt;=6,8,AO39+2),FALSE),"")),AH39),AH39)</f>
        <v/>
      </c>
      <c r="AJ39" s="102" t="str">
        <f>IF(AND(J39&lt;&gt;"",$G39="6"),J39,"")</f>
        <v/>
      </c>
      <c r="AK39" s="103" t="str">
        <f>IF(AND(J39&lt;&gt;"",$G39="6"),_xlfn.RANK.EQ(J39,$AJ$6:$AJ$89),"")</f>
        <v/>
      </c>
      <c r="AL39" s="103" t="str">
        <f>IF(G39="6",IF(IF(AK39&lt;&gt;"",IF(MAX(COUNTIF($AK$6:$AK$89,$AK$6:$AK$89))&gt;1,"x",""),"")&lt;&gt;"",AK39+1,""),IF(AJ39=0,"",IF(IF(AK39&lt;&gt;"",IF(MAX(COUNTIF($AK$6:$AK$89,$AK$6:$AK$89))&gt;1,"x",""),"")&lt;&gt;"",AK39+1,"")))</f>
        <v/>
      </c>
      <c r="AM39" s="103" t="str">
        <f>IF(AK39&lt;&gt;"",IF($G39="3",IF(J39&lt;&gt;"",IF(AND(AK39&lt;=10,J39&gt;=$AJ$92),HLOOKUP(AK39,Points_Table_Modified,IF(AO39&gt;=6,8,AO39+2),FALSE),0),""),IF(J39&lt;&gt;"",IF(AND(AK39&lt;=10,J39&gt;=$AJ$92),HLOOKUP(AK39,Points_Table,IF(AO39&gt;=6,8,AO39+2),FALSE),0),"")),"")</f>
        <v/>
      </c>
      <c r="AN39" s="136" t="str">
        <f>IF(AL39&lt;&gt;"",AVERAGE(IF(AND($G39="3",AL39&lt;&gt;""),HLOOKUP(AL39,Points_Table_Modified,IF(AO39&gt;=6,8,AO39+2),FALSE),IF(AL39&lt;&gt;"",HLOOKUP(AL39,Points_Table,IF(AO39&gt;=6,8,AO39+2),FALSE),"")),AM39),AM39)</f>
        <v/>
      </c>
      <c r="AO39" s="55">
        <f>VLOOKUP($G39,Entries_D_Event,4,FALSE)</f>
        <v>9</v>
      </c>
      <c r="AP39" s="52" t="str">
        <f>CONCATENATE(AK39,AF39,AA39,V39,Q39,L39)</f>
        <v/>
      </c>
      <c r="AQ39" s="118" t="str">
        <f>IF(AP39&lt;&gt;"",IF(AND($G39="3",J39&lt;&gt;""),10,IF(J39&lt;&gt;"",5,"")),"")</f>
        <v/>
      </c>
      <c r="AR39" s="118">
        <f>_xlfn.NUMBERVALUE(IF(AP39&lt;&gt;"",CONCATENATE(AN39,AI39,AD39,Y39,T39,O39),""))</f>
        <v>0</v>
      </c>
      <c r="AS39" s="56">
        <f>IFERROR(AQ39+AR39,0)</f>
        <v>0</v>
      </c>
      <c r="AT39" s="90"/>
      <c r="AU39" s="54" t="str">
        <f>IF(AND(AT39&lt;&gt;"",$G39="1"),AT39,"")</f>
        <v/>
      </c>
      <c r="AV39" s="52" t="str">
        <f>IF(AND(AT39&lt;&gt;"",$G39="1"),_xlfn.RANK.EQ(AT39,$AU$6:$AU$89),"")</f>
        <v/>
      </c>
      <c r="AW39" s="52" t="str">
        <f>IF(IF(AV39&lt;&gt;"",IF(MAX(COUNTIF($AV$6:$AV$89,$AV$6:$AV$89))&gt;1,"x",""),"")&lt;&gt;"",AV39+1,"")</f>
        <v/>
      </c>
      <c r="AX39" s="52" t="str">
        <f>IF(AV39&lt;&gt;"",IF($G39="3",IF(AT39&lt;&gt;"",IF(AND(AV39&lt;=10,AT39&gt;=$AU$92),HLOOKUP(AV39,Points_Table_Modified,IF(BY39&gt;=6,8,BY39+2),FALSE),0),""),IF(AT39&lt;&gt;"",IF(AND(AV39&lt;=10,AT39&gt;=$AU$92),HLOOKUP(AV39,Points_Table,IF(BY39&gt;=6,8,BY39+2),FALSE),0),"")),"")</f>
        <v/>
      </c>
      <c r="AY39" s="53" t="str">
        <f>IF(AW39&lt;&gt;"",AVERAGE(IF(AND($G39="3",AW39&lt;&gt;""),HLOOKUP(AW39,Points_Table_Modified,IF(BY39&gt;=6,8,BY39+2),FALSE),IF(AW39&lt;&gt;"",HLOOKUP(AW39,Points_Table,IF(BY39&gt;=6,8,BY39+2),FALSE),"")),AX39),AX39)</f>
        <v/>
      </c>
      <c r="AZ39" s="51" t="str">
        <f>IF(AND($G39="2",AT39&lt;&gt;""),AT39,"")</f>
        <v/>
      </c>
      <c r="BA39" s="52" t="str">
        <f>IF(AND(AT39&lt;&gt;"",$G39="2"),_xlfn.RANK.EQ(AT39,$AZ$6:$AZ$89),"")</f>
        <v/>
      </c>
      <c r="BB39" s="52" t="str">
        <f>IF(IF(BA39&lt;&gt;"",IF(MAX(COUNTIF($BA$6:$BA$89,$BA$6:$BA$89))&gt;1,"x",""),"")&lt;&gt;"",BA39+1,"")</f>
        <v/>
      </c>
      <c r="BC39" s="54" t="str">
        <f>IF(BA39&lt;&gt;"",IF($G39="3",IF(AT39&lt;&gt;"",IF(AND(BA39&lt;=10,AT39&gt;=$AZ$92),HLOOKUP(BA39,Points_Table_Modified,IF(BY39&gt;=6,8,BY39+2),FALSE),0),""),IF(AT39&lt;&gt;"",IF(AND(BA39&lt;=10,AT39&gt;=$AZ$92),HLOOKUP(BA39,Points_Table,IF(BY39&gt;=6,8,BY39+2),FALSE),0),"")),"")</f>
        <v/>
      </c>
      <c r="BD39" s="53" t="str">
        <f>IF(BB39&lt;&gt;"",AVERAGE(IF(AND($G39="3",BB39&lt;&gt;""),HLOOKUP(BB39,Points_Table_Modified,IF(BY39&gt;=6,8,BY39+2),FALSE),IF(BB39&lt;&gt;"",HLOOKUP(BB39,Points_Table,IF(BY39&gt;=6,8,BY39+2),FALSE),"")),BC39),BC39)</f>
        <v/>
      </c>
      <c r="BE39" s="51" t="str">
        <f>IF(AND($G39="3",AT39&lt;&gt;""),AT39,"")</f>
        <v/>
      </c>
      <c r="BF39" s="52" t="str">
        <f>IF(AND(AT39&lt;&gt;"",$G39="3"),_xlfn.RANK.EQ(AT39,$BE$6:$BE$89),"")</f>
        <v/>
      </c>
      <c r="BG39" s="52" t="str">
        <f>IF(IF(BF39&lt;&gt;"",IF(MAX(COUNTIF($BF$6:$BF$89,$BF$6:$BF$89))&gt;1,"x",""),"")&lt;&gt;"",BF39+1,"")</f>
        <v/>
      </c>
      <c r="BH39" s="52" t="str">
        <f>IF(BF39&lt;&gt;"",IF($G39="3",IF(AT39&lt;&gt;"",IF(AND(BF39&lt;=20,AT39&gt;=$BE$92),HLOOKUP(BF39,Points_Table_Modified,IF(BY39&gt;=6,8,BY39+2),FALSE),0),""),IF(AT39&lt;&gt;"",IF(AND(BF39&lt;=10,AT39&gt;=$BE$92),HLOOKUP(BF39,Points_Table,IF(BY39&gt;=6,8,BY39+2),FALSE),0),"")),"")</f>
        <v/>
      </c>
      <c r="BI39" s="53" t="str">
        <f>IF(BG39&lt;&gt;"",AVERAGE(IF(AND($G39="3",BG39&lt;&gt;""),HLOOKUP(BG39,Points_Table_Modified,IF(BY39&gt;=6,8,BY39+2),FALSE),IF(BG39&lt;&gt;"",HLOOKUP(BG39,Points_Table,IF(BY39&gt;=6,8,BY39+2),FALSE),"")),BH39),BH39)</f>
        <v/>
      </c>
      <c r="BJ39" s="51" t="str">
        <f>IF(AND($G39="4",AT39&lt;&gt;""),AT39,"")</f>
        <v/>
      </c>
      <c r="BK39" s="52" t="str">
        <f>IF(AND(AT39&lt;&gt;"",G39="4"),_xlfn.RANK.EQ(AT39,$BJ$6:$BJ$89),"")</f>
        <v/>
      </c>
      <c r="BL39" s="52" t="str">
        <f>IF(IF(BK39&lt;&gt;"",IF(MAX(COUNTIF($BK$6:$BK$89,$BK$6:$BK$89))&gt;1,"x",""),"")&lt;&gt;"",BK39+1,"")</f>
        <v/>
      </c>
      <c r="BM39" s="52" t="str">
        <f>IF(BK39&lt;&gt;"",IF($G39="3",IF(AT39&lt;&gt;"",IF(AND(BK39&lt;=10,AT39&gt;=$BJ$92),HLOOKUP(BK39,Points_Table_Modified,IF(BY39&gt;=6,8,BY39+2),FALSE),0),""),IF(AT39&lt;&gt;"",IF(AND(BK39&lt;=10,AT39&gt;=$BJ$92),HLOOKUP(BK39,Points_Table,IF(BY39&gt;=6,8,BY39+2),FALSE),0),"")),"")</f>
        <v/>
      </c>
      <c r="BN39" s="53" t="str">
        <f>IF(BL39&lt;&gt;"",AVERAGE(IF(AND($G39="3",BL39&lt;&gt;""),HLOOKUP(BL39,Points_Table_Modified,IF(BY39&gt;=6,8,BY39+2),FALSE),IF(BL39&lt;&gt;"",HLOOKUP(BL39,Points_Table,IF(BY39&gt;=6,8,BY39+2),FALSE),"")),BM39),BM39)</f>
        <v/>
      </c>
      <c r="BO39" s="51" t="str">
        <f>IF(AND($G39="5",AT39&lt;&gt;""),AT39,"")</f>
        <v/>
      </c>
      <c r="BP39" s="52" t="str">
        <f>IF(AND(AT39&lt;&gt;"",$G39="5"),_xlfn.RANK.EQ(AT39,$BO$6:$BO$89),"")</f>
        <v/>
      </c>
      <c r="BQ39" s="52" t="str">
        <f>IF(IF(BP39&lt;&gt;"",IF(MAX(COUNTIF($BP$6:$BP$89,$BP$6:$BP$89))&gt;1,"x",""),"")&lt;&gt;"",BP39+1,"")</f>
        <v/>
      </c>
      <c r="BR39" s="52" t="str">
        <f>IF(BP39&lt;&gt;"",IF($G39="3",IF(AT39&lt;&gt;"",IF(AND(BP39&lt;=10,AT39&gt;=$BO$92),HLOOKUP(BP39,Points_Table_Modified,IF(BY39&gt;=6,8,BY39+2),FALSE),0),""),IF(AT39&lt;&gt;"",IF(AND(BP39&lt;=10,AT39&gt;=$BO$92),HLOOKUP(BP39,Points_Table,IF(BY39&gt;=6,8,BY39+2),FALSE),0),"")),"")</f>
        <v/>
      </c>
      <c r="BS39" s="53" t="str">
        <f>IF(BQ39&lt;&gt;"",AVERAGE(IF(AND($G39="3",BQ39&lt;&gt;""),HLOOKUP(BQ39,Points_Table_Modified,IF(BY39&gt;=6,8,BY39+2),FALSE),IF(BQ39&lt;&gt;"",HLOOKUP(BQ39,Points_Table,IF(BY39&gt;=6,8,BY39+2),FALSE),"")),BR39),BR39)</f>
        <v/>
      </c>
      <c r="BT39" s="51" t="str">
        <f>IF(AND($G39="6",AT39&lt;&gt;""),AT39,"")</f>
        <v/>
      </c>
      <c r="BU39" s="52" t="str">
        <f>IF(AND(AT39&lt;&gt;"",$G39="6"),_xlfn.RANK.EQ(AT39,$BT$6:$BT$89),"")</f>
        <v/>
      </c>
      <c r="BV39" s="52" t="str">
        <f>IF(IF(BU39&lt;&gt;"",IF(MAX(COUNTIF($BU$6:$BU$89,$BU$6:$BU$89))&gt;1,"x",""),"")&lt;&gt;"",BU39+1,"")</f>
        <v/>
      </c>
      <c r="BW39" s="52" t="str">
        <f>IF(BU39&lt;&gt;"",IF($G39="3",IF(AT39&lt;&gt;"",IF(AND(BU39&lt;=10,AT39&gt;=$BT$92),HLOOKUP(BU39,Points_Table_Modified,IF(BY39&gt;=6,8,BY39+2),FALSE),0),""),IF(AT39&lt;&gt;"",IF(AND(BU39&lt;=10,AT39&gt;=$BT$92),HLOOKUP(BU39,Points_Table,IF(BY39&gt;=6,8,BY39+2),FALSE),0),"")),"")</f>
        <v/>
      </c>
      <c r="BX39" s="53" t="str">
        <f>IF(BV39&lt;&gt;"",AVERAGE(IF(AND($G39="3",BV39&lt;&gt;""),HLOOKUP(BV39,Points_Table_Modified,IF(BY39&gt;=6,8,BY39+2),FALSE),IF(BV39&lt;&gt;"",HLOOKUP(BV39,Points_Table,IF(BY39&gt;=6,8,BY39+2),FALSE),"")),BW39),BW39)</f>
        <v/>
      </c>
      <c r="BY39" s="55">
        <f>VLOOKUP($G39,Entries_D_Event,5,FALSE)</f>
        <v>7</v>
      </c>
      <c r="BZ39" s="52" t="str">
        <f>CONCATENATE(BU39,BP39,BK39,BF39,BA39,AV39)</f>
        <v/>
      </c>
      <c r="CA39" s="118" t="str">
        <f>IF(BZ39&lt;&gt;"",IF(AND($G39="3",AT39&lt;&gt;""),10,IF(AT39&lt;&gt;"",5,"")),"")</f>
        <v/>
      </c>
      <c r="CB39" s="118">
        <f>_xlfn.NUMBERVALUE(IF(BZ39&lt;&gt;"",CONCATENATE(BX39,BS39,BN39,BI39,BD39,AY39),""))</f>
        <v>0</v>
      </c>
      <c r="CC39" s="56">
        <f>IFERROR(CA39+CB39,0)</f>
        <v>0</v>
      </c>
      <c r="CD39" s="90">
        <v>240</v>
      </c>
      <c r="CE39" s="54" t="str">
        <f>IF(AND($G39="1",CD39&lt;&gt;""),CD39,"")</f>
        <v/>
      </c>
      <c r="CF39" s="52" t="str">
        <f>IF(AND(CD39&lt;&gt;"",$G39="1"),_xlfn.RANK.EQ(CD39,$CE$6:$CE$89),"")</f>
        <v/>
      </c>
      <c r="CG39" s="52" t="str">
        <f>IF(IF(CF39&lt;&gt;"",IF(MAX(COUNTIF($CF$6:$CF$89,$CF$6:$CF$89))&gt;1,"x",""),"")&lt;&gt;"",CF39+1,"")</f>
        <v/>
      </c>
      <c r="CH39" s="52" t="str">
        <f>IF(CF39&lt;&gt;"",IF($G39="3",IF(CD39&lt;&gt;"",IF(AND(CF39&lt;=10,CD39&gt;=$CE$92),HLOOKUP(CF39,Points_Table_Modified,IF(DI39&gt;=6,8,DI39+2),FALSE),0),""),IF(CD39&lt;&gt;"",IF(AND(CF39&lt;=10,CD39&gt;=$CE$92),HLOOKUP(CF39,Points_Table,IF(DI39&gt;=6,8,DI39+2),FALSE),0),"")),"")</f>
        <v/>
      </c>
      <c r="CI39" s="53" t="str">
        <f>IF(CG39&lt;&gt;"",AVERAGE(IF(AND($G39="3",CG39&lt;&gt;""),HLOOKUP(CG39,Points_Table_Modified,IF(DI39&gt;=6,8,DI39+2),FALSE),IF(CG39&lt;&gt;"",HLOOKUP(CG39,Points_Table,IF(DI39&gt;=6,8,DI39+2),FALSE),"")),CH39),CH39)</f>
        <v/>
      </c>
      <c r="CJ39" s="51" t="str">
        <f>IF(AND($G39="2",CD39&lt;&gt;""),CD39,"")</f>
        <v/>
      </c>
      <c r="CK39" s="52" t="str">
        <f>IF(AND(CD39&lt;&gt;"",$G39="2"),_xlfn.RANK.EQ(CD39,$CJ$6:$CJ$89),"")</f>
        <v/>
      </c>
      <c r="CL39" s="52" t="str">
        <f>IF(IF(CK39&lt;&gt;"",IF(MAX(COUNTIF($CK$6:$CK$89,$CK$6:$CK$89))&gt;1,"x",""),"")&lt;&gt;"",CK39+1,"")</f>
        <v/>
      </c>
      <c r="CM39" s="54" t="str">
        <f>IF(CK39&lt;&gt;"",IF($G39="3",IF(CD39&lt;&gt;"",IF(AND(CK39&lt;=10,CD39&gt;=$CJ$92),HLOOKUP(CK39,Points_Table_Modified,IF(DI39&gt;=6,8,DI39+2),FALSE),0),""),IF(CD39&lt;&gt;"",IF(AND(CK39&lt;=10,CD39&gt;=$CJ$92),HLOOKUP(CK39,Points_Table,IF(DI39&gt;=6,8,DI39+2),FALSE),0),"")),"")</f>
        <v/>
      </c>
      <c r="CN39" s="53" t="str">
        <f>IF(CL39&lt;&gt;"",AVERAGE(IF(AND($G39="3",CL39&lt;&gt;""),HLOOKUP(CL39,Points_Table_Modified,IF(DI39&gt;=6,8,DI39+2),FALSE),IF(CL39&lt;&gt;"",HLOOKUP(CL39,Points_Table,IF(DI39&gt;=6,8,DI39+2),FALSE),"")),CM39),CM39)</f>
        <v/>
      </c>
      <c r="CO39" s="51" t="str">
        <f>IF(AND($G39="3",CD39&lt;&gt;""),CD39,"")</f>
        <v/>
      </c>
      <c r="CP39" s="52" t="str">
        <f>IF(AND(CD39&lt;&gt;"",$G39="3"),_xlfn.RANK.EQ(CD39,$CO$6:$CO$89),"")</f>
        <v/>
      </c>
      <c r="CQ39" s="52" t="str">
        <f>IF(IF(CP39&lt;&gt;"",IF(MAX(COUNTIF($CP39:$CP$89,$CP$6:$CP$89))&gt;1,"x",""),"")&lt;&gt;"",CP39+1,"")</f>
        <v/>
      </c>
      <c r="CR39" s="52" t="str">
        <f>IF(CP39&lt;&gt;"",IF($G39="3",IF(CD39&lt;&gt;"",IF(AND(CP39&lt;=20,CD39&gt;=$CO$92),HLOOKUP(CP39,Points_Table_Modified,IF(DI39&gt;=6,8,DI39+2),FALSE),0),""),IF(CD39&lt;&gt;"",IF(AND(CP39&lt;=10,CD39&gt;=$CO$92),HLOOKUP(CP39,Points_Table,IF(DI39&gt;=6,8,DI39+2),FALSE),0),"")),"")</f>
        <v/>
      </c>
      <c r="CS39" s="53" t="str">
        <f>IF(CQ39&lt;&gt;"",AVERAGE(IF(AND($G39="3",CQ39&lt;&gt;""),HLOOKUP(CQ39,Points_Table_Modified,IF(DI39&gt;=6,8,DI39+2),FALSE),IF(CQ39&lt;&gt;"",HLOOKUP(CQ39,Points_Table,IF(DI39&gt;=6,8,DI39+2),FALSE),"")),CR39),CR39)</f>
        <v/>
      </c>
      <c r="CT39" s="51" t="str">
        <f>IF(AND($G39="4",CD39&lt;&gt;""),CD39,"")</f>
        <v/>
      </c>
      <c r="CU39" s="52" t="str">
        <f>IF(AND(CD39&lt;&gt;"",G39="4"),_xlfn.RANK.EQ(CD39,$CT$6:$CT$89),"")</f>
        <v/>
      </c>
      <c r="CV39" s="52" t="str">
        <f>IF(IF(CU39&lt;&gt;"",IF(MAX(COUNTIF($CU$6:$CU$89,$CU$6:$CU$89))&gt;1,"x",""),"")&lt;&gt;"",CU39+1,"")</f>
        <v/>
      </c>
      <c r="CW39" s="52" t="str">
        <f>IF(CU39&lt;&gt;"",IF($G39="3",IF(CD39&lt;&gt;"",IF(AND(CU39&lt;=10,CD39&gt;=$CT$92),HLOOKUP(CU39,Points_Table_Modified,IF(DI39&gt;=6,8,DI39+2),FALSE),0),""),IF(CD39&lt;&gt;"",IF(AND(CU39&lt;=10,CD39&gt;=$CT$92),HLOOKUP(CU39,Points_Table,IF(DI39&gt;=6,8,DI39+2),FALSE),0),"")),"")</f>
        <v/>
      </c>
      <c r="CX39" s="53" t="str">
        <f>IF(CV39&lt;&gt;"",AVERAGE(IF(AND($G39="3",CV39&lt;&gt;""),HLOOKUP(CV39,Points_Table_Modified,IF(DI39&gt;=6,8,DI39+2),FALSE),IF(CV39&lt;&gt;"",HLOOKUP(CV39,Points_Table,IF(DI39&gt;=6,8,DI39+2),FALSE),"")),CW39),CW39)</f>
        <v/>
      </c>
      <c r="CY39" s="51" t="str">
        <f>IF(AND($G39="5",CD39&lt;&gt;""),CD39,"")</f>
        <v/>
      </c>
      <c r="CZ39" s="52" t="str">
        <f>IF(AND(CD39&lt;&gt;"",$G39="5"),_xlfn.RANK.EQ(CD39,$CY$6:$CY$89),"")</f>
        <v/>
      </c>
      <c r="DA39" s="52" t="str">
        <f>IF(IF(CZ39&lt;&gt;"",IF(MAX(COUNTIF($CZ$6:$CZ$89,$CZ$6:$CZ$89))&gt;1,"x",""),"")&lt;&gt;"",CZ39+1,"")</f>
        <v/>
      </c>
      <c r="DB39" s="52" t="str">
        <f>IF(CZ39&lt;&gt;"",IF($G39="3",IF(CD39&lt;&gt;"",IF(AND(CZ39&lt;=10,CD39&gt;=$CY$92),HLOOKUP(CZ39,Points_Table_Modified,IF(DI39&gt;=6,8,DI39+2),FALSE),0),""),IF(CD39&lt;&gt;"",IF(AND(CZ39&lt;=10,CD39&gt;=$CY$92),HLOOKUP(CZ39,Points_Table,IF(DI39&gt;=6,8,DI39+2),FALSE),0),"")),"")</f>
        <v/>
      </c>
      <c r="DC39" s="53" t="str">
        <f>IF(DA39&lt;&gt;"",AVERAGE(IF(AND($G39="3",DA39&lt;&gt;""),HLOOKUP(DA39,Points_Table_Modified,IF(DI39&gt;=6,8,DI39+2),FALSE),IF(DA39&lt;&gt;"",HLOOKUP(DA39,Points_Table,IF(DI39&gt;=6,8,DI39+2),FALSE),"")),DB39),DB39)</f>
        <v/>
      </c>
      <c r="DD39" s="51">
        <f>IF(AND($G39="6",CD39&lt;&gt;""),CD39,"")</f>
        <v>240</v>
      </c>
      <c r="DE39" s="52">
        <f>IF(AND(CD39&lt;&gt;"",$G39="6"),_xlfn.RANK.EQ(CD39,$DD$6:$DD$89),"")</f>
        <v>3</v>
      </c>
      <c r="DF39" s="52" t="str">
        <f>IF(IF(DE39&lt;&gt;"",IF(MAX(COUNTIF($DE$6:$DE$89,$DE$6:$DE$89))&gt;1,"x",""),"")&lt;&gt;"",DE39+1,"")</f>
        <v/>
      </c>
      <c r="DG39" s="52">
        <f>IF(DE39&lt;&gt;"",IF($G39="3",IF(CD39&lt;&gt;"",IF(AND(DE39&lt;=10,CD39&gt;=$DD$92),HLOOKUP(DE39,Points_Table_Modified,IF(DI39&gt;=6,8,DI39+2),FALSE),0),""),IF(CD39&lt;&gt;"",IF(AND(DE39&lt;=10,CD39&gt;=$DD$92),HLOOKUP(DE39,Points_Table,IF(DI39&gt;=6,8,DI39+2),FALSE),0),"")),"")</f>
        <v>20</v>
      </c>
      <c r="DH39" s="53">
        <f>IF(DF39&lt;&gt;"",AVERAGE(IF(AND($G39="3",DF39&lt;&gt;""),HLOOKUP(DF39,Points_Table_Modified,IF(DI39&gt;=6,8,DI39+2),FALSE),IF(DF39&lt;&gt;"",HLOOKUP(DF39,Points_Table,IF(DI39&gt;=6,8,DI39+2),FALSE),"")),DG39),DG39)</f>
        <v>20</v>
      </c>
      <c r="DI39" s="55">
        <f>VLOOKUP($G39,Entries_D_Event,6,FALSE)</f>
        <v>10</v>
      </c>
      <c r="DJ39" s="52" t="str">
        <f>CONCATENATE(DE39,CZ39,CU39,CP39,CK39,CF39)</f>
        <v>3</v>
      </c>
      <c r="DK39" s="52">
        <f>IF(DJ39&lt;&gt;"",IF(AND($G39="3",CD39&lt;&gt;""),10,IF(CD39&lt;&gt;"",5,"")),"")</f>
        <v>5</v>
      </c>
      <c r="DL39" s="156">
        <f>_xlfn.NUMBERVALUE(IF(DJ39&lt;&gt;"",CONCATENATE(DH39,DC39,CX39,CS39,CN39,CI39),""))</f>
        <v>20</v>
      </c>
      <c r="DM39" s="56">
        <f>IFERROR(DK39+DL39,0)</f>
        <v>25</v>
      </c>
      <c r="DN39" s="90"/>
      <c r="DO39" s="52" t="str">
        <f>IF(AND($G39="1",DN39&lt;&gt;""),DN39,"")</f>
        <v/>
      </c>
      <c r="DP39" s="52" t="str">
        <f>IF(AND(DN39&lt;&gt;"",$G39="1"),_xlfn.RANK.EQ(DN39,$DO$6:$DO$89),"")</f>
        <v/>
      </c>
      <c r="DQ39" s="52" t="str">
        <f>IF(IF(DP39&lt;&gt;"",IF(MAX(COUNTIF($DP$6:$DP$89,$DP$6:$DP$89))&gt;1,"x",""),"")&lt;&gt;"",DP39+1,"")</f>
        <v/>
      </c>
      <c r="DR39" s="52" t="str">
        <f>IF(DP39&lt;&gt;"",IF($G39="3",IF(DN39&lt;&gt;"",IF(AND(DP39&lt;=10,DN39&gt;=$DO$92),HLOOKUP(DP39,Points_Table_Modified,IF(ES39&gt;=6,8,ES39+2),FALSE),0),""),IF(DN39&lt;&gt;"",IF(AND(DP39&lt;=10,DN39&gt;=$DO$92),HLOOKUP(DP39,Points_Table,IF(ES39&gt;=6,8,ES39+2),FALSE),0),"")),"")</f>
        <v/>
      </c>
      <c r="DS39" s="53" t="str">
        <f>IF(DQ39&lt;&gt;"",AVERAGE(IF(AND($G39="3",DQ39&lt;&gt;""),HLOOKUP(DQ39,Points_Table_Modified,IF(ES39&gt;=6,8,ES39+2),FALSE),IF(DQ39&lt;&gt;"",HLOOKUP(DQ39,Points_Table,IF(ES39&gt;=6,8,ES39+2),FALSE),"")),DR39),DR39)</f>
        <v/>
      </c>
      <c r="DT39" s="51" t="str">
        <f>IF(AND($G39="2",DN39&lt;&gt;""),DN39,"")</f>
        <v/>
      </c>
      <c r="DU39" s="52" t="str">
        <f>IF(AND(DN39&lt;&gt;"",$G39="2"),_xlfn.RANK.EQ(DN39,$DT$6:$DT$89),"")</f>
        <v/>
      </c>
      <c r="DV39" s="52" t="str">
        <f>IF(IF(DU39&lt;&gt;"",IF(MAX(COUNTIF($DU$6:$DU$89,$DU$6:$DU$89))&gt;1,"x",""),"")&lt;&gt;"",DU39+1,"")</f>
        <v/>
      </c>
      <c r="DW39" s="54" t="str">
        <f>IF(DU39&lt;&gt;"",IF($G39="3",IF(DN39&lt;&gt;"",IF(AND(DU39&lt;=10,DN39&gt;=$DT$92),HLOOKUP(DU39,Points_Table_Modified,IF(ES39&gt;=6,8,ES39+2),FALSE),0),""),IF(DN39&lt;&gt;"",IF(AND(DU39&lt;=10,DN39&gt;=$DT$92),HLOOKUP(DU39,Points_Table,IF(ES39&gt;=6,8,ES39+2),FALSE),0),"")),"")</f>
        <v/>
      </c>
      <c r="DX39" s="53" t="str">
        <f>IF(DV39&lt;&gt;"",AVERAGE(IF(AND($G39="3",DV39&lt;&gt;""),HLOOKUP(DV39,Points_Table_Modified,IF(ES39&gt;=6,8,ES39+2),FALSE),IF(DV39&lt;&gt;"",HLOOKUP(DV39,Points_Table,IF(ES39&gt;=6,8,ES39+2),FALSE),"")),DW39),DW39)</f>
        <v/>
      </c>
      <c r="DY39" s="51" t="str">
        <f>IF(AND($G39="3",DN39&lt;&gt;""),DN39,"")</f>
        <v/>
      </c>
      <c r="DZ39" s="52" t="str">
        <f>IF(AND(DN39&lt;&gt;"",$G39="3"),_xlfn.RANK.EQ(DN39,$DY$6:$DY$89),"")</f>
        <v/>
      </c>
      <c r="EA39" s="52" t="str">
        <f>IF(IF(DZ39&lt;&gt;"",IF(MAX(COUNTIF($DZ$6:$DZ$89,$DZ$6:$DZ$89))&gt;1,"x",""),"")&lt;&gt;"",DZ39+1,"")</f>
        <v/>
      </c>
      <c r="EB39" s="52" t="str">
        <f>IF(DZ39&lt;&gt;"",IF($G39="3",IF(DN39&lt;&gt;"",IF(AND(DZ39&lt;=20,DN39&gt;=$DY$92),HLOOKUP(DZ39,Points_Table_Modified,IF(ES39&gt;=6,8,ES39+2),FALSE),0),""),IF(DN39&lt;&gt;"",IF(AND(DZ39&lt;=10,DN39&gt;=$DY$92),HLOOKUP(DZ39,Points_Table,IF(ES39&gt;=6,8,ES39+2),FALSE),0),"")),"")</f>
        <v/>
      </c>
      <c r="EC39" s="53" t="str">
        <f>IF(EA39&lt;&gt;"",AVERAGE(IF(AND($G39="3",EA39&lt;&gt;""),HLOOKUP(EA39,Points_Table_Modified,IF(ES39&gt;=6,8,ES39+2),FALSE),IF(EA39&lt;&gt;"",HLOOKUP(EA39,Points_Table,IF(ES39&gt;=6,8,ES39+2),FALSE),"")),EB39),EB39)</f>
        <v/>
      </c>
      <c r="ED39" s="51" t="str">
        <f>IF(AND($G39="4",DN39&lt;&gt;""),DN39,"")</f>
        <v/>
      </c>
      <c r="EE39" s="52" t="str">
        <f>IF(AND(DN39&lt;&gt;"",G39="4"),_xlfn.RANK.EQ(DN39,$ED$6:$ED$89),"")</f>
        <v/>
      </c>
      <c r="EF39" s="52" t="str">
        <f>IF(IF(EE39&lt;&gt;"",IF(MAX(COUNTIF($EE$6:$EE$89,$EE$6:$EE$89))&gt;1,"x",""),"")&lt;&gt;"",EE39+1,"")</f>
        <v/>
      </c>
      <c r="EG39" s="52" t="str">
        <f>IF(EE39&lt;&gt;"",IF($G39="3",IF(DN39&lt;&gt;"",IF(AND(EE39&lt;=10,DN39&gt;=$ED$92),HLOOKUP(EE39,Points_Table_Modified,IF(ES39&gt;=6,8,ES39+2),FALSE),0),""),IF(DN39&lt;&gt;"",IF(AND(EE39&lt;=10,DN39&gt;=$ED$92),HLOOKUP(EE39,Points_Table,IF(ES39&gt;=6,8,ES39+2),FALSE),0),"")),"")</f>
        <v/>
      </c>
      <c r="EH39" s="53" t="str">
        <f>IF(EF39&lt;&gt;"",AVERAGE(IF(AND($G39="3",EF39&lt;&gt;""),HLOOKUP(EF39,Points_Table_Modified,IF(ES39&gt;=6,8,ES39+2),FALSE),IF(EF39&lt;&gt;"",HLOOKUP(EF39,Points_Table,IF(ES39&gt;=6,8,ES39+2),FALSE),"")),EG39),EG39)</f>
        <v/>
      </c>
      <c r="EI39" s="51" t="str">
        <f>IF(AND($G39="5",DN39&lt;&gt;""),DN39,"")</f>
        <v/>
      </c>
      <c r="EJ39" s="52" t="str">
        <f>IF(AND(DN39&lt;&gt;"",$G39="5"),_xlfn.RANK.EQ(DN39,$EI$6:$EI$89),"")</f>
        <v/>
      </c>
      <c r="EK39" s="52" t="str">
        <f>IF(IF(EJ39&lt;&gt;"",IF(MAX(COUNTIF($EJ$6:$EJ$89,$EJ$6:$EJ$89))&gt;1,"x",""),"")&lt;&gt;"",EJ39+1,"")</f>
        <v/>
      </c>
      <c r="EL39" s="52" t="str">
        <f>IF(EJ39&lt;&gt;"",IF($G39="3",IF(DN39&lt;&gt;"",IF(AND(EJ39&lt;=10,DN39&gt;=$EI$92),HLOOKUP(EJ39,Points_Table_Modified,IF(ES39&gt;=6,8,ES39+2),FALSE),0),""),IF(DN39&lt;&gt;"",IF(AND(EJ39&lt;=10,DN39&gt;=$EI$92),HLOOKUP(EJ39,Points_Table,IF(ES39&gt;=6,8,ES39+2),FALSE),0),"")),"")</f>
        <v/>
      </c>
      <c r="EM39" s="53" t="str">
        <f>IF(EK39&lt;&gt;"",AVERAGE(IF(AND($G39="3",EK39&lt;&gt;""),HLOOKUP(EK39,Points_Table_Modified,IF(ES39&gt;=6,8,ES39+2),FALSE),IF(EK39&lt;&gt;"",HLOOKUP(EK39,Points_Table,IF(ES39&gt;=6,8,ES39+2),FALSE),"")),EL39),EL39)</f>
        <v/>
      </c>
      <c r="EN39" s="51" t="str">
        <f>IF(AND($G39="6",DN39&lt;&gt;""),DN39,"")</f>
        <v/>
      </c>
      <c r="EO39" s="52" t="str">
        <f>IF(AND(DN39&lt;&gt;"",$G39="6"),_xlfn.RANK.EQ(DN39,$EN$6:$EN$89),"")</f>
        <v/>
      </c>
      <c r="EP39" s="52" t="str">
        <f>IF(IF(EO39&lt;&gt;"",IF(MAX(COUNTIF($EO$6:$EO$89,$EO$6:$EO$89))&gt;1,"x",""),"")&lt;&gt;"",EO39+1,"")</f>
        <v/>
      </c>
      <c r="EQ39" s="52" t="str">
        <f>IF(EO39&lt;&gt;"",IF($G39="3",IF(DN39&lt;&gt;"",IF(AND(EO39&lt;=10,DN39&gt;=$EN$92),HLOOKUP(EO39,Points_Table_Modified,IF(ES39&gt;=6,8,ES39+2),FALSE),0),""),IF(DN39&lt;&gt;"",IF(AND(EO39&lt;=10,DN39&gt;=$EN$92),HLOOKUP(EO39,Points_Table,IF(ES39&gt;=6,8,ES39+2),FALSE),0),"")),"")</f>
        <v/>
      </c>
      <c r="ER39" s="53" t="str">
        <f>IF(EP39&lt;&gt;"",AVERAGE(IF(AND($G39="3",EP39&lt;&gt;""),HLOOKUP(EP39,Points_Table_Modified,IF(ES39&gt;=6,8,ES39+2),FALSE),IF(EP39&lt;&gt;"",HLOOKUP(EP39,Points_Table,IF(ES39&gt;=6,8,ES39+2),FALSE),"")),EQ39),EQ39)</f>
        <v/>
      </c>
      <c r="ES39" s="57">
        <f>VLOOKUP($G39,Entries_D_Event,7,FALSE)</f>
        <v>7</v>
      </c>
      <c r="ET39" s="52" t="str">
        <f>CONCATENATE(EO39,EJ39,EE39,DZ39,DU39,DP39)</f>
        <v/>
      </c>
      <c r="EU39" s="118" t="str">
        <f>IF(ET39&lt;&gt;"",IF(AND($G39="3",DN39&lt;&gt;""),10,IF(DN39&lt;&gt;"",5,"")),"")</f>
        <v/>
      </c>
      <c r="EV39" s="118">
        <f>_xlfn.NUMBERVALUE(IF(ET39&lt;&gt;"",CONCATENATE(ER39,EM39,EH39,EC39,DX39,DS39),""))</f>
        <v>0</v>
      </c>
      <c r="EW39" s="56">
        <f>IFERROR(EU39+EV39,0)</f>
        <v>0</v>
      </c>
      <c r="EX39" s="90"/>
      <c r="EY39" s="52" t="str">
        <f>IF(AND($G39="1",EX39&lt;&gt;""),EX39,"")</f>
        <v/>
      </c>
      <c r="EZ39" s="52" t="str">
        <f>IF(AND(EX39&lt;&gt;"",$G39="1"),_xlfn.RANK.EQ(EX39,$EY$6:$EY$89),"")</f>
        <v/>
      </c>
      <c r="FA39" s="52" t="str">
        <f>IF(IF(EZ39&lt;&gt;"",IF(MAX(COUNTIF($EZ$6:$EZ$89,$EZ$6:$EZ$89))&gt;1,"x",""),"")&lt;&gt;"",EZ39+1,"")</f>
        <v/>
      </c>
      <c r="FB39" s="52" t="str">
        <f>IF(EZ39&lt;&gt;"",IF($G39="3",IF(EX39&lt;&gt;"",IF(AND(EZ39&lt;=10,EX39&gt;=$EY$92),HLOOKUP(EZ39,Points_Table_Modified,IF(GC39&gt;=6,8,GC39+2),FALSE),0),""),IF(EX39&lt;&gt;"",IF(AND(EZ39&lt;=10,EX39&gt;=$EY$92),HLOOKUP(EZ39,Points_Table,IF(GC39&gt;=6,8,GC39+2),FALSE),0),"")),"")</f>
        <v/>
      </c>
      <c r="FC39" s="56" t="str">
        <f>IF(FB39&gt;0,IF(FA39&lt;&gt;"",AVERAGE(IF(AND($G39="3",FA39&lt;&gt;""),HLOOKUP(FA39,Points_Table_Modified,IF(GC39&gt;=6,8,GC39+2),FALSE),IF(FA39&lt;&gt;"",HLOOKUP(FA39,Points_Table,IF(GC39&gt;=6,8,GC39+2),FALSE),"")),FB39),FB39),0)</f>
        <v/>
      </c>
      <c r="FD39" s="51" t="str">
        <f>IF(AND($G39="2",EX39&lt;&gt;""),EX39,"")</f>
        <v/>
      </c>
      <c r="FE39" s="52" t="str">
        <f>IF(AND(EX39&lt;&gt;"",$G39="2"),_xlfn.RANK.EQ(EX39,$FD$6:$FD$89),"")</f>
        <v/>
      </c>
      <c r="FF39" s="52" t="str">
        <f>IF(IF(FE39&lt;&gt;"",IF(MAX(COUNTIF($FE$6:$FE$89,$FE$6:$FE$89))&gt;1,"x",""),"")&lt;&gt;"",FE39+1,"")</f>
        <v/>
      </c>
      <c r="FG39" s="54" t="str">
        <f>IF(FE39&lt;&gt;"",IF($G39="3",IF(EX39&lt;&gt;"",IF(AND(FE39&lt;=10,EX39&gt;=$FD$92),HLOOKUP(FE39,Points_Table_Modified,IF(GC39&gt;=6,8,GC39+2),FALSE),0),""),IF(EX39&lt;&gt;"",IF(AND(FE39&lt;=10,EX39&gt;=$FD$92),HLOOKUP(FE39,Points_Table,IF(GC39&gt;=6,8,GC39+2),FALSE),0),"")),"")</f>
        <v/>
      </c>
      <c r="FH39" s="56" t="str">
        <f>IF(FG39&gt;0,IF(FF39&lt;&gt;"",AVERAGE(IF(AND($G39="3",FF39&lt;&gt;""),HLOOKUP(FF39,Points_Table_Modified,IF(GC39&gt;=6,8,GC39+2),FALSE),IF(FF39&lt;&gt;"",HLOOKUP(FF39,Points_Table,IF(GC39&gt;=6,8,GC39+2),FALSE),"")),FG39),FG39),0)</f>
        <v/>
      </c>
      <c r="FI39" s="51" t="str">
        <f>IF(AND($G39="3",EX39&lt;&gt;""),EX39,"")</f>
        <v/>
      </c>
      <c r="FJ39" s="52" t="str">
        <f>IF(AND(EX39&lt;&gt;"",$G39="3"),_xlfn.RANK.EQ(EX39,$FI$6:$FI$89),"")</f>
        <v/>
      </c>
      <c r="FK39" s="52" t="str">
        <f>IF(IF(FJ39&lt;&gt;"",IF(MAX(COUNTIF($FJ$6:$FJ$89,$FJ$6:$FJ$89))&gt;1,"x",""),"")&lt;&gt;"",FJ39+1,"")</f>
        <v/>
      </c>
      <c r="FL39" s="52" t="str">
        <f>IF(FJ39&lt;&gt;"",IF($G39="3",IF(EX39&lt;&gt;"",IF(AND(FJ39&lt;=20,EX39&gt;=$FI$92),HLOOKUP(FJ39,Points_Table_Modified,IF(GC39&gt;=6,8,GC39+2),FALSE),0),""),IF(EX39&lt;&gt;"",IF(AND(FJ39&lt;=10,EX39&gt;=$FI$92),HLOOKUP(FJ39,Points_Table,IF(GC39&gt;=6,8,GC39+2),FALSE),0),"")),"")</f>
        <v/>
      </c>
      <c r="FM39" s="56" t="str">
        <f>IF(FL39&gt;0,IF(FK39&lt;&gt;"",AVERAGE(IF(AND($G39="3",FK39&lt;&gt;""),HLOOKUP(FK39,Points_Table_Modified,IF(GC39&gt;=6,8,GC39+2),FALSE),IF(FK39&lt;&gt;"",HLOOKUP(FK39,Points_Table,IF(GC39&gt;=6,8,GC39+2),FALSE),"")),FL39),FL39),0)</f>
        <v/>
      </c>
      <c r="FN39" s="51" t="str">
        <f>IF(AND($G39="4",EX39&lt;&gt;""),EX39,"")</f>
        <v/>
      </c>
      <c r="FO39" s="52" t="str">
        <f>IF(AND(EX39&lt;&gt;"",G39="4"),_xlfn.RANK.EQ(EX39,$FN$6:$FN$89),"")</f>
        <v/>
      </c>
      <c r="FP39" s="52" t="str">
        <f>IF(IF(FO39&lt;&gt;"",IF(MAX(COUNTIF($FO$6:$FO$89,$FO$6:$FO$89))&gt;1,"x",""),"")&lt;&gt;"",FO39+1,"")</f>
        <v/>
      </c>
      <c r="FQ39" s="52" t="str">
        <f>IF(FO39&lt;&gt;"",IF($G39="3",IF(EX39&lt;&gt;"",IF(AND(FO39&lt;=10,EX39&gt;=$FN$92),HLOOKUP(FO39,Points_Table_Modified,IF(GC39&gt;=6,8,GC39+2),FALSE),0),""),IF(EX39&lt;&gt;"",IF(AND(FO39&lt;=10,EX39&gt;=$FN$92),HLOOKUP(FO39,Points_Table,IF(GC39&gt;=6,8,GC39+2),FALSE),0),"")),"")</f>
        <v/>
      </c>
      <c r="FR39" s="56" t="str">
        <f>IF(FQ39&gt;0,IF(FP39&lt;&gt;"",AVERAGE(IF(AND($G39="3",FP39&lt;&gt;""),HLOOKUP(FP39,Points_Table_Modified,IF(GC39&gt;=6,8,GC39+2),FALSE),IF(FP39&lt;&gt;"",HLOOKUP(FP39,Points_Table,IF(GC39&gt;=6,8,GC39+2),FALSE),"")),FQ39),FQ39),0)</f>
        <v/>
      </c>
      <c r="FS39" s="51" t="str">
        <f>IF(AND($G39="5",EX39&lt;&gt;""),EX39,"")</f>
        <v/>
      </c>
      <c r="FT39" s="52" t="str">
        <f>IF(AND(EX39&lt;&gt;"",$G39="5"),_xlfn.RANK.EQ(EX39,$FS$6:$FS$89),"")</f>
        <v/>
      </c>
      <c r="FU39" s="52" t="str">
        <f>IF(IF(FT39&lt;&gt;"",IF(MAX(COUNTIF($FT$6:$FT$89,$FT$6:$FT$89))&gt;1,"x",""),"")&lt;&gt;"",FT39+1,"")</f>
        <v/>
      </c>
      <c r="FV39" s="52" t="str">
        <f>IF(FT39&lt;&gt;"",IF($G39="3",IF(EX39&lt;&gt;"",IF(AND(FT39&lt;=10,EX39&gt;=$FS$92),HLOOKUP(FT39,Points_Table_Modified,IF(GC39&gt;=6,8,GC39+2),FALSE),0),""),IF(EX39&lt;&gt;"",IF(AND(FT39&lt;=10,EX39&gt;=$FS$92),HLOOKUP(FT39,Points_Table,IF(GC39&gt;=6,8,GC39+2),FALSE),0),"")),"")</f>
        <v/>
      </c>
      <c r="FW39" s="56" t="str">
        <f>IF(FV39&gt;0,IF(FU39&lt;&gt;"",AVERAGE(IF(AND($G39="3",FU39&lt;&gt;""),HLOOKUP(FU39,Points_Table_Modified,IF(GC39&gt;=6,8,GC39+2),FALSE),IF(FU39&lt;&gt;"",HLOOKUP(FU39,Points_Table,IF(GC39&gt;=6,8,GC39+2),FALSE),"")),FV39),FV39),0)</f>
        <v/>
      </c>
      <c r="FX39" s="51" t="str">
        <f>IF(AND($G39="6",EX39&lt;&gt;""),EX39,"")</f>
        <v/>
      </c>
      <c r="FY39" s="52" t="str">
        <f>IF(AND(EX39&lt;&gt;"",$G39="6"),_xlfn.RANK.EQ(EX39,$FX$6:$FX$89),"")</f>
        <v/>
      </c>
      <c r="FZ39" s="52" t="str">
        <f>IF(IF(FY39&lt;&gt;"",IF(MAX(COUNTIF($FY$6:$FY$89,$FY$6:$FY$89))&gt;1,"x",""),"")&lt;&gt;"",FY39+1,"")</f>
        <v/>
      </c>
      <c r="GA39" s="52" t="str">
        <f>IF(FY39&lt;&gt;"",IF($G39="3",IF(EX39&lt;&gt;"",IF(AND(FY39&lt;=10,EX39&gt;=$FX$92),HLOOKUP(FY39,Points_Table_Modified,IF(GC39&gt;=6,8,GC39+2),FALSE),0),""),IF(EX39&lt;&gt;"",IF(AND(FY39&lt;=10,EX39&gt;=$FX$92),HLOOKUP(FY39,Points_Table,IF(GC39&gt;=6,8,GC39+2),FALSE),0),"")),"")</f>
        <v/>
      </c>
      <c r="GB39" s="56" t="str">
        <f>IF(GA39&gt;0,IF(FZ39&lt;&gt;"",AVERAGE(IF(AND($G39="3",FZ39&lt;&gt;""),HLOOKUP(FZ39,Points_Table_Modified,IF(GC39&gt;=6,8,GC39+2),FALSE),IF(FZ39&lt;&gt;"",HLOOKUP(FZ39,Points_Table,IF(GC39&gt;=6,8,GC39+2),FALSE),"")),GA39),GA39),0)</f>
        <v/>
      </c>
      <c r="GC39" s="57">
        <f>VLOOKUP($G39,Entries_D_Event,8,FALSE)</f>
        <v>0</v>
      </c>
      <c r="GD39" s="52" t="str">
        <f>CONCATENATE(FY39,FT39,FO39,FJ39,FE39,EZ39)</f>
        <v/>
      </c>
      <c r="GE39" s="118" t="str">
        <f>IF(GD39&lt;&gt;"",IF(AND($G39="3",EX39&lt;&gt;""),10,IF(EX39&lt;&gt;"",5,"")),"")</f>
        <v/>
      </c>
      <c r="GF39" s="118">
        <f>_xlfn.NUMBERVALUE(IF(GD39&lt;&gt;"",CONCATENATE(GB39,FW39,FR39,FM39,FH39,FC39),""))</f>
        <v>0</v>
      </c>
      <c r="GG39" s="56">
        <f>IFERROR(GE39+GF39,0)</f>
        <v>0</v>
      </c>
      <c r="GH39" s="90"/>
      <c r="GI39" s="52" t="str">
        <f>IF(AND($G39="1",GH39&lt;&gt;""),GH39,"")</f>
        <v/>
      </c>
      <c r="GJ39" s="52" t="str">
        <f>IF(AND(GH39&lt;&gt;"",$G39="1"),_xlfn.RANK.EQ(GH39,$GI$6:$GI$89),"")</f>
        <v/>
      </c>
      <c r="GK39" s="52" t="str">
        <f>IF(IF(GJ39&lt;&gt;"",IF(MAX(COUNTIF($GJ$6:$GJ$89,$GJ$6:$GJ$89))&gt;1,"x",""),"")&lt;&gt;"",GJ39+1,"")</f>
        <v/>
      </c>
      <c r="GL39" s="52" t="str">
        <f>IF(GJ39&lt;&gt;"",IF($G39="3",IF(GH39&lt;&gt;"",IF(AND(GJ39&lt;=10,GH39&gt;=$GI$92),HLOOKUP(GJ39,Points_Table_Modified,IF(HM39&gt;=6,8,HM39+2),FALSE),0),""),IF(GH39&lt;&gt;"",IF(AND(GJ39&lt;=10,GH39&gt;=$GI$92),HLOOKUP(GJ39,Points_Table,IF(HM39&gt;=6,8,HM39+2),FALSE),0),"")),"")</f>
        <v/>
      </c>
      <c r="GM39" s="53" t="str">
        <f>IF(GK39&lt;&gt;"",AVERAGE(IF(AND($G39="3",GK39&lt;&gt;""),HLOOKUP(GK39,Points_Table_Modified,IF(HM39&gt;=6,8,HM39+2),FALSE),IF(GK39&lt;&gt;"",HLOOKUP(GK39,Points_Table,IF(HM39&gt;=6,8,HM39+2),FALSE),"")),GL39),GL39)</f>
        <v/>
      </c>
      <c r="GN39" s="51" t="str">
        <f>IF(AND($G39="2",GH39&lt;&gt;""),GH39,"")</f>
        <v/>
      </c>
      <c r="GO39" s="52" t="str">
        <f>IF(AND(GH39&lt;&gt;"",$G39="2"),_xlfn.RANK.EQ(GH39,$GN$6:$GN$89),"")</f>
        <v/>
      </c>
      <c r="GP39" s="52" t="str">
        <f>IF(IF(GO39&lt;&gt;"",IF(MAX(COUNTIF($GO$6:$GO$89,$GO$6:$GO$89))&gt;1,"x",""),"")&lt;&gt;"",GO39+1,"")</f>
        <v/>
      </c>
      <c r="GQ39" s="54" t="str">
        <f>IF(GO39&lt;&gt;"",IF($G39="3",IF(GH39&lt;&gt;"",IF(AND(GO39&lt;=10,GH39&gt;=$GN$92),HLOOKUP(GO39,Points_Table_Modified,IF(HM39&gt;=6,8,HM39+2),FALSE),0),""),IF(GH39&lt;&gt;"",IF(AND(GO39&lt;=10,GH39&gt;=$GN$92),HLOOKUP(GO39,Points_Table,IF(HM39&gt;=6,8,HM39+2),FALSE),0),"")),"")</f>
        <v/>
      </c>
      <c r="GR39" s="53" t="str">
        <f>IF(GP39&lt;&gt;"",AVERAGE(IF(AND($G39="3",GP39&lt;&gt;""),HLOOKUP(GP39,Points_Table_Modified,IF(HM39&gt;=6,8,HM39+2),FALSE),IF(GP39&lt;&gt;"",HLOOKUP(GP39,Points_Table,IF(HM39&gt;=6,8,HM39+2),FALSE),"")),GQ39),GQ39)</f>
        <v/>
      </c>
      <c r="GS39" s="51" t="str">
        <f>IF(AND($G39="3",GH39&lt;&gt;""),GH39,"")</f>
        <v/>
      </c>
      <c r="GT39" s="52" t="str">
        <f>IF(AND(GH39&lt;&gt;"",$G39="3"),_xlfn.RANK.EQ(GH39,$GS$6:$GS$89),"")</f>
        <v/>
      </c>
      <c r="GU39" s="52" t="str">
        <f>IF(IF(GT39&lt;&gt;"",IF(MAX(COUNTIF($GT$6:$GT$89,$GT$6:$GT$89))&gt;1,"x",""),"")&lt;&gt;"",GT39+1,"")</f>
        <v/>
      </c>
      <c r="GV39" s="52" t="str">
        <f>IF(GT39&lt;&gt;"",IF($G39="3",IF(GH39&lt;&gt;"",IF(AND(GT39&lt;=20,GH39&gt;=$GS$92),HLOOKUP(GT39,Points_Table_Modified,IF(HM39&gt;=6,8,HM39+2),FALSE),0),""),IF(GH39&lt;&gt;"",IF(AND(GT39&lt;=10,GH39&gt;=$GS$92),HLOOKUP(GT39,Points_Table,IF(HM39&gt;=6,8,HM39+2),FALSE),0),"")),"")</f>
        <v/>
      </c>
      <c r="GW39" s="53" t="str">
        <f>IF(GU39&lt;&gt;"",AVERAGE(IF(AND($G39="3",GU39&lt;&gt;""),HLOOKUP(GU39,Points_Table_Modified,IF(HM39&gt;=6,8,HM39+2),FALSE),IF(GU39&lt;&gt;"",HLOOKUP(GU39,Points_Table,IF(HM39&gt;=6,8,HM39+2),FALSE),"")),GV39),GV39)</f>
        <v/>
      </c>
      <c r="GX39" s="51" t="str">
        <f>IF(AND($G39="4",GH39&lt;&gt;""),GH39,"")</f>
        <v/>
      </c>
      <c r="GY39" s="52" t="str">
        <f>IF(AND($GH39&lt;&gt;"",G39="4"),_xlfn.RANK.EQ(GH39,$GX$6:$GX$89),"")</f>
        <v/>
      </c>
      <c r="GZ39" s="52" t="str">
        <f>IF(IF(GY39&lt;&gt;"",IF(MAX(COUNTIF($GY$6:$GY$89,$GY$6:$GY$89))&gt;1,"x",""),"")&lt;&gt;"",GY39+1,"")</f>
        <v/>
      </c>
      <c r="HA39" s="52" t="str">
        <f>IF(GY39&lt;&gt;"",IF($G39="3",IF(GH39&lt;&gt;"",IF(AND(GY39&lt;=10,GH39&gt;=$GX$92),HLOOKUP(GY39,Points_Table_Modified,IF(HM39&gt;=6,8,HM39+2),FALSE),0),""),IF(GH39&lt;&gt;"",IF(AND(GY39&lt;=10,GH39&gt;=$GX$92),HLOOKUP(GY39,Points_Table,IF(HM39&gt;=6,8,HM39+2),FALSE),0),"")),"")</f>
        <v/>
      </c>
      <c r="HB39" s="53" t="str">
        <f>IF(GZ39&lt;&gt;"",AVERAGE(IF(AND($G39="3",GZ39&lt;&gt;""),HLOOKUP(GZ39,Points_Table_Modified,IF(HM39&gt;=6,8,HM39+2),FALSE),IF(GZ39&lt;&gt;"",HLOOKUP(GZ39,Points_Table,IF(HM39&gt;=6,8,HM39+2),FALSE),"")),HA39),HA39)</f>
        <v/>
      </c>
      <c r="HC39" s="51" t="str">
        <f>IF(AND($G39="5",GH39&lt;&gt;""),GH39,"")</f>
        <v/>
      </c>
      <c r="HD39" s="52" t="str">
        <f>IF(AND(GH39&lt;&gt;"",$G39="5"),_xlfn.RANK.EQ(GH39,$HC$6:$HC$89),"")</f>
        <v/>
      </c>
      <c r="HE39" s="52" t="str">
        <f>IF(IF(HD39&lt;&gt;"",IF(MAX(COUNTIF($HD$6:$HD$89,$HD$6:$HD$89))&gt;1,"x",""),"")&lt;&gt;"",HD39+1,"")</f>
        <v/>
      </c>
      <c r="HF39" s="52" t="str">
        <f>IF(HD39&lt;&gt;"",IF($G39="3",IF(GH39&lt;&gt;"",IF(AND(HD39&lt;=10,GH39&gt;=$HC$92),HLOOKUP(HD39,Points_Table_Modified,IF(HM39&gt;=6,8,HM39+2),FALSE),0),""),IF(GH39&lt;&gt;"",IF(AND(HD39&lt;=10,GH39&gt;=$HC$92),HLOOKUP(HD39,Points_Table,IF(HM39&gt;=6,8,HM39+2),FALSE),0),"")),"")</f>
        <v/>
      </c>
      <c r="HG39" s="53" t="str">
        <f>IF(HE39&lt;&gt;"",AVERAGE(IF(AND($G39="3",HE39&lt;&gt;""),HLOOKUP(HE39,Points_Table_Modified,IF(HM39&gt;=6,8,HM39+2),FALSE),IF(HE39&lt;&gt;"",HLOOKUP(HE39,Points_Table,IF(HM39&gt;=6,8,HM39+2),FALSE),"")),HF39),HF39)</f>
        <v/>
      </c>
      <c r="HH39" s="51" t="str">
        <f>IF(AND($G39="6",GH39&lt;&gt;""),GH39,"")</f>
        <v/>
      </c>
      <c r="HI39" s="52" t="str">
        <f>IF(AND(GH39&lt;&gt;"",$G39="6"),_xlfn.RANK.EQ(GH39,$HH$6:$HH$89),"")</f>
        <v/>
      </c>
      <c r="HJ39" s="52" t="str">
        <f>IF(IF(HI39&lt;&gt;"",IF(MAX(COUNTIF($HI$6:$HI$89,$HI$6:$HI$89))&gt;1,"x",""),"")&lt;&gt;"",HI39+1,"")</f>
        <v/>
      </c>
      <c r="HK39" s="52" t="str">
        <f>IF(HI39&lt;&gt;"",IF($G39="3",IF(GH39&lt;&gt;"",IF(AND(HI39&lt;=10,GH39&gt;=$HH$92),HLOOKUP(HI39,Points_Table_Modified,IF(HM39&gt;=6,8,HM39+2),FALSE),0),""),IF(GH39&lt;&gt;"",IF(AND(HI39&lt;=10,GH39&gt;=$HH$92),HLOOKUP(HI39,Points_Table,IF(HM39&gt;=6,8,HM39+2),FALSE),0),"")),"")</f>
        <v/>
      </c>
      <c r="HL39" s="53" t="str">
        <f>IF(HJ39&lt;&gt;"",AVERAGE(IF(AND($G39="3",HJ39&lt;&gt;""),HLOOKUP(HJ39,Points_Table_Modified,IF(HM39&gt;=6,8,HM39+2),FALSE),IF(HJ39&lt;&gt;"",HLOOKUP(HJ39,Points_Table,IF(HM39&gt;=6,8,HM39+2),FALSE),"")),HK39),HK39)</f>
        <v/>
      </c>
      <c r="HM39" s="57">
        <f>VLOOKUP($G39,Entries_D_Event,9,FALSE)</f>
        <v>0</v>
      </c>
      <c r="HN39" s="52" t="str">
        <f>CONCATENATE(HI39,HD39,GY39,GT39,GO39,GJ39)</f>
        <v/>
      </c>
      <c r="HO39" s="118" t="str">
        <f>IF(HN39&lt;&gt;"",IF(AND($G39="3",GH39&lt;&gt;""),10,IF(GH39&lt;&gt;"",5,"")),"")</f>
        <v/>
      </c>
      <c r="HP39" s="118">
        <f>_xlfn.NUMBERVALUE(IF(HN39&lt;&gt;"",CONCATENATE(HL39,HG39,HB39,GW39,GR39,GM39),""))</f>
        <v>0</v>
      </c>
      <c r="HQ39" s="56">
        <f>IFERROR(HO39+HP39,0)</f>
        <v>0</v>
      </c>
      <c r="HR39" s="90"/>
      <c r="HS39" s="52" t="str">
        <f>IF(AND($G39="1",HR39&lt;&gt;""),HR39,"")</f>
        <v/>
      </c>
      <c r="HT39" s="52" t="str">
        <f>IF(AND(HR39&lt;&gt;"",$G39="1"),_xlfn.RANK.EQ(HR39,$HS$6:$HS$89),"")</f>
        <v/>
      </c>
      <c r="HU39" s="52" t="str">
        <f>IF(IF(HT39&lt;&gt;"",IF(MAX(COUNTIF($HT$6:$HT$89,$HT$6:$HT$89))&gt;1,"x",""),"")&lt;&gt;"",HT39+1,"")</f>
        <v/>
      </c>
      <c r="HV39" s="52" t="str">
        <f>IF(HT39&lt;&gt;"",IF($G39="3",IF(HR39&lt;&gt;"",IF(AND(HT39&lt;=10,HR39&gt;=$HS$92),HLOOKUP(HT39,Points_Table_Modified,IF(IW39&gt;=6,8,IW39+2),FALSE),0),""),IF(HR39&lt;&gt;"",IF(AND(HT39&lt;=10,HR39&gt;=$HS$92),HLOOKUP(HT39,Points_Table,IF(IW39&gt;=6,8,IW39+2),FALSE),0),"")),"")</f>
        <v/>
      </c>
      <c r="HW39" s="53" t="str">
        <f>IF(HU39&lt;&gt;"",AVERAGE(IF(AND($G39="3",HU39&lt;&gt;""),HLOOKUP(HU39,Points_Table_Modified,IF(IW39&gt;=6,8,IW39+2),FALSE),IF(HU39&lt;&gt;"",HLOOKUP(HU39,Points_Table,IF(IW39&gt;=6,8,IW39+2),FALSE),"")),HV39),HV39)</f>
        <v/>
      </c>
      <c r="HX39" s="51" t="str">
        <f>IF(AND($G39="2",HR39&lt;&gt;""),HR39,"")</f>
        <v/>
      </c>
      <c r="HY39" s="52" t="str">
        <f>IF(AND(HR39&lt;&gt;"",$G39="2"),_xlfn.RANK.EQ(HR39,$HX$6:$HX$89),"")</f>
        <v/>
      </c>
      <c r="HZ39" s="52" t="str">
        <f>IF(IF(HY39&lt;&gt;"",IF(MAX(COUNTIF($HY$6:$HY$89,$HY$6:$HY$89))&gt;1,"x",""),"")&lt;&gt;"",HY39+1,"")</f>
        <v/>
      </c>
      <c r="IA39" s="54" t="str">
        <f>IF(HY39&lt;&gt;"",IF($G39="3",IF(HR39&lt;&gt;"",IF(AND(HY39&lt;=10,HR39&gt;=$HX$92),HLOOKUP(HY39,Points_Table_Modified,IF(IW39&gt;=6,8,IW39+2),FALSE),0),""),IF(HR39&lt;&gt;"",IF(AND(HY39&lt;=10,HR39&gt;=$HX$92),HLOOKUP(HY39,Points_Table,IF(IW39&gt;=6,8,IW39+2),FALSE),0),"")),"")</f>
        <v/>
      </c>
      <c r="IB39" s="53" t="str">
        <f>IF(HZ39&lt;&gt;"",AVERAGE(IF(AND($G39="3",HZ39&lt;&gt;""),HLOOKUP(HZ39,Points_Table_Modified,IF(IW39&gt;=6,8,IW39+2),FALSE),IF(HZ39&lt;&gt;"",HLOOKUP(HZ39,Points_Table,IF(IW39&gt;=6,8,IW39+2),FALSE),"")),IA39),IA39)</f>
        <v/>
      </c>
      <c r="IC39" s="51" t="str">
        <f>IF(AND($G39="3",HR39&lt;&gt;""),HR39,"")</f>
        <v/>
      </c>
      <c r="ID39" s="52" t="str">
        <f>IF(AND(HR39&lt;&gt;"",$G39="3"),_xlfn.RANK.EQ(HR39,$IC$6:$IC$89),"")</f>
        <v/>
      </c>
      <c r="IE39" s="52" t="str">
        <f>IF(IF(ID39&lt;&gt;"",IF(MAX(COUNTIF($ID$6:$ID$89,$ID$6:$ID$89))&gt;1,"x",""),"")&lt;&gt;"",ID39+1,"")</f>
        <v/>
      </c>
      <c r="IF39" s="52" t="str">
        <f>IF(ID39&lt;&gt;"",IF($G39="3",IF(HR39&lt;&gt;"",IF(AND(ID39&lt;=20,HR39&gt;=$IC$92),HLOOKUP(ID39,Points_Table_Modified,IF(IW39&gt;=6,8,IW39+2),FALSE),0),""),IF(HR39&lt;&gt;"",IF(AND(ID39&lt;=10,HR39&gt;=$IC$92),HLOOKUP(ID39,Points_Table,IF(IW39&gt;=6,8,IW39+2),FALSE),0),"")),"")</f>
        <v/>
      </c>
      <c r="IG39" s="53" t="str">
        <f>IF(IE39&lt;&gt;"",AVERAGE(IF(AND($G39="3",IE39&lt;&gt;""),HLOOKUP(IE39,Points_Table_Modified,IF(IW39&gt;=6,8,IW39+2),FALSE),IF(IE39&lt;&gt;"",HLOOKUP(IE39,Points_Table,IF(IW39&gt;=6,8,IW39+2),FALSE),"")),IF39),IF39)</f>
        <v/>
      </c>
      <c r="IH39" s="51" t="str">
        <f>IF(AND($G39="4",HR39&lt;&gt;""),HR39,"")</f>
        <v/>
      </c>
      <c r="II39" s="52" t="str">
        <f>IF(AND(HR39&lt;&gt;"",G39="4"),_xlfn.RANK.EQ(HR39,$IH$6:$IH$89),"")</f>
        <v/>
      </c>
      <c r="IJ39" s="52" t="str">
        <f>IF(IF(II39&lt;&gt;"",IF(MAX(COUNTIF($II$6:$II$89,$II$6:$II$89))&gt;1,"x",""),"")&lt;&gt;"",II39+1,"")</f>
        <v/>
      </c>
      <c r="IK39" s="52" t="str">
        <f>IF(II39&lt;&gt;"",IF($G39="3",IF(HR39&lt;&gt;"",IF(AND(II39&lt;=10,HR39&gt;=$IH$92),HLOOKUP(II39,Points_Table_Modified,IF(IW39&gt;=6,8,IW39+2),FALSE),0),""),IF(HR39&lt;&gt;"",IF(AND(II39&lt;=10,HR39&gt;=$IH$92),HLOOKUP(II39,Points_Table,IF(IW39&gt;=6,8,IW39+2),FALSE),0),"")),"")</f>
        <v/>
      </c>
      <c r="IL39" s="53" t="str">
        <f>IF(IJ39&lt;&gt;"",AVERAGE(IF(AND($G39="3",IJ39&lt;&gt;""),HLOOKUP(IJ39,Points_Table_Modified,IF(IW39&gt;=6,8,IW39+2),FALSE),IF(IJ39&lt;&gt;"",HLOOKUP(IJ39,Points_Table,IF(IW39&gt;=6,8,IW39+2),FALSE),"")),IK39),IK39)</f>
        <v/>
      </c>
      <c r="IM39" s="51" t="str">
        <f>IF(AND($G39="5",HR39&lt;&gt;""),HR39,"")</f>
        <v/>
      </c>
      <c r="IN39" s="52" t="str">
        <f>IF(AND(HR39&lt;&gt;"",$G39="5"),_xlfn.RANK.EQ(HR39,$IM$6:$IM$89),"")</f>
        <v/>
      </c>
      <c r="IO39" s="52" t="str">
        <f>IF(IF(IN39&lt;&gt;"",IF(MAX(COUNTIF($IN$6:$IN$89,$IN$6:$IN$89))&gt;1,"x",""),"")&lt;&gt;"",IN39+1,"")</f>
        <v/>
      </c>
      <c r="IP39" s="52" t="str">
        <f>IF(IN39&lt;&gt;"",IF($G39="3",IF(HR39&lt;&gt;"",IF(AND(IN39&lt;=10,HR39&gt;=$IM$92),HLOOKUP(IN39,Points_Table_Modified,IF(IW39&gt;=6,8,IW39+2),FALSE),0),""),IF(HR39&lt;&gt;"",IF(AND(IN39&lt;=10,HR39&gt;=$IM$92),HLOOKUP(IN39,Points_Table,IF(IW39&gt;=6,8,IW39+2),FALSE),0),"")),"")</f>
        <v/>
      </c>
      <c r="IQ39" s="53" t="str">
        <f>IF(IO39&lt;&gt;"",AVERAGE(IF(AND($G39="3",IO39&lt;&gt;""),HLOOKUP(IO39,Points_Table_Modified,IF(IW39&gt;=6,8,IW39+2),FALSE),IF(IO39&lt;&gt;"",HLOOKUP(IO39,Points_Table,IF(IW39&gt;=6,8,IW39+2),FALSE),"")),IP39),IP39)</f>
        <v/>
      </c>
      <c r="IR39" s="51" t="str">
        <f>IF(AND($G39="6",HR39&lt;&gt;""),HR39,"")</f>
        <v/>
      </c>
      <c r="IS39" s="52" t="str">
        <f>IF(AND(HR39&lt;&gt;"",$G39="6"),_xlfn.RANK.EQ(HR39,$IR$6:$IR$89),"")</f>
        <v/>
      </c>
      <c r="IT39" s="52" t="str">
        <f>IF(IF(IS39&lt;&gt;"",IF(MAX(COUNTIF($IS$6:$IS$89,$IS$6:$IS$89))&gt;1,"x",""),"")&lt;&gt;"",IS39+1,"")</f>
        <v/>
      </c>
      <c r="IU39" s="52" t="str">
        <f>IF(IS39&lt;&gt;"",IF($G39="3",IF(HR39&lt;&gt;"",IF(AND(IS39&lt;=10,HR39&gt;=$IR$92),HLOOKUP(IS39,Points_Table_Modified,IF(IW39&gt;=6,8,IW39+2),FALSE),0),""),IF(HR39&lt;&gt;"",IF(AND(IS39&lt;=10,HR39&gt;=$IR$92),HLOOKUP(IS39,Points_Table,IF(IW39&gt;=6,8,IW39+2),FALSE),0),"")),"")</f>
        <v/>
      </c>
      <c r="IV39" s="53" t="str">
        <f>IF(IT39&lt;&gt;"",AVERAGE(IF(AND($G39="3",IT39&lt;&gt;""),HLOOKUP(IT39,Points_Table_Modified,IF(IW39&gt;=6,8,IW39+2),FALSE),IF(IT39&lt;&gt;"",HLOOKUP(IT39,Points_Table,IF(IW39&gt;=6,8,IW39+2),FALSE),"")),IU39),IU39)</f>
        <v/>
      </c>
      <c r="IW39" s="57">
        <f>VLOOKUP($G39,Entries_D_Event,10,FALSE)</f>
        <v>0</v>
      </c>
      <c r="IX39" s="52" t="str">
        <f>CONCATENATE(IS39,IN39,II39,ID39,HY39,HT39)</f>
        <v/>
      </c>
      <c r="IY39" s="118" t="str">
        <f>IF(IX39&lt;&gt;"",IF(AND($G39="3",HR39&lt;&gt;""),10,IF(HR39&lt;&gt;"",5,"")),"")</f>
        <v/>
      </c>
      <c r="IZ39" s="118">
        <f>_xlfn.NUMBERVALUE(IF(IX39&lt;&gt;"",CONCATENATE(IV39,IQ39,IL39,IG39,IB39,HW39),""))</f>
        <v>0</v>
      </c>
      <c r="JA39" s="56">
        <f>IFERROR(IY39+IZ39,0)</f>
        <v>0</v>
      </c>
      <c r="JB39" s="90"/>
      <c r="JC39" s="52" t="str">
        <f>IF(AND($G39="1",JB39&lt;&gt;""),JB39,"")</f>
        <v/>
      </c>
      <c r="JD39" s="52" t="str">
        <f>IF(AND(JB39&lt;&gt;"",$G39="1"),_xlfn.RANK.EQ(JB39,$JC$6:$JC$89),"")</f>
        <v/>
      </c>
      <c r="JE39" s="52" t="str">
        <f>IF(IF(JD39&lt;&gt;"",IF(MAX(COUNTIF($JD$6:$JD$89,$JD$6:$JD$89))&gt;1,"x",""),"")&lt;&gt;"",JD39+1,"")</f>
        <v/>
      </c>
      <c r="JF39" s="52" t="str">
        <f>IF(JD39&lt;&gt;"",IF($G39="3",IF(JB39&lt;&gt;"",IF(AND(JD39&lt;=10,JB39&gt;=$JC$92),HLOOKUP(JD39,Points_Table_Modified,IF(KG39&gt;=6,8,KG39+2),FALSE),0),""),IF(JB39&lt;&gt;"",IF(AND(JD39&lt;=10,JB39&gt;=$JC$92),HLOOKUP(JD39,Points_Table,IF(KG39&gt;=6,8,KG39+2),FALSE),0),"")),"")</f>
        <v/>
      </c>
      <c r="JG39" s="53" t="str">
        <f>IF(JE39&lt;&gt;"",AVERAGE(IF(AND($G39="3",JE39&lt;&gt;""),HLOOKUP(JE39,Points_Table_Modified,IF(KG39&gt;=6,8,KG39+2),FALSE),IF(JE39&lt;&gt;"",HLOOKUP(JE39,Points_Table,IF(KG39&gt;=6,8,KG39+2),FALSE),"")),JF39),JF39)</f>
        <v/>
      </c>
      <c r="JH39" s="51" t="str">
        <f>IF(AND($G39="2",JB39&lt;&gt;""),JB39,"")</f>
        <v/>
      </c>
      <c r="JI39" s="52" t="str">
        <f>IF(AND(JB39&lt;&gt;"",$G39="2"),_xlfn.RANK.EQ(JB39,$JH$6:$JH$89),"")</f>
        <v/>
      </c>
      <c r="JJ39" s="52" t="str">
        <f>IF(IF(JI39&lt;&gt;"",IF(MAX(COUNTIF($JI$6:$JI$89,$JI$6:$JI$89))&gt;1,"x",""),"")&lt;&gt;"",JI39+1,"")</f>
        <v/>
      </c>
      <c r="JK39" s="54" t="str">
        <f>IF(JI39&lt;&gt;"",IF($G39="3",IF(JB39&lt;&gt;"",IF(AND(JI39&lt;=10,JB39&gt;=$JH$92),HLOOKUP(JI39,Points_Table_Modified,IF(KG39&gt;=6,8,KG39+2),FALSE),0),""),IF(JB39&lt;&gt;"",IF(AND(JI39&lt;=10,JB39&gt;=$JH$92),HLOOKUP(JI39,Points_Table,IF(KG39&gt;=6,8,KG39+2),FALSE),0),"")),"")</f>
        <v/>
      </c>
      <c r="JL39" s="53" t="str">
        <f>IF(JJ39&lt;&gt;"",AVERAGE(IF(AND($G39="3",JJ39&lt;&gt;""),HLOOKUP(JJ39,Points_Table_Modified,IF(KG39&gt;=6,8,KG39+2),FALSE),IF(JJ39&lt;&gt;"",HLOOKUP(JJ39,Points_Table,IF(KG39&gt;=6,8,KG39+2),FALSE),"")),JK39),JK39)</f>
        <v/>
      </c>
      <c r="JM39" s="51" t="str">
        <f>IF(AND($G39="3",JB39&lt;&gt;""),JB39,"")</f>
        <v/>
      </c>
      <c r="JN39" s="52" t="str">
        <f>IF(AND(JB39&lt;&gt;"",$G39="3"),_xlfn.RANK.EQ(JB39,$JM$6:$JM$89),"")</f>
        <v/>
      </c>
      <c r="JO39" s="52" t="str">
        <f>IF(IF(JN39&lt;&gt;"",IF(MAX(COUNTIF($JN$6:$JN$89,$JN$6:$JN$89))&gt;1,"x",""),"")&lt;&gt;"",JN39+1,"")</f>
        <v/>
      </c>
      <c r="JP39" s="52" t="str">
        <f>IF(JN39&lt;&gt;"",IF($G39="3",IF(JB39&lt;&gt;"",IF(AND(JN39&lt;=20,JB39&gt;=$JM$92),HLOOKUP(JN39,Points_Table_Modified,IF(KG39&gt;=6,8,KG39+2),FALSE),0),""),IF(JB39&lt;&gt;"",IF(AND(JN39&lt;=10,JB39&gt;=$JM$92),HLOOKUP(JN39,Points_Table,IF(KG39&gt;=6,8,KG39+2),FALSE),0),"")),"")</f>
        <v/>
      </c>
      <c r="JQ39" s="53" t="str">
        <f>IF(JO39&lt;&gt;"",AVERAGE(IF(AND($G39="3",JO39&lt;&gt;""),HLOOKUP(JO39,Points_Table_Modified,IF(KG39&gt;=6,8,KG39+2),FALSE),IF(JO39&lt;&gt;"",HLOOKUP(JO39,Points_Table,IF(KG39&gt;=6,8,KG39+2),FALSE),"")),JP39),JP39)</f>
        <v/>
      </c>
      <c r="JR39" s="51" t="str">
        <f>IF(AND($G39="4",JB39&lt;&gt;""),JB39,"")</f>
        <v/>
      </c>
      <c r="JS39" s="52" t="str">
        <f>IF(AND(JB39&lt;&gt;"",G39="4"),_xlfn.RANK.EQ(JB39,$JR$6:$JR$89),"")</f>
        <v/>
      </c>
      <c r="JT39" s="52" t="str">
        <f>IF(IF(JS39&lt;&gt;"",IF(MAX(COUNTIF($JS$6:$JS$89,$JS$6:$JS$89))&gt;1,"x",""),"")&lt;&gt;"",JS39+1,"")</f>
        <v/>
      </c>
      <c r="JU39" s="52" t="str">
        <f>IF(JS39&lt;&gt;"",IF($G39="3",IF(JB39&lt;&gt;"",IF(AND(JS39&lt;=10,JB39&gt;=$JR$92),HLOOKUP(JS39,Points_Table_Modified,IF(KG39&gt;=6,8,KG39+2),FALSE),0),""),IF(JB39&lt;&gt;"",IF(AND(JS39&lt;=10,JB39&gt;=$JR$92),HLOOKUP(JS39,Points_Table,IF(KG39&gt;=6,8,KG39+2),FALSE),0),"")),"")</f>
        <v/>
      </c>
      <c r="JV39" s="53" t="str">
        <f>IF(JT39&lt;&gt;"",AVERAGE(IF(AND($G39="3",JT39&lt;&gt;""),HLOOKUP(JT39,Points_Table_Modified,IF(KG39&gt;=6,8,KG39+2),FALSE),IF(JT39&lt;&gt;"",HLOOKUP(JT39,Points_Table,IF(KG39&gt;=6,8,KG39+2),FALSE),"")),JU39),JU39)</f>
        <v/>
      </c>
      <c r="JW39" s="51" t="str">
        <f>IF(AND($G39="5",JB39&lt;&gt;""),JB39,"")</f>
        <v/>
      </c>
      <c r="JX39" s="52" t="str">
        <f>IF(AND(JB39&lt;&gt;"",$G39="5"),_xlfn.RANK.EQ(JB39,$JW$6:$JW$89),"")</f>
        <v/>
      </c>
      <c r="JY39" s="52" t="str">
        <f>IF(IF(JX39&lt;&gt;"",IF(MAX(COUNTIF($JX$6:$JX$89,$JX$6:$JX$89))&gt;1,"x",""),"")&lt;&gt;"",JX39+1,"")</f>
        <v/>
      </c>
      <c r="JZ39" s="52" t="str">
        <f>IF(JX39&lt;&gt;"",IF($G39="3",IF(JB39&lt;&gt;"",IF(AND(JX39&lt;=10,JB39&gt;=$JW$92),HLOOKUP(JX39,Points_Table_Modified,IF(KG39&gt;=6,8,KG39+2),FALSE),0),""),IF(JB39&lt;&gt;"",IF(AND(JX39&lt;=10,JB39&gt;=$JW$92),HLOOKUP(JX39,Points_Table,IF(KG39&gt;=6,8,KG39+2),FALSE),0),"")),"")</f>
        <v/>
      </c>
      <c r="KA39" s="53" t="str">
        <f>IF(JY39&lt;&gt;"",AVERAGE(IF(AND($G39="3",JY39&lt;&gt;""),HLOOKUP(JY39,Points_Table_Modified,IF(KG39&gt;=6,8,KG39+2),FALSE),IF(JY39&lt;&gt;"",HLOOKUP(JY39,Points_Table,IF(KG39&gt;=6,8,KG39+2),FALSE),"")),JZ39),JZ39)</f>
        <v/>
      </c>
      <c r="KB39" s="51" t="str">
        <f>IF(AND($G39="6",JB39&lt;&gt;""),JB39,"")</f>
        <v/>
      </c>
      <c r="KC39" s="52" t="str">
        <f>IF(AND(JB39&lt;&gt;"",$G39="6"),_xlfn.RANK.EQ(JB39,$KB$6:$KB$89),"")</f>
        <v/>
      </c>
      <c r="KD39" s="52" t="str">
        <f>IF(IF(KC39&lt;&gt;"",IF(MAX(COUNTIF($KC$6:$KC$89,$KC$6:$KC$89))&gt;1,"x",""),"")&lt;&gt;"",KC39+1,"")</f>
        <v/>
      </c>
      <c r="KE39" s="52" t="str">
        <f>IF(KC39&lt;&gt;"",IF($G39="3",IF(JB39&lt;&gt;"",IF(AND(KC39&lt;=10,JB39&gt;=$KB$92),HLOOKUP(KC39,Points_Table_Modified,IF(KG39&gt;=6,8,KG39+2),FALSE),0),""),IF(JB39&lt;&gt;"",IF(AND(KC39&lt;=10,JB39&gt;=$KB$92),HLOOKUP(KC39,Points_Table,IF(KG39&gt;=6,8,KG39+2),FALSE),0),"")),"")</f>
        <v/>
      </c>
      <c r="KF39" s="53" t="str">
        <f>IF(KD39&lt;&gt;"",AVERAGE(IF(AND($G39="3",KD39&lt;&gt;""),HLOOKUP(KD39,Points_Table_Modified,IF(KG39&gt;=6,8,KG39+2),FALSE),IF(KD39&lt;&gt;"",HLOOKUP(KD39,Points_Table,IF(KG39&gt;=6,8,KG39+2),FALSE),"")),KE39),KE39)</f>
        <v/>
      </c>
      <c r="KG39" s="57">
        <f>VLOOKUP($G39,Entries_D_Event,11,FALSE)</f>
        <v>0</v>
      </c>
      <c r="KH39" s="52" t="str">
        <f>CONCATENATE(KC39,JX39,JS39,JN39,JI39,JD39)</f>
        <v/>
      </c>
      <c r="KI39" s="118" t="str">
        <f>IF(KH39&lt;&gt;"",IF(AND($G39="3",JB39&lt;&gt;""),10,IF(JB39&lt;&gt;"",5,"")),"")</f>
        <v/>
      </c>
      <c r="KJ39" s="118">
        <f>_xlfn.NUMBERVALUE(IF(KH39&lt;&gt;"",CONCATENATE(KF39,KA39,JV39,JQ39,JL39,JG39),""))</f>
        <v>0</v>
      </c>
      <c r="KK39" s="56">
        <f>IFERROR(KI39+KJ39,0)</f>
        <v>0</v>
      </c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</row>
    <row r="40" spans="1:358" s="1" customFormat="1" x14ac:dyDescent="0.25">
      <c r="A40" s="35"/>
      <c r="B40" s="45">
        <v>35</v>
      </c>
      <c r="C40" s="46" t="s">
        <v>186</v>
      </c>
      <c r="D40" s="47" t="s">
        <v>187</v>
      </c>
      <c r="E40" s="50"/>
      <c r="F40" s="109">
        <v>941</v>
      </c>
      <c r="G40" s="49" t="s">
        <v>59</v>
      </c>
      <c r="H40" s="50" t="str">
        <f>VLOOKUP($G40,Class_Description,2)</f>
        <v>Open Class</v>
      </c>
      <c r="I40" s="187">
        <f>AS40+CC40+DM40+EW40+GG40+HQ40+JA40+KK40</f>
        <v>21</v>
      </c>
      <c r="J40" s="116"/>
      <c r="K40" s="102" t="str">
        <f>IF(AND(J40&lt;&gt;"",$G40="1"),J40,"")</f>
        <v/>
      </c>
      <c r="L40" s="103" t="str">
        <f>IF(AND(J40&lt;&gt;"",$G40="1"),_xlfn.RANK.EQ(J40,$K$6:$K$89),"")</f>
        <v/>
      </c>
      <c r="M40" s="103" t="str">
        <f>IF(G40="6",IF(IF(L40&lt;&gt;"",IF(MAX(COUNTIF($L$6:$L$89,$L$6:$L$89))&gt;1,"x",""),"")&lt;&gt;"",L40+1,""),IF(K40=0,"",IF(IF(L40&lt;&gt;"",IF(MAX(COUNTIF($L$6:$L$89,$L$6:$L$89))&gt;1,"x",""),"")&lt;&gt;"",L40+1,"")))</f>
        <v/>
      </c>
      <c r="N40" s="103" t="str">
        <f>IF(L40&lt;&gt;"",IF($G40="3",IF(AND(L40&lt;=20,J40&gt;=$K$92),HLOOKUP(L40,Points_Table_Modified,IF(AO40&gt;=6,8,AO40+2),FALSE),0),IF(AND(L40&lt;=10,J40&gt;=$K$92),HLOOKUP(L40,Points_Table,IF(AO40&gt;=6,8,AO40+2),FALSE),0)),"")</f>
        <v/>
      </c>
      <c r="O40" s="103" t="str">
        <f>IF(M40&lt;&gt;"",AVERAGE(IF(AND($G40="3",M40&lt;&gt;""),HLOOKUP(M40,Points_Table_Modified,IF(AO40&gt;=6,8,AO40+2),FALSE),IF(M40&lt;&gt;"",HLOOKUP(M40,Points_Table,IF(AO40&gt;=6,8,AO40+2),FALSE),"")),N40),N40)</f>
        <v/>
      </c>
      <c r="P40" s="102" t="str">
        <f>IF(AND(J40&lt;&gt;"",$G40="2"),J40,"")</f>
        <v/>
      </c>
      <c r="Q40" s="103" t="str">
        <f>IF(AND(J40&lt;&gt;"",$G40="2"),_xlfn.RANK.EQ(J40,$P$6:$P$89),"")</f>
        <v/>
      </c>
      <c r="R40" s="103" t="str">
        <f>IF(G40="6",IF(IF(Q40&lt;&gt;"",IF(MAX(COUNTIF($Q$6:$Q$89,$Q$6:$Q$89))&gt;1,"x",""),"")&lt;&gt;"",Q40+1,""),IF(P40=0,"",IF(IF(Q40&lt;&gt;"",IF(MAX(COUNTIF($Q$6:$Q$89,$Q$6:$Q$89))&gt;1,"x",""),"")&lt;&gt;"",Q40+1,"")))</f>
        <v/>
      </c>
      <c r="S40" s="103" t="str">
        <f>IF(Q40&lt;&gt;"",IF($G40="3",IF(J40&lt;&gt;"",IF(AND(Q40&lt;=10,J40&gt;=$P$92),HLOOKUP(Q40,Points_Table_Modified,IF(AO40&gt;=6,8,AO40+2),FALSE),0),""),IF(J40&lt;&gt;"",IF(AND(Q40&lt;=10,J40&gt;=$P$92),HLOOKUP(Q40,Points_Table,IF(AO40&gt;=6,8,AO40+2),FALSE),0),"")),"")</f>
        <v/>
      </c>
      <c r="T40" s="103" t="str">
        <f>IF(R40&lt;&gt;"",AVERAGE(IF(AND($G40="3",R40&lt;&gt;""),HLOOKUP(R40,Points_Table_Modified,IF(AO40&gt;=6,8,AO40+2),FALSE),IF(R40&lt;&gt;"",HLOOKUP(R40,Points_Table,IF(AO40&gt;=6,8,AO40+2),FALSE),"")),S40),S40)</f>
        <v/>
      </c>
      <c r="U40" s="102" t="str">
        <f>IF(AND(J40&lt;&gt;"",$G40="3"),J40,"")</f>
        <v/>
      </c>
      <c r="V40" s="103" t="str">
        <f>IF(AND(J40&lt;&gt;"",$G40="3"),_xlfn.RANK.EQ(J40,$U$6:$U$89),"")</f>
        <v/>
      </c>
      <c r="W40" s="103" t="str">
        <f>IF(G40="6",IF(IF(V40&lt;&gt;"",IF(MAX(COUNTIF($V$6:$V$89,$V$6:$V$89))&gt;1,"x",""),"")&lt;&gt;"",V40+1,""),IF(U40=0,"",IF(IF(V40&lt;&gt;"",IF(MAX(COUNTIF($V$6:$V$89,$V$6:$V$89))&gt;1,"x",""),"")&lt;&gt;"",V40+1,"")))</f>
        <v/>
      </c>
      <c r="X40" s="103" t="str">
        <f>IF(V40&lt;&gt;"",IF($G40="3",IF(J40&lt;&gt;"",IF(AND(V40&lt;=20,J40&gt;=$U$92),HLOOKUP(V40,Points_Table_Modified,IF(AO40&gt;=6,8,AO40+2),FALSE),0),""),IF(J40&lt;&gt;"",IF(AND(V40&lt;=10,$J40&gt;=$U$92),HLOOKUP(V40,Points_Table,IF(AO40&gt;=6,8,AO40+2),FALSE),0),"")),"")</f>
        <v/>
      </c>
      <c r="Y40" s="103" t="str">
        <f>IF(W40&lt;&gt;"",AVERAGE(IF(AND($G40="3",W40&lt;&gt;""),HLOOKUP(W40,Points_Table_Modified,IF(AO40&gt;=6,8,AO40+2),FALSE),IF(W40&lt;&gt;"",HLOOKUP(W40,Points_Table,IF(AO40&gt;=6,8,AO40+2),FALSE),"")),X40),X40)</f>
        <v/>
      </c>
      <c r="Z40" s="102" t="str">
        <f>IF(AND(J40&lt;&gt;"",$G40="4"),J40,"")</f>
        <v/>
      </c>
      <c r="AA40" s="103" t="str">
        <f>IF(AND($J40&lt;&gt;"",G40="4"),_xlfn.RANK.EQ(J40,$Z$6:$Z$89),"")</f>
        <v/>
      </c>
      <c r="AB40" s="103" t="str">
        <f>IF($G40="6",IF(IF(AA40&lt;&gt;"",IF(MAX(COUNTIF($AA$6:$AA$89,$AA$6:$AA$89))&gt;1,"x",""),"")&lt;&gt;"",AA40+1,""),IF(Z40=0,"",IF(IF(AA40&lt;&gt;"",IF(MAX(COUNTIF($AA$6:$AA$89,$AA$6:$AA$89))&gt;1,"x",""),"")&lt;&gt;"",AA40+1,"")))</f>
        <v/>
      </c>
      <c r="AC40" s="103" t="str">
        <f>IF(AA40&lt;&gt;"",IF($G40="3",IF(J40&lt;&gt;"",IF(AND(AA40&lt;=10,J40&gt;=$Z$92),HLOOKUP(AA40,Points_Table_Modified,IF(AO40&gt;=6,8,AO40+2),FALSE),0),""),IF(J40&lt;&gt;"",IF(AND(AA40&lt;=10,J40&gt;=$Z$92),HLOOKUP(AA40,Points_Table,IF(AO40&gt;=6,8,AO40+2),FALSE),0),"")),"")</f>
        <v/>
      </c>
      <c r="AD40" s="103" t="str">
        <f>IF(AB40&lt;&gt;"",AVERAGE(IF(AND($G40="3",AB40&lt;&gt;""),HLOOKUP(AB40,Points_Table_Modified,IF(AO40&gt;=6,8,AO40+2),FALSE),IF(AB40&lt;&gt;"",HLOOKUP(AB40,Points_Table,IF(AO40&gt;=6,8,AO40+2),FALSE),"")),AC40),AC40)</f>
        <v/>
      </c>
      <c r="AE40" s="102" t="str">
        <f>IF(AND(J40&lt;&gt;"",$G40="5"),J40,"")</f>
        <v/>
      </c>
      <c r="AF40" s="103" t="str">
        <f>IF(AND(J40&lt;&gt;"",$G40="5"),_xlfn.RANK.EQ(J40,$AE$6:$AE$89),"")</f>
        <v/>
      </c>
      <c r="AG40" s="103" t="str">
        <f>IF($G40="6",IF(IF(AF40&lt;&gt;"",IF(MAX(COUNTIF($AF$6:$AF$89,$AF$6:$AF$89))&gt;1,"x",""),"")&lt;&gt;"",AF40+1,""),IF(AE40=0,"",IF(IF(AF40&lt;&gt;"",IF(MAX(COUNTIF($AF$6:$AF$89,$AF$6:$AF$89))&gt;1,"x",""),"")&lt;&gt;"",AF40+1,"")))</f>
        <v/>
      </c>
      <c r="AH40" s="103" t="str">
        <f>IF(AF40&lt;&gt;"",IF($G40="3",IF(J40&lt;&gt;"",IF(AND(AF40&lt;=10,J40&gt;=$AE$92),HLOOKUP(AF40,Points_Table_Modified,IF(AO40&gt;=6,8,AO40+2),FALSE),0),""),IF(J40&lt;&gt;"",IF(AND(AF40&lt;=10,J40&gt;=$AE$92),HLOOKUP(AF40,Points_Table,IF(AO40&gt;=6,8,AO40+2),FALSE),0),"")),"")</f>
        <v/>
      </c>
      <c r="AI40" s="103" t="str">
        <f>IF(AG40&lt;&gt;"",AVERAGE(IF(AND($G40="3",AG40&lt;&gt;""),HLOOKUP(AG40,Points_Table_Modified,IF(AO40&gt;=6,8,AO40+2),FALSE),IF(AG40&lt;&gt;"",HLOOKUP(AG40,Points_Table,IF(AO40&gt;=6,8,AO40+2),FALSE),"")),AH40),AH40)</f>
        <v/>
      </c>
      <c r="AJ40" s="102" t="str">
        <f>IF(AND(J40&lt;&gt;"",$G40="6"),J40,"")</f>
        <v/>
      </c>
      <c r="AK40" s="103" t="str">
        <f>IF(AND(J40&lt;&gt;"",$G40="6"),_xlfn.RANK.EQ(J40,$AJ$6:$AJ$89),"")</f>
        <v/>
      </c>
      <c r="AL40" s="103" t="str">
        <f>IF(G40="6",IF(IF(AK40&lt;&gt;"",IF(MAX(COUNTIF($AK$6:$AK$89,$AK$6:$AK$89))&gt;1,"x",""),"")&lt;&gt;"",AK40+1,""),IF(AJ40=0,"",IF(IF(AK40&lt;&gt;"",IF(MAX(COUNTIF($AK$6:$AK$89,$AK$6:$AK$89))&gt;1,"x",""),"")&lt;&gt;"",AK40+1,"")))</f>
        <v/>
      </c>
      <c r="AM40" s="103" t="str">
        <f>IF(AK40&lt;&gt;"",IF($G40="3",IF(J40&lt;&gt;"",IF(AND(AK40&lt;=10,J40&gt;=$AJ$92),HLOOKUP(AK40,Points_Table_Modified,IF(AO40&gt;=6,8,AO40+2),FALSE),0),""),IF(J40&lt;&gt;"",IF(AND(AK40&lt;=10,J40&gt;=$AJ$92),HLOOKUP(AK40,Points_Table,IF(AO40&gt;=6,8,AO40+2),FALSE),0),"")),"")</f>
        <v/>
      </c>
      <c r="AN40" s="136" t="str">
        <f>IF(AL40&lt;&gt;"",AVERAGE(IF(AND($G40="3",AL40&lt;&gt;""),HLOOKUP(AL40,Points_Table_Modified,IF(AO40&gt;=6,8,AO40+2),FALSE),IF(AL40&lt;&gt;"",HLOOKUP(AL40,Points_Table,IF(AO40&gt;=6,8,AO40+2),FALSE),"")),AM40),AM40)</f>
        <v/>
      </c>
      <c r="AO40" s="55">
        <f>VLOOKUP($G40,Entries_D_Event,4,FALSE)</f>
        <v>9</v>
      </c>
      <c r="AP40" s="52" t="str">
        <f>CONCATENATE(AK40,AF40,AA40,V40,Q40,L40)</f>
        <v/>
      </c>
      <c r="AQ40" s="118" t="str">
        <f>IF(AP40&lt;&gt;"",IF(AND($G40="3",J40&lt;&gt;""),10,IF(J40&lt;&gt;"",5,"")),"")</f>
        <v/>
      </c>
      <c r="AR40" s="118">
        <f>_xlfn.NUMBERVALUE(IF(AP40&lt;&gt;"",CONCATENATE(AN40,AI40,AD40,Y40,T40,O40),""))</f>
        <v>0</v>
      </c>
      <c r="AS40" s="56">
        <f>IFERROR(AQ40+AR40,0)</f>
        <v>0</v>
      </c>
      <c r="AT40" s="90">
        <v>288</v>
      </c>
      <c r="AU40" s="54" t="str">
        <f>IF(AND(AT40&lt;&gt;"",$G40="1"),AT40,"")</f>
        <v/>
      </c>
      <c r="AV40" s="52" t="str">
        <f>IF(AND(AT40&lt;&gt;"",$G40="1"),_xlfn.RANK.EQ(AT40,$AU$6:$AU$89),"")</f>
        <v/>
      </c>
      <c r="AW40" s="52" t="str">
        <f>IF(IF(AV40&lt;&gt;"",IF(MAX(COUNTIF($AV$6:$AV$89,$AV$6:$AV$89))&gt;1,"x",""),"")&lt;&gt;"",AV40+1,"")</f>
        <v/>
      </c>
      <c r="AX40" s="52" t="str">
        <f>IF(AV40&lt;&gt;"",IF($G40="3",IF(AT40&lt;&gt;"",IF(AND(AV40&lt;=10,AT40&gt;=$AU$92),HLOOKUP(AV40,Points_Table_Modified,IF(BY40&gt;=6,8,BY40+2),FALSE),0),""),IF(AT40&lt;&gt;"",IF(AND(AV40&lt;=10,AT40&gt;=$AU$92),HLOOKUP(AV40,Points_Table,IF(BY40&gt;=6,8,BY40+2),FALSE),0),"")),"")</f>
        <v/>
      </c>
      <c r="AY40" s="53" t="str">
        <f>IF(AW40&lt;&gt;"",AVERAGE(IF(AND($G40="3",AW40&lt;&gt;""),HLOOKUP(AW40,Points_Table_Modified,IF(BY40&gt;=6,8,BY40+2),FALSE),IF(AW40&lt;&gt;"",HLOOKUP(AW40,Points_Table,IF(BY40&gt;=6,8,BY40+2),FALSE),"")),AX40),AX40)</f>
        <v/>
      </c>
      <c r="AZ40" s="51" t="str">
        <f>IF(AND($G40="2",AT40&lt;&gt;""),AT40,"")</f>
        <v/>
      </c>
      <c r="BA40" s="52" t="str">
        <f>IF(AND(AT40&lt;&gt;"",$G40="2"),_xlfn.RANK.EQ(AT40,$AZ$6:$AZ$89),"")</f>
        <v/>
      </c>
      <c r="BB40" s="52" t="str">
        <f>IF(IF(BA40&lt;&gt;"",IF(MAX(COUNTIF($BA$6:$BA$89,$BA$6:$BA$89))&gt;1,"x",""),"")&lt;&gt;"",BA40+1,"")</f>
        <v/>
      </c>
      <c r="BC40" s="54" t="str">
        <f>IF(BA40&lt;&gt;"",IF($G40="3",IF(AT40&lt;&gt;"",IF(AND(BA40&lt;=10,AT40&gt;=$AZ$92),HLOOKUP(BA40,Points_Table_Modified,IF(BY40&gt;=6,8,BY40+2),FALSE),0),""),IF(AT40&lt;&gt;"",IF(AND(BA40&lt;=10,AT40&gt;=$AZ$92),HLOOKUP(BA40,Points_Table,IF(BY40&gt;=6,8,BY40+2),FALSE),0),"")),"")</f>
        <v/>
      </c>
      <c r="BD40" s="53" t="str">
        <f>IF(BB40&lt;&gt;"",AVERAGE(IF(AND($G40="3",BB40&lt;&gt;""),HLOOKUP(BB40,Points_Table_Modified,IF(BY40&gt;=6,8,BY40+2),FALSE),IF(BB40&lt;&gt;"",HLOOKUP(BB40,Points_Table,IF(BY40&gt;=6,8,BY40+2),FALSE),"")),BC40),BC40)</f>
        <v/>
      </c>
      <c r="BE40" s="51" t="str">
        <f>IF(AND($G40="3",AT40&lt;&gt;""),AT40,"")</f>
        <v/>
      </c>
      <c r="BF40" s="52" t="str">
        <f>IF(AND(AT40&lt;&gt;"",$G40="3"),_xlfn.RANK.EQ(AT40,$BE$6:$BE$89),"")</f>
        <v/>
      </c>
      <c r="BG40" s="52" t="str">
        <f>IF(IF(BF40&lt;&gt;"",IF(MAX(COUNTIF($BF$6:$BF$89,$BF$6:$BF$89))&gt;1,"x",""),"")&lt;&gt;"",BF40+1,"")</f>
        <v/>
      </c>
      <c r="BH40" s="52" t="str">
        <f>IF(BF40&lt;&gt;"",IF($G40="3",IF(AT40&lt;&gt;"",IF(AND(BF40&lt;=20,AT40&gt;=$BE$92),HLOOKUP(BF40,Points_Table_Modified,IF(BY40&gt;=6,8,BY40+2),FALSE),0),""),IF(AT40&lt;&gt;"",IF(AND(BF40&lt;=10,AT40&gt;=$BE$92),HLOOKUP(BF40,Points_Table,IF(BY40&gt;=6,8,BY40+2),FALSE),0),"")),"")</f>
        <v/>
      </c>
      <c r="BI40" s="53" t="str">
        <f>IF(BG40&lt;&gt;"",AVERAGE(IF(AND($G40="3",BG40&lt;&gt;""),HLOOKUP(BG40,Points_Table_Modified,IF(BY40&gt;=6,8,BY40+2),FALSE),IF(BG40&lt;&gt;"",HLOOKUP(BG40,Points_Table,IF(BY40&gt;=6,8,BY40+2),FALSE),"")),BH40),BH40)</f>
        <v/>
      </c>
      <c r="BJ40" s="51" t="str">
        <f>IF(AND($G40="4",AT40&lt;&gt;""),AT40,"")</f>
        <v/>
      </c>
      <c r="BK40" s="52" t="str">
        <f>IF(AND(AT40&lt;&gt;"",G40="4"),_xlfn.RANK.EQ(AT40,$BJ$6:$BJ$89),"")</f>
        <v/>
      </c>
      <c r="BL40" s="52" t="str">
        <f>IF(IF(BK40&lt;&gt;"",IF(MAX(COUNTIF($BK$6:$BK$89,$BK$6:$BK$89))&gt;1,"x",""),"")&lt;&gt;"",BK40+1,"")</f>
        <v/>
      </c>
      <c r="BM40" s="52" t="str">
        <f>IF(BK40&lt;&gt;"",IF($G40="3",IF(AT40&lt;&gt;"",IF(AND(BK40&lt;=10,AT40&gt;=$BJ$92),HLOOKUP(BK40,Points_Table_Modified,IF(BY40&gt;=6,8,BY40+2),FALSE),0),""),IF(AT40&lt;&gt;"",IF(AND(BK40&lt;=10,AT40&gt;=$BJ$92),HLOOKUP(BK40,Points_Table,IF(BY40&gt;=6,8,BY40+2),FALSE),0),"")),"")</f>
        <v/>
      </c>
      <c r="BN40" s="53" t="str">
        <f>IF(BL40&lt;&gt;"",AVERAGE(IF(AND($G40="3",BL40&lt;&gt;""),HLOOKUP(BL40,Points_Table_Modified,IF(BY40&gt;=6,8,BY40+2),FALSE),IF(BL40&lt;&gt;"",HLOOKUP(BL40,Points_Table,IF(BY40&gt;=6,8,BY40+2),FALSE),"")),BM40),BM40)</f>
        <v/>
      </c>
      <c r="BO40" s="51" t="str">
        <f>IF(AND($G40="5",AT40&lt;&gt;""),AT40,"")</f>
        <v/>
      </c>
      <c r="BP40" s="52" t="str">
        <f>IF(AND(AT40&lt;&gt;"",$G40="5"),_xlfn.RANK.EQ(AT40,$BO$6:$BO$89),"")</f>
        <v/>
      </c>
      <c r="BQ40" s="52" t="str">
        <f>IF(IF(BP40&lt;&gt;"",IF(MAX(COUNTIF($BP$6:$BP$89,$BP$6:$BP$89))&gt;1,"x",""),"")&lt;&gt;"",BP40+1,"")</f>
        <v/>
      </c>
      <c r="BR40" s="52" t="str">
        <f>IF(BP40&lt;&gt;"",IF($G40="3",IF(AT40&lt;&gt;"",IF(AND(BP40&lt;=10,AT40&gt;=$BO$92),HLOOKUP(BP40,Points_Table_Modified,IF(BY40&gt;=6,8,BY40+2),FALSE),0),""),IF(AT40&lt;&gt;"",IF(AND(BP40&lt;=10,AT40&gt;=$BO$92),HLOOKUP(BP40,Points_Table,IF(BY40&gt;=6,8,BY40+2),FALSE),0),"")),"")</f>
        <v/>
      </c>
      <c r="BS40" s="53" t="str">
        <f>IF(BQ40&lt;&gt;"",AVERAGE(IF(AND($G40="3",BQ40&lt;&gt;""),HLOOKUP(BQ40,Points_Table_Modified,IF(BY40&gt;=6,8,BY40+2),FALSE),IF(BQ40&lt;&gt;"",HLOOKUP(BQ40,Points_Table,IF(BY40&gt;=6,8,BY40+2),FALSE),"")),BR40),BR40)</f>
        <v/>
      </c>
      <c r="BT40" s="51">
        <f>IF(AND($G40="6",AT40&lt;&gt;""),AT40,"")</f>
        <v>288</v>
      </c>
      <c r="BU40" s="52">
        <f>IF(AND(AT40&lt;&gt;"",$G40="6"),_xlfn.RANK.EQ(AT40,$BT$6:$BT$89),"")</f>
        <v>4</v>
      </c>
      <c r="BV40" s="52" t="str">
        <f>IF(IF(BU40&lt;&gt;"",IF(MAX(COUNTIF($BU$6:$BU$89,$BU$6:$BU$89))&gt;1,"x",""),"")&lt;&gt;"",BU40+1,"")</f>
        <v/>
      </c>
      <c r="BW40" s="52">
        <f>IF(BU40&lt;&gt;"",IF($G40="3",IF(AT40&lt;&gt;"",IF(AND(BU40&lt;=10,AT40&gt;=$BT$92),HLOOKUP(BU40,Points_Table_Modified,IF(BY40&gt;=6,8,BY40+2),FALSE),0),""),IF(AT40&lt;&gt;"",IF(AND(BU40&lt;=10,AT40&gt;=$BT$92),HLOOKUP(BU40,Points_Table,IF(BY40&gt;=6,8,BY40+2),FALSE),0),"")),"")</f>
        <v>16</v>
      </c>
      <c r="BX40" s="53">
        <f>IF(BV40&lt;&gt;"",AVERAGE(IF(AND($G40="3",BV40&lt;&gt;""),HLOOKUP(BV40,Points_Table_Modified,IF(BY40&gt;=6,8,BY40+2),FALSE),IF(BV40&lt;&gt;"",HLOOKUP(BV40,Points_Table,IF(BY40&gt;=6,8,BY40+2),FALSE),"")),BW40),BW40)</f>
        <v>16</v>
      </c>
      <c r="BY40" s="55">
        <f>VLOOKUP($G40,Entries_D_Event,5,FALSE)</f>
        <v>7</v>
      </c>
      <c r="BZ40" s="52" t="str">
        <f>CONCATENATE(BU40,BP40,BK40,BF40,BA40,AV40)</f>
        <v>4</v>
      </c>
      <c r="CA40" s="118">
        <f>IF(BZ40&lt;&gt;"",IF(AND($G40="3",AT40&lt;&gt;""),10,IF(AT40&lt;&gt;"",5,"")),"")</f>
        <v>5</v>
      </c>
      <c r="CB40" s="118">
        <f>_xlfn.NUMBERVALUE(IF(BZ40&lt;&gt;"",CONCATENATE(BX40,BS40,BN40,BI40,BD40,AY40),""))</f>
        <v>16</v>
      </c>
      <c r="CC40" s="56">
        <f>IFERROR(CA40+CB40,0)</f>
        <v>21</v>
      </c>
      <c r="CD40" s="90"/>
      <c r="CE40" s="54" t="str">
        <f>IF(AND($G40="1",CD40&lt;&gt;""),CD40,"")</f>
        <v/>
      </c>
      <c r="CF40" s="52" t="str">
        <f>IF(AND(CD40&lt;&gt;"",$G40="1"),_xlfn.RANK.EQ(CD40,$CE$6:$CE$89),"")</f>
        <v/>
      </c>
      <c r="CG40" s="52" t="str">
        <f>IF(IF(CF40&lt;&gt;"",IF(MAX(COUNTIF($CF$6:$CF$89,$CF$6:$CF$89))&gt;1,"x",""),"")&lt;&gt;"",CF40+1,"")</f>
        <v/>
      </c>
      <c r="CH40" s="52" t="str">
        <f>IF(CF40&lt;&gt;"",IF($G40="3",IF(CD40&lt;&gt;"",IF(AND(CF40&lt;=10,CD40&gt;=$CE$92),HLOOKUP(CF40,Points_Table_Modified,IF(DI40&gt;=6,8,DI40+2),FALSE),0),""),IF(CD40&lt;&gt;"",IF(AND(CF40&lt;=10,CD40&gt;=$CE$92),HLOOKUP(CF40,Points_Table,IF(DI40&gt;=6,8,DI40+2),FALSE),0),"")),"")</f>
        <v/>
      </c>
      <c r="CI40" s="53" t="str">
        <f>IF(CG40&lt;&gt;"",AVERAGE(IF(AND($G40="3",CG40&lt;&gt;""),HLOOKUP(CG40,Points_Table_Modified,IF(DI40&gt;=6,8,DI40+2),FALSE),IF(CG40&lt;&gt;"",HLOOKUP(CG40,Points_Table,IF(DI40&gt;=6,8,DI40+2),FALSE),"")),CH40),CH40)</f>
        <v/>
      </c>
      <c r="CJ40" s="51" t="str">
        <f>IF(AND($G40="2",CD40&lt;&gt;""),CD40,"")</f>
        <v/>
      </c>
      <c r="CK40" s="52" t="str">
        <f>IF(AND(CD40&lt;&gt;"",$G40="2"),_xlfn.RANK.EQ(CD40,$CJ$6:$CJ$89),"")</f>
        <v/>
      </c>
      <c r="CL40" s="52" t="str">
        <f>IF(IF(CK40&lt;&gt;"",IF(MAX(COUNTIF($CK$6:$CK$89,$CK$6:$CK$89))&gt;1,"x",""),"")&lt;&gt;"",CK40+1,"")</f>
        <v/>
      </c>
      <c r="CM40" s="54" t="str">
        <f>IF(CK40&lt;&gt;"",IF($G40="3",IF(CD40&lt;&gt;"",IF(AND(CK40&lt;=10,CD40&gt;=$CJ$92),HLOOKUP(CK40,Points_Table_Modified,IF(DI40&gt;=6,8,DI40+2),FALSE),0),""),IF(CD40&lt;&gt;"",IF(AND(CK40&lt;=10,CD40&gt;=$CJ$92),HLOOKUP(CK40,Points_Table,IF(DI40&gt;=6,8,DI40+2),FALSE),0),"")),"")</f>
        <v/>
      </c>
      <c r="CN40" s="53" t="str">
        <f>IF(CL40&lt;&gt;"",AVERAGE(IF(AND($G40="3",CL40&lt;&gt;""),HLOOKUP(CL40,Points_Table_Modified,IF(DI40&gt;=6,8,DI40+2),FALSE),IF(CL40&lt;&gt;"",HLOOKUP(CL40,Points_Table,IF(DI40&gt;=6,8,DI40+2),FALSE),"")),CM40),CM40)</f>
        <v/>
      </c>
      <c r="CO40" s="51" t="str">
        <f>IF(AND($G40="3",CD40&lt;&gt;""),CD40,"")</f>
        <v/>
      </c>
      <c r="CP40" s="52" t="str">
        <f>IF(AND(CD40&lt;&gt;"",$G40="3"),_xlfn.RANK.EQ(CD40,$CO$6:$CO$89),"")</f>
        <v/>
      </c>
      <c r="CQ40" s="52" t="str">
        <f>IF(IF(CP40&lt;&gt;"",IF(MAX(COUNTIF($CP40:$CP$89,$CP$6:$CP$89))&gt;1,"x",""),"")&lt;&gt;"",CP40+1,"")</f>
        <v/>
      </c>
      <c r="CR40" s="52" t="str">
        <f>IF(CP40&lt;&gt;"",IF($G40="3",IF(CD40&lt;&gt;"",IF(AND(CP40&lt;=20,CD40&gt;=$CO$92),HLOOKUP(CP40,Points_Table_Modified,IF(DI40&gt;=6,8,DI40+2),FALSE),0),""),IF(CD40&lt;&gt;"",IF(AND(CP40&lt;=10,CD40&gt;=$CO$92),HLOOKUP(CP40,Points_Table,IF(DI40&gt;=6,8,DI40+2),FALSE),0),"")),"")</f>
        <v/>
      </c>
      <c r="CS40" s="53" t="str">
        <f>IF(CQ40&lt;&gt;"",AVERAGE(IF(AND($G40="3",CQ40&lt;&gt;""),HLOOKUP(CQ40,Points_Table_Modified,IF(DI40&gt;=6,8,DI40+2),FALSE),IF(CQ40&lt;&gt;"",HLOOKUP(CQ40,Points_Table,IF(DI40&gt;=6,8,DI40+2),FALSE),"")),CR40),CR40)</f>
        <v/>
      </c>
      <c r="CT40" s="51" t="str">
        <f>IF(AND($G40="4",CD40&lt;&gt;""),CD40,"")</f>
        <v/>
      </c>
      <c r="CU40" s="52" t="str">
        <f>IF(AND(CD40&lt;&gt;"",G40="4"),_xlfn.RANK.EQ(CD40,$CT$6:$CT$89),"")</f>
        <v/>
      </c>
      <c r="CV40" s="52" t="str">
        <f>IF(IF(CU40&lt;&gt;"",IF(MAX(COUNTIF($CU$6:$CU$89,$CU$6:$CU$89))&gt;1,"x",""),"")&lt;&gt;"",CU40+1,"")</f>
        <v/>
      </c>
      <c r="CW40" s="52" t="str">
        <f>IF(CU40&lt;&gt;"",IF($G40="3",IF(CD40&lt;&gt;"",IF(AND(CU40&lt;=10,CD40&gt;=$CT$92),HLOOKUP(CU40,Points_Table_Modified,IF(DI40&gt;=6,8,DI40+2),FALSE),0),""),IF(CD40&lt;&gt;"",IF(AND(CU40&lt;=10,CD40&gt;=$CT$92),HLOOKUP(CU40,Points_Table,IF(DI40&gt;=6,8,DI40+2),FALSE),0),"")),"")</f>
        <v/>
      </c>
      <c r="CX40" s="53" t="str">
        <f>IF(CV40&lt;&gt;"",AVERAGE(IF(AND($G40="3",CV40&lt;&gt;""),HLOOKUP(CV40,Points_Table_Modified,IF(DI40&gt;=6,8,DI40+2),FALSE),IF(CV40&lt;&gt;"",HLOOKUP(CV40,Points_Table,IF(DI40&gt;=6,8,DI40+2),FALSE),"")),CW40),CW40)</f>
        <v/>
      </c>
      <c r="CY40" s="51" t="str">
        <f>IF(AND($G40="5",CD40&lt;&gt;""),CD40,"")</f>
        <v/>
      </c>
      <c r="CZ40" s="52" t="str">
        <f>IF(AND(CD40&lt;&gt;"",$G40="5"),_xlfn.RANK.EQ(CD40,$CY$6:$CY$89),"")</f>
        <v/>
      </c>
      <c r="DA40" s="52" t="str">
        <f>IF(IF(CZ40&lt;&gt;"",IF(MAX(COUNTIF($CZ$6:$CZ$89,$CZ$6:$CZ$89))&gt;1,"x",""),"")&lt;&gt;"",CZ40+1,"")</f>
        <v/>
      </c>
      <c r="DB40" s="52" t="str">
        <f>IF(CZ40&lt;&gt;"",IF($G40="3",IF(CD40&lt;&gt;"",IF(AND(CZ40&lt;=10,CD40&gt;=$CY$92),HLOOKUP(CZ40,Points_Table_Modified,IF(DI40&gt;=6,8,DI40+2),FALSE),0),""),IF(CD40&lt;&gt;"",IF(AND(CZ40&lt;=10,CD40&gt;=$CY$92),HLOOKUP(CZ40,Points_Table,IF(DI40&gt;=6,8,DI40+2),FALSE),0),"")),"")</f>
        <v/>
      </c>
      <c r="DC40" s="53" t="str">
        <f>IF(DA40&lt;&gt;"",AVERAGE(IF(AND($G40="3",DA40&lt;&gt;""),HLOOKUP(DA40,Points_Table_Modified,IF(DI40&gt;=6,8,DI40+2),FALSE),IF(DA40&lt;&gt;"",HLOOKUP(DA40,Points_Table,IF(DI40&gt;=6,8,DI40+2),FALSE),"")),DB40),DB40)</f>
        <v/>
      </c>
      <c r="DD40" s="51" t="str">
        <f>IF(AND($G40="6",CD40&lt;&gt;""),CD40,"")</f>
        <v/>
      </c>
      <c r="DE40" s="52" t="str">
        <f>IF(AND(CD40&lt;&gt;"",$G40="6"),_xlfn.RANK.EQ(CD40,$DD$6:$DD$89),"")</f>
        <v/>
      </c>
      <c r="DF40" s="52" t="str">
        <f>IF(IF(DE40&lt;&gt;"",IF(MAX(COUNTIF($DE$6:$DE$89,$DE$6:$DE$89))&gt;1,"x",""),"")&lt;&gt;"",DE40+1,"")</f>
        <v/>
      </c>
      <c r="DG40" s="52" t="str">
        <f>IF(DE40&lt;&gt;"",IF($G40="3",IF(CD40&lt;&gt;"",IF(AND(DE40&lt;=10,CD40&gt;=$DD$92),HLOOKUP(DE40,Points_Table_Modified,IF(DI40&gt;=6,8,DI40+2),FALSE),0),""),IF(CD40&lt;&gt;"",IF(AND(DE40&lt;=10,CD40&gt;=$DD$92),HLOOKUP(DE40,Points_Table,IF(DI40&gt;=6,8,DI40+2),FALSE),0),"")),"")</f>
        <v/>
      </c>
      <c r="DH40" s="53" t="str">
        <f>IF(DF40&lt;&gt;"",AVERAGE(IF(AND($G40="3",DF40&lt;&gt;""),HLOOKUP(DF40,Points_Table_Modified,IF(DI40&gt;=6,8,DI40+2),FALSE),IF(DF40&lt;&gt;"",HLOOKUP(DF40,Points_Table,IF(DI40&gt;=6,8,DI40+2),FALSE),"")),DG40),DG40)</f>
        <v/>
      </c>
      <c r="DI40" s="55">
        <f>VLOOKUP($G40,Entries_D_Event,6,FALSE)</f>
        <v>10</v>
      </c>
      <c r="DJ40" s="52" t="str">
        <f>CONCATENATE(DE40,CZ40,CU40,CP40,CK40,CF40)</f>
        <v/>
      </c>
      <c r="DK40" s="52" t="str">
        <f>IF(DJ40&lt;&gt;"",IF(AND($G40="3",CD40&lt;&gt;""),10,IF(CD40&lt;&gt;"",5,"")),"")</f>
        <v/>
      </c>
      <c r="DL40" s="156">
        <f>_xlfn.NUMBERVALUE(IF(DJ40&lt;&gt;"",CONCATENATE(DH40,DC40,CX40,CS40,CN40,CI40),""))</f>
        <v>0</v>
      </c>
      <c r="DM40" s="56">
        <f>IFERROR(DK40+DL40,0)</f>
        <v>0</v>
      </c>
      <c r="DN40" s="90"/>
      <c r="DO40" s="52" t="str">
        <f>IF(AND($G40="1",DN40&lt;&gt;""),DN40,"")</f>
        <v/>
      </c>
      <c r="DP40" s="52" t="str">
        <f>IF(AND(DN40&lt;&gt;"",$G40="1"),_xlfn.RANK.EQ(DN40,$DO$6:$DO$89),"")</f>
        <v/>
      </c>
      <c r="DQ40" s="52" t="str">
        <f>IF(IF(DP40&lt;&gt;"",IF(MAX(COUNTIF($DP$6:$DP$89,$DP$6:$DP$89))&gt;1,"x",""),"")&lt;&gt;"",DP40+1,"")</f>
        <v/>
      </c>
      <c r="DR40" s="52" t="str">
        <f>IF(DP40&lt;&gt;"",IF($G40="3",IF(DN40&lt;&gt;"",IF(AND(DP40&lt;=10,DN40&gt;=$DO$92),HLOOKUP(DP40,Points_Table_Modified,IF(ES40&gt;=6,8,ES40+2),FALSE),0),""),IF(DN40&lt;&gt;"",IF(AND(DP40&lt;=10,DN40&gt;=$DO$92),HLOOKUP(DP40,Points_Table,IF(ES40&gt;=6,8,ES40+2),FALSE),0),"")),"")</f>
        <v/>
      </c>
      <c r="DS40" s="53" t="str">
        <f>IF(DQ40&lt;&gt;"",AVERAGE(IF(AND($G40="3",DQ40&lt;&gt;""),HLOOKUP(DQ40,Points_Table_Modified,IF(ES40&gt;=6,8,ES40+2),FALSE),IF(DQ40&lt;&gt;"",HLOOKUP(DQ40,Points_Table,IF(ES40&gt;=6,8,ES40+2),FALSE),"")),DR40),DR40)</f>
        <v/>
      </c>
      <c r="DT40" s="51" t="str">
        <f>IF(AND($G40="2",DN40&lt;&gt;""),DN40,"")</f>
        <v/>
      </c>
      <c r="DU40" s="52" t="str">
        <f>IF(AND(DN40&lt;&gt;"",$G40="2"),_xlfn.RANK.EQ(DN40,$DT$6:$DT$89),"")</f>
        <v/>
      </c>
      <c r="DV40" s="52" t="str">
        <f>IF(IF(DU40&lt;&gt;"",IF(MAX(COUNTIF($DU$6:$DU$89,$DU$6:$DU$89))&gt;1,"x",""),"")&lt;&gt;"",DU40+1,"")</f>
        <v/>
      </c>
      <c r="DW40" s="54" t="str">
        <f>IF(DU40&lt;&gt;"",IF($G40="3",IF(DN40&lt;&gt;"",IF(AND(DU40&lt;=10,DN40&gt;=$DT$92),HLOOKUP(DU40,Points_Table_Modified,IF(ES40&gt;=6,8,ES40+2),FALSE),0),""),IF(DN40&lt;&gt;"",IF(AND(DU40&lt;=10,DN40&gt;=$DT$92),HLOOKUP(DU40,Points_Table,IF(ES40&gt;=6,8,ES40+2),FALSE),0),"")),"")</f>
        <v/>
      </c>
      <c r="DX40" s="53" t="str">
        <f>IF(DV40&lt;&gt;"",AVERAGE(IF(AND($G40="3",DV40&lt;&gt;""),HLOOKUP(DV40,Points_Table_Modified,IF(ES40&gt;=6,8,ES40+2),FALSE),IF(DV40&lt;&gt;"",HLOOKUP(DV40,Points_Table,IF(ES40&gt;=6,8,ES40+2),FALSE),"")),DW40),DW40)</f>
        <v/>
      </c>
      <c r="DY40" s="51" t="str">
        <f>IF(AND($G40="3",DN40&lt;&gt;""),DN40,"")</f>
        <v/>
      </c>
      <c r="DZ40" s="52" t="str">
        <f>IF(AND(DN40&lt;&gt;"",$G40="3"),_xlfn.RANK.EQ(DN40,$DY$6:$DY$89),"")</f>
        <v/>
      </c>
      <c r="EA40" s="52" t="str">
        <f>IF(IF(DZ40&lt;&gt;"",IF(MAX(COUNTIF($DZ$6:$DZ$89,$DZ$6:$DZ$89))&gt;1,"x",""),"")&lt;&gt;"",DZ40+1,"")</f>
        <v/>
      </c>
      <c r="EB40" s="52" t="str">
        <f>IF(DZ40&lt;&gt;"",IF($G40="3",IF(DN40&lt;&gt;"",IF(AND(DZ40&lt;=20,DN40&gt;=$DY$92),HLOOKUP(DZ40,Points_Table_Modified,IF(ES40&gt;=6,8,ES40+2),FALSE),0),""),IF(DN40&lt;&gt;"",IF(AND(DZ40&lt;=10,DN40&gt;=$DY$92),HLOOKUP(DZ40,Points_Table,IF(ES40&gt;=6,8,ES40+2),FALSE),0),"")),"")</f>
        <v/>
      </c>
      <c r="EC40" s="53" t="str">
        <f>IF(EA40&lt;&gt;"",AVERAGE(IF(AND($G40="3",EA40&lt;&gt;""),HLOOKUP(EA40,Points_Table_Modified,IF(ES40&gt;=6,8,ES40+2),FALSE),IF(EA40&lt;&gt;"",HLOOKUP(EA40,Points_Table,IF(ES40&gt;=6,8,ES40+2),FALSE),"")),EB40),EB40)</f>
        <v/>
      </c>
      <c r="ED40" s="51" t="str">
        <f>IF(AND($G40="4",DN40&lt;&gt;""),DN40,"")</f>
        <v/>
      </c>
      <c r="EE40" s="52" t="str">
        <f>IF(AND(DN40&lt;&gt;"",G40="4"),_xlfn.RANK.EQ(DN40,$ED$6:$ED$89),"")</f>
        <v/>
      </c>
      <c r="EF40" s="52" t="str">
        <f>IF(IF(EE40&lt;&gt;"",IF(MAX(COUNTIF($EE$6:$EE$89,$EE$6:$EE$89))&gt;1,"x",""),"")&lt;&gt;"",EE40+1,"")</f>
        <v/>
      </c>
      <c r="EG40" s="52" t="str">
        <f>IF(EE40&lt;&gt;"",IF($G40="3",IF(DN40&lt;&gt;"",IF(AND(EE40&lt;=10,DN40&gt;=$ED$92),HLOOKUP(EE40,Points_Table_Modified,IF(ES40&gt;=6,8,ES40+2),FALSE),0),""),IF(DN40&lt;&gt;"",IF(AND(EE40&lt;=10,DN40&gt;=$ED$92),HLOOKUP(EE40,Points_Table,IF(ES40&gt;=6,8,ES40+2),FALSE),0),"")),"")</f>
        <v/>
      </c>
      <c r="EH40" s="53" t="str">
        <f>IF(EF40&lt;&gt;"",AVERAGE(IF(AND($G40="3",EF40&lt;&gt;""),HLOOKUP(EF40,Points_Table_Modified,IF(ES40&gt;=6,8,ES40+2),FALSE),IF(EF40&lt;&gt;"",HLOOKUP(EF40,Points_Table,IF(ES40&gt;=6,8,ES40+2),FALSE),"")),EG40),EG40)</f>
        <v/>
      </c>
      <c r="EI40" s="51" t="str">
        <f>IF(AND($G40="5",DN40&lt;&gt;""),DN40,"")</f>
        <v/>
      </c>
      <c r="EJ40" s="52" t="str">
        <f>IF(AND(DN40&lt;&gt;"",$G40="5"),_xlfn.RANK.EQ(DN40,$EI$6:$EI$89),"")</f>
        <v/>
      </c>
      <c r="EK40" s="52" t="str">
        <f>IF(IF(EJ40&lt;&gt;"",IF(MAX(COUNTIF($EJ$6:$EJ$89,$EJ$6:$EJ$89))&gt;1,"x",""),"")&lt;&gt;"",EJ40+1,"")</f>
        <v/>
      </c>
      <c r="EL40" s="52" t="str">
        <f>IF(EJ40&lt;&gt;"",IF($G40="3",IF(DN40&lt;&gt;"",IF(AND(EJ40&lt;=10,DN40&gt;=$EI$92),HLOOKUP(EJ40,Points_Table_Modified,IF(ES40&gt;=6,8,ES40+2),FALSE),0),""),IF(DN40&lt;&gt;"",IF(AND(EJ40&lt;=10,DN40&gt;=$EI$92),HLOOKUP(EJ40,Points_Table,IF(ES40&gt;=6,8,ES40+2),FALSE),0),"")),"")</f>
        <v/>
      </c>
      <c r="EM40" s="53" t="str">
        <f>IF(EK40&lt;&gt;"",AVERAGE(IF(AND($G40="3",EK40&lt;&gt;""),HLOOKUP(EK40,Points_Table_Modified,IF(ES40&gt;=6,8,ES40+2),FALSE),IF(EK40&lt;&gt;"",HLOOKUP(EK40,Points_Table,IF(ES40&gt;=6,8,ES40+2),FALSE),"")),EL40),EL40)</f>
        <v/>
      </c>
      <c r="EN40" s="51" t="str">
        <f>IF(AND($G40="6",DN40&lt;&gt;""),DN40,"")</f>
        <v/>
      </c>
      <c r="EO40" s="52" t="str">
        <f>IF(AND(DN40&lt;&gt;"",$G40="6"),_xlfn.RANK.EQ(DN40,$EN$6:$EN$89),"")</f>
        <v/>
      </c>
      <c r="EP40" s="52" t="str">
        <f>IF(IF(EO40&lt;&gt;"",IF(MAX(COUNTIF($EO$6:$EO$89,$EO$6:$EO$89))&gt;1,"x",""),"")&lt;&gt;"",EO40+1,"")</f>
        <v/>
      </c>
      <c r="EQ40" s="52" t="str">
        <f>IF(EO40&lt;&gt;"",IF($G40="3",IF(DN40&lt;&gt;"",IF(AND(EO40&lt;=10,DN40&gt;=$EN$92),HLOOKUP(EO40,Points_Table_Modified,IF(ES40&gt;=6,8,ES40+2),FALSE),0),""),IF(DN40&lt;&gt;"",IF(AND(EO40&lt;=10,DN40&gt;=$EN$92),HLOOKUP(EO40,Points_Table,IF(ES40&gt;=6,8,ES40+2),FALSE),0),"")),"")</f>
        <v/>
      </c>
      <c r="ER40" s="53" t="str">
        <f>IF(EP40&lt;&gt;"",AVERAGE(IF(AND($G40="3",EP40&lt;&gt;""),HLOOKUP(EP40,Points_Table_Modified,IF(ES40&gt;=6,8,ES40+2),FALSE),IF(EP40&lt;&gt;"",HLOOKUP(EP40,Points_Table,IF(ES40&gt;=6,8,ES40+2),FALSE),"")),EQ40),EQ40)</f>
        <v/>
      </c>
      <c r="ES40" s="57">
        <f>VLOOKUP($G40,Entries_D_Event,7,FALSE)</f>
        <v>7</v>
      </c>
      <c r="ET40" s="52" t="str">
        <f>CONCATENATE(EO40,EJ40,EE40,DZ40,DU40,DP40)</f>
        <v/>
      </c>
      <c r="EU40" s="118" t="str">
        <f>IF(ET40&lt;&gt;"",IF(AND($G40="3",DN40&lt;&gt;""),10,IF(DN40&lt;&gt;"",5,"")),"")</f>
        <v/>
      </c>
      <c r="EV40" s="118">
        <f>_xlfn.NUMBERVALUE(IF(ET40&lt;&gt;"",CONCATENATE(ER40,EM40,EH40,EC40,DX40,DS40),""))</f>
        <v>0</v>
      </c>
      <c r="EW40" s="56">
        <f>IFERROR(EU40+EV40,0)</f>
        <v>0</v>
      </c>
      <c r="EX40" s="90"/>
      <c r="EY40" s="52" t="str">
        <f>IF(AND($G40="1",EX40&lt;&gt;""),EX40,"")</f>
        <v/>
      </c>
      <c r="EZ40" s="52" t="str">
        <f>IF(AND(EX40&lt;&gt;"",$G40="1"),_xlfn.RANK.EQ(EX40,$EY$6:$EY$89),"")</f>
        <v/>
      </c>
      <c r="FA40" s="52" t="str">
        <f>IF(IF(EZ40&lt;&gt;"",IF(MAX(COUNTIF($EZ$6:$EZ$89,$EZ$6:$EZ$89))&gt;1,"x",""),"")&lt;&gt;"",EZ40+1,"")</f>
        <v/>
      </c>
      <c r="FB40" s="52" t="str">
        <f>IF(EZ40&lt;&gt;"",IF($G40="3",IF(EX40&lt;&gt;"",IF(AND(EZ40&lt;=10,EX40&gt;=$EY$92),HLOOKUP(EZ40,Points_Table_Modified,IF(GC40&gt;=6,8,GC40+2),FALSE),0),""),IF(EX40&lt;&gt;"",IF(AND(EZ40&lt;=10,EX40&gt;=$EY$92),HLOOKUP(EZ40,Points_Table,IF(GC40&gt;=6,8,GC40+2),FALSE),0),"")),"")</f>
        <v/>
      </c>
      <c r="FC40" s="56" t="str">
        <f>IF(FB40&gt;0,IF(FA40&lt;&gt;"",AVERAGE(IF(AND($G40="3",FA40&lt;&gt;""),HLOOKUP(FA40,Points_Table_Modified,IF(GC40&gt;=6,8,GC40+2),FALSE),IF(FA40&lt;&gt;"",HLOOKUP(FA40,Points_Table,IF(GC40&gt;=6,8,GC40+2),FALSE),"")),FB40),FB40),0)</f>
        <v/>
      </c>
      <c r="FD40" s="51" t="str">
        <f>IF(AND($G40="2",EX40&lt;&gt;""),EX40,"")</f>
        <v/>
      </c>
      <c r="FE40" s="52" t="str">
        <f>IF(AND(EX40&lt;&gt;"",$G40="2"),_xlfn.RANK.EQ(EX40,$FD$6:$FD$89),"")</f>
        <v/>
      </c>
      <c r="FF40" s="52" t="str">
        <f>IF(IF(FE40&lt;&gt;"",IF(MAX(COUNTIF($FE$6:$FE$89,$FE$6:$FE$89))&gt;1,"x",""),"")&lt;&gt;"",FE40+1,"")</f>
        <v/>
      </c>
      <c r="FG40" s="54" t="str">
        <f>IF(FE40&lt;&gt;"",IF($G40="3",IF(EX40&lt;&gt;"",IF(AND(FE40&lt;=10,EX40&gt;=$FD$92),HLOOKUP(FE40,Points_Table_Modified,IF(GC40&gt;=6,8,GC40+2),FALSE),0),""),IF(EX40&lt;&gt;"",IF(AND(FE40&lt;=10,EX40&gt;=$FD$92),HLOOKUP(FE40,Points_Table,IF(GC40&gt;=6,8,GC40+2),FALSE),0),"")),"")</f>
        <v/>
      </c>
      <c r="FH40" s="56" t="str">
        <f>IF(FG40&gt;0,IF(FF40&lt;&gt;"",AVERAGE(IF(AND($G40="3",FF40&lt;&gt;""),HLOOKUP(FF40,Points_Table_Modified,IF(GC40&gt;=6,8,GC40+2),FALSE),IF(FF40&lt;&gt;"",HLOOKUP(FF40,Points_Table,IF(GC40&gt;=6,8,GC40+2),FALSE),"")),FG40),FG40),0)</f>
        <v/>
      </c>
      <c r="FI40" s="51" t="str">
        <f>IF(AND($G40="3",EX40&lt;&gt;""),EX40,"")</f>
        <v/>
      </c>
      <c r="FJ40" s="52" t="str">
        <f>IF(AND(EX40&lt;&gt;"",$G40="3"),_xlfn.RANK.EQ(EX40,$FI$6:$FI$89),"")</f>
        <v/>
      </c>
      <c r="FK40" s="52" t="str">
        <f>IF(IF(FJ40&lt;&gt;"",IF(MAX(COUNTIF($FJ$6:$FJ$89,$FJ$6:$FJ$89))&gt;1,"x",""),"")&lt;&gt;"",FJ40+1,"")</f>
        <v/>
      </c>
      <c r="FL40" s="52" t="str">
        <f>IF(FJ40&lt;&gt;"",IF($G40="3",IF(EX40&lt;&gt;"",IF(AND(FJ40&lt;=20,EX40&gt;=$FI$92),HLOOKUP(FJ40,Points_Table_Modified,IF(GC40&gt;=6,8,GC40+2),FALSE),0),""),IF(EX40&lt;&gt;"",IF(AND(FJ40&lt;=10,EX40&gt;=$FI$92),HLOOKUP(FJ40,Points_Table,IF(GC40&gt;=6,8,GC40+2),FALSE),0),"")),"")</f>
        <v/>
      </c>
      <c r="FM40" s="56" t="str">
        <f>IF(FL40&gt;0,IF(FK40&lt;&gt;"",AVERAGE(IF(AND($G40="3",FK40&lt;&gt;""),HLOOKUP(FK40,Points_Table_Modified,IF(GC40&gt;=6,8,GC40+2),FALSE),IF(FK40&lt;&gt;"",HLOOKUP(FK40,Points_Table,IF(GC40&gt;=6,8,GC40+2),FALSE),"")),FL40),FL40),0)</f>
        <v/>
      </c>
      <c r="FN40" s="51" t="str">
        <f>IF(AND($G40="4",EX40&lt;&gt;""),EX40,"")</f>
        <v/>
      </c>
      <c r="FO40" s="52" t="str">
        <f>IF(AND(EX40&lt;&gt;"",G40="4"),_xlfn.RANK.EQ(EX40,$FN$6:$FN$89),"")</f>
        <v/>
      </c>
      <c r="FP40" s="52" t="str">
        <f>IF(IF(FO40&lt;&gt;"",IF(MAX(COUNTIF($FO$6:$FO$89,$FO$6:$FO$89))&gt;1,"x",""),"")&lt;&gt;"",FO40+1,"")</f>
        <v/>
      </c>
      <c r="FQ40" s="52" t="str">
        <f>IF(FO40&lt;&gt;"",IF($G40="3",IF(EX40&lt;&gt;"",IF(AND(FO40&lt;=10,EX40&gt;=$FN$92),HLOOKUP(FO40,Points_Table_Modified,IF(GC40&gt;=6,8,GC40+2),FALSE),0),""),IF(EX40&lt;&gt;"",IF(AND(FO40&lt;=10,EX40&gt;=$FN$92),HLOOKUP(FO40,Points_Table,IF(GC40&gt;=6,8,GC40+2),FALSE),0),"")),"")</f>
        <v/>
      </c>
      <c r="FR40" s="56" t="str">
        <f>IF(FQ40&gt;0,IF(FP40&lt;&gt;"",AVERAGE(IF(AND($G40="3",FP40&lt;&gt;""),HLOOKUP(FP40,Points_Table_Modified,IF(GC40&gt;=6,8,GC40+2),FALSE),IF(FP40&lt;&gt;"",HLOOKUP(FP40,Points_Table,IF(GC40&gt;=6,8,GC40+2),FALSE),"")),FQ40),FQ40),0)</f>
        <v/>
      </c>
      <c r="FS40" s="51" t="str">
        <f>IF(AND($G40="5",EX40&lt;&gt;""),EX40,"")</f>
        <v/>
      </c>
      <c r="FT40" s="52" t="str">
        <f>IF(AND(EX40&lt;&gt;"",$G40="5"),_xlfn.RANK.EQ(EX40,$FS$6:$FS$89),"")</f>
        <v/>
      </c>
      <c r="FU40" s="52" t="str">
        <f>IF(IF(FT40&lt;&gt;"",IF(MAX(COUNTIF($FT$6:$FT$89,$FT$6:$FT$89))&gt;1,"x",""),"")&lt;&gt;"",FT40+1,"")</f>
        <v/>
      </c>
      <c r="FV40" s="52" t="str">
        <f>IF(FT40&lt;&gt;"",IF($G40="3",IF(EX40&lt;&gt;"",IF(AND(FT40&lt;=10,EX40&gt;=$FS$92),HLOOKUP(FT40,Points_Table_Modified,IF(GC40&gt;=6,8,GC40+2),FALSE),0),""),IF(EX40&lt;&gt;"",IF(AND(FT40&lt;=10,EX40&gt;=$FS$92),HLOOKUP(FT40,Points_Table,IF(GC40&gt;=6,8,GC40+2),FALSE),0),"")),"")</f>
        <v/>
      </c>
      <c r="FW40" s="56" t="str">
        <f>IF(FV40&gt;0,IF(FU40&lt;&gt;"",AVERAGE(IF(AND($G40="3",FU40&lt;&gt;""),HLOOKUP(FU40,Points_Table_Modified,IF(GC40&gt;=6,8,GC40+2),FALSE),IF(FU40&lt;&gt;"",HLOOKUP(FU40,Points_Table,IF(GC40&gt;=6,8,GC40+2),FALSE),"")),FV40),FV40),0)</f>
        <v/>
      </c>
      <c r="FX40" s="51" t="str">
        <f>IF(AND($G40="6",EX40&lt;&gt;""),EX40,"")</f>
        <v/>
      </c>
      <c r="FY40" s="52" t="str">
        <f>IF(AND(EX40&lt;&gt;"",$G40="6"),_xlfn.RANK.EQ(EX40,$FX$6:$FX$89),"")</f>
        <v/>
      </c>
      <c r="FZ40" s="52" t="str">
        <f>IF(IF(FY40&lt;&gt;"",IF(MAX(COUNTIF($FY$6:$FY$89,$FY$6:$FY$89))&gt;1,"x",""),"")&lt;&gt;"",FY40+1,"")</f>
        <v/>
      </c>
      <c r="GA40" s="52" t="str">
        <f>IF(FY40&lt;&gt;"",IF($G40="3",IF(EX40&lt;&gt;"",IF(AND(FY40&lt;=10,EX40&gt;=$FX$92),HLOOKUP(FY40,Points_Table_Modified,IF(GC40&gt;=6,8,GC40+2),FALSE),0),""),IF(EX40&lt;&gt;"",IF(AND(FY40&lt;=10,EX40&gt;=$FX$92),HLOOKUP(FY40,Points_Table,IF(GC40&gt;=6,8,GC40+2),FALSE),0),"")),"")</f>
        <v/>
      </c>
      <c r="GB40" s="56" t="str">
        <f>IF(GA40&gt;0,IF(FZ40&lt;&gt;"",AVERAGE(IF(AND($G40="3",FZ40&lt;&gt;""),HLOOKUP(FZ40,Points_Table_Modified,IF(GC40&gt;=6,8,GC40+2),FALSE),IF(FZ40&lt;&gt;"",HLOOKUP(FZ40,Points_Table,IF(GC40&gt;=6,8,GC40+2),FALSE),"")),GA40),GA40),0)</f>
        <v/>
      </c>
      <c r="GC40" s="57">
        <f>VLOOKUP($G40,Entries_D_Event,8,FALSE)</f>
        <v>0</v>
      </c>
      <c r="GD40" s="52" t="str">
        <f>CONCATENATE(FY40,FT40,FO40,FJ40,FE40,EZ40)</f>
        <v/>
      </c>
      <c r="GE40" s="118" t="str">
        <f>IF(GD40&lt;&gt;"",IF(AND($G40="3",EX40&lt;&gt;""),10,IF(EX40&lt;&gt;"",5,"")),"")</f>
        <v/>
      </c>
      <c r="GF40" s="118">
        <f>_xlfn.NUMBERVALUE(IF(GD40&lt;&gt;"",CONCATENATE(GB40,FW40,FR40,FM40,FH40,FC40),""))</f>
        <v>0</v>
      </c>
      <c r="GG40" s="56">
        <f>IFERROR(GE40+GF40,0)</f>
        <v>0</v>
      </c>
      <c r="GH40" s="90"/>
      <c r="GI40" s="52" t="str">
        <f>IF(AND($G40="1",GH40&lt;&gt;""),GH40,"")</f>
        <v/>
      </c>
      <c r="GJ40" s="52" t="str">
        <f>IF(AND(GH40&lt;&gt;"",$G40="1"),_xlfn.RANK.EQ(GH40,$GI$6:$GI$89),"")</f>
        <v/>
      </c>
      <c r="GK40" s="52" t="str">
        <f>IF(IF(GJ40&lt;&gt;"",IF(MAX(COUNTIF($GJ$6:$GJ$89,$GJ$6:$GJ$89))&gt;1,"x",""),"")&lt;&gt;"",GJ40+1,"")</f>
        <v/>
      </c>
      <c r="GL40" s="52" t="str">
        <f>IF(GJ40&lt;&gt;"",IF($G40="3",IF(GH40&lt;&gt;"",IF(AND(GJ40&lt;=10,GH40&gt;=$GI$92),HLOOKUP(GJ40,Points_Table_Modified,IF(HM40&gt;=6,8,HM40+2),FALSE),0),""),IF(GH40&lt;&gt;"",IF(AND(GJ40&lt;=10,GH40&gt;=$GI$92),HLOOKUP(GJ40,Points_Table,IF(HM40&gt;=6,8,HM40+2),FALSE),0),"")),"")</f>
        <v/>
      </c>
      <c r="GM40" s="53" t="str">
        <f>IF(GK40&lt;&gt;"",AVERAGE(IF(AND($G40="3",GK40&lt;&gt;""),HLOOKUP(GK40,Points_Table_Modified,IF(HM40&gt;=6,8,HM40+2),FALSE),IF(GK40&lt;&gt;"",HLOOKUP(GK40,Points_Table,IF(HM40&gt;=6,8,HM40+2),FALSE),"")),GL40),GL40)</f>
        <v/>
      </c>
      <c r="GN40" s="51" t="str">
        <f>IF(AND($G40="2",GH40&lt;&gt;""),GH40,"")</f>
        <v/>
      </c>
      <c r="GO40" s="52" t="str">
        <f>IF(AND(GH40&lt;&gt;"",$G40="2"),_xlfn.RANK.EQ(GH40,$GN$6:$GN$89),"")</f>
        <v/>
      </c>
      <c r="GP40" s="52" t="str">
        <f>IF(IF(GO40&lt;&gt;"",IF(MAX(COUNTIF($GO$6:$GO$89,$GO$6:$GO$89))&gt;1,"x",""),"")&lt;&gt;"",GO40+1,"")</f>
        <v/>
      </c>
      <c r="GQ40" s="54" t="str">
        <f>IF(GO40&lt;&gt;"",IF($G40="3",IF(GH40&lt;&gt;"",IF(AND(GO40&lt;=10,GH40&gt;=$GN$92),HLOOKUP(GO40,Points_Table_Modified,IF(HM40&gt;=6,8,HM40+2),FALSE),0),""),IF(GH40&lt;&gt;"",IF(AND(GO40&lt;=10,GH40&gt;=$GN$92),HLOOKUP(GO40,Points_Table,IF(HM40&gt;=6,8,HM40+2),FALSE),0),"")),"")</f>
        <v/>
      </c>
      <c r="GR40" s="53" t="str">
        <f>IF(GP40&lt;&gt;"",AVERAGE(IF(AND($G40="3",GP40&lt;&gt;""),HLOOKUP(GP40,Points_Table_Modified,IF(HM40&gt;=6,8,HM40+2),FALSE),IF(GP40&lt;&gt;"",HLOOKUP(GP40,Points_Table,IF(HM40&gt;=6,8,HM40+2),FALSE),"")),GQ40),GQ40)</f>
        <v/>
      </c>
      <c r="GS40" s="51" t="str">
        <f>IF(AND($G40="3",GH40&lt;&gt;""),GH40,"")</f>
        <v/>
      </c>
      <c r="GT40" s="52" t="str">
        <f>IF(AND(GH40&lt;&gt;"",$G40="3"),_xlfn.RANK.EQ(GH40,$GS$6:$GS$89),"")</f>
        <v/>
      </c>
      <c r="GU40" s="52" t="str">
        <f>IF(IF(GT40&lt;&gt;"",IF(MAX(COUNTIF($GT$6:$GT$89,$GT$6:$GT$89))&gt;1,"x",""),"")&lt;&gt;"",GT40+1,"")</f>
        <v/>
      </c>
      <c r="GV40" s="52" t="str">
        <f>IF(GT40&lt;&gt;"",IF($G40="3",IF(GH40&lt;&gt;"",IF(AND(GT40&lt;=20,GH40&gt;=$GS$92),HLOOKUP(GT40,Points_Table_Modified,IF(HM40&gt;=6,8,HM40+2),FALSE),0),""),IF(GH40&lt;&gt;"",IF(AND(GT40&lt;=10,GH40&gt;=$GS$92),HLOOKUP(GT40,Points_Table,IF(HM40&gt;=6,8,HM40+2),FALSE),0),"")),"")</f>
        <v/>
      </c>
      <c r="GW40" s="53" t="str">
        <f>IF(GU40&lt;&gt;"",AVERAGE(IF(AND($G40="3",GU40&lt;&gt;""),HLOOKUP(GU40,Points_Table_Modified,IF(HM40&gt;=6,8,HM40+2),FALSE),IF(GU40&lt;&gt;"",HLOOKUP(GU40,Points_Table,IF(HM40&gt;=6,8,HM40+2),FALSE),"")),GV40),GV40)</f>
        <v/>
      </c>
      <c r="GX40" s="51" t="str">
        <f>IF(AND($G40="4",GH40&lt;&gt;""),GH40,"")</f>
        <v/>
      </c>
      <c r="GY40" s="52" t="str">
        <f>IF(AND($GH40&lt;&gt;"",G40="4"),_xlfn.RANK.EQ(GH40,$GX$6:$GX$89),"")</f>
        <v/>
      </c>
      <c r="GZ40" s="52" t="str">
        <f>IF(IF(GY40&lt;&gt;"",IF(MAX(COUNTIF($GY$6:$GY$89,$GY$6:$GY$89))&gt;1,"x",""),"")&lt;&gt;"",GY40+1,"")</f>
        <v/>
      </c>
      <c r="HA40" s="52" t="str">
        <f>IF(GY40&lt;&gt;"",IF($G40="3",IF(GH40&lt;&gt;"",IF(AND(GY40&lt;=10,GH40&gt;=$GX$92),HLOOKUP(GY40,Points_Table_Modified,IF(HM40&gt;=6,8,HM40+2),FALSE),0),""),IF(GH40&lt;&gt;"",IF(AND(GY40&lt;=10,GH40&gt;=$GX$92),HLOOKUP(GY40,Points_Table,IF(HM40&gt;=6,8,HM40+2),FALSE),0),"")),"")</f>
        <v/>
      </c>
      <c r="HB40" s="53" t="str">
        <f>IF(GZ40&lt;&gt;"",AVERAGE(IF(AND($G40="3",GZ40&lt;&gt;""),HLOOKUP(GZ40,Points_Table_Modified,IF(HM40&gt;=6,8,HM40+2),FALSE),IF(GZ40&lt;&gt;"",HLOOKUP(GZ40,Points_Table,IF(HM40&gt;=6,8,HM40+2),FALSE),"")),HA40),HA40)</f>
        <v/>
      </c>
      <c r="HC40" s="51" t="str">
        <f>IF(AND($G40="5",GH40&lt;&gt;""),GH40,"")</f>
        <v/>
      </c>
      <c r="HD40" s="52" t="str">
        <f>IF(AND(GH40&lt;&gt;"",$G40="5"),_xlfn.RANK.EQ(GH40,$HC$6:$HC$89),"")</f>
        <v/>
      </c>
      <c r="HE40" s="52" t="str">
        <f>IF(IF(HD40&lt;&gt;"",IF(MAX(COUNTIF($HD$6:$HD$89,$HD$6:$HD$89))&gt;1,"x",""),"")&lt;&gt;"",HD40+1,"")</f>
        <v/>
      </c>
      <c r="HF40" s="52" t="str">
        <f>IF(HD40&lt;&gt;"",IF($G40="3",IF(GH40&lt;&gt;"",IF(AND(HD40&lt;=10,GH40&gt;=$HC$92),HLOOKUP(HD40,Points_Table_Modified,IF(HM40&gt;=6,8,HM40+2),FALSE),0),""),IF(GH40&lt;&gt;"",IF(AND(HD40&lt;=10,GH40&gt;=$HC$92),HLOOKUP(HD40,Points_Table,IF(HM40&gt;=6,8,HM40+2),FALSE),0),"")),"")</f>
        <v/>
      </c>
      <c r="HG40" s="53" t="str">
        <f>IF(HE40&lt;&gt;"",AVERAGE(IF(AND($G40="3",HE40&lt;&gt;""),HLOOKUP(HE40,Points_Table_Modified,IF(HM40&gt;=6,8,HM40+2),FALSE),IF(HE40&lt;&gt;"",HLOOKUP(HE40,Points_Table,IF(HM40&gt;=6,8,HM40+2),FALSE),"")),HF40),HF40)</f>
        <v/>
      </c>
      <c r="HH40" s="51" t="str">
        <f>IF(AND($G40="6",GH40&lt;&gt;""),GH40,"")</f>
        <v/>
      </c>
      <c r="HI40" s="52" t="str">
        <f>IF(AND(GH40&lt;&gt;"",$G40="6"),_xlfn.RANK.EQ(GH40,$HH$6:$HH$89),"")</f>
        <v/>
      </c>
      <c r="HJ40" s="52" t="str">
        <f>IF(IF(HI40&lt;&gt;"",IF(MAX(COUNTIF($HI$6:$HI$89,$HI$6:$HI$89))&gt;1,"x",""),"")&lt;&gt;"",HI40+1,"")</f>
        <v/>
      </c>
      <c r="HK40" s="52" t="str">
        <f>IF(HI40&lt;&gt;"",IF($G40="3",IF(GH40&lt;&gt;"",IF(AND(HI40&lt;=10,GH40&gt;=$HH$92),HLOOKUP(HI40,Points_Table_Modified,IF(HM40&gt;=6,8,HM40+2),FALSE),0),""),IF(GH40&lt;&gt;"",IF(AND(HI40&lt;=10,GH40&gt;=$HH$92),HLOOKUP(HI40,Points_Table,IF(HM40&gt;=6,8,HM40+2),FALSE),0),"")),"")</f>
        <v/>
      </c>
      <c r="HL40" s="53" t="str">
        <f>IF(HJ40&lt;&gt;"",AVERAGE(IF(AND($G40="3",HJ40&lt;&gt;""),HLOOKUP(HJ40,Points_Table_Modified,IF(HM40&gt;=6,8,HM40+2),FALSE),IF(HJ40&lt;&gt;"",HLOOKUP(HJ40,Points_Table,IF(HM40&gt;=6,8,HM40+2),FALSE),"")),HK40),HK40)</f>
        <v/>
      </c>
      <c r="HM40" s="57">
        <f>VLOOKUP($G40,Entries_D_Event,9,FALSE)</f>
        <v>0</v>
      </c>
      <c r="HN40" s="52" t="str">
        <f>CONCATENATE(HI40,HD40,GY40,GT40,GO40,GJ40)</f>
        <v/>
      </c>
      <c r="HO40" s="118" t="str">
        <f>IF(HN40&lt;&gt;"",IF(AND($G40="3",GH40&lt;&gt;""),10,IF(GH40&lt;&gt;"",5,"")),"")</f>
        <v/>
      </c>
      <c r="HP40" s="118">
        <f>_xlfn.NUMBERVALUE(IF(HN40&lt;&gt;"",CONCATENATE(HL40,HG40,HB40,GW40,GR40,GM40),""))</f>
        <v>0</v>
      </c>
      <c r="HQ40" s="56">
        <f>IFERROR(HO40+HP40,0)</f>
        <v>0</v>
      </c>
      <c r="HR40" s="90"/>
      <c r="HS40" s="52" t="str">
        <f>IF(AND($G40="1",HR40&lt;&gt;""),HR40,"")</f>
        <v/>
      </c>
      <c r="HT40" s="52" t="str">
        <f>IF(AND(HR40&lt;&gt;"",$G40="1"),_xlfn.RANK.EQ(HR40,$HS$6:$HS$89),"")</f>
        <v/>
      </c>
      <c r="HU40" s="52" t="str">
        <f>IF(IF(HT40&lt;&gt;"",IF(MAX(COUNTIF($HT$6:$HT$89,$HT$6:$HT$89))&gt;1,"x",""),"")&lt;&gt;"",HT40+1,"")</f>
        <v/>
      </c>
      <c r="HV40" s="52" t="str">
        <f>IF(HT40&lt;&gt;"",IF($G40="3",IF(HR40&lt;&gt;"",IF(AND(HT40&lt;=10,HR40&gt;=$HS$92),HLOOKUP(HT40,Points_Table_Modified,IF(IW40&gt;=6,8,IW40+2),FALSE),0),""),IF(HR40&lt;&gt;"",IF(AND(HT40&lt;=10,HR40&gt;=$HS$92),HLOOKUP(HT40,Points_Table,IF(IW40&gt;=6,8,IW40+2),FALSE),0),"")),"")</f>
        <v/>
      </c>
      <c r="HW40" s="53" t="str">
        <f>IF(HU40&lt;&gt;"",AVERAGE(IF(AND($G40="3",HU40&lt;&gt;""),HLOOKUP(HU40,Points_Table_Modified,IF(IW40&gt;=6,8,IW40+2),FALSE),IF(HU40&lt;&gt;"",HLOOKUP(HU40,Points_Table,IF(IW40&gt;=6,8,IW40+2),FALSE),"")),HV40),HV40)</f>
        <v/>
      </c>
      <c r="HX40" s="51" t="str">
        <f>IF(AND($G40="2",HR40&lt;&gt;""),HR40,"")</f>
        <v/>
      </c>
      <c r="HY40" s="52" t="str">
        <f>IF(AND(HR40&lt;&gt;"",$G40="2"),_xlfn.RANK.EQ(HR40,$HX$6:$HX$89),"")</f>
        <v/>
      </c>
      <c r="HZ40" s="52" t="str">
        <f>IF(IF(HY40&lt;&gt;"",IF(MAX(COUNTIF($HY$6:$HY$89,$HY$6:$HY$89))&gt;1,"x",""),"")&lt;&gt;"",HY40+1,"")</f>
        <v/>
      </c>
      <c r="IA40" s="54" t="str">
        <f>IF(HY40&lt;&gt;"",IF($G40="3",IF(HR40&lt;&gt;"",IF(AND(HY40&lt;=10,HR40&gt;=$HX$92),HLOOKUP(HY40,Points_Table_Modified,IF(IW40&gt;=6,8,IW40+2),FALSE),0),""),IF(HR40&lt;&gt;"",IF(AND(HY40&lt;=10,HR40&gt;=$HX$92),HLOOKUP(HY40,Points_Table,IF(IW40&gt;=6,8,IW40+2),FALSE),0),"")),"")</f>
        <v/>
      </c>
      <c r="IB40" s="53" t="str">
        <f>IF(HZ40&lt;&gt;"",AVERAGE(IF(AND($G40="3",HZ40&lt;&gt;""),HLOOKUP(HZ40,Points_Table_Modified,IF(IW40&gt;=6,8,IW40+2),FALSE),IF(HZ40&lt;&gt;"",HLOOKUP(HZ40,Points_Table,IF(IW40&gt;=6,8,IW40+2),FALSE),"")),IA40),IA40)</f>
        <v/>
      </c>
      <c r="IC40" s="51" t="str">
        <f>IF(AND($G40="3",HR40&lt;&gt;""),HR40,"")</f>
        <v/>
      </c>
      <c r="ID40" s="52" t="str">
        <f>IF(AND(HR40&lt;&gt;"",$G40="3"),_xlfn.RANK.EQ(HR40,$IC$6:$IC$89),"")</f>
        <v/>
      </c>
      <c r="IE40" s="52" t="str">
        <f>IF(IF(ID40&lt;&gt;"",IF(MAX(COUNTIF($ID$6:$ID$89,$ID$6:$ID$89))&gt;1,"x",""),"")&lt;&gt;"",ID40+1,"")</f>
        <v/>
      </c>
      <c r="IF40" s="52" t="str">
        <f>IF(ID40&lt;&gt;"",IF($G40="3",IF(HR40&lt;&gt;"",IF(AND(ID40&lt;=20,HR40&gt;=$IC$92),HLOOKUP(ID40,Points_Table_Modified,IF(IW40&gt;=6,8,IW40+2),FALSE),0),""),IF(HR40&lt;&gt;"",IF(AND(ID40&lt;=10,HR40&gt;=$IC$92),HLOOKUP(ID40,Points_Table,IF(IW40&gt;=6,8,IW40+2),FALSE),0),"")),"")</f>
        <v/>
      </c>
      <c r="IG40" s="53" t="str">
        <f>IF(IE40&lt;&gt;"",AVERAGE(IF(AND($G40="3",IE40&lt;&gt;""),HLOOKUP(IE40,Points_Table_Modified,IF(IW40&gt;=6,8,IW40+2),FALSE),IF(IE40&lt;&gt;"",HLOOKUP(IE40,Points_Table,IF(IW40&gt;=6,8,IW40+2),FALSE),"")),IF40),IF40)</f>
        <v/>
      </c>
      <c r="IH40" s="51" t="str">
        <f>IF(AND($G40="4",HR40&lt;&gt;""),HR40,"")</f>
        <v/>
      </c>
      <c r="II40" s="52" t="str">
        <f>IF(AND(HR40&lt;&gt;"",G40="4"),_xlfn.RANK.EQ(HR40,$IH$6:$IH$89),"")</f>
        <v/>
      </c>
      <c r="IJ40" s="52" t="str">
        <f>IF(IF(II40&lt;&gt;"",IF(MAX(COUNTIF($II$6:$II$89,$II$6:$II$89))&gt;1,"x",""),"")&lt;&gt;"",II40+1,"")</f>
        <v/>
      </c>
      <c r="IK40" s="52" t="str">
        <f>IF(II40&lt;&gt;"",IF($G40="3",IF(HR40&lt;&gt;"",IF(AND(II40&lt;=10,HR40&gt;=$IH$92),HLOOKUP(II40,Points_Table_Modified,IF(IW40&gt;=6,8,IW40+2),FALSE),0),""),IF(HR40&lt;&gt;"",IF(AND(II40&lt;=10,HR40&gt;=$IH$92),HLOOKUP(II40,Points_Table,IF(IW40&gt;=6,8,IW40+2),FALSE),0),"")),"")</f>
        <v/>
      </c>
      <c r="IL40" s="53" t="str">
        <f>IF(IJ40&lt;&gt;"",AVERAGE(IF(AND($G40="3",IJ40&lt;&gt;""),HLOOKUP(IJ40,Points_Table_Modified,IF(IW40&gt;=6,8,IW40+2),FALSE),IF(IJ40&lt;&gt;"",HLOOKUP(IJ40,Points_Table,IF(IW40&gt;=6,8,IW40+2),FALSE),"")),IK40),IK40)</f>
        <v/>
      </c>
      <c r="IM40" s="51" t="str">
        <f>IF(AND($G40="5",HR40&lt;&gt;""),HR40,"")</f>
        <v/>
      </c>
      <c r="IN40" s="52" t="str">
        <f>IF(AND(HR40&lt;&gt;"",$G40="5"),_xlfn.RANK.EQ(HR40,$IM$6:$IM$89),"")</f>
        <v/>
      </c>
      <c r="IO40" s="52" t="str">
        <f>IF(IF(IN40&lt;&gt;"",IF(MAX(COUNTIF($IN$6:$IN$89,$IN$6:$IN$89))&gt;1,"x",""),"")&lt;&gt;"",IN40+1,"")</f>
        <v/>
      </c>
      <c r="IP40" s="52" t="str">
        <f>IF(IN40&lt;&gt;"",IF($G40="3",IF(HR40&lt;&gt;"",IF(AND(IN40&lt;=10,HR40&gt;=$IM$92),HLOOKUP(IN40,Points_Table_Modified,IF(IW40&gt;=6,8,IW40+2),FALSE),0),""),IF(HR40&lt;&gt;"",IF(AND(IN40&lt;=10,HR40&gt;=$IM$92),HLOOKUP(IN40,Points_Table,IF(IW40&gt;=6,8,IW40+2),FALSE),0),"")),"")</f>
        <v/>
      </c>
      <c r="IQ40" s="53" t="str">
        <f>IF(IO40&lt;&gt;"",AVERAGE(IF(AND($G40="3",IO40&lt;&gt;""),HLOOKUP(IO40,Points_Table_Modified,IF(IW40&gt;=6,8,IW40+2),FALSE),IF(IO40&lt;&gt;"",HLOOKUP(IO40,Points_Table,IF(IW40&gt;=6,8,IW40+2),FALSE),"")),IP40),IP40)</f>
        <v/>
      </c>
      <c r="IR40" s="51" t="str">
        <f>IF(AND($G40="6",HR40&lt;&gt;""),HR40,"")</f>
        <v/>
      </c>
      <c r="IS40" s="52" t="str">
        <f>IF(AND(HR40&lt;&gt;"",$G40="6"),_xlfn.RANK.EQ(HR40,$IR$6:$IR$89),"")</f>
        <v/>
      </c>
      <c r="IT40" s="52" t="str">
        <f>IF(IF(IS40&lt;&gt;"",IF(MAX(COUNTIF($IS$6:$IS$89,$IS$6:$IS$89))&gt;1,"x",""),"")&lt;&gt;"",IS40+1,"")</f>
        <v/>
      </c>
      <c r="IU40" s="52" t="str">
        <f>IF(IS40&lt;&gt;"",IF($G40="3",IF(HR40&lt;&gt;"",IF(AND(IS40&lt;=10,HR40&gt;=$IR$92),HLOOKUP(IS40,Points_Table_Modified,IF(IW40&gt;=6,8,IW40+2),FALSE),0),""),IF(HR40&lt;&gt;"",IF(AND(IS40&lt;=10,HR40&gt;=$IR$92),HLOOKUP(IS40,Points_Table,IF(IW40&gt;=6,8,IW40+2),FALSE),0),"")),"")</f>
        <v/>
      </c>
      <c r="IV40" s="53" t="str">
        <f>IF(IT40&lt;&gt;"",AVERAGE(IF(AND($G40="3",IT40&lt;&gt;""),HLOOKUP(IT40,Points_Table_Modified,IF(IW40&gt;=6,8,IW40+2),FALSE),IF(IT40&lt;&gt;"",HLOOKUP(IT40,Points_Table,IF(IW40&gt;=6,8,IW40+2),FALSE),"")),IU40),IU40)</f>
        <v/>
      </c>
      <c r="IW40" s="57">
        <f>VLOOKUP($G40,Entries_D_Event,10,FALSE)</f>
        <v>0</v>
      </c>
      <c r="IX40" s="52" t="str">
        <f>CONCATENATE(IS40,IN40,II40,ID40,HY40,HT40)</f>
        <v/>
      </c>
      <c r="IY40" s="118" t="str">
        <f>IF(IX40&lt;&gt;"",IF(AND($G40="3",HR40&lt;&gt;""),10,IF(HR40&lt;&gt;"",5,"")),"")</f>
        <v/>
      </c>
      <c r="IZ40" s="118">
        <f>_xlfn.NUMBERVALUE(IF(IX40&lt;&gt;"",CONCATENATE(IV40,IQ40,IL40,IG40,IB40,HW40),""))</f>
        <v>0</v>
      </c>
      <c r="JA40" s="56">
        <f>IFERROR(IY40+IZ40,0)</f>
        <v>0</v>
      </c>
      <c r="JB40" s="90"/>
      <c r="JC40" s="52" t="str">
        <f>IF(AND($G40="1",JB40&lt;&gt;""),JB40,"")</f>
        <v/>
      </c>
      <c r="JD40" s="52" t="str">
        <f>IF(AND(JB40&lt;&gt;"",$G40="1"),_xlfn.RANK.EQ(JB40,$JC$6:$JC$89),"")</f>
        <v/>
      </c>
      <c r="JE40" s="52" t="str">
        <f>IF(IF(JD40&lt;&gt;"",IF(MAX(COUNTIF($JD$6:$JD$89,$JD$6:$JD$89))&gt;1,"x",""),"")&lt;&gt;"",JD40+1,"")</f>
        <v/>
      </c>
      <c r="JF40" s="52" t="str">
        <f>IF(JD40&lt;&gt;"",IF($G40="3",IF(JB40&lt;&gt;"",IF(AND(JD40&lt;=10,JB40&gt;=$JC$92),HLOOKUP(JD40,Points_Table_Modified,IF(KG40&gt;=6,8,KG40+2),FALSE),0),""),IF(JB40&lt;&gt;"",IF(AND(JD40&lt;=10,JB40&gt;=$JC$92),HLOOKUP(JD40,Points_Table,IF(KG40&gt;=6,8,KG40+2),FALSE),0),"")),"")</f>
        <v/>
      </c>
      <c r="JG40" s="53" t="str">
        <f>IF(JE40&lt;&gt;"",AVERAGE(IF(AND($G40="3",JE40&lt;&gt;""),HLOOKUP(JE40,Points_Table_Modified,IF(KG40&gt;=6,8,KG40+2),FALSE),IF(JE40&lt;&gt;"",HLOOKUP(JE40,Points_Table,IF(KG40&gt;=6,8,KG40+2),FALSE),"")),JF40),JF40)</f>
        <v/>
      </c>
      <c r="JH40" s="51" t="str">
        <f>IF(AND($G40="2",JB40&lt;&gt;""),JB40,"")</f>
        <v/>
      </c>
      <c r="JI40" s="52" t="str">
        <f>IF(AND(JB40&lt;&gt;"",$G40="2"),_xlfn.RANK.EQ(JB40,$JH$6:$JH$89),"")</f>
        <v/>
      </c>
      <c r="JJ40" s="52" t="str">
        <f>IF(IF(JI40&lt;&gt;"",IF(MAX(COUNTIF($JI$6:$JI$89,$JI$6:$JI$89))&gt;1,"x",""),"")&lt;&gt;"",JI40+1,"")</f>
        <v/>
      </c>
      <c r="JK40" s="54" t="str">
        <f>IF(JI40&lt;&gt;"",IF($G40="3",IF(JB40&lt;&gt;"",IF(AND(JI40&lt;=10,JB40&gt;=$JH$92),HLOOKUP(JI40,Points_Table_Modified,IF(KG40&gt;=6,8,KG40+2),FALSE),0),""),IF(JB40&lt;&gt;"",IF(AND(JI40&lt;=10,JB40&gt;=$JH$92),HLOOKUP(JI40,Points_Table,IF(KG40&gt;=6,8,KG40+2),FALSE),0),"")),"")</f>
        <v/>
      </c>
      <c r="JL40" s="53" t="str">
        <f>IF(JJ40&lt;&gt;"",AVERAGE(IF(AND($G40="3",JJ40&lt;&gt;""),HLOOKUP(JJ40,Points_Table_Modified,IF(KG40&gt;=6,8,KG40+2),FALSE),IF(JJ40&lt;&gt;"",HLOOKUP(JJ40,Points_Table,IF(KG40&gt;=6,8,KG40+2),FALSE),"")),JK40),JK40)</f>
        <v/>
      </c>
      <c r="JM40" s="51" t="str">
        <f>IF(AND($G40="3",JB40&lt;&gt;""),JB40,"")</f>
        <v/>
      </c>
      <c r="JN40" s="52" t="str">
        <f>IF(AND(JB40&lt;&gt;"",$G40="3"),_xlfn.RANK.EQ(JB40,$JM$6:$JM$89),"")</f>
        <v/>
      </c>
      <c r="JO40" s="52" t="str">
        <f>IF(IF(JN40&lt;&gt;"",IF(MAX(COUNTIF($JN$6:$JN$89,$JN$6:$JN$89))&gt;1,"x",""),"")&lt;&gt;"",JN40+1,"")</f>
        <v/>
      </c>
      <c r="JP40" s="52" t="str">
        <f>IF(JN40&lt;&gt;"",IF($G40="3",IF(JB40&lt;&gt;"",IF(AND(JN40&lt;=20,JB40&gt;=$JM$92),HLOOKUP(JN40,Points_Table_Modified,IF(KG40&gt;=6,8,KG40+2),FALSE),0),""),IF(JB40&lt;&gt;"",IF(AND(JN40&lt;=10,JB40&gt;=$JM$92),HLOOKUP(JN40,Points_Table,IF(KG40&gt;=6,8,KG40+2),FALSE),0),"")),"")</f>
        <v/>
      </c>
      <c r="JQ40" s="53" t="str">
        <f>IF(JO40&lt;&gt;"",AVERAGE(IF(AND($G40="3",JO40&lt;&gt;""),HLOOKUP(JO40,Points_Table_Modified,IF(KG40&gt;=6,8,KG40+2),FALSE),IF(JO40&lt;&gt;"",HLOOKUP(JO40,Points_Table,IF(KG40&gt;=6,8,KG40+2),FALSE),"")),JP40),JP40)</f>
        <v/>
      </c>
      <c r="JR40" s="51" t="str">
        <f>IF(AND($G40="4",JB40&lt;&gt;""),JB40,"")</f>
        <v/>
      </c>
      <c r="JS40" s="52" t="str">
        <f>IF(AND(JB40&lt;&gt;"",G40="4"),_xlfn.RANK.EQ(JB40,$JR$6:$JR$89),"")</f>
        <v/>
      </c>
      <c r="JT40" s="52" t="str">
        <f>IF(IF(JS40&lt;&gt;"",IF(MAX(COUNTIF($JS$6:$JS$89,$JS$6:$JS$89))&gt;1,"x",""),"")&lt;&gt;"",JS40+1,"")</f>
        <v/>
      </c>
      <c r="JU40" s="52" t="str">
        <f>IF(JS40&lt;&gt;"",IF($G40="3",IF(JB40&lt;&gt;"",IF(AND(JS40&lt;=10,JB40&gt;=$JR$92),HLOOKUP(JS40,Points_Table_Modified,IF(KG40&gt;=6,8,KG40+2),FALSE),0),""),IF(JB40&lt;&gt;"",IF(AND(JS40&lt;=10,JB40&gt;=$JR$92),HLOOKUP(JS40,Points_Table,IF(KG40&gt;=6,8,KG40+2),FALSE),0),"")),"")</f>
        <v/>
      </c>
      <c r="JV40" s="53" t="str">
        <f>IF(JT40&lt;&gt;"",AVERAGE(IF(AND($G40="3",JT40&lt;&gt;""),HLOOKUP(JT40,Points_Table_Modified,IF(KG40&gt;=6,8,KG40+2),FALSE),IF(JT40&lt;&gt;"",HLOOKUP(JT40,Points_Table,IF(KG40&gt;=6,8,KG40+2),FALSE),"")),JU40),JU40)</f>
        <v/>
      </c>
      <c r="JW40" s="51" t="str">
        <f>IF(AND($G40="5",JB40&lt;&gt;""),JB40,"")</f>
        <v/>
      </c>
      <c r="JX40" s="52" t="str">
        <f>IF(AND(JB40&lt;&gt;"",$G40="5"),_xlfn.RANK.EQ(JB40,$JW$6:$JW$89),"")</f>
        <v/>
      </c>
      <c r="JY40" s="52" t="str">
        <f>IF(IF(JX40&lt;&gt;"",IF(MAX(COUNTIF($JX$6:$JX$89,$JX$6:$JX$89))&gt;1,"x",""),"")&lt;&gt;"",JX40+1,"")</f>
        <v/>
      </c>
      <c r="JZ40" s="52" t="str">
        <f>IF(JX40&lt;&gt;"",IF($G40="3",IF(JB40&lt;&gt;"",IF(AND(JX40&lt;=10,JB40&gt;=$JW$92),HLOOKUP(JX40,Points_Table_Modified,IF(KG40&gt;=6,8,KG40+2),FALSE),0),""),IF(JB40&lt;&gt;"",IF(AND(JX40&lt;=10,JB40&gt;=$JW$92),HLOOKUP(JX40,Points_Table,IF(KG40&gt;=6,8,KG40+2),FALSE),0),"")),"")</f>
        <v/>
      </c>
      <c r="KA40" s="53" t="str">
        <f>IF(JY40&lt;&gt;"",AVERAGE(IF(AND($G40="3",JY40&lt;&gt;""),HLOOKUP(JY40,Points_Table_Modified,IF(KG40&gt;=6,8,KG40+2),FALSE),IF(JY40&lt;&gt;"",HLOOKUP(JY40,Points_Table,IF(KG40&gt;=6,8,KG40+2),FALSE),"")),JZ40),JZ40)</f>
        <v/>
      </c>
      <c r="KB40" s="51" t="str">
        <f>IF(AND($G40="6",JB40&lt;&gt;""),JB40,"")</f>
        <v/>
      </c>
      <c r="KC40" s="52" t="str">
        <f>IF(AND(JB40&lt;&gt;"",$G40="6"),_xlfn.RANK.EQ(JB40,$KB$6:$KB$89),"")</f>
        <v/>
      </c>
      <c r="KD40" s="52" t="str">
        <f>IF(IF(KC40&lt;&gt;"",IF(MAX(COUNTIF($KC$6:$KC$89,$KC$6:$KC$89))&gt;1,"x",""),"")&lt;&gt;"",KC40+1,"")</f>
        <v/>
      </c>
      <c r="KE40" s="52" t="str">
        <f>IF(KC40&lt;&gt;"",IF($G40="3",IF(JB40&lt;&gt;"",IF(AND(KC40&lt;=10,JB40&gt;=$KB$92),HLOOKUP(KC40,Points_Table_Modified,IF(KG40&gt;=6,8,KG40+2),FALSE),0),""),IF(JB40&lt;&gt;"",IF(AND(KC40&lt;=10,JB40&gt;=$KB$92),HLOOKUP(KC40,Points_Table,IF(KG40&gt;=6,8,KG40+2),FALSE),0),"")),"")</f>
        <v/>
      </c>
      <c r="KF40" s="53" t="str">
        <f>IF(KD40&lt;&gt;"",AVERAGE(IF(AND($G40="3",KD40&lt;&gt;""),HLOOKUP(KD40,Points_Table_Modified,IF(KG40&gt;=6,8,KG40+2),FALSE),IF(KD40&lt;&gt;"",HLOOKUP(KD40,Points_Table,IF(KG40&gt;=6,8,KG40+2),FALSE),"")),KE40),KE40)</f>
        <v/>
      </c>
      <c r="KG40" s="57">
        <f>VLOOKUP($G40,Entries_D_Event,11,FALSE)</f>
        <v>0</v>
      </c>
      <c r="KH40" s="52" t="str">
        <f>CONCATENATE(KC40,JX40,JS40,JN40,JI40,JD40)</f>
        <v/>
      </c>
      <c r="KI40" s="118" t="str">
        <f>IF(KH40&lt;&gt;"",IF(AND($G40="3",JB40&lt;&gt;""),10,IF(JB40&lt;&gt;"",5,"")),"")</f>
        <v/>
      </c>
      <c r="KJ40" s="118">
        <f>_xlfn.NUMBERVALUE(IF(KH40&lt;&gt;"",CONCATENATE(KF40,KA40,JV40,JQ40,JL40,JG40),""))</f>
        <v>0</v>
      </c>
      <c r="KK40" s="56">
        <f>IFERROR(KI40+KJ40,0)</f>
        <v>0</v>
      </c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</row>
    <row r="41" spans="1:358" s="1" customFormat="1" x14ac:dyDescent="0.25">
      <c r="A41" s="35"/>
      <c r="B41" s="45">
        <v>36</v>
      </c>
      <c r="C41" s="47" t="s">
        <v>16</v>
      </c>
      <c r="D41" s="47" t="s">
        <v>146</v>
      </c>
      <c r="E41" s="50"/>
      <c r="F41" s="50">
        <v>943</v>
      </c>
      <c r="G41" s="49" t="s">
        <v>59</v>
      </c>
      <c r="H41" s="50" t="str">
        <f>VLOOKUP($G41,Class_Description,2)</f>
        <v>Open Class</v>
      </c>
      <c r="I41" s="187">
        <f>AS41+CC41+DM41+EW41+GG41+HQ41+JA41+KK41</f>
        <v>17</v>
      </c>
      <c r="J41" s="116">
        <v>382</v>
      </c>
      <c r="K41" s="102" t="str">
        <f>IF(AND(J41&lt;&gt;"",$G41="1"),J41,"")</f>
        <v/>
      </c>
      <c r="L41" s="103" t="str">
        <f>IF(AND(J41&lt;&gt;"",$G41="1"),_xlfn.RANK.EQ(J41,$K$6:$K$89),"")</f>
        <v/>
      </c>
      <c r="M41" s="103" t="str">
        <f>IF(G41="6",IF(IF(L41&lt;&gt;"",IF(MAX(COUNTIF($L$6:$L$89,$L$6:$L$89))&gt;1,"x",""),"")&lt;&gt;"",L41+1,""),IF(K41=0,"",IF(IF(L41&lt;&gt;"",IF(MAX(COUNTIF($L$6:$L$89,$L$6:$L$89))&gt;1,"x",""),"")&lt;&gt;"",L41+1,"")))</f>
        <v/>
      </c>
      <c r="N41" s="103" t="str">
        <f>IF(L41&lt;&gt;"",IF($G41="3",IF(AND(L41&lt;=20,J41&gt;=$K$92),HLOOKUP(L41,Points_Table_Modified,IF(AO41&gt;=6,8,AO41+2),FALSE),0),IF(AND(L41&lt;=10,J41&gt;=$K$92),HLOOKUP(L41,Points_Table,IF(AO41&gt;=6,8,AO41+2),FALSE),0)),"")</f>
        <v/>
      </c>
      <c r="O41" s="103" t="str">
        <f>IF(M41&lt;&gt;"",AVERAGE(IF(AND($G41="3",M41&lt;&gt;""),HLOOKUP(M41,Points_Table_Modified,IF(AO41&gt;=6,8,AO41+2),FALSE),IF(M41&lt;&gt;"",HLOOKUP(M41,Points_Table,IF(AO41&gt;=6,8,AO41+2),FALSE),"")),N41),N41)</f>
        <v/>
      </c>
      <c r="P41" s="102" t="str">
        <f>IF(AND(J41&lt;&gt;"",$G41="2"),J41,"")</f>
        <v/>
      </c>
      <c r="Q41" s="103" t="str">
        <f>IF(AND(J41&lt;&gt;"",$G41="2"),_xlfn.RANK.EQ(J41,$P$6:$P$89),"")</f>
        <v/>
      </c>
      <c r="R41" s="103" t="str">
        <f>IF(G41="6",IF(IF(Q41&lt;&gt;"",IF(MAX(COUNTIF($Q$6:$Q$89,$Q$6:$Q$89))&gt;1,"x",""),"")&lt;&gt;"",Q41+1,""),IF(P41=0,"",IF(IF(Q41&lt;&gt;"",IF(MAX(COUNTIF($Q$6:$Q$89,$Q$6:$Q$89))&gt;1,"x",""),"")&lt;&gt;"",Q41+1,"")))</f>
        <v/>
      </c>
      <c r="S41" s="103" t="str">
        <f>IF(Q41&lt;&gt;"",IF($G41="3",IF(J41&lt;&gt;"",IF(AND(Q41&lt;=10,J41&gt;=$P$92),HLOOKUP(Q41,Points_Table_Modified,IF(AO41&gt;=6,8,AO41+2),FALSE),0),""),IF(J41&lt;&gt;"",IF(AND(Q41&lt;=10,J41&gt;=$P$92),HLOOKUP(Q41,Points_Table,IF(AO41&gt;=6,8,AO41+2),FALSE),0),"")),"")</f>
        <v/>
      </c>
      <c r="T41" s="103" t="str">
        <f>IF(R41&lt;&gt;"",AVERAGE(IF(AND($G41="3",R41&lt;&gt;""),HLOOKUP(R41,Points_Table_Modified,IF(AO41&gt;=6,8,AO41+2),FALSE),IF(R41&lt;&gt;"",HLOOKUP(R41,Points_Table,IF(AO41&gt;=6,8,AO41+2),FALSE),"")),S41),S41)</f>
        <v/>
      </c>
      <c r="U41" s="102" t="str">
        <f>IF(AND(J41&lt;&gt;"",$G41="3"),J41,"")</f>
        <v/>
      </c>
      <c r="V41" s="103" t="str">
        <f>IF(AND(J41&lt;&gt;"",$G41="3"),_xlfn.RANK.EQ(J41,$U$6:$U$89),"")</f>
        <v/>
      </c>
      <c r="W41" s="103" t="str">
        <f>IF(G41="6",IF(IF(V41&lt;&gt;"",IF(MAX(COUNTIF($V$6:$V$89,$V$6:$V$89))&gt;1,"x",""),"")&lt;&gt;"",V41+1,""),IF(U41=0,"",IF(IF(V41&lt;&gt;"",IF(MAX(COUNTIF($V$6:$V$89,$V$6:$V$89))&gt;1,"x",""),"")&lt;&gt;"",V41+1,"")))</f>
        <v/>
      </c>
      <c r="X41" s="103" t="str">
        <f>IF(V41&lt;&gt;"",IF($G41="3",IF(J41&lt;&gt;"",IF(AND(V41&lt;=20,J41&gt;=$U$92),HLOOKUP(V41,Points_Table_Modified,IF(AO41&gt;=6,8,AO41+2),FALSE),0),""),IF(J41&lt;&gt;"",IF(AND(V41&lt;=10,$J41&gt;=$U$92),HLOOKUP(V41,Points_Table,IF(AO41&gt;=6,8,AO41+2),FALSE),0),"")),"")</f>
        <v/>
      </c>
      <c r="Y41" s="103" t="str">
        <f>IF(W41&lt;&gt;"",AVERAGE(IF(AND($G41="3",W41&lt;&gt;""),HLOOKUP(W41,Points_Table_Modified,IF(AO41&gt;=6,8,AO41+2),FALSE),IF(W41&lt;&gt;"",HLOOKUP(W41,Points_Table,IF(AO41&gt;=6,8,AO41+2),FALSE),"")),X41),X41)</f>
        <v/>
      </c>
      <c r="Z41" s="102" t="str">
        <f>IF(AND(J41&lt;&gt;"",$G41="4"),J41,"")</f>
        <v/>
      </c>
      <c r="AA41" s="103" t="str">
        <f>IF(AND($J41&lt;&gt;"",G41="4"),_xlfn.RANK.EQ(J41,$Z$6:$Z$89),"")</f>
        <v/>
      </c>
      <c r="AB41" s="103" t="str">
        <f>IF($G41="6",IF(IF(AA41&lt;&gt;"",IF(MAX(COUNTIF($AA$6:$AA$89,$AA$6:$AA$89))&gt;1,"x",""),"")&lt;&gt;"",AA41+1,""),IF(Z41=0,"",IF(IF(AA41&lt;&gt;"",IF(MAX(COUNTIF($AA$6:$AA$89,$AA$6:$AA$89))&gt;1,"x",""),"")&lt;&gt;"",AA41+1,"")))</f>
        <v/>
      </c>
      <c r="AC41" s="103" t="str">
        <f>IF(AA41&lt;&gt;"",IF($G41="3",IF(J41&lt;&gt;"",IF(AND(AA41&lt;=10,J41&gt;=$Z$92),HLOOKUP(AA41,Points_Table_Modified,IF(AO41&gt;=6,8,AO41+2),FALSE),0),""),IF(J41&lt;&gt;"",IF(AND(AA41&lt;=10,J41&gt;=$Z$92),HLOOKUP(AA41,Points_Table,IF(AO41&gt;=6,8,AO41+2),FALSE),0),"")),"")</f>
        <v/>
      </c>
      <c r="AD41" s="103" t="str">
        <f>IF(AB41&lt;&gt;"",AVERAGE(IF(AND($G41="3",AB41&lt;&gt;""),HLOOKUP(AB41,Points_Table_Modified,IF(AO41&gt;=6,8,AO41+2),FALSE),IF(AB41&lt;&gt;"",HLOOKUP(AB41,Points_Table,IF(AO41&gt;=6,8,AO41+2),FALSE),"")),AC41),AC41)</f>
        <v/>
      </c>
      <c r="AE41" s="102" t="str">
        <f>IF(AND(J41&lt;&gt;"",$G41="5"),J41,"")</f>
        <v/>
      </c>
      <c r="AF41" s="103" t="str">
        <f>IF(AND(J41&lt;&gt;"",$G41="5"),_xlfn.RANK.EQ(J41,$AE$6:$AE$89),"")</f>
        <v/>
      </c>
      <c r="AG41" s="103" t="str">
        <f>IF($G41="6",IF(IF(AF41&lt;&gt;"",IF(MAX(COUNTIF($AF$6:$AF$89,$AF$6:$AF$89))&gt;1,"x",""),"")&lt;&gt;"",AF41+1,""),IF(AE41=0,"",IF(IF(AF41&lt;&gt;"",IF(MAX(COUNTIF($AF$6:$AF$89,$AF$6:$AF$89))&gt;1,"x",""),"")&lt;&gt;"",AF41+1,"")))</f>
        <v/>
      </c>
      <c r="AH41" s="103" t="str">
        <f>IF(AF41&lt;&gt;"",IF($G41="3",IF(J41&lt;&gt;"",IF(AND(AF41&lt;=10,J41&gt;=$AE$92),HLOOKUP(AF41,Points_Table_Modified,IF(AO41&gt;=6,8,AO41+2),FALSE),0),""),IF(J41&lt;&gt;"",IF(AND(AF41&lt;=10,J41&gt;=$AE$92),HLOOKUP(AF41,Points_Table,IF(AO41&gt;=6,8,AO41+2),FALSE),0),"")),"")</f>
        <v/>
      </c>
      <c r="AI41" s="103" t="str">
        <f>IF(AG41&lt;&gt;"",AVERAGE(IF(AND($G41="3",AG41&lt;&gt;""),HLOOKUP(AG41,Points_Table_Modified,IF(AO41&gt;=6,8,AO41+2),FALSE),IF(AG41&lt;&gt;"",HLOOKUP(AG41,Points_Table,IF(AO41&gt;=6,8,AO41+2),FALSE),"")),AH41),AH41)</f>
        <v/>
      </c>
      <c r="AJ41" s="102">
        <f>IF(AND(J41&lt;&gt;"",$G41="6"),J41,"")</f>
        <v>382</v>
      </c>
      <c r="AK41" s="103">
        <f>IF(AND(J41&lt;&gt;"",$G41="6"),_xlfn.RANK.EQ(J41,$AJ$6:$AJ$89),"")</f>
        <v>5</v>
      </c>
      <c r="AL41" s="103" t="str">
        <f>IF(G41="6",IF(IF(AK41&lt;&gt;"",IF(MAX(COUNTIF($AK$6:$AK$89,$AK$6:$AK$89))&gt;1,"x",""),"")&lt;&gt;"",AK41+1,""),IF(AJ41=0,"",IF(IF(AK41&lt;&gt;"",IF(MAX(COUNTIF($AK$6:$AK$89,$AK$6:$AK$89))&gt;1,"x",""),"")&lt;&gt;"",AK41+1,"")))</f>
        <v/>
      </c>
      <c r="AM41" s="103">
        <f>IF(AK41&lt;&gt;"",IF($G41="3",IF(J41&lt;&gt;"",IF(AND(AK41&lt;=10,J41&gt;=$AJ$92),HLOOKUP(AK41,Points_Table_Modified,IF(AO41&gt;=6,8,AO41+2),FALSE),0),""),IF(J41&lt;&gt;"",IF(AND(AK41&lt;=10,J41&gt;=$AJ$92),HLOOKUP(AK41,Points_Table,IF(AO41&gt;=6,8,AO41+2),FALSE),0),"")),"")</f>
        <v>12</v>
      </c>
      <c r="AN41" s="136">
        <f>IF(AL41&lt;&gt;"",AVERAGE(IF(AND($G41="3",AL41&lt;&gt;""),HLOOKUP(AL41,Points_Table_Modified,IF(AO41&gt;=6,8,AO41+2),FALSE),IF(AL41&lt;&gt;"",HLOOKUP(AL41,Points_Table,IF(AO41&gt;=6,8,AO41+2),FALSE),"")),AM41),AM41)</f>
        <v>12</v>
      </c>
      <c r="AO41" s="55">
        <f>VLOOKUP($G41,Entries_D_Event,4,FALSE)</f>
        <v>9</v>
      </c>
      <c r="AP41" s="52" t="str">
        <f>CONCATENATE(AK41,AF41,AA41,V41,Q41,L41)</f>
        <v>5</v>
      </c>
      <c r="AQ41" s="118">
        <f>IF(AP41&lt;&gt;"",IF(AND($G41="3",J41&lt;&gt;""),10,IF(J41&lt;&gt;"",5,"")),"")</f>
        <v>5</v>
      </c>
      <c r="AR41" s="118">
        <f>_xlfn.NUMBERVALUE(IF(AP41&lt;&gt;"",CONCATENATE(AN41,AI41,AD41,Y41,T41,O41),""))</f>
        <v>12</v>
      </c>
      <c r="AS41" s="56">
        <f>IFERROR(AQ41+AR41,0)</f>
        <v>17</v>
      </c>
      <c r="AT41" s="90"/>
      <c r="AU41" s="54" t="str">
        <f>IF(AND(AT41&lt;&gt;"",$G41="1"),AT41,"")</f>
        <v/>
      </c>
      <c r="AV41" s="52" t="str">
        <f>IF(AND(AT41&lt;&gt;"",$G41="1"),_xlfn.RANK.EQ(AT41,$AU$6:$AU$89),"")</f>
        <v/>
      </c>
      <c r="AW41" s="52" t="str">
        <f>IF(IF(AV41&lt;&gt;"",IF(MAX(COUNTIF($AV$6:$AV$89,$AV$6:$AV$89))&gt;1,"x",""),"")&lt;&gt;"",AV41+1,"")</f>
        <v/>
      </c>
      <c r="AX41" s="52" t="str">
        <f>IF(AV41&lt;&gt;"",IF($G41="3",IF(AT41&lt;&gt;"",IF(AND(AV41&lt;=10,AT41&gt;=$AU$92),HLOOKUP(AV41,Points_Table_Modified,IF(BY41&gt;=6,8,BY41+2),FALSE),0),""),IF(AT41&lt;&gt;"",IF(AND(AV41&lt;=10,AT41&gt;=$AU$92),HLOOKUP(AV41,Points_Table,IF(BY41&gt;=6,8,BY41+2),FALSE),0),"")),"")</f>
        <v/>
      </c>
      <c r="AY41" s="53" t="str">
        <f>IF(AW41&lt;&gt;"",AVERAGE(IF(AND($G41="3",AW41&lt;&gt;""),HLOOKUP(AW41,Points_Table_Modified,IF(BY41&gt;=6,8,BY41+2),FALSE),IF(AW41&lt;&gt;"",HLOOKUP(AW41,Points_Table,IF(BY41&gt;=6,8,BY41+2),FALSE),"")),AX41),AX41)</f>
        <v/>
      </c>
      <c r="AZ41" s="51" t="str">
        <f>IF(AND($G41="2",AT41&lt;&gt;""),AT41,"")</f>
        <v/>
      </c>
      <c r="BA41" s="52" t="str">
        <f>IF(AND(AT41&lt;&gt;"",$G41="2"),_xlfn.RANK.EQ(AT41,$AZ$6:$AZ$89),"")</f>
        <v/>
      </c>
      <c r="BB41" s="52" t="str">
        <f>IF(IF(BA41&lt;&gt;"",IF(MAX(COUNTIF($BA$6:$BA$89,$BA$6:$BA$89))&gt;1,"x",""),"")&lt;&gt;"",BA41+1,"")</f>
        <v/>
      </c>
      <c r="BC41" s="54" t="str">
        <f>IF(BA41&lt;&gt;"",IF($G41="3",IF(AT41&lt;&gt;"",IF(AND(BA41&lt;=10,AT41&gt;=$AZ$92),HLOOKUP(BA41,Points_Table_Modified,IF(BY41&gt;=6,8,BY41+2),FALSE),0),""),IF(AT41&lt;&gt;"",IF(AND(BA41&lt;=10,AT41&gt;=$AZ$92),HLOOKUP(BA41,Points_Table,IF(BY41&gt;=6,8,BY41+2),FALSE),0),"")),"")</f>
        <v/>
      </c>
      <c r="BD41" s="53" t="str">
        <f>IF(BB41&lt;&gt;"",AVERAGE(IF(AND($G41="3",BB41&lt;&gt;""),HLOOKUP(BB41,Points_Table_Modified,IF(BY41&gt;=6,8,BY41+2),FALSE),IF(BB41&lt;&gt;"",HLOOKUP(BB41,Points_Table,IF(BY41&gt;=6,8,BY41+2),FALSE),"")),BC41),BC41)</f>
        <v/>
      </c>
      <c r="BE41" s="51" t="str">
        <f>IF(AND($G41="3",AT41&lt;&gt;""),AT41,"")</f>
        <v/>
      </c>
      <c r="BF41" s="52" t="str">
        <f>IF(AND(AT41&lt;&gt;"",$G41="3"),_xlfn.RANK.EQ(AT41,$BE$6:$BE$89),"")</f>
        <v/>
      </c>
      <c r="BG41" s="52" t="str">
        <f>IF(IF(BF41&lt;&gt;"",IF(MAX(COUNTIF($BF$6:$BF$89,$BF$6:$BF$89))&gt;1,"x",""),"")&lt;&gt;"",BF41+1,"")</f>
        <v/>
      </c>
      <c r="BH41" s="52" t="str">
        <f>IF(BF41&lt;&gt;"",IF($G41="3",IF(AT41&lt;&gt;"",IF(AND(BF41&lt;=20,AT41&gt;=$BE$92),HLOOKUP(BF41,Points_Table_Modified,IF(BY41&gt;=6,8,BY41+2),FALSE),0),""),IF(AT41&lt;&gt;"",IF(AND(BF41&lt;=10,AT41&gt;=$BE$92),HLOOKUP(BF41,Points_Table,IF(BY41&gt;=6,8,BY41+2),FALSE),0),"")),"")</f>
        <v/>
      </c>
      <c r="BI41" s="53" t="str">
        <f>IF(BG41&lt;&gt;"",AVERAGE(IF(AND($G41="3",BG41&lt;&gt;""),HLOOKUP(BG41,Points_Table_Modified,IF(BY41&gt;=6,8,BY41+2),FALSE),IF(BG41&lt;&gt;"",HLOOKUP(BG41,Points_Table,IF(BY41&gt;=6,8,BY41+2),FALSE),"")),BH41),BH41)</f>
        <v/>
      </c>
      <c r="BJ41" s="51" t="str">
        <f>IF(AND($G41="4",AT41&lt;&gt;""),AT41,"")</f>
        <v/>
      </c>
      <c r="BK41" s="52" t="str">
        <f>IF(AND(AT41&lt;&gt;"",G41="4"),_xlfn.RANK.EQ(AT41,$BJ$6:$BJ$89),"")</f>
        <v/>
      </c>
      <c r="BL41" s="52" t="str">
        <f>IF(IF(BK41&lt;&gt;"",IF(MAX(COUNTIF($BK$6:$BK$89,$BK$6:$BK$89))&gt;1,"x",""),"")&lt;&gt;"",BK41+1,"")</f>
        <v/>
      </c>
      <c r="BM41" s="52" t="str">
        <f>IF(BK41&lt;&gt;"",IF($G41="3",IF(AT41&lt;&gt;"",IF(AND(BK41&lt;=10,AT41&gt;=$BJ$92),HLOOKUP(BK41,Points_Table_Modified,IF(BY41&gt;=6,8,BY41+2),FALSE),0),""),IF(AT41&lt;&gt;"",IF(AND(BK41&lt;=10,AT41&gt;=$BJ$92),HLOOKUP(BK41,Points_Table,IF(BY41&gt;=6,8,BY41+2),FALSE),0),"")),"")</f>
        <v/>
      </c>
      <c r="BN41" s="53" t="str">
        <f>IF(BL41&lt;&gt;"",AVERAGE(IF(AND($G41="3",BL41&lt;&gt;""),HLOOKUP(BL41,Points_Table_Modified,IF(BY41&gt;=6,8,BY41+2),FALSE),IF(BL41&lt;&gt;"",HLOOKUP(BL41,Points_Table,IF(BY41&gt;=6,8,BY41+2),FALSE),"")),BM41),BM41)</f>
        <v/>
      </c>
      <c r="BO41" s="51" t="str">
        <f>IF(AND($G41="5",AT41&lt;&gt;""),AT41,"")</f>
        <v/>
      </c>
      <c r="BP41" s="52" t="str">
        <f>IF(AND(AT41&lt;&gt;"",$G41="5"),_xlfn.RANK.EQ(AT41,$BO$6:$BO$89),"")</f>
        <v/>
      </c>
      <c r="BQ41" s="52" t="str">
        <f>IF(IF(BP41&lt;&gt;"",IF(MAX(COUNTIF($BP$6:$BP$89,$BP$6:$BP$89))&gt;1,"x",""),"")&lt;&gt;"",BP41+1,"")</f>
        <v/>
      </c>
      <c r="BR41" s="52" t="str">
        <f>IF(BP41&lt;&gt;"",IF($G41="3",IF(AT41&lt;&gt;"",IF(AND(BP41&lt;=10,AT41&gt;=$BO$92),HLOOKUP(BP41,Points_Table_Modified,IF(BY41&gt;=6,8,BY41+2),FALSE),0),""),IF(AT41&lt;&gt;"",IF(AND(BP41&lt;=10,AT41&gt;=$BO$92),HLOOKUP(BP41,Points_Table,IF(BY41&gt;=6,8,BY41+2),FALSE),0),"")),"")</f>
        <v/>
      </c>
      <c r="BS41" s="53" t="str">
        <f>IF(BQ41&lt;&gt;"",AVERAGE(IF(AND($G41="3",BQ41&lt;&gt;""),HLOOKUP(BQ41,Points_Table_Modified,IF(BY41&gt;=6,8,BY41+2),FALSE),IF(BQ41&lt;&gt;"",HLOOKUP(BQ41,Points_Table,IF(BY41&gt;=6,8,BY41+2),FALSE),"")),BR41),BR41)</f>
        <v/>
      </c>
      <c r="BT41" s="51" t="str">
        <f>IF(AND($G41="6",AT41&lt;&gt;""),AT41,"")</f>
        <v/>
      </c>
      <c r="BU41" s="52" t="str">
        <f>IF(AND(AT41&lt;&gt;"",$G41="6"),_xlfn.RANK.EQ(AT41,$BT$6:$BT$89),"")</f>
        <v/>
      </c>
      <c r="BV41" s="52" t="str">
        <f>IF(IF(BU41&lt;&gt;"",IF(MAX(COUNTIF($BU$6:$BU$89,$BU$6:$BU$89))&gt;1,"x",""),"")&lt;&gt;"",BU41+1,"")</f>
        <v/>
      </c>
      <c r="BW41" s="52" t="str">
        <f>IF(BU41&lt;&gt;"",IF($G41="3",IF(AT41&lt;&gt;"",IF(AND(BU41&lt;=10,AT41&gt;=$BT$92),HLOOKUP(BU41,Points_Table_Modified,IF(BY41&gt;=6,8,BY41+2),FALSE),0),""),IF(AT41&lt;&gt;"",IF(AND(BU41&lt;=10,AT41&gt;=$BT$92),HLOOKUP(BU41,Points_Table,IF(BY41&gt;=6,8,BY41+2),FALSE),0),"")),"")</f>
        <v/>
      </c>
      <c r="BX41" s="53" t="str">
        <f>IF(BV41&lt;&gt;"",AVERAGE(IF(AND($G41="3",BV41&lt;&gt;""),HLOOKUP(BV41,Points_Table_Modified,IF(BY41&gt;=6,8,BY41+2),FALSE),IF(BV41&lt;&gt;"",HLOOKUP(BV41,Points_Table,IF(BY41&gt;=6,8,BY41+2),FALSE),"")),BW41),BW41)</f>
        <v/>
      </c>
      <c r="BY41" s="55">
        <f>VLOOKUP($G41,Entries_D_Event,5,FALSE)</f>
        <v>7</v>
      </c>
      <c r="BZ41" s="52" t="str">
        <f>CONCATENATE(BU41,BP41,BK41,BF41,BA41,AV41)</f>
        <v/>
      </c>
      <c r="CA41" s="118" t="str">
        <f>IF(BZ41&lt;&gt;"",IF(AND($G41="3",AT41&lt;&gt;""),10,IF(AT41&lt;&gt;"",5,"")),"")</f>
        <v/>
      </c>
      <c r="CB41" s="118">
        <f>_xlfn.NUMBERVALUE(IF(BZ41&lt;&gt;"",CONCATENATE(BX41,BS41,BN41,BI41,BD41,AY41),""))</f>
        <v>0</v>
      </c>
      <c r="CC41" s="56">
        <f>IFERROR(CA41+CB41,0)</f>
        <v>0</v>
      </c>
      <c r="CD41" s="90"/>
      <c r="CE41" s="54" t="str">
        <f>IF(AND($G41="1",CD41&lt;&gt;""),CD41,"")</f>
        <v/>
      </c>
      <c r="CF41" s="52" t="str">
        <f>IF(AND(CD41&lt;&gt;"",$G41="1"),_xlfn.RANK.EQ(CD41,$CE$6:$CE$89),"")</f>
        <v/>
      </c>
      <c r="CG41" s="52" t="str">
        <f>IF(IF(CF41&lt;&gt;"",IF(MAX(COUNTIF($CF$6:$CF$89,$CF$6:$CF$89))&gt;1,"x",""),"")&lt;&gt;"",CF41+1,"")</f>
        <v/>
      </c>
      <c r="CH41" s="52" t="str">
        <f>IF(CF41&lt;&gt;"",IF($G41="3",IF(CD41&lt;&gt;"",IF(AND(CF41&lt;=10,CD41&gt;=$CE$92),HLOOKUP(CF41,Points_Table_Modified,IF(DI41&gt;=6,8,DI41+2),FALSE),0),""),IF(CD41&lt;&gt;"",IF(AND(CF41&lt;=10,CD41&gt;=$CE$92),HLOOKUP(CF41,Points_Table,IF(DI41&gt;=6,8,DI41+2),FALSE),0),"")),"")</f>
        <v/>
      </c>
      <c r="CI41" s="53" t="str">
        <f>IF(CG41&lt;&gt;"",AVERAGE(IF(AND($G41="3",CG41&lt;&gt;""),HLOOKUP(CG41,Points_Table_Modified,IF(DI41&gt;=6,8,DI41+2),FALSE),IF(CG41&lt;&gt;"",HLOOKUP(CG41,Points_Table,IF(DI41&gt;=6,8,DI41+2),FALSE),"")),CH41),CH41)</f>
        <v/>
      </c>
      <c r="CJ41" s="51" t="str">
        <f>IF(AND($G41="2",CD41&lt;&gt;""),CD41,"")</f>
        <v/>
      </c>
      <c r="CK41" s="52" t="str">
        <f>IF(AND(CD41&lt;&gt;"",$G41="2"),_xlfn.RANK.EQ(CD41,$CJ$6:$CJ$89),"")</f>
        <v/>
      </c>
      <c r="CL41" s="52" t="str">
        <f>IF(IF(CK41&lt;&gt;"",IF(MAX(COUNTIF($CK$6:$CK$89,$CK$6:$CK$89))&gt;1,"x",""),"")&lt;&gt;"",CK41+1,"")</f>
        <v/>
      </c>
      <c r="CM41" s="54" t="str">
        <f>IF(CK41&lt;&gt;"",IF($G41="3",IF(CD41&lt;&gt;"",IF(AND(CK41&lt;=10,CD41&gt;=$CJ$92),HLOOKUP(CK41,Points_Table_Modified,IF(DI41&gt;=6,8,DI41+2),FALSE),0),""),IF(CD41&lt;&gt;"",IF(AND(CK41&lt;=10,CD41&gt;=$CJ$92),HLOOKUP(CK41,Points_Table,IF(DI41&gt;=6,8,DI41+2),FALSE),0),"")),"")</f>
        <v/>
      </c>
      <c r="CN41" s="53" t="str">
        <f>IF(CL41&lt;&gt;"",AVERAGE(IF(AND($G41="3",CL41&lt;&gt;""),HLOOKUP(CL41,Points_Table_Modified,IF(DI41&gt;=6,8,DI41+2),FALSE),IF(CL41&lt;&gt;"",HLOOKUP(CL41,Points_Table,IF(DI41&gt;=6,8,DI41+2),FALSE),"")),CM41),CM41)</f>
        <v/>
      </c>
      <c r="CO41" s="51" t="str">
        <f>IF(AND($G41="3",CD41&lt;&gt;""),CD41,"")</f>
        <v/>
      </c>
      <c r="CP41" s="52" t="str">
        <f>IF(AND(CD41&lt;&gt;"",$G41="3"),_xlfn.RANK.EQ(CD41,$CO$6:$CO$89),"")</f>
        <v/>
      </c>
      <c r="CQ41" s="52" t="str">
        <f>IF(IF(CP41&lt;&gt;"",IF(MAX(COUNTIF($CP41:$CP$89,$CP$6:$CP$89))&gt;1,"x",""),"")&lt;&gt;"",CP41+1,"")</f>
        <v/>
      </c>
      <c r="CR41" s="52" t="str">
        <f>IF(CP41&lt;&gt;"",IF($G41="3",IF(CD41&lt;&gt;"",IF(AND(CP41&lt;=20,CD41&gt;=$CO$92),HLOOKUP(CP41,Points_Table_Modified,IF(DI41&gt;=6,8,DI41+2),FALSE),0),""),IF(CD41&lt;&gt;"",IF(AND(CP41&lt;=10,CD41&gt;=$CO$92),HLOOKUP(CP41,Points_Table,IF(DI41&gt;=6,8,DI41+2),FALSE),0),"")),"")</f>
        <v/>
      </c>
      <c r="CS41" s="53" t="str">
        <f>IF(CQ41&lt;&gt;"",AVERAGE(IF(AND($G41="3",CQ41&lt;&gt;""),HLOOKUP(CQ41,Points_Table_Modified,IF(DI41&gt;=6,8,DI41+2),FALSE),IF(CQ41&lt;&gt;"",HLOOKUP(CQ41,Points_Table,IF(DI41&gt;=6,8,DI41+2),FALSE),"")),CR41),CR41)</f>
        <v/>
      </c>
      <c r="CT41" s="51" t="str">
        <f>IF(AND($G41="4",CD41&lt;&gt;""),CD41,"")</f>
        <v/>
      </c>
      <c r="CU41" s="52" t="str">
        <f>IF(AND(CD41&lt;&gt;"",G41="4"),_xlfn.RANK.EQ(CD41,$CT$6:$CT$89),"")</f>
        <v/>
      </c>
      <c r="CV41" s="52" t="str">
        <f>IF(IF(CU41&lt;&gt;"",IF(MAX(COUNTIF($CU$6:$CU$89,$CU$6:$CU$89))&gt;1,"x",""),"")&lt;&gt;"",CU41+1,"")</f>
        <v/>
      </c>
      <c r="CW41" s="52" t="str">
        <f>IF(CU41&lt;&gt;"",IF($G41="3",IF(CD41&lt;&gt;"",IF(AND(CU41&lt;=10,CD41&gt;=$CT$92),HLOOKUP(CU41,Points_Table_Modified,IF(DI41&gt;=6,8,DI41+2),FALSE),0),""),IF(CD41&lt;&gt;"",IF(AND(CU41&lt;=10,CD41&gt;=$CT$92),HLOOKUP(CU41,Points_Table,IF(DI41&gt;=6,8,DI41+2),FALSE),0),"")),"")</f>
        <v/>
      </c>
      <c r="CX41" s="53" t="str">
        <f>IF(CV41&lt;&gt;"",AVERAGE(IF(AND($G41="3",CV41&lt;&gt;""),HLOOKUP(CV41,Points_Table_Modified,IF(DI41&gt;=6,8,DI41+2),FALSE),IF(CV41&lt;&gt;"",HLOOKUP(CV41,Points_Table,IF(DI41&gt;=6,8,DI41+2),FALSE),"")),CW41),CW41)</f>
        <v/>
      </c>
      <c r="CY41" s="51" t="str">
        <f>IF(AND($G41="5",CD41&lt;&gt;""),CD41,"")</f>
        <v/>
      </c>
      <c r="CZ41" s="52" t="str">
        <f>IF(AND(CD41&lt;&gt;"",$G41="5"),_xlfn.RANK.EQ(CD41,$CY$6:$CY$89),"")</f>
        <v/>
      </c>
      <c r="DA41" s="52" t="str">
        <f>IF(IF(CZ41&lt;&gt;"",IF(MAX(COUNTIF($CZ$6:$CZ$89,$CZ$6:$CZ$89))&gt;1,"x",""),"")&lt;&gt;"",CZ41+1,"")</f>
        <v/>
      </c>
      <c r="DB41" s="52" t="str">
        <f>IF(CZ41&lt;&gt;"",IF($G41="3",IF(CD41&lt;&gt;"",IF(AND(CZ41&lt;=10,CD41&gt;=$CY$92),HLOOKUP(CZ41,Points_Table_Modified,IF(DI41&gt;=6,8,DI41+2),FALSE),0),""),IF(CD41&lt;&gt;"",IF(AND(CZ41&lt;=10,CD41&gt;=$CY$92),HLOOKUP(CZ41,Points_Table,IF(DI41&gt;=6,8,DI41+2),FALSE),0),"")),"")</f>
        <v/>
      </c>
      <c r="DC41" s="53" t="str">
        <f>IF(DA41&lt;&gt;"",AVERAGE(IF(AND($G41="3",DA41&lt;&gt;""),HLOOKUP(DA41,Points_Table_Modified,IF(DI41&gt;=6,8,DI41+2),FALSE),IF(DA41&lt;&gt;"",HLOOKUP(DA41,Points_Table,IF(DI41&gt;=6,8,DI41+2),FALSE),"")),DB41),DB41)</f>
        <v/>
      </c>
      <c r="DD41" s="51" t="str">
        <f>IF(AND($G41="6",CD41&lt;&gt;""),CD41,"")</f>
        <v/>
      </c>
      <c r="DE41" s="52" t="str">
        <f>IF(AND(CD41&lt;&gt;"",$G41="6"),_xlfn.RANK.EQ(CD41,$DD$6:$DD$89),"")</f>
        <v/>
      </c>
      <c r="DF41" s="52" t="str">
        <f>IF(IF(DE41&lt;&gt;"",IF(MAX(COUNTIF($DE$6:$DE$89,$DE$6:$DE$89))&gt;1,"x",""),"")&lt;&gt;"",DE41+1,"")</f>
        <v/>
      </c>
      <c r="DG41" s="52" t="str">
        <f>IF(DE41&lt;&gt;"",IF($G41="3",IF(CD41&lt;&gt;"",IF(AND(DE41&lt;=10,CD41&gt;=$DD$92),HLOOKUP(DE41,Points_Table_Modified,IF(DI41&gt;=6,8,DI41+2),FALSE),0),""),IF(CD41&lt;&gt;"",IF(AND(DE41&lt;=10,CD41&gt;=$DD$92),HLOOKUP(DE41,Points_Table,IF(DI41&gt;=6,8,DI41+2),FALSE),0),"")),"")</f>
        <v/>
      </c>
      <c r="DH41" s="53" t="str">
        <f>IF(DF41&lt;&gt;"",AVERAGE(IF(AND($G41="3",DF41&lt;&gt;""),HLOOKUP(DF41,Points_Table_Modified,IF(DI41&gt;=6,8,DI41+2),FALSE),IF(DF41&lt;&gt;"",HLOOKUP(DF41,Points_Table,IF(DI41&gt;=6,8,DI41+2),FALSE),"")),DG41),DG41)</f>
        <v/>
      </c>
      <c r="DI41" s="55">
        <f>VLOOKUP($G41,Entries_D_Event,6,FALSE)</f>
        <v>10</v>
      </c>
      <c r="DJ41" s="52" t="str">
        <f>CONCATENATE(DE41,CZ41,CU41,CP41,CK41,CF41)</f>
        <v/>
      </c>
      <c r="DK41" s="52" t="str">
        <f>IF(DJ41&lt;&gt;"",IF(AND($G41="3",CD41&lt;&gt;""),10,IF(CD41&lt;&gt;"",5,"")),"")</f>
        <v/>
      </c>
      <c r="DL41" s="156">
        <f>_xlfn.NUMBERVALUE(IF(DJ41&lt;&gt;"",CONCATENATE(DH41,DC41,CX41,CS41,CN41,CI41),""))</f>
        <v>0</v>
      </c>
      <c r="DM41" s="56">
        <f>IFERROR(DK41+DL41,0)</f>
        <v>0</v>
      </c>
      <c r="DN41" s="90"/>
      <c r="DO41" s="52" t="str">
        <f>IF(AND($G41="1",DN41&lt;&gt;""),DN41,"")</f>
        <v/>
      </c>
      <c r="DP41" s="52" t="str">
        <f>IF(AND(DN41&lt;&gt;"",$G41="1"),_xlfn.RANK.EQ(DN41,$DO$6:$DO$89),"")</f>
        <v/>
      </c>
      <c r="DQ41" s="52" t="str">
        <f>IF(IF(DP41&lt;&gt;"",IF(MAX(COUNTIF($DP$6:$DP$89,$DP$6:$DP$89))&gt;1,"x",""),"")&lt;&gt;"",DP41+1,"")</f>
        <v/>
      </c>
      <c r="DR41" s="52" t="str">
        <f>IF(DP41&lt;&gt;"",IF($G41="3",IF(DN41&lt;&gt;"",IF(AND(DP41&lt;=10,DN41&gt;=$DO$92),HLOOKUP(DP41,Points_Table_Modified,IF(ES41&gt;=6,8,ES41+2),FALSE),0),""),IF(DN41&lt;&gt;"",IF(AND(DP41&lt;=10,DN41&gt;=$DO$92),HLOOKUP(DP41,Points_Table,IF(ES41&gt;=6,8,ES41+2),FALSE),0),"")),"")</f>
        <v/>
      </c>
      <c r="DS41" s="53" t="str">
        <f>IF(DQ41&lt;&gt;"",AVERAGE(IF(AND($G41="3",DQ41&lt;&gt;""),HLOOKUP(DQ41,Points_Table_Modified,IF(ES41&gt;=6,8,ES41+2),FALSE),IF(DQ41&lt;&gt;"",HLOOKUP(DQ41,Points_Table,IF(ES41&gt;=6,8,ES41+2),FALSE),"")),DR41),DR41)</f>
        <v/>
      </c>
      <c r="DT41" s="51" t="str">
        <f>IF(AND($G41="2",DN41&lt;&gt;""),DN41,"")</f>
        <v/>
      </c>
      <c r="DU41" s="52" t="str">
        <f>IF(AND(DN41&lt;&gt;"",$G41="2"),_xlfn.RANK.EQ(DN41,$DT$6:$DT$89),"")</f>
        <v/>
      </c>
      <c r="DV41" s="52" t="str">
        <f>IF(IF(DU41&lt;&gt;"",IF(MAX(COUNTIF($DU$6:$DU$89,$DU$6:$DU$89))&gt;1,"x",""),"")&lt;&gt;"",DU41+1,"")</f>
        <v/>
      </c>
      <c r="DW41" s="54" t="str">
        <f>IF(DU41&lt;&gt;"",IF($G41="3",IF(DN41&lt;&gt;"",IF(AND(DU41&lt;=10,DN41&gt;=$DT$92),HLOOKUP(DU41,Points_Table_Modified,IF(ES41&gt;=6,8,ES41+2),FALSE),0),""),IF(DN41&lt;&gt;"",IF(AND(DU41&lt;=10,DN41&gt;=$DT$92),HLOOKUP(DU41,Points_Table,IF(ES41&gt;=6,8,ES41+2),FALSE),0),"")),"")</f>
        <v/>
      </c>
      <c r="DX41" s="53" t="str">
        <f>IF(DV41&lt;&gt;"",AVERAGE(IF(AND($G41="3",DV41&lt;&gt;""),HLOOKUP(DV41,Points_Table_Modified,IF(ES41&gt;=6,8,ES41+2),FALSE),IF(DV41&lt;&gt;"",HLOOKUP(DV41,Points_Table,IF(ES41&gt;=6,8,ES41+2),FALSE),"")),DW41),DW41)</f>
        <v/>
      </c>
      <c r="DY41" s="51" t="str">
        <f>IF(AND($G41="3",DN41&lt;&gt;""),DN41,"")</f>
        <v/>
      </c>
      <c r="DZ41" s="52" t="str">
        <f>IF(AND(DN41&lt;&gt;"",$G41="3"),_xlfn.RANK.EQ(DN41,$DY$6:$DY$89),"")</f>
        <v/>
      </c>
      <c r="EA41" s="52" t="str">
        <f>IF(IF(DZ41&lt;&gt;"",IF(MAX(COUNTIF($DZ$6:$DZ$89,$DZ$6:$DZ$89))&gt;1,"x",""),"")&lt;&gt;"",DZ41+1,"")</f>
        <v/>
      </c>
      <c r="EB41" s="52" t="str">
        <f>IF(DZ41&lt;&gt;"",IF($G41="3",IF(DN41&lt;&gt;"",IF(AND(DZ41&lt;=20,DN41&gt;=$DY$92),HLOOKUP(DZ41,Points_Table_Modified,IF(ES41&gt;=6,8,ES41+2),FALSE),0),""),IF(DN41&lt;&gt;"",IF(AND(DZ41&lt;=10,DN41&gt;=$DY$92),HLOOKUP(DZ41,Points_Table,IF(ES41&gt;=6,8,ES41+2),FALSE),0),"")),"")</f>
        <v/>
      </c>
      <c r="EC41" s="53" t="str">
        <f>IF(EA41&lt;&gt;"",AVERAGE(IF(AND($G41="3",EA41&lt;&gt;""),HLOOKUP(EA41,Points_Table_Modified,IF(ES41&gt;=6,8,ES41+2),FALSE),IF(EA41&lt;&gt;"",HLOOKUP(EA41,Points_Table,IF(ES41&gt;=6,8,ES41+2),FALSE),"")),EB41),EB41)</f>
        <v/>
      </c>
      <c r="ED41" s="51" t="str">
        <f>IF(AND($G41="4",DN41&lt;&gt;""),DN41,"")</f>
        <v/>
      </c>
      <c r="EE41" s="52" t="str">
        <f>IF(AND(DN41&lt;&gt;"",G41="4"),_xlfn.RANK.EQ(DN41,$ED$6:$ED$89),"")</f>
        <v/>
      </c>
      <c r="EF41" s="52" t="str">
        <f>IF(IF(EE41&lt;&gt;"",IF(MAX(COUNTIF($EE$6:$EE$89,$EE$6:$EE$89))&gt;1,"x",""),"")&lt;&gt;"",EE41+1,"")</f>
        <v/>
      </c>
      <c r="EG41" s="52" t="str">
        <f>IF(EE41&lt;&gt;"",IF($G41="3",IF(DN41&lt;&gt;"",IF(AND(EE41&lt;=10,DN41&gt;=$ED$92),HLOOKUP(EE41,Points_Table_Modified,IF(ES41&gt;=6,8,ES41+2),FALSE),0),""),IF(DN41&lt;&gt;"",IF(AND(EE41&lt;=10,DN41&gt;=$ED$92),HLOOKUP(EE41,Points_Table,IF(ES41&gt;=6,8,ES41+2),FALSE),0),"")),"")</f>
        <v/>
      </c>
      <c r="EH41" s="53" t="str">
        <f>IF(EF41&lt;&gt;"",AVERAGE(IF(AND($G41="3",EF41&lt;&gt;""),HLOOKUP(EF41,Points_Table_Modified,IF(ES41&gt;=6,8,ES41+2),FALSE),IF(EF41&lt;&gt;"",HLOOKUP(EF41,Points_Table,IF(ES41&gt;=6,8,ES41+2),FALSE),"")),EG41),EG41)</f>
        <v/>
      </c>
      <c r="EI41" s="51" t="str">
        <f>IF(AND($G41="5",DN41&lt;&gt;""),DN41,"")</f>
        <v/>
      </c>
      <c r="EJ41" s="52" t="str">
        <f>IF(AND(DN41&lt;&gt;"",$G41="5"),_xlfn.RANK.EQ(DN41,$EI$6:$EI$89),"")</f>
        <v/>
      </c>
      <c r="EK41" s="52" t="str">
        <f>IF(IF(EJ41&lt;&gt;"",IF(MAX(COUNTIF($EJ$6:$EJ$89,$EJ$6:$EJ$89))&gt;1,"x",""),"")&lt;&gt;"",EJ41+1,"")</f>
        <v/>
      </c>
      <c r="EL41" s="52" t="str">
        <f>IF(EJ41&lt;&gt;"",IF($G41="3",IF(DN41&lt;&gt;"",IF(AND(EJ41&lt;=10,DN41&gt;=$EI$92),HLOOKUP(EJ41,Points_Table_Modified,IF(ES41&gt;=6,8,ES41+2),FALSE),0),""),IF(DN41&lt;&gt;"",IF(AND(EJ41&lt;=10,DN41&gt;=$EI$92),HLOOKUP(EJ41,Points_Table,IF(ES41&gt;=6,8,ES41+2),FALSE),0),"")),"")</f>
        <v/>
      </c>
      <c r="EM41" s="53" t="str">
        <f>IF(EK41&lt;&gt;"",AVERAGE(IF(AND($G41="3",EK41&lt;&gt;""),HLOOKUP(EK41,Points_Table_Modified,IF(ES41&gt;=6,8,ES41+2),FALSE),IF(EK41&lt;&gt;"",HLOOKUP(EK41,Points_Table,IF(ES41&gt;=6,8,ES41+2),FALSE),"")),EL41),EL41)</f>
        <v/>
      </c>
      <c r="EN41" s="51" t="str">
        <f>IF(AND($G41="6",DN41&lt;&gt;""),DN41,"")</f>
        <v/>
      </c>
      <c r="EO41" s="52" t="str">
        <f>IF(AND(DN41&lt;&gt;"",$G41="6"),_xlfn.RANK.EQ(DN41,$EN$6:$EN$89),"")</f>
        <v/>
      </c>
      <c r="EP41" s="52" t="str">
        <f>IF(IF(EO41&lt;&gt;"",IF(MAX(COUNTIF($EO$6:$EO$89,$EO$6:$EO$89))&gt;1,"x",""),"")&lt;&gt;"",EO41+1,"")</f>
        <v/>
      </c>
      <c r="EQ41" s="52" t="str">
        <f>IF(EO41&lt;&gt;"",IF($G41="3",IF(DN41&lt;&gt;"",IF(AND(EO41&lt;=10,DN41&gt;=$EN$92),HLOOKUP(EO41,Points_Table_Modified,IF(ES41&gt;=6,8,ES41+2),FALSE),0),""),IF(DN41&lt;&gt;"",IF(AND(EO41&lt;=10,DN41&gt;=$EN$92),HLOOKUP(EO41,Points_Table,IF(ES41&gt;=6,8,ES41+2),FALSE),0),"")),"")</f>
        <v/>
      </c>
      <c r="ER41" s="53" t="str">
        <f>IF(EP41&lt;&gt;"",AVERAGE(IF(AND($G41="3",EP41&lt;&gt;""),HLOOKUP(EP41,Points_Table_Modified,IF(ES41&gt;=6,8,ES41+2),FALSE),IF(EP41&lt;&gt;"",HLOOKUP(EP41,Points_Table,IF(ES41&gt;=6,8,ES41+2),FALSE),"")),EQ41),EQ41)</f>
        <v/>
      </c>
      <c r="ES41" s="57">
        <f>VLOOKUP($G41,Entries_D_Event,7,FALSE)</f>
        <v>7</v>
      </c>
      <c r="ET41" s="52" t="str">
        <f>CONCATENATE(EO41,EJ41,EE41,DZ41,DU41,DP41)</f>
        <v/>
      </c>
      <c r="EU41" s="118" t="str">
        <f>IF(ET41&lt;&gt;"",IF(AND($G41="3",DN41&lt;&gt;""),10,IF(DN41&lt;&gt;"",5,"")),"")</f>
        <v/>
      </c>
      <c r="EV41" s="118">
        <f>_xlfn.NUMBERVALUE(IF(ET41&lt;&gt;"",CONCATENATE(ER41,EM41,EH41,EC41,DX41,DS41),""))</f>
        <v>0</v>
      </c>
      <c r="EW41" s="56">
        <f>IFERROR(EU41+EV41,0)</f>
        <v>0</v>
      </c>
      <c r="EX41" s="90"/>
      <c r="EY41" s="52" t="str">
        <f>IF(AND($G41="1",EX41&lt;&gt;""),EX41,"")</f>
        <v/>
      </c>
      <c r="EZ41" s="52" t="str">
        <f>IF(AND(EX41&lt;&gt;"",$G41="1"),_xlfn.RANK.EQ(EX41,$EY$6:$EY$89),"")</f>
        <v/>
      </c>
      <c r="FA41" s="52" t="str">
        <f>IF(IF(EZ41&lt;&gt;"",IF(MAX(COUNTIF($EZ$6:$EZ$89,$EZ$6:$EZ$89))&gt;1,"x",""),"")&lt;&gt;"",EZ41+1,"")</f>
        <v/>
      </c>
      <c r="FB41" s="52" t="str">
        <f>IF(EZ41&lt;&gt;"",IF($G41="3",IF(EX41&lt;&gt;"",IF(AND(EZ41&lt;=10,EX41&gt;=$EY$92),HLOOKUP(EZ41,Points_Table_Modified,IF(GC41&gt;=6,8,GC41+2),FALSE),0),""),IF(EX41&lt;&gt;"",IF(AND(EZ41&lt;=10,EX41&gt;=$EY$92),HLOOKUP(EZ41,Points_Table,IF(GC41&gt;=6,8,GC41+2),FALSE),0),"")),"")</f>
        <v/>
      </c>
      <c r="FC41" s="56" t="str">
        <f>IF(FB41&gt;0,IF(FA41&lt;&gt;"",AVERAGE(IF(AND($G41="3",FA41&lt;&gt;""),HLOOKUP(FA41,Points_Table_Modified,IF(GC41&gt;=6,8,GC41+2),FALSE),IF(FA41&lt;&gt;"",HLOOKUP(FA41,Points_Table,IF(GC41&gt;=6,8,GC41+2),FALSE),"")),FB41),FB41),0)</f>
        <v/>
      </c>
      <c r="FD41" s="51" t="str">
        <f>IF(AND($G41="2",EX41&lt;&gt;""),EX41,"")</f>
        <v/>
      </c>
      <c r="FE41" s="52" t="str">
        <f>IF(AND(EX41&lt;&gt;"",$G41="2"),_xlfn.RANK.EQ(EX41,$FD$6:$FD$89),"")</f>
        <v/>
      </c>
      <c r="FF41" s="52" t="str">
        <f>IF(IF(FE41&lt;&gt;"",IF(MAX(COUNTIF($FE$6:$FE$89,$FE$6:$FE$89))&gt;1,"x",""),"")&lt;&gt;"",FE41+1,"")</f>
        <v/>
      </c>
      <c r="FG41" s="54" t="str">
        <f>IF(FE41&lt;&gt;"",IF($G41="3",IF(EX41&lt;&gt;"",IF(AND(FE41&lt;=10,EX41&gt;=$FD$92),HLOOKUP(FE41,Points_Table_Modified,IF(GC41&gt;=6,8,GC41+2),FALSE),0),""),IF(EX41&lt;&gt;"",IF(AND(FE41&lt;=10,EX41&gt;=$FD$92),HLOOKUP(FE41,Points_Table,IF(GC41&gt;=6,8,GC41+2),FALSE),0),"")),"")</f>
        <v/>
      </c>
      <c r="FH41" s="56" t="str">
        <f>IF(FG41&gt;0,IF(FF41&lt;&gt;"",AVERAGE(IF(AND($G41="3",FF41&lt;&gt;""),HLOOKUP(FF41,Points_Table_Modified,IF(GC41&gt;=6,8,GC41+2),FALSE),IF(FF41&lt;&gt;"",HLOOKUP(FF41,Points_Table,IF(GC41&gt;=6,8,GC41+2),FALSE),"")),FG41),FG41),0)</f>
        <v/>
      </c>
      <c r="FI41" s="51" t="str">
        <f>IF(AND($G41="3",EX41&lt;&gt;""),EX41,"")</f>
        <v/>
      </c>
      <c r="FJ41" s="52" t="str">
        <f>IF(AND(EX41&lt;&gt;"",$G41="3"),_xlfn.RANK.EQ(EX41,$FI$6:$FI$89),"")</f>
        <v/>
      </c>
      <c r="FK41" s="52" t="str">
        <f>IF(IF(FJ41&lt;&gt;"",IF(MAX(COUNTIF($FJ$6:$FJ$89,$FJ$6:$FJ$89))&gt;1,"x",""),"")&lt;&gt;"",FJ41+1,"")</f>
        <v/>
      </c>
      <c r="FL41" s="52" t="str">
        <f>IF(FJ41&lt;&gt;"",IF($G41="3",IF(EX41&lt;&gt;"",IF(AND(FJ41&lt;=20,EX41&gt;=$FI$92),HLOOKUP(FJ41,Points_Table_Modified,IF(GC41&gt;=6,8,GC41+2),FALSE),0),""),IF(EX41&lt;&gt;"",IF(AND(FJ41&lt;=10,EX41&gt;=$FI$92),HLOOKUP(FJ41,Points_Table,IF(GC41&gt;=6,8,GC41+2),FALSE),0),"")),"")</f>
        <v/>
      </c>
      <c r="FM41" s="56" t="str">
        <f>IF(FL41&gt;0,IF(FK41&lt;&gt;"",AVERAGE(IF(AND($G41="3",FK41&lt;&gt;""),HLOOKUP(FK41,Points_Table_Modified,IF(GC41&gt;=6,8,GC41+2),FALSE),IF(FK41&lt;&gt;"",HLOOKUP(FK41,Points_Table,IF(GC41&gt;=6,8,GC41+2),FALSE),"")),FL41),FL41),0)</f>
        <v/>
      </c>
      <c r="FN41" s="51" t="str">
        <f>IF(AND($G41="4",EX41&lt;&gt;""),EX41,"")</f>
        <v/>
      </c>
      <c r="FO41" s="52" t="str">
        <f>IF(AND(EX41&lt;&gt;"",G41="4"),_xlfn.RANK.EQ(EX41,$FN$6:$FN$89),"")</f>
        <v/>
      </c>
      <c r="FP41" s="52" t="str">
        <f>IF(IF(FO41&lt;&gt;"",IF(MAX(COUNTIF($FO$6:$FO$89,$FO$6:$FO$89))&gt;1,"x",""),"")&lt;&gt;"",FO41+1,"")</f>
        <v/>
      </c>
      <c r="FQ41" s="52" t="str">
        <f>IF(FO41&lt;&gt;"",IF($G41="3",IF(EX41&lt;&gt;"",IF(AND(FO41&lt;=10,EX41&gt;=$FN$92),HLOOKUP(FO41,Points_Table_Modified,IF(GC41&gt;=6,8,GC41+2),FALSE),0),""),IF(EX41&lt;&gt;"",IF(AND(FO41&lt;=10,EX41&gt;=$FN$92),HLOOKUP(FO41,Points_Table,IF(GC41&gt;=6,8,GC41+2),FALSE),0),"")),"")</f>
        <v/>
      </c>
      <c r="FR41" s="56" t="str">
        <f>IF(FQ41&gt;0,IF(FP41&lt;&gt;"",AVERAGE(IF(AND($G41="3",FP41&lt;&gt;""),HLOOKUP(FP41,Points_Table_Modified,IF(GC41&gt;=6,8,GC41+2),FALSE),IF(FP41&lt;&gt;"",HLOOKUP(FP41,Points_Table,IF(GC41&gt;=6,8,GC41+2),FALSE),"")),FQ41),FQ41),0)</f>
        <v/>
      </c>
      <c r="FS41" s="51" t="str">
        <f>IF(AND($G41="5",EX41&lt;&gt;""),EX41,"")</f>
        <v/>
      </c>
      <c r="FT41" s="52" t="str">
        <f>IF(AND(EX41&lt;&gt;"",$G41="5"),_xlfn.RANK.EQ(EX41,$FS$6:$FS$89),"")</f>
        <v/>
      </c>
      <c r="FU41" s="52" t="str">
        <f>IF(IF(FT41&lt;&gt;"",IF(MAX(COUNTIF($FT$6:$FT$89,$FT$6:$FT$89))&gt;1,"x",""),"")&lt;&gt;"",FT41+1,"")</f>
        <v/>
      </c>
      <c r="FV41" s="52" t="str">
        <f>IF(FT41&lt;&gt;"",IF($G41="3",IF(EX41&lt;&gt;"",IF(AND(FT41&lt;=10,EX41&gt;=$FS$92),HLOOKUP(FT41,Points_Table_Modified,IF(GC41&gt;=6,8,GC41+2),FALSE),0),""),IF(EX41&lt;&gt;"",IF(AND(FT41&lt;=10,EX41&gt;=$FS$92),HLOOKUP(FT41,Points_Table,IF(GC41&gt;=6,8,GC41+2),FALSE),0),"")),"")</f>
        <v/>
      </c>
      <c r="FW41" s="56" t="str">
        <f>IF(FV41&gt;0,IF(FU41&lt;&gt;"",AVERAGE(IF(AND($G41="3",FU41&lt;&gt;""),HLOOKUP(FU41,Points_Table_Modified,IF(GC41&gt;=6,8,GC41+2),FALSE),IF(FU41&lt;&gt;"",HLOOKUP(FU41,Points_Table,IF(GC41&gt;=6,8,GC41+2),FALSE),"")),FV41),FV41),0)</f>
        <v/>
      </c>
      <c r="FX41" s="51" t="str">
        <f>IF(AND($G41="6",EX41&lt;&gt;""),EX41,"")</f>
        <v/>
      </c>
      <c r="FY41" s="52" t="str">
        <f>IF(AND(EX41&lt;&gt;"",$G41="6"),_xlfn.RANK.EQ(EX41,$FX$6:$FX$89),"")</f>
        <v/>
      </c>
      <c r="FZ41" s="52" t="str">
        <f>IF(IF(FY41&lt;&gt;"",IF(MAX(COUNTIF($FY$6:$FY$89,$FY$6:$FY$89))&gt;1,"x",""),"")&lt;&gt;"",FY41+1,"")</f>
        <v/>
      </c>
      <c r="GA41" s="52" t="str">
        <f>IF(FY41&lt;&gt;"",IF($G41="3",IF(EX41&lt;&gt;"",IF(AND(FY41&lt;=10,EX41&gt;=$FX$92),HLOOKUP(FY41,Points_Table_Modified,IF(GC41&gt;=6,8,GC41+2),FALSE),0),""),IF(EX41&lt;&gt;"",IF(AND(FY41&lt;=10,EX41&gt;=$FX$92),HLOOKUP(FY41,Points_Table,IF(GC41&gt;=6,8,GC41+2),FALSE),0),"")),"")</f>
        <v/>
      </c>
      <c r="GB41" s="56" t="str">
        <f>IF(GA41&gt;0,IF(FZ41&lt;&gt;"",AVERAGE(IF(AND($G41="3",FZ41&lt;&gt;""),HLOOKUP(FZ41,Points_Table_Modified,IF(GC41&gt;=6,8,GC41+2),FALSE),IF(FZ41&lt;&gt;"",HLOOKUP(FZ41,Points_Table,IF(GC41&gt;=6,8,GC41+2),FALSE),"")),GA41),GA41),0)</f>
        <v/>
      </c>
      <c r="GC41" s="57">
        <f>VLOOKUP($G41,Entries_D_Event,8,FALSE)</f>
        <v>0</v>
      </c>
      <c r="GD41" s="52" t="str">
        <f>CONCATENATE(FY41,FT41,FO41,FJ41,FE41,EZ41)</f>
        <v/>
      </c>
      <c r="GE41" s="118" t="str">
        <f>IF(GD41&lt;&gt;"",IF(AND($G41="3",EX41&lt;&gt;""),10,IF(EX41&lt;&gt;"",5,"")),"")</f>
        <v/>
      </c>
      <c r="GF41" s="118">
        <f>_xlfn.NUMBERVALUE(IF(GD41&lt;&gt;"",CONCATENATE(GB41,FW41,FR41,FM41,FH41,FC41),""))</f>
        <v>0</v>
      </c>
      <c r="GG41" s="56">
        <f>IFERROR(GE41+GF41,0)</f>
        <v>0</v>
      </c>
      <c r="GH41" s="90"/>
      <c r="GI41" s="52" t="str">
        <f>IF(AND($G41="1",GH41&lt;&gt;""),GH41,"")</f>
        <v/>
      </c>
      <c r="GJ41" s="52" t="str">
        <f>IF(AND(GH41&lt;&gt;"",$G41="1"),_xlfn.RANK.EQ(GH41,$GI$6:$GI$89),"")</f>
        <v/>
      </c>
      <c r="GK41" s="52" t="str">
        <f>IF(IF(GJ41&lt;&gt;"",IF(MAX(COUNTIF($GJ$6:$GJ$89,$GJ$6:$GJ$89))&gt;1,"x",""),"")&lt;&gt;"",GJ41+1,"")</f>
        <v/>
      </c>
      <c r="GL41" s="52" t="str">
        <f>IF(GJ41&lt;&gt;"",IF($G41="3",IF(GH41&lt;&gt;"",IF(AND(GJ41&lt;=10,GH41&gt;=$GI$92),HLOOKUP(GJ41,Points_Table_Modified,IF(HM41&gt;=6,8,HM41+2),FALSE),0),""),IF(GH41&lt;&gt;"",IF(AND(GJ41&lt;=10,GH41&gt;=$GI$92),HLOOKUP(GJ41,Points_Table,IF(HM41&gt;=6,8,HM41+2),FALSE),0),"")),"")</f>
        <v/>
      </c>
      <c r="GM41" s="53" t="str">
        <f>IF(GK41&lt;&gt;"",AVERAGE(IF(AND($G41="3",GK41&lt;&gt;""),HLOOKUP(GK41,Points_Table_Modified,IF(HM41&gt;=6,8,HM41+2),FALSE),IF(GK41&lt;&gt;"",HLOOKUP(GK41,Points_Table,IF(HM41&gt;=6,8,HM41+2),FALSE),"")),GL41),GL41)</f>
        <v/>
      </c>
      <c r="GN41" s="51" t="str">
        <f>IF(AND($G41="2",GH41&lt;&gt;""),GH41,"")</f>
        <v/>
      </c>
      <c r="GO41" s="52" t="str">
        <f>IF(AND(GH41&lt;&gt;"",$G41="2"),_xlfn.RANK.EQ(GH41,$GN$6:$GN$89),"")</f>
        <v/>
      </c>
      <c r="GP41" s="52" t="str">
        <f>IF(IF(GO41&lt;&gt;"",IF(MAX(COUNTIF($GO$6:$GO$89,$GO$6:$GO$89))&gt;1,"x",""),"")&lt;&gt;"",GO41+1,"")</f>
        <v/>
      </c>
      <c r="GQ41" s="54" t="str">
        <f>IF(GO41&lt;&gt;"",IF($G41="3",IF(GH41&lt;&gt;"",IF(AND(GO41&lt;=10,GH41&gt;=$GN$92),HLOOKUP(GO41,Points_Table_Modified,IF(HM41&gt;=6,8,HM41+2),FALSE),0),""),IF(GH41&lt;&gt;"",IF(AND(GO41&lt;=10,GH41&gt;=$GN$92),HLOOKUP(GO41,Points_Table,IF(HM41&gt;=6,8,HM41+2),FALSE),0),"")),"")</f>
        <v/>
      </c>
      <c r="GR41" s="53" t="str">
        <f>IF(GP41&lt;&gt;"",AVERAGE(IF(AND($G41="3",GP41&lt;&gt;""),HLOOKUP(GP41,Points_Table_Modified,IF(HM41&gt;=6,8,HM41+2),FALSE),IF(GP41&lt;&gt;"",HLOOKUP(GP41,Points_Table,IF(HM41&gt;=6,8,HM41+2),FALSE),"")),GQ41),GQ41)</f>
        <v/>
      </c>
      <c r="GS41" s="51" t="str">
        <f>IF(AND($G41="3",GH41&lt;&gt;""),GH41,"")</f>
        <v/>
      </c>
      <c r="GT41" s="52" t="str">
        <f>IF(AND(GH41&lt;&gt;"",$G41="3"),_xlfn.RANK.EQ(GH41,$GS$6:$GS$89),"")</f>
        <v/>
      </c>
      <c r="GU41" s="52" t="str">
        <f>IF(IF(GT41&lt;&gt;"",IF(MAX(COUNTIF($GT$6:$GT$89,$GT$6:$GT$89))&gt;1,"x",""),"")&lt;&gt;"",GT41+1,"")</f>
        <v/>
      </c>
      <c r="GV41" s="52" t="str">
        <f>IF(GT41&lt;&gt;"",IF($G41="3",IF(GH41&lt;&gt;"",IF(AND(GT41&lt;=20,GH41&gt;=$GS$92),HLOOKUP(GT41,Points_Table_Modified,IF(HM41&gt;=6,8,HM41+2),FALSE),0),""),IF(GH41&lt;&gt;"",IF(AND(GT41&lt;=10,GH41&gt;=$GS$92),HLOOKUP(GT41,Points_Table,IF(HM41&gt;=6,8,HM41+2),FALSE),0),"")),"")</f>
        <v/>
      </c>
      <c r="GW41" s="53" t="str">
        <f>IF(GU41&lt;&gt;"",AVERAGE(IF(AND($G41="3",GU41&lt;&gt;""),HLOOKUP(GU41,Points_Table_Modified,IF(HM41&gt;=6,8,HM41+2),FALSE),IF(GU41&lt;&gt;"",HLOOKUP(GU41,Points_Table,IF(HM41&gt;=6,8,HM41+2),FALSE),"")),GV41),GV41)</f>
        <v/>
      </c>
      <c r="GX41" s="51" t="str">
        <f>IF(AND($G41="4",GH41&lt;&gt;""),GH41,"")</f>
        <v/>
      </c>
      <c r="GY41" s="52" t="str">
        <f>IF(AND($GH41&lt;&gt;"",G41="4"),_xlfn.RANK.EQ(GH41,$GX$6:$GX$89),"")</f>
        <v/>
      </c>
      <c r="GZ41" s="52" t="str">
        <f>IF(IF(GY41&lt;&gt;"",IF(MAX(COUNTIF($GY$6:$GY$89,$GY$6:$GY$89))&gt;1,"x",""),"")&lt;&gt;"",GY41+1,"")</f>
        <v/>
      </c>
      <c r="HA41" s="52" t="str">
        <f>IF(GY41&lt;&gt;"",IF($G41="3",IF(GH41&lt;&gt;"",IF(AND(GY41&lt;=10,GH41&gt;=$GX$92),HLOOKUP(GY41,Points_Table_Modified,IF(HM41&gt;=6,8,HM41+2),FALSE),0),""),IF(GH41&lt;&gt;"",IF(AND(GY41&lt;=10,GH41&gt;=$GX$92),HLOOKUP(GY41,Points_Table,IF(HM41&gt;=6,8,HM41+2),FALSE),0),"")),"")</f>
        <v/>
      </c>
      <c r="HB41" s="53" t="str">
        <f>IF(GZ41&lt;&gt;"",AVERAGE(IF(AND($G41="3",GZ41&lt;&gt;""),HLOOKUP(GZ41,Points_Table_Modified,IF(HM41&gt;=6,8,HM41+2),FALSE),IF(GZ41&lt;&gt;"",HLOOKUP(GZ41,Points_Table,IF(HM41&gt;=6,8,HM41+2),FALSE),"")),HA41),HA41)</f>
        <v/>
      </c>
      <c r="HC41" s="51" t="str">
        <f>IF(AND($G41="5",GH41&lt;&gt;""),GH41,"")</f>
        <v/>
      </c>
      <c r="HD41" s="52" t="str">
        <f>IF(AND(GH41&lt;&gt;"",$G41="5"),_xlfn.RANK.EQ(GH41,$HC$6:$HC$89),"")</f>
        <v/>
      </c>
      <c r="HE41" s="52" t="str">
        <f>IF(IF(HD41&lt;&gt;"",IF(MAX(COUNTIF($HD$6:$HD$89,$HD$6:$HD$89))&gt;1,"x",""),"")&lt;&gt;"",HD41+1,"")</f>
        <v/>
      </c>
      <c r="HF41" s="52" t="str">
        <f>IF(HD41&lt;&gt;"",IF($G41="3",IF(GH41&lt;&gt;"",IF(AND(HD41&lt;=10,GH41&gt;=$HC$92),HLOOKUP(HD41,Points_Table_Modified,IF(HM41&gt;=6,8,HM41+2),FALSE),0),""),IF(GH41&lt;&gt;"",IF(AND(HD41&lt;=10,GH41&gt;=$HC$92),HLOOKUP(HD41,Points_Table,IF(HM41&gt;=6,8,HM41+2),FALSE),0),"")),"")</f>
        <v/>
      </c>
      <c r="HG41" s="53" t="str">
        <f>IF(HE41&lt;&gt;"",AVERAGE(IF(AND($G41="3",HE41&lt;&gt;""),HLOOKUP(HE41,Points_Table_Modified,IF(HM41&gt;=6,8,HM41+2),FALSE),IF(HE41&lt;&gt;"",HLOOKUP(HE41,Points_Table,IF(HM41&gt;=6,8,HM41+2),FALSE),"")),HF41),HF41)</f>
        <v/>
      </c>
      <c r="HH41" s="51" t="str">
        <f>IF(AND($G41="6",GH41&lt;&gt;""),GH41,"")</f>
        <v/>
      </c>
      <c r="HI41" s="52" t="str">
        <f>IF(AND(GH41&lt;&gt;"",$G41="6"),_xlfn.RANK.EQ(GH41,$HH$6:$HH$89),"")</f>
        <v/>
      </c>
      <c r="HJ41" s="52" t="str">
        <f>IF(IF(HI41&lt;&gt;"",IF(MAX(COUNTIF($HI$6:$HI$89,$HI$6:$HI$89))&gt;1,"x",""),"")&lt;&gt;"",HI41+1,"")</f>
        <v/>
      </c>
      <c r="HK41" s="52" t="str">
        <f>IF(HI41&lt;&gt;"",IF($G41="3",IF(GH41&lt;&gt;"",IF(AND(HI41&lt;=10,GH41&gt;=$HH$92),HLOOKUP(HI41,Points_Table_Modified,IF(HM41&gt;=6,8,HM41+2),FALSE),0),""),IF(GH41&lt;&gt;"",IF(AND(HI41&lt;=10,GH41&gt;=$HH$92),HLOOKUP(HI41,Points_Table,IF(HM41&gt;=6,8,HM41+2),FALSE),0),"")),"")</f>
        <v/>
      </c>
      <c r="HL41" s="53" t="str">
        <f>IF(HJ41&lt;&gt;"",AVERAGE(IF(AND($G41="3",HJ41&lt;&gt;""),HLOOKUP(HJ41,Points_Table_Modified,IF(HM41&gt;=6,8,HM41+2),FALSE),IF(HJ41&lt;&gt;"",HLOOKUP(HJ41,Points_Table,IF(HM41&gt;=6,8,HM41+2),FALSE),"")),HK41),HK41)</f>
        <v/>
      </c>
      <c r="HM41" s="57">
        <f>VLOOKUP($G41,Entries_D_Event,9,FALSE)</f>
        <v>0</v>
      </c>
      <c r="HN41" s="52" t="str">
        <f>CONCATENATE(HI41,HD41,GY41,GT41,GO41,GJ41)</f>
        <v/>
      </c>
      <c r="HO41" s="118" t="str">
        <f>IF(HN41&lt;&gt;"",IF(AND($G41="3",GH41&lt;&gt;""),10,IF(GH41&lt;&gt;"",5,"")),"")</f>
        <v/>
      </c>
      <c r="HP41" s="118">
        <f>_xlfn.NUMBERVALUE(IF(HN41&lt;&gt;"",CONCATENATE(HL41,HG41,HB41,GW41,GR41,GM41),""))</f>
        <v>0</v>
      </c>
      <c r="HQ41" s="56">
        <f>IFERROR(HO41+HP41,0)</f>
        <v>0</v>
      </c>
      <c r="HR41" s="90"/>
      <c r="HS41" s="52" t="str">
        <f>IF(AND($G41="1",HR41&lt;&gt;""),HR41,"")</f>
        <v/>
      </c>
      <c r="HT41" s="52" t="str">
        <f>IF(AND(HR41&lt;&gt;"",$G41="1"),_xlfn.RANK.EQ(HR41,$HS$6:$HS$89),"")</f>
        <v/>
      </c>
      <c r="HU41" s="52" t="str">
        <f>IF(IF(HT41&lt;&gt;"",IF(MAX(COUNTIF($HT$6:$HT$89,$HT$6:$HT$89))&gt;1,"x",""),"")&lt;&gt;"",HT41+1,"")</f>
        <v/>
      </c>
      <c r="HV41" s="52" t="str">
        <f>IF(HT41&lt;&gt;"",IF($G41="3",IF(HR41&lt;&gt;"",IF(AND(HT41&lt;=10,HR41&gt;=$HS$92),HLOOKUP(HT41,Points_Table_Modified,IF(IW41&gt;=6,8,IW41+2),FALSE),0),""),IF(HR41&lt;&gt;"",IF(AND(HT41&lt;=10,HR41&gt;=$HS$92),HLOOKUP(HT41,Points_Table,IF(IW41&gt;=6,8,IW41+2),FALSE),0),"")),"")</f>
        <v/>
      </c>
      <c r="HW41" s="53" t="str">
        <f>IF(HU41&lt;&gt;"",AVERAGE(IF(AND($G41="3",HU41&lt;&gt;""),HLOOKUP(HU41,Points_Table_Modified,IF(IW41&gt;=6,8,IW41+2),FALSE),IF(HU41&lt;&gt;"",HLOOKUP(HU41,Points_Table,IF(IW41&gt;=6,8,IW41+2),FALSE),"")),HV41),HV41)</f>
        <v/>
      </c>
      <c r="HX41" s="51" t="str">
        <f>IF(AND($G41="2",HR41&lt;&gt;""),HR41,"")</f>
        <v/>
      </c>
      <c r="HY41" s="52" t="str">
        <f>IF(AND(HR41&lt;&gt;"",$G41="2"),_xlfn.RANK.EQ(HR41,$HX$6:$HX$89),"")</f>
        <v/>
      </c>
      <c r="HZ41" s="52" t="str">
        <f>IF(IF(HY41&lt;&gt;"",IF(MAX(COUNTIF($HY$6:$HY$89,$HY$6:$HY$89))&gt;1,"x",""),"")&lt;&gt;"",HY41+1,"")</f>
        <v/>
      </c>
      <c r="IA41" s="54" t="str">
        <f>IF(HY41&lt;&gt;"",IF($G41="3",IF(HR41&lt;&gt;"",IF(AND(HY41&lt;=10,HR41&gt;=$HX$92),HLOOKUP(HY41,Points_Table_Modified,IF(IW41&gt;=6,8,IW41+2),FALSE),0),""),IF(HR41&lt;&gt;"",IF(AND(HY41&lt;=10,HR41&gt;=$HX$92),HLOOKUP(HY41,Points_Table,IF(IW41&gt;=6,8,IW41+2),FALSE),0),"")),"")</f>
        <v/>
      </c>
      <c r="IB41" s="53" t="str">
        <f>IF(HZ41&lt;&gt;"",AVERAGE(IF(AND($G41="3",HZ41&lt;&gt;""),HLOOKUP(HZ41,Points_Table_Modified,IF(IW41&gt;=6,8,IW41+2),FALSE),IF(HZ41&lt;&gt;"",HLOOKUP(HZ41,Points_Table,IF(IW41&gt;=6,8,IW41+2),FALSE),"")),IA41),IA41)</f>
        <v/>
      </c>
      <c r="IC41" s="51" t="str">
        <f>IF(AND($G41="3",HR41&lt;&gt;""),HR41,"")</f>
        <v/>
      </c>
      <c r="ID41" s="52" t="str">
        <f>IF(AND(HR41&lt;&gt;"",$G41="3"),_xlfn.RANK.EQ(HR41,$IC$6:$IC$89),"")</f>
        <v/>
      </c>
      <c r="IE41" s="52" t="str">
        <f>IF(IF(ID41&lt;&gt;"",IF(MAX(COUNTIF($ID$6:$ID$89,$ID$6:$ID$89))&gt;1,"x",""),"")&lt;&gt;"",ID41+1,"")</f>
        <v/>
      </c>
      <c r="IF41" s="52" t="str">
        <f>IF(ID41&lt;&gt;"",IF($G41="3",IF(HR41&lt;&gt;"",IF(AND(ID41&lt;=20,HR41&gt;=$IC$92),HLOOKUP(ID41,Points_Table_Modified,IF(IW41&gt;=6,8,IW41+2),FALSE),0),""),IF(HR41&lt;&gt;"",IF(AND(ID41&lt;=10,HR41&gt;=$IC$92),HLOOKUP(ID41,Points_Table,IF(IW41&gt;=6,8,IW41+2),FALSE),0),"")),"")</f>
        <v/>
      </c>
      <c r="IG41" s="53" t="str">
        <f>IF(IE41&lt;&gt;"",AVERAGE(IF(AND($G41="3",IE41&lt;&gt;""),HLOOKUP(IE41,Points_Table_Modified,IF(IW41&gt;=6,8,IW41+2),FALSE),IF(IE41&lt;&gt;"",HLOOKUP(IE41,Points_Table,IF(IW41&gt;=6,8,IW41+2),FALSE),"")),IF41),IF41)</f>
        <v/>
      </c>
      <c r="IH41" s="51" t="str">
        <f>IF(AND($G41="4",HR41&lt;&gt;""),HR41,"")</f>
        <v/>
      </c>
      <c r="II41" s="52" t="str">
        <f>IF(AND(HR41&lt;&gt;"",G41="4"),_xlfn.RANK.EQ(HR41,$IH$6:$IH$89),"")</f>
        <v/>
      </c>
      <c r="IJ41" s="52" t="str">
        <f>IF(IF(II41&lt;&gt;"",IF(MAX(COUNTIF($II$6:$II$89,$II$6:$II$89))&gt;1,"x",""),"")&lt;&gt;"",II41+1,"")</f>
        <v/>
      </c>
      <c r="IK41" s="52" t="str">
        <f>IF(II41&lt;&gt;"",IF($G41="3",IF(HR41&lt;&gt;"",IF(AND(II41&lt;=10,HR41&gt;=$IH$92),HLOOKUP(II41,Points_Table_Modified,IF(IW41&gt;=6,8,IW41+2),FALSE),0),""),IF(HR41&lt;&gt;"",IF(AND(II41&lt;=10,HR41&gt;=$IH$92),HLOOKUP(II41,Points_Table,IF(IW41&gt;=6,8,IW41+2),FALSE),0),"")),"")</f>
        <v/>
      </c>
      <c r="IL41" s="53" t="str">
        <f>IF(IJ41&lt;&gt;"",AVERAGE(IF(AND($G41="3",IJ41&lt;&gt;""),HLOOKUP(IJ41,Points_Table_Modified,IF(IW41&gt;=6,8,IW41+2),FALSE),IF(IJ41&lt;&gt;"",HLOOKUP(IJ41,Points_Table,IF(IW41&gt;=6,8,IW41+2),FALSE),"")),IK41),IK41)</f>
        <v/>
      </c>
      <c r="IM41" s="51" t="str">
        <f>IF(AND($G41="5",HR41&lt;&gt;""),HR41,"")</f>
        <v/>
      </c>
      <c r="IN41" s="52" t="str">
        <f>IF(AND(HR41&lt;&gt;"",$G41="5"),_xlfn.RANK.EQ(HR41,$IM$6:$IM$89),"")</f>
        <v/>
      </c>
      <c r="IO41" s="52" t="str">
        <f>IF(IF(IN41&lt;&gt;"",IF(MAX(COUNTIF($IN$6:$IN$89,$IN$6:$IN$89))&gt;1,"x",""),"")&lt;&gt;"",IN41+1,"")</f>
        <v/>
      </c>
      <c r="IP41" s="52" t="str">
        <f>IF(IN41&lt;&gt;"",IF($G41="3",IF(HR41&lt;&gt;"",IF(AND(IN41&lt;=10,HR41&gt;=$IM$92),HLOOKUP(IN41,Points_Table_Modified,IF(IW41&gt;=6,8,IW41+2),FALSE),0),""),IF(HR41&lt;&gt;"",IF(AND(IN41&lt;=10,HR41&gt;=$IM$92),HLOOKUP(IN41,Points_Table,IF(IW41&gt;=6,8,IW41+2),FALSE),0),"")),"")</f>
        <v/>
      </c>
      <c r="IQ41" s="53" t="str">
        <f>IF(IO41&lt;&gt;"",AVERAGE(IF(AND($G41="3",IO41&lt;&gt;""),HLOOKUP(IO41,Points_Table_Modified,IF(IW41&gt;=6,8,IW41+2),FALSE),IF(IO41&lt;&gt;"",HLOOKUP(IO41,Points_Table,IF(IW41&gt;=6,8,IW41+2),FALSE),"")),IP41),IP41)</f>
        <v/>
      </c>
      <c r="IR41" s="51" t="str">
        <f>IF(AND($G41="6",HR41&lt;&gt;""),HR41,"")</f>
        <v/>
      </c>
      <c r="IS41" s="52" t="str">
        <f>IF(AND(HR41&lt;&gt;"",$G41="6"),_xlfn.RANK.EQ(HR41,$IR$6:$IR$89),"")</f>
        <v/>
      </c>
      <c r="IT41" s="52" t="str">
        <f>IF(IF(IS41&lt;&gt;"",IF(MAX(COUNTIF($IS$6:$IS$89,$IS$6:$IS$89))&gt;1,"x",""),"")&lt;&gt;"",IS41+1,"")</f>
        <v/>
      </c>
      <c r="IU41" s="52" t="str">
        <f>IF(IS41&lt;&gt;"",IF($G41="3",IF(HR41&lt;&gt;"",IF(AND(IS41&lt;=10,HR41&gt;=$IR$92),HLOOKUP(IS41,Points_Table_Modified,IF(IW41&gt;=6,8,IW41+2),FALSE),0),""),IF(HR41&lt;&gt;"",IF(AND(IS41&lt;=10,HR41&gt;=$IR$92),HLOOKUP(IS41,Points_Table,IF(IW41&gt;=6,8,IW41+2),FALSE),0),"")),"")</f>
        <v/>
      </c>
      <c r="IV41" s="53" t="str">
        <f>IF(IT41&lt;&gt;"",AVERAGE(IF(AND($G41="3",IT41&lt;&gt;""),HLOOKUP(IT41,Points_Table_Modified,IF(IW41&gt;=6,8,IW41+2),FALSE),IF(IT41&lt;&gt;"",HLOOKUP(IT41,Points_Table,IF(IW41&gt;=6,8,IW41+2),FALSE),"")),IU41),IU41)</f>
        <v/>
      </c>
      <c r="IW41" s="57">
        <f>VLOOKUP($G41,Entries_D_Event,10,FALSE)</f>
        <v>0</v>
      </c>
      <c r="IX41" s="52" t="str">
        <f>CONCATENATE(IS41,IN41,II41,ID41,HY41,HT41)</f>
        <v/>
      </c>
      <c r="IY41" s="118" t="str">
        <f>IF(IX41&lt;&gt;"",IF(AND($G41="3",HR41&lt;&gt;""),10,IF(HR41&lt;&gt;"",5,"")),"")</f>
        <v/>
      </c>
      <c r="IZ41" s="118">
        <f>_xlfn.NUMBERVALUE(IF(IX41&lt;&gt;"",CONCATENATE(IV41,IQ41,IL41,IG41,IB41,HW41),""))</f>
        <v>0</v>
      </c>
      <c r="JA41" s="56">
        <f>IFERROR(IY41+IZ41,0)</f>
        <v>0</v>
      </c>
      <c r="JB41" s="90"/>
      <c r="JC41" s="52" t="str">
        <f>IF(AND($G41="1",JB41&lt;&gt;""),JB41,"")</f>
        <v/>
      </c>
      <c r="JD41" s="52" t="str">
        <f>IF(AND(JB41&lt;&gt;"",$G41="1"),_xlfn.RANK.EQ(JB41,$JC$6:$JC$89),"")</f>
        <v/>
      </c>
      <c r="JE41" s="52" t="str">
        <f>IF(IF(JD41&lt;&gt;"",IF(MAX(COUNTIF($JD$6:$JD$89,$JD$6:$JD$89))&gt;1,"x",""),"")&lt;&gt;"",JD41+1,"")</f>
        <v/>
      </c>
      <c r="JF41" s="52" t="str">
        <f>IF(JD41&lt;&gt;"",IF($G41="3",IF(JB41&lt;&gt;"",IF(AND(JD41&lt;=10,JB41&gt;=$JC$92),HLOOKUP(JD41,Points_Table_Modified,IF(KG41&gt;=6,8,KG41+2),FALSE),0),""),IF(JB41&lt;&gt;"",IF(AND(JD41&lt;=10,JB41&gt;=$JC$92),HLOOKUP(JD41,Points_Table,IF(KG41&gt;=6,8,KG41+2),FALSE),0),"")),"")</f>
        <v/>
      </c>
      <c r="JG41" s="53" t="str">
        <f>IF(JE41&lt;&gt;"",AVERAGE(IF(AND($G41="3",JE41&lt;&gt;""),HLOOKUP(JE41,Points_Table_Modified,IF(KG41&gt;=6,8,KG41+2),FALSE),IF(JE41&lt;&gt;"",HLOOKUP(JE41,Points_Table,IF(KG41&gt;=6,8,KG41+2),FALSE),"")),JF41),JF41)</f>
        <v/>
      </c>
      <c r="JH41" s="51" t="str">
        <f>IF(AND($G41="2",JB41&lt;&gt;""),JB41,"")</f>
        <v/>
      </c>
      <c r="JI41" s="52" t="str">
        <f>IF(AND(JB41&lt;&gt;"",$G41="2"),_xlfn.RANK.EQ(JB41,$JH$6:$JH$89),"")</f>
        <v/>
      </c>
      <c r="JJ41" s="52" t="str">
        <f>IF(IF(JI41&lt;&gt;"",IF(MAX(COUNTIF($JI$6:$JI$89,$JI$6:$JI$89))&gt;1,"x",""),"")&lt;&gt;"",JI41+1,"")</f>
        <v/>
      </c>
      <c r="JK41" s="54" t="str">
        <f>IF(JI41&lt;&gt;"",IF($G41="3",IF(JB41&lt;&gt;"",IF(AND(JI41&lt;=10,JB41&gt;=$JH$92),HLOOKUP(JI41,Points_Table_Modified,IF(KG41&gt;=6,8,KG41+2),FALSE),0),""),IF(JB41&lt;&gt;"",IF(AND(JI41&lt;=10,JB41&gt;=$JH$92),HLOOKUP(JI41,Points_Table,IF(KG41&gt;=6,8,KG41+2),FALSE),0),"")),"")</f>
        <v/>
      </c>
      <c r="JL41" s="53" t="str">
        <f>IF(JJ41&lt;&gt;"",AVERAGE(IF(AND($G41="3",JJ41&lt;&gt;""),HLOOKUP(JJ41,Points_Table_Modified,IF(KG41&gt;=6,8,KG41+2),FALSE),IF(JJ41&lt;&gt;"",HLOOKUP(JJ41,Points_Table,IF(KG41&gt;=6,8,KG41+2),FALSE),"")),JK41),JK41)</f>
        <v/>
      </c>
      <c r="JM41" s="51" t="str">
        <f>IF(AND($G41="3",JB41&lt;&gt;""),JB41,"")</f>
        <v/>
      </c>
      <c r="JN41" s="52" t="str">
        <f>IF(AND(JB41&lt;&gt;"",$G41="3"),_xlfn.RANK.EQ(JB41,$JM$6:$JM$89),"")</f>
        <v/>
      </c>
      <c r="JO41" s="52" t="str">
        <f>IF(IF(JN41&lt;&gt;"",IF(MAX(COUNTIF($JN$6:$JN$89,$JN$6:$JN$89))&gt;1,"x",""),"")&lt;&gt;"",JN41+1,"")</f>
        <v/>
      </c>
      <c r="JP41" s="52" t="str">
        <f>IF(JN41&lt;&gt;"",IF($G41="3",IF(JB41&lt;&gt;"",IF(AND(JN41&lt;=20,JB41&gt;=$JM$92),HLOOKUP(JN41,Points_Table_Modified,IF(KG41&gt;=6,8,KG41+2),FALSE),0),""),IF(JB41&lt;&gt;"",IF(AND(JN41&lt;=10,JB41&gt;=$JM$92),HLOOKUP(JN41,Points_Table,IF(KG41&gt;=6,8,KG41+2),FALSE),0),"")),"")</f>
        <v/>
      </c>
      <c r="JQ41" s="53" t="str">
        <f>IF(JO41&lt;&gt;"",AVERAGE(IF(AND($G41="3",JO41&lt;&gt;""),HLOOKUP(JO41,Points_Table_Modified,IF(KG41&gt;=6,8,KG41+2),FALSE),IF(JO41&lt;&gt;"",HLOOKUP(JO41,Points_Table,IF(KG41&gt;=6,8,KG41+2),FALSE),"")),JP41),JP41)</f>
        <v/>
      </c>
      <c r="JR41" s="51" t="str">
        <f>IF(AND($G41="4",JB41&lt;&gt;""),JB41,"")</f>
        <v/>
      </c>
      <c r="JS41" s="52" t="str">
        <f>IF(AND(JB41&lt;&gt;"",G41="4"),_xlfn.RANK.EQ(JB41,$JR$6:$JR$89),"")</f>
        <v/>
      </c>
      <c r="JT41" s="52" t="str">
        <f>IF(IF(JS41&lt;&gt;"",IF(MAX(COUNTIF($JS$6:$JS$89,$JS$6:$JS$89))&gt;1,"x",""),"")&lt;&gt;"",JS41+1,"")</f>
        <v/>
      </c>
      <c r="JU41" s="52" t="str">
        <f>IF(JS41&lt;&gt;"",IF($G41="3",IF(JB41&lt;&gt;"",IF(AND(JS41&lt;=10,JB41&gt;=$JR$92),HLOOKUP(JS41,Points_Table_Modified,IF(KG41&gt;=6,8,KG41+2),FALSE),0),""),IF(JB41&lt;&gt;"",IF(AND(JS41&lt;=10,JB41&gt;=$JR$92),HLOOKUP(JS41,Points_Table,IF(KG41&gt;=6,8,KG41+2),FALSE),0),"")),"")</f>
        <v/>
      </c>
      <c r="JV41" s="53" t="str">
        <f>IF(JT41&lt;&gt;"",AVERAGE(IF(AND($G41="3",JT41&lt;&gt;""),HLOOKUP(JT41,Points_Table_Modified,IF(KG41&gt;=6,8,KG41+2),FALSE),IF(JT41&lt;&gt;"",HLOOKUP(JT41,Points_Table,IF(KG41&gt;=6,8,KG41+2),FALSE),"")),JU41),JU41)</f>
        <v/>
      </c>
      <c r="JW41" s="51" t="str">
        <f>IF(AND($G41="5",JB41&lt;&gt;""),JB41,"")</f>
        <v/>
      </c>
      <c r="JX41" s="52" t="str">
        <f>IF(AND(JB41&lt;&gt;"",$G41="5"),_xlfn.RANK.EQ(JB41,$JW$6:$JW$89),"")</f>
        <v/>
      </c>
      <c r="JY41" s="52" t="str">
        <f>IF(IF(JX41&lt;&gt;"",IF(MAX(COUNTIF($JX$6:$JX$89,$JX$6:$JX$89))&gt;1,"x",""),"")&lt;&gt;"",JX41+1,"")</f>
        <v/>
      </c>
      <c r="JZ41" s="52" t="str">
        <f>IF(JX41&lt;&gt;"",IF($G41="3",IF(JB41&lt;&gt;"",IF(AND(JX41&lt;=10,JB41&gt;=$JW$92),HLOOKUP(JX41,Points_Table_Modified,IF(KG41&gt;=6,8,KG41+2),FALSE),0),""),IF(JB41&lt;&gt;"",IF(AND(JX41&lt;=10,JB41&gt;=$JW$92),HLOOKUP(JX41,Points_Table,IF(KG41&gt;=6,8,KG41+2),FALSE),0),"")),"")</f>
        <v/>
      </c>
      <c r="KA41" s="53" t="str">
        <f>IF(JY41&lt;&gt;"",AVERAGE(IF(AND($G41="3",JY41&lt;&gt;""),HLOOKUP(JY41,Points_Table_Modified,IF(KG41&gt;=6,8,KG41+2),FALSE),IF(JY41&lt;&gt;"",HLOOKUP(JY41,Points_Table,IF(KG41&gt;=6,8,KG41+2),FALSE),"")),JZ41),JZ41)</f>
        <v/>
      </c>
      <c r="KB41" s="51" t="str">
        <f>IF(AND($G41="6",JB41&lt;&gt;""),JB41,"")</f>
        <v/>
      </c>
      <c r="KC41" s="52" t="str">
        <f>IF(AND(JB41&lt;&gt;"",$G41="6"),_xlfn.RANK.EQ(JB41,$KB$6:$KB$89),"")</f>
        <v/>
      </c>
      <c r="KD41" s="52" t="str">
        <f>IF(IF(KC41&lt;&gt;"",IF(MAX(COUNTIF($KC$6:$KC$89,$KC$6:$KC$89))&gt;1,"x",""),"")&lt;&gt;"",KC41+1,"")</f>
        <v/>
      </c>
      <c r="KE41" s="52" t="str">
        <f>IF(KC41&lt;&gt;"",IF($G41="3",IF(JB41&lt;&gt;"",IF(AND(KC41&lt;=10,JB41&gt;=$KB$92),HLOOKUP(KC41,Points_Table_Modified,IF(KG41&gt;=6,8,KG41+2),FALSE),0),""),IF(JB41&lt;&gt;"",IF(AND(KC41&lt;=10,JB41&gt;=$KB$92),HLOOKUP(KC41,Points_Table,IF(KG41&gt;=6,8,KG41+2),FALSE),0),"")),"")</f>
        <v/>
      </c>
      <c r="KF41" s="53" t="str">
        <f>IF(KD41&lt;&gt;"",AVERAGE(IF(AND($G41="3",KD41&lt;&gt;""),HLOOKUP(KD41,Points_Table_Modified,IF(KG41&gt;=6,8,KG41+2),FALSE),IF(KD41&lt;&gt;"",HLOOKUP(KD41,Points_Table,IF(KG41&gt;=6,8,KG41+2),FALSE),"")),KE41),KE41)</f>
        <v/>
      </c>
      <c r="KG41" s="57">
        <f>VLOOKUP($G41,Entries_D_Event,11,FALSE)</f>
        <v>0</v>
      </c>
      <c r="KH41" s="52" t="str">
        <f>CONCATENATE(KC41,JX41,JS41,JN41,JI41,JD41)</f>
        <v/>
      </c>
      <c r="KI41" s="118" t="str">
        <f>IF(KH41&lt;&gt;"",IF(AND($G41="3",JB41&lt;&gt;""),10,IF(JB41&lt;&gt;"",5,"")),"")</f>
        <v/>
      </c>
      <c r="KJ41" s="118">
        <f>_xlfn.NUMBERVALUE(IF(KH41&lt;&gt;"",CONCATENATE(KF41,KA41,JV41,JQ41,JL41,JG41),""))</f>
        <v>0</v>
      </c>
      <c r="KK41" s="56">
        <f>IFERROR(KI41+KJ41,0)</f>
        <v>0</v>
      </c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</row>
    <row r="42" spans="1:358" s="1" customFormat="1" x14ac:dyDescent="0.25">
      <c r="A42" s="35"/>
      <c r="B42" s="45">
        <v>37</v>
      </c>
      <c r="C42" s="46" t="s">
        <v>188</v>
      </c>
      <c r="D42" s="47" t="s">
        <v>189</v>
      </c>
      <c r="E42" s="50"/>
      <c r="F42" s="109">
        <v>940</v>
      </c>
      <c r="G42" s="49" t="s">
        <v>59</v>
      </c>
      <c r="H42" s="50" t="str">
        <f>VLOOKUP($G42,Class_Description,2)</f>
        <v>Open Class</v>
      </c>
      <c r="I42" s="187">
        <f>AS42+CC42+DM42+EW42+GG42+HQ42+JA42+KK42</f>
        <v>17</v>
      </c>
      <c r="J42" s="116"/>
      <c r="K42" s="102" t="str">
        <f>IF(AND(J42&lt;&gt;"",$G42="1"),J42,"")</f>
        <v/>
      </c>
      <c r="L42" s="103" t="str">
        <f>IF(AND(J42&lt;&gt;"",$G42="1"),_xlfn.RANK.EQ(J42,$K$6:$K$89),"")</f>
        <v/>
      </c>
      <c r="M42" s="103" t="str">
        <f>IF(G42="6",IF(IF(L42&lt;&gt;"",IF(MAX(COUNTIF($L$6:$L$89,$L$6:$L$89))&gt;1,"x",""),"")&lt;&gt;"",L42+1,""),IF(K42=0,"",IF(IF(L42&lt;&gt;"",IF(MAX(COUNTIF($L$6:$L$89,$L$6:$L$89))&gt;1,"x",""),"")&lt;&gt;"",L42+1,"")))</f>
        <v/>
      </c>
      <c r="N42" s="103" t="str">
        <f>IF(L42&lt;&gt;"",IF($G42="3",IF(AND(L42&lt;=20,J42&gt;=$K$92),HLOOKUP(L42,Points_Table_Modified,IF(AO42&gt;=6,8,AO42+2),FALSE),0),IF(AND(L42&lt;=10,J42&gt;=$K$92),HLOOKUP(L42,Points_Table,IF(AO42&gt;=6,8,AO42+2),FALSE),0)),"")</f>
        <v/>
      </c>
      <c r="O42" s="103" t="str">
        <f>IF(M42&lt;&gt;"",AVERAGE(IF(AND($G42="3",M42&lt;&gt;""),HLOOKUP(M42,Points_Table_Modified,IF(AO42&gt;=6,8,AO42+2),FALSE),IF(M42&lt;&gt;"",HLOOKUP(M42,Points_Table,IF(AO42&gt;=6,8,AO42+2),FALSE),"")),N42),N42)</f>
        <v/>
      </c>
      <c r="P42" s="102" t="str">
        <f>IF(AND(J42&lt;&gt;"",$G42="2"),J42,"")</f>
        <v/>
      </c>
      <c r="Q42" s="103" t="str">
        <f>IF(AND(J42&lt;&gt;"",$G42="2"),_xlfn.RANK.EQ(J42,$P$6:$P$89),"")</f>
        <v/>
      </c>
      <c r="R42" s="103" t="str">
        <f>IF(G42="6",IF(IF(Q42&lt;&gt;"",IF(MAX(COUNTIF($Q$6:$Q$89,$Q$6:$Q$89))&gt;1,"x",""),"")&lt;&gt;"",Q42+1,""),IF(P42=0,"",IF(IF(Q42&lt;&gt;"",IF(MAX(COUNTIF($Q$6:$Q$89,$Q$6:$Q$89))&gt;1,"x",""),"")&lt;&gt;"",Q42+1,"")))</f>
        <v/>
      </c>
      <c r="S42" s="103" t="str">
        <f>IF(Q42&lt;&gt;"",IF($G42="3",IF(J42&lt;&gt;"",IF(AND(Q42&lt;=10,J42&gt;=$P$92),HLOOKUP(Q42,Points_Table_Modified,IF(AO42&gt;=6,8,AO42+2),FALSE),0),""),IF(J42&lt;&gt;"",IF(AND(Q42&lt;=10,J42&gt;=$P$92),HLOOKUP(Q42,Points_Table,IF(AO42&gt;=6,8,AO42+2),FALSE),0),"")),"")</f>
        <v/>
      </c>
      <c r="T42" s="103" t="str">
        <f>IF(R42&lt;&gt;"",AVERAGE(IF(AND($G42="3",R42&lt;&gt;""),HLOOKUP(R42,Points_Table_Modified,IF(AO42&gt;=6,8,AO42+2),FALSE),IF(R42&lt;&gt;"",HLOOKUP(R42,Points_Table,IF(AO42&gt;=6,8,AO42+2),FALSE),"")),S42),S42)</f>
        <v/>
      </c>
      <c r="U42" s="102" t="str">
        <f>IF(AND(J42&lt;&gt;"",$G42="3"),J42,"")</f>
        <v/>
      </c>
      <c r="V42" s="103" t="str">
        <f>IF(AND(J42&lt;&gt;"",$G42="3"),_xlfn.RANK.EQ(J42,$U$6:$U$89),"")</f>
        <v/>
      </c>
      <c r="W42" s="103" t="str">
        <f>IF(G42="6",IF(IF(V42&lt;&gt;"",IF(MAX(COUNTIF($V$6:$V$89,$V$6:$V$89))&gt;1,"x",""),"")&lt;&gt;"",V42+1,""),IF(U42=0,"",IF(IF(V42&lt;&gt;"",IF(MAX(COUNTIF($V$6:$V$89,$V$6:$V$89))&gt;1,"x",""),"")&lt;&gt;"",V42+1,"")))</f>
        <v/>
      </c>
      <c r="X42" s="103" t="str">
        <f>IF(V42&lt;&gt;"",IF($G42="3",IF(J42&lt;&gt;"",IF(AND(V42&lt;=20,J42&gt;=$U$92),HLOOKUP(V42,Points_Table_Modified,IF(AO42&gt;=6,8,AO42+2),FALSE),0),""),IF(J42&lt;&gt;"",IF(AND(V42&lt;=10,$J42&gt;=$U$92),HLOOKUP(V42,Points_Table,IF(AO42&gt;=6,8,AO42+2),FALSE),0),"")),"")</f>
        <v/>
      </c>
      <c r="Y42" s="103" t="str">
        <f>IF(W42&lt;&gt;"",AVERAGE(IF(AND($G42="3",W42&lt;&gt;""),HLOOKUP(W42,Points_Table_Modified,IF(AO42&gt;=6,8,AO42+2),FALSE),IF(W42&lt;&gt;"",HLOOKUP(W42,Points_Table,IF(AO42&gt;=6,8,AO42+2),FALSE),"")),X42),X42)</f>
        <v/>
      </c>
      <c r="Z42" s="102" t="str">
        <f>IF(AND(J42&lt;&gt;"",$G42="4"),J42,"")</f>
        <v/>
      </c>
      <c r="AA42" s="103" t="str">
        <f>IF(AND($J42&lt;&gt;"",G42="4"),_xlfn.RANK.EQ(J42,$Z$6:$Z$89),"")</f>
        <v/>
      </c>
      <c r="AB42" s="103" t="str">
        <f>IF($G42="6",IF(IF(AA42&lt;&gt;"",IF(MAX(COUNTIF($AA$6:$AA$89,$AA$6:$AA$89))&gt;1,"x",""),"")&lt;&gt;"",AA42+1,""),IF(Z42=0,"",IF(IF(AA42&lt;&gt;"",IF(MAX(COUNTIF($AA$6:$AA$89,$AA$6:$AA$89))&gt;1,"x",""),"")&lt;&gt;"",AA42+1,"")))</f>
        <v/>
      </c>
      <c r="AC42" s="103" t="str">
        <f>IF(AA42&lt;&gt;"",IF($G42="3",IF(J42&lt;&gt;"",IF(AND(AA42&lt;=10,J42&gt;=$Z$92),HLOOKUP(AA42,Points_Table_Modified,IF(AO42&gt;=6,8,AO42+2),FALSE),0),""),IF(J42&lt;&gt;"",IF(AND(AA42&lt;=10,J42&gt;=$Z$92),HLOOKUP(AA42,Points_Table,IF(AO42&gt;=6,8,AO42+2),FALSE),0),"")),"")</f>
        <v/>
      </c>
      <c r="AD42" s="103" t="str">
        <f>IF(AB42&lt;&gt;"",AVERAGE(IF(AND($G42="3",AB42&lt;&gt;""),HLOOKUP(AB42,Points_Table_Modified,IF(AO42&gt;=6,8,AO42+2),FALSE),IF(AB42&lt;&gt;"",HLOOKUP(AB42,Points_Table,IF(AO42&gt;=6,8,AO42+2),FALSE),"")),AC42),AC42)</f>
        <v/>
      </c>
      <c r="AE42" s="102" t="str">
        <f>IF(AND(J42&lt;&gt;"",$G42="5"),J42,"")</f>
        <v/>
      </c>
      <c r="AF42" s="103" t="str">
        <f>IF(AND(J42&lt;&gt;"",$G42="5"),_xlfn.RANK.EQ(J42,$AE$6:$AE$89),"")</f>
        <v/>
      </c>
      <c r="AG42" s="103" t="str">
        <f>IF($G42="6",IF(IF(AF42&lt;&gt;"",IF(MAX(COUNTIF($AF$6:$AF$89,$AF$6:$AF$89))&gt;1,"x",""),"")&lt;&gt;"",AF42+1,""),IF(AE42=0,"",IF(IF(AF42&lt;&gt;"",IF(MAX(COUNTIF($AF$6:$AF$89,$AF$6:$AF$89))&gt;1,"x",""),"")&lt;&gt;"",AF42+1,"")))</f>
        <v/>
      </c>
      <c r="AH42" s="103" t="str">
        <f>IF(AF42&lt;&gt;"",IF($G42="3",IF(J42&lt;&gt;"",IF(AND(AF42&lt;=10,J42&gt;=$AE$92),HLOOKUP(AF42,Points_Table_Modified,IF(AO42&gt;=6,8,AO42+2),FALSE),0),""),IF(J42&lt;&gt;"",IF(AND(AF42&lt;=10,J42&gt;=$AE$92),HLOOKUP(AF42,Points_Table,IF(AO42&gt;=6,8,AO42+2),FALSE),0),"")),"")</f>
        <v/>
      </c>
      <c r="AI42" s="103" t="str">
        <f>IF(AG42&lt;&gt;"",AVERAGE(IF(AND($G42="3",AG42&lt;&gt;""),HLOOKUP(AG42,Points_Table_Modified,IF(AO42&gt;=6,8,AO42+2),FALSE),IF(AG42&lt;&gt;"",HLOOKUP(AG42,Points_Table,IF(AO42&gt;=6,8,AO42+2),FALSE),"")),AH42),AH42)</f>
        <v/>
      </c>
      <c r="AJ42" s="102" t="str">
        <f>IF(AND(J42&lt;&gt;"",$G42="6"),J42,"")</f>
        <v/>
      </c>
      <c r="AK42" s="103" t="str">
        <f>IF(AND(J42&lt;&gt;"",$G42="6"),_xlfn.RANK.EQ(J42,$AJ$6:$AJ$89),"")</f>
        <v/>
      </c>
      <c r="AL42" s="103" t="str">
        <f>IF(G42="6",IF(IF(AK42&lt;&gt;"",IF(MAX(COUNTIF($AK$6:$AK$89,$AK$6:$AK$89))&gt;1,"x",""),"")&lt;&gt;"",AK42+1,""),IF(AJ42=0,"",IF(IF(AK42&lt;&gt;"",IF(MAX(COUNTIF($AK$6:$AK$89,$AK$6:$AK$89))&gt;1,"x",""),"")&lt;&gt;"",AK42+1,"")))</f>
        <v/>
      </c>
      <c r="AM42" s="103" t="str">
        <f>IF(AK42&lt;&gt;"",IF($G42="3",IF(J42&lt;&gt;"",IF(AND(AK42&lt;=10,J42&gt;=$AJ$92),HLOOKUP(AK42,Points_Table_Modified,IF(AO42&gt;=6,8,AO42+2),FALSE),0),""),IF(J42&lt;&gt;"",IF(AND(AK42&lt;=10,J42&gt;=$AJ$92),HLOOKUP(AK42,Points_Table,IF(AO42&gt;=6,8,AO42+2),FALSE),0),"")),"")</f>
        <v/>
      </c>
      <c r="AN42" s="136" t="str">
        <f>IF(AL42&lt;&gt;"",AVERAGE(IF(AND($G42="3",AL42&lt;&gt;""),HLOOKUP(AL42,Points_Table_Modified,IF(AO42&gt;=6,8,AO42+2),FALSE),IF(AL42&lt;&gt;"",HLOOKUP(AL42,Points_Table,IF(AO42&gt;=6,8,AO42+2),FALSE),"")),AM42),AM42)</f>
        <v/>
      </c>
      <c r="AO42" s="55">
        <f>VLOOKUP($G42,Entries_D_Event,4,FALSE)</f>
        <v>9</v>
      </c>
      <c r="AP42" s="52" t="str">
        <f>CONCATENATE(AK42,AF42,AA42,V42,Q42,L42)</f>
        <v/>
      </c>
      <c r="AQ42" s="118" t="str">
        <f>IF(AP42&lt;&gt;"",IF(AND($G42="3",J42&lt;&gt;""),10,IF(J42&lt;&gt;"",5,"")),"")</f>
        <v/>
      </c>
      <c r="AR42" s="118">
        <f>_xlfn.NUMBERVALUE(IF(AP42&lt;&gt;"",CONCATENATE(AN42,AI42,AD42,Y42,T42,O42),""))</f>
        <v>0</v>
      </c>
      <c r="AS42" s="56">
        <f>IFERROR(AQ42+AR42,0)</f>
        <v>0</v>
      </c>
      <c r="AT42" s="90">
        <v>195</v>
      </c>
      <c r="AU42" s="54" t="str">
        <f>IF(AND(AT42&lt;&gt;"",$G42="1"),AT42,"")</f>
        <v/>
      </c>
      <c r="AV42" s="52" t="str">
        <f>IF(AND(AT42&lt;&gt;"",$G42="1"),_xlfn.RANK.EQ(AT42,$AU$6:$AU$89),"")</f>
        <v/>
      </c>
      <c r="AW42" s="52" t="str">
        <f>IF(IF(AV42&lt;&gt;"",IF(MAX(COUNTIF($AV$6:$AV$89,$AV$6:$AV$89))&gt;1,"x",""),"")&lt;&gt;"",AV42+1,"")</f>
        <v/>
      </c>
      <c r="AX42" s="52" t="str">
        <f>IF(AV42&lt;&gt;"",IF($G42="3",IF(AT42&lt;&gt;"",IF(AND(AV42&lt;=10,AT42&gt;=$AU$92),HLOOKUP(AV42,Points_Table_Modified,IF(BY42&gt;=6,8,BY42+2),FALSE),0),""),IF(AT42&lt;&gt;"",IF(AND(AV42&lt;=10,AT42&gt;=$AU$92),HLOOKUP(AV42,Points_Table,IF(BY42&gt;=6,8,BY42+2),FALSE),0),"")),"")</f>
        <v/>
      </c>
      <c r="AY42" s="53" t="str">
        <f>IF(AW42&lt;&gt;"",AVERAGE(IF(AND($G42="3",AW42&lt;&gt;""),HLOOKUP(AW42,Points_Table_Modified,IF(BY42&gt;=6,8,BY42+2),FALSE),IF(AW42&lt;&gt;"",HLOOKUP(AW42,Points_Table,IF(BY42&gt;=6,8,BY42+2),FALSE),"")),AX42),AX42)</f>
        <v/>
      </c>
      <c r="AZ42" s="51" t="str">
        <f>IF(AND($G42="2",AT42&lt;&gt;""),AT42,"")</f>
        <v/>
      </c>
      <c r="BA42" s="52" t="str">
        <f>IF(AND(AT42&lt;&gt;"",$G42="2"),_xlfn.RANK.EQ(AT42,$AZ$6:$AZ$89),"")</f>
        <v/>
      </c>
      <c r="BB42" s="52" t="str">
        <f>IF(IF(BA42&lt;&gt;"",IF(MAX(COUNTIF($BA$6:$BA$89,$BA$6:$BA$89))&gt;1,"x",""),"")&lt;&gt;"",BA42+1,"")</f>
        <v/>
      </c>
      <c r="BC42" s="54" t="str">
        <f>IF(BA42&lt;&gt;"",IF($G42="3",IF(AT42&lt;&gt;"",IF(AND(BA42&lt;=10,AT42&gt;=$AZ$92),HLOOKUP(BA42,Points_Table_Modified,IF(BY42&gt;=6,8,BY42+2),FALSE),0),""),IF(AT42&lt;&gt;"",IF(AND(BA42&lt;=10,AT42&gt;=$AZ$92),HLOOKUP(BA42,Points_Table,IF(BY42&gt;=6,8,BY42+2),FALSE),0),"")),"")</f>
        <v/>
      </c>
      <c r="BD42" s="53" t="str">
        <f>IF(BB42&lt;&gt;"",AVERAGE(IF(AND($G42="3",BB42&lt;&gt;""),HLOOKUP(BB42,Points_Table_Modified,IF(BY42&gt;=6,8,BY42+2),FALSE),IF(BB42&lt;&gt;"",HLOOKUP(BB42,Points_Table,IF(BY42&gt;=6,8,BY42+2),FALSE),"")),BC42),BC42)</f>
        <v/>
      </c>
      <c r="BE42" s="51" t="str">
        <f>IF(AND($G42="3",AT42&lt;&gt;""),AT42,"")</f>
        <v/>
      </c>
      <c r="BF42" s="52" t="str">
        <f>IF(AND(AT42&lt;&gt;"",$G42="3"),_xlfn.RANK.EQ(AT42,$BE$6:$BE$89),"")</f>
        <v/>
      </c>
      <c r="BG42" s="52" t="str">
        <f>IF(IF(BF42&lt;&gt;"",IF(MAX(COUNTIF($BF$6:$BF$89,$BF$6:$BF$89))&gt;1,"x",""),"")&lt;&gt;"",BF42+1,"")</f>
        <v/>
      </c>
      <c r="BH42" s="52" t="str">
        <f>IF(BF42&lt;&gt;"",IF($G42="3",IF(AT42&lt;&gt;"",IF(AND(BF42&lt;=20,AT42&gt;=$BE$92),HLOOKUP(BF42,Points_Table_Modified,IF(BY42&gt;=6,8,BY42+2),FALSE),0),""),IF(AT42&lt;&gt;"",IF(AND(BF42&lt;=10,AT42&gt;=$BE$92),HLOOKUP(BF42,Points_Table,IF(BY42&gt;=6,8,BY42+2),FALSE),0),"")),"")</f>
        <v/>
      </c>
      <c r="BI42" s="53" t="str">
        <f>IF(BG42&lt;&gt;"",AVERAGE(IF(AND($G42="3",BG42&lt;&gt;""),HLOOKUP(BG42,Points_Table_Modified,IF(BY42&gt;=6,8,BY42+2),FALSE),IF(BG42&lt;&gt;"",HLOOKUP(BG42,Points_Table,IF(BY42&gt;=6,8,BY42+2),FALSE),"")),BH42),BH42)</f>
        <v/>
      </c>
      <c r="BJ42" s="51" t="str">
        <f>IF(AND($G42="4",AT42&lt;&gt;""),AT42,"")</f>
        <v/>
      </c>
      <c r="BK42" s="52" t="str">
        <f>IF(AND(AT42&lt;&gt;"",G42="4"),_xlfn.RANK.EQ(AT42,$BJ$6:$BJ$89),"")</f>
        <v/>
      </c>
      <c r="BL42" s="52" t="str">
        <f>IF(IF(BK42&lt;&gt;"",IF(MAX(COUNTIF($BK$6:$BK$89,$BK$6:$BK$89))&gt;1,"x",""),"")&lt;&gt;"",BK42+1,"")</f>
        <v/>
      </c>
      <c r="BM42" s="52" t="str">
        <f>IF(BK42&lt;&gt;"",IF($G42="3",IF(AT42&lt;&gt;"",IF(AND(BK42&lt;=10,AT42&gt;=$BJ$92),HLOOKUP(BK42,Points_Table_Modified,IF(BY42&gt;=6,8,BY42+2),FALSE),0),""),IF(AT42&lt;&gt;"",IF(AND(BK42&lt;=10,AT42&gt;=$BJ$92),HLOOKUP(BK42,Points_Table,IF(BY42&gt;=6,8,BY42+2),FALSE),0),"")),"")</f>
        <v/>
      </c>
      <c r="BN42" s="53" t="str">
        <f>IF(BL42&lt;&gt;"",AVERAGE(IF(AND($G42="3",BL42&lt;&gt;""),HLOOKUP(BL42,Points_Table_Modified,IF(BY42&gt;=6,8,BY42+2),FALSE),IF(BL42&lt;&gt;"",HLOOKUP(BL42,Points_Table,IF(BY42&gt;=6,8,BY42+2),FALSE),"")),BM42),BM42)</f>
        <v/>
      </c>
      <c r="BO42" s="51" t="str">
        <f>IF(AND($G42="5",AT42&lt;&gt;""),AT42,"")</f>
        <v/>
      </c>
      <c r="BP42" s="52" t="str">
        <f>IF(AND(AT42&lt;&gt;"",$G42="5"),_xlfn.RANK.EQ(AT42,$BO$6:$BO$89),"")</f>
        <v/>
      </c>
      <c r="BQ42" s="52" t="str">
        <f>IF(IF(BP42&lt;&gt;"",IF(MAX(COUNTIF($BP$6:$BP$89,$BP$6:$BP$89))&gt;1,"x",""),"")&lt;&gt;"",BP42+1,"")</f>
        <v/>
      </c>
      <c r="BR42" s="52" t="str">
        <f>IF(BP42&lt;&gt;"",IF($G42="3",IF(AT42&lt;&gt;"",IF(AND(BP42&lt;=10,AT42&gt;=$BO$92),HLOOKUP(BP42,Points_Table_Modified,IF(BY42&gt;=6,8,BY42+2),FALSE),0),""),IF(AT42&lt;&gt;"",IF(AND(BP42&lt;=10,AT42&gt;=$BO$92),HLOOKUP(BP42,Points_Table,IF(BY42&gt;=6,8,BY42+2),FALSE),0),"")),"")</f>
        <v/>
      </c>
      <c r="BS42" s="53" t="str">
        <f>IF(BQ42&lt;&gt;"",AVERAGE(IF(AND($G42="3",BQ42&lt;&gt;""),HLOOKUP(BQ42,Points_Table_Modified,IF(BY42&gt;=6,8,BY42+2),FALSE),IF(BQ42&lt;&gt;"",HLOOKUP(BQ42,Points_Table,IF(BY42&gt;=6,8,BY42+2),FALSE),"")),BR42),BR42)</f>
        <v/>
      </c>
      <c r="BT42" s="51">
        <f>IF(AND($G42="6",AT42&lt;&gt;""),AT42,"")</f>
        <v>195</v>
      </c>
      <c r="BU42" s="52">
        <f>IF(AND(AT42&lt;&gt;"",$G42="6"),_xlfn.RANK.EQ(AT42,$BT$6:$BT$89),"")</f>
        <v>5</v>
      </c>
      <c r="BV42" s="52" t="str">
        <f>IF(IF(BU42&lt;&gt;"",IF(MAX(COUNTIF($BU$6:$BU$89,$BU$6:$BU$89))&gt;1,"x",""),"")&lt;&gt;"",BU42+1,"")</f>
        <v/>
      </c>
      <c r="BW42" s="52">
        <f>IF(BU42&lt;&gt;"",IF($G42="3",IF(AT42&lt;&gt;"",IF(AND(BU42&lt;=10,AT42&gt;=$BT$92),HLOOKUP(BU42,Points_Table_Modified,IF(BY42&gt;=6,8,BY42+2),FALSE),0),""),IF(AT42&lt;&gt;"",IF(AND(BU42&lt;=10,AT42&gt;=$BT$92),HLOOKUP(BU42,Points_Table,IF(BY42&gt;=6,8,BY42+2),FALSE),0),"")),"")</f>
        <v>12</v>
      </c>
      <c r="BX42" s="53">
        <f>IF(BV42&lt;&gt;"",AVERAGE(IF(AND($G42="3",BV42&lt;&gt;""),HLOOKUP(BV42,Points_Table_Modified,IF(BY42&gt;=6,8,BY42+2),FALSE),IF(BV42&lt;&gt;"",HLOOKUP(BV42,Points_Table,IF(BY42&gt;=6,8,BY42+2),FALSE),"")),BW42),BW42)</f>
        <v>12</v>
      </c>
      <c r="BY42" s="55">
        <f>VLOOKUP($G42,Entries_D_Event,5,FALSE)</f>
        <v>7</v>
      </c>
      <c r="BZ42" s="52" t="str">
        <f>CONCATENATE(BU42,BP42,BK42,BF42,BA42,AV42)</f>
        <v>5</v>
      </c>
      <c r="CA42" s="118">
        <f>IF(BZ42&lt;&gt;"",IF(AND($G42="3",AT42&lt;&gt;""),10,IF(AT42&lt;&gt;"",5,"")),"")</f>
        <v>5</v>
      </c>
      <c r="CB42" s="118">
        <f>_xlfn.NUMBERVALUE(IF(BZ42&lt;&gt;"",CONCATENATE(BX42,BS42,BN42,BI42,BD42,AY42),""))</f>
        <v>12</v>
      </c>
      <c r="CC42" s="56">
        <f>IFERROR(CA42+CB42,0)</f>
        <v>17</v>
      </c>
      <c r="CD42" s="90"/>
      <c r="CE42" s="54" t="str">
        <f>IF(AND($G42="1",CD42&lt;&gt;""),CD42,"")</f>
        <v/>
      </c>
      <c r="CF42" s="52" t="str">
        <f>IF(AND(CD42&lt;&gt;"",$G42="1"),_xlfn.RANK.EQ(CD42,$CE$6:$CE$89),"")</f>
        <v/>
      </c>
      <c r="CG42" s="52" t="str">
        <f>IF(IF(CF42&lt;&gt;"",IF(MAX(COUNTIF($CF$6:$CF$89,$CF$6:$CF$89))&gt;1,"x",""),"")&lt;&gt;"",CF42+1,"")</f>
        <v/>
      </c>
      <c r="CH42" s="52" t="str">
        <f>IF(CF42&lt;&gt;"",IF($G42="3",IF(CD42&lt;&gt;"",IF(AND(CF42&lt;=10,CD42&gt;=$CE$92),HLOOKUP(CF42,Points_Table_Modified,IF(DI42&gt;=6,8,DI42+2),FALSE),0),""),IF(CD42&lt;&gt;"",IF(AND(CF42&lt;=10,CD42&gt;=$CE$92),HLOOKUP(CF42,Points_Table,IF(DI42&gt;=6,8,DI42+2),FALSE),0),"")),"")</f>
        <v/>
      </c>
      <c r="CI42" s="53" t="str">
        <f>IF(CG42&lt;&gt;"",AVERAGE(IF(AND($G42="3",CG42&lt;&gt;""),HLOOKUP(CG42,Points_Table_Modified,IF(DI42&gt;=6,8,DI42+2),FALSE),IF(CG42&lt;&gt;"",HLOOKUP(CG42,Points_Table,IF(DI42&gt;=6,8,DI42+2),FALSE),"")),CH42),CH42)</f>
        <v/>
      </c>
      <c r="CJ42" s="51" t="str">
        <f>IF(AND($G42="2",CD42&lt;&gt;""),CD42,"")</f>
        <v/>
      </c>
      <c r="CK42" s="52" t="str">
        <f>IF(AND(CD42&lt;&gt;"",$G42="2"),_xlfn.RANK.EQ(CD42,$CJ$6:$CJ$89),"")</f>
        <v/>
      </c>
      <c r="CL42" s="52" t="str">
        <f>IF(IF(CK42&lt;&gt;"",IF(MAX(COUNTIF($CK$6:$CK$89,$CK$6:$CK$89))&gt;1,"x",""),"")&lt;&gt;"",CK42+1,"")</f>
        <v/>
      </c>
      <c r="CM42" s="54" t="str">
        <f>IF(CK42&lt;&gt;"",IF($G42="3",IF(CD42&lt;&gt;"",IF(AND(CK42&lt;=10,CD42&gt;=$CJ$92),HLOOKUP(CK42,Points_Table_Modified,IF(DI42&gt;=6,8,DI42+2),FALSE),0),""),IF(CD42&lt;&gt;"",IF(AND(CK42&lt;=10,CD42&gt;=$CJ$92),HLOOKUP(CK42,Points_Table,IF(DI42&gt;=6,8,DI42+2),FALSE),0),"")),"")</f>
        <v/>
      </c>
      <c r="CN42" s="53" t="str">
        <f>IF(CL42&lt;&gt;"",AVERAGE(IF(AND($G42="3",CL42&lt;&gt;""),HLOOKUP(CL42,Points_Table_Modified,IF(DI42&gt;=6,8,DI42+2),FALSE),IF(CL42&lt;&gt;"",HLOOKUP(CL42,Points_Table,IF(DI42&gt;=6,8,DI42+2),FALSE),"")),CM42),CM42)</f>
        <v/>
      </c>
      <c r="CO42" s="51" t="str">
        <f>IF(AND($G42="3",CD42&lt;&gt;""),CD42,"")</f>
        <v/>
      </c>
      <c r="CP42" s="52" t="str">
        <f>IF(AND(CD42&lt;&gt;"",$G42="3"),_xlfn.RANK.EQ(CD42,$CO$6:$CO$89),"")</f>
        <v/>
      </c>
      <c r="CQ42" s="52" t="str">
        <f>IF(IF(CP42&lt;&gt;"",IF(MAX(COUNTIF($CP42:$CP$89,$CP$6:$CP$89))&gt;1,"x",""),"")&lt;&gt;"",CP42+1,"")</f>
        <v/>
      </c>
      <c r="CR42" s="52" t="str">
        <f>IF(CP42&lt;&gt;"",IF($G42="3",IF(CD42&lt;&gt;"",IF(AND(CP42&lt;=20,CD42&gt;=$CO$92),HLOOKUP(CP42,Points_Table_Modified,IF(DI42&gt;=6,8,DI42+2),FALSE),0),""),IF(CD42&lt;&gt;"",IF(AND(CP42&lt;=10,CD42&gt;=$CO$92),HLOOKUP(CP42,Points_Table,IF(DI42&gt;=6,8,DI42+2),FALSE),0),"")),"")</f>
        <v/>
      </c>
      <c r="CS42" s="53" t="str">
        <f>IF(CQ42&lt;&gt;"",AVERAGE(IF(AND($G42="3",CQ42&lt;&gt;""),HLOOKUP(CQ42,Points_Table_Modified,IF(DI42&gt;=6,8,DI42+2),FALSE),IF(CQ42&lt;&gt;"",HLOOKUP(CQ42,Points_Table,IF(DI42&gt;=6,8,DI42+2),FALSE),"")),CR42),CR42)</f>
        <v/>
      </c>
      <c r="CT42" s="51" t="str">
        <f>IF(AND($G42="4",CD42&lt;&gt;""),CD42,"")</f>
        <v/>
      </c>
      <c r="CU42" s="52" t="str">
        <f>IF(AND(CD42&lt;&gt;"",G42="4"),_xlfn.RANK.EQ(CD42,$CT$6:$CT$89),"")</f>
        <v/>
      </c>
      <c r="CV42" s="52" t="str">
        <f>IF(IF(CU42&lt;&gt;"",IF(MAX(COUNTIF($CU$6:$CU$89,$CU$6:$CU$89))&gt;1,"x",""),"")&lt;&gt;"",CU42+1,"")</f>
        <v/>
      </c>
      <c r="CW42" s="52" t="str">
        <f>IF(CU42&lt;&gt;"",IF($G42="3",IF(CD42&lt;&gt;"",IF(AND(CU42&lt;=10,CD42&gt;=$CT$92),HLOOKUP(CU42,Points_Table_Modified,IF(DI42&gt;=6,8,DI42+2),FALSE),0),""),IF(CD42&lt;&gt;"",IF(AND(CU42&lt;=10,CD42&gt;=$CT$92),HLOOKUP(CU42,Points_Table,IF(DI42&gt;=6,8,DI42+2),FALSE),0),"")),"")</f>
        <v/>
      </c>
      <c r="CX42" s="53" t="str">
        <f>IF(CV42&lt;&gt;"",AVERAGE(IF(AND($G42="3",CV42&lt;&gt;""),HLOOKUP(CV42,Points_Table_Modified,IF(DI42&gt;=6,8,DI42+2),FALSE),IF(CV42&lt;&gt;"",HLOOKUP(CV42,Points_Table,IF(DI42&gt;=6,8,DI42+2),FALSE),"")),CW42),CW42)</f>
        <v/>
      </c>
      <c r="CY42" s="51" t="str">
        <f>IF(AND($G42="5",CD42&lt;&gt;""),CD42,"")</f>
        <v/>
      </c>
      <c r="CZ42" s="52" t="str">
        <f>IF(AND(CD42&lt;&gt;"",$G42="5"),_xlfn.RANK.EQ(CD42,$CY$6:$CY$89),"")</f>
        <v/>
      </c>
      <c r="DA42" s="52" t="str">
        <f>IF(IF(CZ42&lt;&gt;"",IF(MAX(COUNTIF($CZ$6:$CZ$89,$CZ$6:$CZ$89))&gt;1,"x",""),"")&lt;&gt;"",CZ42+1,"")</f>
        <v/>
      </c>
      <c r="DB42" s="52" t="str">
        <f>IF(CZ42&lt;&gt;"",IF($G42="3",IF(CD42&lt;&gt;"",IF(AND(CZ42&lt;=10,CD42&gt;=$CY$92),HLOOKUP(CZ42,Points_Table_Modified,IF(DI42&gt;=6,8,DI42+2),FALSE),0),""),IF(CD42&lt;&gt;"",IF(AND(CZ42&lt;=10,CD42&gt;=$CY$92),HLOOKUP(CZ42,Points_Table,IF(DI42&gt;=6,8,DI42+2),FALSE),0),"")),"")</f>
        <v/>
      </c>
      <c r="DC42" s="53" t="str">
        <f>IF(DA42&lt;&gt;"",AVERAGE(IF(AND($G42="3",DA42&lt;&gt;""),HLOOKUP(DA42,Points_Table_Modified,IF(DI42&gt;=6,8,DI42+2),FALSE),IF(DA42&lt;&gt;"",HLOOKUP(DA42,Points_Table,IF(DI42&gt;=6,8,DI42+2),FALSE),"")),DB42),DB42)</f>
        <v/>
      </c>
      <c r="DD42" s="51" t="str">
        <f>IF(AND($G42="6",CD42&lt;&gt;""),CD42,"")</f>
        <v/>
      </c>
      <c r="DE42" s="52" t="str">
        <f>IF(AND(CD42&lt;&gt;"",$G42="6"),_xlfn.RANK.EQ(CD42,$DD$6:$DD$89),"")</f>
        <v/>
      </c>
      <c r="DF42" s="52" t="str">
        <f>IF(IF(DE42&lt;&gt;"",IF(MAX(COUNTIF($DE$6:$DE$89,$DE$6:$DE$89))&gt;1,"x",""),"")&lt;&gt;"",DE42+1,"")</f>
        <v/>
      </c>
      <c r="DG42" s="52" t="str">
        <f>IF(DE42&lt;&gt;"",IF($G42="3",IF(CD42&lt;&gt;"",IF(AND(DE42&lt;=10,CD42&gt;=$DD$92),HLOOKUP(DE42,Points_Table_Modified,IF(DI42&gt;=6,8,DI42+2),FALSE),0),""),IF(CD42&lt;&gt;"",IF(AND(DE42&lt;=10,CD42&gt;=$DD$92),HLOOKUP(DE42,Points_Table,IF(DI42&gt;=6,8,DI42+2),FALSE),0),"")),"")</f>
        <v/>
      </c>
      <c r="DH42" s="53" t="str">
        <f>IF(DF42&lt;&gt;"",AVERAGE(IF(AND($G42="3",DF42&lt;&gt;""),HLOOKUP(DF42,Points_Table_Modified,IF(DI42&gt;=6,8,DI42+2),FALSE),IF(DF42&lt;&gt;"",HLOOKUP(DF42,Points_Table,IF(DI42&gt;=6,8,DI42+2),FALSE),"")),DG42),DG42)</f>
        <v/>
      </c>
      <c r="DI42" s="55">
        <f>VLOOKUP($G42,Entries_D_Event,6,FALSE)</f>
        <v>10</v>
      </c>
      <c r="DJ42" s="52" t="str">
        <f>CONCATENATE(DE42,CZ42,CU42,CP42,CK42,CF42)</f>
        <v/>
      </c>
      <c r="DK42" s="52" t="str">
        <f>IF(DJ42&lt;&gt;"",IF(AND($G42="3",CD42&lt;&gt;""),10,IF(CD42&lt;&gt;"",5,"")),"")</f>
        <v/>
      </c>
      <c r="DL42" s="156">
        <f>_xlfn.NUMBERVALUE(IF(DJ42&lt;&gt;"",CONCATENATE(DH42,DC42,CX42,CS42,CN42,CI42),""))</f>
        <v>0</v>
      </c>
      <c r="DM42" s="56">
        <f>IFERROR(DK42+DL42,0)</f>
        <v>0</v>
      </c>
      <c r="DN42" s="90"/>
      <c r="DO42" s="52" t="str">
        <f>IF(AND($G42="1",DN42&lt;&gt;""),DN42,"")</f>
        <v/>
      </c>
      <c r="DP42" s="52" t="str">
        <f>IF(AND(DN42&lt;&gt;"",$G42="1"),_xlfn.RANK.EQ(DN42,$DO$6:$DO$89),"")</f>
        <v/>
      </c>
      <c r="DQ42" s="52" t="str">
        <f>IF(IF(DP42&lt;&gt;"",IF(MAX(COUNTIF($DP$6:$DP$89,$DP$6:$DP$89))&gt;1,"x",""),"")&lt;&gt;"",DP42+1,"")</f>
        <v/>
      </c>
      <c r="DR42" s="52" t="str">
        <f>IF(DP42&lt;&gt;"",IF($G42="3",IF(DN42&lt;&gt;"",IF(AND(DP42&lt;=10,DN42&gt;=$DO$92),HLOOKUP(DP42,Points_Table_Modified,IF(ES42&gt;=6,8,ES42+2),FALSE),0),""),IF(DN42&lt;&gt;"",IF(AND(DP42&lt;=10,DN42&gt;=$DO$92),HLOOKUP(DP42,Points_Table,IF(ES42&gt;=6,8,ES42+2),FALSE),0),"")),"")</f>
        <v/>
      </c>
      <c r="DS42" s="53" t="str">
        <f>IF(DQ42&lt;&gt;"",AVERAGE(IF(AND($G42="3",DQ42&lt;&gt;""),HLOOKUP(DQ42,Points_Table_Modified,IF(ES42&gt;=6,8,ES42+2),FALSE),IF(DQ42&lt;&gt;"",HLOOKUP(DQ42,Points_Table,IF(ES42&gt;=6,8,ES42+2),FALSE),"")),DR42),DR42)</f>
        <v/>
      </c>
      <c r="DT42" s="51" t="str">
        <f>IF(AND($G42="2",DN42&lt;&gt;""),DN42,"")</f>
        <v/>
      </c>
      <c r="DU42" s="52" t="str">
        <f>IF(AND(DN42&lt;&gt;"",$G42="2"),_xlfn.RANK.EQ(DN42,$DT$6:$DT$89),"")</f>
        <v/>
      </c>
      <c r="DV42" s="52" t="str">
        <f>IF(IF(DU42&lt;&gt;"",IF(MAX(COUNTIF($DU$6:$DU$89,$DU$6:$DU$89))&gt;1,"x",""),"")&lt;&gt;"",DU42+1,"")</f>
        <v/>
      </c>
      <c r="DW42" s="54" t="str">
        <f>IF(DU42&lt;&gt;"",IF($G42="3",IF(DN42&lt;&gt;"",IF(AND(DU42&lt;=10,DN42&gt;=$DT$92),HLOOKUP(DU42,Points_Table_Modified,IF(ES42&gt;=6,8,ES42+2),FALSE),0),""),IF(DN42&lt;&gt;"",IF(AND(DU42&lt;=10,DN42&gt;=$DT$92),HLOOKUP(DU42,Points_Table,IF(ES42&gt;=6,8,ES42+2),FALSE),0),"")),"")</f>
        <v/>
      </c>
      <c r="DX42" s="53" t="str">
        <f>IF(DV42&lt;&gt;"",AVERAGE(IF(AND($G42="3",DV42&lt;&gt;""),HLOOKUP(DV42,Points_Table_Modified,IF(ES42&gt;=6,8,ES42+2),FALSE),IF(DV42&lt;&gt;"",HLOOKUP(DV42,Points_Table,IF(ES42&gt;=6,8,ES42+2),FALSE),"")),DW42),DW42)</f>
        <v/>
      </c>
      <c r="DY42" s="51" t="str">
        <f>IF(AND($G42="3",DN42&lt;&gt;""),DN42,"")</f>
        <v/>
      </c>
      <c r="DZ42" s="52" t="str">
        <f>IF(AND(DN42&lt;&gt;"",$G42="3"),_xlfn.RANK.EQ(DN42,$DY$6:$DY$89),"")</f>
        <v/>
      </c>
      <c r="EA42" s="52" t="str">
        <f>IF(IF(DZ42&lt;&gt;"",IF(MAX(COUNTIF($DZ$6:$DZ$89,$DZ$6:$DZ$89))&gt;1,"x",""),"")&lt;&gt;"",DZ42+1,"")</f>
        <v/>
      </c>
      <c r="EB42" s="52" t="str">
        <f>IF(DZ42&lt;&gt;"",IF($G42="3",IF(DN42&lt;&gt;"",IF(AND(DZ42&lt;=20,DN42&gt;=$DY$92),HLOOKUP(DZ42,Points_Table_Modified,IF(ES42&gt;=6,8,ES42+2),FALSE),0),""),IF(DN42&lt;&gt;"",IF(AND(DZ42&lt;=10,DN42&gt;=$DY$92),HLOOKUP(DZ42,Points_Table,IF(ES42&gt;=6,8,ES42+2),FALSE),0),"")),"")</f>
        <v/>
      </c>
      <c r="EC42" s="53" t="str">
        <f>IF(EA42&lt;&gt;"",AVERAGE(IF(AND($G42="3",EA42&lt;&gt;""),HLOOKUP(EA42,Points_Table_Modified,IF(ES42&gt;=6,8,ES42+2),FALSE),IF(EA42&lt;&gt;"",HLOOKUP(EA42,Points_Table,IF(ES42&gt;=6,8,ES42+2),FALSE),"")),EB42),EB42)</f>
        <v/>
      </c>
      <c r="ED42" s="51" t="str">
        <f>IF(AND($G42="4",DN42&lt;&gt;""),DN42,"")</f>
        <v/>
      </c>
      <c r="EE42" s="52" t="str">
        <f>IF(AND(DN42&lt;&gt;"",G42="4"),_xlfn.RANK.EQ(DN42,$ED$6:$ED$89),"")</f>
        <v/>
      </c>
      <c r="EF42" s="52" t="str">
        <f>IF(IF(EE42&lt;&gt;"",IF(MAX(COUNTIF($EE$6:$EE$89,$EE$6:$EE$89))&gt;1,"x",""),"")&lt;&gt;"",EE42+1,"")</f>
        <v/>
      </c>
      <c r="EG42" s="52" t="str">
        <f>IF(EE42&lt;&gt;"",IF($G42="3",IF(DN42&lt;&gt;"",IF(AND(EE42&lt;=10,DN42&gt;=$ED$92),HLOOKUP(EE42,Points_Table_Modified,IF(ES42&gt;=6,8,ES42+2),FALSE),0),""),IF(DN42&lt;&gt;"",IF(AND(EE42&lt;=10,DN42&gt;=$ED$92),HLOOKUP(EE42,Points_Table,IF(ES42&gt;=6,8,ES42+2),FALSE),0),"")),"")</f>
        <v/>
      </c>
      <c r="EH42" s="53" t="str">
        <f>IF(EF42&lt;&gt;"",AVERAGE(IF(AND($G42="3",EF42&lt;&gt;""),HLOOKUP(EF42,Points_Table_Modified,IF(ES42&gt;=6,8,ES42+2),FALSE),IF(EF42&lt;&gt;"",HLOOKUP(EF42,Points_Table,IF(ES42&gt;=6,8,ES42+2),FALSE),"")),EG42),EG42)</f>
        <v/>
      </c>
      <c r="EI42" s="51" t="str">
        <f>IF(AND($G42="5",DN42&lt;&gt;""),DN42,"")</f>
        <v/>
      </c>
      <c r="EJ42" s="52" t="str">
        <f>IF(AND(DN42&lt;&gt;"",$G42="5"),_xlfn.RANK.EQ(DN42,$EI$6:$EI$89),"")</f>
        <v/>
      </c>
      <c r="EK42" s="52" t="str">
        <f>IF(IF(EJ42&lt;&gt;"",IF(MAX(COUNTIF($EJ$6:$EJ$89,$EJ$6:$EJ$89))&gt;1,"x",""),"")&lt;&gt;"",EJ42+1,"")</f>
        <v/>
      </c>
      <c r="EL42" s="52" t="str">
        <f>IF(EJ42&lt;&gt;"",IF($G42="3",IF(DN42&lt;&gt;"",IF(AND(EJ42&lt;=10,DN42&gt;=$EI$92),HLOOKUP(EJ42,Points_Table_Modified,IF(ES42&gt;=6,8,ES42+2),FALSE),0),""),IF(DN42&lt;&gt;"",IF(AND(EJ42&lt;=10,DN42&gt;=$EI$92),HLOOKUP(EJ42,Points_Table,IF(ES42&gt;=6,8,ES42+2),FALSE),0),"")),"")</f>
        <v/>
      </c>
      <c r="EM42" s="53" t="str">
        <f>IF(EK42&lt;&gt;"",AVERAGE(IF(AND($G42="3",EK42&lt;&gt;""),HLOOKUP(EK42,Points_Table_Modified,IF(ES42&gt;=6,8,ES42+2),FALSE),IF(EK42&lt;&gt;"",HLOOKUP(EK42,Points_Table,IF(ES42&gt;=6,8,ES42+2),FALSE),"")),EL42),EL42)</f>
        <v/>
      </c>
      <c r="EN42" s="51" t="str">
        <f>IF(AND($G42="6",DN42&lt;&gt;""),DN42,"")</f>
        <v/>
      </c>
      <c r="EO42" s="52" t="str">
        <f>IF(AND(DN42&lt;&gt;"",$G42="6"),_xlfn.RANK.EQ(DN42,$EN$6:$EN$89),"")</f>
        <v/>
      </c>
      <c r="EP42" s="52" t="str">
        <f>IF(IF(EO42&lt;&gt;"",IF(MAX(COUNTIF($EO$6:$EO$89,$EO$6:$EO$89))&gt;1,"x",""),"")&lt;&gt;"",EO42+1,"")</f>
        <v/>
      </c>
      <c r="EQ42" s="52" t="str">
        <f>IF(EO42&lt;&gt;"",IF($G42="3",IF(DN42&lt;&gt;"",IF(AND(EO42&lt;=10,DN42&gt;=$EN$92),HLOOKUP(EO42,Points_Table_Modified,IF(ES42&gt;=6,8,ES42+2),FALSE),0),""),IF(DN42&lt;&gt;"",IF(AND(EO42&lt;=10,DN42&gt;=$EN$92),HLOOKUP(EO42,Points_Table,IF(ES42&gt;=6,8,ES42+2),FALSE),0),"")),"")</f>
        <v/>
      </c>
      <c r="ER42" s="53" t="str">
        <f>IF(EP42&lt;&gt;"",AVERAGE(IF(AND($G42="3",EP42&lt;&gt;""),HLOOKUP(EP42,Points_Table_Modified,IF(ES42&gt;=6,8,ES42+2),FALSE),IF(EP42&lt;&gt;"",HLOOKUP(EP42,Points_Table,IF(ES42&gt;=6,8,ES42+2),FALSE),"")),EQ42),EQ42)</f>
        <v/>
      </c>
      <c r="ES42" s="57">
        <f>VLOOKUP($G42,Entries_D_Event,7,FALSE)</f>
        <v>7</v>
      </c>
      <c r="ET42" s="52" t="str">
        <f>CONCATENATE(EO42,EJ42,EE42,DZ42,DU42,DP42)</f>
        <v/>
      </c>
      <c r="EU42" s="118" t="str">
        <f>IF(ET42&lt;&gt;"",IF(AND($G42="3",DN42&lt;&gt;""),10,IF(DN42&lt;&gt;"",5,"")),"")</f>
        <v/>
      </c>
      <c r="EV42" s="118">
        <f>_xlfn.NUMBERVALUE(IF(ET42&lt;&gt;"",CONCATENATE(ER42,EM42,EH42,EC42,DX42,DS42),""))</f>
        <v>0</v>
      </c>
      <c r="EW42" s="56">
        <f>IFERROR(EU42+EV42,0)</f>
        <v>0</v>
      </c>
      <c r="EX42" s="90"/>
      <c r="EY42" s="52" t="str">
        <f>IF(AND($G42="1",EX42&lt;&gt;""),EX42,"")</f>
        <v/>
      </c>
      <c r="EZ42" s="52" t="str">
        <f>IF(AND(EX42&lt;&gt;"",$G42="1"),_xlfn.RANK.EQ(EX42,$EY$6:$EY$89),"")</f>
        <v/>
      </c>
      <c r="FA42" s="52" t="str">
        <f>IF(IF(EZ42&lt;&gt;"",IF(MAX(COUNTIF($EZ$6:$EZ$89,$EZ$6:$EZ$89))&gt;1,"x",""),"")&lt;&gt;"",EZ42+1,"")</f>
        <v/>
      </c>
      <c r="FB42" s="52" t="str">
        <f>IF(EZ42&lt;&gt;"",IF($G42="3",IF(EX42&lt;&gt;"",IF(AND(EZ42&lt;=10,EX42&gt;=$EY$92),HLOOKUP(EZ42,Points_Table_Modified,IF(GC42&gt;=6,8,GC42+2),FALSE),0),""),IF(EX42&lt;&gt;"",IF(AND(EZ42&lt;=10,EX42&gt;=$EY$92),HLOOKUP(EZ42,Points_Table,IF(GC42&gt;=6,8,GC42+2),FALSE),0),"")),"")</f>
        <v/>
      </c>
      <c r="FC42" s="56" t="str">
        <f>IF(FB42&gt;0,IF(FA42&lt;&gt;"",AVERAGE(IF(AND($G42="3",FA42&lt;&gt;""),HLOOKUP(FA42,Points_Table_Modified,IF(GC42&gt;=6,8,GC42+2),FALSE),IF(FA42&lt;&gt;"",HLOOKUP(FA42,Points_Table,IF(GC42&gt;=6,8,GC42+2),FALSE),"")),FB42),FB42),0)</f>
        <v/>
      </c>
      <c r="FD42" s="51" t="str">
        <f>IF(AND($G42="2",EX42&lt;&gt;""),EX42,"")</f>
        <v/>
      </c>
      <c r="FE42" s="52" t="str">
        <f>IF(AND(EX42&lt;&gt;"",$G42="2"),_xlfn.RANK.EQ(EX42,$FD$6:$FD$89),"")</f>
        <v/>
      </c>
      <c r="FF42" s="52" t="str">
        <f>IF(IF(FE42&lt;&gt;"",IF(MAX(COUNTIF($FE$6:$FE$89,$FE$6:$FE$89))&gt;1,"x",""),"")&lt;&gt;"",FE42+1,"")</f>
        <v/>
      </c>
      <c r="FG42" s="54" t="str">
        <f>IF(FE42&lt;&gt;"",IF($G42="3",IF(EX42&lt;&gt;"",IF(AND(FE42&lt;=10,EX42&gt;=$FD$92),HLOOKUP(FE42,Points_Table_Modified,IF(GC42&gt;=6,8,GC42+2),FALSE),0),""),IF(EX42&lt;&gt;"",IF(AND(FE42&lt;=10,EX42&gt;=$FD$92),HLOOKUP(FE42,Points_Table,IF(GC42&gt;=6,8,GC42+2),FALSE),0),"")),"")</f>
        <v/>
      </c>
      <c r="FH42" s="56" t="str">
        <f>IF(FG42&gt;0,IF(FF42&lt;&gt;"",AVERAGE(IF(AND($G42="3",FF42&lt;&gt;""),HLOOKUP(FF42,Points_Table_Modified,IF(GC42&gt;=6,8,GC42+2),FALSE),IF(FF42&lt;&gt;"",HLOOKUP(FF42,Points_Table,IF(GC42&gt;=6,8,GC42+2),FALSE),"")),FG42),FG42),0)</f>
        <v/>
      </c>
      <c r="FI42" s="51" t="str">
        <f>IF(AND($G42="3",EX42&lt;&gt;""),EX42,"")</f>
        <v/>
      </c>
      <c r="FJ42" s="52" t="str">
        <f>IF(AND(EX42&lt;&gt;"",$G42="3"),_xlfn.RANK.EQ(EX42,$FI$6:$FI$89),"")</f>
        <v/>
      </c>
      <c r="FK42" s="52" t="str">
        <f>IF(IF(FJ42&lt;&gt;"",IF(MAX(COUNTIF($FJ$6:$FJ$89,$FJ$6:$FJ$89))&gt;1,"x",""),"")&lt;&gt;"",FJ42+1,"")</f>
        <v/>
      </c>
      <c r="FL42" s="52" t="str">
        <f>IF(FJ42&lt;&gt;"",IF($G42="3",IF(EX42&lt;&gt;"",IF(AND(FJ42&lt;=20,EX42&gt;=$FI$92),HLOOKUP(FJ42,Points_Table_Modified,IF(GC42&gt;=6,8,GC42+2),FALSE),0),""),IF(EX42&lt;&gt;"",IF(AND(FJ42&lt;=10,EX42&gt;=$FI$92),HLOOKUP(FJ42,Points_Table,IF(GC42&gt;=6,8,GC42+2),FALSE),0),"")),"")</f>
        <v/>
      </c>
      <c r="FM42" s="56" t="str">
        <f>IF(FL42&gt;0,IF(FK42&lt;&gt;"",AVERAGE(IF(AND($G42="3",FK42&lt;&gt;""),HLOOKUP(FK42,Points_Table_Modified,IF(GC42&gt;=6,8,GC42+2),FALSE),IF(FK42&lt;&gt;"",HLOOKUP(FK42,Points_Table,IF(GC42&gt;=6,8,GC42+2),FALSE),"")),FL42),FL42),0)</f>
        <v/>
      </c>
      <c r="FN42" s="51" t="str">
        <f>IF(AND($G42="4",EX42&lt;&gt;""),EX42,"")</f>
        <v/>
      </c>
      <c r="FO42" s="52" t="str">
        <f>IF(AND(EX42&lt;&gt;"",G42="4"),_xlfn.RANK.EQ(EX42,$FN$6:$FN$89),"")</f>
        <v/>
      </c>
      <c r="FP42" s="52" t="str">
        <f>IF(IF(FO42&lt;&gt;"",IF(MAX(COUNTIF($FO$6:$FO$89,$FO$6:$FO$89))&gt;1,"x",""),"")&lt;&gt;"",FO42+1,"")</f>
        <v/>
      </c>
      <c r="FQ42" s="52" t="str">
        <f>IF(FO42&lt;&gt;"",IF($G42="3",IF(EX42&lt;&gt;"",IF(AND(FO42&lt;=10,EX42&gt;=$FN$92),HLOOKUP(FO42,Points_Table_Modified,IF(GC42&gt;=6,8,GC42+2),FALSE),0),""),IF(EX42&lt;&gt;"",IF(AND(FO42&lt;=10,EX42&gt;=$FN$92),HLOOKUP(FO42,Points_Table,IF(GC42&gt;=6,8,GC42+2),FALSE),0),"")),"")</f>
        <v/>
      </c>
      <c r="FR42" s="56" t="str">
        <f>IF(FQ42&gt;0,IF(FP42&lt;&gt;"",AVERAGE(IF(AND($G42="3",FP42&lt;&gt;""),HLOOKUP(FP42,Points_Table_Modified,IF(GC42&gt;=6,8,GC42+2),FALSE),IF(FP42&lt;&gt;"",HLOOKUP(FP42,Points_Table,IF(GC42&gt;=6,8,GC42+2),FALSE),"")),FQ42),FQ42),0)</f>
        <v/>
      </c>
      <c r="FS42" s="51" t="str">
        <f>IF(AND($G42="5",EX42&lt;&gt;""),EX42,"")</f>
        <v/>
      </c>
      <c r="FT42" s="52" t="str">
        <f>IF(AND(EX42&lt;&gt;"",$G42="5"),_xlfn.RANK.EQ(EX42,$FS$6:$FS$89),"")</f>
        <v/>
      </c>
      <c r="FU42" s="52" t="str">
        <f>IF(IF(FT42&lt;&gt;"",IF(MAX(COUNTIF($FT$6:$FT$89,$FT$6:$FT$89))&gt;1,"x",""),"")&lt;&gt;"",FT42+1,"")</f>
        <v/>
      </c>
      <c r="FV42" s="52" t="str">
        <f>IF(FT42&lt;&gt;"",IF($G42="3",IF(EX42&lt;&gt;"",IF(AND(FT42&lt;=10,EX42&gt;=$FS$92),HLOOKUP(FT42,Points_Table_Modified,IF(GC42&gt;=6,8,GC42+2),FALSE),0),""),IF(EX42&lt;&gt;"",IF(AND(FT42&lt;=10,EX42&gt;=$FS$92),HLOOKUP(FT42,Points_Table,IF(GC42&gt;=6,8,GC42+2),FALSE),0),"")),"")</f>
        <v/>
      </c>
      <c r="FW42" s="56" t="str">
        <f>IF(FV42&gt;0,IF(FU42&lt;&gt;"",AVERAGE(IF(AND($G42="3",FU42&lt;&gt;""),HLOOKUP(FU42,Points_Table_Modified,IF(GC42&gt;=6,8,GC42+2),FALSE),IF(FU42&lt;&gt;"",HLOOKUP(FU42,Points_Table,IF(GC42&gt;=6,8,GC42+2),FALSE),"")),FV42),FV42),0)</f>
        <v/>
      </c>
      <c r="FX42" s="51" t="str">
        <f>IF(AND($G42="6",EX42&lt;&gt;""),EX42,"")</f>
        <v/>
      </c>
      <c r="FY42" s="52" t="str">
        <f>IF(AND(EX42&lt;&gt;"",$G42="6"),_xlfn.RANK.EQ(EX42,$FX$6:$FX$89),"")</f>
        <v/>
      </c>
      <c r="FZ42" s="52" t="str">
        <f>IF(IF(FY42&lt;&gt;"",IF(MAX(COUNTIF($FY$6:$FY$89,$FY$6:$FY$89))&gt;1,"x",""),"")&lt;&gt;"",FY42+1,"")</f>
        <v/>
      </c>
      <c r="GA42" s="52" t="str">
        <f>IF(FY42&lt;&gt;"",IF($G42="3",IF(EX42&lt;&gt;"",IF(AND(FY42&lt;=10,EX42&gt;=$FX$92),HLOOKUP(FY42,Points_Table_Modified,IF(GC42&gt;=6,8,GC42+2),FALSE),0),""),IF(EX42&lt;&gt;"",IF(AND(FY42&lt;=10,EX42&gt;=$FX$92),HLOOKUP(FY42,Points_Table,IF(GC42&gt;=6,8,GC42+2),FALSE),0),"")),"")</f>
        <v/>
      </c>
      <c r="GB42" s="56" t="str">
        <f>IF(GA42&gt;0,IF(FZ42&lt;&gt;"",AVERAGE(IF(AND($G42="3",FZ42&lt;&gt;""),HLOOKUP(FZ42,Points_Table_Modified,IF(GC42&gt;=6,8,GC42+2),FALSE),IF(FZ42&lt;&gt;"",HLOOKUP(FZ42,Points_Table,IF(GC42&gt;=6,8,GC42+2),FALSE),"")),GA42),GA42),0)</f>
        <v/>
      </c>
      <c r="GC42" s="57">
        <f>VLOOKUP($G42,Entries_D_Event,8,FALSE)</f>
        <v>0</v>
      </c>
      <c r="GD42" s="52" t="str">
        <f>CONCATENATE(FY42,FT42,FO42,FJ42,FE42,EZ42)</f>
        <v/>
      </c>
      <c r="GE42" s="118" t="str">
        <f>IF(GD42&lt;&gt;"",IF(AND($G42="3",EX42&lt;&gt;""),10,IF(EX42&lt;&gt;"",5,"")),"")</f>
        <v/>
      </c>
      <c r="GF42" s="118">
        <f>_xlfn.NUMBERVALUE(IF(GD42&lt;&gt;"",CONCATENATE(GB42,FW42,FR42,FM42,FH42,FC42),""))</f>
        <v>0</v>
      </c>
      <c r="GG42" s="56">
        <f>IFERROR(GE42+GF42,0)</f>
        <v>0</v>
      </c>
      <c r="GH42" s="90"/>
      <c r="GI42" s="52" t="str">
        <f>IF(AND($G42="1",GH42&lt;&gt;""),GH42,"")</f>
        <v/>
      </c>
      <c r="GJ42" s="52" t="str">
        <f>IF(AND(GH42&lt;&gt;"",$G42="1"),_xlfn.RANK.EQ(GH42,$GI$6:$GI$89),"")</f>
        <v/>
      </c>
      <c r="GK42" s="52" t="str">
        <f>IF(IF(GJ42&lt;&gt;"",IF(MAX(COUNTIF($GJ$6:$GJ$89,$GJ$6:$GJ$89))&gt;1,"x",""),"")&lt;&gt;"",GJ42+1,"")</f>
        <v/>
      </c>
      <c r="GL42" s="52" t="str">
        <f>IF(GJ42&lt;&gt;"",IF($G42="3",IF(GH42&lt;&gt;"",IF(AND(GJ42&lt;=10,GH42&gt;=$GI$92),HLOOKUP(GJ42,Points_Table_Modified,IF(HM42&gt;=6,8,HM42+2),FALSE),0),""),IF(GH42&lt;&gt;"",IF(AND(GJ42&lt;=10,GH42&gt;=$GI$92),HLOOKUP(GJ42,Points_Table,IF(HM42&gt;=6,8,HM42+2),FALSE),0),"")),"")</f>
        <v/>
      </c>
      <c r="GM42" s="53" t="str">
        <f>IF(GK42&lt;&gt;"",AVERAGE(IF(AND($G42="3",GK42&lt;&gt;""),HLOOKUP(GK42,Points_Table_Modified,IF(HM42&gt;=6,8,HM42+2),FALSE),IF(GK42&lt;&gt;"",HLOOKUP(GK42,Points_Table,IF(HM42&gt;=6,8,HM42+2),FALSE),"")),GL42),GL42)</f>
        <v/>
      </c>
      <c r="GN42" s="51" t="str">
        <f>IF(AND($G42="2",GH42&lt;&gt;""),GH42,"")</f>
        <v/>
      </c>
      <c r="GO42" s="52" t="str">
        <f>IF(AND(GH42&lt;&gt;"",$G42="2"),_xlfn.RANK.EQ(GH42,$GN$6:$GN$89),"")</f>
        <v/>
      </c>
      <c r="GP42" s="52" t="str">
        <f>IF(IF(GO42&lt;&gt;"",IF(MAX(COUNTIF($GO$6:$GO$89,$GO$6:$GO$89))&gt;1,"x",""),"")&lt;&gt;"",GO42+1,"")</f>
        <v/>
      </c>
      <c r="GQ42" s="54" t="str">
        <f>IF(GO42&lt;&gt;"",IF($G42="3",IF(GH42&lt;&gt;"",IF(AND(GO42&lt;=10,GH42&gt;=$GN$92),HLOOKUP(GO42,Points_Table_Modified,IF(HM42&gt;=6,8,HM42+2),FALSE),0),""),IF(GH42&lt;&gt;"",IF(AND(GO42&lt;=10,GH42&gt;=$GN$92),HLOOKUP(GO42,Points_Table,IF(HM42&gt;=6,8,HM42+2),FALSE),0),"")),"")</f>
        <v/>
      </c>
      <c r="GR42" s="53" t="str">
        <f>IF(GP42&lt;&gt;"",AVERAGE(IF(AND($G42="3",GP42&lt;&gt;""),HLOOKUP(GP42,Points_Table_Modified,IF(HM42&gt;=6,8,HM42+2),FALSE),IF(GP42&lt;&gt;"",HLOOKUP(GP42,Points_Table,IF(HM42&gt;=6,8,HM42+2),FALSE),"")),GQ42),GQ42)</f>
        <v/>
      </c>
      <c r="GS42" s="51" t="str">
        <f>IF(AND($G42="3",GH42&lt;&gt;""),GH42,"")</f>
        <v/>
      </c>
      <c r="GT42" s="52" t="str">
        <f>IF(AND(GH42&lt;&gt;"",$G42="3"),_xlfn.RANK.EQ(GH42,$GS$6:$GS$89),"")</f>
        <v/>
      </c>
      <c r="GU42" s="52" t="str">
        <f>IF(IF(GT42&lt;&gt;"",IF(MAX(COUNTIF($GT$6:$GT$89,$GT$6:$GT$89))&gt;1,"x",""),"")&lt;&gt;"",GT42+1,"")</f>
        <v/>
      </c>
      <c r="GV42" s="52" t="str">
        <f>IF(GT42&lt;&gt;"",IF($G42="3",IF(GH42&lt;&gt;"",IF(AND(GT42&lt;=20,GH42&gt;=$GS$92),HLOOKUP(GT42,Points_Table_Modified,IF(HM42&gt;=6,8,HM42+2),FALSE),0),""),IF(GH42&lt;&gt;"",IF(AND(GT42&lt;=10,GH42&gt;=$GS$92),HLOOKUP(GT42,Points_Table,IF(HM42&gt;=6,8,HM42+2),FALSE),0),"")),"")</f>
        <v/>
      </c>
      <c r="GW42" s="53" t="str">
        <f>IF(GU42&lt;&gt;"",AVERAGE(IF(AND($G42="3",GU42&lt;&gt;""),HLOOKUP(GU42,Points_Table_Modified,IF(HM42&gt;=6,8,HM42+2),FALSE),IF(GU42&lt;&gt;"",HLOOKUP(GU42,Points_Table,IF(HM42&gt;=6,8,HM42+2),FALSE),"")),GV42),GV42)</f>
        <v/>
      </c>
      <c r="GX42" s="51" t="str">
        <f>IF(AND($G42="4",GH42&lt;&gt;""),GH42,"")</f>
        <v/>
      </c>
      <c r="GY42" s="52" t="str">
        <f>IF(AND($GH42&lt;&gt;"",G42="4"),_xlfn.RANK.EQ(GH42,$GX$6:$GX$89),"")</f>
        <v/>
      </c>
      <c r="GZ42" s="52" t="str">
        <f>IF(IF(GY42&lt;&gt;"",IF(MAX(COUNTIF($GY$6:$GY$89,$GY$6:$GY$89))&gt;1,"x",""),"")&lt;&gt;"",GY42+1,"")</f>
        <v/>
      </c>
      <c r="HA42" s="52" t="str">
        <f>IF(GY42&lt;&gt;"",IF($G42="3",IF(GH42&lt;&gt;"",IF(AND(GY42&lt;=10,GH42&gt;=$GX$92),HLOOKUP(GY42,Points_Table_Modified,IF(HM42&gt;=6,8,HM42+2),FALSE),0),""),IF(GH42&lt;&gt;"",IF(AND(GY42&lt;=10,GH42&gt;=$GX$92),HLOOKUP(GY42,Points_Table,IF(HM42&gt;=6,8,HM42+2),FALSE),0),"")),"")</f>
        <v/>
      </c>
      <c r="HB42" s="53" t="str">
        <f>IF(GZ42&lt;&gt;"",AVERAGE(IF(AND($G42="3",GZ42&lt;&gt;""),HLOOKUP(GZ42,Points_Table_Modified,IF(HM42&gt;=6,8,HM42+2),FALSE),IF(GZ42&lt;&gt;"",HLOOKUP(GZ42,Points_Table,IF(HM42&gt;=6,8,HM42+2),FALSE),"")),HA42),HA42)</f>
        <v/>
      </c>
      <c r="HC42" s="51" t="str">
        <f>IF(AND($G42="5",GH42&lt;&gt;""),GH42,"")</f>
        <v/>
      </c>
      <c r="HD42" s="52" t="str">
        <f>IF(AND(GH42&lt;&gt;"",$G42="5"),_xlfn.RANK.EQ(GH42,$HC$6:$HC$89),"")</f>
        <v/>
      </c>
      <c r="HE42" s="52" t="str">
        <f>IF(IF(HD42&lt;&gt;"",IF(MAX(COUNTIF($HD$6:$HD$89,$HD$6:$HD$89))&gt;1,"x",""),"")&lt;&gt;"",HD42+1,"")</f>
        <v/>
      </c>
      <c r="HF42" s="52" t="str">
        <f>IF(HD42&lt;&gt;"",IF($G42="3",IF(GH42&lt;&gt;"",IF(AND(HD42&lt;=10,GH42&gt;=$HC$92),HLOOKUP(HD42,Points_Table_Modified,IF(HM42&gt;=6,8,HM42+2),FALSE),0),""),IF(GH42&lt;&gt;"",IF(AND(HD42&lt;=10,GH42&gt;=$HC$92),HLOOKUP(HD42,Points_Table,IF(HM42&gt;=6,8,HM42+2),FALSE),0),"")),"")</f>
        <v/>
      </c>
      <c r="HG42" s="53" t="str">
        <f>IF(HE42&lt;&gt;"",AVERAGE(IF(AND($G42="3",HE42&lt;&gt;""),HLOOKUP(HE42,Points_Table_Modified,IF(HM42&gt;=6,8,HM42+2),FALSE),IF(HE42&lt;&gt;"",HLOOKUP(HE42,Points_Table,IF(HM42&gt;=6,8,HM42+2),FALSE),"")),HF42),HF42)</f>
        <v/>
      </c>
      <c r="HH42" s="51" t="str">
        <f>IF(AND($G42="6",GH42&lt;&gt;""),GH42,"")</f>
        <v/>
      </c>
      <c r="HI42" s="52" t="str">
        <f>IF(AND(GH42&lt;&gt;"",$G42="6"),_xlfn.RANK.EQ(GH42,$HH$6:$HH$89),"")</f>
        <v/>
      </c>
      <c r="HJ42" s="52" t="str">
        <f>IF(IF(HI42&lt;&gt;"",IF(MAX(COUNTIF($HI$6:$HI$89,$HI$6:$HI$89))&gt;1,"x",""),"")&lt;&gt;"",HI42+1,"")</f>
        <v/>
      </c>
      <c r="HK42" s="52" t="str">
        <f>IF(HI42&lt;&gt;"",IF($G42="3",IF(GH42&lt;&gt;"",IF(AND(HI42&lt;=10,GH42&gt;=$HH$92),HLOOKUP(HI42,Points_Table_Modified,IF(HM42&gt;=6,8,HM42+2),FALSE),0),""),IF(GH42&lt;&gt;"",IF(AND(HI42&lt;=10,GH42&gt;=$HH$92),HLOOKUP(HI42,Points_Table,IF(HM42&gt;=6,8,HM42+2),FALSE),0),"")),"")</f>
        <v/>
      </c>
      <c r="HL42" s="53" t="str">
        <f>IF(HJ42&lt;&gt;"",AVERAGE(IF(AND($G42="3",HJ42&lt;&gt;""),HLOOKUP(HJ42,Points_Table_Modified,IF(HM42&gt;=6,8,HM42+2),FALSE),IF(HJ42&lt;&gt;"",HLOOKUP(HJ42,Points_Table,IF(HM42&gt;=6,8,HM42+2),FALSE),"")),HK42),HK42)</f>
        <v/>
      </c>
      <c r="HM42" s="57">
        <f>VLOOKUP($G42,Entries_D_Event,9,FALSE)</f>
        <v>0</v>
      </c>
      <c r="HN42" s="52" t="str">
        <f>CONCATENATE(HI42,HD42,GY42,GT42,GO42,GJ42)</f>
        <v/>
      </c>
      <c r="HO42" s="118" t="str">
        <f>IF(HN42&lt;&gt;"",IF(AND($G42="3",GH42&lt;&gt;""),10,IF(GH42&lt;&gt;"",5,"")),"")</f>
        <v/>
      </c>
      <c r="HP42" s="118">
        <f>_xlfn.NUMBERVALUE(IF(HN42&lt;&gt;"",CONCATENATE(HL42,HG42,HB42,GW42,GR42,GM42),""))</f>
        <v>0</v>
      </c>
      <c r="HQ42" s="56">
        <f>IFERROR(HO42+HP42,0)</f>
        <v>0</v>
      </c>
      <c r="HR42" s="90"/>
      <c r="HS42" s="52" t="str">
        <f>IF(AND($G42="1",HR42&lt;&gt;""),HR42,"")</f>
        <v/>
      </c>
      <c r="HT42" s="52" t="str">
        <f>IF(AND(HR42&lt;&gt;"",$G42="1"),_xlfn.RANK.EQ(HR42,$HS$6:$HS$89),"")</f>
        <v/>
      </c>
      <c r="HU42" s="52" t="str">
        <f>IF(IF(HT42&lt;&gt;"",IF(MAX(COUNTIF($HT$6:$HT$89,$HT$6:$HT$89))&gt;1,"x",""),"")&lt;&gt;"",HT42+1,"")</f>
        <v/>
      </c>
      <c r="HV42" s="52" t="str">
        <f>IF(HT42&lt;&gt;"",IF($G42="3",IF(HR42&lt;&gt;"",IF(AND(HT42&lt;=10,HR42&gt;=$HS$92),HLOOKUP(HT42,Points_Table_Modified,IF(IW42&gt;=6,8,IW42+2),FALSE),0),""),IF(HR42&lt;&gt;"",IF(AND(HT42&lt;=10,HR42&gt;=$HS$92),HLOOKUP(HT42,Points_Table,IF(IW42&gt;=6,8,IW42+2),FALSE),0),"")),"")</f>
        <v/>
      </c>
      <c r="HW42" s="53" t="str">
        <f>IF(HU42&lt;&gt;"",AVERAGE(IF(AND($G42="3",HU42&lt;&gt;""),HLOOKUP(HU42,Points_Table_Modified,IF(IW42&gt;=6,8,IW42+2),FALSE),IF(HU42&lt;&gt;"",HLOOKUP(HU42,Points_Table,IF(IW42&gt;=6,8,IW42+2),FALSE),"")),HV42),HV42)</f>
        <v/>
      </c>
      <c r="HX42" s="51" t="str">
        <f>IF(AND($G42="2",HR42&lt;&gt;""),HR42,"")</f>
        <v/>
      </c>
      <c r="HY42" s="52" t="str">
        <f>IF(AND(HR42&lt;&gt;"",$G42="2"),_xlfn.RANK.EQ(HR42,$HX$6:$HX$89),"")</f>
        <v/>
      </c>
      <c r="HZ42" s="52" t="str">
        <f>IF(IF(HY42&lt;&gt;"",IF(MAX(COUNTIF($HY$6:$HY$89,$HY$6:$HY$89))&gt;1,"x",""),"")&lt;&gt;"",HY42+1,"")</f>
        <v/>
      </c>
      <c r="IA42" s="54" t="str">
        <f>IF(HY42&lt;&gt;"",IF($G42="3",IF(HR42&lt;&gt;"",IF(AND(HY42&lt;=10,HR42&gt;=$HX$92),HLOOKUP(HY42,Points_Table_Modified,IF(IW42&gt;=6,8,IW42+2),FALSE),0),""),IF(HR42&lt;&gt;"",IF(AND(HY42&lt;=10,HR42&gt;=$HX$92),HLOOKUP(HY42,Points_Table,IF(IW42&gt;=6,8,IW42+2),FALSE),0),"")),"")</f>
        <v/>
      </c>
      <c r="IB42" s="53" t="str">
        <f>IF(HZ42&lt;&gt;"",AVERAGE(IF(AND($G42="3",HZ42&lt;&gt;""),HLOOKUP(HZ42,Points_Table_Modified,IF(IW42&gt;=6,8,IW42+2),FALSE),IF(HZ42&lt;&gt;"",HLOOKUP(HZ42,Points_Table,IF(IW42&gt;=6,8,IW42+2),FALSE),"")),IA42),IA42)</f>
        <v/>
      </c>
      <c r="IC42" s="51" t="str">
        <f>IF(AND($G42="3",HR42&lt;&gt;""),HR42,"")</f>
        <v/>
      </c>
      <c r="ID42" s="52" t="str">
        <f>IF(AND(HR42&lt;&gt;"",$G42="3"),_xlfn.RANK.EQ(HR42,$IC$6:$IC$89),"")</f>
        <v/>
      </c>
      <c r="IE42" s="52" t="str">
        <f>IF(IF(ID42&lt;&gt;"",IF(MAX(COUNTIF($ID$6:$ID$89,$ID$6:$ID$89))&gt;1,"x",""),"")&lt;&gt;"",ID42+1,"")</f>
        <v/>
      </c>
      <c r="IF42" s="52" t="str">
        <f>IF(ID42&lt;&gt;"",IF($G42="3",IF(HR42&lt;&gt;"",IF(AND(ID42&lt;=20,HR42&gt;=$IC$92),HLOOKUP(ID42,Points_Table_Modified,IF(IW42&gt;=6,8,IW42+2),FALSE),0),""),IF(HR42&lt;&gt;"",IF(AND(ID42&lt;=10,HR42&gt;=$IC$92),HLOOKUP(ID42,Points_Table,IF(IW42&gt;=6,8,IW42+2),FALSE),0),"")),"")</f>
        <v/>
      </c>
      <c r="IG42" s="53" t="str">
        <f>IF(IE42&lt;&gt;"",AVERAGE(IF(AND($G42="3",IE42&lt;&gt;""),HLOOKUP(IE42,Points_Table_Modified,IF(IW42&gt;=6,8,IW42+2),FALSE),IF(IE42&lt;&gt;"",HLOOKUP(IE42,Points_Table,IF(IW42&gt;=6,8,IW42+2),FALSE),"")),IF42),IF42)</f>
        <v/>
      </c>
      <c r="IH42" s="51" t="str">
        <f>IF(AND($G42="4",HR42&lt;&gt;""),HR42,"")</f>
        <v/>
      </c>
      <c r="II42" s="52" t="str">
        <f>IF(AND(HR42&lt;&gt;"",G42="4"),_xlfn.RANK.EQ(HR42,$IH$6:$IH$89),"")</f>
        <v/>
      </c>
      <c r="IJ42" s="52" t="str">
        <f>IF(IF(II42&lt;&gt;"",IF(MAX(COUNTIF($II$6:$II$89,$II$6:$II$89))&gt;1,"x",""),"")&lt;&gt;"",II42+1,"")</f>
        <v/>
      </c>
      <c r="IK42" s="52" t="str">
        <f>IF(II42&lt;&gt;"",IF($G42="3",IF(HR42&lt;&gt;"",IF(AND(II42&lt;=10,HR42&gt;=$IH$92),HLOOKUP(II42,Points_Table_Modified,IF(IW42&gt;=6,8,IW42+2),FALSE),0),""),IF(HR42&lt;&gt;"",IF(AND(II42&lt;=10,HR42&gt;=$IH$92),HLOOKUP(II42,Points_Table,IF(IW42&gt;=6,8,IW42+2),FALSE),0),"")),"")</f>
        <v/>
      </c>
      <c r="IL42" s="53" t="str">
        <f>IF(IJ42&lt;&gt;"",AVERAGE(IF(AND($G42="3",IJ42&lt;&gt;""),HLOOKUP(IJ42,Points_Table_Modified,IF(IW42&gt;=6,8,IW42+2),FALSE),IF(IJ42&lt;&gt;"",HLOOKUP(IJ42,Points_Table,IF(IW42&gt;=6,8,IW42+2),FALSE),"")),IK42),IK42)</f>
        <v/>
      </c>
      <c r="IM42" s="51" t="str">
        <f>IF(AND($G42="5",HR42&lt;&gt;""),HR42,"")</f>
        <v/>
      </c>
      <c r="IN42" s="52" t="str">
        <f>IF(AND(HR42&lt;&gt;"",$G42="5"),_xlfn.RANK.EQ(HR42,$IM$6:$IM$89),"")</f>
        <v/>
      </c>
      <c r="IO42" s="52" t="str">
        <f>IF(IF(IN42&lt;&gt;"",IF(MAX(COUNTIF($IN$6:$IN$89,$IN$6:$IN$89))&gt;1,"x",""),"")&lt;&gt;"",IN42+1,"")</f>
        <v/>
      </c>
      <c r="IP42" s="52" t="str">
        <f>IF(IN42&lt;&gt;"",IF($G42="3",IF(HR42&lt;&gt;"",IF(AND(IN42&lt;=10,HR42&gt;=$IM$92),HLOOKUP(IN42,Points_Table_Modified,IF(IW42&gt;=6,8,IW42+2),FALSE),0),""),IF(HR42&lt;&gt;"",IF(AND(IN42&lt;=10,HR42&gt;=$IM$92),HLOOKUP(IN42,Points_Table,IF(IW42&gt;=6,8,IW42+2),FALSE),0),"")),"")</f>
        <v/>
      </c>
      <c r="IQ42" s="53" t="str">
        <f>IF(IO42&lt;&gt;"",AVERAGE(IF(AND($G42="3",IO42&lt;&gt;""),HLOOKUP(IO42,Points_Table_Modified,IF(IW42&gt;=6,8,IW42+2),FALSE),IF(IO42&lt;&gt;"",HLOOKUP(IO42,Points_Table,IF(IW42&gt;=6,8,IW42+2),FALSE),"")),IP42),IP42)</f>
        <v/>
      </c>
      <c r="IR42" s="51" t="str">
        <f>IF(AND($G42="6",HR42&lt;&gt;""),HR42,"")</f>
        <v/>
      </c>
      <c r="IS42" s="52" t="str">
        <f>IF(AND(HR42&lt;&gt;"",$G42="6"),_xlfn.RANK.EQ(HR42,$IR$6:$IR$89),"")</f>
        <v/>
      </c>
      <c r="IT42" s="52" t="str">
        <f>IF(IF(IS42&lt;&gt;"",IF(MAX(COUNTIF($IS$6:$IS$89,$IS$6:$IS$89))&gt;1,"x",""),"")&lt;&gt;"",IS42+1,"")</f>
        <v/>
      </c>
      <c r="IU42" s="52" t="str">
        <f>IF(IS42&lt;&gt;"",IF($G42="3",IF(HR42&lt;&gt;"",IF(AND(IS42&lt;=10,HR42&gt;=$IR$92),HLOOKUP(IS42,Points_Table_Modified,IF(IW42&gt;=6,8,IW42+2),FALSE),0),""),IF(HR42&lt;&gt;"",IF(AND(IS42&lt;=10,HR42&gt;=$IR$92),HLOOKUP(IS42,Points_Table,IF(IW42&gt;=6,8,IW42+2),FALSE),0),"")),"")</f>
        <v/>
      </c>
      <c r="IV42" s="53" t="str">
        <f>IF(IT42&lt;&gt;"",AVERAGE(IF(AND($G42="3",IT42&lt;&gt;""),HLOOKUP(IT42,Points_Table_Modified,IF(IW42&gt;=6,8,IW42+2),FALSE),IF(IT42&lt;&gt;"",HLOOKUP(IT42,Points_Table,IF(IW42&gt;=6,8,IW42+2),FALSE),"")),IU42),IU42)</f>
        <v/>
      </c>
      <c r="IW42" s="57">
        <f>VLOOKUP($G42,Entries_D_Event,10,FALSE)</f>
        <v>0</v>
      </c>
      <c r="IX42" s="52" t="str">
        <f>CONCATENATE(IS42,IN42,II42,ID42,HY42,HT42)</f>
        <v/>
      </c>
      <c r="IY42" s="118" t="str">
        <f>IF(IX42&lt;&gt;"",IF(AND($G42="3",HR42&lt;&gt;""),10,IF(HR42&lt;&gt;"",5,"")),"")</f>
        <v/>
      </c>
      <c r="IZ42" s="118">
        <f>_xlfn.NUMBERVALUE(IF(IX42&lt;&gt;"",CONCATENATE(IV42,IQ42,IL42,IG42,IB42,HW42),""))</f>
        <v>0</v>
      </c>
      <c r="JA42" s="56">
        <f>IFERROR(IY42+IZ42,0)</f>
        <v>0</v>
      </c>
      <c r="JB42" s="90"/>
      <c r="JC42" s="52" t="str">
        <f>IF(AND($G42="1",JB42&lt;&gt;""),JB42,"")</f>
        <v/>
      </c>
      <c r="JD42" s="52" t="str">
        <f>IF(AND(JB42&lt;&gt;"",$G42="1"),_xlfn.RANK.EQ(JB42,$JC$6:$JC$89),"")</f>
        <v/>
      </c>
      <c r="JE42" s="52" t="str">
        <f>IF(IF(JD42&lt;&gt;"",IF(MAX(COUNTIF($JD$6:$JD$89,$JD$6:$JD$89))&gt;1,"x",""),"")&lt;&gt;"",JD42+1,"")</f>
        <v/>
      </c>
      <c r="JF42" s="52" t="str">
        <f>IF(JD42&lt;&gt;"",IF($G42="3",IF(JB42&lt;&gt;"",IF(AND(JD42&lt;=10,JB42&gt;=$JC$92),HLOOKUP(JD42,Points_Table_Modified,IF(KG42&gt;=6,8,KG42+2),FALSE),0),""),IF(JB42&lt;&gt;"",IF(AND(JD42&lt;=10,JB42&gt;=$JC$92),HLOOKUP(JD42,Points_Table,IF(KG42&gt;=6,8,KG42+2),FALSE),0),"")),"")</f>
        <v/>
      </c>
      <c r="JG42" s="53" t="str">
        <f>IF(JE42&lt;&gt;"",AVERAGE(IF(AND($G42="3",JE42&lt;&gt;""),HLOOKUP(JE42,Points_Table_Modified,IF(KG42&gt;=6,8,KG42+2),FALSE),IF(JE42&lt;&gt;"",HLOOKUP(JE42,Points_Table,IF(KG42&gt;=6,8,KG42+2),FALSE),"")),JF42),JF42)</f>
        <v/>
      </c>
      <c r="JH42" s="51" t="str">
        <f>IF(AND($G42="2",JB42&lt;&gt;""),JB42,"")</f>
        <v/>
      </c>
      <c r="JI42" s="52" t="str">
        <f>IF(AND(JB42&lt;&gt;"",$G42="2"),_xlfn.RANK.EQ(JB42,$JH$6:$JH$89),"")</f>
        <v/>
      </c>
      <c r="JJ42" s="52" t="str">
        <f>IF(IF(JI42&lt;&gt;"",IF(MAX(COUNTIF($JI$6:$JI$89,$JI$6:$JI$89))&gt;1,"x",""),"")&lt;&gt;"",JI42+1,"")</f>
        <v/>
      </c>
      <c r="JK42" s="54" t="str">
        <f>IF(JI42&lt;&gt;"",IF($G42="3",IF(JB42&lt;&gt;"",IF(AND(JI42&lt;=10,JB42&gt;=$JH$92),HLOOKUP(JI42,Points_Table_Modified,IF(KG42&gt;=6,8,KG42+2),FALSE),0),""),IF(JB42&lt;&gt;"",IF(AND(JI42&lt;=10,JB42&gt;=$JH$92),HLOOKUP(JI42,Points_Table,IF(KG42&gt;=6,8,KG42+2),FALSE),0),"")),"")</f>
        <v/>
      </c>
      <c r="JL42" s="53" t="str">
        <f>IF(JJ42&lt;&gt;"",AVERAGE(IF(AND($G42="3",JJ42&lt;&gt;""),HLOOKUP(JJ42,Points_Table_Modified,IF(KG42&gt;=6,8,KG42+2),FALSE),IF(JJ42&lt;&gt;"",HLOOKUP(JJ42,Points_Table,IF(KG42&gt;=6,8,KG42+2),FALSE),"")),JK42),JK42)</f>
        <v/>
      </c>
      <c r="JM42" s="51" t="str">
        <f>IF(AND($G42="3",JB42&lt;&gt;""),JB42,"")</f>
        <v/>
      </c>
      <c r="JN42" s="52" t="str">
        <f>IF(AND(JB42&lt;&gt;"",$G42="3"),_xlfn.RANK.EQ(JB42,$JM$6:$JM$89),"")</f>
        <v/>
      </c>
      <c r="JO42" s="52" t="str">
        <f>IF(IF(JN42&lt;&gt;"",IF(MAX(COUNTIF($JN$6:$JN$89,$JN$6:$JN$89))&gt;1,"x",""),"")&lt;&gt;"",JN42+1,"")</f>
        <v/>
      </c>
      <c r="JP42" s="52" t="str">
        <f>IF(JN42&lt;&gt;"",IF($G42="3",IF(JB42&lt;&gt;"",IF(AND(JN42&lt;=20,JB42&gt;=$JM$92),HLOOKUP(JN42,Points_Table_Modified,IF(KG42&gt;=6,8,KG42+2),FALSE),0),""),IF(JB42&lt;&gt;"",IF(AND(JN42&lt;=10,JB42&gt;=$JM$92),HLOOKUP(JN42,Points_Table,IF(KG42&gt;=6,8,KG42+2),FALSE),0),"")),"")</f>
        <v/>
      </c>
      <c r="JQ42" s="53" t="str">
        <f>IF(JO42&lt;&gt;"",AVERAGE(IF(AND($G42="3",JO42&lt;&gt;""),HLOOKUP(JO42,Points_Table_Modified,IF(KG42&gt;=6,8,KG42+2),FALSE),IF(JO42&lt;&gt;"",HLOOKUP(JO42,Points_Table,IF(KG42&gt;=6,8,KG42+2),FALSE),"")),JP42),JP42)</f>
        <v/>
      </c>
      <c r="JR42" s="51" t="str">
        <f>IF(AND($G42="4",JB42&lt;&gt;""),JB42,"")</f>
        <v/>
      </c>
      <c r="JS42" s="52" t="str">
        <f>IF(AND(JB42&lt;&gt;"",G42="4"),_xlfn.RANK.EQ(JB42,$JR$6:$JR$89),"")</f>
        <v/>
      </c>
      <c r="JT42" s="52" t="str">
        <f>IF(IF(JS42&lt;&gt;"",IF(MAX(COUNTIF($JS$6:$JS$89,$JS$6:$JS$89))&gt;1,"x",""),"")&lt;&gt;"",JS42+1,"")</f>
        <v/>
      </c>
      <c r="JU42" s="52" t="str">
        <f>IF(JS42&lt;&gt;"",IF($G42="3",IF(JB42&lt;&gt;"",IF(AND(JS42&lt;=10,JB42&gt;=$JR$92),HLOOKUP(JS42,Points_Table_Modified,IF(KG42&gt;=6,8,KG42+2),FALSE),0),""),IF(JB42&lt;&gt;"",IF(AND(JS42&lt;=10,JB42&gt;=$JR$92),HLOOKUP(JS42,Points_Table,IF(KG42&gt;=6,8,KG42+2),FALSE),0),"")),"")</f>
        <v/>
      </c>
      <c r="JV42" s="53" t="str">
        <f>IF(JT42&lt;&gt;"",AVERAGE(IF(AND($G42="3",JT42&lt;&gt;""),HLOOKUP(JT42,Points_Table_Modified,IF(KG42&gt;=6,8,KG42+2),FALSE),IF(JT42&lt;&gt;"",HLOOKUP(JT42,Points_Table,IF(KG42&gt;=6,8,KG42+2),FALSE),"")),JU42),JU42)</f>
        <v/>
      </c>
      <c r="JW42" s="51" t="str">
        <f>IF(AND($G42="5",JB42&lt;&gt;""),JB42,"")</f>
        <v/>
      </c>
      <c r="JX42" s="52" t="str">
        <f>IF(AND(JB42&lt;&gt;"",$G42="5"),_xlfn.RANK.EQ(JB42,$JW$6:$JW$89),"")</f>
        <v/>
      </c>
      <c r="JY42" s="52" t="str">
        <f>IF(IF(JX42&lt;&gt;"",IF(MAX(COUNTIF($JX$6:$JX$89,$JX$6:$JX$89))&gt;1,"x",""),"")&lt;&gt;"",JX42+1,"")</f>
        <v/>
      </c>
      <c r="JZ42" s="52" t="str">
        <f>IF(JX42&lt;&gt;"",IF($G42="3",IF(JB42&lt;&gt;"",IF(AND(JX42&lt;=10,JB42&gt;=$JW$92),HLOOKUP(JX42,Points_Table_Modified,IF(KG42&gt;=6,8,KG42+2),FALSE),0),""),IF(JB42&lt;&gt;"",IF(AND(JX42&lt;=10,JB42&gt;=$JW$92),HLOOKUP(JX42,Points_Table,IF(KG42&gt;=6,8,KG42+2),FALSE),0),"")),"")</f>
        <v/>
      </c>
      <c r="KA42" s="53" t="str">
        <f>IF(JY42&lt;&gt;"",AVERAGE(IF(AND($G42="3",JY42&lt;&gt;""),HLOOKUP(JY42,Points_Table_Modified,IF(KG42&gt;=6,8,KG42+2),FALSE),IF(JY42&lt;&gt;"",HLOOKUP(JY42,Points_Table,IF(KG42&gt;=6,8,KG42+2),FALSE),"")),JZ42),JZ42)</f>
        <v/>
      </c>
      <c r="KB42" s="51" t="str">
        <f>IF(AND($G42="6",JB42&lt;&gt;""),JB42,"")</f>
        <v/>
      </c>
      <c r="KC42" s="52" t="str">
        <f>IF(AND(JB42&lt;&gt;"",$G42="6"),_xlfn.RANK.EQ(JB42,$KB$6:$KB$89),"")</f>
        <v/>
      </c>
      <c r="KD42" s="52" t="str">
        <f>IF(IF(KC42&lt;&gt;"",IF(MAX(COUNTIF($KC$6:$KC$89,$KC$6:$KC$89))&gt;1,"x",""),"")&lt;&gt;"",KC42+1,"")</f>
        <v/>
      </c>
      <c r="KE42" s="52" t="str">
        <f>IF(KC42&lt;&gt;"",IF($G42="3",IF(JB42&lt;&gt;"",IF(AND(KC42&lt;=10,JB42&gt;=$KB$92),HLOOKUP(KC42,Points_Table_Modified,IF(KG42&gt;=6,8,KG42+2),FALSE),0),""),IF(JB42&lt;&gt;"",IF(AND(KC42&lt;=10,JB42&gt;=$KB$92),HLOOKUP(KC42,Points_Table,IF(KG42&gt;=6,8,KG42+2),FALSE),0),"")),"")</f>
        <v/>
      </c>
      <c r="KF42" s="53" t="str">
        <f>IF(KD42&lt;&gt;"",AVERAGE(IF(AND($G42="3",KD42&lt;&gt;""),HLOOKUP(KD42,Points_Table_Modified,IF(KG42&gt;=6,8,KG42+2),FALSE),IF(KD42&lt;&gt;"",HLOOKUP(KD42,Points_Table,IF(KG42&gt;=6,8,KG42+2),FALSE),"")),KE42),KE42)</f>
        <v/>
      </c>
      <c r="KG42" s="57">
        <f>VLOOKUP($G42,Entries_D_Event,11,FALSE)</f>
        <v>0</v>
      </c>
      <c r="KH42" s="52" t="str">
        <f>CONCATENATE(KC42,JX42,JS42,JN42,JI42,JD42)</f>
        <v/>
      </c>
      <c r="KI42" s="118" t="str">
        <f>IF(KH42&lt;&gt;"",IF(AND($G42="3",JB42&lt;&gt;""),10,IF(JB42&lt;&gt;"",5,"")),"")</f>
        <v/>
      </c>
      <c r="KJ42" s="118">
        <f>_xlfn.NUMBERVALUE(IF(KH42&lt;&gt;"",CONCATENATE(KF42,KA42,JV42,JQ42,JL42,JG42),""))</f>
        <v>0</v>
      </c>
      <c r="KK42" s="56">
        <f>IFERROR(KI42+KJ42,0)</f>
        <v>0</v>
      </c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</row>
    <row r="43" spans="1:358" s="1" customFormat="1" x14ac:dyDescent="0.25">
      <c r="A43" s="35"/>
      <c r="B43" s="45">
        <v>38</v>
      </c>
      <c r="C43" s="46" t="s">
        <v>147</v>
      </c>
      <c r="D43" s="47" t="s">
        <v>148</v>
      </c>
      <c r="E43" s="50"/>
      <c r="F43" s="109">
        <v>948</v>
      </c>
      <c r="G43" s="49" t="s">
        <v>59</v>
      </c>
      <c r="H43" s="50" t="str">
        <f>VLOOKUP($G43,Class_Description,2)</f>
        <v>Open Class</v>
      </c>
      <c r="I43" s="187">
        <f>AS43+CC43+DM43+EW43+GG43+HQ43+JA43+KK43</f>
        <v>15</v>
      </c>
      <c r="J43" s="116">
        <v>334</v>
      </c>
      <c r="K43" s="102" t="str">
        <f>IF(AND(J43&lt;&gt;"",$G43="1"),J43,"")</f>
        <v/>
      </c>
      <c r="L43" s="103" t="str">
        <f>IF(AND(J43&lt;&gt;"",$G43="1"),_xlfn.RANK.EQ(J43,$K$6:$K$89),"")</f>
        <v/>
      </c>
      <c r="M43" s="103" t="str">
        <f>IF(G43="6",IF(IF(L43&lt;&gt;"",IF(MAX(COUNTIF($L$6:$L$89,$L$6:$L$89))&gt;1,"x",""),"")&lt;&gt;"",L43+1,""),IF(K43=0,"",IF(IF(L43&lt;&gt;"",IF(MAX(COUNTIF($L$6:$L$89,$L$6:$L$89))&gt;1,"x",""),"")&lt;&gt;"",L43+1,"")))</f>
        <v/>
      </c>
      <c r="N43" s="103" t="str">
        <f>IF(L43&lt;&gt;"",IF($G43="3",IF(AND(L43&lt;=20,J43&gt;=$K$92),HLOOKUP(L43,Points_Table_Modified,IF(AO43&gt;=6,8,AO43+2),FALSE),0),IF(AND(L43&lt;=10,J43&gt;=$K$92),HLOOKUP(L43,Points_Table,IF(AO43&gt;=6,8,AO43+2),FALSE),0)),"")</f>
        <v/>
      </c>
      <c r="O43" s="103" t="str">
        <f>IF(M43&lt;&gt;"",AVERAGE(IF(AND($G43="3",M43&lt;&gt;""),HLOOKUP(M43,Points_Table_Modified,IF(AO43&gt;=6,8,AO43+2),FALSE),IF(M43&lt;&gt;"",HLOOKUP(M43,Points_Table,IF(AO43&gt;=6,8,AO43+2),FALSE),"")),N43),N43)</f>
        <v/>
      </c>
      <c r="P43" s="102" t="str">
        <f>IF(AND(J43&lt;&gt;"",$G43="2"),J43,"")</f>
        <v/>
      </c>
      <c r="Q43" s="103" t="str">
        <f>IF(AND(J43&lt;&gt;"",$G43="2"),_xlfn.RANK.EQ(J43,$P$6:$P$89),"")</f>
        <v/>
      </c>
      <c r="R43" s="103" t="str">
        <f>IF(G43="6",IF(IF(Q43&lt;&gt;"",IF(MAX(COUNTIF($Q$6:$Q$89,$Q$6:$Q$89))&gt;1,"x",""),"")&lt;&gt;"",Q43+1,""),IF(P43=0,"",IF(IF(Q43&lt;&gt;"",IF(MAX(COUNTIF($Q$6:$Q$89,$Q$6:$Q$89))&gt;1,"x",""),"")&lt;&gt;"",Q43+1,"")))</f>
        <v/>
      </c>
      <c r="S43" s="103" t="str">
        <f>IF(Q43&lt;&gt;"",IF($G43="3",IF(J43&lt;&gt;"",IF(AND(Q43&lt;=10,J43&gt;=$P$92),HLOOKUP(Q43,Points_Table_Modified,IF(AO43&gt;=6,8,AO43+2),FALSE),0),""),IF(J43&lt;&gt;"",IF(AND(Q43&lt;=10,J43&gt;=$P$92),HLOOKUP(Q43,Points_Table,IF(AO43&gt;=6,8,AO43+2),FALSE),0),"")),"")</f>
        <v/>
      </c>
      <c r="T43" s="103" t="str">
        <f>IF(R43&lt;&gt;"",AVERAGE(IF(AND($G43="3",R43&lt;&gt;""),HLOOKUP(R43,Points_Table_Modified,IF(AO43&gt;=6,8,AO43+2),FALSE),IF(R43&lt;&gt;"",HLOOKUP(R43,Points_Table,IF(AO43&gt;=6,8,AO43+2),FALSE),"")),S43),S43)</f>
        <v/>
      </c>
      <c r="U43" s="102" t="str">
        <f>IF(AND(J43&lt;&gt;"",$G43="3"),J43,"")</f>
        <v/>
      </c>
      <c r="V43" s="103" t="str">
        <f>IF(AND(J43&lt;&gt;"",$G43="3"),_xlfn.RANK.EQ(J43,$U$6:$U$89),"")</f>
        <v/>
      </c>
      <c r="W43" s="103" t="str">
        <f>IF(G43="6",IF(IF(V43&lt;&gt;"",IF(MAX(COUNTIF($V$6:$V$89,$V$6:$V$89))&gt;1,"x",""),"")&lt;&gt;"",V43+1,""),IF(U43=0,"",IF(IF(V43&lt;&gt;"",IF(MAX(COUNTIF($V$6:$V$89,$V$6:$V$89))&gt;1,"x",""),"")&lt;&gt;"",V43+1,"")))</f>
        <v/>
      </c>
      <c r="X43" s="103" t="str">
        <f>IF(V43&lt;&gt;"",IF($G43="3",IF(J43&lt;&gt;"",IF(AND(V43&lt;=20,J43&gt;=$U$92),HLOOKUP(V43,Points_Table_Modified,IF(AO43&gt;=6,8,AO43+2),FALSE),0),""),IF(J43&lt;&gt;"",IF(AND(V43&lt;=10,$J43&gt;=$U$92),HLOOKUP(V43,Points_Table,IF(AO43&gt;=6,8,AO43+2),FALSE),0),"")),"")</f>
        <v/>
      </c>
      <c r="Y43" s="103" t="str">
        <f>IF(W43&lt;&gt;"",AVERAGE(IF(AND($G43="3",W43&lt;&gt;""),HLOOKUP(W43,Points_Table_Modified,IF(AO43&gt;=6,8,AO43+2),FALSE),IF(W43&lt;&gt;"",HLOOKUP(W43,Points_Table,IF(AO43&gt;=6,8,AO43+2),FALSE),"")),X43),X43)</f>
        <v/>
      </c>
      <c r="Z43" s="102" t="str">
        <f>IF(AND(J43&lt;&gt;"",$G43="4"),J43,"")</f>
        <v/>
      </c>
      <c r="AA43" s="103" t="str">
        <f>IF(AND($J43&lt;&gt;"",G43="4"),_xlfn.RANK.EQ(J43,$Z$6:$Z$89),"")</f>
        <v/>
      </c>
      <c r="AB43" s="103" t="str">
        <f>IF($G43="6",IF(IF(AA43&lt;&gt;"",IF(MAX(COUNTIF($AA$6:$AA$89,$AA$6:$AA$89))&gt;1,"x",""),"")&lt;&gt;"",AA43+1,""),IF(Z43=0,"",IF(IF(AA43&lt;&gt;"",IF(MAX(COUNTIF($AA$6:$AA$89,$AA$6:$AA$89))&gt;1,"x",""),"")&lt;&gt;"",AA43+1,"")))</f>
        <v/>
      </c>
      <c r="AC43" s="103" t="str">
        <f>IF(AA43&lt;&gt;"",IF($G43="3",IF(J43&lt;&gt;"",IF(AND(AA43&lt;=10,J43&gt;=$Z$92),HLOOKUP(AA43,Points_Table_Modified,IF(AO43&gt;=6,8,AO43+2),FALSE),0),""),IF(J43&lt;&gt;"",IF(AND(AA43&lt;=10,J43&gt;=$Z$92),HLOOKUP(AA43,Points_Table,IF(AO43&gt;=6,8,AO43+2),FALSE),0),"")),"")</f>
        <v/>
      </c>
      <c r="AD43" s="103" t="str">
        <f>IF(AB43&lt;&gt;"",AVERAGE(IF(AND($G43="3",AB43&lt;&gt;""),HLOOKUP(AB43,Points_Table_Modified,IF(AO43&gt;=6,8,AO43+2),FALSE),IF(AB43&lt;&gt;"",HLOOKUP(AB43,Points_Table,IF(AO43&gt;=6,8,AO43+2),FALSE),"")),AC43),AC43)</f>
        <v/>
      </c>
      <c r="AE43" s="102" t="str">
        <f>IF(AND(J43&lt;&gt;"",$G43="5"),J43,"")</f>
        <v/>
      </c>
      <c r="AF43" s="103" t="str">
        <f>IF(AND(J43&lt;&gt;"",$G43="5"),_xlfn.RANK.EQ(J43,$AE$6:$AE$89),"")</f>
        <v/>
      </c>
      <c r="AG43" s="103" t="str">
        <f>IF($G43="6",IF(IF(AF43&lt;&gt;"",IF(MAX(COUNTIF($AF$6:$AF$89,$AF$6:$AF$89))&gt;1,"x",""),"")&lt;&gt;"",AF43+1,""),IF(AE43=0,"",IF(IF(AF43&lt;&gt;"",IF(MAX(COUNTIF($AF$6:$AF$89,$AF$6:$AF$89))&gt;1,"x",""),"")&lt;&gt;"",AF43+1,"")))</f>
        <v/>
      </c>
      <c r="AH43" s="103" t="str">
        <f>IF(AF43&lt;&gt;"",IF($G43="3",IF(J43&lt;&gt;"",IF(AND(AF43&lt;=10,J43&gt;=$AE$92),HLOOKUP(AF43,Points_Table_Modified,IF(AO43&gt;=6,8,AO43+2),FALSE),0),""),IF(J43&lt;&gt;"",IF(AND(AF43&lt;=10,J43&gt;=$AE$92),HLOOKUP(AF43,Points_Table,IF(AO43&gt;=6,8,AO43+2),FALSE),0),"")),"")</f>
        <v/>
      </c>
      <c r="AI43" s="103" t="str">
        <f>IF(AG43&lt;&gt;"",AVERAGE(IF(AND($G43="3",AG43&lt;&gt;""),HLOOKUP(AG43,Points_Table_Modified,IF(AO43&gt;=6,8,AO43+2),FALSE),IF(AG43&lt;&gt;"",HLOOKUP(AG43,Points_Table,IF(AO43&gt;=6,8,AO43+2),FALSE),"")),AH43),AH43)</f>
        <v/>
      </c>
      <c r="AJ43" s="102">
        <f>IF(AND(J43&lt;&gt;"",$G43="6"),J43,"")</f>
        <v>334</v>
      </c>
      <c r="AK43" s="103">
        <f>IF(AND(J43&lt;&gt;"",$G43="6"),_xlfn.RANK.EQ(J43,$AJ$6:$AJ$89),"")</f>
        <v>6</v>
      </c>
      <c r="AL43" s="103" t="str">
        <f>IF(G43="6",IF(IF(AK43&lt;&gt;"",IF(MAX(COUNTIF($AK$6:$AK$89,$AK$6:$AK$89))&gt;1,"x",""),"")&lt;&gt;"",AK43+1,""),IF(AJ43=0,"",IF(IF(AK43&lt;&gt;"",IF(MAX(COUNTIF($AK$6:$AK$89,$AK$6:$AK$89))&gt;1,"x",""),"")&lt;&gt;"",AK43+1,"")))</f>
        <v/>
      </c>
      <c r="AM43" s="103">
        <f>IF(AK43&lt;&gt;"",IF($G43="3",IF(J43&lt;&gt;"",IF(AND(AK43&lt;=10,J43&gt;=$AJ$92),HLOOKUP(AK43,Points_Table_Modified,IF(AO43&gt;=6,8,AO43+2),FALSE),0),""),IF(J43&lt;&gt;"",IF(AND(AK43&lt;=10,J43&gt;=$AJ$92),HLOOKUP(AK43,Points_Table,IF(AO43&gt;=6,8,AO43+2),FALSE),0),"")),"")</f>
        <v>10</v>
      </c>
      <c r="AN43" s="136">
        <f>IF(AL43&lt;&gt;"",AVERAGE(IF(AND($G43="3",AL43&lt;&gt;""),HLOOKUP(AL43,Points_Table_Modified,IF(AO43&gt;=6,8,AO43+2),FALSE),IF(AL43&lt;&gt;"",HLOOKUP(AL43,Points_Table,IF(AO43&gt;=6,8,AO43+2),FALSE),"")),AM43),AM43)</f>
        <v>10</v>
      </c>
      <c r="AO43" s="55">
        <f>VLOOKUP($G43,Entries_D_Event,4,FALSE)</f>
        <v>9</v>
      </c>
      <c r="AP43" s="52" t="str">
        <f>CONCATENATE(AK43,AF43,AA43,V43,Q43,L43)</f>
        <v>6</v>
      </c>
      <c r="AQ43" s="118">
        <f>IF(AP43&lt;&gt;"",IF(AND($G43="3",J43&lt;&gt;""),10,IF(J43&lt;&gt;"",5,"")),"")</f>
        <v>5</v>
      </c>
      <c r="AR43" s="118">
        <f>_xlfn.NUMBERVALUE(IF(AP43&lt;&gt;"",CONCATENATE(AN43,AI43,AD43,Y43,T43,O43),""))</f>
        <v>10</v>
      </c>
      <c r="AS43" s="56">
        <f>IFERROR(AQ43+AR43,0)</f>
        <v>15</v>
      </c>
      <c r="AT43" s="90"/>
      <c r="AU43" s="54" t="str">
        <f>IF(AND(AT43&lt;&gt;"",$G43="1"),AT43,"")</f>
        <v/>
      </c>
      <c r="AV43" s="52" t="str">
        <f>IF(AND(AT43&lt;&gt;"",$G43="1"),_xlfn.RANK.EQ(AT43,$AU$6:$AU$89),"")</f>
        <v/>
      </c>
      <c r="AW43" s="52" t="str">
        <f>IF(IF(AV43&lt;&gt;"",IF(MAX(COUNTIF($AV$6:$AV$89,$AV$6:$AV$89))&gt;1,"x",""),"")&lt;&gt;"",AV43+1,"")</f>
        <v/>
      </c>
      <c r="AX43" s="52" t="str">
        <f>IF(AV43&lt;&gt;"",IF($G43="3",IF(AT43&lt;&gt;"",IF(AND(AV43&lt;=10,AT43&gt;=$AU$92),HLOOKUP(AV43,Points_Table_Modified,IF(BY43&gt;=6,8,BY43+2),FALSE),0),""),IF(AT43&lt;&gt;"",IF(AND(AV43&lt;=10,AT43&gt;=$AU$92),HLOOKUP(AV43,Points_Table,IF(BY43&gt;=6,8,BY43+2),FALSE),0),"")),"")</f>
        <v/>
      </c>
      <c r="AY43" s="53" t="str">
        <f>IF(AW43&lt;&gt;"",AVERAGE(IF(AND($G43="3",AW43&lt;&gt;""),HLOOKUP(AW43,Points_Table_Modified,IF(BY43&gt;=6,8,BY43+2),FALSE),IF(AW43&lt;&gt;"",HLOOKUP(AW43,Points_Table,IF(BY43&gt;=6,8,BY43+2),FALSE),"")),AX43),AX43)</f>
        <v/>
      </c>
      <c r="AZ43" s="51" t="str">
        <f>IF(AND($G43="2",AT43&lt;&gt;""),AT43,"")</f>
        <v/>
      </c>
      <c r="BA43" s="52" t="str">
        <f>IF(AND(AT43&lt;&gt;"",$G43="2"),_xlfn.RANK.EQ(AT43,$AZ$6:$AZ$89),"")</f>
        <v/>
      </c>
      <c r="BB43" s="52" t="str">
        <f>IF(IF(BA43&lt;&gt;"",IF(MAX(COUNTIF($BA$6:$BA$89,$BA$6:$BA$89))&gt;1,"x",""),"")&lt;&gt;"",BA43+1,"")</f>
        <v/>
      </c>
      <c r="BC43" s="54" t="str">
        <f>IF(BA43&lt;&gt;"",IF($G43="3",IF(AT43&lt;&gt;"",IF(AND(BA43&lt;=10,AT43&gt;=$AZ$92),HLOOKUP(BA43,Points_Table_Modified,IF(BY43&gt;=6,8,BY43+2),FALSE),0),""),IF(AT43&lt;&gt;"",IF(AND(BA43&lt;=10,AT43&gt;=$AZ$92),HLOOKUP(BA43,Points_Table,IF(BY43&gt;=6,8,BY43+2),FALSE),0),"")),"")</f>
        <v/>
      </c>
      <c r="BD43" s="53" t="str">
        <f>IF(BB43&lt;&gt;"",AVERAGE(IF(AND($G43="3",BB43&lt;&gt;""),HLOOKUP(BB43,Points_Table_Modified,IF(BY43&gt;=6,8,BY43+2),FALSE),IF(BB43&lt;&gt;"",HLOOKUP(BB43,Points_Table,IF(BY43&gt;=6,8,BY43+2),FALSE),"")),BC43),BC43)</f>
        <v/>
      </c>
      <c r="BE43" s="51" t="str">
        <f>IF(AND($G43="3",AT43&lt;&gt;""),AT43,"")</f>
        <v/>
      </c>
      <c r="BF43" s="52" t="str">
        <f>IF(AND(AT43&lt;&gt;"",$G43="3"),_xlfn.RANK.EQ(AT43,$BE$6:$BE$89),"")</f>
        <v/>
      </c>
      <c r="BG43" s="52" t="str">
        <f>IF(IF(BF43&lt;&gt;"",IF(MAX(COUNTIF($BF$6:$BF$89,$BF$6:$BF$89))&gt;1,"x",""),"")&lt;&gt;"",BF43+1,"")</f>
        <v/>
      </c>
      <c r="BH43" s="52" t="str">
        <f>IF(BF43&lt;&gt;"",IF($G43="3",IF(AT43&lt;&gt;"",IF(AND(BF43&lt;=20,AT43&gt;=$BE$92),HLOOKUP(BF43,Points_Table_Modified,IF(BY43&gt;=6,8,BY43+2),FALSE),0),""),IF(AT43&lt;&gt;"",IF(AND(BF43&lt;=10,AT43&gt;=$BE$92),HLOOKUP(BF43,Points_Table,IF(BY43&gt;=6,8,BY43+2),FALSE),0),"")),"")</f>
        <v/>
      </c>
      <c r="BI43" s="53" t="str">
        <f>IF(BG43&lt;&gt;"",AVERAGE(IF(AND($G43="3",BG43&lt;&gt;""),HLOOKUP(BG43,Points_Table_Modified,IF(BY43&gt;=6,8,BY43+2),FALSE),IF(BG43&lt;&gt;"",HLOOKUP(BG43,Points_Table,IF(BY43&gt;=6,8,BY43+2),FALSE),"")),BH43),BH43)</f>
        <v/>
      </c>
      <c r="BJ43" s="51" t="str">
        <f>IF(AND($G43="4",AT43&lt;&gt;""),AT43,"")</f>
        <v/>
      </c>
      <c r="BK43" s="52" t="str">
        <f>IF(AND(AT43&lt;&gt;"",G43="4"),_xlfn.RANK.EQ(AT43,$BJ$6:$BJ$89),"")</f>
        <v/>
      </c>
      <c r="BL43" s="52" t="str">
        <f>IF(IF(BK43&lt;&gt;"",IF(MAX(COUNTIF($BK$6:$BK$89,$BK$6:$BK$89))&gt;1,"x",""),"")&lt;&gt;"",BK43+1,"")</f>
        <v/>
      </c>
      <c r="BM43" s="52" t="str">
        <f>IF(BK43&lt;&gt;"",IF($G43="3",IF(AT43&lt;&gt;"",IF(AND(BK43&lt;=10,AT43&gt;=$BJ$92),HLOOKUP(BK43,Points_Table_Modified,IF(BY43&gt;=6,8,BY43+2),FALSE),0),""),IF(AT43&lt;&gt;"",IF(AND(BK43&lt;=10,AT43&gt;=$BJ$92),HLOOKUP(BK43,Points_Table,IF(BY43&gt;=6,8,BY43+2),FALSE),0),"")),"")</f>
        <v/>
      </c>
      <c r="BN43" s="53" t="str">
        <f>IF(BL43&lt;&gt;"",AVERAGE(IF(AND($G43="3",BL43&lt;&gt;""),HLOOKUP(BL43,Points_Table_Modified,IF(BY43&gt;=6,8,BY43+2),FALSE),IF(BL43&lt;&gt;"",HLOOKUP(BL43,Points_Table,IF(BY43&gt;=6,8,BY43+2),FALSE),"")),BM43),BM43)</f>
        <v/>
      </c>
      <c r="BO43" s="51" t="str">
        <f>IF(AND($G43="5",AT43&lt;&gt;""),AT43,"")</f>
        <v/>
      </c>
      <c r="BP43" s="52" t="str">
        <f>IF(AND(AT43&lt;&gt;"",$G43="5"),_xlfn.RANK.EQ(AT43,$BO$6:$BO$89),"")</f>
        <v/>
      </c>
      <c r="BQ43" s="52" t="str">
        <f>IF(IF(BP43&lt;&gt;"",IF(MAX(COUNTIF($BP$6:$BP$89,$BP$6:$BP$89))&gt;1,"x",""),"")&lt;&gt;"",BP43+1,"")</f>
        <v/>
      </c>
      <c r="BR43" s="52" t="str">
        <f>IF(BP43&lt;&gt;"",IF($G43="3",IF(AT43&lt;&gt;"",IF(AND(BP43&lt;=10,AT43&gt;=$BO$92),HLOOKUP(BP43,Points_Table_Modified,IF(BY43&gt;=6,8,BY43+2),FALSE),0),""),IF(AT43&lt;&gt;"",IF(AND(BP43&lt;=10,AT43&gt;=$BO$92),HLOOKUP(BP43,Points_Table,IF(BY43&gt;=6,8,BY43+2),FALSE),0),"")),"")</f>
        <v/>
      </c>
      <c r="BS43" s="53" t="str">
        <f>IF(BQ43&lt;&gt;"",AVERAGE(IF(AND($G43="3",BQ43&lt;&gt;""),HLOOKUP(BQ43,Points_Table_Modified,IF(BY43&gt;=6,8,BY43+2),FALSE),IF(BQ43&lt;&gt;"",HLOOKUP(BQ43,Points_Table,IF(BY43&gt;=6,8,BY43+2),FALSE),"")),BR43),BR43)</f>
        <v/>
      </c>
      <c r="BT43" s="51" t="str">
        <f>IF(AND($G43="6",AT43&lt;&gt;""),AT43,"")</f>
        <v/>
      </c>
      <c r="BU43" s="52" t="str">
        <f>IF(AND(AT43&lt;&gt;"",$G43="6"),_xlfn.RANK.EQ(AT43,$BT$6:$BT$89),"")</f>
        <v/>
      </c>
      <c r="BV43" s="52" t="str">
        <f>IF(IF(BU43&lt;&gt;"",IF(MAX(COUNTIF($BU$6:$BU$89,$BU$6:$BU$89))&gt;1,"x",""),"")&lt;&gt;"",BU43+1,"")</f>
        <v/>
      </c>
      <c r="BW43" s="52" t="str">
        <f>IF(BU43&lt;&gt;"",IF($G43="3",IF(AT43&lt;&gt;"",IF(AND(BU43&lt;=10,AT43&gt;=$BT$92),HLOOKUP(BU43,Points_Table_Modified,IF(BY43&gt;=6,8,BY43+2),FALSE),0),""),IF(AT43&lt;&gt;"",IF(AND(BU43&lt;=10,AT43&gt;=$BT$92),HLOOKUP(BU43,Points_Table,IF(BY43&gt;=6,8,BY43+2),FALSE),0),"")),"")</f>
        <v/>
      </c>
      <c r="BX43" s="53" t="str">
        <f>IF(BV43&lt;&gt;"",AVERAGE(IF(AND($G43="3",BV43&lt;&gt;""),HLOOKUP(BV43,Points_Table_Modified,IF(BY43&gt;=6,8,BY43+2),FALSE),IF(BV43&lt;&gt;"",HLOOKUP(BV43,Points_Table,IF(BY43&gt;=6,8,BY43+2),FALSE),"")),BW43),BW43)</f>
        <v/>
      </c>
      <c r="BY43" s="55">
        <f>VLOOKUP($G43,Entries_D_Event,5,FALSE)</f>
        <v>7</v>
      </c>
      <c r="BZ43" s="52" t="str">
        <f>CONCATENATE(BU43,BP43,BK43,BF43,BA43,AV43)</f>
        <v/>
      </c>
      <c r="CA43" s="118" t="str">
        <f>IF(BZ43&lt;&gt;"",IF(AND($G43="3",AT43&lt;&gt;""),10,IF(AT43&lt;&gt;"",5,"")),"")</f>
        <v/>
      </c>
      <c r="CB43" s="118">
        <f>_xlfn.NUMBERVALUE(IF(BZ43&lt;&gt;"",CONCATENATE(BX43,BS43,BN43,BI43,BD43,AY43),""))</f>
        <v>0</v>
      </c>
      <c r="CC43" s="56">
        <f>IFERROR(CA43+CB43,0)</f>
        <v>0</v>
      </c>
      <c r="CD43" s="90"/>
      <c r="CE43" s="54" t="str">
        <f>IF(AND($G43="1",CD43&lt;&gt;""),CD43,"")</f>
        <v/>
      </c>
      <c r="CF43" s="52" t="str">
        <f>IF(AND(CD43&lt;&gt;"",$G43="1"),_xlfn.RANK.EQ(CD43,$CE$6:$CE$89),"")</f>
        <v/>
      </c>
      <c r="CG43" s="52" t="str">
        <f>IF(IF(CF43&lt;&gt;"",IF(MAX(COUNTIF($CF$6:$CF$89,$CF$6:$CF$89))&gt;1,"x",""),"")&lt;&gt;"",CF43+1,"")</f>
        <v/>
      </c>
      <c r="CH43" s="52" t="str">
        <f>IF(CF43&lt;&gt;"",IF($G43="3",IF(CD43&lt;&gt;"",IF(AND(CF43&lt;=10,CD43&gt;=$CE$92),HLOOKUP(CF43,Points_Table_Modified,IF(DI43&gt;=6,8,DI43+2),FALSE),0),""),IF(CD43&lt;&gt;"",IF(AND(CF43&lt;=10,CD43&gt;=$CE$92),HLOOKUP(CF43,Points_Table,IF(DI43&gt;=6,8,DI43+2),FALSE),0),"")),"")</f>
        <v/>
      </c>
      <c r="CI43" s="53" t="str">
        <f>IF(CG43&lt;&gt;"",AVERAGE(IF(AND($G43="3",CG43&lt;&gt;""),HLOOKUP(CG43,Points_Table_Modified,IF(DI43&gt;=6,8,DI43+2),FALSE),IF(CG43&lt;&gt;"",HLOOKUP(CG43,Points_Table,IF(DI43&gt;=6,8,DI43+2),FALSE),"")),CH43),CH43)</f>
        <v/>
      </c>
      <c r="CJ43" s="51" t="str">
        <f>IF(AND($G43="2",CD43&lt;&gt;""),CD43,"")</f>
        <v/>
      </c>
      <c r="CK43" s="52" t="str">
        <f>IF(AND(CD43&lt;&gt;"",$G43="2"),_xlfn.RANK.EQ(CD43,$CJ$6:$CJ$89),"")</f>
        <v/>
      </c>
      <c r="CL43" s="52" t="str">
        <f>IF(IF(CK43&lt;&gt;"",IF(MAX(COUNTIF($CK$6:$CK$89,$CK$6:$CK$89))&gt;1,"x",""),"")&lt;&gt;"",CK43+1,"")</f>
        <v/>
      </c>
      <c r="CM43" s="54" t="str">
        <f>IF(CK43&lt;&gt;"",IF($G43="3",IF(CD43&lt;&gt;"",IF(AND(CK43&lt;=10,CD43&gt;=$CJ$92),HLOOKUP(CK43,Points_Table_Modified,IF(DI43&gt;=6,8,DI43+2),FALSE),0),""),IF(CD43&lt;&gt;"",IF(AND(CK43&lt;=10,CD43&gt;=$CJ$92),HLOOKUP(CK43,Points_Table,IF(DI43&gt;=6,8,DI43+2),FALSE),0),"")),"")</f>
        <v/>
      </c>
      <c r="CN43" s="53" t="str">
        <f>IF(CL43&lt;&gt;"",AVERAGE(IF(AND($G43="3",CL43&lt;&gt;""),HLOOKUP(CL43,Points_Table_Modified,IF(DI43&gt;=6,8,DI43+2),FALSE),IF(CL43&lt;&gt;"",HLOOKUP(CL43,Points_Table,IF(DI43&gt;=6,8,DI43+2),FALSE),"")),CM43),CM43)</f>
        <v/>
      </c>
      <c r="CO43" s="51" t="str">
        <f>IF(AND($G43="3",CD43&lt;&gt;""),CD43,"")</f>
        <v/>
      </c>
      <c r="CP43" s="52" t="str">
        <f>IF(AND(CD43&lt;&gt;"",$G43="3"),_xlfn.RANK.EQ(CD43,$CO$6:$CO$89),"")</f>
        <v/>
      </c>
      <c r="CQ43" s="52" t="str">
        <f>IF(IF(CP43&lt;&gt;"",IF(MAX(COUNTIF($CP43:$CP$89,$CP$6:$CP$89))&gt;1,"x",""),"")&lt;&gt;"",CP43+1,"")</f>
        <v/>
      </c>
      <c r="CR43" s="52" t="str">
        <f>IF(CP43&lt;&gt;"",IF($G43="3",IF(CD43&lt;&gt;"",IF(AND(CP43&lt;=20,CD43&gt;=$CO$92),HLOOKUP(CP43,Points_Table_Modified,IF(DI43&gt;=6,8,DI43+2),FALSE),0),""),IF(CD43&lt;&gt;"",IF(AND(CP43&lt;=10,CD43&gt;=$CO$92),HLOOKUP(CP43,Points_Table,IF(DI43&gt;=6,8,DI43+2),FALSE),0),"")),"")</f>
        <v/>
      </c>
      <c r="CS43" s="53" t="str">
        <f>IF(CQ43&lt;&gt;"",AVERAGE(IF(AND($G43="3",CQ43&lt;&gt;""),HLOOKUP(CQ43,Points_Table_Modified,IF(DI43&gt;=6,8,DI43+2),FALSE),IF(CQ43&lt;&gt;"",HLOOKUP(CQ43,Points_Table,IF(DI43&gt;=6,8,DI43+2),FALSE),"")),CR43),CR43)</f>
        <v/>
      </c>
      <c r="CT43" s="51" t="str">
        <f>IF(AND($G43="4",CD43&lt;&gt;""),CD43,"")</f>
        <v/>
      </c>
      <c r="CU43" s="52" t="str">
        <f>IF(AND(CD43&lt;&gt;"",G43="4"),_xlfn.RANK.EQ(CD43,$CT$6:$CT$89),"")</f>
        <v/>
      </c>
      <c r="CV43" s="52" t="str">
        <f>IF(IF(CU43&lt;&gt;"",IF(MAX(COUNTIF($CU$6:$CU$89,$CU$6:$CU$89))&gt;1,"x",""),"")&lt;&gt;"",CU43+1,"")</f>
        <v/>
      </c>
      <c r="CW43" s="52" t="str">
        <f>IF(CU43&lt;&gt;"",IF($G43="3",IF(CD43&lt;&gt;"",IF(AND(CU43&lt;=10,CD43&gt;=$CT$92),HLOOKUP(CU43,Points_Table_Modified,IF(DI43&gt;=6,8,DI43+2),FALSE),0),""),IF(CD43&lt;&gt;"",IF(AND(CU43&lt;=10,CD43&gt;=$CT$92),HLOOKUP(CU43,Points_Table,IF(DI43&gt;=6,8,DI43+2),FALSE),0),"")),"")</f>
        <v/>
      </c>
      <c r="CX43" s="53" t="str">
        <f>IF(CV43&lt;&gt;"",AVERAGE(IF(AND($G43="3",CV43&lt;&gt;""),HLOOKUP(CV43,Points_Table_Modified,IF(DI43&gt;=6,8,DI43+2),FALSE),IF(CV43&lt;&gt;"",HLOOKUP(CV43,Points_Table,IF(DI43&gt;=6,8,DI43+2),FALSE),"")),CW43),CW43)</f>
        <v/>
      </c>
      <c r="CY43" s="51" t="str">
        <f>IF(AND($G43="5",CD43&lt;&gt;""),CD43,"")</f>
        <v/>
      </c>
      <c r="CZ43" s="52" t="str">
        <f>IF(AND(CD43&lt;&gt;"",$G43="5"),_xlfn.RANK.EQ(CD43,$CY$6:$CY$89),"")</f>
        <v/>
      </c>
      <c r="DA43" s="52" t="str">
        <f>IF(IF(CZ43&lt;&gt;"",IF(MAX(COUNTIF($CZ$6:$CZ$89,$CZ$6:$CZ$89))&gt;1,"x",""),"")&lt;&gt;"",CZ43+1,"")</f>
        <v/>
      </c>
      <c r="DB43" s="52" t="str">
        <f>IF(CZ43&lt;&gt;"",IF($G43="3",IF(CD43&lt;&gt;"",IF(AND(CZ43&lt;=10,CD43&gt;=$CY$92),HLOOKUP(CZ43,Points_Table_Modified,IF(DI43&gt;=6,8,DI43+2),FALSE),0),""),IF(CD43&lt;&gt;"",IF(AND(CZ43&lt;=10,CD43&gt;=$CY$92),HLOOKUP(CZ43,Points_Table,IF(DI43&gt;=6,8,DI43+2),FALSE),0),"")),"")</f>
        <v/>
      </c>
      <c r="DC43" s="53" t="str">
        <f>IF(DA43&lt;&gt;"",AVERAGE(IF(AND($G43="3",DA43&lt;&gt;""),HLOOKUP(DA43,Points_Table_Modified,IF(DI43&gt;=6,8,DI43+2),FALSE),IF(DA43&lt;&gt;"",HLOOKUP(DA43,Points_Table,IF(DI43&gt;=6,8,DI43+2),FALSE),"")),DB43),DB43)</f>
        <v/>
      </c>
      <c r="DD43" s="51" t="str">
        <f>IF(AND($G43="6",CD43&lt;&gt;""),CD43,"")</f>
        <v/>
      </c>
      <c r="DE43" s="52" t="str">
        <f>IF(AND(CD43&lt;&gt;"",$G43="6"),_xlfn.RANK.EQ(CD43,$DD$6:$DD$89),"")</f>
        <v/>
      </c>
      <c r="DF43" s="52" t="str">
        <f>IF(IF(DE43&lt;&gt;"",IF(MAX(COUNTIF($DE$6:$DE$89,$DE$6:$DE$89))&gt;1,"x",""),"")&lt;&gt;"",DE43+1,"")</f>
        <v/>
      </c>
      <c r="DG43" s="52" t="str">
        <f>IF(DE43&lt;&gt;"",IF($G43="3",IF(CD43&lt;&gt;"",IF(AND(DE43&lt;=10,CD43&gt;=$DD$92),HLOOKUP(DE43,Points_Table_Modified,IF(DI43&gt;=6,8,DI43+2),FALSE),0),""),IF(CD43&lt;&gt;"",IF(AND(DE43&lt;=10,CD43&gt;=$DD$92),HLOOKUP(DE43,Points_Table,IF(DI43&gt;=6,8,DI43+2),FALSE),0),"")),"")</f>
        <v/>
      </c>
      <c r="DH43" s="53" t="str">
        <f>IF(DF43&lt;&gt;"",AVERAGE(IF(AND($G43="3",DF43&lt;&gt;""),HLOOKUP(DF43,Points_Table_Modified,IF(DI43&gt;=6,8,DI43+2),FALSE),IF(DF43&lt;&gt;"",HLOOKUP(DF43,Points_Table,IF(DI43&gt;=6,8,DI43+2),FALSE),"")),DG43),DG43)</f>
        <v/>
      </c>
      <c r="DI43" s="55">
        <f>VLOOKUP($G43,Entries_D_Event,6,FALSE)</f>
        <v>10</v>
      </c>
      <c r="DJ43" s="52" t="str">
        <f>CONCATENATE(DE43,CZ43,CU43,CP43,CK43,CF43)</f>
        <v/>
      </c>
      <c r="DK43" s="52" t="str">
        <f>IF(DJ43&lt;&gt;"",IF(AND($G43="3",CD43&lt;&gt;""),10,IF(CD43&lt;&gt;"",5,"")),"")</f>
        <v/>
      </c>
      <c r="DL43" s="156">
        <f>_xlfn.NUMBERVALUE(IF(DJ43&lt;&gt;"",CONCATENATE(DH43,DC43,CX43,CS43,CN43,CI43),""))</f>
        <v>0</v>
      </c>
      <c r="DM43" s="56">
        <f>IFERROR(DK43+DL43,0)</f>
        <v>0</v>
      </c>
      <c r="DN43" s="90"/>
      <c r="DO43" s="52" t="str">
        <f>IF(AND($G43="1",DN43&lt;&gt;""),DN43,"")</f>
        <v/>
      </c>
      <c r="DP43" s="52" t="str">
        <f>IF(AND(DN43&lt;&gt;"",$G43="1"),_xlfn.RANK.EQ(DN43,$DO$6:$DO$89),"")</f>
        <v/>
      </c>
      <c r="DQ43" s="52" t="str">
        <f>IF(IF(DP43&lt;&gt;"",IF(MAX(COUNTIF($DP$6:$DP$89,$DP$6:$DP$89))&gt;1,"x",""),"")&lt;&gt;"",DP43+1,"")</f>
        <v/>
      </c>
      <c r="DR43" s="52" t="str">
        <f>IF(DP43&lt;&gt;"",IF($G43="3",IF(DN43&lt;&gt;"",IF(AND(DP43&lt;=10,DN43&gt;=$DO$92),HLOOKUP(DP43,Points_Table_Modified,IF(ES43&gt;=6,8,ES43+2),FALSE),0),""),IF(DN43&lt;&gt;"",IF(AND(DP43&lt;=10,DN43&gt;=$DO$92),HLOOKUP(DP43,Points_Table,IF(ES43&gt;=6,8,ES43+2),FALSE),0),"")),"")</f>
        <v/>
      </c>
      <c r="DS43" s="53" t="str">
        <f>IF(DQ43&lt;&gt;"",AVERAGE(IF(AND($G43="3",DQ43&lt;&gt;""),HLOOKUP(DQ43,Points_Table_Modified,IF(ES43&gt;=6,8,ES43+2),FALSE),IF(DQ43&lt;&gt;"",HLOOKUP(DQ43,Points_Table,IF(ES43&gt;=6,8,ES43+2),FALSE),"")),DR43),DR43)</f>
        <v/>
      </c>
      <c r="DT43" s="51" t="str">
        <f>IF(AND($G43="2",DN43&lt;&gt;""),DN43,"")</f>
        <v/>
      </c>
      <c r="DU43" s="52" t="str">
        <f>IF(AND(DN43&lt;&gt;"",$G43="2"),_xlfn.RANK.EQ(DN43,$DT$6:$DT$89),"")</f>
        <v/>
      </c>
      <c r="DV43" s="52" t="str">
        <f>IF(IF(DU43&lt;&gt;"",IF(MAX(COUNTIF($DU$6:$DU$89,$DU$6:$DU$89))&gt;1,"x",""),"")&lt;&gt;"",DU43+1,"")</f>
        <v/>
      </c>
      <c r="DW43" s="54" t="str">
        <f>IF(DU43&lt;&gt;"",IF($G43="3",IF(DN43&lt;&gt;"",IF(AND(DU43&lt;=10,DN43&gt;=$DT$92),HLOOKUP(DU43,Points_Table_Modified,IF(ES43&gt;=6,8,ES43+2),FALSE),0),""),IF(DN43&lt;&gt;"",IF(AND(DU43&lt;=10,DN43&gt;=$DT$92),HLOOKUP(DU43,Points_Table,IF(ES43&gt;=6,8,ES43+2),FALSE),0),"")),"")</f>
        <v/>
      </c>
      <c r="DX43" s="53" t="str">
        <f>IF(DV43&lt;&gt;"",AVERAGE(IF(AND($G43="3",DV43&lt;&gt;""),HLOOKUP(DV43,Points_Table_Modified,IF(ES43&gt;=6,8,ES43+2),FALSE),IF(DV43&lt;&gt;"",HLOOKUP(DV43,Points_Table,IF(ES43&gt;=6,8,ES43+2),FALSE),"")),DW43),DW43)</f>
        <v/>
      </c>
      <c r="DY43" s="51" t="str">
        <f>IF(AND($G43="3",DN43&lt;&gt;""),DN43,"")</f>
        <v/>
      </c>
      <c r="DZ43" s="52" t="str">
        <f>IF(AND(DN43&lt;&gt;"",$G43="3"),_xlfn.RANK.EQ(DN43,$DY$6:$DY$89),"")</f>
        <v/>
      </c>
      <c r="EA43" s="52" t="str">
        <f>IF(IF(DZ43&lt;&gt;"",IF(MAX(COUNTIF($DZ$6:$DZ$89,$DZ$6:$DZ$89))&gt;1,"x",""),"")&lt;&gt;"",DZ43+1,"")</f>
        <v/>
      </c>
      <c r="EB43" s="52" t="str">
        <f>IF(DZ43&lt;&gt;"",IF($G43="3",IF(DN43&lt;&gt;"",IF(AND(DZ43&lt;=20,DN43&gt;=$DY$92),HLOOKUP(DZ43,Points_Table_Modified,IF(ES43&gt;=6,8,ES43+2),FALSE),0),""),IF(DN43&lt;&gt;"",IF(AND(DZ43&lt;=10,DN43&gt;=$DY$92),HLOOKUP(DZ43,Points_Table,IF(ES43&gt;=6,8,ES43+2),FALSE),0),"")),"")</f>
        <v/>
      </c>
      <c r="EC43" s="53" t="str">
        <f>IF(EA43&lt;&gt;"",AVERAGE(IF(AND($G43="3",EA43&lt;&gt;""),HLOOKUP(EA43,Points_Table_Modified,IF(ES43&gt;=6,8,ES43+2),FALSE),IF(EA43&lt;&gt;"",HLOOKUP(EA43,Points_Table,IF(ES43&gt;=6,8,ES43+2),FALSE),"")),EB43),EB43)</f>
        <v/>
      </c>
      <c r="ED43" s="51" t="str">
        <f>IF(AND($G43="4",DN43&lt;&gt;""),DN43,"")</f>
        <v/>
      </c>
      <c r="EE43" s="52" t="str">
        <f>IF(AND(DN43&lt;&gt;"",G43="4"),_xlfn.RANK.EQ(DN43,$ED$6:$ED$89),"")</f>
        <v/>
      </c>
      <c r="EF43" s="52" t="str">
        <f>IF(IF(EE43&lt;&gt;"",IF(MAX(COUNTIF($EE$6:$EE$89,$EE$6:$EE$89))&gt;1,"x",""),"")&lt;&gt;"",EE43+1,"")</f>
        <v/>
      </c>
      <c r="EG43" s="52" t="str">
        <f>IF(EE43&lt;&gt;"",IF($G43="3",IF(DN43&lt;&gt;"",IF(AND(EE43&lt;=10,DN43&gt;=$ED$92),HLOOKUP(EE43,Points_Table_Modified,IF(ES43&gt;=6,8,ES43+2),FALSE),0),""),IF(DN43&lt;&gt;"",IF(AND(EE43&lt;=10,DN43&gt;=$ED$92),HLOOKUP(EE43,Points_Table,IF(ES43&gt;=6,8,ES43+2),FALSE),0),"")),"")</f>
        <v/>
      </c>
      <c r="EH43" s="53" t="str">
        <f>IF(EF43&lt;&gt;"",AVERAGE(IF(AND($G43="3",EF43&lt;&gt;""),HLOOKUP(EF43,Points_Table_Modified,IF(ES43&gt;=6,8,ES43+2),FALSE),IF(EF43&lt;&gt;"",HLOOKUP(EF43,Points_Table,IF(ES43&gt;=6,8,ES43+2),FALSE),"")),EG43),EG43)</f>
        <v/>
      </c>
      <c r="EI43" s="51" t="str">
        <f>IF(AND($G43="5",DN43&lt;&gt;""),DN43,"")</f>
        <v/>
      </c>
      <c r="EJ43" s="52" t="str">
        <f>IF(AND(DN43&lt;&gt;"",$G43="5"),_xlfn.RANK.EQ(DN43,$EI$6:$EI$89),"")</f>
        <v/>
      </c>
      <c r="EK43" s="52" t="str">
        <f>IF(IF(EJ43&lt;&gt;"",IF(MAX(COUNTIF($EJ$6:$EJ$89,$EJ$6:$EJ$89))&gt;1,"x",""),"")&lt;&gt;"",EJ43+1,"")</f>
        <v/>
      </c>
      <c r="EL43" s="52" t="str">
        <f>IF(EJ43&lt;&gt;"",IF($G43="3",IF(DN43&lt;&gt;"",IF(AND(EJ43&lt;=10,DN43&gt;=$EI$92),HLOOKUP(EJ43,Points_Table_Modified,IF(ES43&gt;=6,8,ES43+2),FALSE),0),""),IF(DN43&lt;&gt;"",IF(AND(EJ43&lt;=10,DN43&gt;=$EI$92),HLOOKUP(EJ43,Points_Table,IF(ES43&gt;=6,8,ES43+2),FALSE),0),"")),"")</f>
        <v/>
      </c>
      <c r="EM43" s="53" t="str">
        <f>IF(EK43&lt;&gt;"",AVERAGE(IF(AND($G43="3",EK43&lt;&gt;""),HLOOKUP(EK43,Points_Table_Modified,IF(ES43&gt;=6,8,ES43+2),FALSE),IF(EK43&lt;&gt;"",HLOOKUP(EK43,Points_Table,IF(ES43&gt;=6,8,ES43+2),FALSE),"")),EL43),EL43)</f>
        <v/>
      </c>
      <c r="EN43" s="51" t="str">
        <f>IF(AND($G43="6",DN43&lt;&gt;""),DN43,"")</f>
        <v/>
      </c>
      <c r="EO43" s="52" t="str">
        <f>IF(AND(DN43&lt;&gt;"",$G43="6"),_xlfn.RANK.EQ(DN43,$EN$6:$EN$89),"")</f>
        <v/>
      </c>
      <c r="EP43" s="52" t="str">
        <f>IF(IF(EO43&lt;&gt;"",IF(MAX(COUNTIF($EO$6:$EO$89,$EO$6:$EO$89))&gt;1,"x",""),"")&lt;&gt;"",EO43+1,"")</f>
        <v/>
      </c>
      <c r="EQ43" s="52" t="str">
        <f>IF(EO43&lt;&gt;"",IF($G43="3",IF(DN43&lt;&gt;"",IF(AND(EO43&lt;=10,DN43&gt;=$EN$92),HLOOKUP(EO43,Points_Table_Modified,IF(ES43&gt;=6,8,ES43+2),FALSE),0),""),IF(DN43&lt;&gt;"",IF(AND(EO43&lt;=10,DN43&gt;=$EN$92),HLOOKUP(EO43,Points_Table,IF(ES43&gt;=6,8,ES43+2),FALSE),0),"")),"")</f>
        <v/>
      </c>
      <c r="ER43" s="53" t="str">
        <f>IF(EP43&lt;&gt;"",AVERAGE(IF(AND($G43="3",EP43&lt;&gt;""),HLOOKUP(EP43,Points_Table_Modified,IF(ES43&gt;=6,8,ES43+2),FALSE),IF(EP43&lt;&gt;"",HLOOKUP(EP43,Points_Table,IF(ES43&gt;=6,8,ES43+2),FALSE),"")),EQ43),EQ43)</f>
        <v/>
      </c>
      <c r="ES43" s="57">
        <f>VLOOKUP($G43,Entries_D_Event,7,FALSE)</f>
        <v>7</v>
      </c>
      <c r="ET43" s="52" t="str">
        <f>CONCATENATE(EO43,EJ43,EE43,DZ43,DU43,DP43)</f>
        <v/>
      </c>
      <c r="EU43" s="118" t="str">
        <f>IF(ET43&lt;&gt;"",IF(AND($G43="3",DN43&lt;&gt;""),10,IF(DN43&lt;&gt;"",5,"")),"")</f>
        <v/>
      </c>
      <c r="EV43" s="118">
        <f>_xlfn.NUMBERVALUE(IF(ET43&lt;&gt;"",CONCATENATE(ER43,EM43,EH43,EC43,DX43,DS43),""))</f>
        <v>0</v>
      </c>
      <c r="EW43" s="56">
        <f>IFERROR(EU43+EV43,0)</f>
        <v>0</v>
      </c>
      <c r="EX43" s="90"/>
      <c r="EY43" s="52" t="str">
        <f>IF(AND($G43="1",EX43&lt;&gt;""),EX43,"")</f>
        <v/>
      </c>
      <c r="EZ43" s="52" t="str">
        <f>IF(AND(EX43&lt;&gt;"",$G43="1"),_xlfn.RANK.EQ(EX43,$EY$6:$EY$89),"")</f>
        <v/>
      </c>
      <c r="FA43" s="52" t="str">
        <f>IF(IF(EZ43&lt;&gt;"",IF(MAX(COUNTIF($EZ$6:$EZ$89,$EZ$6:$EZ$89))&gt;1,"x",""),"")&lt;&gt;"",EZ43+1,"")</f>
        <v/>
      </c>
      <c r="FB43" s="52" t="str">
        <f>IF(EZ43&lt;&gt;"",IF($G43="3",IF(EX43&lt;&gt;"",IF(AND(EZ43&lt;=10,EX43&gt;=$EY$92),HLOOKUP(EZ43,Points_Table_Modified,IF(GC43&gt;=6,8,GC43+2),FALSE),0),""),IF(EX43&lt;&gt;"",IF(AND(EZ43&lt;=10,EX43&gt;=$EY$92),HLOOKUP(EZ43,Points_Table,IF(GC43&gt;=6,8,GC43+2),FALSE),0),"")),"")</f>
        <v/>
      </c>
      <c r="FC43" s="56" t="str">
        <f>IF(FB43&gt;0,IF(FA43&lt;&gt;"",AVERAGE(IF(AND($G43="3",FA43&lt;&gt;""),HLOOKUP(FA43,Points_Table_Modified,IF(GC43&gt;=6,8,GC43+2),FALSE),IF(FA43&lt;&gt;"",HLOOKUP(FA43,Points_Table,IF(GC43&gt;=6,8,GC43+2),FALSE),"")),FB43),FB43),0)</f>
        <v/>
      </c>
      <c r="FD43" s="51" t="str">
        <f>IF(AND($G43="2",EX43&lt;&gt;""),EX43,"")</f>
        <v/>
      </c>
      <c r="FE43" s="52" t="str">
        <f>IF(AND(EX43&lt;&gt;"",$G43="2"),_xlfn.RANK.EQ(EX43,$FD$6:$FD$89),"")</f>
        <v/>
      </c>
      <c r="FF43" s="52" t="str">
        <f>IF(IF(FE43&lt;&gt;"",IF(MAX(COUNTIF($FE$6:$FE$89,$FE$6:$FE$89))&gt;1,"x",""),"")&lt;&gt;"",FE43+1,"")</f>
        <v/>
      </c>
      <c r="FG43" s="54" t="str">
        <f>IF(FE43&lt;&gt;"",IF($G43="3",IF(EX43&lt;&gt;"",IF(AND(FE43&lt;=10,EX43&gt;=$FD$92),HLOOKUP(FE43,Points_Table_Modified,IF(GC43&gt;=6,8,GC43+2),FALSE),0),""),IF(EX43&lt;&gt;"",IF(AND(FE43&lt;=10,EX43&gt;=$FD$92),HLOOKUP(FE43,Points_Table,IF(GC43&gt;=6,8,GC43+2),FALSE),0),"")),"")</f>
        <v/>
      </c>
      <c r="FH43" s="56" t="str">
        <f>IF(FG43&gt;0,IF(FF43&lt;&gt;"",AVERAGE(IF(AND($G43="3",FF43&lt;&gt;""),HLOOKUP(FF43,Points_Table_Modified,IF(GC43&gt;=6,8,GC43+2),FALSE),IF(FF43&lt;&gt;"",HLOOKUP(FF43,Points_Table,IF(GC43&gt;=6,8,GC43+2),FALSE),"")),FG43),FG43),0)</f>
        <v/>
      </c>
      <c r="FI43" s="51" t="str">
        <f>IF(AND($G43="3",EX43&lt;&gt;""),EX43,"")</f>
        <v/>
      </c>
      <c r="FJ43" s="52" t="str">
        <f>IF(AND(EX43&lt;&gt;"",$G43="3"),_xlfn.RANK.EQ(EX43,$FI$6:$FI$89),"")</f>
        <v/>
      </c>
      <c r="FK43" s="52" t="str">
        <f>IF(IF(FJ43&lt;&gt;"",IF(MAX(COUNTIF($FJ$6:$FJ$89,$FJ$6:$FJ$89))&gt;1,"x",""),"")&lt;&gt;"",FJ43+1,"")</f>
        <v/>
      </c>
      <c r="FL43" s="52" t="str">
        <f>IF(FJ43&lt;&gt;"",IF($G43="3",IF(EX43&lt;&gt;"",IF(AND(FJ43&lt;=20,EX43&gt;=$FI$92),HLOOKUP(FJ43,Points_Table_Modified,IF(GC43&gt;=6,8,GC43+2),FALSE),0),""),IF(EX43&lt;&gt;"",IF(AND(FJ43&lt;=10,EX43&gt;=$FI$92),HLOOKUP(FJ43,Points_Table,IF(GC43&gt;=6,8,GC43+2),FALSE),0),"")),"")</f>
        <v/>
      </c>
      <c r="FM43" s="56" t="str">
        <f>IF(FL43&gt;0,IF(FK43&lt;&gt;"",AVERAGE(IF(AND($G43="3",FK43&lt;&gt;""),HLOOKUP(FK43,Points_Table_Modified,IF(GC43&gt;=6,8,GC43+2),FALSE),IF(FK43&lt;&gt;"",HLOOKUP(FK43,Points_Table,IF(GC43&gt;=6,8,GC43+2),FALSE),"")),FL43),FL43),0)</f>
        <v/>
      </c>
      <c r="FN43" s="51" t="str">
        <f>IF(AND($G43="4",EX43&lt;&gt;""),EX43,"")</f>
        <v/>
      </c>
      <c r="FO43" s="52" t="str">
        <f>IF(AND(EX43&lt;&gt;"",G43="4"),_xlfn.RANK.EQ(EX43,$FN$6:$FN$89),"")</f>
        <v/>
      </c>
      <c r="FP43" s="52" t="str">
        <f>IF(IF(FO43&lt;&gt;"",IF(MAX(COUNTIF($FO$6:$FO$89,$FO$6:$FO$89))&gt;1,"x",""),"")&lt;&gt;"",FO43+1,"")</f>
        <v/>
      </c>
      <c r="FQ43" s="52" t="str">
        <f>IF(FO43&lt;&gt;"",IF($G43="3",IF(EX43&lt;&gt;"",IF(AND(FO43&lt;=10,EX43&gt;=$FN$92),HLOOKUP(FO43,Points_Table_Modified,IF(GC43&gt;=6,8,GC43+2),FALSE),0),""),IF(EX43&lt;&gt;"",IF(AND(FO43&lt;=10,EX43&gt;=$FN$92),HLOOKUP(FO43,Points_Table,IF(GC43&gt;=6,8,GC43+2),FALSE),0),"")),"")</f>
        <v/>
      </c>
      <c r="FR43" s="56" t="str">
        <f>IF(FQ43&gt;0,IF(FP43&lt;&gt;"",AVERAGE(IF(AND($G43="3",FP43&lt;&gt;""),HLOOKUP(FP43,Points_Table_Modified,IF(GC43&gt;=6,8,GC43+2),FALSE),IF(FP43&lt;&gt;"",HLOOKUP(FP43,Points_Table,IF(GC43&gt;=6,8,GC43+2),FALSE),"")),FQ43),FQ43),0)</f>
        <v/>
      </c>
      <c r="FS43" s="51" t="str">
        <f>IF(AND($G43="5",EX43&lt;&gt;""),EX43,"")</f>
        <v/>
      </c>
      <c r="FT43" s="52" t="str">
        <f>IF(AND(EX43&lt;&gt;"",$G43="5"),_xlfn.RANK.EQ(EX43,$FS$6:$FS$89),"")</f>
        <v/>
      </c>
      <c r="FU43" s="52" t="str">
        <f>IF(IF(FT43&lt;&gt;"",IF(MAX(COUNTIF($FT$6:$FT$89,$FT$6:$FT$89))&gt;1,"x",""),"")&lt;&gt;"",FT43+1,"")</f>
        <v/>
      </c>
      <c r="FV43" s="52" t="str">
        <f>IF(FT43&lt;&gt;"",IF($G43="3",IF(EX43&lt;&gt;"",IF(AND(FT43&lt;=10,EX43&gt;=$FS$92),HLOOKUP(FT43,Points_Table_Modified,IF(GC43&gt;=6,8,GC43+2),FALSE),0),""),IF(EX43&lt;&gt;"",IF(AND(FT43&lt;=10,EX43&gt;=$FS$92),HLOOKUP(FT43,Points_Table,IF(GC43&gt;=6,8,GC43+2),FALSE),0),"")),"")</f>
        <v/>
      </c>
      <c r="FW43" s="56" t="str">
        <f>IF(FV43&gt;0,IF(FU43&lt;&gt;"",AVERAGE(IF(AND($G43="3",FU43&lt;&gt;""),HLOOKUP(FU43,Points_Table_Modified,IF(GC43&gt;=6,8,GC43+2),FALSE),IF(FU43&lt;&gt;"",HLOOKUP(FU43,Points_Table,IF(GC43&gt;=6,8,GC43+2),FALSE),"")),FV43),FV43),0)</f>
        <v/>
      </c>
      <c r="FX43" s="51" t="str">
        <f>IF(AND($G43="6",EX43&lt;&gt;""),EX43,"")</f>
        <v/>
      </c>
      <c r="FY43" s="52" t="str">
        <f>IF(AND(EX43&lt;&gt;"",$G43="6"),_xlfn.RANK.EQ(EX43,$FX$6:$FX$89),"")</f>
        <v/>
      </c>
      <c r="FZ43" s="52" t="str">
        <f>IF(IF(FY43&lt;&gt;"",IF(MAX(COUNTIF($FY$6:$FY$89,$FY$6:$FY$89))&gt;1,"x",""),"")&lt;&gt;"",FY43+1,"")</f>
        <v/>
      </c>
      <c r="GA43" s="52" t="str">
        <f>IF(FY43&lt;&gt;"",IF($G43="3",IF(EX43&lt;&gt;"",IF(AND(FY43&lt;=10,EX43&gt;=$FX$92),HLOOKUP(FY43,Points_Table_Modified,IF(GC43&gt;=6,8,GC43+2),FALSE),0),""),IF(EX43&lt;&gt;"",IF(AND(FY43&lt;=10,EX43&gt;=$FX$92),HLOOKUP(FY43,Points_Table,IF(GC43&gt;=6,8,GC43+2),FALSE),0),"")),"")</f>
        <v/>
      </c>
      <c r="GB43" s="56" t="str">
        <f>IF(GA43&gt;0,IF(FZ43&lt;&gt;"",AVERAGE(IF(AND($G43="3",FZ43&lt;&gt;""),HLOOKUP(FZ43,Points_Table_Modified,IF(GC43&gt;=6,8,GC43+2),FALSE),IF(FZ43&lt;&gt;"",HLOOKUP(FZ43,Points_Table,IF(GC43&gt;=6,8,GC43+2),FALSE),"")),GA43),GA43),0)</f>
        <v/>
      </c>
      <c r="GC43" s="57">
        <f>VLOOKUP($G43,Entries_D_Event,8,FALSE)</f>
        <v>0</v>
      </c>
      <c r="GD43" s="52" t="str">
        <f>CONCATENATE(FY43,FT43,FO43,FJ43,FE43,EZ43)</f>
        <v/>
      </c>
      <c r="GE43" s="118" t="str">
        <f>IF(GD43&lt;&gt;"",IF(AND($G43="3",EX43&lt;&gt;""),10,IF(EX43&lt;&gt;"",5,"")),"")</f>
        <v/>
      </c>
      <c r="GF43" s="118">
        <f>_xlfn.NUMBERVALUE(IF(GD43&lt;&gt;"",CONCATENATE(GB43,FW43,FR43,FM43,FH43,FC43),""))</f>
        <v>0</v>
      </c>
      <c r="GG43" s="56">
        <f>IFERROR(GE43+GF43,0)</f>
        <v>0</v>
      </c>
      <c r="GH43" s="90"/>
      <c r="GI43" s="52" t="str">
        <f>IF(AND($G43="1",GH43&lt;&gt;""),GH43,"")</f>
        <v/>
      </c>
      <c r="GJ43" s="52" t="str">
        <f>IF(AND(GH43&lt;&gt;"",$G43="1"),_xlfn.RANK.EQ(GH43,$GI$6:$GI$89),"")</f>
        <v/>
      </c>
      <c r="GK43" s="52" t="str">
        <f>IF(IF(GJ43&lt;&gt;"",IF(MAX(COUNTIF($GJ$6:$GJ$89,$GJ$6:$GJ$89))&gt;1,"x",""),"")&lt;&gt;"",GJ43+1,"")</f>
        <v/>
      </c>
      <c r="GL43" s="52" t="str">
        <f>IF(GJ43&lt;&gt;"",IF($G43="3",IF(GH43&lt;&gt;"",IF(AND(GJ43&lt;=10,GH43&gt;=$GI$92),HLOOKUP(GJ43,Points_Table_Modified,IF(HM43&gt;=6,8,HM43+2),FALSE),0),""),IF(GH43&lt;&gt;"",IF(AND(GJ43&lt;=10,GH43&gt;=$GI$92),HLOOKUP(GJ43,Points_Table,IF(HM43&gt;=6,8,HM43+2),FALSE),0),"")),"")</f>
        <v/>
      </c>
      <c r="GM43" s="53" t="str">
        <f>IF(GK43&lt;&gt;"",AVERAGE(IF(AND($G43="3",GK43&lt;&gt;""),HLOOKUP(GK43,Points_Table_Modified,IF(HM43&gt;=6,8,HM43+2),FALSE),IF(GK43&lt;&gt;"",HLOOKUP(GK43,Points_Table,IF(HM43&gt;=6,8,HM43+2),FALSE),"")),GL43),GL43)</f>
        <v/>
      </c>
      <c r="GN43" s="51" t="str">
        <f>IF(AND($G43="2",GH43&lt;&gt;""),GH43,"")</f>
        <v/>
      </c>
      <c r="GO43" s="52" t="str">
        <f>IF(AND(GH43&lt;&gt;"",$G43="2"),_xlfn.RANK.EQ(GH43,$GN$6:$GN$89),"")</f>
        <v/>
      </c>
      <c r="GP43" s="52" t="str">
        <f>IF(IF(GO43&lt;&gt;"",IF(MAX(COUNTIF($GO$6:$GO$89,$GO$6:$GO$89))&gt;1,"x",""),"")&lt;&gt;"",GO43+1,"")</f>
        <v/>
      </c>
      <c r="GQ43" s="54" t="str">
        <f>IF(GO43&lt;&gt;"",IF($G43="3",IF(GH43&lt;&gt;"",IF(AND(GO43&lt;=10,GH43&gt;=$GN$92),HLOOKUP(GO43,Points_Table_Modified,IF(HM43&gt;=6,8,HM43+2),FALSE),0),""),IF(GH43&lt;&gt;"",IF(AND(GO43&lt;=10,GH43&gt;=$GN$92),HLOOKUP(GO43,Points_Table,IF(HM43&gt;=6,8,HM43+2),FALSE),0),"")),"")</f>
        <v/>
      </c>
      <c r="GR43" s="53" t="str">
        <f>IF(GP43&lt;&gt;"",AVERAGE(IF(AND($G43="3",GP43&lt;&gt;""),HLOOKUP(GP43,Points_Table_Modified,IF(HM43&gt;=6,8,HM43+2),FALSE),IF(GP43&lt;&gt;"",HLOOKUP(GP43,Points_Table,IF(HM43&gt;=6,8,HM43+2),FALSE),"")),GQ43),GQ43)</f>
        <v/>
      </c>
      <c r="GS43" s="51" t="str">
        <f>IF(AND($G43="3",GH43&lt;&gt;""),GH43,"")</f>
        <v/>
      </c>
      <c r="GT43" s="52" t="str">
        <f>IF(AND(GH43&lt;&gt;"",$G43="3"),_xlfn.RANK.EQ(GH43,$GS$6:$GS$89),"")</f>
        <v/>
      </c>
      <c r="GU43" s="52" t="str">
        <f>IF(IF(GT43&lt;&gt;"",IF(MAX(COUNTIF($GT$6:$GT$89,$GT$6:$GT$89))&gt;1,"x",""),"")&lt;&gt;"",GT43+1,"")</f>
        <v/>
      </c>
      <c r="GV43" s="52" t="str">
        <f>IF(GT43&lt;&gt;"",IF($G43="3",IF(GH43&lt;&gt;"",IF(AND(GT43&lt;=20,GH43&gt;=$GS$92),HLOOKUP(GT43,Points_Table_Modified,IF(HM43&gt;=6,8,HM43+2),FALSE),0),""),IF(GH43&lt;&gt;"",IF(AND(GT43&lt;=10,GH43&gt;=$GS$92),HLOOKUP(GT43,Points_Table,IF(HM43&gt;=6,8,HM43+2),FALSE),0),"")),"")</f>
        <v/>
      </c>
      <c r="GW43" s="53" t="str">
        <f>IF(GU43&lt;&gt;"",AVERAGE(IF(AND($G43="3",GU43&lt;&gt;""),HLOOKUP(GU43,Points_Table_Modified,IF(HM43&gt;=6,8,HM43+2),FALSE),IF(GU43&lt;&gt;"",HLOOKUP(GU43,Points_Table,IF(HM43&gt;=6,8,HM43+2),FALSE),"")),GV43),GV43)</f>
        <v/>
      </c>
      <c r="GX43" s="51" t="str">
        <f>IF(AND($G43="4",GH43&lt;&gt;""),GH43,"")</f>
        <v/>
      </c>
      <c r="GY43" s="52" t="str">
        <f>IF(AND($GH43&lt;&gt;"",G43="4"),_xlfn.RANK.EQ(GH43,$GX$6:$GX$89),"")</f>
        <v/>
      </c>
      <c r="GZ43" s="52" t="str">
        <f>IF(IF(GY43&lt;&gt;"",IF(MAX(COUNTIF($GY$6:$GY$89,$GY$6:$GY$89))&gt;1,"x",""),"")&lt;&gt;"",GY43+1,"")</f>
        <v/>
      </c>
      <c r="HA43" s="52" t="str">
        <f>IF(GY43&lt;&gt;"",IF($G43="3",IF(GH43&lt;&gt;"",IF(AND(GY43&lt;=10,GH43&gt;=$GX$92),HLOOKUP(GY43,Points_Table_Modified,IF(HM43&gt;=6,8,HM43+2),FALSE),0),""),IF(GH43&lt;&gt;"",IF(AND(GY43&lt;=10,GH43&gt;=$GX$92),HLOOKUP(GY43,Points_Table,IF(HM43&gt;=6,8,HM43+2),FALSE),0),"")),"")</f>
        <v/>
      </c>
      <c r="HB43" s="53" t="str">
        <f>IF(GZ43&lt;&gt;"",AVERAGE(IF(AND($G43="3",GZ43&lt;&gt;""),HLOOKUP(GZ43,Points_Table_Modified,IF(HM43&gt;=6,8,HM43+2),FALSE),IF(GZ43&lt;&gt;"",HLOOKUP(GZ43,Points_Table,IF(HM43&gt;=6,8,HM43+2),FALSE),"")),HA43),HA43)</f>
        <v/>
      </c>
      <c r="HC43" s="51" t="str">
        <f>IF(AND($G43="5",GH43&lt;&gt;""),GH43,"")</f>
        <v/>
      </c>
      <c r="HD43" s="52" t="str">
        <f>IF(AND(GH43&lt;&gt;"",$G43="5"),_xlfn.RANK.EQ(GH43,$HC$6:$HC$89),"")</f>
        <v/>
      </c>
      <c r="HE43" s="52" t="str">
        <f>IF(IF(HD43&lt;&gt;"",IF(MAX(COUNTIF($HD$6:$HD$89,$HD$6:$HD$89))&gt;1,"x",""),"")&lt;&gt;"",HD43+1,"")</f>
        <v/>
      </c>
      <c r="HF43" s="52" t="str">
        <f>IF(HD43&lt;&gt;"",IF($G43="3",IF(GH43&lt;&gt;"",IF(AND(HD43&lt;=10,GH43&gt;=$HC$92),HLOOKUP(HD43,Points_Table_Modified,IF(HM43&gt;=6,8,HM43+2),FALSE),0),""),IF(GH43&lt;&gt;"",IF(AND(HD43&lt;=10,GH43&gt;=$HC$92),HLOOKUP(HD43,Points_Table,IF(HM43&gt;=6,8,HM43+2),FALSE),0),"")),"")</f>
        <v/>
      </c>
      <c r="HG43" s="53" t="str">
        <f>IF(HE43&lt;&gt;"",AVERAGE(IF(AND($G43="3",HE43&lt;&gt;""),HLOOKUP(HE43,Points_Table_Modified,IF(HM43&gt;=6,8,HM43+2),FALSE),IF(HE43&lt;&gt;"",HLOOKUP(HE43,Points_Table,IF(HM43&gt;=6,8,HM43+2),FALSE),"")),HF43),HF43)</f>
        <v/>
      </c>
      <c r="HH43" s="51" t="str">
        <f>IF(AND($G43="6",GH43&lt;&gt;""),GH43,"")</f>
        <v/>
      </c>
      <c r="HI43" s="52" t="str">
        <f>IF(AND(GH43&lt;&gt;"",$G43="6"),_xlfn.RANK.EQ(GH43,$HH$6:$HH$89),"")</f>
        <v/>
      </c>
      <c r="HJ43" s="52" t="str">
        <f>IF(IF(HI43&lt;&gt;"",IF(MAX(COUNTIF($HI$6:$HI$89,$HI$6:$HI$89))&gt;1,"x",""),"")&lt;&gt;"",HI43+1,"")</f>
        <v/>
      </c>
      <c r="HK43" s="52" t="str">
        <f>IF(HI43&lt;&gt;"",IF($G43="3",IF(GH43&lt;&gt;"",IF(AND(HI43&lt;=10,GH43&gt;=$HH$92),HLOOKUP(HI43,Points_Table_Modified,IF(HM43&gt;=6,8,HM43+2),FALSE),0),""),IF(GH43&lt;&gt;"",IF(AND(HI43&lt;=10,GH43&gt;=$HH$92),HLOOKUP(HI43,Points_Table,IF(HM43&gt;=6,8,HM43+2),FALSE),0),"")),"")</f>
        <v/>
      </c>
      <c r="HL43" s="53" t="str">
        <f>IF(HJ43&lt;&gt;"",AVERAGE(IF(AND($G43="3",HJ43&lt;&gt;""),HLOOKUP(HJ43,Points_Table_Modified,IF(HM43&gt;=6,8,HM43+2),FALSE),IF(HJ43&lt;&gt;"",HLOOKUP(HJ43,Points_Table,IF(HM43&gt;=6,8,HM43+2),FALSE),"")),HK43),HK43)</f>
        <v/>
      </c>
      <c r="HM43" s="57">
        <f>VLOOKUP($G43,Entries_D_Event,9,FALSE)</f>
        <v>0</v>
      </c>
      <c r="HN43" s="52" t="str">
        <f>CONCATENATE(HI43,HD43,GY43,GT43,GO43,GJ43)</f>
        <v/>
      </c>
      <c r="HO43" s="118" t="str">
        <f>IF(HN43&lt;&gt;"",IF(AND($G43="3",GH43&lt;&gt;""),10,IF(GH43&lt;&gt;"",5,"")),"")</f>
        <v/>
      </c>
      <c r="HP43" s="118">
        <f>_xlfn.NUMBERVALUE(IF(HN43&lt;&gt;"",CONCATENATE(HL43,HG43,HB43,GW43,GR43,GM43),""))</f>
        <v>0</v>
      </c>
      <c r="HQ43" s="56">
        <f>IFERROR(HO43+HP43,0)</f>
        <v>0</v>
      </c>
      <c r="HR43" s="90"/>
      <c r="HS43" s="52" t="str">
        <f>IF(AND($G43="1",HR43&lt;&gt;""),HR43,"")</f>
        <v/>
      </c>
      <c r="HT43" s="52" t="str">
        <f>IF(AND(HR43&lt;&gt;"",$G43="1"),_xlfn.RANK.EQ(HR43,$HS$6:$HS$89),"")</f>
        <v/>
      </c>
      <c r="HU43" s="52" t="str">
        <f>IF(IF(HT43&lt;&gt;"",IF(MAX(COUNTIF($HT$6:$HT$89,$HT$6:$HT$89))&gt;1,"x",""),"")&lt;&gt;"",HT43+1,"")</f>
        <v/>
      </c>
      <c r="HV43" s="52" t="str">
        <f>IF(HT43&lt;&gt;"",IF($G43="3",IF(HR43&lt;&gt;"",IF(AND(HT43&lt;=10,HR43&gt;=$HS$92),HLOOKUP(HT43,Points_Table_Modified,IF(IW43&gt;=6,8,IW43+2),FALSE),0),""),IF(HR43&lt;&gt;"",IF(AND(HT43&lt;=10,HR43&gt;=$HS$92),HLOOKUP(HT43,Points_Table,IF(IW43&gt;=6,8,IW43+2),FALSE),0),"")),"")</f>
        <v/>
      </c>
      <c r="HW43" s="53" t="str">
        <f>IF(HU43&lt;&gt;"",AVERAGE(IF(AND($G43="3",HU43&lt;&gt;""),HLOOKUP(HU43,Points_Table_Modified,IF(IW43&gt;=6,8,IW43+2),FALSE),IF(HU43&lt;&gt;"",HLOOKUP(HU43,Points_Table,IF(IW43&gt;=6,8,IW43+2),FALSE),"")),HV43),HV43)</f>
        <v/>
      </c>
      <c r="HX43" s="51" t="str">
        <f>IF(AND($G43="2",HR43&lt;&gt;""),HR43,"")</f>
        <v/>
      </c>
      <c r="HY43" s="52" t="str">
        <f>IF(AND(HR43&lt;&gt;"",$G43="2"),_xlfn.RANK.EQ(HR43,$HX$6:$HX$89),"")</f>
        <v/>
      </c>
      <c r="HZ43" s="52" t="str">
        <f>IF(IF(HY43&lt;&gt;"",IF(MAX(COUNTIF($HY$6:$HY$89,$HY$6:$HY$89))&gt;1,"x",""),"")&lt;&gt;"",HY43+1,"")</f>
        <v/>
      </c>
      <c r="IA43" s="54" t="str">
        <f>IF(HY43&lt;&gt;"",IF($G43="3",IF(HR43&lt;&gt;"",IF(AND(HY43&lt;=10,HR43&gt;=$HX$92),HLOOKUP(HY43,Points_Table_Modified,IF(IW43&gt;=6,8,IW43+2),FALSE),0),""),IF(HR43&lt;&gt;"",IF(AND(HY43&lt;=10,HR43&gt;=$HX$92),HLOOKUP(HY43,Points_Table,IF(IW43&gt;=6,8,IW43+2),FALSE),0),"")),"")</f>
        <v/>
      </c>
      <c r="IB43" s="53" t="str">
        <f>IF(HZ43&lt;&gt;"",AVERAGE(IF(AND($G43="3",HZ43&lt;&gt;""),HLOOKUP(HZ43,Points_Table_Modified,IF(IW43&gt;=6,8,IW43+2),FALSE),IF(HZ43&lt;&gt;"",HLOOKUP(HZ43,Points_Table,IF(IW43&gt;=6,8,IW43+2),FALSE),"")),IA43),IA43)</f>
        <v/>
      </c>
      <c r="IC43" s="51" t="str">
        <f>IF(AND($G43="3",HR43&lt;&gt;""),HR43,"")</f>
        <v/>
      </c>
      <c r="ID43" s="52" t="str">
        <f>IF(AND(HR43&lt;&gt;"",$G43="3"),_xlfn.RANK.EQ(HR43,$IC$6:$IC$89),"")</f>
        <v/>
      </c>
      <c r="IE43" s="52" t="str">
        <f>IF(IF(ID43&lt;&gt;"",IF(MAX(COUNTIF($ID$6:$ID$89,$ID$6:$ID$89))&gt;1,"x",""),"")&lt;&gt;"",ID43+1,"")</f>
        <v/>
      </c>
      <c r="IF43" s="52" t="str">
        <f>IF(ID43&lt;&gt;"",IF($G43="3",IF(HR43&lt;&gt;"",IF(AND(ID43&lt;=20,HR43&gt;=$IC$92),HLOOKUP(ID43,Points_Table_Modified,IF(IW43&gt;=6,8,IW43+2),FALSE),0),""),IF(HR43&lt;&gt;"",IF(AND(ID43&lt;=10,HR43&gt;=$IC$92),HLOOKUP(ID43,Points_Table,IF(IW43&gt;=6,8,IW43+2),FALSE),0),"")),"")</f>
        <v/>
      </c>
      <c r="IG43" s="53" t="str">
        <f>IF(IE43&lt;&gt;"",AVERAGE(IF(AND($G43="3",IE43&lt;&gt;""),HLOOKUP(IE43,Points_Table_Modified,IF(IW43&gt;=6,8,IW43+2),FALSE),IF(IE43&lt;&gt;"",HLOOKUP(IE43,Points_Table,IF(IW43&gt;=6,8,IW43+2),FALSE),"")),IF43),IF43)</f>
        <v/>
      </c>
      <c r="IH43" s="51" t="str">
        <f>IF(AND($G43="4",HR43&lt;&gt;""),HR43,"")</f>
        <v/>
      </c>
      <c r="II43" s="52" t="str">
        <f>IF(AND(HR43&lt;&gt;"",G43="4"),_xlfn.RANK.EQ(HR43,$IH$6:$IH$89),"")</f>
        <v/>
      </c>
      <c r="IJ43" s="52" t="str">
        <f>IF(IF(II43&lt;&gt;"",IF(MAX(COUNTIF($II$6:$II$89,$II$6:$II$89))&gt;1,"x",""),"")&lt;&gt;"",II43+1,"")</f>
        <v/>
      </c>
      <c r="IK43" s="52" t="str">
        <f>IF(II43&lt;&gt;"",IF($G43="3",IF(HR43&lt;&gt;"",IF(AND(II43&lt;=10,HR43&gt;=$IH$92),HLOOKUP(II43,Points_Table_Modified,IF(IW43&gt;=6,8,IW43+2),FALSE),0),""),IF(HR43&lt;&gt;"",IF(AND(II43&lt;=10,HR43&gt;=$IH$92),HLOOKUP(II43,Points_Table,IF(IW43&gt;=6,8,IW43+2),FALSE),0),"")),"")</f>
        <v/>
      </c>
      <c r="IL43" s="53" t="str">
        <f>IF(IJ43&lt;&gt;"",AVERAGE(IF(AND($G43="3",IJ43&lt;&gt;""),HLOOKUP(IJ43,Points_Table_Modified,IF(IW43&gt;=6,8,IW43+2),FALSE),IF(IJ43&lt;&gt;"",HLOOKUP(IJ43,Points_Table,IF(IW43&gt;=6,8,IW43+2),FALSE),"")),IK43),IK43)</f>
        <v/>
      </c>
      <c r="IM43" s="51" t="str">
        <f>IF(AND($G43="5",HR43&lt;&gt;""),HR43,"")</f>
        <v/>
      </c>
      <c r="IN43" s="52" t="str">
        <f>IF(AND(HR43&lt;&gt;"",$G43="5"),_xlfn.RANK.EQ(HR43,$IM$6:$IM$89),"")</f>
        <v/>
      </c>
      <c r="IO43" s="52" t="str">
        <f>IF(IF(IN43&lt;&gt;"",IF(MAX(COUNTIF($IN$6:$IN$89,$IN$6:$IN$89))&gt;1,"x",""),"")&lt;&gt;"",IN43+1,"")</f>
        <v/>
      </c>
      <c r="IP43" s="52" t="str">
        <f>IF(IN43&lt;&gt;"",IF($G43="3",IF(HR43&lt;&gt;"",IF(AND(IN43&lt;=10,HR43&gt;=$IM$92),HLOOKUP(IN43,Points_Table_Modified,IF(IW43&gt;=6,8,IW43+2),FALSE),0),""),IF(HR43&lt;&gt;"",IF(AND(IN43&lt;=10,HR43&gt;=$IM$92),HLOOKUP(IN43,Points_Table,IF(IW43&gt;=6,8,IW43+2),FALSE),0),"")),"")</f>
        <v/>
      </c>
      <c r="IQ43" s="53" t="str">
        <f>IF(IO43&lt;&gt;"",AVERAGE(IF(AND($G43="3",IO43&lt;&gt;""),HLOOKUP(IO43,Points_Table_Modified,IF(IW43&gt;=6,8,IW43+2),FALSE),IF(IO43&lt;&gt;"",HLOOKUP(IO43,Points_Table,IF(IW43&gt;=6,8,IW43+2),FALSE),"")),IP43),IP43)</f>
        <v/>
      </c>
      <c r="IR43" s="51" t="str">
        <f>IF(AND($G43="6",HR43&lt;&gt;""),HR43,"")</f>
        <v/>
      </c>
      <c r="IS43" s="52" t="str">
        <f>IF(AND(HR43&lt;&gt;"",$G43="6"),_xlfn.RANK.EQ(HR43,$IR$6:$IR$89),"")</f>
        <v/>
      </c>
      <c r="IT43" s="52" t="str">
        <f>IF(IF(IS43&lt;&gt;"",IF(MAX(COUNTIF($IS$6:$IS$89,$IS$6:$IS$89))&gt;1,"x",""),"")&lt;&gt;"",IS43+1,"")</f>
        <v/>
      </c>
      <c r="IU43" s="52" t="str">
        <f>IF(IS43&lt;&gt;"",IF($G43="3",IF(HR43&lt;&gt;"",IF(AND(IS43&lt;=10,HR43&gt;=$IR$92),HLOOKUP(IS43,Points_Table_Modified,IF(IW43&gt;=6,8,IW43+2),FALSE),0),""),IF(HR43&lt;&gt;"",IF(AND(IS43&lt;=10,HR43&gt;=$IR$92),HLOOKUP(IS43,Points_Table,IF(IW43&gt;=6,8,IW43+2),FALSE),0),"")),"")</f>
        <v/>
      </c>
      <c r="IV43" s="53" t="str">
        <f>IF(IT43&lt;&gt;"",AVERAGE(IF(AND($G43="3",IT43&lt;&gt;""),HLOOKUP(IT43,Points_Table_Modified,IF(IW43&gt;=6,8,IW43+2),FALSE),IF(IT43&lt;&gt;"",HLOOKUP(IT43,Points_Table,IF(IW43&gt;=6,8,IW43+2),FALSE),"")),IU43),IU43)</f>
        <v/>
      </c>
      <c r="IW43" s="57">
        <f>VLOOKUP($G43,Entries_D_Event,10,FALSE)</f>
        <v>0</v>
      </c>
      <c r="IX43" s="52" t="str">
        <f>CONCATENATE(IS43,IN43,II43,ID43,HY43,HT43)</f>
        <v/>
      </c>
      <c r="IY43" s="118" t="str">
        <f>IF(IX43&lt;&gt;"",IF(AND($G43="3",HR43&lt;&gt;""),10,IF(HR43&lt;&gt;"",5,"")),"")</f>
        <v/>
      </c>
      <c r="IZ43" s="118">
        <f>_xlfn.NUMBERVALUE(IF(IX43&lt;&gt;"",CONCATENATE(IV43,IQ43,IL43,IG43,IB43,HW43),""))</f>
        <v>0</v>
      </c>
      <c r="JA43" s="56">
        <f>IFERROR(IY43+IZ43,0)</f>
        <v>0</v>
      </c>
      <c r="JB43" s="90"/>
      <c r="JC43" s="52" t="str">
        <f>IF(AND($G43="1",JB43&lt;&gt;""),JB43,"")</f>
        <v/>
      </c>
      <c r="JD43" s="52" t="str">
        <f>IF(AND(JB43&lt;&gt;"",$G43="1"),_xlfn.RANK.EQ(JB43,$JC$6:$JC$89),"")</f>
        <v/>
      </c>
      <c r="JE43" s="52" t="str">
        <f>IF(IF(JD43&lt;&gt;"",IF(MAX(COUNTIF($JD$6:$JD$89,$JD$6:$JD$89))&gt;1,"x",""),"")&lt;&gt;"",JD43+1,"")</f>
        <v/>
      </c>
      <c r="JF43" s="52" t="str">
        <f>IF(JD43&lt;&gt;"",IF($G43="3",IF(JB43&lt;&gt;"",IF(AND(JD43&lt;=10,JB43&gt;=$JC$92),HLOOKUP(JD43,Points_Table_Modified,IF(KG43&gt;=6,8,KG43+2),FALSE),0),""),IF(JB43&lt;&gt;"",IF(AND(JD43&lt;=10,JB43&gt;=$JC$92),HLOOKUP(JD43,Points_Table,IF(KG43&gt;=6,8,KG43+2),FALSE),0),"")),"")</f>
        <v/>
      </c>
      <c r="JG43" s="53" t="str">
        <f>IF(JE43&lt;&gt;"",AVERAGE(IF(AND($G43="3",JE43&lt;&gt;""),HLOOKUP(JE43,Points_Table_Modified,IF(KG43&gt;=6,8,KG43+2),FALSE),IF(JE43&lt;&gt;"",HLOOKUP(JE43,Points_Table,IF(KG43&gt;=6,8,KG43+2),FALSE),"")),JF43),JF43)</f>
        <v/>
      </c>
      <c r="JH43" s="51" t="str">
        <f>IF(AND($G43="2",JB43&lt;&gt;""),JB43,"")</f>
        <v/>
      </c>
      <c r="JI43" s="52" t="str">
        <f>IF(AND(JB43&lt;&gt;"",$G43="2"),_xlfn.RANK.EQ(JB43,$JH$6:$JH$89),"")</f>
        <v/>
      </c>
      <c r="JJ43" s="52" t="str">
        <f>IF(IF(JI43&lt;&gt;"",IF(MAX(COUNTIF($JI$6:$JI$89,$JI$6:$JI$89))&gt;1,"x",""),"")&lt;&gt;"",JI43+1,"")</f>
        <v/>
      </c>
      <c r="JK43" s="54" t="str">
        <f>IF(JI43&lt;&gt;"",IF($G43="3",IF(JB43&lt;&gt;"",IF(AND(JI43&lt;=10,JB43&gt;=$JH$92),HLOOKUP(JI43,Points_Table_Modified,IF(KG43&gt;=6,8,KG43+2),FALSE),0),""),IF(JB43&lt;&gt;"",IF(AND(JI43&lt;=10,JB43&gt;=$JH$92),HLOOKUP(JI43,Points_Table,IF(KG43&gt;=6,8,KG43+2),FALSE),0),"")),"")</f>
        <v/>
      </c>
      <c r="JL43" s="53" t="str">
        <f>IF(JJ43&lt;&gt;"",AVERAGE(IF(AND($G43="3",JJ43&lt;&gt;""),HLOOKUP(JJ43,Points_Table_Modified,IF(KG43&gt;=6,8,KG43+2),FALSE),IF(JJ43&lt;&gt;"",HLOOKUP(JJ43,Points_Table,IF(KG43&gt;=6,8,KG43+2),FALSE),"")),JK43),JK43)</f>
        <v/>
      </c>
      <c r="JM43" s="51" t="str">
        <f>IF(AND($G43="3",JB43&lt;&gt;""),JB43,"")</f>
        <v/>
      </c>
      <c r="JN43" s="52" t="str">
        <f>IF(AND(JB43&lt;&gt;"",$G43="3"),_xlfn.RANK.EQ(JB43,$JM$6:$JM$89),"")</f>
        <v/>
      </c>
      <c r="JO43" s="52" t="str">
        <f>IF(IF(JN43&lt;&gt;"",IF(MAX(COUNTIF($JN$6:$JN$89,$JN$6:$JN$89))&gt;1,"x",""),"")&lt;&gt;"",JN43+1,"")</f>
        <v/>
      </c>
      <c r="JP43" s="52" t="str">
        <f>IF(JN43&lt;&gt;"",IF($G43="3",IF(JB43&lt;&gt;"",IF(AND(JN43&lt;=20,JB43&gt;=$JM$92),HLOOKUP(JN43,Points_Table_Modified,IF(KG43&gt;=6,8,KG43+2),FALSE),0),""),IF(JB43&lt;&gt;"",IF(AND(JN43&lt;=10,JB43&gt;=$JM$92),HLOOKUP(JN43,Points_Table,IF(KG43&gt;=6,8,KG43+2),FALSE),0),"")),"")</f>
        <v/>
      </c>
      <c r="JQ43" s="53" t="str">
        <f>IF(JO43&lt;&gt;"",AVERAGE(IF(AND($G43="3",JO43&lt;&gt;""),HLOOKUP(JO43,Points_Table_Modified,IF(KG43&gt;=6,8,KG43+2),FALSE),IF(JO43&lt;&gt;"",HLOOKUP(JO43,Points_Table,IF(KG43&gt;=6,8,KG43+2),FALSE),"")),JP43),JP43)</f>
        <v/>
      </c>
      <c r="JR43" s="51" t="str">
        <f>IF(AND($G43="4",JB43&lt;&gt;""),JB43,"")</f>
        <v/>
      </c>
      <c r="JS43" s="52" t="str">
        <f>IF(AND(JB43&lt;&gt;"",G43="4"),_xlfn.RANK.EQ(JB43,$JR$6:$JR$89),"")</f>
        <v/>
      </c>
      <c r="JT43" s="52" t="str">
        <f>IF(IF(JS43&lt;&gt;"",IF(MAX(COUNTIF($JS$6:$JS$89,$JS$6:$JS$89))&gt;1,"x",""),"")&lt;&gt;"",JS43+1,"")</f>
        <v/>
      </c>
      <c r="JU43" s="52" t="str">
        <f>IF(JS43&lt;&gt;"",IF($G43="3",IF(JB43&lt;&gt;"",IF(AND(JS43&lt;=10,JB43&gt;=$JR$92),HLOOKUP(JS43,Points_Table_Modified,IF(KG43&gt;=6,8,KG43+2),FALSE),0),""),IF(JB43&lt;&gt;"",IF(AND(JS43&lt;=10,JB43&gt;=$JR$92),HLOOKUP(JS43,Points_Table,IF(KG43&gt;=6,8,KG43+2),FALSE),0),"")),"")</f>
        <v/>
      </c>
      <c r="JV43" s="53" t="str">
        <f>IF(JT43&lt;&gt;"",AVERAGE(IF(AND($G43="3",JT43&lt;&gt;""),HLOOKUP(JT43,Points_Table_Modified,IF(KG43&gt;=6,8,KG43+2),FALSE),IF(JT43&lt;&gt;"",HLOOKUP(JT43,Points_Table,IF(KG43&gt;=6,8,KG43+2),FALSE),"")),JU43),JU43)</f>
        <v/>
      </c>
      <c r="JW43" s="51" t="str">
        <f>IF(AND($G43="5",JB43&lt;&gt;""),JB43,"")</f>
        <v/>
      </c>
      <c r="JX43" s="52" t="str">
        <f>IF(AND(JB43&lt;&gt;"",$G43="5"),_xlfn.RANK.EQ(JB43,$JW$6:$JW$89),"")</f>
        <v/>
      </c>
      <c r="JY43" s="52" t="str">
        <f>IF(IF(JX43&lt;&gt;"",IF(MAX(COUNTIF($JX$6:$JX$89,$JX$6:$JX$89))&gt;1,"x",""),"")&lt;&gt;"",JX43+1,"")</f>
        <v/>
      </c>
      <c r="JZ43" s="52" t="str">
        <f>IF(JX43&lt;&gt;"",IF($G43="3",IF(JB43&lt;&gt;"",IF(AND(JX43&lt;=10,JB43&gt;=$JW$92),HLOOKUP(JX43,Points_Table_Modified,IF(KG43&gt;=6,8,KG43+2),FALSE),0),""),IF(JB43&lt;&gt;"",IF(AND(JX43&lt;=10,JB43&gt;=$JW$92),HLOOKUP(JX43,Points_Table,IF(KG43&gt;=6,8,KG43+2),FALSE),0),"")),"")</f>
        <v/>
      </c>
      <c r="KA43" s="53" t="str">
        <f>IF(JY43&lt;&gt;"",AVERAGE(IF(AND($G43="3",JY43&lt;&gt;""),HLOOKUP(JY43,Points_Table_Modified,IF(KG43&gt;=6,8,KG43+2),FALSE),IF(JY43&lt;&gt;"",HLOOKUP(JY43,Points_Table,IF(KG43&gt;=6,8,KG43+2),FALSE),"")),JZ43),JZ43)</f>
        <v/>
      </c>
      <c r="KB43" s="51" t="str">
        <f>IF(AND($G43="6",JB43&lt;&gt;""),JB43,"")</f>
        <v/>
      </c>
      <c r="KC43" s="52" t="str">
        <f>IF(AND(JB43&lt;&gt;"",$G43="6"),_xlfn.RANK.EQ(JB43,$KB$6:$KB$89),"")</f>
        <v/>
      </c>
      <c r="KD43" s="52" t="str">
        <f>IF(IF(KC43&lt;&gt;"",IF(MAX(COUNTIF($KC$6:$KC$89,$KC$6:$KC$89))&gt;1,"x",""),"")&lt;&gt;"",KC43+1,"")</f>
        <v/>
      </c>
      <c r="KE43" s="52" t="str">
        <f>IF(KC43&lt;&gt;"",IF($G43="3",IF(JB43&lt;&gt;"",IF(AND(KC43&lt;=10,JB43&gt;=$KB$92),HLOOKUP(KC43,Points_Table_Modified,IF(KG43&gt;=6,8,KG43+2),FALSE),0),""),IF(JB43&lt;&gt;"",IF(AND(KC43&lt;=10,JB43&gt;=$KB$92),HLOOKUP(KC43,Points_Table,IF(KG43&gt;=6,8,KG43+2),FALSE),0),"")),"")</f>
        <v/>
      </c>
      <c r="KF43" s="53" t="str">
        <f>IF(KD43&lt;&gt;"",AVERAGE(IF(AND($G43="3",KD43&lt;&gt;""),HLOOKUP(KD43,Points_Table_Modified,IF(KG43&gt;=6,8,KG43+2),FALSE),IF(KD43&lt;&gt;"",HLOOKUP(KD43,Points_Table,IF(KG43&gt;=6,8,KG43+2),FALSE),"")),KE43),KE43)</f>
        <v/>
      </c>
      <c r="KG43" s="57">
        <f>VLOOKUP($G43,Entries_D_Event,11,FALSE)</f>
        <v>0</v>
      </c>
      <c r="KH43" s="52" t="str">
        <f>CONCATENATE(KC43,JX43,JS43,JN43,JI43,JD43)</f>
        <v/>
      </c>
      <c r="KI43" s="118" t="str">
        <f>IF(KH43&lt;&gt;"",IF(AND($G43="3",JB43&lt;&gt;""),10,IF(JB43&lt;&gt;"",5,"")),"")</f>
        <v/>
      </c>
      <c r="KJ43" s="118">
        <f>_xlfn.NUMBERVALUE(IF(KH43&lt;&gt;"",CONCATENATE(KF43,KA43,JV43,JQ43,JL43,JG43),""))</f>
        <v>0</v>
      </c>
      <c r="KK43" s="56">
        <f>IFERROR(KI43+KJ43,0)</f>
        <v>0</v>
      </c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</row>
    <row r="44" spans="1:358" s="1" customFormat="1" x14ac:dyDescent="0.25">
      <c r="A44" s="35"/>
      <c r="B44" s="45">
        <v>39</v>
      </c>
      <c r="C44" s="46" t="s">
        <v>214</v>
      </c>
      <c r="D44" s="47" t="s">
        <v>120</v>
      </c>
      <c r="E44" s="50"/>
      <c r="F44" s="109">
        <v>929</v>
      </c>
      <c r="G44" s="49" t="s">
        <v>59</v>
      </c>
      <c r="H44" s="50" t="str">
        <f>VLOOKUP($G44,Class_Description,2)</f>
        <v>Open Class</v>
      </c>
      <c r="I44" s="187">
        <f>AS44+CC44+DM44+EW44+GG44+HQ44+JA44+KK44</f>
        <v>15</v>
      </c>
      <c r="J44" s="116"/>
      <c r="K44" s="102" t="str">
        <f>IF(AND(J44&lt;&gt;"",$G44="1"),J44,"")</f>
        <v/>
      </c>
      <c r="L44" s="103" t="str">
        <f>IF(AND(J44&lt;&gt;"",$G44="1"),_xlfn.RANK.EQ(J44,$K$6:$K$89),"")</f>
        <v/>
      </c>
      <c r="M44" s="103" t="str">
        <f>IF(G44="6",IF(IF(L44&lt;&gt;"",IF(MAX(COUNTIF($L$6:$L$89,$L$6:$L$89))&gt;1,"x",""),"")&lt;&gt;"",L44+1,""),IF(K44=0,"",IF(IF(L44&lt;&gt;"",IF(MAX(COUNTIF($L$6:$L$89,$L$6:$L$89))&gt;1,"x",""),"")&lt;&gt;"",L44+1,"")))</f>
        <v/>
      </c>
      <c r="N44" s="103" t="str">
        <f>IF(L44&lt;&gt;"",IF($G44="3",IF(AND(L44&lt;=20,J44&gt;=$K$92),HLOOKUP(L44,Points_Table_Modified,IF(AO44&gt;=6,8,AO44+2),FALSE),0),IF(AND(L44&lt;=10,J44&gt;=$K$92),HLOOKUP(L44,Points_Table,IF(AO44&gt;=6,8,AO44+2),FALSE),0)),"")</f>
        <v/>
      </c>
      <c r="O44" s="103" t="str">
        <f>IF(M44&lt;&gt;"",AVERAGE(IF(AND($G44="3",M44&lt;&gt;""),HLOOKUP(M44,Points_Table_Modified,IF(AO44&gt;=6,8,AO44+2),FALSE),IF(M44&lt;&gt;"",HLOOKUP(M44,Points_Table,IF(AO44&gt;=6,8,AO44+2),FALSE),"")),N44),N44)</f>
        <v/>
      </c>
      <c r="P44" s="102" t="str">
        <f>IF(AND(J44&lt;&gt;"",$G44="2"),J44,"")</f>
        <v/>
      </c>
      <c r="Q44" s="103" t="str">
        <f>IF(AND(J44&lt;&gt;"",$G44="2"),_xlfn.RANK.EQ(J44,$P$6:$P$89),"")</f>
        <v/>
      </c>
      <c r="R44" s="103" t="str">
        <f>IF(G44="6",IF(IF(Q44&lt;&gt;"",IF(MAX(COUNTIF($Q$6:$Q$89,$Q$6:$Q$89))&gt;1,"x",""),"")&lt;&gt;"",Q44+1,""),IF(P44=0,"",IF(IF(Q44&lt;&gt;"",IF(MAX(COUNTIF($Q$6:$Q$89,$Q$6:$Q$89))&gt;1,"x",""),"")&lt;&gt;"",Q44+1,"")))</f>
        <v/>
      </c>
      <c r="S44" s="103" t="str">
        <f>IF(Q44&lt;&gt;"",IF($G44="3",IF(J44&lt;&gt;"",IF(AND(Q44&lt;=10,J44&gt;=$P$92),HLOOKUP(Q44,Points_Table_Modified,IF(AO44&gt;=6,8,AO44+2),FALSE),0),""),IF(J44&lt;&gt;"",IF(AND(Q44&lt;=10,J44&gt;=$P$92),HLOOKUP(Q44,Points_Table,IF(AO44&gt;=6,8,AO44+2),FALSE),0),"")),"")</f>
        <v/>
      </c>
      <c r="T44" s="103" t="str">
        <f>IF(R44&lt;&gt;"",AVERAGE(IF(AND($G44="3",R44&lt;&gt;""),HLOOKUP(R44,Points_Table_Modified,IF(AO44&gt;=6,8,AO44+2),FALSE),IF(R44&lt;&gt;"",HLOOKUP(R44,Points_Table,IF(AO44&gt;=6,8,AO44+2),FALSE),"")),S44),S44)</f>
        <v/>
      </c>
      <c r="U44" s="102" t="str">
        <f>IF(AND(J44&lt;&gt;"",$G44="3"),J44,"")</f>
        <v/>
      </c>
      <c r="V44" s="103" t="str">
        <f>IF(AND(J44&lt;&gt;"",$G44="3"),_xlfn.RANK.EQ(J44,$U$6:$U$89),"")</f>
        <v/>
      </c>
      <c r="W44" s="103" t="str">
        <f>IF(G44="6",IF(IF(V44&lt;&gt;"",IF(MAX(COUNTIF($V$6:$V$89,$V$6:$V$89))&gt;1,"x",""),"")&lt;&gt;"",V44+1,""),IF(U44=0,"",IF(IF(V44&lt;&gt;"",IF(MAX(COUNTIF($V$6:$V$89,$V$6:$V$89))&gt;1,"x",""),"")&lt;&gt;"",V44+1,"")))</f>
        <v/>
      </c>
      <c r="X44" s="103" t="str">
        <f>IF(V44&lt;&gt;"",IF($G44="3",IF(J44&lt;&gt;"",IF(AND(V44&lt;=20,J44&gt;=$U$92),HLOOKUP(V44,Points_Table_Modified,IF(AO44&gt;=6,8,AO44+2),FALSE),0),""),IF(J44&lt;&gt;"",IF(AND(V44&lt;=10,$J44&gt;=$U$92),HLOOKUP(V44,Points_Table,IF(AO44&gt;=6,8,AO44+2),FALSE),0),"")),"")</f>
        <v/>
      </c>
      <c r="Y44" s="103" t="str">
        <f>IF(W44&lt;&gt;"",AVERAGE(IF(AND($G44="3",W44&lt;&gt;""),HLOOKUP(W44,Points_Table_Modified,IF(AO44&gt;=6,8,AO44+2),FALSE),IF(W44&lt;&gt;"",HLOOKUP(W44,Points_Table,IF(AO44&gt;=6,8,AO44+2),FALSE),"")),X44),X44)</f>
        <v/>
      </c>
      <c r="Z44" s="102" t="str">
        <f>IF(AND(J44&lt;&gt;"",$G44="4"),J44,"")</f>
        <v/>
      </c>
      <c r="AA44" s="103" t="str">
        <f>IF(AND($J44&lt;&gt;"",G44="4"),_xlfn.RANK.EQ(J44,$Z$6:$Z$89),"")</f>
        <v/>
      </c>
      <c r="AB44" s="103" t="str">
        <f>IF($G44="6",IF(IF(AA44&lt;&gt;"",IF(MAX(COUNTIF($AA$6:$AA$89,$AA$6:$AA$89))&gt;1,"x",""),"")&lt;&gt;"",AA44+1,""),IF(Z44=0,"",IF(IF(AA44&lt;&gt;"",IF(MAX(COUNTIF($AA$6:$AA$89,$AA$6:$AA$89))&gt;1,"x",""),"")&lt;&gt;"",AA44+1,"")))</f>
        <v/>
      </c>
      <c r="AC44" s="103" t="str">
        <f>IF(AA44&lt;&gt;"",IF($G44="3",IF(J44&lt;&gt;"",IF(AND(AA44&lt;=10,J44&gt;=$Z$92),HLOOKUP(AA44,Points_Table_Modified,IF(AO44&gt;=6,8,AO44+2),FALSE),0),""),IF(J44&lt;&gt;"",IF(AND(AA44&lt;=10,J44&gt;=$Z$92),HLOOKUP(AA44,Points_Table,IF(AO44&gt;=6,8,AO44+2),FALSE),0),"")),"")</f>
        <v/>
      </c>
      <c r="AD44" s="103" t="str">
        <f>IF(AB44&lt;&gt;"",AVERAGE(IF(AND($G44="3",AB44&lt;&gt;""),HLOOKUP(AB44,Points_Table_Modified,IF(AO44&gt;=6,8,AO44+2),FALSE),IF(AB44&lt;&gt;"",HLOOKUP(AB44,Points_Table,IF(AO44&gt;=6,8,AO44+2),FALSE),"")),AC44),AC44)</f>
        <v/>
      </c>
      <c r="AE44" s="102" t="str">
        <f>IF(AND(J44&lt;&gt;"",$G44="5"),J44,"")</f>
        <v/>
      </c>
      <c r="AF44" s="103" t="str">
        <f>IF(AND(J44&lt;&gt;"",$G44="5"),_xlfn.RANK.EQ(J44,$AE$6:$AE$89),"")</f>
        <v/>
      </c>
      <c r="AG44" s="103" t="str">
        <f>IF($G44="6",IF(IF(AF44&lt;&gt;"",IF(MAX(COUNTIF($AF$6:$AF$89,$AF$6:$AF$89))&gt;1,"x",""),"")&lt;&gt;"",AF44+1,""),IF(AE44=0,"",IF(IF(AF44&lt;&gt;"",IF(MAX(COUNTIF($AF$6:$AF$89,$AF$6:$AF$89))&gt;1,"x",""),"")&lt;&gt;"",AF44+1,"")))</f>
        <v/>
      </c>
      <c r="AH44" s="103" t="str">
        <f>IF(AF44&lt;&gt;"",IF($G44="3",IF(J44&lt;&gt;"",IF(AND(AF44&lt;=10,J44&gt;=$AE$92),HLOOKUP(AF44,Points_Table_Modified,IF(AO44&gt;=6,8,AO44+2),FALSE),0),""),IF(J44&lt;&gt;"",IF(AND(AF44&lt;=10,J44&gt;=$AE$92),HLOOKUP(AF44,Points_Table,IF(AO44&gt;=6,8,AO44+2),FALSE),0),"")),"")</f>
        <v/>
      </c>
      <c r="AI44" s="103" t="str">
        <f>IF(AG44&lt;&gt;"",AVERAGE(IF(AND($G44="3",AG44&lt;&gt;""),HLOOKUP(AG44,Points_Table_Modified,IF(AO44&gt;=6,8,AO44+2),FALSE),IF(AG44&lt;&gt;"",HLOOKUP(AG44,Points_Table,IF(AO44&gt;=6,8,AO44+2),FALSE),"")),AH44),AH44)</f>
        <v/>
      </c>
      <c r="AJ44" s="102" t="str">
        <f>IF(AND(J44&lt;&gt;"",$G44="6"),J44,"")</f>
        <v/>
      </c>
      <c r="AK44" s="103" t="str">
        <f>IF(AND(J44&lt;&gt;"",$G44="6"),_xlfn.RANK.EQ(J44,$AJ$6:$AJ$89),"")</f>
        <v/>
      </c>
      <c r="AL44" s="103" t="str">
        <f>IF(G44="6",IF(IF(AK44&lt;&gt;"",IF(MAX(COUNTIF($AK$6:$AK$89,$AK$6:$AK$89))&gt;1,"x",""),"")&lt;&gt;"",AK44+1,""),IF(AJ44=0,"",IF(IF(AK44&lt;&gt;"",IF(MAX(COUNTIF($AK$6:$AK$89,$AK$6:$AK$89))&gt;1,"x",""),"")&lt;&gt;"",AK44+1,"")))</f>
        <v/>
      </c>
      <c r="AM44" s="103" t="str">
        <f>IF(AK44&lt;&gt;"",IF($G44="3",IF(J44&lt;&gt;"",IF(AND(AK44&lt;=10,J44&gt;=$AJ$92),HLOOKUP(AK44,Points_Table_Modified,IF(AO44&gt;=6,8,AO44+2),FALSE),0),""),IF(J44&lt;&gt;"",IF(AND(AK44&lt;=10,J44&gt;=$AJ$92),HLOOKUP(AK44,Points_Table,IF(AO44&gt;=6,8,AO44+2),FALSE),0),"")),"")</f>
        <v/>
      </c>
      <c r="AN44" s="136" t="str">
        <f>IF(AL44&lt;&gt;"",AVERAGE(IF(AND($G44="3",AL44&lt;&gt;""),HLOOKUP(AL44,Points_Table_Modified,IF(AO44&gt;=6,8,AO44+2),FALSE),IF(AL44&lt;&gt;"",HLOOKUP(AL44,Points_Table,IF(AO44&gt;=6,8,AO44+2),FALSE),"")),AM44),AM44)</f>
        <v/>
      </c>
      <c r="AO44" s="55">
        <f>VLOOKUP($G44,Entries_D_Event,4,FALSE)</f>
        <v>9</v>
      </c>
      <c r="AP44" s="52" t="str">
        <f>CONCATENATE(AK44,AF44,AA44,V44,Q44,L44)</f>
        <v/>
      </c>
      <c r="AQ44" s="118" t="str">
        <f>IF(AP44&lt;&gt;"",IF(AND($G44="3",J44&lt;&gt;""),10,IF(J44&lt;&gt;"",5,"")),"")</f>
        <v/>
      </c>
      <c r="AR44" s="118">
        <f>_xlfn.NUMBERVALUE(IF(AP44&lt;&gt;"",CONCATENATE(AN44,AI44,AD44,Y44,T44,O44),""))</f>
        <v>0</v>
      </c>
      <c r="AS44" s="56">
        <f>IFERROR(AQ44+AR44,0)</f>
        <v>0</v>
      </c>
      <c r="AT44" s="90"/>
      <c r="AU44" s="54" t="str">
        <f>IF(AND(AT44&lt;&gt;"",$G44="1"),AT44,"")</f>
        <v/>
      </c>
      <c r="AV44" s="52" t="str">
        <f>IF(AND(AT44&lt;&gt;"",$G44="1"),_xlfn.RANK.EQ(AT44,$AU$6:$AU$89),"")</f>
        <v/>
      </c>
      <c r="AW44" s="52" t="str">
        <f>IF(IF(AV44&lt;&gt;"",IF(MAX(COUNTIF($AV$6:$AV$89,$AV$6:$AV$89))&gt;1,"x",""),"")&lt;&gt;"",AV44+1,"")</f>
        <v/>
      </c>
      <c r="AX44" s="52" t="str">
        <f>IF(AV44&lt;&gt;"",IF($G44="3",IF(AT44&lt;&gt;"",IF(AND(AV44&lt;=10,AT44&gt;=$AU$92),HLOOKUP(AV44,Points_Table_Modified,IF(BY44&gt;=6,8,BY44+2),FALSE),0),""),IF(AT44&lt;&gt;"",IF(AND(AV44&lt;=10,AT44&gt;=$AU$92),HLOOKUP(AV44,Points_Table,IF(BY44&gt;=6,8,BY44+2),FALSE),0),"")),"")</f>
        <v/>
      </c>
      <c r="AY44" s="53" t="str">
        <f>IF(AW44&lt;&gt;"",AVERAGE(IF(AND($G44="3",AW44&lt;&gt;""),HLOOKUP(AW44,Points_Table_Modified,IF(BY44&gt;=6,8,BY44+2),FALSE),IF(AW44&lt;&gt;"",HLOOKUP(AW44,Points_Table,IF(BY44&gt;=6,8,BY44+2),FALSE),"")),AX44),AX44)</f>
        <v/>
      </c>
      <c r="AZ44" s="51" t="str">
        <f>IF(AND($G44="2",AT44&lt;&gt;""),AT44,"")</f>
        <v/>
      </c>
      <c r="BA44" s="52" t="str">
        <f>IF(AND(AT44&lt;&gt;"",$G44="2"),_xlfn.RANK.EQ(AT44,$AZ$6:$AZ$89),"")</f>
        <v/>
      </c>
      <c r="BB44" s="52" t="str">
        <f>IF(IF(BA44&lt;&gt;"",IF(MAX(COUNTIF($BA$6:$BA$89,$BA$6:$BA$89))&gt;1,"x",""),"")&lt;&gt;"",BA44+1,"")</f>
        <v/>
      </c>
      <c r="BC44" s="54" t="str">
        <f>IF(BA44&lt;&gt;"",IF($G44="3",IF(AT44&lt;&gt;"",IF(AND(BA44&lt;=10,AT44&gt;=$AZ$92),HLOOKUP(BA44,Points_Table_Modified,IF(BY44&gt;=6,8,BY44+2),FALSE),0),""),IF(AT44&lt;&gt;"",IF(AND(BA44&lt;=10,AT44&gt;=$AZ$92),HLOOKUP(BA44,Points_Table,IF(BY44&gt;=6,8,BY44+2),FALSE),0),"")),"")</f>
        <v/>
      </c>
      <c r="BD44" s="53" t="str">
        <f>IF(BB44&lt;&gt;"",AVERAGE(IF(AND($G44="3",BB44&lt;&gt;""),HLOOKUP(BB44,Points_Table_Modified,IF(BY44&gt;=6,8,BY44+2),FALSE),IF(BB44&lt;&gt;"",HLOOKUP(BB44,Points_Table,IF(BY44&gt;=6,8,BY44+2),FALSE),"")),BC44),BC44)</f>
        <v/>
      </c>
      <c r="BE44" s="51" t="str">
        <f>IF(AND($G44="3",AT44&lt;&gt;""),AT44,"")</f>
        <v/>
      </c>
      <c r="BF44" s="52" t="str">
        <f>IF(AND(AT44&lt;&gt;"",$G44="3"),_xlfn.RANK.EQ(AT44,$BE$6:$BE$89),"")</f>
        <v/>
      </c>
      <c r="BG44" s="52" t="str">
        <f>IF(IF(BF44&lt;&gt;"",IF(MAX(COUNTIF($BF$6:$BF$89,$BF$6:$BF$89))&gt;1,"x",""),"")&lt;&gt;"",BF44+1,"")</f>
        <v/>
      </c>
      <c r="BH44" s="52" t="str">
        <f>IF(BF44&lt;&gt;"",IF($G44="3",IF(AT44&lt;&gt;"",IF(AND(BF44&lt;=20,AT44&gt;=$BE$92),HLOOKUP(BF44,Points_Table_Modified,IF(BY44&gt;=6,8,BY44+2),FALSE),0),""),IF(AT44&lt;&gt;"",IF(AND(BF44&lt;=10,AT44&gt;=$BE$92),HLOOKUP(BF44,Points_Table,IF(BY44&gt;=6,8,BY44+2),FALSE),0),"")),"")</f>
        <v/>
      </c>
      <c r="BI44" s="53" t="str">
        <f>IF(BG44&lt;&gt;"",AVERAGE(IF(AND($G44="3",BG44&lt;&gt;""),HLOOKUP(BG44,Points_Table_Modified,IF(BY44&gt;=6,8,BY44+2),FALSE),IF(BG44&lt;&gt;"",HLOOKUP(BG44,Points_Table,IF(BY44&gt;=6,8,BY44+2),FALSE),"")),BH44),BH44)</f>
        <v/>
      </c>
      <c r="BJ44" s="51" t="str">
        <f>IF(AND($G44="4",AT44&lt;&gt;""),AT44,"")</f>
        <v/>
      </c>
      <c r="BK44" s="52" t="str">
        <f>IF(AND(AT44&lt;&gt;"",G44="4"),_xlfn.RANK.EQ(AT44,$BJ$6:$BJ$89),"")</f>
        <v/>
      </c>
      <c r="BL44" s="52" t="str">
        <f>IF(IF(BK44&lt;&gt;"",IF(MAX(COUNTIF($BK$6:$BK$89,$BK$6:$BK$89))&gt;1,"x",""),"")&lt;&gt;"",BK44+1,"")</f>
        <v/>
      </c>
      <c r="BM44" s="52" t="str">
        <f>IF(BK44&lt;&gt;"",IF($G44="3",IF(AT44&lt;&gt;"",IF(AND(BK44&lt;=10,AT44&gt;=$BJ$92),HLOOKUP(BK44,Points_Table_Modified,IF(BY44&gt;=6,8,BY44+2),FALSE),0),""),IF(AT44&lt;&gt;"",IF(AND(BK44&lt;=10,AT44&gt;=$BJ$92),HLOOKUP(BK44,Points_Table,IF(BY44&gt;=6,8,BY44+2),FALSE),0),"")),"")</f>
        <v/>
      </c>
      <c r="BN44" s="53" t="str">
        <f>IF(BL44&lt;&gt;"",AVERAGE(IF(AND($G44="3",BL44&lt;&gt;""),HLOOKUP(BL44,Points_Table_Modified,IF(BY44&gt;=6,8,BY44+2),FALSE),IF(BL44&lt;&gt;"",HLOOKUP(BL44,Points_Table,IF(BY44&gt;=6,8,BY44+2),FALSE),"")),BM44),BM44)</f>
        <v/>
      </c>
      <c r="BO44" s="51" t="str">
        <f>IF(AND($G44="5",AT44&lt;&gt;""),AT44,"")</f>
        <v/>
      </c>
      <c r="BP44" s="52" t="str">
        <f>IF(AND(AT44&lt;&gt;"",$G44="5"),_xlfn.RANK.EQ(AT44,$BO$6:$BO$89),"")</f>
        <v/>
      </c>
      <c r="BQ44" s="52" t="str">
        <f>IF(IF(BP44&lt;&gt;"",IF(MAX(COUNTIF($BP$6:$BP$89,$BP$6:$BP$89))&gt;1,"x",""),"")&lt;&gt;"",BP44+1,"")</f>
        <v/>
      </c>
      <c r="BR44" s="52" t="str">
        <f>IF(BP44&lt;&gt;"",IF($G44="3",IF(AT44&lt;&gt;"",IF(AND(BP44&lt;=10,AT44&gt;=$BO$92),HLOOKUP(BP44,Points_Table_Modified,IF(BY44&gt;=6,8,BY44+2),FALSE),0),""),IF(AT44&lt;&gt;"",IF(AND(BP44&lt;=10,AT44&gt;=$BO$92),HLOOKUP(BP44,Points_Table,IF(BY44&gt;=6,8,BY44+2),FALSE),0),"")),"")</f>
        <v/>
      </c>
      <c r="BS44" s="53" t="str">
        <f>IF(BQ44&lt;&gt;"",AVERAGE(IF(AND($G44="3",BQ44&lt;&gt;""),HLOOKUP(BQ44,Points_Table_Modified,IF(BY44&gt;=6,8,BY44+2),FALSE),IF(BQ44&lt;&gt;"",HLOOKUP(BQ44,Points_Table,IF(BY44&gt;=6,8,BY44+2),FALSE),"")),BR44),BR44)</f>
        <v/>
      </c>
      <c r="BT44" s="51" t="str">
        <f>IF(AND($G44="6",AT44&lt;&gt;""),AT44,"")</f>
        <v/>
      </c>
      <c r="BU44" s="52" t="str">
        <f>IF(AND(AT44&lt;&gt;"",$G44="6"),_xlfn.RANK.EQ(AT44,$BT$6:$BT$89),"")</f>
        <v/>
      </c>
      <c r="BV44" s="52" t="str">
        <f>IF(IF(BU44&lt;&gt;"",IF(MAX(COUNTIF($BU$6:$BU$89,$BU$6:$BU$89))&gt;1,"x",""),"")&lt;&gt;"",BU44+1,"")</f>
        <v/>
      </c>
      <c r="BW44" s="52" t="str">
        <f>IF(BU44&lt;&gt;"",IF($G44="3",IF(AT44&lt;&gt;"",IF(AND(BU44&lt;=10,AT44&gt;=$BT$92),HLOOKUP(BU44,Points_Table_Modified,IF(BY44&gt;=6,8,BY44+2),FALSE),0),""),IF(AT44&lt;&gt;"",IF(AND(BU44&lt;=10,AT44&gt;=$BT$92),HLOOKUP(BU44,Points_Table,IF(BY44&gt;=6,8,BY44+2),FALSE),0),"")),"")</f>
        <v/>
      </c>
      <c r="BX44" s="53" t="str">
        <f>IF(BV44&lt;&gt;"",AVERAGE(IF(AND($G44="3",BV44&lt;&gt;""),HLOOKUP(BV44,Points_Table_Modified,IF(BY44&gt;=6,8,BY44+2),FALSE),IF(BV44&lt;&gt;"",HLOOKUP(BV44,Points_Table,IF(BY44&gt;=6,8,BY44+2),FALSE),"")),BW44),BW44)</f>
        <v/>
      </c>
      <c r="BY44" s="55">
        <f>VLOOKUP($G44,Entries_D_Event,5,FALSE)</f>
        <v>7</v>
      </c>
      <c r="BZ44" s="52" t="str">
        <f>CONCATENATE(BU44,BP44,BK44,BF44,BA44,AV44)</f>
        <v/>
      </c>
      <c r="CA44" s="118" t="str">
        <f>IF(BZ44&lt;&gt;"",IF(AND($G44="3",AT44&lt;&gt;""),10,IF(AT44&lt;&gt;"",5,"")),"")</f>
        <v/>
      </c>
      <c r="CB44" s="118">
        <f>_xlfn.NUMBERVALUE(IF(BZ44&lt;&gt;"",CONCATENATE(BX44,BS44,BN44,BI44,BD44,AY44),""))</f>
        <v>0</v>
      </c>
      <c r="CC44" s="56">
        <f>IFERROR(CA44+CB44,0)</f>
        <v>0</v>
      </c>
      <c r="CD44" s="90">
        <v>180</v>
      </c>
      <c r="CE44" s="54" t="str">
        <f>IF(AND($G44="1",CD44&lt;&gt;""),CD44,"")</f>
        <v/>
      </c>
      <c r="CF44" s="52" t="str">
        <f>IF(AND(CD44&lt;&gt;"",$G44="1"),_xlfn.RANK.EQ(CD44,$CE$6:$CE$89),"")</f>
        <v/>
      </c>
      <c r="CG44" s="52" t="str">
        <f>IF(IF(CF44&lt;&gt;"",IF(MAX(COUNTIF($CF$6:$CF$89,$CF$6:$CF$89))&gt;1,"x",""),"")&lt;&gt;"",CF44+1,"")</f>
        <v/>
      </c>
      <c r="CH44" s="52" t="str">
        <f>IF(CF44&lt;&gt;"",IF($G44="3",IF(CD44&lt;&gt;"",IF(AND(CF44&lt;=10,CD44&gt;=$CE$92),HLOOKUP(CF44,Points_Table_Modified,IF(DI44&gt;=6,8,DI44+2),FALSE),0),""),IF(CD44&lt;&gt;"",IF(AND(CF44&lt;=10,CD44&gt;=$CE$92),HLOOKUP(CF44,Points_Table,IF(DI44&gt;=6,8,DI44+2),FALSE),0),"")),"")</f>
        <v/>
      </c>
      <c r="CI44" s="53" t="str">
        <f>IF(CG44&lt;&gt;"",AVERAGE(IF(AND($G44="3",CG44&lt;&gt;""),HLOOKUP(CG44,Points_Table_Modified,IF(DI44&gt;=6,8,DI44+2),FALSE),IF(CG44&lt;&gt;"",HLOOKUP(CG44,Points_Table,IF(DI44&gt;=6,8,DI44+2),FALSE),"")),CH44),CH44)</f>
        <v/>
      </c>
      <c r="CJ44" s="51" t="str">
        <f>IF(AND($G44="2",CD44&lt;&gt;""),CD44,"")</f>
        <v/>
      </c>
      <c r="CK44" s="52" t="str">
        <f>IF(AND(CD44&lt;&gt;"",$G44="2"),_xlfn.RANK.EQ(CD44,$CJ$6:$CJ$89),"")</f>
        <v/>
      </c>
      <c r="CL44" s="52" t="str">
        <f>IF(IF(CK44&lt;&gt;"",IF(MAX(COUNTIF($CK$6:$CK$89,$CK$6:$CK$89))&gt;1,"x",""),"")&lt;&gt;"",CK44+1,"")</f>
        <v/>
      </c>
      <c r="CM44" s="54" t="str">
        <f>IF(CK44&lt;&gt;"",IF($G44="3",IF(CD44&lt;&gt;"",IF(AND(CK44&lt;=10,CD44&gt;=$CJ$92),HLOOKUP(CK44,Points_Table_Modified,IF(DI44&gt;=6,8,DI44+2),FALSE),0),""),IF(CD44&lt;&gt;"",IF(AND(CK44&lt;=10,CD44&gt;=$CJ$92),HLOOKUP(CK44,Points_Table,IF(DI44&gt;=6,8,DI44+2),FALSE),0),"")),"")</f>
        <v/>
      </c>
      <c r="CN44" s="53" t="str">
        <f>IF(CL44&lt;&gt;"",AVERAGE(IF(AND($G44="3",CL44&lt;&gt;""),HLOOKUP(CL44,Points_Table_Modified,IF(DI44&gt;=6,8,DI44+2),FALSE),IF(CL44&lt;&gt;"",HLOOKUP(CL44,Points_Table,IF(DI44&gt;=6,8,DI44+2),FALSE),"")),CM44),CM44)</f>
        <v/>
      </c>
      <c r="CO44" s="51" t="str">
        <f>IF(AND($G44="3",CD44&lt;&gt;""),CD44,"")</f>
        <v/>
      </c>
      <c r="CP44" s="52" t="str">
        <f>IF(AND(CD44&lt;&gt;"",$G44="3"),_xlfn.RANK.EQ(CD44,$CO$6:$CO$89),"")</f>
        <v/>
      </c>
      <c r="CQ44" s="52" t="str">
        <f>IF(IF(CP44&lt;&gt;"",IF(MAX(COUNTIF($CP44:$CP$89,$CP$6:$CP$89))&gt;1,"x",""),"")&lt;&gt;"",CP44+1,"")</f>
        <v/>
      </c>
      <c r="CR44" s="52" t="str">
        <f>IF(CP44&lt;&gt;"",IF($G44="3",IF(CD44&lt;&gt;"",IF(AND(CP44&lt;=20,CD44&gt;=$CO$92),HLOOKUP(CP44,Points_Table_Modified,IF(DI44&gt;=6,8,DI44+2),FALSE),0),""),IF(CD44&lt;&gt;"",IF(AND(CP44&lt;=10,CD44&gt;=$CO$92),HLOOKUP(CP44,Points_Table,IF(DI44&gt;=6,8,DI44+2),FALSE),0),"")),"")</f>
        <v/>
      </c>
      <c r="CS44" s="53" t="str">
        <f>IF(CQ44&lt;&gt;"",AVERAGE(IF(AND($G44="3",CQ44&lt;&gt;""),HLOOKUP(CQ44,Points_Table_Modified,IF(DI44&gt;=6,8,DI44+2),FALSE),IF(CQ44&lt;&gt;"",HLOOKUP(CQ44,Points_Table,IF(DI44&gt;=6,8,DI44+2),FALSE),"")),CR44),CR44)</f>
        <v/>
      </c>
      <c r="CT44" s="51" t="str">
        <f>IF(AND($G44="4",CD44&lt;&gt;""),CD44,"")</f>
        <v/>
      </c>
      <c r="CU44" s="52" t="str">
        <f>IF(AND(CD44&lt;&gt;"",G44="4"),_xlfn.RANK.EQ(CD44,$CT$6:$CT$89),"")</f>
        <v/>
      </c>
      <c r="CV44" s="52" t="str">
        <f>IF(IF(CU44&lt;&gt;"",IF(MAX(COUNTIF($CU$6:$CU$89,$CU$6:$CU$89))&gt;1,"x",""),"")&lt;&gt;"",CU44+1,"")</f>
        <v/>
      </c>
      <c r="CW44" s="52" t="str">
        <f>IF(CU44&lt;&gt;"",IF($G44="3",IF(CD44&lt;&gt;"",IF(AND(CU44&lt;=10,CD44&gt;=$CT$92),HLOOKUP(CU44,Points_Table_Modified,IF(DI44&gt;=6,8,DI44+2),FALSE),0),""),IF(CD44&lt;&gt;"",IF(AND(CU44&lt;=10,CD44&gt;=$CT$92),HLOOKUP(CU44,Points_Table,IF(DI44&gt;=6,8,DI44+2),FALSE),0),"")),"")</f>
        <v/>
      </c>
      <c r="CX44" s="53" t="str">
        <f>IF(CV44&lt;&gt;"",AVERAGE(IF(AND($G44="3",CV44&lt;&gt;""),HLOOKUP(CV44,Points_Table_Modified,IF(DI44&gt;=6,8,DI44+2),FALSE),IF(CV44&lt;&gt;"",HLOOKUP(CV44,Points_Table,IF(DI44&gt;=6,8,DI44+2),FALSE),"")),CW44),CW44)</f>
        <v/>
      </c>
      <c r="CY44" s="51" t="str">
        <f>IF(AND($G44="5",CD44&lt;&gt;""),CD44,"")</f>
        <v/>
      </c>
      <c r="CZ44" s="52" t="str">
        <f>IF(AND(CD44&lt;&gt;"",$G44="5"),_xlfn.RANK.EQ(CD44,$CY$6:$CY$89),"")</f>
        <v/>
      </c>
      <c r="DA44" s="52" t="str">
        <f>IF(IF(CZ44&lt;&gt;"",IF(MAX(COUNTIF($CZ$6:$CZ$89,$CZ$6:$CZ$89))&gt;1,"x",""),"")&lt;&gt;"",CZ44+1,"")</f>
        <v/>
      </c>
      <c r="DB44" s="52" t="str">
        <f>IF(CZ44&lt;&gt;"",IF($G44="3",IF(CD44&lt;&gt;"",IF(AND(CZ44&lt;=10,CD44&gt;=$CY$92),HLOOKUP(CZ44,Points_Table_Modified,IF(DI44&gt;=6,8,DI44+2),FALSE),0),""),IF(CD44&lt;&gt;"",IF(AND(CZ44&lt;=10,CD44&gt;=$CY$92),HLOOKUP(CZ44,Points_Table,IF(DI44&gt;=6,8,DI44+2),FALSE),0),"")),"")</f>
        <v/>
      </c>
      <c r="DC44" s="53" t="str">
        <f>IF(DA44&lt;&gt;"",AVERAGE(IF(AND($G44="3",DA44&lt;&gt;""),HLOOKUP(DA44,Points_Table_Modified,IF(DI44&gt;=6,8,DI44+2),FALSE),IF(DA44&lt;&gt;"",HLOOKUP(DA44,Points_Table,IF(DI44&gt;=6,8,DI44+2),FALSE),"")),DB44),DB44)</f>
        <v/>
      </c>
      <c r="DD44" s="51">
        <f>IF(AND($G44="6",CD44&lt;&gt;""),CD44,"")</f>
        <v>180</v>
      </c>
      <c r="DE44" s="52">
        <f>IF(AND(CD44&lt;&gt;"",$G44="6"),_xlfn.RANK.EQ(CD44,$DD$6:$DD$89),"")</f>
        <v>6</v>
      </c>
      <c r="DF44" s="52" t="str">
        <f>IF(IF(DE44&lt;&gt;"",IF(MAX(COUNTIF($DE$6:$DE$89,$DE$6:$DE$89))&gt;1,"x",""),"")&lt;&gt;"",DE44+1,"")</f>
        <v/>
      </c>
      <c r="DG44" s="52">
        <f>IF(DE44&lt;&gt;"",IF($G44="3",IF(CD44&lt;&gt;"",IF(AND(DE44&lt;=10,CD44&gt;=$DD$92),HLOOKUP(DE44,Points_Table_Modified,IF(DI44&gt;=6,8,DI44+2),FALSE),0),""),IF(CD44&lt;&gt;"",IF(AND(DE44&lt;=10,CD44&gt;=$DD$92),HLOOKUP(DE44,Points_Table,IF(DI44&gt;=6,8,DI44+2),FALSE),0),"")),"")</f>
        <v>10</v>
      </c>
      <c r="DH44" s="53">
        <f>IF(DF44&lt;&gt;"",AVERAGE(IF(AND($G44="3",DF44&lt;&gt;""),HLOOKUP(DF44,Points_Table_Modified,IF(DI44&gt;=6,8,DI44+2),FALSE),IF(DF44&lt;&gt;"",HLOOKUP(DF44,Points_Table,IF(DI44&gt;=6,8,DI44+2),FALSE),"")),DG44),DG44)</f>
        <v>10</v>
      </c>
      <c r="DI44" s="55">
        <f>VLOOKUP($G44,Entries_D_Event,6,FALSE)</f>
        <v>10</v>
      </c>
      <c r="DJ44" s="52" t="str">
        <f>CONCATENATE(DE44,CZ44,CU44,CP44,CK44,CF44)</f>
        <v>6</v>
      </c>
      <c r="DK44" s="52">
        <f>IF(DJ44&lt;&gt;"",IF(AND($G44="3",CD44&lt;&gt;""),10,IF(CD44&lt;&gt;"",5,"")),"")</f>
        <v>5</v>
      </c>
      <c r="DL44" s="156">
        <f>_xlfn.NUMBERVALUE(IF(DJ44&lt;&gt;"",CONCATENATE(DH44,DC44,CX44,CS44,CN44,CI44),""))</f>
        <v>10</v>
      </c>
      <c r="DM44" s="56">
        <f>IFERROR(DK44+DL44,0)</f>
        <v>15</v>
      </c>
      <c r="DN44" s="90"/>
      <c r="DO44" s="52" t="str">
        <f>IF(AND($G44="1",DN44&lt;&gt;""),DN44,"")</f>
        <v/>
      </c>
      <c r="DP44" s="52" t="str">
        <f>IF(AND(DN44&lt;&gt;"",$G44="1"),_xlfn.RANK.EQ(DN44,$DO$6:$DO$89),"")</f>
        <v/>
      </c>
      <c r="DQ44" s="52" t="str">
        <f>IF(IF(DP44&lt;&gt;"",IF(MAX(COUNTIF($DP$6:$DP$89,$DP$6:$DP$89))&gt;1,"x",""),"")&lt;&gt;"",DP44+1,"")</f>
        <v/>
      </c>
      <c r="DR44" s="52" t="str">
        <f>IF(DP44&lt;&gt;"",IF($G44="3",IF(DN44&lt;&gt;"",IF(AND(DP44&lt;=10,DN44&gt;=$DO$92),HLOOKUP(DP44,Points_Table_Modified,IF(ES44&gt;=6,8,ES44+2),FALSE),0),""),IF(DN44&lt;&gt;"",IF(AND(DP44&lt;=10,DN44&gt;=$DO$92),HLOOKUP(DP44,Points_Table,IF(ES44&gt;=6,8,ES44+2),FALSE),0),"")),"")</f>
        <v/>
      </c>
      <c r="DS44" s="53" t="str">
        <f>IF(DQ44&lt;&gt;"",AVERAGE(IF(AND($G44="3",DQ44&lt;&gt;""),HLOOKUP(DQ44,Points_Table_Modified,IF(ES44&gt;=6,8,ES44+2),FALSE),IF(DQ44&lt;&gt;"",HLOOKUP(DQ44,Points_Table,IF(ES44&gt;=6,8,ES44+2),FALSE),"")),DR44),DR44)</f>
        <v/>
      </c>
      <c r="DT44" s="51" t="str">
        <f>IF(AND($G44="2",DN44&lt;&gt;""),DN44,"")</f>
        <v/>
      </c>
      <c r="DU44" s="52" t="str">
        <f>IF(AND(DN44&lt;&gt;"",$G44="2"),_xlfn.RANK.EQ(DN44,$DT$6:$DT$89),"")</f>
        <v/>
      </c>
      <c r="DV44" s="52" t="str">
        <f>IF(IF(DU44&lt;&gt;"",IF(MAX(COUNTIF($DU$6:$DU$89,$DU$6:$DU$89))&gt;1,"x",""),"")&lt;&gt;"",DU44+1,"")</f>
        <v/>
      </c>
      <c r="DW44" s="54" t="str">
        <f>IF(DU44&lt;&gt;"",IF($G44="3",IF(DN44&lt;&gt;"",IF(AND(DU44&lt;=10,DN44&gt;=$DT$92),HLOOKUP(DU44,Points_Table_Modified,IF(ES44&gt;=6,8,ES44+2),FALSE),0),""),IF(DN44&lt;&gt;"",IF(AND(DU44&lt;=10,DN44&gt;=$DT$92),HLOOKUP(DU44,Points_Table,IF(ES44&gt;=6,8,ES44+2),FALSE),0),"")),"")</f>
        <v/>
      </c>
      <c r="DX44" s="53" t="str">
        <f>IF(DV44&lt;&gt;"",AVERAGE(IF(AND($G44="3",DV44&lt;&gt;""),HLOOKUP(DV44,Points_Table_Modified,IF(ES44&gt;=6,8,ES44+2),FALSE),IF(DV44&lt;&gt;"",HLOOKUP(DV44,Points_Table,IF(ES44&gt;=6,8,ES44+2),FALSE),"")),DW44),DW44)</f>
        <v/>
      </c>
      <c r="DY44" s="51" t="str">
        <f>IF(AND($G44="3",DN44&lt;&gt;""),DN44,"")</f>
        <v/>
      </c>
      <c r="DZ44" s="52" t="str">
        <f>IF(AND(DN44&lt;&gt;"",$G44="3"),_xlfn.RANK.EQ(DN44,$DY$6:$DY$89),"")</f>
        <v/>
      </c>
      <c r="EA44" s="52" t="str">
        <f>IF(IF(DZ44&lt;&gt;"",IF(MAX(COUNTIF($DZ$6:$DZ$89,$DZ$6:$DZ$89))&gt;1,"x",""),"")&lt;&gt;"",DZ44+1,"")</f>
        <v/>
      </c>
      <c r="EB44" s="52" t="str">
        <f>IF(DZ44&lt;&gt;"",IF($G44="3",IF(DN44&lt;&gt;"",IF(AND(DZ44&lt;=20,DN44&gt;=$DY$92),HLOOKUP(DZ44,Points_Table_Modified,IF(ES44&gt;=6,8,ES44+2),FALSE),0),""),IF(DN44&lt;&gt;"",IF(AND(DZ44&lt;=10,DN44&gt;=$DY$92),HLOOKUP(DZ44,Points_Table,IF(ES44&gt;=6,8,ES44+2),FALSE),0),"")),"")</f>
        <v/>
      </c>
      <c r="EC44" s="53" t="str">
        <f>IF(EA44&lt;&gt;"",AVERAGE(IF(AND($G44="3",EA44&lt;&gt;""),HLOOKUP(EA44,Points_Table_Modified,IF(ES44&gt;=6,8,ES44+2),FALSE),IF(EA44&lt;&gt;"",HLOOKUP(EA44,Points_Table,IF(ES44&gt;=6,8,ES44+2),FALSE),"")),EB44),EB44)</f>
        <v/>
      </c>
      <c r="ED44" s="51" t="str">
        <f>IF(AND($G44="4",DN44&lt;&gt;""),DN44,"")</f>
        <v/>
      </c>
      <c r="EE44" s="52" t="str">
        <f>IF(AND(DN44&lt;&gt;"",G44="4"),_xlfn.RANK.EQ(DN44,$ED$6:$ED$89),"")</f>
        <v/>
      </c>
      <c r="EF44" s="52" t="str">
        <f>IF(IF(EE44&lt;&gt;"",IF(MAX(COUNTIF($EE$6:$EE$89,$EE$6:$EE$89))&gt;1,"x",""),"")&lt;&gt;"",EE44+1,"")</f>
        <v/>
      </c>
      <c r="EG44" s="52" t="str">
        <f>IF(EE44&lt;&gt;"",IF($G44="3",IF(DN44&lt;&gt;"",IF(AND(EE44&lt;=10,DN44&gt;=$ED$92),HLOOKUP(EE44,Points_Table_Modified,IF(ES44&gt;=6,8,ES44+2),FALSE),0),""),IF(DN44&lt;&gt;"",IF(AND(EE44&lt;=10,DN44&gt;=$ED$92),HLOOKUP(EE44,Points_Table,IF(ES44&gt;=6,8,ES44+2),FALSE),0),"")),"")</f>
        <v/>
      </c>
      <c r="EH44" s="53" t="str">
        <f>IF(EF44&lt;&gt;"",AVERAGE(IF(AND($G44="3",EF44&lt;&gt;""),HLOOKUP(EF44,Points_Table_Modified,IF(ES44&gt;=6,8,ES44+2),FALSE),IF(EF44&lt;&gt;"",HLOOKUP(EF44,Points_Table,IF(ES44&gt;=6,8,ES44+2),FALSE),"")),EG44),EG44)</f>
        <v/>
      </c>
      <c r="EI44" s="51" t="str">
        <f>IF(AND($G44="5",DN44&lt;&gt;""),DN44,"")</f>
        <v/>
      </c>
      <c r="EJ44" s="52" t="str">
        <f>IF(AND(DN44&lt;&gt;"",$G44="5"),_xlfn.RANK.EQ(DN44,$EI$6:$EI$89),"")</f>
        <v/>
      </c>
      <c r="EK44" s="52" t="str">
        <f>IF(IF(EJ44&lt;&gt;"",IF(MAX(COUNTIF($EJ$6:$EJ$89,$EJ$6:$EJ$89))&gt;1,"x",""),"")&lt;&gt;"",EJ44+1,"")</f>
        <v/>
      </c>
      <c r="EL44" s="52" t="str">
        <f>IF(EJ44&lt;&gt;"",IF($G44="3",IF(DN44&lt;&gt;"",IF(AND(EJ44&lt;=10,DN44&gt;=$EI$92),HLOOKUP(EJ44,Points_Table_Modified,IF(ES44&gt;=6,8,ES44+2),FALSE),0),""),IF(DN44&lt;&gt;"",IF(AND(EJ44&lt;=10,DN44&gt;=$EI$92),HLOOKUP(EJ44,Points_Table,IF(ES44&gt;=6,8,ES44+2),FALSE),0),"")),"")</f>
        <v/>
      </c>
      <c r="EM44" s="53" t="str">
        <f>IF(EK44&lt;&gt;"",AVERAGE(IF(AND($G44="3",EK44&lt;&gt;""),HLOOKUP(EK44,Points_Table_Modified,IF(ES44&gt;=6,8,ES44+2),FALSE),IF(EK44&lt;&gt;"",HLOOKUP(EK44,Points_Table,IF(ES44&gt;=6,8,ES44+2),FALSE),"")),EL44),EL44)</f>
        <v/>
      </c>
      <c r="EN44" s="51" t="str">
        <f>IF(AND($G44="6",DN44&lt;&gt;""),DN44,"")</f>
        <v/>
      </c>
      <c r="EO44" s="52" t="str">
        <f>IF(AND(DN44&lt;&gt;"",$G44="6"),_xlfn.RANK.EQ(DN44,$EN$6:$EN$89),"")</f>
        <v/>
      </c>
      <c r="EP44" s="52" t="str">
        <f>IF(IF(EO44&lt;&gt;"",IF(MAX(COUNTIF($EO$6:$EO$89,$EO$6:$EO$89))&gt;1,"x",""),"")&lt;&gt;"",EO44+1,"")</f>
        <v/>
      </c>
      <c r="EQ44" s="52" t="str">
        <f>IF(EO44&lt;&gt;"",IF($G44="3",IF(DN44&lt;&gt;"",IF(AND(EO44&lt;=10,DN44&gt;=$EN$92),HLOOKUP(EO44,Points_Table_Modified,IF(ES44&gt;=6,8,ES44+2),FALSE),0),""),IF(DN44&lt;&gt;"",IF(AND(EO44&lt;=10,DN44&gt;=$EN$92),HLOOKUP(EO44,Points_Table,IF(ES44&gt;=6,8,ES44+2),FALSE),0),"")),"")</f>
        <v/>
      </c>
      <c r="ER44" s="53" t="str">
        <f>IF(EP44&lt;&gt;"",AVERAGE(IF(AND($G44="3",EP44&lt;&gt;""),HLOOKUP(EP44,Points_Table_Modified,IF(ES44&gt;=6,8,ES44+2),FALSE),IF(EP44&lt;&gt;"",HLOOKUP(EP44,Points_Table,IF(ES44&gt;=6,8,ES44+2),FALSE),"")),EQ44),EQ44)</f>
        <v/>
      </c>
      <c r="ES44" s="57">
        <f>VLOOKUP($G44,Entries_D_Event,7,FALSE)</f>
        <v>7</v>
      </c>
      <c r="ET44" s="52" t="str">
        <f>CONCATENATE(EO44,EJ44,EE44,DZ44,DU44,DP44)</f>
        <v/>
      </c>
      <c r="EU44" s="118" t="str">
        <f>IF(ET44&lt;&gt;"",IF(AND($G44="3",DN44&lt;&gt;""),10,IF(DN44&lt;&gt;"",5,"")),"")</f>
        <v/>
      </c>
      <c r="EV44" s="118">
        <f>_xlfn.NUMBERVALUE(IF(ET44&lt;&gt;"",CONCATENATE(ER44,EM44,EH44,EC44,DX44,DS44),""))</f>
        <v>0</v>
      </c>
      <c r="EW44" s="56">
        <f>IFERROR(EU44+EV44,0)</f>
        <v>0</v>
      </c>
      <c r="EX44" s="90"/>
      <c r="EY44" s="52" t="str">
        <f>IF(AND($G44="1",EX44&lt;&gt;""),EX44,"")</f>
        <v/>
      </c>
      <c r="EZ44" s="52" t="str">
        <f>IF(AND(EX44&lt;&gt;"",$G44="1"),_xlfn.RANK.EQ(EX44,$EY$6:$EY$89),"")</f>
        <v/>
      </c>
      <c r="FA44" s="52" t="str">
        <f>IF(IF(EZ44&lt;&gt;"",IF(MAX(COUNTIF($EZ$6:$EZ$89,$EZ$6:$EZ$89))&gt;1,"x",""),"")&lt;&gt;"",EZ44+1,"")</f>
        <v/>
      </c>
      <c r="FB44" s="52" t="str">
        <f>IF(EZ44&lt;&gt;"",IF($G44="3",IF(EX44&lt;&gt;"",IF(AND(EZ44&lt;=10,EX44&gt;=$EY$92),HLOOKUP(EZ44,Points_Table_Modified,IF(GC44&gt;=6,8,GC44+2),FALSE),0),""),IF(EX44&lt;&gt;"",IF(AND(EZ44&lt;=10,EX44&gt;=$EY$92),HLOOKUP(EZ44,Points_Table,IF(GC44&gt;=6,8,GC44+2),FALSE),0),"")),"")</f>
        <v/>
      </c>
      <c r="FC44" s="56" t="str">
        <f>IF(FB44&gt;0,IF(FA44&lt;&gt;"",AVERAGE(IF(AND($G44="3",FA44&lt;&gt;""),HLOOKUP(FA44,Points_Table_Modified,IF(GC44&gt;=6,8,GC44+2),FALSE),IF(FA44&lt;&gt;"",HLOOKUP(FA44,Points_Table,IF(GC44&gt;=6,8,GC44+2),FALSE),"")),FB44),FB44),0)</f>
        <v/>
      </c>
      <c r="FD44" s="51" t="str">
        <f>IF(AND($G44="2",EX44&lt;&gt;""),EX44,"")</f>
        <v/>
      </c>
      <c r="FE44" s="52" t="str">
        <f>IF(AND(EX44&lt;&gt;"",$G44="2"),_xlfn.RANK.EQ(EX44,$FD$6:$FD$89),"")</f>
        <v/>
      </c>
      <c r="FF44" s="52" t="str">
        <f>IF(IF(FE44&lt;&gt;"",IF(MAX(COUNTIF($FE$6:$FE$89,$FE$6:$FE$89))&gt;1,"x",""),"")&lt;&gt;"",FE44+1,"")</f>
        <v/>
      </c>
      <c r="FG44" s="54" t="str">
        <f>IF(FE44&lt;&gt;"",IF($G44="3",IF(EX44&lt;&gt;"",IF(AND(FE44&lt;=10,EX44&gt;=$FD$92),HLOOKUP(FE44,Points_Table_Modified,IF(GC44&gt;=6,8,GC44+2),FALSE),0),""),IF(EX44&lt;&gt;"",IF(AND(FE44&lt;=10,EX44&gt;=$FD$92),HLOOKUP(FE44,Points_Table,IF(GC44&gt;=6,8,GC44+2),FALSE),0),"")),"")</f>
        <v/>
      </c>
      <c r="FH44" s="56" t="str">
        <f>IF(FG44&gt;0,IF(FF44&lt;&gt;"",AVERAGE(IF(AND($G44="3",FF44&lt;&gt;""),HLOOKUP(FF44,Points_Table_Modified,IF(GC44&gt;=6,8,GC44+2),FALSE),IF(FF44&lt;&gt;"",HLOOKUP(FF44,Points_Table,IF(GC44&gt;=6,8,GC44+2),FALSE),"")),FG44),FG44),0)</f>
        <v/>
      </c>
      <c r="FI44" s="51" t="str">
        <f>IF(AND($G44="3",EX44&lt;&gt;""),EX44,"")</f>
        <v/>
      </c>
      <c r="FJ44" s="52" t="str">
        <f>IF(AND(EX44&lt;&gt;"",$G44="3"),_xlfn.RANK.EQ(EX44,$FI$6:$FI$89),"")</f>
        <v/>
      </c>
      <c r="FK44" s="52" t="str">
        <f>IF(IF(FJ44&lt;&gt;"",IF(MAX(COUNTIF($FJ$6:$FJ$89,$FJ$6:$FJ$89))&gt;1,"x",""),"")&lt;&gt;"",FJ44+1,"")</f>
        <v/>
      </c>
      <c r="FL44" s="52" t="str">
        <f>IF(FJ44&lt;&gt;"",IF($G44="3",IF(EX44&lt;&gt;"",IF(AND(FJ44&lt;=20,EX44&gt;=$FI$92),HLOOKUP(FJ44,Points_Table_Modified,IF(GC44&gt;=6,8,GC44+2),FALSE),0),""),IF(EX44&lt;&gt;"",IF(AND(FJ44&lt;=10,EX44&gt;=$FI$92),HLOOKUP(FJ44,Points_Table,IF(GC44&gt;=6,8,GC44+2),FALSE),0),"")),"")</f>
        <v/>
      </c>
      <c r="FM44" s="56" t="str">
        <f>IF(FL44&gt;0,IF(FK44&lt;&gt;"",AVERAGE(IF(AND($G44="3",FK44&lt;&gt;""),HLOOKUP(FK44,Points_Table_Modified,IF(GC44&gt;=6,8,GC44+2),FALSE),IF(FK44&lt;&gt;"",HLOOKUP(FK44,Points_Table,IF(GC44&gt;=6,8,GC44+2),FALSE),"")),FL44),FL44),0)</f>
        <v/>
      </c>
      <c r="FN44" s="51" t="str">
        <f>IF(AND($G44="4",EX44&lt;&gt;""),EX44,"")</f>
        <v/>
      </c>
      <c r="FO44" s="52" t="str">
        <f>IF(AND(EX44&lt;&gt;"",G44="4"),_xlfn.RANK.EQ(EX44,$FN$6:$FN$89),"")</f>
        <v/>
      </c>
      <c r="FP44" s="52" t="str">
        <f>IF(IF(FO44&lt;&gt;"",IF(MAX(COUNTIF($FO$6:$FO$89,$FO$6:$FO$89))&gt;1,"x",""),"")&lt;&gt;"",FO44+1,"")</f>
        <v/>
      </c>
      <c r="FQ44" s="52" t="str">
        <f>IF(FO44&lt;&gt;"",IF($G44="3",IF(EX44&lt;&gt;"",IF(AND(FO44&lt;=10,EX44&gt;=$FN$92),HLOOKUP(FO44,Points_Table_Modified,IF(GC44&gt;=6,8,GC44+2),FALSE),0),""),IF(EX44&lt;&gt;"",IF(AND(FO44&lt;=10,EX44&gt;=$FN$92),HLOOKUP(FO44,Points_Table,IF(GC44&gt;=6,8,GC44+2),FALSE),0),"")),"")</f>
        <v/>
      </c>
      <c r="FR44" s="56" t="str">
        <f>IF(FQ44&gt;0,IF(FP44&lt;&gt;"",AVERAGE(IF(AND($G44="3",FP44&lt;&gt;""),HLOOKUP(FP44,Points_Table_Modified,IF(GC44&gt;=6,8,GC44+2),FALSE),IF(FP44&lt;&gt;"",HLOOKUP(FP44,Points_Table,IF(GC44&gt;=6,8,GC44+2),FALSE),"")),FQ44),FQ44),0)</f>
        <v/>
      </c>
      <c r="FS44" s="51" t="str">
        <f>IF(AND($G44="5",EX44&lt;&gt;""),EX44,"")</f>
        <v/>
      </c>
      <c r="FT44" s="52" t="str">
        <f>IF(AND(EX44&lt;&gt;"",$G44="5"),_xlfn.RANK.EQ(EX44,$FS$6:$FS$89),"")</f>
        <v/>
      </c>
      <c r="FU44" s="52" t="str">
        <f>IF(IF(FT44&lt;&gt;"",IF(MAX(COUNTIF($FT$6:$FT$89,$FT$6:$FT$89))&gt;1,"x",""),"")&lt;&gt;"",FT44+1,"")</f>
        <v/>
      </c>
      <c r="FV44" s="52" t="str">
        <f>IF(FT44&lt;&gt;"",IF($G44="3",IF(EX44&lt;&gt;"",IF(AND(FT44&lt;=10,EX44&gt;=$FS$92),HLOOKUP(FT44,Points_Table_Modified,IF(GC44&gt;=6,8,GC44+2),FALSE),0),""),IF(EX44&lt;&gt;"",IF(AND(FT44&lt;=10,EX44&gt;=$FS$92),HLOOKUP(FT44,Points_Table,IF(GC44&gt;=6,8,GC44+2),FALSE),0),"")),"")</f>
        <v/>
      </c>
      <c r="FW44" s="56" t="str">
        <f>IF(FV44&gt;0,IF(FU44&lt;&gt;"",AVERAGE(IF(AND($G44="3",FU44&lt;&gt;""),HLOOKUP(FU44,Points_Table_Modified,IF(GC44&gt;=6,8,GC44+2),FALSE),IF(FU44&lt;&gt;"",HLOOKUP(FU44,Points_Table,IF(GC44&gt;=6,8,GC44+2),FALSE),"")),FV44),FV44),0)</f>
        <v/>
      </c>
      <c r="FX44" s="51" t="str">
        <f>IF(AND($G44="6",EX44&lt;&gt;""),EX44,"")</f>
        <v/>
      </c>
      <c r="FY44" s="52" t="str">
        <f>IF(AND(EX44&lt;&gt;"",$G44="6"),_xlfn.RANK.EQ(EX44,$FX$6:$FX$89),"")</f>
        <v/>
      </c>
      <c r="FZ44" s="52" t="str">
        <f>IF(IF(FY44&lt;&gt;"",IF(MAX(COUNTIF($FY$6:$FY$89,$FY$6:$FY$89))&gt;1,"x",""),"")&lt;&gt;"",FY44+1,"")</f>
        <v/>
      </c>
      <c r="GA44" s="52" t="str">
        <f>IF(FY44&lt;&gt;"",IF($G44="3",IF(EX44&lt;&gt;"",IF(AND(FY44&lt;=10,EX44&gt;=$FX$92),HLOOKUP(FY44,Points_Table_Modified,IF(GC44&gt;=6,8,GC44+2),FALSE),0),""),IF(EX44&lt;&gt;"",IF(AND(FY44&lt;=10,EX44&gt;=$FX$92),HLOOKUP(FY44,Points_Table,IF(GC44&gt;=6,8,GC44+2),FALSE),0),"")),"")</f>
        <v/>
      </c>
      <c r="GB44" s="56" t="str">
        <f>IF(GA44&gt;0,IF(FZ44&lt;&gt;"",AVERAGE(IF(AND($G44="3",FZ44&lt;&gt;""),HLOOKUP(FZ44,Points_Table_Modified,IF(GC44&gt;=6,8,GC44+2),FALSE),IF(FZ44&lt;&gt;"",HLOOKUP(FZ44,Points_Table,IF(GC44&gt;=6,8,GC44+2),FALSE),"")),GA44),GA44),0)</f>
        <v/>
      </c>
      <c r="GC44" s="57">
        <f>VLOOKUP($G44,Entries_D_Event,8,FALSE)</f>
        <v>0</v>
      </c>
      <c r="GD44" s="52" t="str">
        <f>CONCATENATE(FY44,FT44,FO44,FJ44,FE44,EZ44)</f>
        <v/>
      </c>
      <c r="GE44" s="118" t="str">
        <f>IF(GD44&lt;&gt;"",IF(AND($G44="3",EX44&lt;&gt;""),10,IF(EX44&lt;&gt;"",5,"")),"")</f>
        <v/>
      </c>
      <c r="GF44" s="118">
        <f>_xlfn.NUMBERVALUE(IF(GD44&lt;&gt;"",CONCATENATE(GB44,FW44,FR44,FM44,FH44,FC44),""))</f>
        <v>0</v>
      </c>
      <c r="GG44" s="56">
        <f>IFERROR(GE44+GF44,0)</f>
        <v>0</v>
      </c>
      <c r="GH44" s="90"/>
      <c r="GI44" s="52" t="str">
        <f>IF(AND($G44="1",GH44&lt;&gt;""),GH44,"")</f>
        <v/>
      </c>
      <c r="GJ44" s="52" t="str">
        <f>IF(AND(GH44&lt;&gt;"",$G44="1"),_xlfn.RANK.EQ(GH44,$GI$6:$GI$89),"")</f>
        <v/>
      </c>
      <c r="GK44" s="52" t="str">
        <f>IF(IF(GJ44&lt;&gt;"",IF(MAX(COUNTIF($GJ$6:$GJ$89,$GJ$6:$GJ$89))&gt;1,"x",""),"")&lt;&gt;"",GJ44+1,"")</f>
        <v/>
      </c>
      <c r="GL44" s="52" t="str">
        <f>IF(GJ44&lt;&gt;"",IF($G44="3",IF(GH44&lt;&gt;"",IF(AND(GJ44&lt;=10,GH44&gt;=$GI$92),HLOOKUP(GJ44,Points_Table_Modified,IF(HM44&gt;=6,8,HM44+2),FALSE),0),""),IF(GH44&lt;&gt;"",IF(AND(GJ44&lt;=10,GH44&gt;=$GI$92),HLOOKUP(GJ44,Points_Table,IF(HM44&gt;=6,8,HM44+2),FALSE),0),"")),"")</f>
        <v/>
      </c>
      <c r="GM44" s="53" t="str">
        <f>IF(GK44&lt;&gt;"",AVERAGE(IF(AND($G44="3",GK44&lt;&gt;""),HLOOKUP(GK44,Points_Table_Modified,IF(HM44&gt;=6,8,HM44+2),FALSE),IF(GK44&lt;&gt;"",HLOOKUP(GK44,Points_Table,IF(HM44&gt;=6,8,HM44+2),FALSE),"")),GL44),GL44)</f>
        <v/>
      </c>
      <c r="GN44" s="51" t="str">
        <f>IF(AND($G44="2",GH44&lt;&gt;""),GH44,"")</f>
        <v/>
      </c>
      <c r="GO44" s="52" t="str">
        <f>IF(AND(GH44&lt;&gt;"",$G44="2"),_xlfn.RANK.EQ(GH44,$GN$6:$GN$89),"")</f>
        <v/>
      </c>
      <c r="GP44" s="52" t="str">
        <f>IF(IF(GO44&lt;&gt;"",IF(MAX(COUNTIF($GO$6:$GO$89,$GO$6:$GO$89))&gt;1,"x",""),"")&lt;&gt;"",GO44+1,"")</f>
        <v/>
      </c>
      <c r="GQ44" s="54" t="str">
        <f>IF(GO44&lt;&gt;"",IF($G44="3",IF(GH44&lt;&gt;"",IF(AND(GO44&lt;=10,GH44&gt;=$GN$92),HLOOKUP(GO44,Points_Table_Modified,IF(HM44&gt;=6,8,HM44+2),FALSE),0),""),IF(GH44&lt;&gt;"",IF(AND(GO44&lt;=10,GH44&gt;=$GN$92),HLOOKUP(GO44,Points_Table,IF(HM44&gt;=6,8,HM44+2),FALSE),0),"")),"")</f>
        <v/>
      </c>
      <c r="GR44" s="53" t="str">
        <f>IF(GP44&lt;&gt;"",AVERAGE(IF(AND($G44="3",GP44&lt;&gt;""),HLOOKUP(GP44,Points_Table_Modified,IF(HM44&gt;=6,8,HM44+2),FALSE),IF(GP44&lt;&gt;"",HLOOKUP(GP44,Points_Table,IF(HM44&gt;=6,8,HM44+2),FALSE),"")),GQ44),GQ44)</f>
        <v/>
      </c>
      <c r="GS44" s="51" t="str">
        <f>IF(AND($G44="3",GH44&lt;&gt;""),GH44,"")</f>
        <v/>
      </c>
      <c r="GT44" s="52" t="str">
        <f>IF(AND(GH44&lt;&gt;"",$G44="3"),_xlfn.RANK.EQ(GH44,$GS$6:$GS$89),"")</f>
        <v/>
      </c>
      <c r="GU44" s="52" t="str">
        <f>IF(IF(GT44&lt;&gt;"",IF(MAX(COUNTIF($GT$6:$GT$89,$GT$6:$GT$89))&gt;1,"x",""),"")&lt;&gt;"",GT44+1,"")</f>
        <v/>
      </c>
      <c r="GV44" s="52" t="str">
        <f>IF(GT44&lt;&gt;"",IF($G44="3",IF(GH44&lt;&gt;"",IF(AND(GT44&lt;=20,GH44&gt;=$GS$92),HLOOKUP(GT44,Points_Table_Modified,IF(HM44&gt;=6,8,HM44+2),FALSE),0),""),IF(GH44&lt;&gt;"",IF(AND(GT44&lt;=10,GH44&gt;=$GS$92),HLOOKUP(GT44,Points_Table,IF(HM44&gt;=6,8,HM44+2),FALSE),0),"")),"")</f>
        <v/>
      </c>
      <c r="GW44" s="53" t="str">
        <f>IF(GU44&lt;&gt;"",AVERAGE(IF(AND($G44="3",GU44&lt;&gt;""),HLOOKUP(GU44,Points_Table_Modified,IF(HM44&gt;=6,8,HM44+2),FALSE),IF(GU44&lt;&gt;"",HLOOKUP(GU44,Points_Table,IF(HM44&gt;=6,8,HM44+2),FALSE),"")),GV44),GV44)</f>
        <v/>
      </c>
      <c r="GX44" s="51" t="str">
        <f>IF(AND($G44="4",GH44&lt;&gt;""),GH44,"")</f>
        <v/>
      </c>
      <c r="GY44" s="52" t="str">
        <f>IF(AND($GH44&lt;&gt;"",G44="4"),_xlfn.RANK.EQ(GH44,$GX$6:$GX$89),"")</f>
        <v/>
      </c>
      <c r="GZ44" s="52" t="str">
        <f>IF(IF(GY44&lt;&gt;"",IF(MAX(COUNTIF($GY$6:$GY$89,$GY$6:$GY$89))&gt;1,"x",""),"")&lt;&gt;"",GY44+1,"")</f>
        <v/>
      </c>
      <c r="HA44" s="52" t="str">
        <f>IF(GY44&lt;&gt;"",IF($G44="3",IF(GH44&lt;&gt;"",IF(AND(GY44&lt;=10,GH44&gt;=$GX$92),HLOOKUP(GY44,Points_Table_Modified,IF(HM44&gt;=6,8,HM44+2),FALSE),0),""),IF(GH44&lt;&gt;"",IF(AND(GY44&lt;=10,GH44&gt;=$GX$92),HLOOKUP(GY44,Points_Table,IF(HM44&gt;=6,8,HM44+2),FALSE),0),"")),"")</f>
        <v/>
      </c>
      <c r="HB44" s="53" t="str">
        <f>IF(GZ44&lt;&gt;"",AVERAGE(IF(AND($G44="3",GZ44&lt;&gt;""),HLOOKUP(GZ44,Points_Table_Modified,IF(HM44&gt;=6,8,HM44+2),FALSE),IF(GZ44&lt;&gt;"",HLOOKUP(GZ44,Points_Table,IF(HM44&gt;=6,8,HM44+2),FALSE),"")),HA44),HA44)</f>
        <v/>
      </c>
      <c r="HC44" s="51" t="str">
        <f>IF(AND($G44="5",GH44&lt;&gt;""),GH44,"")</f>
        <v/>
      </c>
      <c r="HD44" s="52" t="str">
        <f>IF(AND(GH44&lt;&gt;"",$G44="5"),_xlfn.RANK.EQ(GH44,$HC$6:$HC$89),"")</f>
        <v/>
      </c>
      <c r="HE44" s="52" t="str">
        <f>IF(IF(HD44&lt;&gt;"",IF(MAX(COUNTIF($HD$6:$HD$89,$HD$6:$HD$89))&gt;1,"x",""),"")&lt;&gt;"",HD44+1,"")</f>
        <v/>
      </c>
      <c r="HF44" s="52" t="str">
        <f>IF(HD44&lt;&gt;"",IF($G44="3",IF(GH44&lt;&gt;"",IF(AND(HD44&lt;=10,GH44&gt;=$HC$92),HLOOKUP(HD44,Points_Table_Modified,IF(HM44&gt;=6,8,HM44+2),FALSE),0),""),IF(GH44&lt;&gt;"",IF(AND(HD44&lt;=10,GH44&gt;=$HC$92),HLOOKUP(HD44,Points_Table,IF(HM44&gt;=6,8,HM44+2),FALSE),0),"")),"")</f>
        <v/>
      </c>
      <c r="HG44" s="53" t="str">
        <f>IF(HE44&lt;&gt;"",AVERAGE(IF(AND($G44="3",HE44&lt;&gt;""),HLOOKUP(HE44,Points_Table_Modified,IF(HM44&gt;=6,8,HM44+2),FALSE),IF(HE44&lt;&gt;"",HLOOKUP(HE44,Points_Table,IF(HM44&gt;=6,8,HM44+2),FALSE),"")),HF44),HF44)</f>
        <v/>
      </c>
      <c r="HH44" s="51" t="str">
        <f>IF(AND($G44="6",GH44&lt;&gt;""),GH44,"")</f>
        <v/>
      </c>
      <c r="HI44" s="52" t="str">
        <f>IF(AND(GH44&lt;&gt;"",$G44="6"),_xlfn.RANK.EQ(GH44,$HH$6:$HH$89),"")</f>
        <v/>
      </c>
      <c r="HJ44" s="52" t="str">
        <f>IF(IF(HI44&lt;&gt;"",IF(MAX(COUNTIF($HI$6:$HI$89,$HI$6:$HI$89))&gt;1,"x",""),"")&lt;&gt;"",HI44+1,"")</f>
        <v/>
      </c>
      <c r="HK44" s="52" t="str">
        <f>IF(HI44&lt;&gt;"",IF($G44="3",IF(GH44&lt;&gt;"",IF(AND(HI44&lt;=10,GH44&gt;=$HH$92),HLOOKUP(HI44,Points_Table_Modified,IF(HM44&gt;=6,8,HM44+2),FALSE),0),""),IF(GH44&lt;&gt;"",IF(AND(HI44&lt;=10,GH44&gt;=$HH$92),HLOOKUP(HI44,Points_Table,IF(HM44&gt;=6,8,HM44+2),FALSE),0),"")),"")</f>
        <v/>
      </c>
      <c r="HL44" s="53" t="str">
        <f>IF(HJ44&lt;&gt;"",AVERAGE(IF(AND($G44="3",HJ44&lt;&gt;""),HLOOKUP(HJ44,Points_Table_Modified,IF(HM44&gt;=6,8,HM44+2),FALSE),IF(HJ44&lt;&gt;"",HLOOKUP(HJ44,Points_Table,IF(HM44&gt;=6,8,HM44+2),FALSE),"")),HK44),HK44)</f>
        <v/>
      </c>
      <c r="HM44" s="57">
        <f>VLOOKUP($G44,Entries_D_Event,9,FALSE)</f>
        <v>0</v>
      </c>
      <c r="HN44" s="52" t="str">
        <f>CONCATENATE(HI44,HD44,GY44,GT44,GO44,GJ44)</f>
        <v/>
      </c>
      <c r="HO44" s="118" t="str">
        <f>IF(HN44&lt;&gt;"",IF(AND($G44="3",GH44&lt;&gt;""),10,IF(GH44&lt;&gt;"",5,"")),"")</f>
        <v/>
      </c>
      <c r="HP44" s="118">
        <f>_xlfn.NUMBERVALUE(IF(HN44&lt;&gt;"",CONCATENATE(HL44,HG44,HB44,GW44,GR44,GM44),""))</f>
        <v>0</v>
      </c>
      <c r="HQ44" s="56">
        <f>IFERROR(HO44+HP44,0)</f>
        <v>0</v>
      </c>
      <c r="HR44" s="90"/>
      <c r="HS44" s="52" t="str">
        <f>IF(AND($G44="1",HR44&lt;&gt;""),HR44,"")</f>
        <v/>
      </c>
      <c r="HT44" s="52" t="str">
        <f>IF(AND(HR44&lt;&gt;"",$G44="1"),_xlfn.RANK.EQ(HR44,$HS$6:$HS$89),"")</f>
        <v/>
      </c>
      <c r="HU44" s="52" t="str">
        <f>IF(IF(HT44&lt;&gt;"",IF(MAX(COUNTIF($HT$6:$HT$89,$HT$6:$HT$89))&gt;1,"x",""),"")&lt;&gt;"",HT44+1,"")</f>
        <v/>
      </c>
      <c r="HV44" s="52" t="str">
        <f>IF(HT44&lt;&gt;"",IF($G44="3",IF(HR44&lt;&gt;"",IF(AND(HT44&lt;=10,HR44&gt;=$HS$92),HLOOKUP(HT44,Points_Table_Modified,IF(IW44&gt;=6,8,IW44+2),FALSE),0),""),IF(HR44&lt;&gt;"",IF(AND(HT44&lt;=10,HR44&gt;=$HS$92),HLOOKUP(HT44,Points_Table,IF(IW44&gt;=6,8,IW44+2),FALSE),0),"")),"")</f>
        <v/>
      </c>
      <c r="HW44" s="53" t="str">
        <f>IF(HU44&lt;&gt;"",AVERAGE(IF(AND($G44="3",HU44&lt;&gt;""),HLOOKUP(HU44,Points_Table_Modified,IF(IW44&gt;=6,8,IW44+2),FALSE),IF(HU44&lt;&gt;"",HLOOKUP(HU44,Points_Table,IF(IW44&gt;=6,8,IW44+2),FALSE),"")),HV44),HV44)</f>
        <v/>
      </c>
      <c r="HX44" s="51" t="str">
        <f>IF(AND($G44="2",HR44&lt;&gt;""),HR44,"")</f>
        <v/>
      </c>
      <c r="HY44" s="52" t="str">
        <f>IF(AND(HR44&lt;&gt;"",$G44="2"),_xlfn.RANK.EQ(HR44,$HX$6:$HX$89),"")</f>
        <v/>
      </c>
      <c r="HZ44" s="52" t="str">
        <f>IF(IF(HY44&lt;&gt;"",IF(MAX(COUNTIF($HY$6:$HY$89,$HY$6:$HY$89))&gt;1,"x",""),"")&lt;&gt;"",HY44+1,"")</f>
        <v/>
      </c>
      <c r="IA44" s="54" t="str">
        <f>IF(HY44&lt;&gt;"",IF($G44="3",IF(HR44&lt;&gt;"",IF(AND(HY44&lt;=10,HR44&gt;=$HX$92),HLOOKUP(HY44,Points_Table_Modified,IF(IW44&gt;=6,8,IW44+2),FALSE),0),""),IF(HR44&lt;&gt;"",IF(AND(HY44&lt;=10,HR44&gt;=$HX$92),HLOOKUP(HY44,Points_Table,IF(IW44&gt;=6,8,IW44+2),FALSE),0),"")),"")</f>
        <v/>
      </c>
      <c r="IB44" s="53" t="str">
        <f>IF(HZ44&lt;&gt;"",AVERAGE(IF(AND($G44="3",HZ44&lt;&gt;""),HLOOKUP(HZ44,Points_Table_Modified,IF(IW44&gt;=6,8,IW44+2),FALSE),IF(HZ44&lt;&gt;"",HLOOKUP(HZ44,Points_Table,IF(IW44&gt;=6,8,IW44+2),FALSE),"")),IA44),IA44)</f>
        <v/>
      </c>
      <c r="IC44" s="51" t="str">
        <f>IF(AND($G44="3",HR44&lt;&gt;""),HR44,"")</f>
        <v/>
      </c>
      <c r="ID44" s="52" t="str">
        <f>IF(AND(HR44&lt;&gt;"",$G44="3"),_xlfn.RANK.EQ(HR44,$IC$6:$IC$89),"")</f>
        <v/>
      </c>
      <c r="IE44" s="52" t="str">
        <f>IF(IF(ID44&lt;&gt;"",IF(MAX(COUNTIF($ID$6:$ID$89,$ID$6:$ID$89))&gt;1,"x",""),"")&lt;&gt;"",ID44+1,"")</f>
        <v/>
      </c>
      <c r="IF44" s="52" t="str">
        <f>IF(ID44&lt;&gt;"",IF($G44="3",IF(HR44&lt;&gt;"",IF(AND(ID44&lt;=20,HR44&gt;=$IC$92),HLOOKUP(ID44,Points_Table_Modified,IF(IW44&gt;=6,8,IW44+2),FALSE),0),""),IF(HR44&lt;&gt;"",IF(AND(ID44&lt;=10,HR44&gt;=$IC$92),HLOOKUP(ID44,Points_Table,IF(IW44&gt;=6,8,IW44+2),FALSE),0),"")),"")</f>
        <v/>
      </c>
      <c r="IG44" s="53" t="str">
        <f>IF(IE44&lt;&gt;"",AVERAGE(IF(AND($G44="3",IE44&lt;&gt;""),HLOOKUP(IE44,Points_Table_Modified,IF(IW44&gt;=6,8,IW44+2),FALSE),IF(IE44&lt;&gt;"",HLOOKUP(IE44,Points_Table,IF(IW44&gt;=6,8,IW44+2),FALSE),"")),IF44),IF44)</f>
        <v/>
      </c>
      <c r="IH44" s="51" t="str">
        <f>IF(AND($G44="4",HR44&lt;&gt;""),HR44,"")</f>
        <v/>
      </c>
      <c r="II44" s="52" t="str">
        <f>IF(AND(HR44&lt;&gt;"",G44="4"),_xlfn.RANK.EQ(HR44,$IH$6:$IH$89),"")</f>
        <v/>
      </c>
      <c r="IJ44" s="52" t="str">
        <f>IF(IF(II44&lt;&gt;"",IF(MAX(COUNTIF($II$6:$II$89,$II$6:$II$89))&gt;1,"x",""),"")&lt;&gt;"",II44+1,"")</f>
        <v/>
      </c>
      <c r="IK44" s="52" t="str">
        <f>IF(II44&lt;&gt;"",IF($G44="3",IF(HR44&lt;&gt;"",IF(AND(II44&lt;=10,HR44&gt;=$IH$92),HLOOKUP(II44,Points_Table_Modified,IF(IW44&gt;=6,8,IW44+2),FALSE),0),""),IF(HR44&lt;&gt;"",IF(AND(II44&lt;=10,HR44&gt;=$IH$92),HLOOKUP(II44,Points_Table,IF(IW44&gt;=6,8,IW44+2),FALSE),0),"")),"")</f>
        <v/>
      </c>
      <c r="IL44" s="53" t="str">
        <f>IF(IJ44&lt;&gt;"",AVERAGE(IF(AND($G44="3",IJ44&lt;&gt;""),HLOOKUP(IJ44,Points_Table_Modified,IF(IW44&gt;=6,8,IW44+2),FALSE),IF(IJ44&lt;&gt;"",HLOOKUP(IJ44,Points_Table,IF(IW44&gt;=6,8,IW44+2),FALSE),"")),IK44),IK44)</f>
        <v/>
      </c>
      <c r="IM44" s="51" t="str">
        <f>IF(AND($G44="5",HR44&lt;&gt;""),HR44,"")</f>
        <v/>
      </c>
      <c r="IN44" s="52" t="str">
        <f>IF(AND(HR44&lt;&gt;"",$G44="5"),_xlfn.RANK.EQ(HR44,$IM$6:$IM$89),"")</f>
        <v/>
      </c>
      <c r="IO44" s="52" t="str">
        <f>IF(IF(IN44&lt;&gt;"",IF(MAX(COUNTIF($IN$6:$IN$89,$IN$6:$IN$89))&gt;1,"x",""),"")&lt;&gt;"",IN44+1,"")</f>
        <v/>
      </c>
      <c r="IP44" s="52" t="str">
        <f>IF(IN44&lt;&gt;"",IF($G44="3",IF(HR44&lt;&gt;"",IF(AND(IN44&lt;=10,HR44&gt;=$IM$92),HLOOKUP(IN44,Points_Table_Modified,IF(IW44&gt;=6,8,IW44+2),FALSE),0),""),IF(HR44&lt;&gt;"",IF(AND(IN44&lt;=10,HR44&gt;=$IM$92),HLOOKUP(IN44,Points_Table,IF(IW44&gt;=6,8,IW44+2),FALSE),0),"")),"")</f>
        <v/>
      </c>
      <c r="IQ44" s="53" t="str">
        <f>IF(IO44&lt;&gt;"",AVERAGE(IF(AND($G44="3",IO44&lt;&gt;""),HLOOKUP(IO44,Points_Table_Modified,IF(IW44&gt;=6,8,IW44+2),FALSE),IF(IO44&lt;&gt;"",HLOOKUP(IO44,Points_Table,IF(IW44&gt;=6,8,IW44+2),FALSE),"")),IP44),IP44)</f>
        <v/>
      </c>
      <c r="IR44" s="51" t="str">
        <f>IF(AND($G44="6",HR44&lt;&gt;""),HR44,"")</f>
        <v/>
      </c>
      <c r="IS44" s="52" t="str">
        <f>IF(AND(HR44&lt;&gt;"",$G44="6"),_xlfn.RANK.EQ(HR44,$IR$6:$IR$89),"")</f>
        <v/>
      </c>
      <c r="IT44" s="52" t="str">
        <f>IF(IF(IS44&lt;&gt;"",IF(MAX(COUNTIF($IS$6:$IS$89,$IS$6:$IS$89))&gt;1,"x",""),"")&lt;&gt;"",IS44+1,"")</f>
        <v/>
      </c>
      <c r="IU44" s="52" t="str">
        <f>IF(IS44&lt;&gt;"",IF($G44="3",IF(HR44&lt;&gt;"",IF(AND(IS44&lt;=10,HR44&gt;=$IR$92),HLOOKUP(IS44,Points_Table_Modified,IF(IW44&gt;=6,8,IW44+2),FALSE),0),""),IF(HR44&lt;&gt;"",IF(AND(IS44&lt;=10,HR44&gt;=$IR$92),HLOOKUP(IS44,Points_Table,IF(IW44&gt;=6,8,IW44+2),FALSE),0),"")),"")</f>
        <v/>
      </c>
      <c r="IV44" s="53" t="str">
        <f>IF(IT44&lt;&gt;"",AVERAGE(IF(AND($G44="3",IT44&lt;&gt;""),HLOOKUP(IT44,Points_Table_Modified,IF(IW44&gt;=6,8,IW44+2),FALSE),IF(IT44&lt;&gt;"",HLOOKUP(IT44,Points_Table,IF(IW44&gt;=6,8,IW44+2),FALSE),"")),IU44),IU44)</f>
        <v/>
      </c>
      <c r="IW44" s="57">
        <f>VLOOKUP($G44,Entries_D_Event,10,FALSE)</f>
        <v>0</v>
      </c>
      <c r="IX44" s="52" t="str">
        <f>CONCATENATE(IS44,IN44,II44,ID44,HY44,HT44)</f>
        <v/>
      </c>
      <c r="IY44" s="118" t="str">
        <f>IF(IX44&lt;&gt;"",IF(AND($G44="3",HR44&lt;&gt;""),10,IF(HR44&lt;&gt;"",5,"")),"")</f>
        <v/>
      </c>
      <c r="IZ44" s="118">
        <f>_xlfn.NUMBERVALUE(IF(IX44&lt;&gt;"",CONCATENATE(IV44,IQ44,IL44,IG44,IB44,HW44),""))</f>
        <v>0</v>
      </c>
      <c r="JA44" s="56">
        <f>IFERROR(IY44+IZ44,0)</f>
        <v>0</v>
      </c>
      <c r="JB44" s="90"/>
      <c r="JC44" s="52" t="str">
        <f>IF(AND($G44="1",JB44&lt;&gt;""),JB44,"")</f>
        <v/>
      </c>
      <c r="JD44" s="52" t="str">
        <f>IF(AND(JB44&lt;&gt;"",$G44="1"),_xlfn.RANK.EQ(JB44,$JC$6:$JC$89),"")</f>
        <v/>
      </c>
      <c r="JE44" s="52" t="str">
        <f>IF(IF(JD44&lt;&gt;"",IF(MAX(COUNTIF($JD$6:$JD$89,$JD$6:$JD$89))&gt;1,"x",""),"")&lt;&gt;"",JD44+1,"")</f>
        <v/>
      </c>
      <c r="JF44" s="52" t="str">
        <f>IF(JD44&lt;&gt;"",IF($G44="3",IF(JB44&lt;&gt;"",IF(AND(JD44&lt;=10,JB44&gt;=$JC$92),HLOOKUP(JD44,Points_Table_Modified,IF(KG44&gt;=6,8,KG44+2),FALSE),0),""),IF(JB44&lt;&gt;"",IF(AND(JD44&lt;=10,JB44&gt;=$JC$92),HLOOKUP(JD44,Points_Table,IF(KG44&gt;=6,8,KG44+2),FALSE),0),"")),"")</f>
        <v/>
      </c>
      <c r="JG44" s="53" t="str">
        <f>IF(JE44&lt;&gt;"",AVERAGE(IF(AND($G44="3",JE44&lt;&gt;""),HLOOKUP(JE44,Points_Table_Modified,IF(KG44&gt;=6,8,KG44+2),FALSE),IF(JE44&lt;&gt;"",HLOOKUP(JE44,Points_Table,IF(KG44&gt;=6,8,KG44+2),FALSE),"")),JF44),JF44)</f>
        <v/>
      </c>
      <c r="JH44" s="51" t="str">
        <f>IF(AND($G44="2",JB44&lt;&gt;""),JB44,"")</f>
        <v/>
      </c>
      <c r="JI44" s="52" t="str">
        <f>IF(AND(JB44&lt;&gt;"",$G44="2"),_xlfn.RANK.EQ(JB44,$JH$6:$JH$89),"")</f>
        <v/>
      </c>
      <c r="JJ44" s="52" t="str">
        <f>IF(IF(JI44&lt;&gt;"",IF(MAX(COUNTIF($JI$6:$JI$89,$JI$6:$JI$89))&gt;1,"x",""),"")&lt;&gt;"",JI44+1,"")</f>
        <v/>
      </c>
      <c r="JK44" s="54" t="str">
        <f>IF(JI44&lt;&gt;"",IF($G44="3",IF(JB44&lt;&gt;"",IF(AND(JI44&lt;=10,JB44&gt;=$JH$92),HLOOKUP(JI44,Points_Table_Modified,IF(KG44&gt;=6,8,KG44+2),FALSE),0),""),IF(JB44&lt;&gt;"",IF(AND(JI44&lt;=10,JB44&gt;=$JH$92),HLOOKUP(JI44,Points_Table,IF(KG44&gt;=6,8,KG44+2),FALSE),0),"")),"")</f>
        <v/>
      </c>
      <c r="JL44" s="53" t="str">
        <f>IF(JJ44&lt;&gt;"",AVERAGE(IF(AND($G44="3",JJ44&lt;&gt;""),HLOOKUP(JJ44,Points_Table_Modified,IF(KG44&gt;=6,8,KG44+2),FALSE),IF(JJ44&lt;&gt;"",HLOOKUP(JJ44,Points_Table,IF(KG44&gt;=6,8,KG44+2),FALSE),"")),JK44),JK44)</f>
        <v/>
      </c>
      <c r="JM44" s="51" t="str">
        <f>IF(AND($G44="3",JB44&lt;&gt;""),JB44,"")</f>
        <v/>
      </c>
      <c r="JN44" s="52" t="str">
        <f>IF(AND(JB44&lt;&gt;"",$G44="3"),_xlfn.RANK.EQ(JB44,$JM$6:$JM$89),"")</f>
        <v/>
      </c>
      <c r="JO44" s="52" t="str">
        <f>IF(IF(JN44&lt;&gt;"",IF(MAX(COUNTIF($JN$6:$JN$89,$JN$6:$JN$89))&gt;1,"x",""),"")&lt;&gt;"",JN44+1,"")</f>
        <v/>
      </c>
      <c r="JP44" s="52" t="str">
        <f>IF(JN44&lt;&gt;"",IF($G44="3",IF(JB44&lt;&gt;"",IF(AND(JN44&lt;=20,JB44&gt;=$JM$92),HLOOKUP(JN44,Points_Table_Modified,IF(KG44&gt;=6,8,KG44+2),FALSE),0),""),IF(JB44&lt;&gt;"",IF(AND(JN44&lt;=10,JB44&gt;=$JM$92),HLOOKUP(JN44,Points_Table,IF(KG44&gt;=6,8,KG44+2),FALSE),0),"")),"")</f>
        <v/>
      </c>
      <c r="JQ44" s="53" t="str">
        <f>IF(JO44&lt;&gt;"",AVERAGE(IF(AND($G44="3",JO44&lt;&gt;""),HLOOKUP(JO44,Points_Table_Modified,IF(KG44&gt;=6,8,KG44+2),FALSE),IF(JO44&lt;&gt;"",HLOOKUP(JO44,Points_Table,IF(KG44&gt;=6,8,KG44+2),FALSE),"")),JP44),JP44)</f>
        <v/>
      </c>
      <c r="JR44" s="51" t="str">
        <f>IF(AND($G44="4",JB44&lt;&gt;""),JB44,"")</f>
        <v/>
      </c>
      <c r="JS44" s="52" t="str">
        <f>IF(AND(JB44&lt;&gt;"",G44="4"),_xlfn.RANK.EQ(JB44,$JR$6:$JR$89),"")</f>
        <v/>
      </c>
      <c r="JT44" s="52" t="str">
        <f>IF(IF(JS44&lt;&gt;"",IF(MAX(COUNTIF($JS$6:$JS$89,$JS$6:$JS$89))&gt;1,"x",""),"")&lt;&gt;"",JS44+1,"")</f>
        <v/>
      </c>
      <c r="JU44" s="52" t="str">
        <f>IF(JS44&lt;&gt;"",IF($G44="3",IF(JB44&lt;&gt;"",IF(AND(JS44&lt;=10,JB44&gt;=$JR$92),HLOOKUP(JS44,Points_Table_Modified,IF(KG44&gt;=6,8,KG44+2),FALSE),0),""),IF(JB44&lt;&gt;"",IF(AND(JS44&lt;=10,JB44&gt;=$JR$92),HLOOKUP(JS44,Points_Table,IF(KG44&gt;=6,8,KG44+2),FALSE),0),"")),"")</f>
        <v/>
      </c>
      <c r="JV44" s="53" t="str">
        <f>IF(JT44&lt;&gt;"",AVERAGE(IF(AND($G44="3",JT44&lt;&gt;""),HLOOKUP(JT44,Points_Table_Modified,IF(KG44&gt;=6,8,KG44+2),FALSE),IF(JT44&lt;&gt;"",HLOOKUP(JT44,Points_Table,IF(KG44&gt;=6,8,KG44+2),FALSE),"")),JU44),JU44)</f>
        <v/>
      </c>
      <c r="JW44" s="51" t="str">
        <f>IF(AND($G44="5",JB44&lt;&gt;""),JB44,"")</f>
        <v/>
      </c>
      <c r="JX44" s="52" t="str">
        <f>IF(AND(JB44&lt;&gt;"",$G44="5"),_xlfn.RANK.EQ(JB44,$JW$6:$JW$89),"")</f>
        <v/>
      </c>
      <c r="JY44" s="52" t="str">
        <f>IF(IF(JX44&lt;&gt;"",IF(MAX(COUNTIF($JX$6:$JX$89,$JX$6:$JX$89))&gt;1,"x",""),"")&lt;&gt;"",JX44+1,"")</f>
        <v/>
      </c>
      <c r="JZ44" s="52" t="str">
        <f>IF(JX44&lt;&gt;"",IF($G44="3",IF(JB44&lt;&gt;"",IF(AND(JX44&lt;=10,JB44&gt;=$JW$92),HLOOKUP(JX44,Points_Table_Modified,IF(KG44&gt;=6,8,KG44+2),FALSE),0),""),IF(JB44&lt;&gt;"",IF(AND(JX44&lt;=10,JB44&gt;=$JW$92),HLOOKUP(JX44,Points_Table,IF(KG44&gt;=6,8,KG44+2),FALSE),0),"")),"")</f>
        <v/>
      </c>
      <c r="KA44" s="53" t="str">
        <f>IF(JY44&lt;&gt;"",AVERAGE(IF(AND($G44="3",JY44&lt;&gt;""),HLOOKUP(JY44,Points_Table_Modified,IF(KG44&gt;=6,8,KG44+2),FALSE),IF(JY44&lt;&gt;"",HLOOKUP(JY44,Points_Table,IF(KG44&gt;=6,8,KG44+2),FALSE),"")),JZ44),JZ44)</f>
        <v/>
      </c>
      <c r="KB44" s="51" t="str">
        <f>IF(AND($G44="6",JB44&lt;&gt;""),JB44,"")</f>
        <v/>
      </c>
      <c r="KC44" s="52" t="str">
        <f>IF(AND(JB44&lt;&gt;"",$G44="6"),_xlfn.RANK.EQ(JB44,$KB$6:$KB$89),"")</f>
        <v/>
      </c>
      <c r="KD44" s="52" t="str">
        <f>IF(IF(KC44&lt;&gt;"",IF(MAX(COUNTIF($KC$6:$KC$89,$KC$6:$KC$89))&gt;1,"x",""),"")&lt;&gt;"",KC44+1,"")</f>
        <v/>
      </c>
      <c r="KE44" s="52" t="str">
        <f>IF(KC44&lt;&gt;"",IF($G44="3",IF(JB44&lt;&gt;"",IF(AND(KC44&lt;=10,JB44&gt;=$KB$92),HLOOKUP(KC44,Points_Table_Modified,IF(KG44&gt;=6,8,KG44+2),FALSE),0),""),IF(JB44&lt;&gt;"",IF(AND(KC44&lt;=10,JB44&gt;=$KB$92),HLOOKUP(KC44,Points_Table,IF(KG44&gt;=6,8,KG44+2),FALSE),0),"")),"")</f>
        <v/>
      </c>
      <c r="KF44" s="53" t="str">
        <f>IF(KD44&lt;&gt;"",AVERAGE(IF(AND($G44="3",KD44&lt;&gt;""),HLOOKUP(KD44,Points_Table_Modified,IF(KG44&gt;=6,8,KG44+2),FALSE),IF(KD44&lt;&gt;"",HLOOKUP(KD44,Points_Table,IF(KG44&gt;=6,8,KG44+2),FALSE),"")),KE44),KE44)</f>
        <v/>
      </c>
      <c r="KG44" s="57">
        <f>VLOOKUP($G44,Entries_D_Event,11,FALSE)</f>
        <v>0</v>
      </c>
      <c r="KH44" s="52" t="str">
        <f>CONCATENATE(KC44,JX44,JS44,JN44,JI44,JD44)</f>
        <v/>
      </c>
      <c r="KI44" s="118" t="str">
        <f>IF(KH44&lt;&gt;"",IF(AND($G44="3",JB44&lt;&gt;""),10,IF(JB44&lt;&gt;"",5,"")),"")</f>
        <v/>
      </c>
      <c r="KJ44" s="118">
        <f>_xlfn.NUMBERVALUE(IF(KH44&lt;&gt;"",CONCATENATE(KF44,KA44,JV44,JQ44,JL44,JG44),""))</f>
        <v>0</v>
      </c>
      <c r="KK44" s="56">
        <f>IFERROR(KI44+KJ44,0)</f>
        <v>0</v>
      </c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</row>
    <row r="45" spans="1:358" s="1" customFormat="1" x14ac:dyDescent="0.25">
      <c r="A45" s="35"/>
      <c r="B45" s="45">
        <v>40</v>
      </c>
      <c r="C45" s="46" t="s">
        <v>16</v>
      </c>
      <c r="D45" s="47" t="s">
        <v>149</v>
      </c>
      <c r="E45" s="50"/>
      <c r="F45" s="109">
        <v>944</v>
      </c>
      <c r="G45" s="49" t="s">
        <v>59</v>
      </c>
      <c r="H45" s="50" t="str">
        <f>VLOOKUP($G45,Class_Description,2)</f>
        <v>Open Class</v>
      </c>
      <c r="I45" s="187">
        <f>AS45+CC45+DM45+EW45+GG45+HQ45+JA45+KK45</f>
        <v>13</v>
      </c>
      <c r="J45" s="116">
        <v>315</v>
      </c>
      <c r="K45" s="102" t="str">
        <f>IF(AND(J45&lt;&gt;"",$G45="1"),J45,"")</f>
        <v/>
      </c>
      <c r="L45" s="103" t="str">
        <f>IF(AND(J45&lt;&gt;"",$G45="1"),_xlfn.RANK.EQ(J45,$K$6:$K$89),"")</f>
        <v/>
      </c>
      <c r="M45" s="103" t="str">
        <f>IF(G45="6",IF(IF(L45&lt;&gt;"",IF(MAX(COUNTIF($L$6:$L$89,$L$6:$L$89))&gt;1,"x",""),"")&lt;&gt;"",L45+1,""),IF(K45=0,"",IF(IF(L45&lt;&gt;"",IF(MAX(COUNTIF($L$6:$L$89,$L$6:$L$89))&gt;1,"x",""),"")&lt;&gt;"",L45+1,"")))</f>
        <v/>
      </c>
      <c r="N45" s="103" t="str">
        <f>IF(L45&lt;&gt;"",IF($G45="3",IF(AND(L45&lt;=20,J45&gt;=$K$92),HLOOKUP(L45,Points_Table_Modified,IF(AO45&gt;=6,8,AO45+2),FALSE),0),IF(AND(L45&lt;=10,J45&gt;=$K$92),HLOOKUP(L45,Points_Table,IF(AO45&gt;=6,8,AO45+2),FALSE),0)),"")</f>
        <v/>
      </c>
      <c r="O45" s="103" t="str">
        <f>IF(M45&lt;&gt;"",AVERAGE(IF(AND($G45="3",M45&lt;&gt;""),HLOOKUP(M45,Points_Table_Modified,IF(AO45&gt;=6,8,AO45+2),FALSE),IF(M45&lt;&gt;"",HLOOKUP(M45,Points_Table,IF(AO45&gt;=6,8,AO45+2),FALSE),"")),N45),N45)</f>
        <v/>
      </c>
      <c r="P45" s="102" t="str">
        <f>IF(AND(J45&lt;&gt;"",$G45="2"),J45,"")</f>
        <v/>
      </c>
      <c r="Q45" s="103" t="str">
        <f>IF(AND(J45&lt;&gt;"",$G45="2"),_xlfn.RANK.EQ(J45,$P$6:$P$89),"")</f>
        <v/>
      </c>
      <c r="R45" s="103" t="str">
        <f>IF(G45="6",IF(IF(Q45&lt;&gt;"",IF(MAX(COUNTIF($Q$6:$Q$89,$Q$6:$Q$89))&gt;1,"x",""),"")&lt;&gt;"",Q45+1,""),IF(P45=0,"",IF(IF(Q45&lt;&gt;"",IF(MAX(COUNTIF($Q$6:$Q$89,$Q$6:$Q$89))&gt;1,"x",""),"")&lt;&gt;"",Q45+1,"")))</f>
        <v/>
      </c>
      <c r="S45" s="103" t="str">
        <f>IF(Q45&lt;&gt;"",IF($G45="3",IF(J45&lt;&gt;"",IF(AND(Q45&lt;=10,J45&gt;=$P$92),HLOOKUP(Q45,Points_Table_Modified,IF(AO45&gt;=6,8,AO45+2),FALSE),0),""),IF(J45&lt;&gt;"",IF(AND(Q45&lt;=10,J45&gt;=$P$92),HLOOKUP(Q45,Points_Table,IF(AO45&gt;=6,8,AO45+2),FALSE),0),"")),"")</f>
        <v/>
      </c>
      <c r="T45" s="103" t="str">
        <f>IF(R45&lt;&gt;"",AVERAGE(IF(AND($G45="3",R45&lt;&gt;""),HLOOKUP(R45,Points_Table_Modified,IF(AO45&gt;=6,8,AO45+2),FALSE),IF(R45&lt;&gt;"",HLOOKUP(R45,Points_Table,IF(AO45&gt;=6,8,AO45+2),FALSE),"")),S45),S45)</f>
        <v/>
      </c>
      <c r="U45" s="102" t="str">
        <f>IF(AND(J45&lt;&gt;"",$G45="3"),J45,"")</f>
        <v/>
      </c>
      <c r="V45" s="103" t="str">
        <f>IF(AND(J45&lt;&gt;"",$G45="3"),_xlfn.RANK.EQ(J45,$U$6:$U$89),"")</f>
        <v/>
      </c>
      <c r="W45" s="103" t="str">
        <f>IF(G45="6",IF(IF(V45&lt;&gt;"",IF(MAX(COUNTIF($V$6:$V$89,$V$6:$V$89))&gt;1,"x",""),"")&lt;&gt;"",V45+1,""),IF(U45=0,"",IF(IF(V45&lt;&gt;"",IF(MAX(COUNTIF($V$6:$V$89,$V$6:$V$89))&gt;1,"x",""),"")&lt;&gt;"",V45+1,"")))</f>
        <v/>
      </c>
      <c r="X45" s="103" t="str">
        <f>IF(V45&lt;&gt;"",IF($G45="3",IF(J45&lt;&gt;"",IF(AND(V45&lt;=20,J45&gt;=$U$92),HLOOKUP(V45,Points_Table_Modified,IF(AO45&gt;=6,8,AO45+2),FALSE),0),""),IF(J45&lt;&gt;"",IF(AND(V45&lt;=10,$J45&gt;=$U$92),HLOOKUP(V45,Points_Table,IF(AO45&gt;=6,8,AO45+2),FALSE),0),"")),"")</f>
        <v/>
      </c>
      <c r="Y45" s="103" t="str">
        <f>IF(W45&lt;&gt;"",AVERAGE(IF(AND($G45="3",W45&lt;&gt;""),HLOOKUP(W45,Points_Table_Modified,IF(AO45&gt;=6,8,AO45+2),FALSE),IF(W45&lt;&gt;"",HLOOKUP(W45,Points_Table,IF(AO45&gt;=6,8,AO45+2),FALSE),"")),X45),X45)</f>
        <v/>
      </c>
      <c r="Z45" s="102" t="str">
        <f>IF(AND(J45&lt;&gt;"",$G45="4"),J45,"")</f>
        <v/>
      </c>
      <c r="AA45" s="103" t="str">
        <f>IF(AND($J45&lt;&gt;"",G45="4"),_xlfn.RANK.EQ(J45,$Z$6:$Z$89),"")</f>
        <v/>
      </c>
      <c r="AB45" s="103" t="str">
        <f>IF($G45="6",IF(IF(AA45&lt;&gt;"",IF(MAX(COUNTIF($AA$6:$AA$89,$AA$6:$AA$89))&gt;1,"x",""),"")&lt;&gt;"",AA45+1,""),IF(Z45=0,"",IF(IF(AA45&lt;&gt;"",IF(MAX(COUNTIF($AA$6:$AA$89,$AA$6:$AA$89))&gt;1,"x",""),"")&lt;&gt;"",AA45+1,"")))</f>
        <v/>
      </c>
      <c r="AC45" s="103" t="str">
        <f>IF(AA45&lt;&gt;"",IF($G45="3",IF(J45&lt;&gt;"",IF(AND(AA45&lt;=10,J45&gt;=$Z$92),HLOOKUP(AA45,Points_Table_Modified,IF(AO45&gt;=6,8,AO45+2),FALSE),0),""),IF(J45&lt;&gt;"",IF(AND(AA45&lt;=10,J45&gt;=$Z$92),HLOOKUP(AA45,Points_Table,IF(AO45&gt;=6,8,AO45+2),FALSE),0),"")),"")</f>
        <v/>
      </c>
      <c r="AD45" s="103" t="str">
        <f>IF(AB45&lt;&gt;"",AVERAGE(IF(AND($G45="3",AB45&lt;&gt;""),HLOOKUP(AB45,Points_Table_Modified,IF(AO45&gt;=6,8,AO45+2),FALSE),IF(AB45&lt;&gt;"",HLOOKUP(AB45,Points_Table,IF(AO45&gt;=6,8,AO45+2),FALSE),"")),AC45),AC45)</f>
        <v/>
      </c>
      <c r="AE45" s="102" t="str">
        <f>IF(AND(J45&lt;&gt;"",$G45="5"),J45,"")</f>
        <v/>
      </c>
      <c r="AF45" s="103" t="str">
        <f>IF(AND(J45&lt;&gt;"",$G45="5"),_xlfn.RANK.EQ(J45,$AE$6:$AE$89),"")</f>
        <v/>
      </c>
      <c r="AG45" s="103" t="str">
        <f>IF($G45="6",IF(IF(AF45&lt;&gt;"",IF(MAX(COUNTIF($AF$6:$AF$89,$AF$6:$AF$89))&gt;1,"x",""),"")&lt;&gt;"",AF45+1,""),IF(AE45=0,"",IF(IF(AF45&lt;&gt;"",IF(MAX(COUNTIF($AF$6:$AF$89,$AF$6:$AF$89))&gt;1,"x",""),"")&lt;&gt;"",AF45+1,"")))</f>
        <v/>
      </c>
      <c r="AH45" s="103" t="str">
        <f>IF(AF45&lt;&gt;"",IF($G45="3",IF(J45&lt;&gt;"",IF(AND(AF45&lt;=10,J45&gt;=$AE$92),HLOOKUP(AF45,Points_Table_Modified,IF(AO45&gt;=6,8,AO45+2),FALSE),0),""),IF(J45&lt;&gt;"",IF(AND(AF45&lt;=10,J45&gt;=$AE$92),HLOOKUP(AF45,Points_Table,IF(AO45&gt;=6,8,AO45+2),FALSE),0),"")),"")</f>
        <v/>
      </c>
      <c r="AI45" s="103" t="str">
        <f>IF(AG45&lt;&gt;"",AVERAGE(IF(AND($G45="3",AG45&lt;&gt;""),HLOOKUP(AG45,Points_Table_Modified,IF(AO45&gt;=6,8,AO45+2),FALSE),IF(AG45&lt;&gt;"",HLOOKUP(AG45,Points_Table,IF(AO45&gt;=6,8,AO45+2),FALSE),"")),AH45),AH45)</f>
        <v/>
      </c>
      <c r="AJ45" s="102">
        <f>IF(AND(J45&lt;&gt;"",$G45="6"),J45,"")</f>
        <v>315</v>
      </c>
      <c r="AK45" s="103">
        <f>IF(AND(J45&lt;&gt;"",$G45="6"),_xlfn.RANK.EQ(J45,$AJ$6:$AJ$89),"")</f>
        <v>7</v>
      </c>
      <c r="AL45" s="103" t="str">
        <f>IF(G45="6",IF(IF(AK45&lt;&gt;"",IF(MAX(COUNTIF($AK$6:$AK$89,$AK$6:$AK$89))&gt;1,"x",""),"")&lt;&gt;"",AK45+1,""),IF(AJ45=0,"",IF(IF(AK45&lt;&gt;"",IF(MAX(COUNTIF($AK$6:$AK$89,$AK$6:$AK$89))&gt;1,"x",""),"")&lt;&gt;"",AK45+1,"")))</f>
        <v/>
      </c>
      <c r="AM45" s="103">
        <f>IF(AK45&lt;&gt;"",IF($G45="3",IF(J45&lt;&gt;"",IF(AND(AK45&lt;=10,J45&gt;=$AJ$92),HLOOKUP(AK45,Points_Table_Modified,IF(AO45&gt;=6,8,AO45+2),FALSE),0),""),IF(J45&lt;&gt;"",IF(AND(AK45&lt;=10,J45&gt;=$AJ$92),HLOOKUP(AK45,Points_Table,IF(AO45&gt;=6,8,AO45+2),FALSE),0),"")),"")</f>
        <v>8</v>
      </c>
      <c r="AN45" s="136">
        <f>IF(AL45&lt;&gt;"",AVERAGE(IF(AND($G45="3",AL45&lt;&gt;""),HLOOKUP(AL45,Points_Table_Modified,IF(AO45&gt;=6,8,AO45+2),FALSE),IF(AL45&lt;&gt;"",HLOOKUP(AL45,Points_Table,IF(AO45&gt;=6,8,AO45+2),FALSE),"")),AM45),AM45)</f>
        <v>8</v>
      </c>
      <c r="AO45" s="55">
        <f>VLOOKUP($G45,Entries_D_Event,4,FALSE)</f>
        <v>9</v>
      </c>
      <c r="AP45" s="52" t="str">
        <f>CONCATENATE(AK45,AF45,AA45,V45,Q45,L45)</f>
        <v>7</v>
      </c>
      <c r="AQ45" s="118">
        <f>IF(AP45&lt;&gt;"",IF(AND($G45="3",J45&lt;&gt;""),10,IF(J45&lt;&gt;"",5,"")),"")</f>
        <v>5</v>
      </c>
      <c r="AR45" s="118">
        <f>_xlfn.NUMBERVALUE(IF(AP45&lt;&gt;"",CONCATENATE(AN45,AI45,AD45,Y45,T45,O45),""))</f>
        <v>8</v>
      </c>
      <c r="AS45" s="56">
        <f>IFERROR(AQ45+AR45,0)</f>
        <v>13</v>
      </c>
      <c r="AT45" s="90"/>
      <c r="AU45" s="54" t="str">
        <f>IF(AND(AT45&lt;&gt;"",$G45="1"),AT45,"")</f>
        <v/>
      </c>
      <c r="AV45" s="52" t="str">
        <f>IF(AND(AT45&lt;&gt;"",$G45="1"),_xlfn.RANK.EQ(AT45,$AU$6:$AU$89),"")</f>
        <v/>
      </c>
      <c r="AW45" s="52" t="str">
        <f>IF(IF(AV45&lt;&gt;"",IF(MAX(COUNTIF($AV$6:$AV$89,$AV$6:$AV$89))&gt;1,"x",""),"")&lt;&gt;"",AV45+1,"")</f>
        <v/>
      </c>
      <c r="AX45" s="52" t="str">
        <f>IF(AV45&lt;&gt;"",IF($G45="3",IF(AT45&lt;&gt;"",IF(AND(AV45&lt;=10,AT45&gt;=$AU$92),HLOOKUP(AV45,Points_Table_Modified,IF(BY45&gt;=6,8,BY45+2),FALSE),0),""),IF(AT45&lt;&gt;"",IF(AND(AV45&lt;=10,AT45&gt;=$AU$92),HLOOKUP(AV45,Points_Table,IF(BY45&gt;=6,8,BY45+2),FALSE),0),"")),"")</f>
        <v/>
      </c>
      <c r="AY45" s="53" t="str">
        <f>IF(AW45&lt;&gt;"",AVERAGE(IF(AND($G45="3",AW45&lt;&gt;""),HLOOKUP(AW45,Points_Table_Modified,IF(BY45&gt;=6,8,BY45+2),FALSE),IF(AW45&lt;&gt;"",HLOOKUP(AW45,Points_Table,IF(BY45&gt;=6,8,BY45+2),FALSE),"")),AX45),AX45)</f>
        <v/>
      </c>
      <c r="AZ45" s="51" t="str">
        <f>IF(AND($G45="2",AT45&lt;&gt;""),AT45,"")</f>
        <v/>
      </c>
      <c r="BA45" s="52" t="str">
        <f>IF(AND(AT45&lt;&gt;"",$G45="2"),_xlfn.RANK.EQ(AT45,$AZ$6:$AZ$89),"")</f>
        <v/>
      </c>
      <c r="BB45" s="52" t="str">
        <f>IF(IF(BA45&lt;&gt;"",IF(MAX(COUNTIF($BA$6:$BA$89,$BA$6:$BA$89))&gt;1,"x",""),"")&lt;&gt;"",BA45+1,"")</f>
        <v/>
      </c>
      <c r="BC45" s="54" t="str">
        <f>IF(BA45&lt;&gt;"",IF($G45="3",IF(AT45&lt;&gt;"",IF(AND(BA45&lt;=10,AT45&gt;=$AZ$92),HLOOKUP(BA45,Points_Table_Modified,IF(BY45&gt;=6,8,BY45+2),FALSE),0),""),IF(AT45&lt;&gt;"",IF(AND(BA45&lt;=10,AT45&gt;=$AZ$92),HLOOKUP(BA45,Points_Table,IF(BY45&gt;=6,8,BY45+2),FALSE),0),"")),"")</f>
        <v/>
      </c>
      <c r="BD45" s="53" t="str">
        <f>IF(BB45&lt;&gt;"",AVERAGE(IF(AND($G45="3",BB45&lt;&gt;""),HLOOKUP(BB45,Points_Table_Modified,IF(BY45&gt;=6,8,BY45+2),FALSE),IF(BB45&lt;&gt;"",HLOOKUP(BB45,Points_Table,IF(BY45&gt;=6,8,BY45+2),FALSE),"")),BC45),BC45)</f>
        <v/>
      </c>
      <c r="BE45" s="51" t="str">
        <f>IF(AND($G45="3",AT45&lt;&gt;""),AT45,"")</f>
        <v/>
      </c>
      <c r="BF45" s="52" t="str">
        <f>IF(AND(AT45&lt;&gt;"",$G45="3"),_xlfn.RANK.EQ(AT45,$BE$6:$BE$89),"")</f>
        <v/>
      </c>
      <c r="BG45" s="52" t="str">
        <f>IF(IF(BF45&lt;&gt;"",IF(MAX(COUNTIF($BF$6:$BF$89,$BF$6:$BF$89))&gt;1,"x",""),"")&lt;&gt;"",BF45+1,"")</f>
        <v/>
      </c>
      <c r="BH45" s="52" t="str">
        <f>IF(BF45&lt;&gt;"",IF($G45="3",IF(AT45&lt;&gt;"",IF(AND(BF45&lt;=20,AT45&gt;=$BE$92),HLOOKUP(BF45,Points_Table_Modified,IF(BY45&gt;=6,8,BY45+2),FALSE),0),""),IF(AT45&lt;&gt;"",IF(AND(BF45&lt;=10,AT45&gt;=$BE$92),HLOOKUP(BF45,Points_Table,IF(BY45&gt;=6,8,BY45+2),FALSE),0),"")),"")</f>
        <v/>
      </c>
      <c r="BI45" s="53" t="str">
        <f>IF(BG45&lt;&gt;"",AVERAGE(IF(AND($G45="3",BG45&lt;&gt;""),HLOOKUP(BG45,Points_Table_Modified,IF(BY45&gt;=6,8,BY45+2),FALSE),IF(BG45&lt;&gt;"",HLOOKUP(BG45,Points_Table,IF(BY45&gt;=6,8,BY45+2),FALSE),"")),BH45),BH45)</f>
        <v/>
      </c>
      <c r="BJ45" s="51" t="str">
        <f>IF(AND($G45="4",AT45&lt;&gt;""),AT45,"")</f>
        <v/>
      </c>
      <c r="BK45" s="52" t="str">
        <f>IF(AND(AT45&lt;&gt;"",G45="4"),_xlfn.RANK.EQ(AT45,$BJ$6:$BJ$89),"")</f>
        <v/>
      </c>
      <c r="BL45" s="52" t="str">
        <f>IF(IF(BK45&lt;&gt;"",IF(MAX(COUNTIF($BK$6:$BK$89,$BK$6:$BK$89))&gt;1,"x",""),"")&lt;&gt;"",BK45+1,"")</f>
        <v/>
      </c>
      <c r="BM45" s="52" t="str">
        <f>IF(BK45&lt;&gt;"",IF($G45="3",IF(AT45&lt;&gt;"",IF(AND(BK45&lt;=10,AT45&gt;=$BJ$92),HLOOKUP(BK45,Points_Table_Modified,IF(BY45&gt;=6,8,BY45+2),FALSE),0),""),IF(AT45&lt;&gt;"",IF(AND(BK45&lt;=10,AT45&gt;=$BJ$92),HLOOKUP(BK45,Points_Table,IF(BY45&gt;=6,8,BY45+2),FALSE),0),"")),"")</f>
        <v/>
      </c>
      <c r="BN45" s="53" t="str">
        <f>IF(BL45&lt;&gt;"",AVERAGE(IF(AND($G45="3",BL45&lt;&gt;""),HLOOKUP(BL45,Points_Table_Modified,IF(BY45&gt;=6,8,BY45+2),FALSE),IF(BL45&lt;&gt;"",HLOOKUP(BL45,Points_Table,IF(BY45&gt;=6,8,BY45+2),FALSE),"")),BM45),BM45)</f>
        <v/>
      </c>
      <c r="BO45" s="51" t="str">
        <f>IF(AND($G45="5",AT45&lt;&gt;""),AT45,"")</f>
        <v/>
      </c>
      <c r="BP45" s="52" t="str">
        <f>IF(AND(AT45&lt;&gt;"",$G45="5"),_xlfn.RANK.EQ(AT45,$BO$6:$BO$89),"")</f>
        <v/>
      </c>
      <c r="BQ45" s="52" t="str">
        <f>IF(IF(BP45&lt;&gt;"",IF(MAX(COUNTIF($BP$6:$BP$89,$BP$6:$BP$89))&gt;1,"x",""),"")&lt;&gt;"",BP45+1,"")</f>
        <v/>
      </c>
      <c r="BR45" s="52" t="str">
        <f>IF(BP45&lt;&gt;"",IF($G45="3",IF(AT45&lt;&gt;"",IF(AND(BP45&lt;=10,AT45&gt;=$BO$92),HLOOKUP(BP45,Points_Table_Modified,IF(BY45&gt;=6,8,BY45+2),FALSE),0),""),IF(AT45&lt;&gt;"",IF(AND(BP45&lt;=10,AT45&gt;=$BO$92),HLOOKUP(BP45,Points_Table,IF(BY45&gt;=6,8,BY45+2),FALSE),0),"")),"")</f>
        <v/>
      </c>
      <c r="BS45" s="53" t="str">
        <f>IF(BQ45&lt;&gt;"",AVERAGE(IF(AND($G45="3",BQ45&lt;&gt;""),HLOOKUP(BQ45,Points_Table_Modified,IF(BY45&gt;=6,8,BY45+2),FALSE),IF(BQ45&lt;&gt;"",HLOOKUP(BQ45,Points_Table,IF(BY45&gt;=6,8,BY45+2),FALSE),"")),BR45),BR45)</f>
        <v/>
      </c>
      <c r="BT45" s="51" t="str">
        <f>IF(AND($G45="6",AT45&lt;&gt;""),AT45,"")</f>
        <v/>
      </c>
      <c r="BU45" s="52" t="str">
        <f>IF(AND(AT45&lt;&gt;"",$G45="6"),_xlfn.RANK.EQ(AT45,$BT$6:$BT$89),"")</f>
        <v/>
      </c>
      <c r="BV45" s="52" t="str">
        <f>IF(IF(BU45&lt;&gt;"",IF(MAX(COUNTIF($BU$6:$BU$89,$BU$6:$BU$89))&gt;1,"x",""),"")&lt;&gt;"",BU45+1,"")</f>
        <v/>
      </c>
      <c r="BW45" s="52" t="str">
        <f>IF(BU45&lt;&gt;"",IF($G45="3",IF(AT45&lt;&gt;"",IF(AND(BU45&lt;=10,AT45&gt;=$BT$92),HLOOKUP(BU45,Points_Table_Modified,IF(BY45&gt;=6,8,BY45+2),FALSE),0),""),IF(AT45&lt;&gt;"",IF(AND(BU45&lt;=10,AT45&gt;=$BT$92),HLOOKUP(BU45,Points_Table,IF(BY45&gt;=6,8,BY45+2),FALSE),0),"")),"")</f>
        <v/>
      </c>
      <c r="BX45" s="53" t="str">
        <f>IF(BV45&lt;&gt;"",AVERAGE(IF(AND($G45="3",BV45&lt;&gt;""),HLOOKUP(BV45,Points_Table_Modified,IF(BY45&gt;=6,8,BY45+2),FALSE),IF(BV45&lt;&gt;"",HLOOKUP(BV45,Points_Table,IF(BY45&gt;=6,8,BY45+2),FALSE),"")),BW45),BW45)</f>
        <v/>
      </c>
      <c r="BY45" s="55">
        <f>VLOOKUP($G45,Entries_D_Event,5,FALSE)</f>
        <v>7</v>
      </c>
      <c r="BZ45" s="52" t="str">
        <f>CONCATENATE(BU45,BP45,BK45,BF45,BA45,AV45)</f>
        <v/>
      </c>
      <c r="CA45" s="118" t="str">
        <f>IF(BZ45&lt;&gt;"",IF(AND($G45="3",AT45&lt;&gt;""),10,IF(AT45&lt;&gt;"",5,"")),"")</f>
        <v/>
      </c>
      <c r="CB45" s="118">
        <f>_xlfn.NUMBERVALUE(IF(BZ45&lt;&gt;"",CONCATENATE(BX45,BS45,BN45,BI45,BD45,AY45),""))</f>
        <v>0</v>
      </c>
      <c r="CC45" s="56">
        <f>IFERROR(CA45+CB45,0)</f>
        <v>0</v>
      </c>
      <c r="CD45" s="90"/>
      <c r="CE45" s="54" t="str">
        <f>IF(AND($G45="1",CD45&lt;&gt;""),CD45,"")</f>
        <v/>
      </c>
      <c r="CF45" s="52" t="str">
        <f>IF(AND(CD45&lt;&gt;"",$G45="1"),_xlfn.RANK.EQ(CD45,$CE$6:$CE$89),"")</f>
        <v/>
      </c>
      <c r="CG45" s="52" t="str">
        <f>IF(IF(CF45&lt;&gt;"",IF(MAX(COUNTIF($CF$6:$CF$89,$CF$6:$CF$89))&gt;1,"x",""),"")&lt;&gt;"",CF45+1,"")</f>
        <v/>
      </c>
      <c r="CH45" s="52" t="str">
        <f>IF(CF45&lt;&gt;"",IF($G45="3",IF(CD45&lt;&gt;"",IF(AND(CF45&lt;=10,CD45&gt;=$CE$92),HLOOKUP(CF45,Points_Table_Modified,IF(DI45&gt;=6,8,DI45+2),FALSE),0),""),IF(CD45&lt;&gt;"",IF(AND(CF45&lt;=10,CD45&gt;=$CE$92),HLOOKUP(CF45,Points_Table,IF(DI45&gt;=6,8,DI45+2),FALSE),0),"")),"")</f>
        <v/>
      </c>
      <c r="CI45" s="53" t="str">
        <f>IF(CG45&lt;&gt;"",AVERAGE(IF(AND($G45="3",CG45&lt;&gt;""),HLOOKUP(CG45,Points_Table_Modified,IF(DI45&gt;=6,8,DI45+2),FALSE),IF(CG45&lt;&gt;"",HLOOKUP(CG45,Points_Table,IF(DI45&gt;=6,8,DI45+2),FALSE),"")),CH45),CH45)</f>
        <v/>
      </c>
      <c r="CJ45" s="51" t="str">
        <f>IF(AND($G45="2",CD45&lt;&gt;""),CD45,"")</f>
        <v/>
      </c>
      <c r="CK45" s="52" t="str">
        <f>IF(AND(CD45&lt;&gt;"",$G45="2"),_xlfn.RANK.EQ(CD45,$CJ$6:$CJ$89),"")</f>
        <v/>
      </c>
      <c r="CL45" s="52" t="str">
        <f>IF(IF(CK45&lt;&gt;"",IF(MAX(COUNTIF($CK$6:$CK$89,$CK$6:$CK$89))&gt;1,"x",""),"")&lt;&gt;"",CK45+1,"")</f>
        <v/>
      </c>
      <c r="CM45" s="54" t="str">
        <f>IF(CK45&lt;&gt;"",IF($G45="3",IF(CD45&lt;&gt;"",IF(AND(CK45&lt;=10,CD45&gt;=$CJ$92),HLOOKUP(CK45,Points_Table_Modified,IF(DI45&gt;=6,8,DI45+2),FALSE),0),""),IF(CD45&lt;&gt;"",IF(AND(CK45&lt;=10,CD45&gt;=$CJ$92),HLOOKUP(CK45,Points_Table,IF(DI45&gt;=6,8,DI45+2),FALSE),0),"")),"")</f>
        <v/>
      </c>
      <c r="CN45" s="53" t="str">
        <f>IF(CL45&lt;&gt;"",AVERAGE(IF(AND($G45="3",CL45&lt;&gt;""),HLOOKUP(CL45,Points_Table_Modified,IF(DI45&gt;=6,8,DI45+2),FALSE),IF(CL45&lt;&gt;"",HLOOKUP(CL45,Points_Table,IF(DI45&gt;=6,8,DI45+2),FALSE),"")),CM45),CM45)</f>
        <v/>
      </c>
      <c r="CO45" s="51" t="str">
        <f>IF(AND($G45="3",CD45&lt;&gt;""),CD45,"")</f>
        <v/>
      </c>
      <c r="CP45" s="52" t="str">
        <f>IF(AND(CD45&lt;&gt;"",$G45="3"),_xlfn.RANK.EQ(CD45,$CO$6:$CO$89),"")</f>
        <v/>
      </c>
      <c r="CQ45" s="52" t="str">
        <f>IF(IF(CP45&lt;&gt;"",IF(MAX(COUNTIF($CP45:$CP$89,$CP$6:$CP$89))&gt;1,"x",""),"")&lt;&gt;"",CP45+1,"")</f>
        <v/>
      </c>
      <c r="CR45" s="52" t="str">
        <f>IF(CP45&lt;&gt;"",IF($G45="3",IF(CD45&lt;&gt;"",IF(AND(CP45&lt;=20,CD45&gt;=$CO$92),HLOOKUP(CP45,Points_Table_Modified,IF(DI45&gt;=6,8,DI45+2),FALSE),0),""),IF(CD45&lt;&gt;"",IF(AND(CP45&lt;=10,CD45&gt;=$CO$92),HLOOKUP(CP45,Points_Table,IF(DI45&gt;=6,8,DI45+2),FALSE),0),"")),"")</f>
        <v/>
      </c>
      <c r="CS45" s="53" t="str">
        <f>IF(CQ45&lt;&gt;"",AVERAGE(IF(AND($G45="3",CQ45&lt;&gt;""),HLOOKUP(CQ45,Points_Table_Modified,IF(DI45&gt;=6,8,DI45+2),FALSE),IF(CQ45&lt;&gt;"",HLOOKUP(CQ45,Points_Table,IF(DI45&gt;=6,8,DI45+2),FALSE),"")),CR45),CR45)</f>
        <v/>
      </c>
      <c r="CT45" s="51" t="str">
        <f>IF(AND($G45="4",CD45&lt;&gt;""),CD45,"")</f>
        <v/>
      </c>
      <c r="CU45" s="52" t="str">
        <f>IF(AND(CD45&lt;&gt;"",G45="4"),_xlfn.RANK.EQ(CD45,$CT$6:$CT$89),"")</f>
        <v/>
      </c>
      <c r="CV45" s="52" t="str">
        <f>IF(IF(CU45&lt;&gt;"",IF(MAX(COUNTIF($CU$6:$CU$89,$CU$6:$CU$89))&gt;1,"x",""),"")&lt;&gt;"",CU45+1,"")</f>
        <v/>
      </c>
      <c r="CW45" s="52" t="str">
        <f>IF(CU45&lt;&gt;"",IF($G45="3",IF(CD45&lt;&gt;"",IF(AND(CU45&lt;=10,CD45&gt;=$CT$92),HLOOKUP(CU45,Points_Table_Modified,IF(DI45&gt;=6,8,DI45+2),FALSE),0),""),IF(CD45&lt;&gt;"",IF(AND(CU45&lt;=10,CD45&gt;=$CT$92),HLOOKUP(CU45,Points_Table,IF(DI45&gt;=6,8,DI45+2),FALSE),0),"")),"")</f>
        <v/>
      </c>
      <c r="CX45" s="53" t="str">
        <f>IF(CV45&lt;&gt;"",AVERAGE(IF(AND($G45="3",CV45&lt;&gt;""),HLOOKUP(CV45,Points_Table_Modified,IF(DI45&gt;=6,8,DI45+2),FALSE),IF(CV45&lt;&gt;"",HLOOKUP(CV45,Points_Table,IF(DI45&gt;=6,8,DI45+2),FALSE),"")),CW45),CW45)</f>
        <v/>
      </c>
      <c r="CY45" s="51" t="str">
        <f>IF(AND($G45="5",CD45&lt;&gt;""),CD45,"")</f>
        <v/>
      </c>
      <c r="CZ45" s="52" t="str">
        <f>IF(AND(CD45&lt;&gt;"",$G45="5"),_xlfn.RANK.EQ(CD45,$CY$6:$CY$89),"")</f>
        <v/>
      </c>
      <c r="DA45" s="52" t="str">
        <f>IF(IF(CZ45&lt;&gt;"",IF(MAX(COUNTIF($CZ$6:$CZ$89,$CZ$6:$CZ$89))&gt;1,"x",""),"")&lt;&gt;"",CZ45+1,"")</f>
        <v/>
      </c>
      <c r="DB45" s="52" t="str">
        <f>IF(CZ45&lt;&gt;"",IF($G45="3",IF(CD45&lt;&gt;"",IF(AND(CZ45&lt;=10,CD45&gt;=$CY$92),HLOOKUP(CZ45,Points_Table_Modified,IF(DI45&gt;=6,8,DI45+2),FALSE),0),""),IF(CD45&lt;&gt;"",IF(AND(CZ45&lt;=10,CD45&gt;=$CY$92),HLOOKUP(CZ45,Points_Table,IF(DI45&gt;=6,8,DI45+2),FALSE),0),"")),"")</f>
        <v/>
      </c>
      <c r="DC45" s="53" t="str">
        <f>IF(DA45&lt;&gt;"",AVERAGE(IF(AND($G45="3",DA45&lt;&gt;""),HLOOKUP(DA45,Points_Table_Modified,IF(DI45&gt;=6,8,DI45+2),FALSE),IF(DA45&lt;&gt;"",HLOOKUP(DA45,Points_Table,IF(DI45&gt;=6,8,DI45+2),FALSE),"")),DB45),DB45)</f>
        <v/>
      </c>
      <c r="DD45" s="51" t="str">
        <f>IF(AND($G45="6",CD45&lt;&gt;""),CD45,"")</f>
        <v/>
      </c>
      <c r="DE45" s="52" t="str">
        <f>IF(AND(CD45&lt;&gt;"",$G45="6"),_xlfn.RANK.EQ(CD45,$DD$6:$DD$89),"")</f>
        <v/>
      </c>
      <c r="DF45" s="52" t="str">
        <f>IF(IF(DE45&lt;&gt;"",IF(MAX(COUNTIF($DE$6:$DE$89,$DE$6:$DE$89))&gt;1,"x",""),"")&lt;&gt;"",DE45+1,"")</f>
        <v/>
      </c>
      <c r="DG45" s="52" t="str">
        <f>IF(DE45&lt;&gt;"",IF($G45="3",IF(CD45&lt;&gt;"",IF(AND(DE45&lt;=10,CD45&gt;=$DD$92),HLOOKUP(DE45,Points_Table_Modified,IF(DI45&gt;=6,8,DI45+2),FALSE),0),""),IF(CD45&lt;&gt;"",IF(AND(DE45&lt;=10,CD45&gt;=$DD$92),HLOOKUP(DE45,Points_Table,IF(DI45&gt;=6,8,DI45+2),FALSE),0),"")),"")</f>
        <v/>
      </c>
      <c r="DH45" s="53" t="str">
        <f>IF(DF45&lt;&gt;"",AVERAGE(IF(AND($G45="3",DF45&lt;&gt;""),HLOOKUP(DF45,Points_Table_Modified,IF(DI45&gt;=6,8,DI45+2),FALSE),IF(DF45&lt;&gt;"",HLOOKUP(DF45,Points_Table,IF(DI45&gt;=6,8,DI45+2),FALSE),"")),DG45),DG45)</f>
        <v/>
      </c>
      <c r="DI45" s="55">
        <f>VLOOKUP($G45,Entries_D_Event,6,FALSE)</f>
        <v>10</v>
      </c>
      <c r="DJ45" s="52" t="str">
        <f>CONCATENATE(DE45,CZ45,CU45,CP45,CK45,CF45)</f>
        <v/>
      </c>
      <c r="DK45" s="52" t="str">
        <f>IF(DJ45&lt;&gt;"",IF(AND($G45="3",CD45&lt;&gt;""),10,IF(CD45&lt;&gt;"",5,"")),"")</f>
        <v/>
      </c>
      <c r="DL45" s="156">
        <f>_xlfn.NUMBERVALUE(IF(DJ45&lt;&gt;"",CONCATENATE(DH45,DC45,CX45,CS45,CN45,CI45),""))</f>
        <v>0</v>
      </c>
      <c r="DM45" s="56">
        <f>IFERROR(DK45+DL45,0)</f>
        <v>0</v>
      </c>
      <c r="DN45" s="90"/>
      <c r="DO45" s="52" t="str">
        <f>IF(AND($G45="1",DN45&lt;&gt;""),DN45,"")</f>
        <v/>
      </c>
      <c r="DP45" s="52" t="str">
        <f>IF(AND(DN45&lt;&gt;"",$G45="1"),_xlfn.RANK.EQ(DN45,$DO$6:$DO$89),"")</f>
        <v/>
      </c>
      <c r="DQ45" s="52" t="str">
        <f>IF(IF(DP45&lt;&gt;"",IF(MAX(COUNTIF($DP$6:$DP$89,$DP$6:$DP$89))&gt;1,"x",""),"")&lt;&gt;"",DP45+1,"")</f>
        <v/>
      </c>
      <c r="DR45" s="52" t="str">
        <f>IF(DP45&lt;&gt;"",IF($G45="3",IF(DN45&lt;&gt;"",IF(AND(DP45&lt;=10,DN45&gt;=$DO$92),HLOOKUP(DP45,Points_Table_Modified,IF(ES45&gt;=6,8,ES45+2),FALSE),0),""),IF(DN45&lt;&gt;"",IF(AND(DP45&lt;=10,DN45&gt;=$DO$92),HLOOKUP(DP45,Points_Table,IF(ES45&gt;=6,8,ES45+2),FALSE),0),"")),"")</f>
        <v/>
      </c>
      <c r="DS45" s="53" t="str">
        <f>IF(DQ45&lt;&gt;"",AVERAGE(IF(AND($G45="3",DQ45&lt;&gt;""),HLOOKUP(DQ45,Points_Table_Modified,IF(ES45&gt;=6,8,ES45+2),FALSE),IF(DQ45&lt;&gt;"",HLOOKUP(DQ45,Points_Table,IF(ES45&gt;=6,8,ES45+2),FALSE),"")),DR45),DR45)</f>
        <v/>
      </c>
      <c r="DT45" s="51" t="str">
        <f>IF(AND($G45="2",DN45&lt;&gt;""),DN45,"")</f>
        <v/>
      </c>
      <c r="DU45" s="52" t="str">
        <f>IF(AND(DN45&lt;&gt;"",$G45="2"),_xlfn.RANK.EQ(DN45,$DT$6:$DT$89),"")</f>
        <v/>
      </c>
      <c r="DV45" s="52" t="str">
        <f>IF(IF(DU45&lt;&gt;"",IF(MAX(COUNTIF($DU$6:$DU$89,$DU$6:$DU$89))&gt;1,"x",""),"")&lt;&gt;"",DU45+1,"")</f>
        <v/>
      </c>
      <c r="DW45" s="54" t="str">
        <f>IF(DU45&lt;&gt;"",IF($G45="3",IF(DN45&lt;&gt;"",IF(AND(DU45&lt;=10,DN45&gt;=$DT$92),HLOOKUP(DU45,Points_Table_Modified,IF(ES45&gt;=6,8,ES45+2),FALSE),0),""),IF(DN45&lt;&gt;"",IF(AND(DU45&lt;=10,DN45&gt;=$DT$92),HLOOKUP(DU45,Points_Table,IF(ES45&gt;=6,8,ES45+2),FALSE),0),"")),"")</f>
        <v/>
      </c>
      <c r="DX45" s="53" t="str">
        <f>IF(DV45&lt;&gt;"",AVERAGE(IF(AND($G45="3",DV45&lt;&gt;""),HLOOKUP(DV45,Points_Table_Modified,IF(ES45&gt;=6,8,ES45+2),FALSE),IF(DV45&lt;&gt;"",HLOOKUP(DV45,Points_Table,IF(ES45&gt;=6,8,ES45+2),FALSE),"")),DW45),DW45)</f>
        <v/>
      </c>
      <c r="DY45" s="51" t="str">
        <f>IF(AND($G45="3",DN45&lt;&gt;""),DN45,"")</f>
        <v/>
      </c>
      <c r="DZ45" s="52" t="str">
        <f>IF(AND(DN45&lt;&gt;"",$G45="3"),_xlfn.RANK.EQ(DN45,$DY$6:$DY$89),"")</f>
        <v/>
      </c>
      <c r="EA45" s="52" t="str">
        <f>IF(IF(DZ45&lt;&gt;"",IF(MAX(COUNTIF($DZ$6:$DZ$89,$DZ$6:$DZ$89))&gt;1,"x",""),"")&lt;&gt;"",DZ45+1,"")</f>
        <v/>
      </c>
      <c r="EB45" s="52" t="str">
        <f>IF(DZ45&lt;&gt;"",IF($G45="3",IF(DN45&lt;&gt;"",IF(AND(DZ45&lt;=20,DN45&gt;=$DY$92),HLOOKUP(DZ45,Points_Table_Modified,IF(ES45&gt;=6,8,ES45+2),FALSE),0),""),IF(DN45&lt;&gt;"",IF(AND(DZ45&lt;=10,DN45&gt;=$DY$92),HLOOKUP(DZ45,Points_Table,IF(ES45&gt;=6,8,ES45+2),FALSE),0),"")),"")</f>
        <v/>
      </c>
      <c r="EC45" s="53" t="str">
        <f>IF(EA45&lt;&gt;"",AVERAGE(IF(AND($G45="3",EA45&lt;&gt;""),HLOOKUP(EA45,Points_Table_Modified,IF(ES45&gt;=6,8,ES45+2),FALSE),IF(EA45&lt;&gt;"",HLOOKUP(EA45,Points_Table,IF(ES45&gt;=6,8,ES45+2),FALSE),"")),EB45),EB45)</f>
        <v/>
      </c>
      <c r="ED45" s="51" t="str">
        <f>IF(AND($G45="4",DN45&lt;&gt;""),DN45,"")</f>
        <v/>
      </c>
      <c r="EE45" s="52" t="str">
        <f>IF(AND(DN45&lt;&gt;"",G45="4"),_xlfn.RANK.EQ(DN45,$ED$6:$ED$89),"")</f>
        <v/>
      </c>
      <c r="EF45" s="52" t="str">
        <f>IF(IF(EE45&lt;&gt;"",IF(MAX(COUNTIF($EE$6:$EE$89,$EE$6:$EE$89))&gt;1,"x",""),"")&lt;&gt;"",EE45+1,"")</f>
        <v/>
      </c>
      <c r="EG45" s="52" t="str">
        <f>IF(EE45&lt;&gt;"",IF($G45="3",IF(DN45&lt;&gt;"",IF(AND(EE45&lt;=10,DN45&gt;=$ED$92),HLOOKUP(EE45,Points_Table_Modified,IF(ES45&gt;=6,8,ES45+2),FALSE),0),""),IF(DN45&lt;&gt;"",IF(AND(EE45&lt;=10,DN45&gt;=$ED$92),HLOOKUP(EE45,Points_Table,IF(ES45&gt;=6,8,ES45+2),FALSE),0),"")),"")</f>
        <v/>
      </c>
      <c r="EH45" s="53" t="str">
        <f>IF(EF45&lt;&gt;"",AVERAGE(IF(AND($G45="3",EF45&lt;&gt;""),HLOOKUP(EF45,Points_Table_Modified,IF(ES45&gt;=6,8,ES45+2),FALSE),IF(EF45&lt;&gt;"",HLOOKUP(EF45,Points_Table,IF(ES45&gt;=6,8,ES45+2),FALSE),"")),EG45),EG45)</f>
        <v/>
      </c>
      <c r="EI45" s="51" t="str">
        <f>IF(AND($G45="5",DN45&lt;&gt;""),DN45,"")</f>
        <v/>
      </c>
      <c r="EJ45" s="52" t="str">
        <f>IF(AND(DN45&lt;&gt;"",$G45="5"),_xlfn.RANK.EQ(DN45,$EI$6:$EI$89),"")</f>
        <v/>
      </c>
      <c r="EK45" s="52" t="str">
        <f>IF(IF(EJ45&lt;&gt;"",IF(MAX(COUNTIF($EJ$6:$EJ$89,$EJ$6:$EJ$89))&gt;1,"x",""),"")&lt;&gt;"",EJ45+1,"")</f>
        <v/>
      </c>
      <c r="EL45" s="52" t="str">
        <f>IF(EJ45&lt;&gt;"",IF($G45="3",IF(DN45&lt;&gt;"",IF(AND(EJ45&lt;=10,DN45&gt;=$EI$92),HLOOKUP(EJ45,Points_Table_Modified,IF(ES45&gt;=6,8,ES45+2),FALSE),0),""),IF(DN45&lt;&gt;"",IF(AND(EJ45&lt;=10,DN45&gt;=$EI$92),HLOOKUP(EJ45,Points_Table,IF(ES45&gt;=6,8,ES45+2),FALSE),0),"")),"")</f>
        <v/>
      </c>
      <c r="EM45" s="53" t="str">
        <f>IF(EK45&lt;&gt;"",AVERAGE(IF(AND($G45="3",EK45&lt;&gt;""),HLOOKUP(EK45,Points_Table_Modified,IF(ES45&gt;=6,8,ES45+2),FALSE),IF(EK45&lt;&gt;"",HLOOKUP(EK45,Points_Table,IF(ES45&gt;=6,8,ES45+2),FALSE),"")),EL45),EL45)</f>
        <v/>
      </c>
      <c r="EN45" s="51" t="str">
        <f>IF(AND($G45="6",DN45&lt;&gt;""),DN45,"")</f>
        <v/>
      </c>
      <c r="EO45" s="52" t="str">
        <f>IF(AND(DN45&lt;&gt;"",$G45="6"),_xlfn.RANK.EQ(DN45,$EN$6:$EN$89),"")</f>
        <v/>
      </c>
      <c r="EP45" s="52" t="str">
        <f>IF(IF(EO45&lt;&gt;"",IF(MAX(COUNTIF($EO$6:$EO$89,$EO$6:$EO$89))&gt;1,"x",""),"")&lt;&gt;"",EO45+1,"")</f>
        <v/>
      </c>
      <c r="EQ45" s="52" t="str">
        <f>IF(EO45&lt;&gt;"",IF($G45="3",IF(DN45&lt;&gt;"",IF(AND(EO45&lt;=10,DN45&gt;=$EN$92),HLOOKUP(EO45,Points_Table_Modified,IF(ES45&gt;=6,8,ES45+2),FALSE),0),""),IF(DN45&lt;&gt;"",IF(AND(EO45&lt;=10,DN45&gt;=$EN$92),HLOOKUP(EO45,Points_Table,IF(ES45&gt;=6,8,ES45+2),FALSE),0),"")),"")</f>
        <v/>
      </c>
      <c r="ER45" s="53" t="str">
        <f>IF(EP45&lt;&gt;"",AVERAGE(IF(AND($G45="3",EP45&lt;&gt;""),HLOOKUP(EP45,Points_Table_Modified,IF(ES45&gt;=6,8,ES45+2),FALSE),IF(EP45&lt;&gt;"",HLOOKUP(EP45,Points_Table,IF(ES45&gt;=6,8,ES45+2),FALSE),"")),EQ45),EQ45)</f>
        <v/>
      </c>
      <c r="ES45" s="57">
        <f>VLOOKUP($G45,Entries_D_Event,7,FALSE)</f>
        <v>7</v>
      </c>
      <c r="ET45" s="52" t="str">
        <f>CONCATENATE(EO45,EJ45,EE45,DZ45,DU45,DP45)</f>
        <v/>
      </c>
      <c r="EU45" s="118" t="str">
        <f>IF(ET45&lt;&gt;"",IF(AND($G45="3",DN45&lt;&gt;""),10,IF(DN45&lt;&gt;"",5,"")),"")</f>
        <v/>
      </c>
      <c r="EV45" s="118">
        <f>_xlfn.NUMBERVALUE(IF(ET45&lt;&gt;"",CONCATENATE(ER45,EM45,EH45,EC45,DX45,DS45),""))</f>
        <v>0</v>
      </c>
      <c r="EW45" s="56">
        <f>IFERROR(EU45+EV45,0)</f>
        <v>0</v>
      </c>
      <c r="EX45" s="90"/>
      <c r="EY45" s="52" t="str">
        <f>IF(AND($G45="1",EX45&lt;&gt;""),EX45,"")</f>
        <v/>
      </c>
      <c r="EZ45" s="52" t="str">
        <f>IF(AND(EX45&lt;&gt;"",$G45="1"),_xlfn.RANK.EQ(EX45,$EY$6:$EY$89),"")</f>
        <v/>
      </c>
      <c r="FA45" s="52" t="str">
        <f>IF(IF(EZ45&lt;&gt;"",IF(MAX(COUNTIF($EZ$6:$EZ$89,$EZ$6:$EZ$89))&gt;1,"x",""),"")&lt;&gt;"",EZ45+1,"")</f>
        <v/>
      </c>
      <c r="FB45" s="52" t="str">
        <f>IF(EZ45&lt;&gt;"",IF($G45="3",IF(EX45&lt;&gt;"",IF(AND(EZ45&lt;=10,EX45&gt;=$EY$92),HLOOKUP(EZ45,Points_Table_Modified,IF(GC45&gt;=6,8,GC45+2),FALSE),0),""),IF(EX45&lt;&gt;"",IF(AND(EZ45&lt;=10,EX45&gt;=$EY$92),HLOOKUP(EZ45,Points_Table,IF(GC45&gt;=6,8,GC45+2),FALSE),0),"")),"")</f>
        <v/>
      </c>
      <c r="FC45" s="56" t="str">
        <f>IF(FB45&gt;0,IF(FA45&lt;&gt;"",AVERAGE(IF(AND($G45="3",FA45&lt;&gt;""),HLOOKUP(FA45,Points_Table_Modified,IF(GC45&gt;=6,8,GC45+2),FALSE),IF(FA45&lt;&gt;"",HLOOKUP(FA45,Points_Table,IF(GC45&gt;=6,8,GC45+2),FALSE),"")),FB45),FB45),0)</f>
        <v/>
      </c>
      <c r="FD45" s="51" t="str">
        <f>IF(AND($G45="2",EX45&lt;&gt;""),EX45,"")</f>
        <v/>
      </c>
      <c r="FE45" s="52" t="str">
        <f>IF(AND(EX45&lt;&gt;"",$G45="2"),_xlfn.RANK.EQ(EX45,$FD$6:$FD$89),"")</f>
        <v/>
      </c>
      <c r="FF45" s="52" t="str">
        <f>IF(IF(FE45&lt;&gt;"",IF(MAX(COUNTIF($FE$6:$FE$89,$FE$6:$FE$89))&gt;1,"x",""),"")&lt;&gt;"",FE45+1,"")</f>
        <v/>
      </c>
      <c r="FG45" s="54" t="str">
        <f>IF(FE45&lt;&gt;"",IF($G45="3",IF(EX45&lt;&gt;"",IF(AND(FE45&lt;=10,EX45&gt;=$FD$92),HLOOKUP(FE45,Points_Table_Modified,IF(GC45&gt;=6,8,GC45+2),FALSE),0),""),IF(EX45&lt;&gt;"",IF(AND(FE45&lt;=10,EX45&gt;=$FD$92),HLOOKUP(FE45,Points_Table,IF(GC45&gt;=6,8,GC45+2),FALSE),0),"")),"")</f>
        <v/>
      </c>
      <c r="FH45" s="56" t="str">
        <f>IF(FG45&gt;0,IF(FF45&lt;&gt;"",AVERAGE(IF(AND($G45="3",FF45&lt;&gt;""),HLOOKUP(FF45,Points_Table_Modified,IF(GC45&gt;=6,8,GC45+2),FALSE),IF(FF45&lt;&gt;"",HLOOKUP(FF45,Points_Table,IF(GC45&gt;=6,8,GC45+2),FALSE),"")),FG45),FG45),0)</f>
        <v/>
      </c>
      <c r="FI45" s="51" t="str">
        <f>IF(AND($G45="3",EX45&lt;&gt;""),EX45,"")</f>
        <v/>
      </c>
      <c r="FJ45" s="52" t="str">
        <f>IF(AND(EX45&lt;&gt;"",$G45="3"),_xlfn.RANK.EQ(EX45,$FI$6:$FI$89),"")</f>
        <v/>
      </c>
      <c r="FK45" s="52" t="str">
        <f>IF(IF(FJ45&lt;&gt;"",IF(MAX(COUNTIF($FJ$6:$FJ$89,$FJ$6:$FJ$89))&gt;1,"x",""),"")&lt;&gt;"",FJ45+1,"")</f>
        <v/>
      </c>
      <c r="FL45" s="52" t="str">
        <f>IF(FJ45&lt;&gt;"",IF($G45="3",IF(EX45&lt;&gt;"",IF(AND(FJ45&lt;=20,EX45&gt;=$FI$92),HLOOKUP(FJ45,Points_Table_Modified,IF(GC45&gt;=6,8,GC45+2),FALSE),0),""),IF(EX45&lt;&gt;"",IF(AND(FJ45&lt;=10,EX45&gt;=$FI$92),HLOOKUP(FJ45,Points_Table,IF(GC45&gt;=6,8,GC45+2),FALSE),0),"")),"")</f>
        <v/>
      </c>
      <c r="FM45" s="56" t="str">
        <f>IF(FL45&gt;0,IF(FK45&lt;&gt;"",AVERAGE(IF(AND($G45="3",FK45&lt;&gt;""),HLOOKUP(FK45,Points_Table_Modified,IF(GC45&gt;=6,8,GC45+2),FALSE),IF(FK45&lt;&gt;"",HLOOKUP(FK45,Points_Table,IF(GC45&gt;=6,8,GC45+2),FALSE),"")),FL45),FL45),0)</f>
        <v/>
      </c>
      <c r="FN45" s="51" t="str">
        <f>IF(AND($G45="4",EX45&lt;&gt;""),EX45,"")</f>
        <v/>
      </c>
      <c r="FO45" s="52" t="str">
        <f>IF(AND(EX45&lt;&gt;"",G45="4"),_xlfn.RANK.EQ(EX45,$FN$6:$FN$89),"")</f>
        <v/>
      </c>
      <c r="FP45" s="52" t="str">
        <f>IF(IF(FO45&lt;&gt;"",IF(MAX(COUNTIF($FO$6:$FO$89,$FO$6:$FO$89))&gt;1,"x",""),"")&lt;&gt;"",FO45+1,"")</f>
        <v/>
      </c>
      <c r="FQ45" s="52" t="str">
        <f>IF(FO45&lt;&gt;"",IF($G45="3",IF(EX45&lt;&gt;"",IF(AND(FO45&lt;=10,EX45&gt;=$FN$92),HLOOKUP(FO45,Points_Table_Modified,IF(GC45&gt;=6,8,GC45+2),FALSE),0),""),IF(EX45&lt;&gt;"",IF(AND(FO45&lt;=10,EX45&gt;=$FN$92),HLOOKUP(FO45,Points_Table,IF(GC45&gt;=6,8,GC45+2),FALSE),0),"")),"")</f>
        <v/>
      </c>
      <c r="FR45" s="56" t="str">
        <f>IF(FQ45&gt;0,IF(FP45&lt;&gt;"",AVERAGE(IF(AND($G45="3",FP45&lt;&gt;""),HLOOKUP(FP45,Points_Table_Modified,IF(GC45&gt;=6,8,GC45+2),FALSE),IF(FP45&lt;&gt;"",HLOOKUP(FP45,Points_Table,IF(GC45&gt;=6,8,GC45+2),FALSE),"")),FQ45),FQ45),0)</f>
        <v/>
      </c>
      <c r="FS45" s="51" t="str">
        <f>IF(AND($G45="5",EX45&lt;&gt;""),EX45,"")</f>
        <v/>
      </c>
      <c r="FT45" s="52" t="str">
        <f>IF(AND(EX45&lt;&gt;"",$G45="5"),_xlfn.RANK.EQ(EX45,$FS$6:$FS$89),"")</f>
        <v/>
      </c>
      <c r="FU45" s="52" t="str">
        <f>IF(IF(FT45&lt;&gt;"",IF(MAX(COUNTIF($FT$6:$FT$89,$FT$6:$FT$89))&gt;1,"x",""),"")&lt;&gt;"",FT45+1,"")</f>
        <v/>
      </c>
      <c r="FV45" s="52" t="str">
        <f>IF(FT45&lt;&gt;"",IF($G45="3",IF(EX45&lt;&gt;"",IF(AND(FT45&lt;=10,EX45&gt;=$FS$92),HLOOKUP(FT45,Points_Table_Modified,IF(GC45&gt;=6,8,GC45+2),FALSE),0),""),IF(EX45&lt;&gt;"",IF(AND(FT45&lt;=10,EX45&gt;=$FS$92),HLOOKUP(FT45,Points_Table,IF(GC45&gt;=6,8,GC45+2),FALSE),0),"")),"")</f>
        <v/>
      </c>
      <c r="FW45" s="56" t="str">
        <f>IF(FV45&gt;0,IF(FU45&lt;&gt;"",AVERAGE(IF(AND($G45="3",FU45&lt;&gt;""),HLOOKUP(FU45,Points_Table_Modified,IF(GC45&gt;=6,8,GC45+2),FALSE),IF(FU45&lt;&gt;"",HLOOKUP(FU45,Points_Table,IF(GC45&gt;=6,8,GC45+2),FALSE),"")),FV45),FV45),0)</f>
        <v/>
      </c>
      <c r="FX45" s="51" t="str">
        <f>IF(AND($G45="6",EX45&lt;&gt;""),EX45,"")</f>
        <v/>
      </c>
      <c r="FY45" s="52" t="str">
        <f>IF(AND(EX45&lt;&gt;"",$G45="6"),_xlfn.RANK.EQ(EX45,$FX$6:$FX$89),"")</f>
        <v/>
      </c>
      <c r="FZ45" s="52" t="str">
        <f>IF(IF(FY45&lt;&gt;"",IF(MAX(COUNTIF($FY$6:$FY$89,$FY$6:$FY$89))&gt;1,"x",""),"")&lt;&gt;"",FY45+1,"")</f>
        <v/>
      </c>
      <c r="GA45" s="52" t="str">
        <f>IF(FY45&lt;&gt;"",IF($G45="3",IF(EX45&lt;&gt;"",IF(AND(FY45&lt;=10,EX45&gt;=$FX$92),HLOOKUP(FY45,Points_Table_Modified,IF(GC45&gt;=6,8,GC45+2),FALSE),0),""),IF(EX45&lt;&gt;"",IF(AND(FY45&lt;=10,EX45&gt;=$FX$92),HLOOKUP(FY45,Points_Table,IF(GC45&gt;=6,8,GC45+2),FALSE),0),"")),"")</f>
        <v/>
      </c>
      <c r="GB45" s="56" t="str">
        <f>IF(GA45&gt;0,IF(FZ45&lt;&gt;"",AVERAGE(IF(AND($G45="3",FZ45&lt;&gt;""),HLOOKUP(FZ45,Points_Table_Modified,IF(GC45&gt;=6,8,GC45+2),FALSE),IF(FZ45&lt;&gt;"",HLOOKUP(FZ45,Points_Table,IF(GC45&gt;=6,8,GC45+2),FALSE),"")),GA45),GA45),0)</f>
        <v/>
      </c>
      <c r="GC45" s="57">
        <f>VLOOKUP($G45,Entries_D_Event,8,FALSE)</f>
        <v>0</v>
      </c>
      <c r="GD45" s="52" t="str">
        <f>CONCATENATE(FY45,FT45,FO45,FJ45,FE45,EZ45)</f>
        <v/>
      </c>
      <c r="GE45" s="118" t="str">
        <f>IF(GD45&lt;&gt;"",IF(AND($G45="3",EX45&lt;&gt;""),10,IF(EX45&lt;&gt;"",5,"")),"")</f>
        <v/>
      </c>
      <c r="GF45" s="118">
        <f>_xlfn.NUMBERVALUE(IF(GD45&lt;&gt;"",CONCATENATE(GB45,FW45,FR45,FM45,FH45,FC45),""))</f>
        <v>0</v>
      </c>
      <c r="GG45" s="56">
        <f>IFERROR(GE45+GF45,0)</f>
        <v>0</v>
      </c>
      <c r="GH45" s="90"/>
      <c r="GI45" s="52" t="str">
        <f>IF(AND($G45="1",GH45&lt;&gt;""),GH45,"")</f>
        <v/>
      </c>
      <c r="GJ45" s="52" t="str">
        <f>IF(AND(GH45&lt;&gt;"",$G45="1"),_xlfn.RANK.EQ(GH45,$GI$6:$GI$89),"")</f>
        <v/>
      </c>
      <c r="GK45" s="52" t="str">
        <f>IF(IF(GJ45&lt;&gt;"",IF(MAX(COUNTIF($GJ$6:$GJ$89,$GJ$6:$GJ$89))&gt;1,"x",""),"")&lt;&gt;"",GJ45+1,"")</f>
        <v/>
      </c>
      <c r="GL45" s="52" t="str">
        <f>IF(GJ45&lt;&gt;"",IF($G45="3",IF(GH45&lt;&gt;"",IF(AND(GJ45&lt;=10,GH45&gt;=$GI$92),HLOOKUP(GJ45,Points_Table_Modified,IF(HM45&gt;=6,8,HM45+2),FALSE),0),""),IF(GH45&lt;&gt;"",IF(AND(GJ45&lt;=10,GH45&gt;=$GI$92),HLOOKUP(GJ45,Points_Table,IF(HM45&gt;=6,8,HM45+2),FALSE),0),"")),"")</f>
        <v/>
      </c>
      <c r="GM45" s="53" t="str">
        <f>IF(GK45&lt;&gt;"",AVERAGE(IF(AND($G45="3",GK45&lt;&gt;""),HLOOKUP(GK45,Points_Table_Modified,IF(HM45&gt;=6,8,HM45+2),FALSE),IF(GK45&lt;&gt;"",HLOOKUP(GK45,Points_Table,IF(HM45&gt;=6,8,HM45+2),FALSE),"")),GL45),GL45)</f>
        <v/>
      </c>
      <c r="GN45" s="51" t="str">
        <f>IF(AND($G45="2",GH45&lt;&gt;""),GH45,"")</f>
        <v/>
      </c>
      <c r="GO45" s="52" t="str">
        <f>IF(AND(GH45&lt;&gt;"",$G45="2"),_xlfn.RANK.EQ(GH45,$GN$6:$GN$89),"")</f>
        <v/>
      </c>
      <c r="GP45" s="52" t="str">
        <f>IF(IF(GO45&lt;&gt;"",IF(MAX(COUNTIF($GO$6:$GO$89,$GO$6:$GO$89))&gt;1,"x",""),"")&lt;&gt;"",GO45+1,"")</f>
        <v/>
      </c>
      <c r="GQ45" s="54" t="str">
        <f>IF(GO45&lt;&gt;"",IF($G45="3",IF(GH45&lt;&gt;"",IF(AND(GO45&lt;=10,GH45&gt;=$GN$92),HLOOKUP(GO45,Points_Table_Modified,IF(HM45&gt;=6,8,HM45+2),FALSE),0),""),IF(GH45&lt;&gt;"",IF(AND(GO45&lt;=10,GH45&gt;=$GN$92),HLOOKUP(GO45,Points_Table,IF(HM45&gt;=6,8,HM45+2),FALSE),0),"")),"")</f>
        <v/>
      </c>
      <c r="GR45" s="53" t="str">
        <f>IF(GP45&lt;&gt;"",AVERAGE(IF(AND($G45="3",GP45&lt;&gt;""),HLOOKUP(GP45,Points_Table_Modified,IF(HM45&gt;=6,8,HM45+2),FALSE),IF(GP45&lt;&gt;"",HLOOKUP(GP45,Points_Table,IF(HM45&gt;=6,8,HM45+2),FALSE),"")),GQ45),GQ45)</f>
        <v/>
      </c>
      <c r="GS45" s="51" t="str">
        <f>IF(AND($G45="3",GH45&lt;&gt;""),GH45,"")</f>
        <v/>
      </c>
      <c r="GT45" s="52" t="str">
        <f>IF(AND(GH45&lt;&gt;"",$G45="3"),_xlfn.RANK.EQ(GH45,$GS$6:$GS$89),"")</f>
        <v/>
      </c>
      <c r="GU45" s="52" t="str">
        <f>IF(IF(GT45&lt;&gt;"",IF(MAX(COUNTIF($GT$6:$GT$89,$GT$6:$GT$89))&gt;1,"x",""),"")&lt;&gt;"",GT45+1,"")</f>
        <v/>
      </c>
      <c r="GV45" s="52" t="str">
        <f>IF(GT45&lt;&gt;"",IF($G45="3",IF(GH45&lt;&gt;"",IF(AND(GT45&lt;=20,GH45&gt;=$GS$92),HLOOKUP(GT45,Points_Table_Modified,IF(HM45&gt;=6,8,HM45+2),FALSE),0),""),IF(GH45&lt;&gt;"",IF(AND(GT45&lt;=10,GH45&gt;=$GS$92),HLOOKUP(GT45,Points_Table,IF(HM45&gt;=6,8,HM45+2),FALSE),0),"")),"")</f>
        <v/>
      </c>
      <c r="GW45" s="53" t="str">
        <f>IF(GU45&lt;&gt;"",AVERAGE(IF(AND($G45="3",GU45&lt;&gt;""),HLOOKUP(GU45,Points_Table_Modified,IF(HM45&gt;=6,8,HM45+2),FALSE),IF(GU45&lt;&gt;"",HLOOKUP(GU45,Points_Table,IF(HM45&gt;=6,8,HM45+2),FALSE),"")),GV45),GV45)</f>
        <v/>
      </c>
      <c r="GX45" s="51" t="str">
        <f>IF(AND($G45="4",GH45&lt;&gt;""),GH45,"")</f>
        <v/>
      </c>
      <c r="GY45" s="52" t="str">
        <f>IF(AND($GH45&lt;&gt;"",G45="4"),_xlfn.RANK.EQ(GH45,$GX$6:$GX$89),"")</f>
        <v/>
      </c>
      <c r="GZ45" s="52" t="str">
        <f>IF(IF(GY45&lt;&gt;"",IF(MAX(COUNTIF($GY$6:$GY$89,$GY$6:$GY$89))&gt;1,"x",""),"")&lt;&gt;"",GY45+1,"")</f>
        <v/>
      </c>
      <c r="HA45" s="52" t="str">
        <f>IF(GY45&lt;&gt;"",IF($G45="3",IF(GH45&lt;&gt;"",IF(AND(GY45&lt;=10,GH45&gt;=$GX$92),HLOOKUP(GY45,Points_Table_Modified,IF(HM45&gt;=6,8,HM45+2),FALSE),0),""),IF(GH45&lt;&gt;"",IF(AND(GY45&lt;=10,GH45&gt;=$GX$92),HLOOKUP(GY45,Points_Table,IF(HM45&gt;=6,8,HM45+2),FALSE),0),"")),"")</f>
        <v/>
      </c>
      <c r="HB45" s="53" t="str">
        <f>IF(GZ45&lt;&gt;"",AVERAGE(IF(AND($G45="3",GZ45&lt;&gt;""),HLOOKUP(GZ45,Points_Table_Modified,IF(HM45&gt;=6,8,HM45+2),FALSE),IF(GZ45&lt;&gt;"",HLOOKUP(GZ45,Points_Table,IF(HM45&gt;=6,8,HM45+2),FALSE),"")),HA45),HA45)</f>
        <v/>
      </c>
      <c r="HC45" s="51" t="str">
        <f>IF(AND($G45="5",GH45&lt;&gt;""),GH45,"")</f>
        <v/>
      </c>
      <c r="HD45" s="52" t="str">
        <f>IF(AND(GH45&lt;&gt;"",$G45="5"),_xlfn.RANK.EQ(GH45,$HC$6:$HC$89),"")</f>
        <v/>
      </c>
      <c r="HE45" s="52" t="str">
        <f>IF(IF(HD45&lt;&gt;"",IF(MAX(COUNTIF($HD$6:$HD$89,$HD$6:$HD$89))&gt;1,"x",""),"")&lt;&gt;"",HD45+1,"")</f>
        <v/>
      </c>
      <c r="HF45" s="52" t="str">
        <f>IF(HD45&lt;&gt;"",IF($G45="3",IF(GH45&lt;&gt;"",IF(AND(HD45&lt;=10,GH45&gt;=$HC$92),HLOOKUP(HD45,Points_Table_Modified,IF(HM45&gt;=6,8,HM45+2),FALSE),0),""),IF(GH45&lt;&gt;"",IF(AND(HD45&lt;=10,GH45&gt;=$HC$92),HLOOKUP(HD45,Points_Table,IF(HM45&gt;=6,8,HM45+2),FALSE),0),"")),"")</f>
        <v/>
      </c>
      <c r="HG45" s="53" t="str">
        <f>IF(HE45&lt;&gt;"",AVERAGE(IF(AND($G45="3",HE45&lt;&gt;""),HLOOKUP(HE45,Points_Table_Modified,IF(HM45&gt;=6,8,HM45+2),FALSE),IF(HE45&lt;&gt;"",HLOOKUP(HE45,Points_Table,IF(HM45&gt;=6,8,HM45+2),FALSE),"")),HF45),HF45)</f>
        <v/>
      </c>
      <c r="HH45" s="51" t="str">
        <f>IF(AND($G45="6",GH45&lt;&gt;""),GH45,"")</f>
        <v/>
      </c>
      <c r="HI45" s="52" t="str">
        <f>IF(AND(GH45&lt;&gt;"",$G45="6"),_xlfn.RANK.EQ(GH45,$HH$6:$HH$89),"")</f>
        <v/>
      </c>
      <c r="HJ45" s="52" t="str">
        <f>IF(IF(HI45&lt;&gt;"",IF(MAX(COUNTIF($HI$6:$HI$89,$HI$6:$HI$89))&gt;1,"x",""),"")&lt;&gt;"",HI45+1,"")</f>
        <v/>
      </c>
      <c r="HK45" s="52" t="str">
        <f>IF(HI45&lt;&gt;"",IF($G45="3",IF(GH45&lt;&gt;"",IF(AND(HI45&lt;=10,GH45&gt;=$HH$92),HLOOKUP(HI45,Points_Table_Modified,IF(HM45&gt;=6,8,HM45+2),FALSE),0),""),IF(GH45&lt;&gt;"",IF(AND(HI45&lt;=10,GH45&gt;=$HH$92),HLOOKUP(HI45,Points_Table,IF(HM45&gt;=6,8,HM45+2),FALSE),0),"")),"")</f>
        <v/>
      </c>
      <c r="HL45" s="53" t="str">
        <f>IF(HJ45&lt;&gt;"",AVERAGE(IF(AND($G45="3",HJ45&lt;&gt;""),HLOOKUP(HJ45,Points_Table_Modified,IF(HM45&gt;=6,8,HM45+2),FALSE),IF(HJ45&lt;&gt;"",HLOOKUP(HJ45,Points_Table,IF(HM45&gt;=6,8,HM45+2),FALSE),"")),HK45),HK45)</f>
        <v/>
      </c>
      <c r="HM45" s="57">
        <f>VLOOKUP($G45,Entries_D_Event,9,FALSE)</f>
        <v>0</v>
      </c>
      <c r="HN45" s="52" t="str">
        <f>CONCATENATE(HI45,HD45,GY45,GT45,GO45,GJ45)</f>
        <v/>
      </c>
      <c r="HO45" s="118" t="str">
        <f>IF(HN45&lt;&gt;"",IF(AND($G45="3",GH45&lt;&gt;""),10,IF(GH45&lt;&gt;"",5,"")),"")</f>
        <v/>
      </c>
      <c r="HP45" s="118">
        <f>_xlfn.NUMBERVALUE(IF(HN45&lt;&gt;"",CONCATENATE(HL45,HG45,HB45,GW45,GR45,GM45),""))</f>
        <v>0</v>
      </c>
      <c r="HQ45" s="56">
        <f>IFERROR(HO45+HP45,0)</f>
        <v>0</v>
      </c>
      <c r="HR45" s="90"/>
      <c r="HS45" s="52" t="str">
        <f>IF(AND($G45="1",HR45&lt;&gt;""),HR45,"")</f>
        <v/>
      </c>
      <c r="HT45" s="52" t="str">
        <f>IF(AND(HR45&lt;&gt;"",$G45="1"),_xlfn.RANK.EQ(HR45,$HS$6:$HS$89),"")</f>
        <v/>
      </c>
      <c r="HU45" s="52" t="str">
        <f>IF(IF(HT45&lt;&gt;"",IF(MAX(COUNTIF($HT$6:$HT$89,$HT$6:$HT$89))&gt;1,"x",""),"")&lt;&gt;"",HT45+1,"")</f>
        <v/>
      </c>
      <c r="HV45" s="52" t="str">
        <f>IF(HT45&lt;&gt;"",IF($G45="3",IF(HR45&lt;&gt;"",IF(AND(HT45&lt;=10,HR45&gt;=$HS$92),HLOOKUP(HT45,Points_Table_Modified,IF(IW45&gt;=6,8,IW45+2),FALSE),0),""),IF(HR45&lt;&gt;"",IF(AND(HT45&lt;=10,HR45&gt;=$HS$92),HLOOKUP(HT45,Points_Table,IF(IW45&gt;=6,8,IW45+2),FALSE),0),"")),"")</f>
        <v/>
      </c>
      <c r="HW45" s="53" t="str">
        <f>IF(HU45&lt;&gt;"",AVERAGE(IF(AND($G45="3",HU45&lt;&gt;""),HLOOKUP(HU45,Points_Table_Modified,IF(IW45&gt;=6,8,IW45+2),FALSE),IF(HU45&lt;&gt;"",HLOOKUP(HU45,Points_Table,IF(IW45&gt;=6,8,IW45+2),FALSE),"")),HV45),HV45)</f>
        <v/>
      </c>
      <c r="HX45" s="51" t="str">
        <f>IF(AND($G45="2",HR45&lt;&gt;""),HR45,"")</f>
        <v/>
      </c>
      <c r="HY45" s="52" t="str">
        <f>IF(AND(HR45&lt;&gt;"",$G45="2"),_xlfn.RANK.EQ(HR45,$HX$6:$HX$89),"")</f>
        <v/>
      </c>
      <c r="HZ45" s="52" t="str">
        <f>IF(IF(HY45&lt;&gt;"",IF(MAX(COUNTIF($HY$6:$HY$89,$HY$6:$HY$89))&gt;1,"x",""),"")&lt;&gt;"",HY45+1,"")</f>
        <v/>
      </c>
      <c r="IA45" s="54" t="str">
        <f>IF(HY45&lt;&gt;"",IF($G45="3",IF(HR45&lt;&gt;"",IF(AND(HY45&lt;=10,HR45&gt;=$HX$92),HLOOKUP(HY45,Points_Table_Modified,IF(IW45&gt;=6,8,IW45+2),FALSE),0),""),IF(HR45&lt;&gt;"",IF(AND(HY45&lt;=10,HR45&gt;=$HX$92),HLOOKUP(HY45,Points_Table,IF(IW45&gt;=6,8,IW45+2),FALSE),0),"")),"")</f>
        <v/>
      </c>
      <c r="IB45" s="53" t="str">
        <f>IF(HZ45&lt;&gt;"",AVERAGE(IF(AND($G45="3",HZ45&lt;&gt;""),HLOOKUP(HZ45,Points_Table_Modified,IF(IW45&gt;=6,8,IW45+2),FALSE),IF(HZ45&lt;&gt;"",HLOOKUP(HZ45,Points_Table,IF(IW45&gt;=6,8,IW45+2),FALSE),"")),IA45),IA45)</f>
        <v/>
      </c>
      <c r="IC45" s="51" t="str">
        <f>IF(AND($G45="3",HR45&lt;&gt;""),HR45,"")</f>
        <v/>
      </c>
      <c r="ID45" s="52" t="str">
        <f>IF(AND(HR45&lt;&gt;"",$G45="3"),_xlfn.RANK.EQ(HR45,$IC$6:$IC$89),"")</f>
        <v/>
      </c>
      <c r="IE45" s="52" t="str">
        <f>IF(IF(ID45&lt;&gt;"",IF(MAX(COUNTIF($ID$6:$ID$89,$ID$6:$ID$89))&gt;1,"x",""),"")&lt;&gt;"",ID45+1,"")</f>
        <v/>
      </c>
      <c r="IF45" s="52" t="str">
        <f>IF(ID45&lt;&gt;"",IF($G45="3",IF(HR45&lt;&gt;"",IF(AND(ID45&lt;=20,HR45&gt;=$IC$92),HLOOKUP(ID45,Points_Table_Modified,IF(IW45&gt;=6,8,IW45+2),FALSE),0),""),IF(HR45&lt;&gt;"",IF(AND(ID45&lt;=10,HR45&gt;=$IC$92),HLOOKUP(ID45,Points_Table,IF(IW45&gt;=6,8,IW45+2),FALSE),0),"")),"")</f>
        <v/>
      </c>
      <c r="IG45" s="53" t="str">
        <f>IF(IE45&lt;&gt;"",AVERAGE(IF(AND($G45="3",IE45&lt;&gt;""),HLOOKUP(IE45,Points_Table_Modified,IF(IW45&gt;=6,8,IW45+2),FALSE),IF(IE45&lt;&gt;"",HLOOKUP(IE45,Points_Table,IF(IW45&gt;=6,8,IW45+2),FALSE),"")),IF45),IF45)</f>
        <v/>
      </c>
      <c r="IH45" s="51" t="str">
        <f>IF(AND($G45="4",HR45&lt;&gt;""),HR45,"")</f>
        <v/>
      </c>
      <c r="II45" s="52" t="str">
        <f>IF(AND(HR45&lt;&gt;"",G45="4"),_xlfn.RANK.EQ(HR45,$IH$6:$IH$89),"")</f>
        <v/>
      </c>
      <c r="IJ45" s="52" t="str">
        <f>IF(IF(II45&lt;&gt;"",IF(MAX(COUNTIF($II$6:$II$89,$II$6:$II$89))&gt;1,"x",""),"")&lt;&gt;"",II45+1,"")</f>
        <v/>
      </c>
      <c r="IK45" s="52" t="str">
        <f>IF(II45&lt;&gt;"",IF($G45="3",IF(HR45&lt;&gt;"",IF(AND(II45&lt;=10,HR45&gt;=$IH$92),HLOOKUP(II45,Points_Table_Modified,IF(IW45&gt;=6,8,IW45+2),FALSE),0),""),IF(HR45&lt;&gt;"",IF(AND(II45&lt;=10,HR45&gt;=$IH$92),HLOOKUP(II45,Points_Table,IF(IW45&gt;=6,8,IW45+2),FALSE),0),"")),"")</f>
        <v/>
      </c>
      <c r="IL45" s="53" t="str">
        <f>IF(IJ45&lt;&gt;"",AVERAGE(IF(AND($G45="3",IJ45&lt;&gt;""),HLOOKUP(IJ45,Points_Table_Modified,IF(IW45&gt;=6,8,IW45+2),FALSE),IF(IJ45&lt;&gt;"",HLOOKUP(IJ45,Points_Table,IF(IW45&gt;=6,8,IW45+2),FALSE),"")),IK45),IK45)</f>
        <v/>
      </c>
      <c r="IM45" s="51" t="str">
        <f>IF(AND($G45="5",HR45&lt;&gt;""),HR45,"")</f>
        <v/>
      </c>
      <c r="IN45" s="52" t="str">
        <f>IF(AND(HR45&lt;&gt;"",$G45="5"),_xlfn.RANK.EQ(HR45,$IM$6:$IM$89),"")</f>
        <v/>
      </c>
      <c r="IO45" s="52" t="str">
        <f>IF(IF(IN45&lt;&gt;"",IF(MAX(COUNTIF($IN$6:$IN$89,$IN$6:$IN$89))&gt;1,"x",""),"")&lt;&gt;"",IN45+1,"")</f>
        <v/>
      </c>
      <c r="IP45" s="52" t="str">
        <f>IF(IN45&lt;&gt;"",IF($G45="3",IF(HR45&lt;&gt;"",IF(AND(IN45&lt;=10,HR45&gt;=$IM$92),HLOOKUP(IN45,Points_Table_Modified,IF(IW45&gt;=6,8,IW45+2),FALSE),0),""),IF(HR45&lt;&gt;"",IF(AND(IN45&lt;=10,HR45&gt;=$IM$92),HLOOKUP(IN45,Points_Table,IF(IW45&gt;=6,8,IW45+2),FALSE),0),"")),"")</f>
        <v/>
      </c>
      <c r="IQ45" s="53" t="str">
        <f>IF(IO45&lt;&gt;"",AVERAGE(IF(AND($G45="3",IO45&lt;&gt;""),HLOOKUP(IO45,Points_Table_Modified,IF(IW45&gt;=6,8,IW45+2),FALSE),IF(IO45&lt;&gt;"",HLOOKUP(IO45,Points_Table,IF(IW45&gt;=6,8,IW45+2),FALSE),"")),IP45),IP45)</f>
        <v/>
      </c>
      <c r="IR45" s="51" t="str">
        <f>IF(AND($G45="6",HR45&lt;&gt;""),HR45,"")</f>
        <v/>
      </c>
      <c r="IS45" s="52" t="str">
        <f>IF(AND(HR45&lt;&gt;"",$G45="6"),_xlfn.RANK.EQ(HR45,$IR$6:$IR$89),"")</f>
        <v/>
      </c>
      <c r="IT45" s="52" t="str">
        <f>IF(IF(IS45&lt;&gt;"",IF(MAX(COUNTIF($IS$6:$IS$89,$IS$6:$IS$89))&gt;1,"x",""),"")&lt;&gt;"",IS45+1,"")</f>
        <v/>
      </c>
      <c r="IU45" s="52" t="str">
        <f>IF(IS45&lt;&gt;"",IF($G45="3",IF(HR45&lt;&gt;"",IF(AND(IS45&lt;=10,HR45&gt;=$IR$92),HLOOKUP(IS45,Points_Table_Modified,IF(IW45&gt;=6,8,IW45+2),FALSE),0),""),IF(HR45&lt;&gt;"",IF(AND(IS45&lt;=10,HR45&gt;=$IR$92),HLOOKUP(IS45,Points_Table,IF(IW45&gt;=6,8,IW45+2),FALSE),0),"")),"")</f>
        <v/>
      </c>
      <c r="IV45" s="53" t="str">
        <f>IF(IT45&lt;&gt;"",AVERAGE(IF(AND($G45="3",IT45&lt;&gt;""),HLOOKUP(IT45,Points_Table_Modified,IF(IW45&gt;=6,8,IW45+2),FALSE),IF(IT45&lt;&gt;"",HLOOKUP(IT45,Points_Table,IF(IW45&gt;=6,8,IW45+2),FALSE),"")),IU45),IU45)</f>
        <v/>
      </c>
      <c r="IW45" s="57">
        <f>VLOOKUP($G45,Entries_D_Event,10,FALSE)</f>
        <v>0</v>
      </c>
      <c r="IX45" s="52" t="str">
        <f>CONCATENATE(IS45,IN45,II45,ID45,HY45,HT45)</f>
        <v/>
      </c>
      <c r="IY45" s="118" t="str">
        <f>IF(IX45&lt;&gt;"",IF(AND($G45="3",HR45&lt;&gt;""),10,IF(HR45&lt;&gt;"",5,"")),"")</f>
        <v/>
      </c>
      <c r="IZ45" s="118">
        <f>_xlfn.NUMBERVALUE(IF(IX45&lt;&gt;"",CONCATENATE(IV45,IQ45,IL45,IG45,IB45,HW45),""))</f>
        <v>0</v>
      </c>
      <c r="JA45" s="56">
        <f>IFERROR(IY45+IZ45,0)</f>
        <v>0</v>
      </c>
      <c r="JB45" s="90"/>
      <c r="JC45" s="52" t="str">
        <f>IF(AND($G45="1",JB45&lt;&gt;""),JB45,"")</f>
        <v/>
      </c>
      <c r="JD45" s="52" t="str">
        <f>IF(AND(JB45&lt;&gt;"",$G45="1"),_xlfn.RANK.EQ(JB45,$JC$6:$JC$89),"")</f>
        <v/>
      </c>
      <c r="JE45" s="52" t="str">
        <f>IF(IF(JD45&lt;&gt;"",IF(MAX(COUNTIF($JD$6:$JD$89,$JD$6:$JD$89))&gt;1,"x",""),"")&lt;&gt;"",JD45+1,"")</f>
        <v/>
      </c>
      <c r="JF45" s="52" t="str">
        <f>IF(JD45&lt;&gt;"",IF($G45="3",IF(JB45&lt;&gt;"",IF(AND(JD45&lt;=10,JB45&gt;=$JC$92),HLOOKUP(JD45,Points_Table_Modified,IF(KG45&gt;=6,8,KG45+2),FALSE),0),""),IF(JB45&lt;&gt;"",IF(AND(JD45&lt;=10,JB45&gt;=$JC$92),HLOOKUP(JD45,Points_Table,IF(KG45&gt;=6,8,KG45+2),FALSE),0),"")),"")</f>
        <v/>
      </c>
      <c r="JG45" s="53" t="str">
        <f>IF(JE45&lt;&gt;"",AVERAGE(IF(AND($G45="3",JE45&lt;&gt;""),HLOOKUP(JE45,Points_Table_Modified,IF(KG45&gt;=6,8,KG45+2),FALSE),IF(JE45&lt;&gt;"",HLOOKUP(JE45,Points_Table,IF(KG45&gt;=6,8,KG45+2),FALSE),"")),JF45),JF45)</f>
        <v/>
      </c>
      <c r="JH45" s="51" t="str">
        <f>IF(AND($G45="2",JB45&lt;&gt;""),JB45,"")</f>
        <v/>
      </c>
      <c r="JI45" s="52" t="str">
        <f>IF(AND(JB45&lt;&gt;"",$G45="2"),_xlfn.RANK.EQ(JB45,$JH$6:$JH$89),"")</f>
        <v/>
      </c>
      <c r="JJ45" s="52" t="str">
        <f>IF(IF(JI45&lt;&gt;"",IF(MAX(COUNTIF($JI$6:$JI$89,$JI$6:$JI$89))&gt;1,"x",""),"")&lt;&gt;"",JI45+1,"")</f>
        <v/>
      </c>
      <c r="JK45" s="54" t="str">
        <f>IF(JI45&lt;&gt;"",IF($G45="3",IF(JB45&lt;&gt;"",IF(AND(JI45&lt;=10,JB45&gt;=$JH$92),HLOOKUP(JI45,Points_Table_Modified,IF(KG45&gt;=6,8,KG45+2),FALSE),0),""),IF(JB45&lt;&gt;"",IF(AND(JI45&lt;=10,JB45&gt;=$JH$92),HLOOKUP(JI45,Points_Table,IF(KG45&gt;=6,8,KG45+2),FALSE),0),"")),"")</f>
        <v/>
      </c>
      <c r="JL45" s="53" t="str">
        <f>IF(JJ45&lt;&gt;"",AVERAGE(IF(AND($G45="3",JJ45&lt;&gt;""),HLOOKUP(JJ45,Points_Table_Modified,IF(KG45&gt;=6,8,KG45+2),FALSE),IF(JJ45&lt;&gt;"",HLOOKUP(JJ45,Points_Table,IF(KG45&gt;=6,8,KG45+2),FALSE),"")),JK45),JK45)</f>
        <v/>
      </c>
      <c r="JM45" s="51" t="str">
        <f>IF(AND($G45="3",JB45&lt;&gt;""),JB45,"")</f>
        <v/>
      </c>
      <c r="JN45" s="52" t="str">
        <f>IF(AND(JB45&lt;&gt;"",$G45="3"),_xlfn.RANK.EQ(JB45,$JM$6:$JM$89),"")</f>
        <v/>
      </c>
      <c r="JO45" s="52" t="str">
        <f>IF(IF(JN45&lt;&gt;"",IF(MAX(COUNTIF($JN$6:$JN$89,$JN$6:$JN$89))&gt;1,"x",""),"")&lt;&gt;"",JN45+1,"")</f>
        <v/>
      </c>
      <c r="JP45" s="52" t="str">
        <f>IF(JN45&lt;&gt;"",IF($G45="3",IF(JB45&lt;&gt;"",IF(AND(JN45&lt;=20,JB45&gt;=$JM$92),HLOOKUP(JN45,Points_Table_Modified,IF(KG45&gt;=6,8,KG45+2),FALSE),0),""),IF(JB45&lt;&gt;"",IF(AND(JN45&lt;=10,JB45&gt;=$JM$92),HLOOKUP(JN45,Points_Table,IF(KG45&gt;=6,8,KG45+2),FALSE),0),"")),"")</f>
        <v/>
      </c>
      <c r="JQ45" s="53" t="str">
        <f>IF(JO45&lt;&gt;"",AVERAGE(IF(AND($G45="3",JO45&lt;&gt;""),HLOOKUP(JO45,Points_Table_Modified,IF(KG45&gt;=6,8,KG45+2),FALSE),IF(JO45&lt;&gt;"",HLOOKUP(JO45,Points_Table,IF(KG45&gt;=6,8,KG45+2),FALSE),"")),JP45),JP45)</f>
        <v/>
      </c>
      <c r="JR45" s="51" t="str">
        <f>IF(AND($G45="4",JB45&lt;&gt;""),JB45,"")</f>
        <v/>
      </c>
      <c r="JS45" s="52" t="str">
        <f>IF(AND(JB45&lt;&gt;"",G45="4"),_xlfn.RANK.EQ(JB45,$JR$6:$JR$89),"")</f>
        <v/>
      </c>
      <c r="JT45" s="52" t="str">
        <f>IF(IF(JS45&lt;&gt;"",IF(MAX(COUNTIF($JS$6:$JS$89,$JS$6:$JS$89))&gt;1,"x",""),"")&lt;&gt;"",JS45+1,"")</f>
        <v/>
      </c>
      <c r="JU45" s="52" t="str">
        <f>IF(JS45&lt;&gt;"",IF($G45="3",IF(JB45&lt;&gt;"",IF(AND(JS45&lt;=10,JB45&gt;=$JR$92),HLOOKUP(JS45,Points_Table_Modified,IF(KG45&gt;=6,8,KG45+2),FALSE),0),""),IF(JB45&lt;&gt;"",IF(AND(JS45&lt;=10,JB45&gt;=$JR$92),HLOOKUP(JS45,Points_Table,IF(KG45&gt;=6,8,KG45+2),FALSE),0),"")),"")</f>
        <v/>
      </c>
      <c r="JV45" s="53" t="str">
        <f>IF(JT45&lt;&gt;"",AVERAGE(IF(AND($G45="3",JT45&lt;&gt;""),HLOOKUP(JT45,Points_Table_Modified,IF(KG45&gt;=6,8,KG45+2),FALSE),IF(JT45&lt;&gt;"",HLOOKUP(JT45,Points_Table,IF(KG45&gt;=6,8,KG45+2),FALSE),"")),JU45),JU45)</f>
        <v/>
      </c>
      <c r="JW45" s="51" t="str">
        <f>IF(AND($G45="5",JB45&lt;&gt;""),JB45,"")</f>
        <v/>
      </c>
      <c r="JX45" s="52" t="str">
        <f>IF(AND(JB45&lt;&gt;"",$G45="5"),_xlfn.RANK.EQ(JB45,$JW$6:$JW$89),"")</f>
        <v/>
      </c>
      <c r="JY45" s="52" t="str">
        <f>IF(IF(JX45&lt;&gt;"",IF(MAX(COUNTIF($JX$6:$JX$89,$JX$6:$JX$89))&gt;1,"x",""),"")&lt;&gt;"",JX45+1,"")</f>
        <v/>
      </c>
      <c r="JZ45" s="52" t="str">
        <f>IF(JX45&lt;&gt;"",IF($G45="3",IF(JB45&lt;&gt;"",IF(AND(JX45&lt;=10,JB45&gt;=$JW$92),HLOOKUP(JX45,Points_Table_Modified,IF(KG45&gt;=6,8,KG45+2),FALSE),0),""),IF(JB45&lt;&gt;"",IF(AND(JX45&lt;=10,JB45&gt;=$JW$92),HLOOKUP(JX45,Points_Table,IF(KG45&gt;=6,8,KG45+2),FALSE),0),"")),"")</f>
        <v/>
      </c>
      <c r="KA45" s="53" t="str">
        <f>IF(JY45&lt;&gt;"",AVERAGE(IF(AND($G45="3",JY45&lt;&gt;""),HLOOKUP(JY45,Points_Table_Modified,IF(KG45&gt;=6,8,KG45+2),FALSE),IF(JY45&lt;&gt;"",HLOOKUP(JY45,Points_Table,IF(KG45&gt;=6,8,KG45+2),FALSE),"")),JZ45),JZ45)</f>
        <v/>
      </c>
      <c r="KB45" s="51" t="str">
        <f>IF(AND($G45="6",JB45&lt;&gt;""),JB45,"")</f>
        <v/>
      </c>
      <c r="KC45" s="52" t="str">
        <f>IF(AND(JB45&lt;&gt;"",$G45="6"),_xlfn.RANK.EQ(JB45,$KB$6:$KB$89),"")</f>
        <v/>
      </c>
      <c r="KD45" s="52" t="str">
        <f>IF(IF(KC45&lt;&gt;"",IF(MAX(COUNTIF($KC$6:$KC$89,$KC$6:$KC$89))&gt;1,"x",""),"")&lt;&gt;"",KC45+1,"")</f>
        <v/>
      </c>
      <c r="KE45" s="52" t="str">
        <f>IF(KC45&lt;&gt;"",IF($G45="3",IF(JB45&lt;&gt;"",IF(AND(KC45&lt;=10,JB45&gt;=$KB$92),HLOOKUP(KC45,Points_Table_Modified,IF(KG45&gt;=6,8,KG45+2),FALSE),0),""),IF(JB45&lt;&gt;"",IF(AND(KC45&lt;=10,JB45&gt;=$KB$92),HLOOKUP(KC45,Points_Table,IF(KG45&gt;=6,8,KG45+2),FALSE),0),"")),"")</f>
        <v/>
      </c>
      <c r="KF45" s="53" t="str">
        <f>IF(KD45&lt;&gt;"",AVERAGE(IF(AND($G45="3",KD45&lt;&gt;""),HLOOKUP(KD45,Points_Table_Modified,IF(KG45&gt;=6,8,KG45+2),FALSE),IF(KD45&lt;&gt;"",HLOOKUP(KD45,Points_Table,IF(KG45&gt;=6,8,KG45+2),FALSE),"")),KE45),KE45)</f>
        <v/>
      </c>
      <c r="KG45" s="57">
        <f>VLOOKUP($G45,Entries_D_Event,11,FALSE)</f>
        <v>0</v>
      </c>
      <c r="KH45" s="52" t="str">
        <f>CONCATENATE(KC45,JX45,JS45,JN45,JI45,JD45)</f>
        <v/>
      </c>
      <c r="KI45" s="118" t="str">
        <f>IF(KH45&lt;&gt;"",IF(AND($G45="3",JB45&lt;&gt;""),10,IF(JB45&lt;&gt;"",5,"")),"")</f>
        <v/>
      </c>
      <c r="KJ45" s="118">
        <f>_xlfn.NUMBERVALUE(IF(KH45&lt;&gt;"",CONCATENATE(KF45,KA45,JV45,JQ45,JL45,JG45),""))</f>
        <v>0</v>
      </c>
      <c r="KK45" s="56">
        <f>IFERROR(KI45+KJ45,0)</f>
        <v>0</v>
      </c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</row>
    <row r="46" spans="1:358" s="1" customFormat="1" x14ac:dyDescent="0.25">
      <c r="A46" s="35"/>
      <c r="B46" s="45">
        <v>41</v>
      </c>
      <c r="C46" s="46" t="s">
        <v>177</v>
      </c>
      <c r="D46" s="47" t="s">
        <v>190</v>
      </c>
      <c r="E46" s="50"/>
      <c r="F46" s="109">
        <v>939</v>
      </c>
      <c r="G46" s="49" t="s">
        <v>59</v>
      </c>
      <c r="H46" s="50" t="str">
        <f>VLOOKUP($G46,Class_Description,2)</f>
        <v>Open Class</v>
      </c>
      <c r="I46" s="187">
        <f>AS46+CC46+DM46+EW46+GG46+HQ46+JA46+KK46</f>
        <v>13</v>
      </c>
      <c r="J46" s="116"/>
      <c r="K46" s="102" t="str">
        <f>IF(AND(J46&lt;&gt;"",$G46="1"),J46,"")</f>
        <v/>
      </c>
      <c r="L46" s="103" t="str">
        <f>IF(AND(J46&lt;&gt;"",$G46="1"),_xlfn.RANK.EQ(J46,$K$6:$K$89),"")</f>
        <v/>
      </c>
      <c r="M46" s="103" t="str">
        <f>IF(G46="6",IF(IF(L46&lt;&gt;"",IF(MAX(COUNTIF($L$6:$L$89,$L$6:$L$89))&gt;1,"x",""),"")&lt;&gt;"",L46+1,""),IF(K46=0,"",IF(IF(L46&lt;&gt;"",IF(MAX(COUNTIF($L$6:$L$89,$L$6:$L$89))&gt;1,"x",""),"")&lt;&gt;"",L46+1,"")))</f>
        <v/>
      </c>
      <c r="N46" s="103" t="str">
        <f>IF(L46&lt;&gt;"",IF($G46="3",IF(AND(L46&lt;=20,J46&gt;=$K$92),HLOOKUP(L46,Points_Table_Modified,IF(AO46&gt;=6,8,AO46+2),FALSE),0),IF(AND(L46&lt;=10,J46&gt;=$K$92),HLOOKUP(L46,Points_Table,IF(AO46&gt;=6,8,AO46+2),FALSE),0)),"")</f>
        <v/>
      </c>
      <c r="O46" s="103" t="str">
        <f>IF(M46&lt;&gt;"",AVERAGE(IF(AND($G46="3",M46&lt;&gt;""),HLOOKUP(M46,Points_Table_Modified,IF(AO46&gt;=6,8,AO46+2),FALSE),IF(M46&lt;&gt;"",HLOOKUP(M46,Points_Table,IF(AO46&gt;=6,8,AO46+2),FALSE),"")),N46),N46)</f>
        <v/>
      </c>
      <c r="P46" s="102" t="str">
        <f>IF(AND(J46&lt;&gt;"",$G46="2"),J46,"")</f>
        <v/>
      </c>
      <c r="Q46" s="103" t="str">
        <f>IF(AND(J46&lt;&gt;"",$G46="2"),_xlfn.RANK.EQ(J46,$P$6:$P$89),"")</f>
        <v/>
      </c>
      <c r="R46" s="103" t="str">
        <f>IF(G46="6",IF(IF(Q46&lt;&gt;"",IF(MAX(COUNTIF($Q$6:$Q$89,$Q$6:$Q$89))&gt;1,"x",""),"")&lt;&gt;"",Q46+1,""),IF(P46=0,"",IF(IF(Q46&lt;&gt;"",IF(MAX(COUNTIF($Q$6:$Q$89,$Q$6:$Q$89))&gt;1,"x",""),"")&lt;&gt;"",Q46+1,"")))</f>
        <v/>
      </c>
      <c r="S46" s="103" t="str">
        <f>IF(Q46&lt;&gt;"",IF($G46="3",IF(J46&lt;&gt;"",IF(AND(Q46&lt;=10,J46&gt;=$P$92),HLOOKUP(Q46,Points_Table_Modified,IF(AO46&gt;=6,8,AO46+2),FALSE),0),""),IF(J46&lt;&gt;"",IF(AND(Q46&lt;=10,J46&gt;=$P$92),HLOOKUP(Q46,Points_Table,IF(AO46&gt;=6,8,AO46+2),FALSE),0),"")),"")</f>
        <v/>
      </c>
      <c r="T46" s="103" t="str">
        <f>IF(R46&lt;&gt;"",AVERAGE(IF(AND($G46="3",R46&lt;&gt;""),HLOOKUP(R46,Points_Table_Modified,IF(AO46&gt;=6,8,AO46+2),FALSE),IF(R46&lt;&gt;"",HLOOKUP(R46,Points_Table,IF(AO46&gt;=6,8,AO46+2),FALSE),"")),S46),S46)</f>
        <v/>
      </c>
      <c r="U46" s="102" t="str">
        <f>IF(AND(J46&lt;&gt;"",$G46="3"),J46,"")</f>
        <v/>
      </c>
      <c r="V46" s="103" t="str">
        <f>IF(AND(J46&lt;&gt;"",$G46="3"),_xlfn.RANK.EQ(J46,$U$6:$U$89),"")</f>
        <v/>
      </c>
      <c r="W46" s="103" t="str">
        <f>IF(G46="6",IF(IF(V46&lt;&gt;"",IF(MAX(COUNTIF($V$6:$V$89,$V$6:$V$89))&gt;1,"x",""),"")&lt;&gt;"",V46+1,""),IF(U46=0,"",IF(IF(V46&lt;&gt;"",IF(MAX(COUNTIF($V$6:$V$89,$V$6:$V$89))&gt;1,"x",""),"")&lt;&gt;"",V46+1,"")))</f>
        <v/>
      </c>
      <c r="X46" s="103" t="str">
        <f>IF(V46&lt;&gt;"",IF($G46="3",IF(J46&lt;&gt;"",IF(AND(V46&lt;=20,J46&gt;=$U$92),HLOOKUP(V46,Points_Table_Modified,IF(AO46&gt;=6,8,AO46+2),FALSE),0),""),IF(J46&lt;&gt;"",IF(AND(V46&lt;=10,$J46&gt;=$U$92),HLOOKUP(V46,Points_Table,IF(AO46&gt;=6,8,AO46+2),FALSE),0),"")),"")</f>
        <v/>
      </c>
      <c r="Y46" s="103" t="str">
        <f>IF(W46&lt;&gt;"",AVERAGE(IF(AND($G46="3",W46&lt;&gt;""),HLOOKUP(W46,Points_Table_Modified,IF(AO46&gt;=6,8,AO46+2),FALSE),IF(W46&lt;&gt;"",HLOOKUP(W46,Points_Table,IF(AO46&gt;=6,8,AO46+2),FALSE),"")),X46),X46)</f>
        <v/>
      </c>
      <c r="Z46" s="102" t="str">
        <f>IF(AND(J46&lt;&gt;"",$G46="4"),J46,"")</f>
        <v/>
      </c>
      <c r="AA46" s="103" t="str">
        <f>IF(AND($J46&lt;&gt;"",G46="4"),_xlfn.RANK.EQ(J46,$Z$6:$Z$89),"")</f>
        <v/>
      </c>
      <c r="AB46" s="103" t="str">
        <f>IF($G46="6",IF(IF(AA46&lt;&gt;"",IF(MAX(COUNTIF($AA$6:$AA$89,$AA$6:$AA$89))&gt;1,"x",""),"")&lt;&gt;"",AA46+1,""),IF(Z46=0,"",IF(IF(AA46&lt;&gt;"",IF(MAX(COUNTIF($AA$6:$AA$89,$AA$6:$AA$89))&gt;1,"x",""),"")&lt;&gt;"",AA46+1,"")))</f>
        <v/>
      </c>
      <c r="AC46" s="103" t="str">
        <f>IF(AA46&lt;&gt;"",IF($G46="3",IF(J46&lt;&gt;"",IF(AND(AA46&lt;=10,J46&gt;=$Z$92),HLOOKUP(AA46,Points_Table_Modified,IF(AO46&gt;=6,8,AO46+2),FALSE),0),""),IF(J46&lt;&gt;"",IF(AND(AA46&lt;=10,J46&gt;=$Z$92),HLOOKUP(AA46,Points_Table,IF(AO46&gt;=6,8,AO46+2),FALSE),0),"")),"")</f>
        <v/>
      </c>
      <c r="AD46" s="103" t="str">
        <f>IF(AB46&lt;&gt;"",AVERAGE(IF(AND($G46="3",AB46&lt;&gt;""),HLOOKUP(AB46,Points_Table_Modified,IF(AO46&gt;=6,8,AO46+2),FALSE),IF(AB46&lt;&gt;"",HLOOKUP(AB46,Points_Table,IF(AO46&gt;=6,8,AO46+2),FALSE),"")),AC46),AC46)</f>
        <v/>
      </c>
      <c r="AE46" s="102" t="str">
        <f>IF(AND(J46&lt;&gt;"",$G46="5"),J46,"")</f>
        <v/>
      </c>
      <c r="AF46" s="103" t="str">
        <f>IF(AND(J46&lt;&gt;"",$G46="5"),_xlfn.RANK.EQ(J46,$AE$6:$AE$89),"")</f>
        <v/>
      </c>
      <c r="AG46" s="103" t="str">
        <f>IF($G46="6",IF(IF(AF46&lt;&gt;"",IF(MAX(COUNTIF($AF$6:$AF$89,$AF$6:$AF$89))&gt;1,"x",""),"")&lt;&gt;"",AF46+1,""),IF(AE46=0,"",IF(IF(AF46&lt;&gt;"",IF(MAX(COUNTIF($AF$6:$AF$89,$AF$6:$AF$89))&gt;1,"x",""),"")&lt;&gt;"",AF46+1,"")))</f>
        <v/>
      </c>
      <c r="AH46" s="103" t="str">
        <f>IF(AF46&lt;&gt;"",IF($G46="3",IF(J46&lt;&gt;"",IF(AND(AF46&lt;=10,J46&gt;=$AE$92),HLOOKUP(AF46,Points_Table_Modified,IF(AO46&gt;=6,8,AO46+2),FALSE),0),""),IF(J46&lt;&gt;"",IF(AND(AF46&lt;=10,J46&gt;=$AE$92),HLOOKUP(AF46,Points_Table,IF(AO46&gt;=6,8,AO46+2),FALSE),0),"")),"")</f>
        <v/>
      </c>
      <c r="AI46" s="103" t="str">
        <f>IF(AG46&lt;&gt;"",AVERAGE(IF(AND($G46="3",AG46&lt;&gt;""),HLOOKUP(AG46,Points_Table_Modified,IF(AO46&gt;=6,8,AO46+2),FALSE),IF(AG46&lt;&gt;"",HLOOKUP(AG46,Points_Table,IF(AO46&gt;=6,8,AO46+2),FALSE),"")),AH46),AH46)</f>
        <v/>
      </c>
      <c r="AJ46" s="102" t="str">
        <f>IF(AND(J46&lt;&gt;"",$G46="6"),J46,"")</f>
        <v/>
      </c>
      <c r="AK46" s="103" t="str">
        <f>IF(AND(J46&lt;&gt;"",$G46="6"),_xlfn.RANK.EQ(J46,$AJ$6:$AJ$89),"")</f>
        <v/>
      </c>
      <c r="AL46" s="103" t="str">
        <f>IF(G46="6",IF(IF(AK46&lt;&gt;"",IF(MAX(COUNTIF($AK$6:$AK$89,$AK$6:$AK$89))&gt;1,"x",""),"")&lt;&gt;"",AK46+1,""),IF(AJ46=0,"",IF(IF(AK46&lt;&gt;"",IF(MAX(COUNTIF($AK$6:$AK$89,$AK$6:$AK$89))&gt;1,"x",""),"")&lt;&gt;"",AK46+1,"")))</f>
        <v/>
      </c>
      <c r="AM46" s="103" t="str">
        <f>IF(AK46&lt;&gt;"",IF($G46="3",IF(J46&lt;&gt;"",IF(AND(AK46&lt;=10,J46&gt;=$AJ$92),HLOOKUP(AK46,Points_Table_Modified,IF(AO46&gt;=6,8,AO46+2),FALSE),0),""),IF(J46&lt;&gt;"",IF(AND(AK46&lt;=10,J46&gt;=$AJ$92),HLOOKUP(AK46,Points_Table,IF(AO46&gt;=6,8,AO46+2),FALSE),0),"")),"")</f>
        <v/>
      </c>
      <c r="AN46" s="136" t="str">
        <f>IF(AL46&lt;&gt;"",AVERAGE(IF(AND($G46="3",AL46&lt;&gt;""),HLOOKUP(AL46,Points_Table_Modified,IF(AO46&gt;=6,8,AO46+2),FALSE),IF(AL46&lt;&gt;"",HLOOKUP(AL46,Points_Table,IF(AO46&gt;=6,8,AO46+2),FALSE),"")),AM46),AM46)</f>
        <v/>
      </c>
      <c r="AO46" s="55">
        <f>VLOOKUP($G46,Entries_D_Event,4,FALSE)</f>
        <v>9</v>
      </c>
      <c r="AP46" s="52" t="str">
        <f>CONCATENATE(AK46,AF46,AA46,V46,Q46,L46)</f>
        <v/>
      </c>
      <c r="AQ46" s="118" t="str">
        <f>IF(AP46&lt;&gt;"",IF(AND($G46="3",J46&lt;&gt;""),10,IF(J46&lt;&gt;"",5,"")),"")</f>
        <v/>
      </c>
      <c r="AR46" s="118">
        <f>_xlfn.NUMBERVALUE(IF(AP46&lt;&gt;"",CONCATENATE(AN46,AI46,AD46,Y46,T46,O46),""))</f>
        <v>0</v>
      </c>
      <c r="AS46" s="56">
        <f>IFERROR(AQ46+AR46,0)</f>
        <v>0</v>
      </c>
      <c r="AT46" s="90">
        <v>88</v>
      </c>
      <c r="AU46" s="54" t="str">
        <f>IF(AND(AT46&lt;&gt;"",$G46="1"),AT46,"")</f>
        <v/>
      </c>
      <c r="AV46" s="52" t="str">
        <f>IF(AND(AT46&lt;&gt;"",$G46="1"),_xlfn.RANK.EQ(AT46,$AU$6:$AU$89),"")</f>
        <v/>
      </c>
      <c r="AW46" s="52" t="str">
        <f>IF(IF(AV46&lt;&gt;"",IF(MAX(COUNTIF($AV$6:$AV$89,$AV$6:$AV$89))&gt;1,"x",""),"")&lt;&gt;"",AV46+1,"")</f>
        <v/>
      </c>
      <c r="AX46" s="52" t="str">
        <f>IF(AV46&lt;&gt;"",IF($G46="3",IF(AT46&lt;&gt;"",IF(AND(AV46&lt;=10,AT46&gt;=$AU$92),HLOOKUP(AV46,Points_Table_Modified,IF(BY46&gt;=6,8,BY46+2),FALSE),0),""),IF(AT46&lt;&gt;"",IF(AND(AV46&lt;=10,AT46&gt;=$AU$92),HLOOKUP(AV46,Points_Table,IF(BY46&gt;=6,8,BY46+2),FALSE),0),"")),"")</f>
        <v/>
      </c>
      <c r="AY46" s="53" t="str">
        <f>IF(AW46&lt;&gt;"",AVERAGE(IF(AND($G46="3",AW46&lt;&gt;""),HLOOKUP(AW46,Points_Table_Modified,IF(BY46&gt;=6,8,BY46+2),FALSE),IF(AW46&lt;&gt;"",HLOOKUP(AW46,Points_Table,IF(BY46&gt;=6,8,BY46+2),FALSE),"")),AX46),AX46)</f>
        <v/>
      </c>
      <c r="AZ46" s="51" t="str">
        <f>IF(AND($G46="2",AT46&lt;&gt;""),AT46,"")</f>
        <v/>
      </c>
      <c r="BA46" s="52" t="str">
        <f>IF(AND(AT46&lt;&gt;"",$G46="2"),_xlfn.RANK.EQ(AT46,$AZ$6:$AZ$89),"")</f>
        <v/>
      </c>
      <c r="BB46" s="52" t="str">
        <f>IF(IF(BA46&lt;&gt;"",IF(MAX(COUNTIF($BA$6:$BA$89,$BA$6:$BA$89))&gt;1,"x",""),"")&lt;&gt;"",BA46+1,"")</f>
        <v/>
      </c>
      <c r="BC46" s="54" t="str">
        <f>IF(BA46&lt;&gt;"",IF($G46="3",IF(AT46&lt;&gt;"",IF(AND(BA46&lt;=10,AT46&gt;=$AZ$92),HLOOKUP(BA46,Points_Table_Modified,IF(BY46&gt;=6,8,BY46+2),FALSE),0),""),IF(AT46&lt;&gt;"",IF(AND(BA46&lt;=10,AT46&gt;=$AZ$92),HLOOKUP(BA46,Points_Table,IF(BY46&gt;=6,8,BY46+2),FALSE),0),"")),"")</f>
        <v/>
      </c>
      <c r="BD46" s="53" t="str">
        <f>IF(BB46&lt;&gt;"",AVERAGE(IF(AND($G46="3",BB46&lt;&gt;""),HLOOKUP(BB46,Points_Table_Modified,IF(BY46&gt;=6,8,BY46+2),FALSE),IF(BB46&lt;&gt;"",HLOOKUP(BB46,Points_Table,IF(BY46&gt;=6,8,BY46+2),FALSE),"")),BC46),BC46)</f>
        <v/>
      </c>
      <c r="BE46" s="51" t="str">
        <f>IF(AND($G46="3",AT46&lt;&gt;""),AT46,"")</f>
        <v/>
      </c>
      <c r="BF46" s="52" t="str">
        <f>IF(AND(AT46&lt;&gt;"",$G46="3"),_xlfn.RANK.EQ(AT46,$BE$6:$BE$89),"")</f>
        <v/>
      </c>
      <c r="BG46" s="52" t="str">
        <f>IF(IF(BF46&lt;&gt;"",IF(MAX(COUNTIF($BF$6:$BF$89,$BF$6:$BF$89))&gt;1,"x",""),"")&lt;&gt;"",BF46+1,"")</f>
        <v/>
      </c>
      <c r="BH46" s="52" t="str">
        <f>IF(BF46&lt;&gt;"",IF($G46="3",IF(AT46&lt;&gt;"",IF(AND(BF46&lt;=20,AT46&gt;=$BE$92),HLOOKUP(BF46,Points_Table_Modified,IF(BY46&gt;=6,8,BY46+2),FALSE),0),""),IF(AT46&lt;&gt;"",IF(AND(BF46&lt;=10,AT46&gt;=$BE$92),HLOOKUP(BF46,Points_Table,IF(BY46&gt;=6,8,BY46+2),FALSE),0),"")),"")</f>
        <v/>
      </c>
      <c r="BI46" s="53" t="str">
        <f>IF(BG46&lt;&gt;"",AVERAGE(IF(AND($G46="3",BG46&lt;&gt;""),HLOOKUP(BG46,Points_Table_Modified,IF(BY46&gt;=6,8,BY46+2),FALSE),IF(BG46&lt;&gt;"",HLOOKUP(BG46,Points_Table,IF(BY46&gt;=6,8,BY46+2),FALSE),"")),BH46),BH46)</f>
        <v/>
      </c>
      <c r="BJ46" s="51" t="str">
        <f>IF(AND($G46="4",AT46&lt;&gt;""),AT46,"")</f>
        <v/>
      </c>
      <c r="BK46" s="52" t="str">
        <f>IF(AND(AT46&lt;&gt;"",G46="4"),_xlfn.RANK.EQ(AT46,$BJ$6:$BJ$89),"")</f>
        <v/>
      </c>
      <c r="BL46" s="52" t="str">
        <f>IF(IF(BK46&lt;&gt;"",IF(MAX(COUNTIF($BK$6:$BK$89,$BK$6:$BK$89))&gt;1,"x",""),"")&lt;&gt;"",BK46+1,"")</f>
        <v/>
      </c>
      <c r="BM46" s="52" t="str">
        <f>IF(BK46&lt;&gt;"",IF($G46="3",IF(AT46&lt;&gt;"",IF(AND(BK46&lt;=10,AT46&gt;=$BJ$92),HLOOKUP(BK46,Points_Table_Modified,IF(BY46&gt;=6,8,BY46+2),FALSE),0),""),IF(AT46&lt;&gt;"",IF(AND(BK46&lt;=10,AT46&gt;=$BJ$92),HLOOKUP(BK46,Points_Table,IF(BY46&gt;=6,8,BY46+2),FALSE),0),"")),"")</f>
        <v/>
      </c>
      <c r="BN46" s="53" t="str">
        <f>IF(BL46&lt;&gt;"",AVERAGE(IF(AND($G46="3",BL46&lt;&gt;""),HLOOKUP(BL46,Points_Table_Modified,IF(BY46&gt;=6,8,BY46+2),FALSE),IF(BL46&lt;&gt;"",HLOOKUP(BL46,Points_Table,IF(BY46&gt;=6,8,BY46+2),FALSE),"")),BM46),BM46)</f>
        <v/>
      </c>
      <c r="BO46" s="51" t="str">
        <f>IF(AND($G46="5",AT46&lt;&gt;""),AT46,"")</f>
        <v/>
      </c>
      <c r="BP46" s="52" t="str">
        <f>IF(AND(AT46&lt;&gt;"",$G46="5"),_xlfn.RANK.EQ(AT46,$BO$6:$BO$89),"")</f>
        <v/>
      </c>
      <c r="BQ46" s="52" t="str">
        <f>IF(IF(BP46&lt;&gt;"",IF(MAX(COUNTIF($BP$6:$BP$89,$BP$6:$BP$89))&gt;1,"x",""),"")&lt;&gt;"",BP46+1,"")</f>
        <v/>
      </c>
      <c r="BR46" s="52" t="str">
        <f>IF(BP46&lt;&gt;"",IF($G46="3",IF(AT46&lt;&gt;"",IF(AND(BP46&lt;=10,AT46&gt;=$BO$92),HLOOKUP(BP46,Points_Table_Modified,IF(BY46&gt;=6,8,BY46+2),FALSE),0),""),IF(AT46&lt;&gt;"",IF(AND(BP46&lt;=10,AT46&gt;=$BO$92),HLOOKUP(BP46,Points_Table,IF(BY46&gt;=6,8,BY46+2),FALSE),0),"")),"")</f>
        <v/>
      </c>
      <c r="BS46" s="53" t="str">
        <f>IF(BQ46&lt;&gt;"",AVERAGE(IF(AND($G46="3",BQ46&lt;&gt;""),HLOOKUP(BQ46,Points_Table_Modified,IF(BY46&gt;=6,8,BY46+2),FALSE),IF(BQ46&lt;&gt;"",HLOOKUP(BQ46,Points_Table,IF(BY46&gt;=6,8,BY46+2),FALSE),"")),BR46),BR46)</f>
        <v/>
      </c>
      <c r="BT46" s="51">
        <f>IF(AND($G46="6",AT46&lt;&gt;""),AT46,"")</f>
        <v>88</v>
      </c>
      <c r="BU46" s="52">
        <f>IF(AND(AT46&lt;&gt;"",$G46="6"),_xlfn.RANK.EQ(AT46,$BT$6:$BT$89),"")</f>
        <v>7</v>
      </c>
      <c r="BV46" s="52" t="str">
        <f>IF(IF(BU46&lt;&gt;"",IF(MAX(COUNTIF($BU$6:$BU$89,$BU$6:$BU$89))&gt;1,"x",""),"")&lt;&gt;"",BU46+1,"")</f>
        <v/>
      </c>
      <c r="BW46" s="52">
        <f>IF(BU46&lt;&gt;"",IF($G46="3",IF(AT46&lt;&gt;"",IF(AND(BU46&lt;=10,AT46&gt;=$BT$92),HLOOKUP(BU46,Points_Table_Modified,IF(BY46&gt;=6,8,BY46+2),FALSE),0),""),IF(AT46&lt;&gt;"",IF(AND(BU46&lt;=10,AT46&gt;=$BT$92),HLOOKUP(BU46,Points_Table,IF(BY46&gt;=6,8,BY46+2),FALSE),0),"")),"")</f>
        <v>8</v>
      </c>
      <c r="BX46" s="53">
        <f>IF(BV46&lt;&gt;"",AVERAGE(IF(AND($G46="3",BV46&lt;&gt;""),HLOOKUP(BV46,Points_Table_Modified,IF(BY46&gt;=6,8,BY46+2),FALSE),IF(BV46&lt;&gt;"",HLOOKUP(BV46,Points_Table,IF(BY46&gt;=6,8,BY46+2),FALSE),"")),BW46),BW46)</f>
        <v>8</v>
      </c>
      <c r="BY46" s="55">
        <f>VLOOKUP($G46,Entries_D_Event,5,FALSE)</f>
        <v>7</v>
      </c>
      <c r="BZ46" s="52" t="str">
        <f>CONCATENATE(BU46,BP46,BK46,BF46,BA46,AV46)</f>
        <v>7</v>
      </c>
      <c r="CA46" s="118">
        <f>IF(BZ46&lt;&gt;"",IF(AND($G46="3",AT46&lt;&gt;""),10,IF(AT46&lt;&gt;"",5,"")),"")</f>
        <v>5</v>
      </c>
      <c r="CB46" s="118">
        <f>_xlfn.NUMBERVALUE(IF(BZ46&lt;&gt;"",CONCATENATE(BX46,BS46,BN46,BI46,BD46,AY46),""))</f>
        <v>8</v>
      </c>
      <c r="CC46" s="56">
        <f>IFERROR(CA46+CB46,0)</f>
        <v>13</v>
      </c>
      <c r="CD46" s="90"/>
      <c r="CE46" s="54" t="str">
        <f>IF(AND($G46="1",CD46&lt;&gt;""),CD46,"")</f>
        <v/>
      </c>
      <c r="CF46" s="52" t="str">
        <f>IF(AND(CD46&lt;&gt;"",$G46="1"),_xlfn.RANK.EQ(CD46,$CE$6:$CE$89),"")</f>
        <v/>
      </c>
      <c r="CG46" s="52" t="str">
        <f>IF(IF(CF46&lt;&gt;"",IF(MAX(COUNTIF($CF$6:$CF$89,$CF$6:$CF$89))&gt;1,"x",""),"")&lt;&gt;"",CF46+1,"")</f>
        <v/>
      </c>
      <c r="CH46" s="52" t="str">
        <f>IF(CF46&lt;&gt;"",IF($G46="3",IF(CD46&lt;&gt;"",IF(AND(CF46&lt;=10,CD46&gt;=$CE$92),HLOOKUP(CF46,Points_Table_Modified,IF(DI46&gt;=6,8,DI46+2),FALSE),0),""),IF(CD46&lt;&gt;"",IF(AND(CF46&lt;=10,CD46&gt;=$CE$92),HLOOKUP(CF46,Points_Table,IF(DI46&gt;=6,8,DI46+2),FALSE),0),"")),"")</f>
        <v/>
      </c>
      <c r="CI46" s="53" t="str">
        <f>IF(CG46&lt;&gt;"",AVERAGE(IF(AND($G46="3",CG46&lt;&gt;""),HLOOKUP(CG46,Points_Table_Modified,IF(DI46&gt;=6,8,DI46+2),FALSE),IF(CG46&lt;&gt;"",HLOOKUP(CG46,Points_Table,IF(DI46&gt;=6,8,DI46+2),FALSE),"")),CH46),CH46)</f>
        <v/>
      </c>
      <c r="CJ46" s="51" t="str">
        <f>IF(AND($G46="2",CD46&lt;&gt;""),CD46,"")</f>
        <v/>
      </c>
      <c r="CK46" s="52" t="str">
        <f>IF(AND(CD46&lt;&gt;"",$G46="2"),_xlfn.RANK.EQ(CD46,$CJ$6:$CJ$89),"")</f>
        <v/>
      </c>
      <c r="CL46" s="52" t="str">
        <f>IF(IF(CK46&lt;&gt;"",IF(MAX(COUNTIF($CK$6:$CK$89,$CK$6:$CK$89))&gt;1,"x",""),"")&lt;&gt;"",CK46+1,"")</f>
        <v/>
      </c>
      <c r="CM46" s="54" t="str">
        <f>IF(CK46&lt;&gt;"",IF($G46="3",IF(CD46&lt;&gt;"",IF(AND(CK46&lt;=10,CD46&gt;=$CJ$92),HLOOKUP(CK46,Points_Table_Modified,IF(DI46&gt;=6,8,DI46+2),FALSE),0),""),IF(CD46&lt;&gt;"",IF(AND(CK46&lt;=10,CD46&gt;=$CJ$92),HLOOKUP(CK46,Points_Table,IF(DI46&gt;=6,8,DI46+2),FALSE),0),"")),"")</f>
        <v/>
      </c>
      <c r="CN46" s="53" t="str">
        <f>IF(CL46&lt;&gt;"",AVERAGE(IF(AND($G46="3",CL46&lt;&gt;""),HLOOKUP(CL46,Points_Table_Modified,IF(DI46&gt;=6,8,DI46+2),FALSE),IF(CL46&lt;&gt;"",HLOOKUP(CL46,Points_Table,IF(DI46&gt;=6,8,DI46+2),FALSE),"")),CM46),CM46)</f>
        <v/>
      </c>
      <c r="CO46" s="51" t="str">
        <f>IF(AND($G46="3",CD46&lt;&gt;""),CD46,"")</f>
        <v/>
      </c>
      <c r="CP46" s="52" t="str">
        <f>IF(AND(CD46&lt;&gt;"",$G46="3"),_xlfn.RANK.EQ(CD46,$CO$6:$CO$89),"")</f>
        <v/>
      </c>
      <c r="CQ46" s="52" t="str">
        <f>IF(IF(CP46&lt;&gt;"",IF(MAX(COUNTIF($CP46:$CP$89,$CP$6:$CP$89))&gt;1,"x",""),"")&lt;&gt;"",CP46+1,"")</f>
        <v/>
      </c>
      <c r="CR46" s="52" t="str">
        <f>IF(CP46&lt;&gt;"",IF($G46="3",IF(CD46&lt;&gt;"",IF(AND(CP46&lt;=20,CD46&gt;=$CO$92),HLOOKUP(CP46,Points_Table_Modified,IF(DI46&gt;=6,8,DI46+2),FALSE),0),""),IF(CD46&lt;&gt;"",IF(AND(CP46&lt;=10,CD46&gt;=$CO$92),HLOOKUP(CP46,Points_Table,IF(DI46&gt;=6,8,DI46+2),FALSE),0),"")),"")</f>
        <v/>
      </c>
      <c r="CS46" s="53" t="str">
        <f>IF(CQ46&lt;&gt;"",AVERAGE(IF(AND($G46="3",CQ46&lt;&gt;""),HLOOKUP(CQ46,Points_Table_Modified,IF(DI46&gt;=6,8,DI46+2),FALSE),IF(CQ46&lt;&gt;"",HLOOKUP(CQ46,Points_Table,IF(DI46&gt;=6,8,DI46+2),FALSE),"")),CR46),CR46)</f>
        <v/>
      </c>
      <c r="CT46" s="51" t="str">
        <f>IF(AND($G46="4",CD46&lt;&gt;""),CD46,"")</f>
        <v/>
      </c>
      <c r="CU46" s="52" t="str">
        <f>IF(AND(CD46&lt;&gt;"",G46="4"),_xlfn.RANK.EQ(CD46,$CT$6:$CT$89),"")</f>
        <v/>
      </c>
      <c r="CV46" s="52" t="str">
        <f>IF(IF(CU46&lt;&gt;"",IF(MAX(COUNTIF($CU$6:$CU$89,$CU$6:$CU$89))&gt;1,"x",""),"")&lt;&gt;"",CU46+1,"")</f>
        <v/>
      </c>
      <c r="CW46" s="52" t="str">
        <f>IF(CU46&lt;&gt;"",IF($G46="3",IF(CD46&lt;&gt;"",IF(AND(CU46&lt;=10,CD46&gt;=$CT$92),HLOOKUP(CU46,Points_Table_Modified,IF(DI46&gt;=6,8,DI46+2),FALSE),0),""),IF(CD46&lt;&gt;"",IF(AND(CU46&lt;=10,CD46&gt;=$CT$92),HLOOKUP(CU46,Points_Table,IF(DI46&gt;=6,8,DI46+2),FALSE),0),"")),"")</f>
        <v/>
      </c>
      <c r="CX46" s="53" t="str">
        <f>IF(CV46&lt;&gt;"",AVERAGE(IF(AND($G46="3",CV46&lt;&gt;""),HLOOKUP(CV46,Points_Table_Modified,IF(DI46&gt;=6,8,DI46+2),FALSE),IF(CV46&lt;&gt;"",HLOOKUP(CV46,Points_Table,IF(DI46&gt;=6,8,DI46+2),FALSE),"")),CW46),CW46)</f>
        <v/>
      </c>
      <c r="CY46" s="51" t="str">
        <f>IF(AND($G46="5",CD46&lt;&gt;""),CD46,"")</f>
        <v/>
      </c>
      <c r="CZ46" s="52" t="str">
        <f>IF(AND(CD46&lt;&gt;"",$G46="5"),_xlfn.RANK.EQ(CD46,$CY$6:$CY$89),"")</f>
        <v/>
      </c>
      <c r="DA46" s="52" t="str">
        <f>IF(IF(CZ46&lt;&gt;"",IF(MAX(COUNTIF($CZ$6:$CZ$89,$CZ$6:$CZ$89))&gt;1,"x",""),"")&lt;&gt;"",CZ46+1,"")</f>
        <v/>
      </c>
      <c r="DB46" s="52" t="str">
        <f>IF(CZ46&lt;&gt;"",IF($G46="3",IF(CD46&lt;&gt;"",IF(AND(CZ46&lt;=10,CD46&gt;=$CY$92),HLOOKUP(CZ46,Points_Table_Modified,IF(DI46&gt;=6,8,DI46+2),FALSE),0),""),IF(CD46&lt;&gt;"",IF(AND(CZ46&lt;=10,CD46&gt;=$CY$92),HLOOKUP(CZ46,Points_Table,IF(DI46&gt;=6,8,DI46+2),FALSE),0),"")),"")</f>
        <v/>
      </c>
      <c r="DC46" s="53" t="str">
        <f>IF(DA46&lt;&gt;"",AVERAGE(IF(AND($G46="3",DA46&lt;&gt;""),HLOOKUP(DA46,Points_Table_Modified,IF(DI46&gt;=6,8,DI46+2),FALSE),IF(DA46&lt;&gt;"",HLOOKUP(DA46,Points_Table,IF(DI46&gt;=6,8,DI46+2),FALSE),"")),DB46),DB46)</f>
        <v/>
      </c>
      <c r="DD46" s="51" t="str">
        <f>IF(AND($G46="6",CD46&lt;&gt;""),CD46,"")</f>
        <v/>
      </c>
      <c r="DE46" s="52" t="str">
        <f>IF(AND(CD46&lt;&gt;"",$G46="6"),_xlfn.RANK.EQ(CD46,$DD$6:$DD$89),"")</f>
        <v/>
      </c>
      <c r="DF46" s="52" t="str">
        <f>IF(IF(DE46&lt;&gt;"",IF(MAX(COUNTIF($DE$6:$DE$89,$DE$6:$DE$89))&gt;1,"x",""),"")&lt;&gt;"",DE46+1,"")</f>
        <v/>
      </c>
      <c r="DG46" s="52" t="str">
        <f>IF(DE46&lt;&gt;"",IF($G46="3",IF(CD46&lt;&gt;"",IF(AND(DE46&lt;=10,CD46&gt;=$DD$92),HLOOKUP(DE46,Points_Table_Modified,IF(DI46&gt;=6,8,DI46+2),FALSE),0),""),IF(CD46&lt;&gt;"",IF(AND(DE46&lt;=10,CD46&gt;=$DD$92),HLOOKUP(DE46,Points_Table,IF(DI46&gt;=6,8,DI46+2),FALSE),0),"")),"")</f>
        <v/>
      </c>
      <c r="DH46" s="53" t="str">
        <f>IF(DF46&lt;&gt;"",AVERAGE(IF(AND($G46="3",DF46&lt;&gt;""),HLOOKUP(DF46,Points_Table_Modified,IF(DI46&gt;=6,8,DI46+2),FALSE),IF(DF46&lt;&gt;"",HLOOKUP(DF46,Points_Table,IF(DI46&gt;=6,8,DI46+2),FALSE),"")),DG46),DG46)</f>
        <v/>
      </c>
      <c r="DI46" s="55">
        <f>VLOOKUP($G46,Entries_D_Event,6,FALSE)</f>
        <v>10</v>
      </c>
      <c r="DJ46" s="52" t="str">
        <f>CONCATENATE(DE46,CZ46,CU46,CP46,CK46,CF46)</f>
        <v/>
      </c>
      <c r="DK46" s="52" t="str">
        <f>IF(DJ46&lt;&gt;"",IF(AND($G46="3",CD46&lt;&gt;""),10,IF(CD46&lt;&gt;"",5,"")),"")</f>
        <v/>
      </c>
      <c r="DL46" s="156">
        <f>_xlfn.NUMBERVALUE(IF(DJ46&lt;&gt;"",CONCATENATE(DH46,DC46,CX46,CS46,CN46,CI46),""))</f>
        <v>0</v>
      </c>
      <c r="DM46" s="56">
        <f>IFERROR(DK46+DL46,0)</f>
        <v>0</v>
      </c>
      <c r="DN46" s="90"/>
      <c r="DO46" s="52" t="str">
        <f>IF(AND($G46="1",DN46&lt;&gt;""),DN46,"")</f>
        <v/>
      </c>
      <c r="DP46" s="52" t="str">
        <f>IF(AND(DN46&lt;&gt;"",$G46="1"),_xlfn.RANK.EQ(DN46,$DO$6:$DO$89),"")</f>
        <v/>
      </c>
      <c r="DQ46" s="52" t="str">
        <f>IF(IF(DP46&lt;&gt;"",IF(MAX(COUNTIF($DP$6:$DP$89,$DP$6:$DP$89))&gt;1,"x",""),"")&lt;&gt;"",DP46+1,"")</f>
        <v/>
      </c>
      <c r="DR46" s="52" t="str">
        <f>IF(DP46&lt;&gt;"",IF($G46="3",IF(DN46&lt;&gt;"",IF(AND(DP46&lt;=10,DN46&gt;=$DO$92),HLOOKUP(DP46,Points_Table_Modified,IF(ES46&gt;=6,8,ES46+2),FALSE),0),""),IF(DN46&lt;&gt;"",IF(AND(DP46&lt;=10,DN46&gt;=$DO$92),HLOOKUP(DP46,Points_Table,IF(ES46&gt;=6,8,ES46+2),FALSE),0),"")),"")</f>
        <v/>
      </c>
      <c r="DS46" s="53" t="str">
        <f>IF(DQ46&lt;&gt;"",AVERAGE(IF(AND($G46="3",DQ46&lt;&gt;""),HLOOKUP(DQ46,Points_Table_Modified,IF(ES46&gt;=6,8,ES46+2),FALSE),IF(DQ46&lt;&gt;"",HLOOKUP(DQ46,Points_Table,IF(ES46&gt;=6,8,ES46+2),FALSE),"")),DR46),DR46)</f>
        <v/>
      </c>
      <c r="DT46" s="51" t="str">
        <f>IF(AND($G46="2",DN46&lt;&gt;""),DN46,"")</f>
        <v/>
      </c>
      <c r="DU46" s="52" t="str">
        <f>IF(AND(DN46&lt;&gt;"",$G46="2"),_xlfn.RANK.EQ(DN46,$DT$6:$DT$89),"")</f>
        <v/>
      </c>
      <c r="DV46" s="52" t="str">
        <f>IF(IF(DU46&lt;&gt;"",IF(MAX(COUNTIF($DU$6:$DU$89,$DU$6:$DU$89))&gt;1,"x",""),"")&lt;&gt;"",DU46+1,"")</f>
        <v/>
      </c>
      <c r="DW46" s="54" t="str">
        <f>IF(DU46&lt;&gt;"",IF($G46="3",IF(DN46&lt;&gt;"",IF(AND(DU46&lt;=10,DN46&gt;=$DT$92),HLOOKUP(DU46,Points_Table_Modified,IF(ES46&gt;=6,8,ES46+2),FALSE),0),""),IF(DN46&lt;&gt;"",IF(AND(DU46&lt;=10,DN46&gt;=$DT$92),HLOOKUP(DU46,Points_Table,IF(ES46&gt;=6,8,ES46+2),FALSE),0),"")),"")</f>
        <v/>
      </c>
      <c r="DX46" s="53" t="str">
        <f>IF(DV46&lt;&gt;"",AVERAGE(IF(AND($G46="3",DV46&lt;&gt;""),HLOOKUP(DV46,Points_Table_Modified,IF(ES46&gt;=6,8,ES46+2),FALSE),IF(DV46&lt;&gt;"",HLOOKUP(DV46,Points_Table,IF(ES46&gt;=6,8,ES46+2),FALSE),"")),DW46),DW46)</f>
        <v/>
      </c>
      <c r="DY46" s="51" t="str">
        <f>IF(AND($G46="3",DN46&lt;&gt;""),DN46,"")</f>
        <v/>
      </c>
      <c r="DZ46" s="52" t="str">
        <f>IF(AND(DN46&lt;&gt;"",$G46="3"),_xlfn.RANK.EQ(DN46,$DY$6:$DY$89),"")</f>
        <v/>
      </c>
      <c r="EA46" s="52" t="str">
        <f>IF(IF(DZ46&lt;&gt;"",IF(MAX(COUNTIF($DZ$6:$DZ$89,$DZ$6:$DZ$89))&gt;1,"x",""),"")&lt;&gt;"",DZ46+1,"")</f>
        <v/>
      </c>
      <c r="EB46" s="52" t="str">
        <f>IF(DZ46&lt;&gt;"",IF($G46="3",IF(DN46&lt;&gt;"",IF(AND(DZ46&lt;=20,DN46&gt;=$DY$92),HLOOKUP(DZ46,Points_Table_Modified,IF(ES46&gt;=6,8,ES46+2),FALSE),0),""),IF(DN46&lt;&gt;"",IF(AND(DZ46&lt;=10,DN46&gt;=$DY$92),HLOOKUP(DZ46,Points_Table,IF(ES46&gt;=6,8,ES46+2),FALSE),0),"")),"")</f>
        <v/>
      </c>
      <c r="EC46" s="53" t="str">
        <f>IF(EA46&lt;&gt;"",AVERAGE(IF(AND($G46="3",EA46&lt;&gt;""),HLOOKUP(EA46,Points_Table_Modified,IF(ES46&gt;=6,8,ES46+2),FALSE),IF(EA46&lt;&gt;"",HLOOKUP(EA46,Points_Table,IF(ES46&gt;=6,8,ES46+2),FALSE),"")),EB46),EB46)</f>
        <v/>
      </c>
      <c r="ED46" s="51" t="str">
        <f>IF(AND($G46="4",DN46&lt;&gt;""),DN46,"")</f>
        <v/>
      </c>
      <c r="EE46" s="52" t="str">
        <f>IF(AND(DN46&lt;&gt;"",G46="4"),_xlfn.RANK.EQ(DN46,$ED$6:$ED$89),"")</f>
        <v/>
      </c>
      <c r="EF46" s="52" t="str">
        <f>IF(IF(EE46&lt;&gt;"",IF(MAX(COUNTIF($EE$6:$EE$89,$EE$6:$EE$89))&gt;1,"x",""),"")&lt;&gt;"",EE46+1,"")</f>
        <v/>
      </c>
      <c r="EG46" s="52" t="str">
        <f>IF(EE46&lt;&gt;"",IF($G46="3",IF(DN46&lt;&gt;"",IF(AND(EE46&lt;=10,DN46&gt;=$ED$92),HLOOKUP(EE46,Points_Table_Modified,IF(ES46&gt;=6,8,ES46+2),FALSE),0),""),IF(DN46&lt;&gt;"",IF(AND(EE46&lt;=10,DN46&gt;=$ED$92),HLOOKUP(EE46,Points_Table,IF(ES46&gt;=6,8,ES46+2),FALSE),0),"")),"")</f>
        <v/>
      </c>
      <c r="EH46" s="53" t="str">
        <f>IF(EF46&lt;&gt;"",AVERAGE(IF(AND($G46="3",EF46&lt;&gt;""),HLOOKUP(EF46,Points_Table_Modified,IF(ES46&gt;=6,8,ES46+2),FALSE),IF(EF46&lt;&gt;"",HLOOKUP(EF46,Points_Table,IF(ES46&gt;=6,8,ES46+2),FALSE),"")),EG46),EG46)</f>
        <v/>
      </c>
      <c r="EI46" s="51" t="str">
        <f>IF(AND($G46="5",DN46&lt;&gt;""),DN46,"")</f>
        <v/>
      </c>
      <c r="EJ46" s="52" t="str">
        <f>IF(AND(DN46&lt;&gt;"",$G46="5"),_xlfn.RANK.EQ(DN46,$EI$6:$EI$89),"")</f>
        <v/>
      </c>
      <c r="EK46" s="52" t="str">
        <f>IF(IF(EJ46&lt;&gt;"",IF(MAX(COUNTIF($EJ$6:$EJ$89,$EJ$6:$EJ$89))&gt;1,"x",""),"")&lt;&gt;"",EJ46+1,"")</f>
        <v/>
      </c>
      <c r="EL46" s="52" t="str">
        <f>IF(EJ46&lt;&gt;"",IF($G46="3",IF(DN46&lt;&gt;"",IF(AND(EJ46&lt;=10,DN46&gt;=$EI$92),HLOOKUP(EJ46,Points_Table_Modified,IF(ES46&gt;=6,8,ES46+2),FALSE),0),""),IF(DN46&lt;&gt;"",IF(AND(EJ46&lt;=10,DN46&gt;=$EI$92),HLOOKUP(EJ46,Points_Table,IF(ES46&gt;=6,8,ES46+2),FALSE),0),"")),"")</f>
        <v/>
      </c>
      <c r="EM46" s="53" t="str">
        <f>IF(EK46&lt;&gt;"",AVERAGE(IF(AND($G46="3",EK46&lt;&gt;""),HLOOKUP(EK46,Points_Table_Modified,IF(ES46&gt;=6,8,ES46+2),FALSE),IF(EK46&lt;&gt;"",HLOOKUP(EK46,Points_Table,IF(ES46&gt;=6,8,ES46+2),FALSE),"")),EL46),EL46)</f>
        <v/>
      </c>
      <c r="EN46" s="51" t="str">
        <f>IF(AND($G46="6",DN46&lt;&gt;""),DN46,"")</f>
        <v/>
      </c>
      <c r="EO46" s="52" t="str">
        <f>IF(AND(DN46&lt;&gt;"",$G46="6"),_xlfn.RANK.EQ(DN46,$EN$6:$EN$89),"")</f>
        <v/>
      </c>
      <c r="EP46" s="52" t="str">
        <f>IF(IF(EO46&lt;&gt;"",IF(MAX(COUNTIF($EO$6:$EO$89,$EO$6:$EO$89))&gt;1,"x",""),"")&lt;&gt;"",EO46+1,"")</f>
        <v/>
      </c>
      <c r="EQ46" s="52" t="str">
        <f>IF(EO46&lt;&gt;"",IF($G46="3",IF(DN46&lt;&gt;"",IF(AND(EO46&lt;=10,DN46&gt;=$EN$92),HLOOKUP(EO46,Points_Table_Modified,IF(ES46&gt;=6,8,ES46+2),FALSE),0),""),IF(DN46&lt;&gt;"",IF(AND(EO46&lt;=10,DN46&gt;=$EN$92),HLOOKUP(EO46,Points_Table,IF(ES46&gt;=6,8,ES46+2),FALSE),0),"")),"")</f>
        <v/>
      </c>
      <c r="ER46" s="53" t="str">
        <f>IF(EP46&lt;&gt;"",AVERAGE(IF(AND($G46="3",EP46&lt;&gt;""),HLOOKUP(EP46,Points_Table_Modified,IF(ES46&gt;=6,8,ES46+2),FALSE),IF(EP46&lt;&gt;"",HLOOKUP(EP46,Points_Table,IF(ES46&gt;=6,8,ES46+2),FALSE),"")),EQ46),EQ46)</f>
        <v/>
      </c>
      <c r="ES46" s="57">
        <f>VLOOKUP($G46,Entries_D_Event,7,FALSE)</f>
        <v>7</v>
      </c>
      <c r="ET46" s="52" t="str">
        <f>CONCATENATE(EO46,EJ46,EE46,DZ46,DU46,DP46)</f>
        <v/>
      </c>
      <c r="EU46" s="118" t="str">
        <f>IF(ET46&lt;&gt;"",IF(AND($G46="3",DN46&lt;&gt;""),10,IF(DN46&lt;&gt;"",5,"")),"")</f>
        <v/>
      </c>
      <c r="EV46" s="118">
        <f>_xlfn.NUMBERVALUE(IF(ET46&lt;&gt;"",CONCATENATE(ER46,EM46,EH46,EC46,DX46,DS46),""))</f>
        <v>0</v>
      </c>
      <c r="EW46" s="56">
        <f>IFERROR(EU46+EV46,0)</f>
        <v>0</v>
      </c>
      <c r="EX46" s="90"/>
      <c r="EY46" s="52" t="str">
        <f>IF(AND($G46="1",EX46&lt;&gt;""),EX46,"")</f>
        <v/>
      </c>
      <c r="EZ46" s="52" t="str">
        <f>IF(AND(EX46&lt;&gt;"",$G46="1"),_xlfn.RANK.EQ(EX46,$EY$6:$EY$89),"")</f>
        <v/>
      </c>
      <c r="FA46" s="52" t="str">
        <f>IF(IF(EZ46&lt;&gt;"",IF(MAX(COUNTIF($EZ$6:$EZ$89,$EZ$6:$EZ$89))&gt;1,"x",""),"")&lt;&gt;"",EZ46+1,"")</f>
        <v/>
      </c>
      <c r="FB46" s="52" t="str">
        <f>IF(EZ46&lt;&gt;"",IF($G46="3",IF(EX46&lt;&gt;"",IF(AND(EZ46&lt;=10,EX46&gt;=$EY$92),HLOOKUP(EZ46,Points_Table_Modified,IF(GC46&gt;=6,8,GC46+2),FALSE),0),""),IF(EX46&lt;&gt;"",IF(AND(EZ46&lt;=10,EX46&gt;=$EY$92),HLOOKUP(EZ46,Points_Table,IF(GC46&gt;=6,8,GC46+2),FALSE),0),"")),"")</f>
        <v/>
      </c>
      <c r="FC46" s="56" t="str">
        <f>IF(FB46&gt;0,IF(FA46&lt;&gt;"",AVERAGE(IF(AND($G46="3",FA46&lt;&gt;""),HLOOKUP(FA46,Points_Table_Modified,IF(GC46&gt;=6,8,GC46+2),FALSE),IF(FA46&lt;&gt;"",HLOOKUP(FA46,Points_Table,IF(GC46&gt;=6,8,GC46+2),FALSE),"")),FB46),FB46),0)</f>
        <v/>
      </c>
      <c r="FD46" s="51" t="str">
        <f>IF(AND($G46="2",EX46&lt;&gt;""),EX46,"")</f>
        <v/>
      </c>
      <c r="FE46" s="52" t="str">
        <f>IF(AND(EX46&lt;&gt;"",$G46="2"),_xlfn.RANK.EQ(EX46,$FD$6:$FD$89),"")</f>
        <v/>
      </c>
      <c r="FF46" s="52" t="str">
        <f>IF(IF(FE46&lt;&gt;"",IF(MAX(COUNTIF($FE$6:$FE$89,$FE$6:$FE$89))&gt;1,"x",""),"")&lt;&gt;"",FE46+1,"")</f>
        <v/>
      </c>
      <c r="FG46" s="54" t="str">
        <f>IF(FE46&lt;&gt;"",IF($G46="3",IF(EX46&lt;&gt;"",IF(AND(FE46&lt;=10,EX46&gt;=$FD$92),HLOOKUP(FE46,Points_Table_Modified,IF(GC46&gt;=6,8,GC46+2),FALSE),0),""),IF(EX46&lt;&gt;"",IF(AND(FE46&lt;=10,EX46&gt;=$FD$92),HLOOKUP(FE46,Points_Table,IF(GC46&gt;=6,8,GC46+2),FALSE),0),"")),"")</f>
        <v/>
      </c>
      <c r="FH46" s="56" t="str">
        <f>IF(FG46&gt;0,IF(FF46&lt;&gt;"",AVERAGE(IF(AND($G46="3",FF46&lt;&gt;""),HLOOKUP(FF46,Points_Table_Modified,IF(GC46&gt;=6,8,GC46+2),FALSE),IF(FF46&lt;&gt;"",HLOOKUP(FF46,Points_Table,IF(GC46&gt;=6,8,GC46+2),FALSE),"")),FG46),FG46),0)</f>
        <v/>
      </c>
      <c r="FI46" s="51" t="str">
        <f>IF(AND($G46="3",EX46&lt;&gt;""),EX46,"")</f>
        <v/>
      </c>
      <c r="FJ46" s="52" t="str">
        <f>IF(AND(EX46&lt;&gt;"",$G46="3"),_xlfn.RANK.EQ(EX46,$FI$6:$FI$89),"")</f>
        <v/>
      </c>
      <c r="FK46" s="52" t="str">
        <f>IF(IF(FJ46&lt;&gt;"",IF(MAX(COUNTIF($FJ$6:$FJ$89,$FJ$6:$FJ$89))&gt;1,"x",""),"")&lt;&gt;"",FJ46+1,"")</f>
        <v/>
      </c>
      <c r="FL46" s="52" t="str">
        <f>IF(FJ46&lt;&gt;"",IF($G46="3",IF(EX46&lt;&gt;"",IF(AND(FJ46&lt;=20,EX46&gt;=$FI$92),HLOOKUP(FJ46,Points_Table_Modified,IF(GC46&gt;=6,8,GC46+2),FALSE),0),""),IF(EX46&lt;&gt;"",IF(AND(FJ46&lt;=10,EX46&gt;=$FI$92),HLOOKUP(FJ46,Points_Table,IF(GC46&gt;=6,8,GC46+2),FALSE),0),"")),"")</f>
        <v/>
      </c>
      <c r="FM46" s="56" t="str">
        <f>IF(FL46&gt;0,IF(FK46&lt;&gt;"",AVERAGE(IF(AND($G46="3",FK46&lt;&gt;""),HLOOKUP(FK46,Points_Table_Modified,IF(GC46&gt;=6,8,GC46+2),FALSE),IF(FK46&lt;&gt;"",HLOOKUP(FK46,Points_Table,IF(GC46&gt;=6,8,GC46+2),FALSE),"")),FL46),FL46),0)</f>
        <v/>
      </c>
      <c r="FN46" s="51" t="str">
        <f>IF(AND($G46="4",EX46&lt;&gt;""),EX46,"")</f>
        <v/>
      </c>
      <c r="FO46" s="52" t="str">
        <f>IF(AND(EX46&lt;&gt;"",G46="4"),_xlfn.RANK.EQ(EX46,$FN$6:$FN$89),"")</f>
        <v/>
      </c>
      <c r="FP46" s="52" t="str">
        <f>IF(IF(FO46&lt;&gt;"",IF(MAX(COUNTIF($FO$6:$FO$89,$FO$6:$FO$89))&gt;1,"x",""),"")&lt;&gt;"",FO46+1,"")</f>
        <v/>
      </c>
      <c r="FQ46" s="52" t="str">
        <f>IF(FO46&lt;&gt;"",IF($G46="3",IF(EX46&lt;&gt;"",IF(AND(FO46&lt;=10,EX46&gt;=$FN$92),HLOOKUP(FO46,Points_Table_Modified,IF(GC46&gt;=6,8,GC46+2),FALSE),0),""),IF(EX46&lt;&gt;"",IF(AND(FO46&lt;=10,EX46&gt;=$FN$92),HLOOKUP(FO46,Points_Table,IF(GC46&gt;=6,8,GC46+2),FALSE),0),"")),"")</f>
        <v/>
      </c>
      <c r="FR46" s="56" t="str">
        <f>IF(FQ46&gt;0,IF(FP46&lt;&gt;"",AVERAGE(IF(AND($G46="3",FP46&lt;&gt;""),HLOOKUP(FP46,Points_Table_Modified,IF(GC46&gt;=6,8,GC46+2),FALSE),IF(FP46&lt;&gt;"",HLOOKUP(FP46,Points_Table,IF(GC46&gt;=6,8,GC46+2),FALSE),"")),FQ46),FQ46),0)</f>
        <v/>
      </c>
      <c r="FS46" s="51" t="str">
        <f>IF(AND($G46="5",EX46&lt;&gt;""),EX46,"")</f>
        <v/>
      </c>
      <c r="FT46" s="52" t="str">
        <f>IF(AND(EX46&lt;&gt;"",$G46="5"),_xlfn.RANK.EQ(EX46,$FS$6:$FS$89),"")</f>
        <v/>
      </c>
      <c r="FU46" s="52" t="str">
        <f>IF(IF(FT46&lt;&gt;"",IF(MAX(COUNTIF($FT$6:$FT$89,$FT$6:$FT$89))&gt;1,"x",""),"")&lt;&gt;"",FT46+1,"")</f>
        <v/>
      </c>
      <c r="FV46" s="52" t="str">
        <f>IF(FT46&lt;&gt;"",IF($G46="3",IF(EX46&lt;&gt;"",IF(AND(FT46&lt;=10,EX46&gt;=$FS$92),HLOOKUP(FT46,Points_Table_Modified,IF(GC46&gt;=6,8,GC46+2),FALSE),0),""),IF(EX46&lt;&gt;"",IF(AND(FT46&lt;=10,EX46&gt;=$FS$92),HLOOKUP(FT46,Points_Table,IF(GC46&gt;=6,8,GC46+2),FALSE),0),"")),"")</f>
        <v/>
      </c>
      <c r="FW46" s="56" t="str">
        <f>IF(FV46&gt;0,IF(FU46&lt;&gt;"",AVERAGE(IF(AND($G46="3",FU46&lt;&gt;""),HLOOKUP(FU46,Points_Table_Modified,IF(GC46&gt;=6,8,GC46+2),FALSE),IF(FU46&lt;&gt;"",HLOOKUP(FU46,Points_Table,IF(GC46&gt;=6,8,GC46+2),FALSE),"")),FV46),FV46),0)</f>
        <v/>
      </c>
      <c r="FX46" s="51" t="str">
        <f>IF(AND($G46="6",EX46&lt;&gt;""),EX46,"")</f>
        <v/>
      </c>
      <c r="FY46" s="52" t="str">
        <f>IF(AND(EX46&lt;&gt;"",$G46="6"),_xlfn.RANK.EQ(EX46,$FX$6:$FX$89),"")</f>
        <v/>
      </c>
      <c r="FZ46" s="52" t="str">
        <f>IF(IF(FY46&lt;&gt;"",IF(MAX(COUNTIF($FY$6:$FY$89,$FY$6:$FY$89))&gt;1,"x",""),"")&lt;&gt;"",FY46+1,"")</f>
        <v/>
      </c>
      <c r="GA46" s="52" t="str">
        <f>IF(FY46&lt;&gt;"",IF($G46="3",IF(EX46&lt;&gt;"",IF(AND(FY46&lt;=10,EX46&gt;=$FX$92),HLOOKUP(FY46,Points_Table_Modified,IF(GC46&gt;=6,8,GC46+2),FALSE),0),""),IF(EX46&lt;&gt;"",IF(AND(FY46&lt;=10,EX46&gt;=$FX$92),HLOOKUP(FY46,Points_Table,IF(GC46&gt;=6,8,GC46+2),FALSE),0),"")),"")</f>
        <v/>
      </c>
      <c r="GB46" s="56" t="str">
        <f>IF(GA46&gt;0,IF(FZ46&lt;&gt;"",AVERAGE(IF(AND($G46="3",FZ46&lt;&gt;""),HLOOKUP(FZ46,Points_Table_Modified,IF(GC46&gt;=6,8,GC46+2),FALSE),IF(FZ46&lt;&gt;"",HLOOKUP(FZ46,Points_Table,IF(GC46&gt;=6,8,GC46+2),FALSE),"")),GA46),GA46),0)</f>
        <v/>
      </c>
      <c r="GC46" s="57">
        <f>VLOOKUP($G46,Entries_D_Event,8,FALSE)</f>
        <v>0</v>
      </c>
      <c r="GD46" s="52" t="str">
        <f>CONCATENATE(FY46,FT46,FO46,FJ46,FE46,EZ46)</f>
        <v/>
      </c>
      <c r="GE46" s="118" t="str">
        <f>IF(GD46&lt;&gt;"",IF(AND($G46="3",EX46&lt;&gt;""),10,IF(EX46&lt;&gt;"",5,"")),"")</f>
        <v/>
      </c>
      <c r="GF46" s="118">
        <f>_xlfn.NUMBERVALUE(IF(GD46&lt;&gt;"",CONCATENATE(GB46,FW46,FR46,FM46,FH46,FC46),""))</f>
        <v>0</v>
      </c>
      <c r="GG46" s="56">
        <f>IFERROR(GE46+GF46,0)</f>
        <v>0</v>
      </c>
      <c r="GH46" s="90"/>
      <c r="GI46" s="52" t="str">
        <f>IF(AND($G46="1",GH46&lt;&gt;""),GH46,"")</f>
        <v/>
      </c>
      <c r="GJ46" s="52" t="str">
        <f>IF(AND(GH46&lt;&gt;"",$G46="1"),_xlfn.RANK.EQ(GH46,$GI$6:$GI$89),"")</f>
        <v/>
      </c>
      <c r="GK46" s="52" t="str">
        <f>IF(IF(GJ46&lt;&gt;"",IF(MAX(COUNTIF($GJ$6:$GJ$89,$GJ$6:$GJ$89))&gt;1,"x",""),"")&lt;&gt;"",GJ46+1,"")</f>
        <v/>
      </c>
      <c r="GL46" s="52" t="str">
        <f>IF(GJ46&lt;&gt;"",IF($G46="3",IF(GH46&lt;&gt;"",IF(AND(GJ46&lt;=10,GH46&gt;=$GI$92),HLOOKUP(GJ46,Points_Table_Modified,IF(HM46&gt;=6,8,HM46+2),FALSE),0),""),IF(GH46&lt;&gt;"",IF(AND(GJ46&lt;=10,GH46&gt;=$GI$92),HLOOKUP(GJ46,Points_Table,IF(HM46&gt;=6,8,HM46+2),FALSE),0),"")),"")</f>
        <v/>
      </c>
      <c r="GM46" s="53" t="str">
        <f>IF(GK46&lt;&gt;"",AVERAGE(IF(AND($G46="3",GK46&lt;&gt;""),HLOOKUP(GK46,Points_Table_Modified,IF(HM46&gt;=6,8,HM46+2),FALSE),IF(GK46&lt;&gt;"",HLOOKUP(GK46,Points_Table,IF(HM46&gt;=6,8,HM46+2),FALSE),"")),GL46),GL46)</f>
        <v/>
      </c>
      <c r="GN46" s="51" t="str">
        <f>IF(AND($G46="2",GH46&lt;&gt;""),GH46,"")</f>
        <v/>
      </c>
      <c r="GO46" s="52" t="str">
        <f>IF(AND(GH46&lt;&gt;"",$G46="2"),_xlfn.RANK.EQ(GH46,$GN$6:$GN$89),"")</f>
        <v/>
      </c>
      <c r="GP46" s="52" t="str">
        <f>IF(IF(GO46&lt;&gt;"",IF(MAX(COUNTIF($GO$6:$GO$89,$GO$6:$GO$89))&gt;1,"x",""),"")&lt;&gt;"",GO46+1,"")</f>
        <v/>
      </c>
      <c r="GQ46" s="54" t="str">
        <f>IF(GO46&lt;&gt;"",IF($G46="3",IF(GH46&lt;&gt;"",IF(AND(GO46&lt;=10,GH46&gt;=$GN$92),HLOOKUP(GO46,Points_Table_Modified,IF(HM46&gt;=6,8,HM46+2),FALSE),0),""),IF(GH46&lt;&gt;"",IF(AND(GO46&lt;=10,GH46&gt;=$GN$92),HLOOKUP(GO46,Points_Table,IF(HM46&gt;=6,8,HM46+2),FALSE),0),"")),"")</f>
        <v/>
      </c>
      <c r="GR46" s="53" t="str">
        <f>IF(GP46&lt;&gt;"",AVERAGE(IF(AND($G46="3",GP46&lt;&gt;""),HLOOKUP(GP46,Points_Table_Modified,IF(HM46&gt;=6,8,HM46+2),FALSE),IF(GP46&lt;&gt;"",HLOOKUP(GP46,Points_Table,IF(HM46&gt;=6,8,HM46+2),FALSE),"")),GQ46),GQ46)</f>
        <v/>
      </c>
      <c r="GS46" s="51" t="str">
        <f>IF(AND($G46="3",GH46&lt;&gt;""),GH46,"")</f>
        <v/>
      </c>
      <c r="GT46" s="52" t="str">
        <f>IF(AND(GH46&lt;&gt;"",$G46="3"),_xlfn.RANK.EQ(GH46,$GS$6:$GS$89),"")</f>
        <v/>
      </c>
      <c r="GU46" s="52" t="str">
        <f>IF(IF(GT46&lt;&gt;"",IF(MAX(COUNTIF($GT$6:$GT$89,$GT$6:$GT$89))&gt;1,"x",""),"")&lt;&gt;"",GT46+1,"")</f>
        <v/>
      </c>
      <c r="GV46" s="52" t="str">
        <f>IF(GT46&lt;&gt;"",IF($G46="3",IF(GH46&lt;&gt;"",IF(AND(GT46&lt;=20,GH46&gt;=$GS$92),HLOOKUP(GT46,Points_Table_Modified,IF(HM46&gt;=6,8,HM46+2),FALSE),0),""),IF(GH46&lt;&gt;"",IF(AND(GT46&lt;=10,GH46&gt;=$GS$92),HLOOKUP(GT46,Points_Table,IF(HM46&gt;=6,8,HM46+2),FALSE),0),"")),"")</f>
        <v/>
      </c>
      <c r="GW46" s="53" t="str">
        <f>IF(GU46&lt;&gt;"",AVERAGE(IF(AND($G46="3",GU46&lt;&gt;""),HLOOKUP(GU46,Points_Table_Modified,IF(HM46&gt;=6,8,HM46+2),FALSE),IF(GU46&lt;&gt;"",HLOOKUP(GU46,Points_Table,IF(HM46&gt;=6,8,HM46+2),FALSE),"")),GV46),GV46)</f>
        <v/>
      </c>
      <c r="GX46" s="51" t="str">
        <f>IF(AND($G46="4",GH46&lt;&gt;""),GH46,"")</f>
        <v/>
      </c>
      <c r="GY46" s="52" t="str">
        <f>IF(AND($GH46&lt;&gt;"",G46="4"),_xlfn.RANK.EQ(GH46,$GX$6:$GX$89),"")</f>
        <v/>
      </c>
      <c r="GZ46" s="52" t="str">
        <f>IF(IF(GY46&lt;&gt;"",IF(MAX(COUNTIF($GY$6:$GY$89,$GY$6:$GY$89))&gt;1,"x",""),"")&lt;&gt;"",GY46+1,"")</f>
        <v/>
      </c>
      <c r="HA46" s="52" t="str">
        <f>IF(GY46&lt;&gt;"",IF($G46="3",IF(GH46&lt;&gt;"",IF(AND(GY46&lt;=10,GH46&gt;=$GX$92),HLOOKUP(GY46,Points_Table_Modified,IF(HM46&gt;=6,8,HM46+2),FALSE),0),""),IF(GH46&lt;&gt;"",IF(AND(GY46&lt;=10,GH46&gt;=$GX$92),HLOOKUP(GY46,Points_Table,IF(HM46&gt;=6,8,HM46+2),FALSE),0),"")),"")</f>
        <v/>
      </c>
      <c r="HB46" s="53" t="str">
        <f>IF(GZ46&lt;&gt;"",AVERAGE(IF(AND($G46="3",GZ46&lt;&gt;""),HLOOKUP(GZ46,Points_Table_Modified,IF(HM46&gt;=6,8,HM46+2),FALSE),IF(GZ46&lt;&gt;"",HLOOKUP(GZ46,Points_Table,IF(HM46&gt;=6,8,HM46+2),FALSE),"")),HA46),HA46)</f>
        <v/>
      </c>
      <c r="HC46" s="51" t="str">
        <f>IF(AND($G46="5",GH46&lt;&gt;""),GH46,"")</f>
        <v/>
      </c>
      <c r="HD46" s="52" t="str">
        <f>IF(AND(GH46&lt;&gt;"",$G46="5"),_xlfn.RANK.EQ(GH46,$HC$6:$HC$89),"")</f>
        <v/>
      </c>
      <c r="HE46" s="52" t="str">
        <f>IF(IF(HD46&lt;&gt;"",IF(MAX(COUNTIF($HD$6:$HD$89,$HD$6:$HD$89))&gt;1,"x",""),"")&lt;&gt;"",HD46+1,"")</f>
        <v/>
      </c>
      <c r="HF46" s="52" t="str">
        <f>IF(HD46&lt;&gt;"",IF($G46="3",IF(GH46&lt;&gt;"",IF(AND(HD46&lt;=10,GH46&gt;=$HC$92),HLOOKUP(HD46,Points_Table_Modified,IF(HM46&gt;=6,8,HM46+2),FALSE),0),""),IF(GH46&lt;&gt;"",IF(AND(HD46&lt;=10,GH46&gt;=$HC$92),HLOOKUP(HD46,Points_Table,IF(HM46&gt;=6,8,HM46+2),FALSE),0),"")),"")</f>
        <v/>
      </c>
      <c r="HG46" s="53" t="str">
        <f>IF(HE46&lt;&gt;"",AVERAGE(IF(AND($G46="3",HE46&lt;&gt;""),HLOOKUP(HE46,Points_Table_Modified,IF(HM46&gt;=6,8,HM46+2),FALSE),IF(HE46&lt;&gt;"",HLOOKUP(HE46,Points_Table,IF(HM46&gt;=6,8,HM46+2),FALSE),"")),HF46),HF46)</f>
        <v/>
      </c>
      <c r="HH46" s="51" t="str">
        <f>IF(AND($G46="6",GH46&lt;&gt;""),GH46,"")</f>
        <v/>
      </c>
      <c r="HI46" s="52" t="str">
        <f>IF(AND(GH46&lt;&gt;"",$G46="6"),_xlfn.RANK.EQ(GH46,$HH$6:$HH$89),"")</f>
        <v/>
      </c>
      <c r="HJ46" s="52" t="str">
        <f>IF(IF(HI46&lt;&gt;"",IF(MAX(COUNTIF($HI$6:$HI$89,$HI$6:$HI$89))&gt;1,"x",""),"")&lt;&gt;"",HI46+1,"")</f>
        <v/>
      </c>
      <c r="HK46" s="52" t="str">
        <f>IF(HI46&lt;&gt;"",IF($G46="3",IF(GH46&lt;&gt;"",IF(AND(HI46&lt;=10,GH46&gt;=$HH$92),HLOOKUP(HI46,Points_Table_Modified,IF(HM46&gt;=6,8,HM46+2),FALSE),0),""),IF(GH46&lt;&gt;"",IF(AND(HI46&lt;=10,GH46&gt;=$HH$92),HLOOKUP(HI46,Points_Table,IF(HM46&gt;=6,8,HM46+2),FALSE),0),"")),"")</f>
        <v/>
      </c>
      <c r="HL46" s="53" t="str">
        <f>IF(HJ46&lt;&gt;"",AVERAGE(IF(AND($G46="3",HJ46&lt;&gt;""),HLOOKUP(HJ46,Points_Table_Modified,IF(HM46&gt;=6,8,HM46+2),FALSE),IF(HJ46&lt;&gt;"",HLOOKUP(HJ46,Points_Table,IF(HM46&gt;=6,8,HM46+2),FALSE),"")),HK46),HK46)</f>
        <v/>
      </c>
      <c r="HM46" s="57">
        <f>VLOOKUP($G46,Entries_D_Event,9,FALSE)</f>
        <v>0</v>
      </c>
      <c r="HN46" s="52" t="str">
        <f>CONCATENATE(HI46,HD46,GY46,GT46,GO46,GJ46)</f>
        <v/>
      </c>
      <c r="HO46" s="118" t="str">
        <f>IF(HN46&lt;&gt;"",IF(AND($G46="3",GH46&lt;&gt;""),10,IF(GH46&lt;&gt;"",5,"")),"")</f>
        <v/>
      </c>
      <c r="HP46" s="118">
        <f>_xlfn.NUMBERVALUE(IF(HN46&lt;&gt;"",CONCATENATE(HL46,HG46,HB46,GW46,GR46,GM46),""))</f>
        <v>0</v>
      </c>
      <c r="HQ46" s="56">
        <f>IFERROR(HO46+HP46,0)</f>
        <v>0</v>
      </c>
      <c r="HR46" s="90"/>
      <c r="HS46" s="52" t="str">
        <f>IF(AND($G46="1",HR46&lt;&gt;""),HR46,"")</f>
        <v/>
      </c>
      <c r="HT46" s="52" t="str">
        <f>IF(AND(HR46&lt;&gt;"",$G46="1"),_xlfn.RANK.EQ(HR46,$HS$6:$HS$89),"")</f>
        <v/>
      </c>
      <c r="HU46" s="52" t="str">
        <f>IF(IF(HT46&lt;&gt;"",IF(MAX(COUNTIF($HT$6:$HT$89,$HT$6:$HT$89))&gt;1,"x",""),"")&lt;&gt;"",HT46+1,"")</f>
        <v/>
      </c>
      <c r="HV46" s="52" t="str">
        <f>IF(HT46&lt;&gt;"",IF($G46="3",IF(HR46&lt;&gt;"",IF(AND(HT46&lt;=10,HR46&gt;=$HS$92),HLOOKUP(HT46,Points_Table_Modified,IF(IW46&gt;=6,8,IW46+2),FALSE),0),""),IF(HR46&lt;&gt;"",IF(AND(HT46&lt;=10,HR46&gt;=$HS$92),HLOOKUP(HT46,Points_Table,IF(IW46&gt;=6,8,IW46+2),FALSE),0),"")),"")</f>
        <v/>
      </c>
      <c r="HW46" s="53" t="str">
        <f>IF(HU46&lt;&gt;"",AVERAGE(IF(AND($G46="3",HU46&lt;&gt;""),HLOOKUP(HU46,Points_Table_Modified,IF(IW46&gt;=6,8,IW46+2),FALSE),IF(HU46&lt;&gt;"",HLOOKUP(HU46,Points_Table,IF(IW46&gt;=6,8,IW46+2),FALSE),"")),HV46),HV46)</f>
        <v/>
      </c>
      <c r="HX46" s="51" t="str">
        <f>IF(AND($G46="2",HR46&lt;&gt;""),HR46,"")</f>
        <v/>
      </c>
      <c r="HY46" s="52" t="str">
        <f>IF(AND(HR46&lt;&gt;"",$G46="2"),_xlfn.RANK.EQ(HR46,$HX$6:$HX$89),"")</f>
        <v/>
      </c>
      <c r="HZ46" s="52" t="str">
        <f>IF(IF(HY46&lt;&gt;"",IF(MAX(COUNTIF($HY$6:$HY$89,$HY$6:$HY$89))&gt;1,"x",""),"")&lt;&gt;"",HY46+1,"")</f>
        <v/>
      </c>
      <c r="IA46" s="54" t="str">
        <f>IF(HY46&lt;&gt;"",IF($G46="3",IF(HR46&lt;&gt;"",IF(AND(HY46&lt;=10,HR46&gt;=$HX$92),HLOOKUP(HY46,Points_Table_Modified,IF(IW46&gt;=6,8,IW46+2),FALSE),0),""),IF(HR46&lt;&gt;"",IF(AND(HY46&lt;=10,HR46&gt;=$HX$92),HLOOKUP(HY46,Points_Table,IF(IW46&gt;=6,8,IW46+2),FALSE),0),"")),"")</f>
        <v/>
      </c>
      <c r="IB46" s="53" t="str">
        <f>IF(HZ46&lt;&gt;"",AVERAGE(IF(AND($G46="3",HZ46&lt;&gt;""),HLOOKUP(HZ46,Points_Table_Modified,IF(IW46&gt;=6,8,IW46+2),FALSE),IF(HZ46&lt;&gt;"",HLOOKUP(HZ46,Points_Table,IF(IW46&gt;=6,8,IW46+2),FALSE),"")),IA46),IA46)</f>
        <v/>
      </c>
      <c r="IC46" s="51" t="str">
        <f>IF(AND($G46="3",HR46&lt;&gt;""),HR46,"")</f>
        <v/>
      </c>
      <c r="ID46" s="52" t="str">
        <f>IF(AND(HR46&lt;&gt;"",$G46="3"),_xlfn.RANK.EQ(HR46,$IC$6:$IC$89),"")</f>
        <v/>
      </c>
      <c r="IE46" s="52" t="str">
        <f>IF(IF(ID46&lt;&gt;"",IF(MAX(COUNTIF($ID$6:$ID$89,$ID$6:$ID$89))&gt;1,"x",""),"")&lt;&gt;"",ID46+1,"")</f>
        <v/>
      </c>
      <c r="IF46" s="52" t="str">
        <f>IF(ID46&lt;&gt;"",IF($G46="3",IF(HR46&lt;&gt;"",IF(AND(ID46&lt;=20,HR46&gt;=$IC$92),HLOOKUP(ID46,Points_Table_Modified,IF(IW46&gt;=6,8,IW46+2),FALSE),0),""),IF(HR46&lt;&gt;"",IF(AND(ID46&lt;=10,HR46&gt;=$IC$92),HLOOKUP(ID46,Points_Table,IF(IW46&gt;=6,8,IW46+2),FALSE),0),"")),"")</f>
        <v/>
      </c>
      <c r="IG46" s="53" t="str">
        <f>IF(IE46&lt;&gt;"",AVERAGE(IF(AND($G46="3",IE46&lt;&gt;""),HLOOKUP(IE46,Points_Table_Modified,IF(IW46&gt;=6,8,IW46+2),FALSE),IF(IE46&lt;&gt;"",HLOOKUP(IE46,Points_Table,IF(IW46&gt;=6,8,IW46+2),FALSE),"")),IF46),IF46)</f>
        <v/>
      </c>
      <c r="IH46" s="51" t="str">
        <f>IF(AND($G46="4",HR46&lt;&gt;""),HR46,"")</f>
        <v/>
      </c>
      <c r="II46" s="52" t="str">
        <f>IF(AND(HR46&lt;&gt;"",G46="4"),_xlfn.RANK.EQ(HR46,$IH$6:$IH$89),"")</f>
        <v/>
      </c>
      <c r="IJ46" s="52" t="str">
        <f>IF(IF(II46&lt;&gt;"",IF(MAX(COUNTIF($II$6:$II$89,$II$6:$II$89))&gt;1,"x",""),"")&lt;&gt;"",II46+1,"")</f>
        <v/>
      </c>
      <c r="IK46" s="52" t="str">
        <f>IF(II46&lt;&gt;"",IF($G46="3",IF(HR46&lt;&gt;"",IF(AND(II46&lt;=10,HR46&gt;=$IH$92),HLOOKUP(II46,Points_Table_Modified,IF(IW46&gt;=6,8,IW46+2),FALSE),0),""),IF(HR46&lt;&gt;"",IF(AND(II46&lt;=10,HR46&gt;=$IH$92),HLOOKUP(II46,Points_Table,IF(IW46&gt;=6,8,IW46+2),FALSE),0),"")),"")</f>
        <v/>
      </c>
      <c r="IL46" s="53" t="str">
        <f>IF(IJ46&lt;&gt;"",AVERAGE(IF(AND($G46="3",IJ46&lt;&gt;""),HLOOKUP(IJ46,Points_Table_Modified,IF(IW46&gt;=6,8,IW46+2),FALSE),IF(IJ46&lt;&gt;"",HLOOKUP(IJ46,Points_Table,IF(IW46&gt;=6,8,IW46+2),FALSE),"")),IK46),IK46)</f>
        <v/>
      </c>
      <c r="IM46" s="51" t="str">
        <f>IF(AND($G46="5",HR46&lt;&gt;""),HR46,"")</f>
        <v/>
      </c>
      <c r="IN46" s="52" t="str">
        <f>IF(AND(HR46&lt;&gt;"",$G46="5"),_xlfn.RANK.EQ(HR46,$IM$6:$IM$89),"")</f>
        <v/>
      </c>
      <c r="IO46" s="52" t="str">
        <f>IF(IF(IN46&lt;&gt;"",IF(MAX(COUNTIF($IN$6:$IN$89,$IN$6:$IN$89))&gt;1,"x",""),"")&lt;&gt;"",IN46+1,"")</f>
        <v/>
      </c>
      <c r="IP46" s="52" t="str">
        <f>IF(IN46&lt;&gt;"",IF($G46="3",IF(HR46&lt;&gt;"",IF(AND(IN46&lt;=10,HR46&gt;=$IM$92),HLOOKUP(IN46,Points_Table_Modified,IF(IW46&gt;=6,8,IW46+2),FALSE),0),""),IF(HR46&lt;&gt;"",IF(AND(IN46&lt;=10,HR46&gt;=$IM$92),HLOOKUP(IN46,Points_Table,IF(IW46&gt;=6,8,IW46+2),FALSE),0),"")),"")</f>
        <v/>
      </c>
      <c r="IQ46" s="53" t="str">
        <f>IF(IO46&lt;&gt;"",AVERAGE(IF(AND($G46="3",IO46&lt;&gt;""),HLOOKUP(IO46,Points_Table_Modified,IF(IW46&gt;=6,8,IW46+2),FALSE),IF(IO46&lt;&gt;"",HLOOKUP(IO46,Points_Table,IF(IW46&gt;=6,8,IW46+2),FALSE),"")),IP46),IP46)</f>
        <v/>
      </c>
      <c r="IR46" s="51" t="str">
        <f>IF(AND($G46="6",HR46&lt;&gt;""),HR46,"")</f>
        <v/>
      </c>
      <c r="IS46" s="52" t="str">
        <f>IF(AND(HR46&lt;&gt;"",$G46="6"),_xlfn.RANK.EQ(HR46,$IR$6:$IR$89),"")</f>
        <v/>
      </c>
      <c r="IT46" s="52" t="str">
        <f>IF(IF(IS46&lt;&gt;"",IF(MAX(COUNTIF($IS$6:$IS$89,$IS$6:$IS$89))&gt;1,"x",""),"")&lt;&gt;"",IS46+1,"")</f>
        <v/>
      </c>
      <c r="IU46" s="52" t="str">
        <f>IF(IS46&lt;&gt;"",IF($G46="3",IF(HR46&lt;&gt;"",IF(AND(IS46&lt;=10,HR46&gt;=$IR$92),HLOOKUP(IS46,Points_Table_Modified,IF(IW46&gt;=6,8,IW46+2),FALSE),0),""),IF(HR46&lt;&gt;"",IF(AND(IS46&lt;=10,HR46&gt;=$IR$92),HLOOKUP(IS46,Points_Table,IF(IW46&gt;=6,8,IW46+2),FALSE),0),"")),"")</f>
        <v/>
      </c>
      <c r="IV46" s="53" t="str">
        <f>IF(IT46&lt;&gt;"",AVERAGE(IF(AND($G46="3",IT46&lt;&gt;""),HLOOKUP(IT46,Points_Table_Modified,IF(IW46&gt;=6,8,IW46+2),FALSE),IF(IT46&lt;&gt;"",HLOOKUP(IT46,Points_Table,IF(IW46&gt;=6,8,IW46+2),FALSE),"")),IU46),IU46)</f>
        <v/>
      </c>
      <c r="IW46" s="57">
        <f>VLOOKUP($G46,Entries_D_Event,10,FALSE)</f>
        <v>0</v>
      </c>
      <c r="IX46" s="52" t="str">
        <f>CONCATENATE(IS46,IN46,II46,ID46,HY46,HT46)</f>
        <v/>
      </c>
      <c r="IY46" s="118" t="str">
        <f>IF(IX46&lt;&gt;"",IF(AND($G46="3",HR46&lt;&gt;""),10,IF(HR46&lt;&gt;"",5,"")),"")</f>
        <v/>
      </c>
      <c r="IZ46" s="118">
        <f>_xlfn.NUMBERVALUE(IF(IX46&lt;&gt;"",CONCATENATE(IV46,IQ46,IL46,IG46,IB46,HW46),""))</f>
        <v>0</v>
      </c>
      <c r="JA46" s="56">
        <f>IFERROR(IY46+IZ46,0)</f>
        <v>0</v>
      </c>
      <c r="JB46" s="90"/>
      <c r="JC46" s="52" t="str">
        <f>IF(AND($G46="1",JB46&lt;&gt;""),JB46,"")</f>
        <v/>
      </c>
      <c r="JD46" s="52" t="str">
        <f>IF(AND(JB46&lt;&gt;"",$G46="1"),_xlfn.RANK.EQ(JB46,$JC$6:$JC$89),"")</f>
        <v/>
      </c>
      <c r="JE46" s="52" t="str">
        <f>IF(IF(JD46&lt;&gt;"",IF(MAX(COUNTIF($JD$6:$JD$89,$JD$6:$JD$89))&gt;1,"x",""),"")&lt;&gt;"",JD46+1,"")</f>
        <v/>
      </c>
      <c r="JF46" s="52" t="str">
        <f>IF(JD46&lt;&gt;"",IF($G46="3",IF(JB46&lt;&gt;"",IF(AND(JD46&lt;=10,JB46&gt;=$JC$92),HLOOKUP(JD46,Points_Table_Modified,IF(KG46&gt;=6,8,KG46+2),FALSE),0),""),IF(JB46&lt;&gt;"",IF(AND(JD46&lt;=10,JB46&gt;=$JC$92),HLOOKUP(JD46,Points_Table,IF(KG46&gt;=6,8,KG46+2),FALSE),0),"")),"")</f>
        <v/>
      </c>
      <c r="JG46" s="53" t="str">
        <f>IF(JE46&lt;&gt;"",AVERAGE(IF(AND($G46="3",JE46&lt;&gt;""),HLOOKUP(JE46,Points_Table_Modified,IF(KG46&gt;=6,8,KG46+2),FALSE),IF(JE46&lt;&gt;"",HLOOKUP(JE46,Points_Table,IF(KG46&gt;=6,8,KG46+2),FALSE),"")),JF46),JF46)</f>
        <v/>
      </c>
      <c r="JH46" s="51" t="str">
        <f>IF(AND($G46="2",JB46&lt;&gt;""),JB46,"")</f>
        <v/>
      </c>
      <c r="JI46" s="52" t="str">
        <f>IF(AND(JB46&lt;&gt;"",$G46="2"),_xlfn.RANK.EQ(JB46,$JH$6:$JH$89),"")</f>
        <v/>
      </c>
      <c r="JJ46" s="52" t="str">
        <f>IF(IF(JI46&lt;&gt;"",IF(MAX(COUNTIF($JI$6:$JI$89,$JI$6:$JI$89))&gt;1,"x",""),"")&lt;&gt;"",JI46+1,"")</f>
        <v/>
      </c>
      <c r="JK46" s="54" t="str">
        <f>IF(JI46&lt;&gt;"",IF($G46="3",IF(JB46&lt;&gt;"",IF(AND(JI46&lt;=10,JB46&gt;=$JH$92),HLOOKUP(JI46,Points_Table_Modified,IF(KG46&gt;=6,8,KG46+2),FALSE),0),""),IF(JB46&lt;&gt;"",IF(AND(JI46&lt;=10,JB46&gt;=$JH$92),HLOOKUP(JI46,Points_Table,IF(KG46&gt;=6,8,KG46+2),FALSE),0),"")),"")</f>
        <v/>
      </c>
      <c r="JL46" s="53" t="str">
        <f>IF(JJ46&lt;&gt;"",AVERAGE(IF(AND($G46="3",JJ46&lt;&gt;""),HLOOKUP(JJ46,Points_Table_Modified,IF(KG46&gt;=6,8,KG46+2),FALSE),IF(JJ46&lt;&gt;"",HLOOKUP(JJ46,Points_Table,IF(KG46&gt;=6,8,KG46+2),FALSE),"")),JK46),JK46)</f>
        <v/>
      </c>
      <c r="JM46" s="51" t="str">
        <f>IF(AND($G46="3",JB46&lt;&gt;""),JB46,"")</f>
        <v/>
      </c>
      <c r="JN46" s="52" t="str">
        <f>IF(AND(JB46&lt;&gt;"",$G46="3"),_xlfn.RANK.EQ(JB46,$JM$6:$JM$89),"")</f>
        <v/>
      </c>
      <c r="JO46" s="52" t="str">
        <f>IF(IF(JN46&lt;&gt;"",IF(MAX(COUNTIF($JN$6:$JN$89,$JN$6:$JN$89))&gt;1,"x",""),"")&lt;&gt;"",JN46+1,"")</f>
        <v/>
      </c>
      <c r="JP46" s="52" t="str">
        <f>IF(JN46&lt;&gt;"",IF($G46="3",IF(JB46&lt;&gt;"",IF(AND(JN46&lt;=20,JB46&gt;=$JM$92),HLOOKUP(JN46,Points_Table_Modified,IF(KG46&gt;=6,8,KG46+2),FALSE),0),""),IF(JB46&lt;&gt;"",IF(AND(JN46&lt;=10,JB46&gt;=$JM$92),HLOOKUP(JN46,Points_Table,IF(KG46&gt;=6,8,KG46+2),FALSE),0),"")),"")</f>
        <v/>
      </c>
      <c r="JQ46" s="53" t="str">
        <f>IF(JO46&lt;&gt;"",AVERAGE(IF(AND($G46="3",JO46&lt;&gt;""),HLOOKUP(JO46,Points_Table_Modified,IF(KG46&gt;=6,8,KG46+2),FALSE),IF(JO46&lt;&gt;"",HLOOKUP(JO46,Points_Table,IF(KG46&gt;=6,8,KG46+2),FALSE),"")),JP46),JP46)</f>
        <v/>
      </c>
      <c r="JR46" s="51" t="str">
        <f>IF(AND($G46="4",JB46&lt;&gt;""),JB46,"")</f>
        <v/>
      </c>
      <c r="JS46" s="52" t="str">
        <f>IF(AND(JB46&lt;&gt;"",G46="4"),_xlfn.RANK.EQ(JB46,$JR$6:$JR$89),"")</f>
        <v/>
      </c>
      <c r="JT46" s="52" t="str">
        <f>IF(IF(JS46&lt;&gt;"",IF(MAX(COUNTIF($JS$6:$JS$89,$JS$6:$JS$89))&gt;1,"x",""),"")&lt;&gt;"",JS46+1,"")</f>
        <v/>
      </c>
      <c r="JU46" s="52" t="str">
        <f>IF(JS46&lt;&gt;"",IF($G46="3",IF(JB46&lt;&gt;"",IF(AND(JS46&lt;=10,JB46&gt;=$JR$92),HLOOKUP(JS46,Points_Table_Modified,IF(KG46&gt;=6,8,KG46+2),FALSE),0),""),IF(JB46&lt;&gt;"",IF(AND(JS46&lt;=10,JB46&gt;=$JR$92),HLOOKUP(JS46,Points_Table,IF(KG46&gt;=6,8,KG46+2),FALSE),0),"")),"")</f>
        <v/>
      </c>
      <c r="JV46" s="53" t="str">
        <f>IF(JT46&lt;&gt;"",AVERAGE(IF(AND($G46="3",JT46&lt;&gt;""),HLOOKUP(JT46,Points_Table_Modified,IF(KG46&gt;=6,8,KG46+2),FALSE),IF(JT46&lt;&gt;"",HLOOKUP(JT46,Points_Table,IF(KG46&gt;=6,8,KG46+2),FALSE),"")),JU46),JU46)</f>
        <v/>
      </c>
      <c r="JW46" s="51" t="str">
        <f>IF(AND($G46="5",JB46&lt;&gt;""),JB46,"")</f>
        <v/>
      </c>
      <c r="JX46" s="52" t="str">
        <f>IF(AND(JB46&lt;&gt;"",$G46="5"),_xlfn.RANK.EQ(JB46,$JW$6:$JW$89),"")</f>
        <v/>
      </c>
      <c r="JY46" s="52" t="str">
        <f>IF(IF(JX46&lt;&gt;"",IF(MAX(COUNTIF($JX$6:$JX$89,$JX$6:$JX$89))&gt;1,"x",""),"")&lt;&gt;"",JX46+1,"")</f>
        <v/>
      </c>
      <c r="JZ46" s="52" t="str">
        <f>IF(JX46&lt;&gt;"",IF($G46="3",IF(JB46&lt;&gt;"",IF(AND(JX46&lt;=10,JB46&gt;=$JW$92),HLOOKUP(JX46,Points_Table_Modified,IF(KG46&gt;=6,8,KG46+2),FALSE),0),""),IF(JB46&lt;&gt;"",IF(AND(JX46&lt;=10,JB46&gt;=$JW$92),HLOOKUP(JX46,Points_Table,IF(KG46&gt;=6,8,KG46+2),FALSE),0),"")),"")</f>
        <v/>
      </c>
      <c r="KA46" s="53" t="str">
        <f>IF(JY46&lt;&gt;"",AVERAGE(IF(AND($G46="3",JY46&lt;&gt;""),HLOOKUP(JY46,Points_Table_Modified,IF(KG46&gt;=6,8,KG46+2),FALSE),IF(JY46&lt;&gt;"",HLOOKUP(JY46,Points_Table,IF(KG46&gt;=6,8,KG46+2),FALSE),"")),JZ46),JZ46)</f>
        <v/>
      </c>
      <c r="KB46" s="51" t="str">
        <f>IF(AND($G46="6",JB46&lt;&gt;""),JB46,"")</f>
        <v/>
      </c>
      <c r="KC46" s="52" t="str">
        <f>IF(AND(JB46&lt;&gt;"",$G46="6"),_xlfn.RANK.EQ(JB46,$KB$6:$KB$89),"")</f>
        <v/>
      </c>
      <c r="KD46" s="52" t="str">
        <f>IF(IF(KC46&lt;&gt;"",IF(MAX(COUNTIF($KC$6:$KC$89,$KC$6:$KC$89))&gt;1,"x",""),"")&lt;&gt;"",KC46+1,"")</f>
        <v/>
      </c>
      <c r="KE46" s="52" t="str">
        <f>IF(KC46&lt;&gt;"",IF($G46="3",IF(JB46&lt;&gt;"",IF(AND(KC46&lt;=10,JB46&gt;=$KB$92),HLOOKUP(KC46,Points_Table_Modified,IF(KG46&gt;=6,8,KG46+2),FALSE),0),""),IF(JB46&lt;&gt;"",IF(AND(KC46&lt;=10,JB46&gt;=$KB$92),HLOOKUP(KC46,Points_Table,IF(KG46&gt;=6,8,KG46+2),FALSE),0),"")),"")</f>
        <v/>
      </c>
      <c r="KF46" s="53" t="str">
        <f>IF(KD46&lt;&gt;"",AVERAGE(IF(AND($G46="3",KD46&lt;&gt;""),HLOOKUP(KD46,Points_Table_Modified,IF(KG46&gt;=6,8,KG46+2),FALSE),IF(KD46&lt;&gt;"",HLOOKUP(KD46,Points_Table,IF(KG46&gt;=6,8,KG46+2),FALSE),"")),KE46),KE46)</f>
        <v/>
      </c>
      <c r="KG46" s="57">
        <f>VLOOKUP($G46,Entries_D_Event,11,FALSE)</f>
        <v>0</v>
      </c>
      <c r="KH46" s="52" t="str">
        <f>CONCATENATE(KC46,JX46,JS46,JN46,JI46,JD46)</f>
        <v/>
      </c>
      <c r="KI46" s="118" t="str">
        <f>IF(KH46&lt;&gt;"",IF(AND($G46="3",JB46&lt;&gt;""),10,IF(JB46&lt;&gt;"",5,"")),"")</f>
        <v/>
      </c>
      <c r="KJ46" s="118">
        <f>_xlfn.NUMBERVALUE(IF(KH46&lt;&gt;"",CONCATENATE(KF46,KA46,JV46,JQ46,JL46,JG46),""))</f>
        <v>0</v>
      </c>
      <c r="KK46" s="56">
        <f>IFERROR(KI46+KJ46,0)</f>
        <v>0</v>
      </c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</row>
    <row r="47" spans="1:358" s="1" customFormat="1" x14ac:dyDescent="0.25">
      <c r="A47" s="35"/>
      <c r="B47" s="45">
        <v>42</v>
      </c>
      <c r="C47" s="47" t="s">
        <v>133</v>
      </c>
      <c r="D47" s="47" t="s">
        <v>215</v>
      </c>
      <c r="E47" s="50"/>
      <c r="F47" s="50">
        <v>937</v>
      </c>
      <c r="G47" s="49" t="s">
        <v>59</v>
      </c>
      <c r="H47" s="50" t="str">
        <f>VLOOKUP($G47,Class_Description,2)</f>
        <v>Open Class</v>
      </c>
      <c r="I47" s="187">
        <f>AS47+CC47+DM47+EW47+GG47+HQ47+JA47+KK47</f>
        <v>13</v>
      </c>
      <c r="J47" s="115"/>
      <c r="K47" s="102" t="str">
        <f>IF(AND(J47&lt;&gt;"",$G47="1"),J47,"")</f>
        <v/>
      </c>
      <c r="L47" s="103" t="str">
        <f>IF(AND(J47&lt;&gt;"",$G47="1"),_xlfn.RANK.EQ(J47,$K$6:$K$89),"")</f>
        <v/>
      </c>
      <c r="M47" s="103" t="str">
        <f>IF(G47="6",IF(IF(L47&lt;&gt;"",IF(MAX(COUNTIF($L$6:$L$89,$L$6:$L$89))&gt;1,"x",""),"")&lt;&gt;"",L47+1,""),IF(K47=0,"",IF(IF(L47&lt;&gt;"",IF(MAX(COUNTIF($L$6:$L$89,$L$6:$L$89))&gt;1,"x",""),"")&lt;&gt;"",L47+1,"")))</f>
        <v/>
      </c>
      <c r="N47" s="103" t="str">
        <f>IF(L47&lt;&gt;"",IF($G47="3",IF(AND(L47&lt;=20,J47&gt;=$K$92),HLOOKUP(L47,Points_Table_Modified,IF(AO47&gt;=6,8,AO47+2),FALSE),0),IF(AND(L47&lt;=10,J47&gt;=$K$92),HLOOKUP(L47,Points_Table,IF(AO47&gt;=6,8,AO47+2),FALSE),0)),"")</f>
        <v/>
      </c>
      <c r="O47" s="103" t="str">
        <f>IF(M47&lt;&gt;"",AVERAGE(IF(AND($G47="3",M47&lt;&gt;""),HLOOKUP(M47,Points_Table_Modified,IF(AO47&gt;=6,8,AO47+2),FALSE),IF(M47&lt;&gt;"",HLOOKUP(M47,Points_Table,IF(AO47&gt;=6,8,AO47+2),FALSE),"")),N47),N47)</f>
        <v/>
      </c>
      <c r="P47" s="102" t="str">
        <f>IF(AND(J47&lt;&gt;"",$G47="2"),J47,"")</f>
        <v/>
      </c>
      <c r="Q47" s="103" t="str">
        <f>IF(AND(J47&lt;&gt;"",$G47="2"),_xlfn.RANK.EQ(J47,$P$6:$P$89),"")</f>
        <v/>
      </c>
      <c r="R47" s="103" t="str">
        <f>IF(G47="6",IF(IF(Q47&lt;&gt;"",IF(MAX(COUNTIF($Q$6:$Q$89,$Q$6:$Q$89))&gt;1,"x",""),"")&lt;&gt;"",Q47+1,""),IF(P47=0,"",IF(IF(Q47&lt;&gt;"",IF(MAX(COUNTIF($Q$6:$Q$89,$Q$6:$Q$89))&gt;1,"x",""),"")&lt;&gt;"",Q47+1,"")))</f>
        <v/>
      </c>
      <c r="S47" s="103" t="str">
        <f>IF(Q47&lt;&gt;"",IF($G47="3",IF(J47&lt;&gt;"",IF(AND(Q47&lt;=10,J47&gt;=$P$92),HLOOKUP(Q47,Points_Table_Modified,IF(AO47&gt;=6,8,AO47+2),FALSE),0),""),IF(J47&lt;&gt;"",IF(AND(Q47&lt;=10,J47&gt;=$P$92),HLOOKUP(Q47,Points_Table,IF(AO47&gt;=6,8,AO47+2),FALSE),0),"")),"")</f>
        <v/>
      </c>
      <c r="T47" s="103" t="str">
        <f>IF(R47&lt;&gt;"",AVERAGE(IF(AND($G47="3",R47&lt;&gt;""),HLOOKUP(R47,Points_Table_Modified,IF(AO47&gt;=6,8,AO47+2),FALSE),IF(R47&lt;&gt;"",HLOOKUP(R47,Points_Table,IF(AO47&gt;=6,8,AO47+2),FALSE),"")),S47),S47)</f>
        <v/>
      </c>
      <c r="U47" s="102" t="str">
        <f>IF(AND(J47&lt;&gt;"",$G47="3"),J47,"")</f>
        <v/>
      </c>
      <c r="V47" s="103" t="str">
        <f>IF(AND(J47&lt;&gt;"",$G47="3"),_xlfn.RANK.EQ(J47,$U$6:$U$89),"")</f>
        <v/>
      </c>
      <c r="W47" s="103" t="str">
        <f>IF(G47="6",IF(IF(V47&lt;&gt;"",IF(MAX(COUNTIF($V$6:$V$89,$V$6:$V$89))&gt;1,"x",""),"")&lt;&gt;"",V47+1,""),IF(U47=0,"",IF(IF(V47&lt;&gt;"",IF(MAX(COUNTIF($V$6:$V$89,$V$6:$V$89))&gt;1,"x",""),"")&lt;&gt;"",V47+1,"")))</f>
        <v/>
      </c>
      <c r="X47" s="103" t="str">
        <f>IF(V47&lt;&gt;"",IF($G47="3",IF(J47&lt;&gt;"",IF(AND(V47&lt;=20,J47&gt;=$U$92),HLOOKUP(V47,Points_Table_Modified,IF(AO47&gt;=6,8,AO47+2),FALSE),0),""),IF(J47&lt;&gt;"",IF(AND(V47&lt;=10,$J47&gt;=$U$92),HLOOKUP(V47,Points_Table,IF(AO47&gt;=6,8,AO47+2),FALSE),0),"")),"")</f>
        <v/>
      </c>
      <c r="Y47" s="103" t="str">
        <f>IF(W47&lt;&gt;"",AVERAGE(IF(AND($G47="3",W47&lt;&gt;""),HLOOKUP(W47,Points_Table_Modified,IF(AO47&gt;=6,8,AO47+2),FALSE),IF(W47&lt;&gt;"",HLOOKUP(W47,Points_Table,IF(AO47&gt;=6,8,AO47+2),FALSE),"")),X47),X47)</f>
        <v/>
      </c>
      <c r="Z47" s="102" t="str">
        <f>IF(AND(J47&lt;&gt;"",$G47="4"),J47,"")</f>
        <v/>
      </c>
      <c r="AA47" s="103" t="str">
        <f>IF(AND($J47&lt;&gt;"",G47="4"),_xlfn.RANK.EQ(J47,$Z$6:$Z$89),"")</f>
        <v/>
      </c>
      <c r="AB47" s="103" t="str">
        <f>IF($G47="6",IF(IF(AA47&lt;&gt;"",IF(MAX(COUNTIF($AA$6:$AA$89,$AA$6:$AA$89))&gt;1,"x",""),"")&lt;&gt;"",AA47+1,""),IF(Z47=0,"",IF(IF(AA47&lt;&gt;"",IF(MAX(COUNTIF($AA$6:$AA$89,$AA$6:$AA$89))&gt;1,"x",""),"")&lt;&gt;"",AA47+1,"")))</f>
        <v/>
      </c>
      <c r="AC47" s="103" t="str">
        <f>IF(AA47&lt;&gt;"",IF($G47="3",IF(J47&lt;&gt;"",IF(AND(AA47&lt;=10,J47&gt;=$Z$92),HLOOKUP(AA47,Points_Table_Modified,IF(AO47&gt;=6,8,AO47+2),FALSE),0),""),IF(J47&lt;&gt;"",IF(AND(AA47&lt;=10,J47&gt;=$Z$92),HLOOKUP(AA47,Points_Table,IF(AO47&gt;=6,8,AO47+2),FALSE),0),"")),"")</f>
        <v/>
      </c>
      <c r="AD47" s="103" t="str">
        <f>IF(AB47&lt;&gt;"",AVERAGE(IF(AND($G47="3",AB47&lt;&gt;""),HLOOKUP(AB47,Points_Table_Modified,IF(AO47&gt;=6,8,AO47+2),FALSE),IF(AB47&lt;&gt;"",HLOOKUP(AB47,Points_Table,IF(AO47&gt;=6,8,AO47+2),FALSE),"")),AC47),AC47)</f>
        <v/>
      </c>
      <c r="AE47" s="102" t="str">
        <f>IF(AND(J47&lt;&gt;"",$G47="5"),J47,"")</f>
        <v/>
      </c>
      <c r="AF47" s="103" t="str">
        <f>IF(AND(J47&lt;&gt;"",$G47="5"),_xlfn.RANK.EQ(J47,$AE$6:$AE$89),"")</f>
        <v/>
      </c>
      <c r="AG47" s="103" t="str">
        <f>IF($G47="6",IF(IF(AF47&lt;&gt;"",IF(MAX(COUNTIF($AF$6:$AF$89,$AF$6:$AF$89))&gt;1,"x",""),"")&lt;&gt;"",AF47+1,""),IF(AE47=0,"",IF(IF(AF47&lt;&gt;"",IF(MAX(COUNTIF($AF$6:$AF$89,$AF$6:$AF$89))&gt;1,"x",""),"")&lt;&gt;"",AF47+1,"")))</f>
        <v/>
      </c>
      <c r="AH47" s="103" t="str">
        <f>IF(AF47&lt;&gt;"",IF($G47="3",IF(J47&lt;&gt;"",IF(AND(AF47&lt;=10,J47&gt;=$AE$92),HLOOKUP(AF47,Points_Table_Modified,IF(AO47&gt;=6,8,AO47+2),FALSE),0),""),IF(J47&lt;&gt;"",IF(AND(AF47&lt;=10,J47&gt;=$AE$92),HLOOKUP(AF47,Points_Table,IF(AO47&gt;=6,8,AO47+2),FALSE),0),"")),"")</f>
        <v/>
      </c>
      <c r="AI47" s="103" t="str">
        <f>IF(AG47&lt;&gt;"",AVERAGE(IF(AND($G47="3",AG47&lt;&gt;""),HLOOKUP(AG47,Points_Table_Modified,IF(AO47&gt;=6,8,AO47+2),FALSE),IF(AG47&lt;&gt;"",HLOOKUP(AG47,Points_Table,IF(AO47&gt;=6,8,AO47+2),FALSE),"")),AH47),AH47)</f>
        <v/>
      </c>
      <c r="AJ47" s="102" t="str">
        <f>IF(AND(J47&lt;&gt;"",$G47="6"),J47,"")</f>
        <v/>
      </c>
      <c r="AK47" s="103" t="str">
        <f>IF(AND(J47&lt;&gt;"",$G47="6"),_xlfn.RANK.EQ(J47,$AJ$6:$AJ$89),"")</f>
        <v/>
      </c>
      <c r="AL47" s="103" t="str">
        <f>IF(G47="6",IF(IF(AK47&lt;&gt;"",IF(MAX(COUNTIF($AK$6:$AK$89,$AK$6:$AK$89))&gt;1,"x",""),"")&lt;&gt;"",AK47+1,""),IF(AJ47=0,"",IF(IF(AK47&lt;&gt;"",IF(MAX(COUNTIF($AK$6:$AK$89,$AK$6:$AK$89))&gt;1,"x",""),"")&lt;&gt;"",AK47+1,"")))</f>
        <v/>
      </c>
      <c r="AM47" s="103" t="str">
        <f>IF(AK47&lt;&gt;"",IF($G47="3",IF(J47&lt;&gt;"",IF(AND(AK47&lt;=10,J47&gt;=$AJ$92),HLOOKUP(AK47,Points_Table_Modified,IF(AO47&gt;=6,8,AO47+2),FALSE),0),""),IF(J47&lt;&gt;"",IF(AND(AK47&lt;=10,J47&gt;=$AJ$92),HLOOKUP(AK47,Points_Table,IF(AO47&gt;=6,8,AO47+2),FALSE),0),"")),"")</f>
        <v/>
      </c>
      <c r="AN47" s="136" t="str">
        <f>IF(AL47&lt;&gt;"",AVERAGE(IF(AND($G47="3",AL47&lt;&gt;""),HLOOKUP(AL47,Points_Table_Modified,IF(AO47&gt;=6,8,AO47+2),FALSE),IF(AL47&lt;&gt;"",HLOOKUP(AL47,Points_Table,IF(AO47&gt;=6,8,AO47+2),FALSE),"")),AM47),AM47)</f>
        <v/>
      </c>
      <c r="AO47" s="55">
        <f>VLOOKUP($G47,Entries_D_Event,4,FALSE)</f>
        <v>9</v>
      </c>
      <c r="AP47" s="52" t="str">
        <f>CONCATENATE(AK47,AF47,AA47,V47,Q47,L47)</f>
        <v/>
      </c>
      <c r="AQ47" s="118" t="str">
        <f>IF(AP47&lt;&gt;"",IF(AND($G47="3",J47&lt;&gt;""),10,IF(J47&lt;&gt;"",5,"")),"")</f>
        <v/>
      </c>
      <c r="AR47" s="118">
        <f>_xlfn.NUMBERVALUE(IF(AP47&lt;&gt;"",CONCATENATE(AN47,AI47,AD47,Y47,T47,O47),""))</f>
        <v>0</v>
      </c>
      <c r="AS47" s="56">
        <f>IFERROR(AQ47+AR47,0)</f>
        <v>0</v>
      </c>
      <c r="AT47" s="90"/>
      <c r="AU47" s="54" t="str">
        <f>IF(AND(AT47&lt;&gt;"",$G47="1"),AT47,"")</f>
        <v/>
      </c>
      <c r="AV47" s="52" t="str">
        <f>IF(AND(AT47&lt;&gt;"",$G47="1"),_xlfn.RANK.EQ(AT47,$AU$6:$AU$89),"")</f>
        <v/>
      </c>
      <c r="AW47" s="52" t="str">
        <f>IF(IF(AV47&lt;&gt;"",IF(MAX(COUNTIF($AV$6:$AV$89,$AV$6:$AV$89))&gt;1,"x",""),"")&lt;&gt;"",AV47+1,"")</f>
        <v/>
      </c>
      <c r="AX47" s="52" t="str">
        <f>IF(AV47&lt;&gt;"",IF($G47="3",IF(AT47&lt;&gt;"",IF(AND(AV47&lt;=10,AT47&gt;=$AU$92),HLOOKUP(AV47,Points_Table_Modified,IF(BY47&gt;=6,8,BY47+2),FALSE),0),""),IF(AT47&lt;&gt;"",IF(AND(AV47&lt;=10,AT47&gt;=$AU$92),HLOOKUP(AV47,Points_Table,IF(BY47&gt;=6,8,BY47+2),FALSE),0),"")),"")</f>
        <v/>
      </c>
      <c r="AY47" s="53" t="str">
        <f>IF(AW47&lt;&gt;"",AVERAGE(IF(AND($G47="3",AW47&lt;&gt;""),HLOOKUP(AW47,Points_Table_Modified,IF(BY47&gt;=6,8,BY47+2),FALSE),IF(AW47&lt;&gt;"",HLOOKUP(AW47,Points_Table,IF(BY47&gt;=6,8,BY47+2),FALSE),"")),AX47),AX47)</f>
        <v/>
      </c>
      <c r="AZ47" s="51" t="str">
        <f>IF(AND($G47="2",AT47&lt;&gt;""),AT47,"")</f>
        <v/>
      </c>
      <c r="BA47" s="52" t="str">
        <f>IF(AND(AT47&lt;&gt;"",$G47="2"),_xlfn.RANK.EQ(AT47,$AZ$6:$AZ$89),"")</f>
        <v/>
      </c>
      <c r="BB47" s="52" t="str">
        <f>IF(IF(BA47&lt;&gt;"",IF(MAX(COUNTIF($BA$6:$BA$89,$BA$6:$BA$89))&gt;1,"x",""),"")&lt;&gt;"",BA47+1,"")</f>
        <v/>
      </c>
      <c r="BC47" s="54" t="str">
        <f>IF(BA47&lt;&gt;"",IF($G47="3",IF(AT47&lt;&gt;"",IF(AND(BA47&lt;=10,AT47&gt;=$AZ$92),HLOOKUP(BA47,Points_Table_Modified,IF(BY47&gt;=6,8,BY47+2),FALSE),0),""),IF(AT47&lt;&gt;"",IF(AND(BA47&lt;=10,AT47&gt;=$AZ$92),HLOOKUP(BA47,Points_Table,IF(BY47&gt;=6,8,BY47+2),FALSE),0),"")),"")</f>
        <v/>
      </c>
      <c r="BD47" s="53" t="str">
        <f>IF(BB47&lt;&gt;"",AVERAGE(IF(AND($G47="3",BB47&lt;&gt;""),HLOOKUP(BB47,Points_Table_Modified,IF(BY47&gt;=6,8,BY47+2),FALSE),IF(BB47&lt;&gt;"",HLOOKUP(BB47,Points_Table,IF(BY47&gt;=6,8,BY47+2),FALSE),"")),BC47),BC47)</f>
        <v/>
      </c>
      <c r="BE47" s="51" t="str">
        <f>IF(AND($G47="3",AT47&lt;&gt;""),AT47,"")</f>
        <v/>
      </c>
      <c r="BF47" s="52" t="str">
        <f>IF(AND(AT47&lt;&gt;"",$G47="3"),_xlfn.RANK.EQ(AT47,$BE$6:$BE$89),"")</f>
        <v/>
      </c>
      <c r="BG47" s="52" t="str">
        <f>IF(IF(BF47&lt;&gt;"",IF(MAX(COUNTIF($BF$6:$BF$89,$BF$6:$BF$89))&gt;1,"x",""),"")&lt;&gt;"",BF47+1,"")</f>
        <v/>
      </c>
      <c r="BH47" s="52" t="str">
        <f>IF(BF47&lt;&gt;"",IF($G47="3",IF(AT47&lt;&gt;"",IF(AND(BF47&lt;=20,AT47&gt;=$BE$92),HLOOKUP(BF47,Points_Table_Modified,IF(BY47&gt;=6,8,BY47+2),FALSE),0),""),IF(AT47&lt;&gt;"",IF(AND(BF47&lt;=10,AT47&gt;=$BE$92),HLOOKUP(BF47,Points_Table,IF(BY47&gt;=6,8,BY47+2),FALSE),0),"")),"")</f>
        <v/>
      </c>
      <c r="BI47" s="53" t="str">
        <f>IF(BG47&lt;&gt;"",AVERAGE(IF(AND($G47="3",BG47&lt;&gt;""),HLOOKUP(BG47,Points_Table_Modified,IF(BY47&gt;=6,8,BY47+2),FALSE),IF(BG47&lt;&gt;"",HLOOKUP(BG47,Points_Table,IF(BY47&gt;=6,8,BY47+2),FALSE),"")),BH47),BH47)</f>
        <v/>
      </c>
      <c r="BJ47" s="51" t="str">
        <f>IF(AND($G47="4",AT47&lt;&gt;""),AT47,"")</f>
        <v/>
      </c>
      <c r="BK47" s="52" t="str">
        <f>IF(AND(AT47&lt;&gt;"",G47="4"),_xlfn.RANK.EQ(AT47,$BJ$6:$BJ$89),"")</f>
        <v/>
      </c>
      <c r="BL47" s="52" t="str">
        <f>IF(IF(BK47&lt;&gt;"",IF(MAX(COUNTIF($BK$6:$BK$89,$BK$6:$BK$89))&gt;1,"x",""),"")&lt;&gt;"",BK47+1,"")</f>
        <v/>
      </c>
      <c r="BM47" s="52" t="str">
        <f>IF(BK47&lt;&gt;"",IF($G47="3",IF(AT47&lt;&gt;"",IF(AND(BK47&lt;=10,AT47&gt;=$BJ$92),HLOOKUP(BK47,Points_Table_Modified,IF(BY47&gt;=6,8,BY47+2),FALSE),0),""),IF(AT47&lt;&gt;"",IF(AND(BK47&lt;=10,AT47&gt;=$BJ$92),HLOOKUP(BK47,Points_Table,IF(BY47&gt;=6,8,BY47+2),FALSE),0),"")),"")</f>
        <v/>
      </c>
      <c r="BN47" s="53" t="str">
        <f>IF(BL47&lt;&gt;"",AVERAGE(IF(AND($G47="3",BL47&lt;&gt;""),HLOOKUP(BL47,Points_Table_Modified,IF(BY47&gt;=6,8,BY47+2),FALSE),IF(BL47&lt;&gt;"",HLOOKUP(BL47,Points_Table,IF(BY47&gt;=6,8,BY47+2),FALSE),"")),BM47),BM47)</f>
        <v/>
      </c>
      <c r="BO47" s="51" t="str">
        <f>IF(AND($G47="5",AT47&lt;&gt;""),AT47,"")</f>
        <v/>
      </c>
      <c r="BP47" s="52" t="str">
        <f>IF(AND(AT47&lt;&gt;"",$G47="5"),_xlfn.RANK.EQ(AT47,$BO$6:$BO$89),"")</f>
        <v/>
      </c>
      <c r="BQ47" s="52" t="str">
        <f>IF(IF(BP47&lt;&gt;"",IF(MAX(COUNTIF($BP$6:$BP$89,$BP$6:$BP$89))&gt;1,"x",""),"")&lt;&gt;"",BP47+1,"")</f>
        <v/>
      </c>
      <c r="BR47" s="52" t="str">
        <f>IF(BP47&lt;&gt;"",IF($G47="3",IF(AT47&lt;&gt;"",IF(AND(BP47&lt;=10,AT47&gt;=$BO$92),HLOOKUP(BP47,Points_Table_Modified,IF(BY47&gt;=6,8,BY47+2),FALSE),0),""),IF(AT47&lt;&gt;"",IF(AND(BP47&lt;=10,AT47&gt;=$BO$92),HLOOKUP(BP47,Points_Table,IF(BY47&gt;=6,8,BY47+2),FALSE),0),"")),"")</f>
        <v/>
      </c>
      <c r="BS47" s="53" t="str">
        <f>IF(BQ47&lt;&gt;"",AVERAGE(IF(AND($G47="3",BQ47&lt;&gt;""),HLOOKUP(BQ47,Points_Table_Modified,IF(BY47&gt;=6,8,BY47+2),FALSE),IF(BQ47&lt;&gt;"",HLOOKUP(BQ47,Points_Table,IF(BY47&gt;=6,8,BY47+2),FALSE),"")),BR47),BR47)</f>
        <v/>
      </c>
      <c r="BT47" s="51" t="str">
        <f>IF(AND($G47="6",AT47&lt;&gt;""),AT47,"")</f>
        <v/>
      </c>
      <c r="BU47" s="52" t="str">
        <f>IF(AND(AT47&lt;&gt;"",$G47="6"),_xlfn.RANK.EQ(AT47,$BT$6:$BT$89),"")</f>
        <v/>
      </c>
      <c r="BV47" s="52" t="str">
        <f>IF(IF(BU47&lt;&gt;"",IF(MAX(COUNTIF($BU$6:$BU$89,$BU$6:$BU$89))&gt;1,"x",""),"")&lt;&gt;"",BU47+1,"")</f>
        <v/>
      </c>
      <c r="BW47" s="52" t="str">
        <f>IF(BU47&lt;&gt;"",IF($G47="3",IF(AT47&lt;&gt;"",IF(AND(BU47&lt;=10,AT47&gt;=$BT$92),HLOOKUP(BU47,Points_Table_Modified,IF(BY47&gt;=6,8,BY47+2),FALSE),0),""),IF(AT47&lt;&gt;"",IF(AND(BU47&lt;=10,AT47&gt;=$BT$92),HLOOKUP(BU47,Points_Table,IF(BY47&gt;=6,8,BY47+2),FALSE),0),"")),"")</f>
        <v/>
      </c>
      <c r="BX47" s="53" t="str">
        <f>IF(BV47&lt;&gt;"",AVERAGE(IF(AND($G47="3",BV47&lt;&gt;""),HLOOKUP(BV47,Points_Table_Modified,IF(BY47&gt;=6,8,BY47+2),FALSE),IF(BV47&lt;&gt;"",HLOOKUP(BV47,Points_Table,IF(BY47&gt;=6,8,BY47+2),FALSE),"")),BW47),BW47)</f>
        <v/>
      </c>
      <c r="BY47" s="55">
        <f>VLOOKUP($G47,Entries_D_Event,5,FALSE)</f>
        <v>7</v>
      </c>
      <c r="BZ47" s="52" t="str">
        <f>CONCATENATE(BU47,BP47,BK47,BF47,BA47,AV47)</f>
        <v/>
      </c>
      <c r="CA47" s="118" t="str">
        <f>IF(BZ47&lt;&gt;"",IF(AND($G47="3",AT47&lt;&gt;""),10,IF(AT47&lt;&gt;"",5,"")),"")</f>
        <v/>
      </c>
      <c r="CB47" s="118">
        <f>_xlfn.NUMBERVALUE(IF(BZ47&lt;&gt;"",CONCATENATE(BX47,BS47,BN47,BI47,BD47,AY47),""))</f>
        <v>0</v>
      </c>
      <c r="CC47" s="56">
        <f>IFERROR(CA47+CB47,0)</f>
        <v>0</v>
      </c>
      <c r="CD47" s="90">
        <v>109</v>
      </c>
      <c r="CE47" s="54" t="str">
        <f>IF(AND($G47="1",CD47&lt;&gt;""),CD47,"")</f>
        <v/>
      </c>
      <c r="CF47" s="52" t="str">
        <f>IF(AND(CD47&lt;&gt;"",$G47="1"),_xlfn.RANK.EQ(CD47,$CE$6:$CE$89),"")</f>
        <v/>
      </c>
      <c r="CG47" s="52" t="str">
        <f>IF(IF(CF47&lt;&gt;"",IF(MAX(COUNTIF($CF$6:$CF$89,$CF$6:$CF$89))&gt;1,"x",""),"")&lt;&gt;"",CF47+1,"")</f>
        <v/>
      </c>
      <c r="CH47" s="52" t="str">
        <f>IF(CF47&lt;&gt;"",IF($G47="3",IF(CD47&lt;&gt;"",IF(AND(CF47&lt;=10,CD47&gt;=$CE$92),HLOOKUP(CF47,Points_Table_Modified,IF(DI47&gt;=6,8,DI47+2),FALSE),0),""),IF(CD47&lt;&gt;"",IF(AND(CF47&lt;=10,CD47&gt;=$CE$92),HLOOKUP(CF47,Points_Table,IF(DI47&gt;=6,8,DI47+2),FALSE),0),"")),"")</f>
        <v/>
      </c>
      <c r="CI47" s="53" t="str">
        <f>IF(CG47&lt;&gt;"",AVERAGE(IF(AND($G47="3",CG47&lt;&gt;""),HLOOKUP(CG47,Points_Table_Modified,IF(DI47&gt;=6,8,DI47+2),FALSE),IF(CG47&lt;&gt;"",HLOOKUP(CG47,Points_Table,IF(DI47&gt;=6,8,DI47+2),FALSE),"")),CH47),CH47)</f>
        <v/>
      </c>
      <c r="CJ47" s="51" t="str">
        <f>IF(AND($G47="2",CD47&lt;&gt;""),CD47,"")</f>
        <v/>
      </c>
      <c r="CK47" s="52" t="str">
        <f>IF(AND(CD47&lt;&gt;"",$G47="2"),_xlfn.RANK.EQ(CD47,$CJ$6:$CJ$89),"")</f>
        <v/>
      </c>
      <c r="CL47" s="52" t="str">
        <f>IF(IF(CK47&lt;&gt;"",IF(MAX(COUNTIF($CK$6:$CK$89,$CK$6:$CK$89))&gt;1,"x",""),"")&lt;&gt;"",CK47+1,"")</f>
        <v/>
      </c>
      <c r="CM47" s="54" t="str">
        <f>IF(CK47&lt;&gt;"",IF($G47="3",IF(CD47&lt;&gt;"",IF(AND(CK47&lt;=10,CD47&gt;=$CJ$92),HLOOKUP(CK47,Points_Table_Modified,IF(DI47&gt;=6,8,DI47+2),FALSE),0),""),IF(CD47&lt;&gt;"",IF(AND(CK47&lt;=10,CD47&gt;=$CJ$92),HLOOKUP(CK47,Points_Table,IF(DI47&gt;=6,8,DI47+2),FALSE),0),"")),"")</f>
        <v/>
      </c>
      <c r="CN47" s="53" t="str">
        <f>IF(CL47&lt;&gt;"",AVERAGE(IF(AND($G47="3",CL47&lt;&gt;""),HLOOKUP(CL47,Points_Table_Modified,IF(DI47&gt;=6,8,DI47+2),FALSE),IF(CL47&lt;&gt;"",HLOOKUP(CL47,Points_Table,IF(DI47&gt;=6,8,DI47+2),FALSE),"")),CM47),CM47)</f>
        <v/>
      </c>
      <c r="CO47" s="51" t="str">
        <f>IF(AND($G47="3",CD47&lt;&gt;""),CD47,"")</f>
        <v/>
      </c>
      <c r="CP47" s="52" t="str">
        <f>IF(AND(CD47&lt;&gt;"",$G47="3"),_xlfn.RANK.EQ(CD47,$CO$6:$CO$89),"")</f>
        <v/>
      </c>
      <c r="CQ47" s="52" t="str">
        <f>IF(IF(CP47&lt;&gt;"",IF(MAX(COUNTIF($CP47:$CP$89,$CP$6:$CP$89))&gt;1,"x",""),"")&lt;&gt;"",CP47+1,"")</f>
        <v/>
      </c>
      <c r="CR47" s="52" t="str">
        <f>IF(CP47&lt;&gt;"",IF($G47="3",IF(CD47&lt;&gt;"",IF(AND(CP47&lt;=20,CD47&gt;=$CO$92),HLOOKUP(CP47,Points_Table_Modified,IF(DI47&gt;=6,8,DI47+2),FALSE),0),""),IF(CD47&lt;&gt;"",IF(AND(CP47&lt;=10,CD47&gt;=$CO$92),HLOOKUP(CP47,Points_Table,IF(DI47&gt;=6,8,DI47+2),FALSE),0),"")),"")</f>
        <v/>
      </c>
      <c r="CS47" s="53" t="str">
        <f>IF(CQ47&lt;&gt;"",AVERAGE(IF(AND($G47="3",CQ47&lt;&gt;""),HLOOKUP(CQ47,Points_Table_Modified,IF(DI47&gt;=6,8,DI47+2),FALSE),IF(CQ47&lt;&gt;"",HLOOKUP(CQ47,Points_Table,IF(DI47&gt;=6,8,DI47+2),FALSE),"")),CR47),CR47)</f>
        <v/>
      </c>
      <c r="CT47" s="51" t="str">
        <f>IF(AND($G47="4",CD47&lt;&gt;""),CD47,"")</f>
        <v/>
      </c>
      <c r="CU47" s="52" t="str">
        <f>IF(AND(CD47&lt;&gt;"",G47="4"),_xlfn.RANK.EQ(CD47,$CT$6:$CT$89),"")</f>
        <v/>
      </c>
      <c r="CV47" s="52" t="str">
        <f>IF(IF(CU47&lt;&gt;"",IF(MAX(COUNTIF($CU$6:$CU$89,$CU$6:$CU$89))&gt;1,"x",""),"")&lt;&gt;"",CU47+1,"")</f>
        <v/>
      </c>
      <c r="CW47" s="52" t="str">
        <f>IF(CU47&lt;&gt;"",IF($G47="3",IF(CD47&lt;&gt;"",IF(AND(CU47&lt;=10,CD47&gt;=$CT$92),HLOOKUP(CU47,Points_Table_Modified,IF(DI47&gt;=6,8,DI47+2),FALSE),0),""),IF(CD47&lt;&gt;"",IF(AND(CU47&lt;=10,CD47&gt;=$CT$92),HLOOKUP(CU47,Points_Table,IF(DI47&gt;=6,8,DI47+2),FALSE),0),"")),"")</f>
        <v/>
      </c>
      <c r="CX47" s="53" t="str">
        <f>IF(CV47&lt;&gt;"",AVERAGE(IF(AND($G47="3",CV47&lt;&gt;""),HLOOKUP(CV47,Points_Table_Modified,IF(DI47&gt;=6,8,DI47+2),FALSE),IF(CV47&lt;&gt;"",HLOOKUP(CV47,Points_Table,IF(DI47&gt;=6,8,DI47+2),FALSE),"")),CW47),CW47)</f>
        <v/>
      </c>
      <c r="CY47" s="51" t="str">
        <f>IF(AND($G47="5",CD47&lt;&gt;""),CD47,"")</f>
        <v/>
      </c>
      <c r="CZ47" s="52" t="str">
        <f>IF(AND(CD47&lt;&gt;"",$G47="5"),_xlfn.RANK.EQ(CD47,$CY$6:$CY$89),"")</f>
        <v/>
      </c>
      <c r="DA47" s="52" t="str">
        <f>IF(IF(CZ47&lt;&gt;"",IF(MAX(COUNTIF($CZ$6:$CZ$89,$CZ$6:$CZ$89))&gt;1,"x",""),"")&lt;&gt;"",CZ47+1,"")</f>
        <v/>
      </c>
      <c r="DB47" s="52" t="str">
        <f>IF(CZ47&lt;&gt;"",IF($G47="3",IF(CD47&lt;&gt;"",IF(AND(CZ47&lt;=10,CD47&gt;=$CY$92),HLOOKUP(CZ47,Points_Table_Modified,IF(DI47&gt;=6,8,DI47+2),FALSE),0),""),IF(CD47&lt;&gt;"",IF(AND(CZ47&lt;=10,CD47&gt;=$CY$92),HLOOKUP(CZ47,Points_Table,IF(DI47&gt;=6,8,DI47+2),FALSE),0),"")),"")</f>
        <v/>
      </c>
      <c r="DC47" s="53" t="str">
        <f>IF(DA47&lt;&gt;"",AVERAGE(IF(AND($G47="3",DA47&lt;&gt;""),HLOOKUP(DA47,Points_Table_Modified,IF(DI47&gt;=6,8,DI47+2),FALSE),IF(DA47&lt;&gt;"",HLOOKUP(DA47,Points_Table,IF(DI47&gt;=6,8,DI47+2),FALSE),"")),DB47),DB47)</f>
        <v/>
      </c>
      <c r="DD47" s="51">
        <f>IF(AND($G47="6",CD47&lt;&gt;""),CD47,"")</f>
        <v>109</v>
      </c>
      <c r="DE47" s="52">
        <f>IF(AND(CD47&lt;&gt;"",$G47="6"),_xlfn.RANK.EQ(CD47,$DD$6:$DD$89),"")</f>
        <v>7</v>
      </c>
      <c r="DF47" s="52" t="str">
        <f>IF(IF(DE47&lt;&gt;"",IF(MAX(COUNTIF($DE$6:$DE$89,$DE$6:$DE$89))&gt;1,"x",""),"")&lt;&gt;"",DE47+1,"")</f>
        <v/>
      </c>
      <c r="DG47" s="52">
        <f>IF(DE47&lt;&gt;"",IF($G47="3",IF(CD47&lt;&gt;"",IF(AND(DE47&lt;=10,CD47&gt;=$DD$92),HLOOKUP(DE47,Points_Table_Modified,IF(DI47&gt;=6,8,DI47+2),FALSE),0),""),IF(CD47&lt;&gt;"",IF(AND(DE47&lt;=10,CD47&gt;=$DD$92),HLOOKUP(DE47,Points_Table,IF(DI47&gt;=6,8,DI47+2),FALSE),0),"")),"")</f>
        <v>8</v>
      </c>
      <c r="DH47" s="53">
        <f>IF(DF47&lt;&gt;"",AVERAGE(IF(AND($G47="3",DF47&lt;&gt;""),HLOOKUP(DF47,Points_Table_Modified,IF(DI47&gt;=6,8,DI47+2),FALSE),IF(DF47&lt;&gt;"",HLOOKUP(DF47,Points_Table,IF(DI47&gt;=6,8,DI47+2),FALSE),"")),DG47),DG47)</f>
        <v>8</v>
      </c>
      <c r="DI47" s="55">
        <f>VLOOKUP($G47,Entries_D_Event,6,FALSE)</f>
        <v>10</v>
      </c>
      <c r="DJ47" s="52" t="str">
        <f>CONCATENATE(DE47,CZ47,CU47,CP47,CK47,CF47)</f>
        <v>7</v>
      </c>
      <c r="DK47" s="52">
        <f>IF(DJ47&lt;&gt;"",IF(AND($G47="3",CD47&lt;&gt;""),10,IF(CD47&lt;&gt;"",5,"")),"")</f>
        <v>5</v>
      </c>
      <c r="DL47" s="156">
        <f>_xlfn.NUMBERVALUE(IF(DJ47&lt;&gt;"",CONCATENATE(DH47,DC47,CX47,CS47,CN47,CI47),""))</f>
        <v>8</v>
      </c>
      <c r="DM47" s="56">
        <f>IFERROR(DK47+DL47,0)</f>
        <v>13</v>
      </c>
      <c r="DN47" s="90"/>
      <c r="DO47" s="52" t="str">
        <f>IF(AND($G47="1",DN47&lt;&gt;""),DN47,"")</f>
        <v/>
      </c>
      <c r="DP47" s="52" t="str">
        <f>IF(AND(DN47&lt;&gt;"",$G47="1"),_xlfn.RANK.EQ(DN47,$DO$6:$DO$89),"")</f>
        <v/>
      </c>
      <c r="DQ47" s="52" t="str">
        <f>IF(IF(DP47&lt;&gt;"",IF(MAX(COUNTIF($DP$6:$DP$89,$DP$6:$DP$89))&gt;1,"x",""),"")&lt;&gt;"",DP47+1,"")</f>
        <v/>
      </c>
      <c r="DR47" s="52" t="str">
        <f>IF(DP47&lt;&gt;"",IF($G47="3",IF(DN47&lt;&gt;"",IF(AND(DP47&lt;=10,DN47&gt;=$DO$92),HLOOKUP(DP47,Points_Table_Modified,IF(ES47&gt;=6,8,ES47+2),FALSE),0),""),IF(DN47&lt;&gt;"",IF(AND(DP47&lt;=10,DN47&gt;=$DO$92),HLOOKUP(DP47,Points_Table,IF(ES47&gt;=6,8,ES47+2),FALSE),0),"")),"")</f>
        <v/>
      </c>
      <c r="DS47" s="53" t="str">
        <f>IF(DQ47&lt;&gt;"",AVERAGE(IF(AND($G47="3",DQ47&lt;&gt;""),HLOOKUP(DQ47,Points_Table_Modified,IF(ES47&gt;=6,8,ES47+2),FALSE),IF(DQ47&lt;&gt;"",HLOOKUP(DQ47,Points_Table,IF(ES47&gt;=6,8,ES47+2),FALSE),"")),DR47),DR47)</f>
        <v/>
      </c>
      <c r="DT47" s="51" t="str">
        <f>IF(AND($G47="2",DN47&lt;&gt;""),DN47,"")</f>
        <v/>
      </c>
      <c r="DU47" s="52" t="str">
        <f>IF(AND(DN47&lt;&gt;"",$G47="2"),_xlfn.RANK.EQ(DN47,$DT$6:$DT$89),"")</f>
        <v/>
      </c>
      <c r="DV47" s="52" t="str">
        <f>IF(IF(DU47&lt;&gt;"",IF(MAX(COUNTIF($DU$6:$DU$89,$DU$6:$DU$89))&gt;1,"x",""),"")&lt;&gt;"",DU47+1,"")</f>
        <v/>
      </c>
      <c r="DW47" s="54" t="str">
        <f>IF(DU47&lt;&gt;"",IF($G47="3",IF(DN47&lt;&gt;"",IF(AND(DU47&lt;=10,DN47&gt;=$DT$92),HLOOKUP(DU47,Points_Table_Modified,IF(ES47&gt;=6,8,ES47+2),FALSE),0),""),IF(DN47&lt;&gt;"",IF(AND(DU47&lt;=10,DN47&gt;=$DT$92),HLOOKUP(DU47,Points_Table,IF(ES47&gt;=6,8,ES47+2),FALSE),0),"")),"")</f>
        <v/>
      </c>
      <c r="DX47" s="53" t="str">
        <f>IF(DV47&lt;&gt;"",AVERAGE(IF(AND($G47="3",DV47&lt;&gt;""),HLOOKUP(DV47,Points_Table_Modified,IF(ES47&gt;=6,8,ES47+2),FALSE),IF(DV47&lt;&gt;"",HLOOKUP(DV47,Points_Table,IF(ES47&gt;=6,8,ES47+2),FALSE),"")),DW47),DW47)</f>
        <v/>
      </c>
      <c r="DY47" s="51" t="str">
        <f>IF(AND($G47="3",DN47&lt;&gt;""),DN47,"")</f>
        <v/>
      </c>
      <c r="DZ47" s="52" t="str">
        <f>IF(AND(DN47&lt;&gt;"",$G47="3"),_xlfn.RANK.EQ(DN47,$DY$6:$DY$89),"")</f>
        <v/>
      </c>
      <c r="EA47" s="52" t="str">
        <f>IF(IF(DZ47&lt;&gt;"",IF(MAX(COUNTIF($DZ$6:$DZ$89,$DZ$6:$DZ$89))&gt;1,"x",""),"")&lt;&gt;"",DZ47+1,"")</f>
        <v/>
      </c>
      <c r="EB47" s="52" t="str">
        <f>IF(DZ47&lt;&gt;"",IF($G47="3",IF(DN47&lt;&gt;"",IF(AND(DZ47&lt;=20,DN47&gt;=$DY$92),HLOOKUP(DZ47,Points_Table_Modified,IF(ES47&gt;=6,8,ES47+2),FALSE),0),""),IF(DN47&lt;&gt;"",IF(AND(DZ47&lt;=10,DN47&gt;=$DY$92),HLOOKUP(DZ47,Points_Table,IF(ES47&gt;=6,8,ES47+2),FALSE),0),"")),"")</f>
        <v/>
      </c>
      <c r="EC47" s="53" t="str">
        <f>IF(EA47&lt;&gt;"",AVERAGE(IF(AND($G47="3",EA47&lt;&gt;""),HLOOKUP(EA47,Points_Table_Modified,IF(ES47&gt;=6,8,ES47+2),FALSE),IF(EA47&lt;&gt;"",HLOOKUP(EA47,Points_Table,IF(ES47&gt;=6,8,ES47+2),FALSE),"")),EB47),EB47)</f>
        <v/>
      </c>
      <c r="ED47" s="51" t="str">
        <f>IF(AND($G47="4",DN47&lt;&gt;""),DN47,"")</f>
        <v/>
      </c>
      <c r="EE47" s="52" t="str">
        <f>IF(AND(DN47&lt;&gt;"",G47="4"),_xlfn.RANK.EQ(DN47,$ED$6:$ED$89),"")</f>
        <v/>
      </c>
      <c r="EF47" s="52" t="str">
        <f>IF(IF(EE47&lt;&gt;"",IF(MAX(COUNTIF($EE$6:$EE$89,$EE$6:$EE$89))&gt;1,"x",""),"")&lt;&gt;"",EE47+1,"")</f>
        <v/>
      </c>
      <c r="EG47" s="52" t="str">
        <f>IF(EE47&lt;&gt;"",IF($G47="3",IF(DN47&lt;&gt;"",IF(AND(EE47&lt;=10,DN47&gt;=$ED$92),HLOOKUP(EE47,Points_Table_Modified,IF(ES47&gt;=6,8,ES47+2),FALSE),0),""),IF(DN47&lt;&gt;"",IF(AND(EE47&lt;=10,DN47&gt;=$ED$92),HLOOKUP(EE47,Points_Table,IF(ES47&gt;=6,8,ES47+2),FALSE),0),"")),"")</f>
        <v/>
      </c>
      <c r="EH47" s="53" t="str">
        <f>IF(EF47&lt;&gt;"",AVERAGE(IF(AND($G47="3",EF47&lt;&gt;""),HLOOKUP(EF47,Points_Table_Modified,IF(ES47&gt;=6,8,ES47+2),FALSE),IF(EF47&lt;&gt;"",HLOOKUP(EF47,Points_Table,IF(ES47&gt;=6,8,ES47+2),FALSE),"")),EG47),EG47)</f>
        <v/>
      </c>
      <c r="EI47" s="51" t="str">
        <f>IF(AND($G47="5",DN47&lt;&gt;""),DN47,"")</f>
        <v/>
      </c>
      <c r="EJ47" s="52" t="str">
        <f>IF(AND(DN47&lt;&gt;"",$G47="5"),_xlfn.RANK.EQ(DN47,$EI$6:$EI$89),"")</f>
        <v/>
      </c>
      <c r="EK47" s="52" t="str">
        <f>IF(IF(EJ47&lt;&gt;"",IF(MAX(COUNTIF($EJ$6:$EJ$89,$EJ$6:$EJ$89))&gt;1,"x",""),"")&lt;&gt;"",EJ47+1,"")</f>
        <v/>
      </c>
      <c r="EL47" s="52" t="str">
        <f>IF(EJ47&lt;&gt;"",IF($G47="3",IF(DN47&lt;&gt;"",IF(AND(EJ47&lt;=10,DN47&gt;=$EI$92),HLOOKUP(EJ47,Points_Table_Modified,IF(ES47&gt;=6,8,ES47+2),FALSE),0),""),IF(DN47&lt;&gt;"",IF(AND(EJ47&lt;=10,DN47&gt;=$EI$92),HLOOKUP(EJ47,Points_Table,IF(ES47&gt;=6,8,ES47+2),FALSE),0),"")),"")</f>
        <v/>
      </c>
      <c r="EM47" s="53" t="str">
        <f>IF(EK47&lt;&gt;"",AVERAGE(IF(AND($G47="3",EK47&lt;&gt;""),HLOOKUP(EK47,Points_Table_Modified,IF(ES47&gt;=6,8,ES47+2),FALSE),IF(EK47&lt;&gt;"",HLOOKUP(EK47,Points_Table,IF(ES47&gt;=6,8,ES47+2),FALSE),"")),EL47),EL47)</f>
        <v/>
      </c>
      <c r="EN47" s="51" t="str">
        <f>IF(AND($G47="6",DN47&lt;&gt;""),DN47,"")</f>
        <v/>
      </c>
      <c r="EO47" s="52" t="str">
        <f>IF(AND(DN47&lt;&gt;"",$G47="6"),_xlfn.RANK.EQ(DN47,$EN$6:$EN$89),"")</f>
        <v/>
      </c>
      <c r="EP47" s="52" t="str">
        <f>IF(IF(EO47&lt;&gt;"",IF(MAX(COUNTIF($EO$6:$EO$89,$EO$6:$EO$89))&gt;1,"x",""),"")&lt;&gt;"",EO47+1,"")</f>
        <v/>
      </c>
      <c r="EQ47" s="52" t="str">
        <f>IF(EO47&lt;&gt;"",IF($G47="3",IF(DN47&lt;&gt;"",IF(AND(EO47&lt;=10,DN47&gt;=$EN$92),HLOOKUP(EO47,Points_Table_Modified,IF(ES47&gt;=6,8,ES47+2),FALSE),0),""),IF(DN47&lt;&gt;"",IF(AND(EO47&lt;=10,DN47&gt;=$EN$92),HLOOKUP(EO47,Points_Table,IF(ES47&gt;=6,8,ES47+2),FALSE),0),"")),"")</f>
        <v/>
      </c>
      <c r="ER47" s="53" t="str">
        <f>IF(EP47&lt;&gt;"",AVERAGE(IF(AND($G47="3",EP47&lt;&gt;""),HLOOKUP(EP47,Points_Table_Modified,IF(ES47&gt;=6,8,ES47+2),FALSE),IF(EP47&lt;&gt;"",HLOOKUP(EP47,Points_Table,IF(ES47&gt;=6,8,ES47+2),FALSE),"")),EQ47),EQ47)</f>
        <v/>
      </c>
      <c r="ES47" s="57">
        <f>VLOOKUP($G47,Entries_D_Event,7,FALSE)</f>
        <v>7</v>
      </c>
      <c r="ET47" s="52" t="str">
        <f>CONCATENATE(EO47,EJ47,EE47,DZ47,DU47,DP47)</f>
        <v/>
      </c>
      <c r="EU47" s="118" t="str">
        <f>IF(ET47&lt;&gt;"",IF(AND($G47="3",DN47&lt;&gt;""),10,IF(DN47&lt;&gt;"",5,"")),"")</f>
        <v/>
      </c>
      <c r="EV47" s="118">
        <f>_xlfn.NUMBERVALUE(IF(ET47&lt;&gt;"",CONCATENATE(ER47,EM47,EH47,EC47,DX47,DS47),""))</f>
        <v>0</v>
      </c>
      <c r="EW47" s="56">
        <f>IFERROR(EU47+EV47,0)</f>
        <v>0</v>
      </c>
      <c r="EX47" s="90"/>
      <c r="EY47" s="52" t="str">
        <f>IF(AND($G47="1",EX47&lt;&gt;""),EX47,"")</f>
        <v/>
      </c>
      <c r="EZ47" s="52" t="str">
        <f>IF(AND(EX47&lt;&gt;"",$G47="1"),_xlfn.RANK.EQ(EX47,$EY$6:$EY$89),"")</f>
        <v/>
      </c>
      <c r="FA47" s="52" t="str">
        <f>IF(IF(EZ47&lt;&gt;"",IF(MAX(COUNTIF($EZ$6:$EZ$89,$EZ$6:$EZ$89))&gt;1,"x",""),"")&lt;&gt;"",EZ47+1,"")</f>
        <v/>
      </c>
      <c r="FB47" s="52" t="str">
        <f>IF(EZ47&lt;&gt;"",IF($G47="3",IF(EX47&lt;&gt;"",IF(AND(EZ47&lt;=10,EX47&gt;=$EY$92),HLOOKUP(EZ47,Points_Table_Modified,IF(GC47&gt;=6,8,GC47+2),FALSE),0),""),IF(EX47&lt;&gt;"",IF(AND(EZ47&lt;=10,EX47&gt;=$EY$92),HLOOKUP(EZ47,Points_Table,IF(GC47&gt;=6,8,GC47+2),FALSE),0),"")),"")</f>
        <v/>
      </c>
      <c r="FC47" s="56" t="str">
        <f>IF(FB47&gt;0,IF(FA47&lt;&gt;"",AVERAGE(IF(AND($G47="3",FA47&lt;&gt;""),HLOOKUP(FA47,Points_Table_Modified,IF(GC47&gt;=6,8,GC47+2),FALSE),IF(FA47&lt;&gt;"",HLOOKUP(FA47,Points_Table,IF(GC47&gt;=6,8,GC47+2),FALSE),"")),FB47),FB47),0)</f>
        <v/>
      </c>
      <c r="FD47" s="51" t="str">
        <f>IF(AND($G47="2",EX47&lt;&gt;""),EX47,"")</f>
        <v/>
      </c>
      <c r="FE47" s="52" t="str">
        <f>IF(AND(EX47&lt;&gt;"",$G47="2"),_xlfn.RANK.EQ(EX47,$FD$6:$FD$89),"")</f>
        <v/>
      </c>
      <c r="FF47" s="52" t="str">
        <f>IF(IF(FE47&lt;&gt;"",IF(MAX(COUNTIF($FE$6:$FE$89,$FE$6:$FE$89))&gt;1,"x",""),"")&lt;&gt;"",FE47+1,"")</f>
        <v/>
      </c>
      <c r="FG47" s="54" t="str">
        <f>IF(FE47&lt;&gt;"",IF($G47="3",IF(EX47&lt;&gt;"",IF(AND(FE47&lt;=10,EX47&gt;=$FD$92),HLOOKUP(FE47,Points_Table_Modified,IF(GC47&gt;=6,8,GC47+2),FALSE),0),""),IF(EX47&lt;&gt;"",IF(AND(FE47&lt;=10,EX47&gt;=$FD$92),HLOOKUP(FE47,Points_Table,IF(GC47&gt;=6,8,GC47+2),FALSE),0),"")),"")</f>
        <v/>
      </c>
      <c r="FH47" s="56" t="str">
        <f>IF(FG47&gt;0,IF(FF47&lt;&gt;"",AVERAGE(IF(AND($G47="3",FF47&lt;&gt;""),HLOOKUP(FF47,Points_Table_Modified,IF(GC47&gt;=6,8,GC47+2),FALSE),IF(FF47&lt;&gt;"",HLOOKUP(FF47,Points_Table,IF(GC47&gt;=6,8,GC47+2),FALSE),"")),FG47),FG47),0)</f>
        <v/>
      </c>
      <c r="FI47" s="51" t="str">
        <f>IF(AND($G47="3",EX47&lt;&gt;""),EX47,"")</f>
        <v/>
      </c>
      <c r="FJ47" s="52" t="str">
        <f>IF(AND(EX47&lt;&gt;"",$G47="3"),_xlfn.RANK.EQ(EX47,$FI$6:$FI$89),"")</f>
        <v/>
      </c>
      <c r="FK47" s="52" t="str">
        <f>IF(IF(FJ47&lt;&gt;"",IF(MAX(COUNTIF($FJ$6:$FJ$89,$FJ$6:$FJ$89))&gt;1,"x",""),"")&lt;&gt;"",FJ47+1,"")</f>
        <v/>
      </c>
      <c r="FL47" s="52" t="str">
        <f>IF(FJ47&lt;&gt;"",IF($G47="3",IF(EX47&lt;&gt;"",IF(AND(FJ47&lt;=20,EX47&gt;=$FI$92),HLOOKUP(FJ47,Points_Table_Modified,IF(GC47&gt;=6,8,GC47+2),FALSE),0),""),IF(EX47&lt;&gt;"",IF(AND(FJ47&lt;=10,EX47&gt;=$FI$92),HLOOKUP(FJ47,Points_Table,IF(GC47&gt;=6,8,GC47+2),FALSE),0),"")),"")</f>
        <v/>
      </c>
      <c r="FM47" s="56" t="str">
        <f>IF(FL47&gt;0,IF(FK47&lt;&gt;"",AVERAGE(IF(AND($G47="3",FK47&lt;&gt;""),HLOOKUP(FK47,Points_Table_Modified,IF(GC47&gt;=6,8,GC47+2),FALSE),IF(FK47&lt;&gt;"",HLOOKUP(FK47,Points_Table,IF(GC47&gt;=6,8,GC47+2),FALSE),"")),FL47),FL47),0)</f>
        <v/>
      </c>
      <c r="FN47" s="51" t="str">
        <f>IF(AND($G47="4",EX47&lt;&gt;""),EX47,"")</f>
        <v/>
      </c>
      <c r="FO47" s="52" t="str">
        <f>IF(AND(EX47&lt;&gt;"",G47="4"),_xlfn.RANK.EQ(EX47,$FN$6:$FN$89),"")</f>
        <v/>
      </c>
      <c r="FP47" s="52" t="str">
        <f>IF(IF(FO47&lt;&gt;"",IF(MAX(COUNTIF($FO$6:$FO$89,$FO$6:$FO$89))&gt;1,"x",""),"")&lt;&gt;"",FO47+1,"")</f>
        <v/>
      </c>
      <c r="FQ47" s="52" t="str">
        <f>IF(FO47&lt;&gt;"",IF($G47="3",IF(EX47&lt;&gt;"",IF(AND(FO47&lt;=10,EX47&gt;=$FN$92),HLOOKUP(FO47,Points_Table_Modified,IF(GC47&gt;=6,8,GC47+2),FALSE),0),""),IF(EX47&lt;&gt;"",IF(AND(FO47&lt;=10,EX47&gt;=$FN$92),HLOOKUP(FO47,Points_Table,IF(GC47&gt;=6,8,GC47+2),FALSE),0),"")),"")</f>
        <v/>
      </c>
      <c r="FR47" s="56" t="str">
        <f>IF(FQ47&gt;0,IF(FP47&lt;&gt;"",AVERAGE(IF(AND($G47="3",FP47&lt;&gt;""),HLOOKUP(FP47,Points_Table_Modified,IF(GC47&gt;=6,8,GC47+2),FALSE),IF(FP47&lt;&gt;"",HLOOKUP(FP47,Points_Table,IF(GC47&gt;=6,8,GC47+2),FALSE),"")),FQ47),FQ47),0)</f>
        <v/>
      </c>
      <c r="FS47" s="51" t="str">
        <f>IF(AND($G47="5",EX47&lt;&gt;""),EX47,"")</f>
        <v/>
      </c>
      <c r="FT47" s="52" t="str">
        <f>IF(AND(EX47&lt;&gt;"",$G47="5"),_xlfn.RANK.EQ(EX47,$FS$6:$FS$89),"")</f>
        <v/>
      </c>
      <c r="FU47" s="52" t="str">
        <f>IF(IF(FT47&lt;&gt;"",IF(MAX(COUNTIF($FT$6:$FT$89,$FT$6:$FT$89))&gt;1,"x",""),"")&lt;&gt;"",FT47+1,"")</f>
        <v/>
      </c>
      <c r="FV47" s="52" t="str">
        <f>IF(FT47&lt;&gt;"",IF($G47="3",IF(EX47&lt;&gt;"",IF(AND(FT47&lt;=10,EX47&gt;=$FS$92),HLOOKUP(FT47,Points_Table_Modified,IF(GC47&gt;=6,8,GC47+2),FALSE),0),""),IF(EX47&lt;&gt;"",IF(AND(FT47&lt;=10,EX47&gt;=$FS$92),HLOOKUP(FT47,Points_Table,IF(GC47&gt;=6,8,GC47+2),FALSE),0),"")),"")</f>
        <v/>
      </c>
      <c r="FW47" s="56" t="str">
        <f>IF(FV47&gt;0,IF(FU47&lt;&gt;"",AVERAGE(IF(AND($G47="3",FU47&lt;&gt;""),HLOOKUP(FU47,Points_Table_Modified,IF(GC47&gt;=6,8,GC47+2),FALSE),IF(FU47&lt;&gt;"",HLOOKUP(FU47,Points_Table,IF(GC47&gt;=6,8,GC47+2),FALSE),"")),FV47),FV47),0)</f>
        <v/>
      </c>
      <c r="FX47" s="51" t="str">
        <f>IF(AND($G47="6",EX47&lt;&gt;""),EX47,"")</f>
        <v/>
      </c>
      <c r="FY47" s="52" t="str">
        <f>IF(AND(EX47&lt;&gt;"",$G47="6"),_xlfn.RANK.EQ(EX47,$FX$6:$FX$89),"")</f>
        <v/>
      </c>
      <c r="FZ47" s="52" t="str">
        <f>IF(IF(FY47&lt;&gt;"",IF(MAX(COUNTIF($FY$6:$FY$89,$FY$6:$FY$89))&gt;1,"x",""),"")&lt;&gt;"",FY47+1,"")</f>
        <v/>
      </c>
      <c r="GA47" s="52" t="str">
        <f>IF(FY47&lt;&gt;"",IF($G47="3",IF(EX47&lt;&gt;"",IF(AND(FY47&lt;=10,EX47&gt;=$FX$92),HLOOKUP(FY47,Points_Table_Modified,IF(GC47&gt;=6,8,GC47+2),FALSE),0),""),IF(EX47&lt;&gt;"",IF(AND(FY47&lt;=10,EX47&gt;=$FX$92),HLOOKUP(FY47,Points_Table,IF(GC47&gt;=6,8,GC47+2),FALSE),0),"")),"")</f>
        <v/>
      </c>
      <c r="GB47" s="56" t="str">
        <f>IF(GA47&gt;0,IF(FZ47&lt;&gt;"",AVERAGE(IF(AND($G47="3",FZ47&lt;&gt;""),HLOOKUP(FZ47,Points_Table_Modified,IF(GC47&gt;=6,8,GC47+2),FALSE),IF(FZ47&lt;&gt;"",HLOOKUP(FZ47,Points_Table,IF(GC47&gt;=6,8,GC47+2),FALSE),"")),GA47),GA47),0)</f>
        <v/>
      </c>
      <c r="GC47" s="57">
        <f>VLOOKUP($G47,Entries_D_Event,8,FALSE)</f>
        <v>0</v>
      </c>
      <c r="GD47" s="52" t="str">
        <f>CONCATENATE(FY47,FT47,FO47,FJ47,FE47,EZ47)</f>
        <v/>
      </c>
      <c r="GE47" s="118" t="str">
        <f>IF(GD47&lt;&gt;"",IF(AND($G47="3",EX47&lt;&gt;""),10,IF(EX47&lt;&gt;"",5,"")),"")</f>
        <v/>
      </c>
      <c r="GF47" s="118">
        <f>_xlfn.NUMBERVALUE(IF(GD47&lt;&gt;"",CONCATENATE(GB47,FW47,FR47,FM47,FH47,FC47),""))</f>
        <v>0</v>
      </c>
      <c r="GG47" s="56">
        <f>IFERROR(GE47+GF47,0)</f>
        <v>0</v>
      </c>
      <c r="GH47" s="90"/>
      <c r="GI47" s="52" t="str">
        <f>IF(AND($G47="1",GH47&lt;&gt;""),GH47,"")</f>
        <v/>
      </c>
      <c r="GJ47" s="52" t="str">
        <f>IF(AND(GH47&lt;&gt;"",$G47="1"),_xlfn.RANK.EQ(GH47,$GI$6:$GI$89),"")</f>
        <v/>
      </c>
      <c r="GK47" s="52" t="str">
        <f>IF(IF(GJ47&lt;&gt;"",IF(MAX(COUNTIF($GJ$6:$GJ$89,$GJ$6:$GJ$89))&gt;1,"x",""),"")&lt;&gt;"",GJ47+1,"")</f>
        <v/>
      </c>
      <c r="GL47" s="52" t="str">
        <f>IF(GJ47&lt;&gt;"",IF($G47="3",IF(GH47&lt;&gt;"",IF(AND(GJ47&lt;=10,GH47&gt;=$GI$92),HLOOKUP(GJ47,Points_Table_Modified,IF(HM47&gt;=6,8,HM47+2),FALSE),0),""),IF(GH47&lt;&gt;"",IF(AND(GJ47&lt;=10,GH47&gt;=$GI$92),HLOOKUP(GJ47,Points_Table,IF(HM47&gt;=6,8,HM47+2),FALSE),0),"")),"")</f>
        <v/>
      </c>
      <c r="GM47" s="53" t="str">
        <f>IF(GK47&lt;&gt;"",AVERAGE(IF(AND($G47="3",GK47&lt;&gt;""),HLOOKUP(GK47,Points_Table_Modified,IF(HM47&gt;=6,8,HM47+2),FALSE),IF(GK47&lt;&gt;"",HLOOKUP(GK47,Points_Table,IF(HM47&gt;=6,8,HM47+2),FALSE),"")),GL47),GL47)</f>
        <v/>
      </c>
      <c r="GN47" s="51" t="str">
        <f>IF(AND($G47="2",GH47&lt;&gt;""),GH47,"")</f>
        <v/>
      </c>
      <c r="GO47" s="52" t="str">
        <f>IF(AND(GH47&lt;&gt;"",$G47="2"),_xlfn.RANK.EQ(GH47,$GN$6:$GN$89),"")</f>
        <v/>
      </c>
      <c r="GP47" s="52" t="str">
        <f>IF(IF(GO47&lt;&gt;"",IF(MAX(COUNTIF($GO$6:$GO$89,$GO$6:$GO$89))&gt;1,"x",""),"")&lt;&gt;"",GO47+1,"")</f>
        <v/>
      </c>
      <c r="GQ47" s="54" t="str">
        <f>IF(GO47&lt;&gt;"",IF($G47="3",IF(GH47&lt;&gt;"",IF(AND(GO47&lt;=10,GH47&gt;=$GN$92),HLOOKUP(GO47,Points_Table_Modified,IF(HM47&gt;=6,8,HM47+2),FALSE),0),""),IF(GH47&lt;&gt;"",IF(AND(GO47&lt;=10,GH47&gt;=$GN$92),HLOOKUP(GO47,Points_Table,IF(HM47&gt;=6,8,HM47+2),FALSE),0),"")),"")</f>
        <v/>
      </c>
      <c r="GR47" s="53" t="str">
        <f>IF(GP47&lt;&gt;"",AVERAGE(IF(AND($G47="3",GP47&lt;&gt;""),HLOOKUP(GP47,Points_Table_Modified,IF(HM47&gt;=6,8,HM47+2),FALSE),IF(GP47&lt;&gt;"",HLOOKUP(GP47,Points_Table,IF(HM47&gt;=6,8,HM47+2),FALSE),"")),GQ47),GQ47)</f>
        <v/>
      </c>
      <c r="GS47" s="51" t="str">
        <f>IF(AND($G47="3",GH47&lt;&gt;""),GH47,"")</f>
        <v/>
      </c>
      <c r="GT47" s="52" t="str">
        <f>IF(AND(GH47&lt;&gt;"",$G47="3"),_xlfn.RANK.EQ(GH47,$GS$6:$GS$89),"")</f>
        <v/>
      </c>
      <c r="GU47" s="52" t="str">
        <f>IF(IF(GT47&lt;&gt;"",IF(MAX(COUNTIF($GT$6:$GT$89,$GT$6:$GT$89))&gt;1,"x",""),"")&lt;&gt;"",GT47+1,"")</f>
        <v/>
      </c>
      <c r="GV47" s="52" t="str">
        <f>IF(GT47&lt;&gt;"",IF($G47="3",IF(GH47&lt;&gt;"",IF(AND(GT47&lt;=20,GH47&gt;=$GS$92),HLOOKUP(GT47,Points_Table_Modified,IF(HM47&gt;=6,8,HM47+2),FALSE),0),""),IF(GH47&lt;&gt;"",IF(AND(GT47&lt;=10,GH47&gt;=$GS$92),HLOOKUP(GT47,Points_Table,IF(HM47&gt;=6,8,HM47+2),FALSE),0),"")),"")</f>
        <v/>
      </c>
      <c r="GW47" s="53" t="str">
        <f>IF(GU47&lt;&gt;"",AVERAGE(IF(AND($G47="3",GU47&lt;&gt;""),HLOOKUP(GU47,Points_Table_Modified,IF(HM47&gt;=6,8,HM47+2),FALSE),IF(GU47&lt;&gt;"",HLOOKUP(GU47,Points_Table,IF(HM47&gt;=6,8,HM47+2),FALSE),"")),GV47),GV47)</f>
        <v/>
      </c>
      <c r="GX47" s="51" t="str">
        <f>IF(AND($G47="4",GH47&lt;&gt;""),GH47,"")</f>
        <v/>
      </c>
      <c r="GY47" s="52" t="str">
        <f>IF(AND($GH47&lt;&gt;"",G47="4"),_xlfn.RANK.EQ(GH47,$GX$6:$GX$89),"")</f>
        <v/>
      </c>
      <c r="GZ47" s="52" t="str">
        <f>IF(IF(GY47&lt;&gt;"",IF(MAX(COUNTIF($GY$6:$GY$89,$GY$6:$GY$89))&gt;1,"x",""),"")&lt;&gt;"",GY47+1,"")</f>
        <v/>
      </c>
      <c r="HA47" s="52" t="str">
        <f>IF(GY47&lt;&gt;"",IF($G47="3",IF(GH47&lt;&gt;"",IF(AND(GY47&lt;=10,GH47&gt;=$GX$92),HLOOKUP(GY47,Points_Table_Modified,IF(HM47&gt;=6,8,HM47+2),FALSE),0),""),IF(GH47&lt;&gt;"",IF(AND(GY47&lt;=10,GH47&gt;=$GX$92),HLOOKUP(GY47,Points_Table,IF(HM47&gt;=6,8,HM47+2),FALSE),0),"")),"")</f>
        <v/>
      </c>
      <c r="HB47" s="53" t="str">
        <f>IF(GZ47&lt;&gt;"",AVERAGE(IF(AND($G47="3",GZ47&lt;&gt;""),HLOOKUP(GZ47,Points_Table_Modified,IF(HM47&gt;=6,8,HM47+2),FALSE),IF(GZ47&lt;&gt;"",HLOOKUP(GZ47,Points_Table,IF(HM47&gt;=6,8,HM47+2),FALSE),"")),HA47),HA47)</f>
        <v/>
      </c>
      <c r="HC47" s="51" t="str">
        <f>IF(AND($G47="5",GH47&lt;&gt;""),GH47,"")</f>
        <v/>
      </c>
      <c r="HD47" s="52" t="str">
        <f>IF(AND(GH47&lt;&gt;"",$G47="5"),_xlfn.RANK.EQ(GH47,$HC$6:$HC$89),"")</f>
        <v/>
      </c>
      <c r="HE47" s="52" t="str">
        <f>IF(IF(HD47&lt;&gt;"",IF(MAX(COUNTIF($HD$6:$HD$89,$HD$6:$HD$89))&gt;1,"x",""),"")&lt;&gt;"",HD47+1,"")</f>
        <v/>
      </c>
      <c r="HF47" s="52" t="str">
        <f>IF(HD47&lt;&gt;"",IF($G47="3",IF(GH47&lt;&gt;"",IF(AND(HD47&lt;=10,GH47&gt;=$HC$92),HLOOKUP(HD47,Points_Table_Modified,IF(HM47&gt;=6,8,HM47+2),FALSE),0),""),IF(GH47&lt;&gt;"",IF(AND(HD47&lt;=10,GH47&gt;=$HC$92),HLOOKUP(HD47,Points_Table,IF(HM47&gt;=6,8,HM47+2),FALSE),0),"")),"")</f>
        <v/>
      </c>
      <c r="HG47" s="53" t="str">
        <f>IF(HE47&lt;&gt;"",AVERAGE(IF(AND($G47="3",HE47&lt;&gt;""),HLOOKUP(HE47,Points_Table_Modified,IF(HM47&gt;=6,8,HM47+2),FALSE),IF(HE47&lt;&gt;"",HLOOKUP(HE47,Points_Table,IF(HM47&gt;=6,8,HM47+2),FALSE),"")),HF47),HF47)</f>
        <v/>
      </c>
      <c r="HH47" s="51" t="str">
        <f>IF(AND($G47="6",GH47&lt;&gt;""),GH47,"")</f>
        <v/>
      </c>
      <c r="HI47" s="52" t="str">
        <f>IF(AND(GH47&lt;&gt;"",$G47="6"),_xlfn.RANK.EQ(GH47,$HH$6:$HH$89),"")</f>
        <v/>
      </c>
      <c r="HJ47" s="52" t="str">
        <f>IF(IF(HI47&lt;&gt;"",IF(MAX(COUNTIF($HI$6:$HI$89,$HI$6:$HI$89))&gt;1,"x",""),"")&lt;&gt;"",HI47+1,"")</f>
        <v/>
      </c>
      <c r="HK47" s="52" t="str">
        <f>IF(HI47&lt;&gt;"",IF($G47="3",IF(GH47&lt;&gt;"",IF(AND(HI47&lt;=10,GH47&gt;=$HH$92),HLOOKUP(HI47,Points_Table_Modified,IF(HM47&gt;=6,8,HM47+2),FALSE),0),""),IF(GH47&lt;&gt;"",IF(AND(HI47&lt;=10,GH47&gt;=$HH$92),HLOOKUP(HI47,Points_Table,IF(HM47&gt;=6,8,HM47+2),FALSE),0),"")),"")</f>
        <v/>
      </c>
      <c r="HL47" s="53" t="str">
        <f>IF(HJ47&lt;&gt;"",AVERAGE(IF(AND($G47="3",HJ47&lt;&gt;""),HLOOKUP(HJ47,Points_Table_Modified,IF(HM47&gt;=6,8,HM47+2),FALSE),IF(HJ47&lt;&gt;"",HLOOKUP(HJ47,Points_Table,IF(HM47&gt;=6,8,HM47+2),FALSE),"")),HK47),HK47)</f>
        <v/>
      </c>
      <c r="HM47" s="57">
        <f>VLOOKUP($G47,Entries_D_Event,9,FALSE)</f>
        <v>0</v>
      </c>
      <c r="HN47" s="52" t="str">
        <f>CONCATENATE(HI47,HD47,GY47,GT47,GO47,GJ47)</f>
        <v/>
      </c>
      <c r="HO47" s="118" t="str">
        <f>IF(HN47&lt;&gt;"",IF(AND($G47="3",GH47&lt;&gt;""),10,IF(GH47&lt;&gt;"",5,"")),"")</f>
        <v/>
      </c>
      <c r="HP47" s="118">
        <f>_xlfn.NUMBERVALUE(IF(HN47&lt;&gt;"",CONCATENATE(HL47,HG47,HB47,GW47,GR47,GM47),""))</f>
        <v>0</v>
      </c>
      <c r="HQ47" s="56">
        <f>IFERROR(HO47+HP47,0)</f>
        <v>0</v>
      </c>
      <c r="HR47" s="90"/>
      <c r="HS47" s="52" t="str">
        <f>IF(AND($G47="1",HR47&lt;&gt;""),HR47,"")</f>
        <v/>
      </c>
      <c r="HT47" s="52" t="str">
        <f>IF(AND(HR47&lt;&gt;"",$G47="1"),_xlfn.RANK.EQ(HR47,$HS$6:$HS$89),"")</f>
        <v/>
      </c>
      <c r="HU47" s="52" t="str">
        <f>IF(IF(HT47&lt;&gt;"",IF(MAX(COUNTIF($HT$6:$HT$89,$HT$6:$HT$89))&gt;1,"x",""),"")&lt;&gt;"",HT47+1,"")</f>
        <v/>
      </c>
      <c r="HV47" s="52" t="str">
        <f>IF(HT47&lt;&gt;"",IF($G47="3",IF(HR47&lt;&gt;"",IF(AND(HT47&lt;=10,HR47&gt;=$HS$92),HLOOKUP(HT47,Points_Table_Modified,IF(IW47&gt;=6,8,IW47+2),FALSE),0),""),IF(HR47&lt;&gt;"",IF(AND(HT47&lt;=10,HR47&gt;=$HS$92),HLOOKUP(HT47,Points_Table,IF(IW47&gt;=6,8,IW47+2),FALSE),0),"")),"")</f>
        <v/>
      </c>
      <c r="HW47" s="53" t="str">
        <f>IF(HU47&lt;&gt;"",AVERAGE(IF(AND($G47="3",HU47&lt;&gt;""),HLOOKUP(HU47,Points_Table_Modified,IF(IW47&gt;=6,8,IW47+2),FALSE),IF(HU47&lt;&gt;"",HLOOKUP(HU47,Points_Table,IF(IW47&gt;=6,8,IW47+2),FALSE),"")),HV47),HV47)</f>
        <v/>
      </c>
      <c r="HX47" s="51" t="str">
        <f>IF(AND($G47="2",HR47&lt;&gt;""),HR47,"")</f>
        <v/>
      </c>
      <c r="HY47" s="52" t="str">
        <f>IF(AND(HR47&lt;&gt;"",$G47="2"),_xlfn.RANK.EQ(HR47,$HX$6:$HX$89),"")</f>
        <v/>
      </c>
      <c r="HZ47" s="52" t="str">
        <f>IF(IF(HY47&lt;&gt;"",IF(MAX(COUNTIF($HY$6:$HY$89,$HY$6:$HY$89))&gt;1,"x",""),"")&lt;&gt;"",HY47+1,"")</f>
        <v/>
      </c>
      <c r="IA47" s="54" t="str">
        <f>IF(HY47&lt;&gt;"",IF($G47="3",IF(HR47&lt;&gt;"",IF(AND(HY47&lt;=10,HR47&gt;=$HX$92),HLOOKUP(HY47,Points_Table_Modified,IF(IW47&gt;=6,8,IW47+2),FALSE),0),""),IF(HR47&lt;&gt;"",IF(AND(HY47&lt;=10,HR47&gt;=$HX$92),HLOOKUP(HY47,Points_Table,IF(IW47&gt;=6,8,IW47+2),FALSE),0),"")),"")</f>
        <v/>
      </c>
      <c r="IB47" s="53" t="str">
        <f>IF(HZ47&lt;&gt;"",AVERAGE(IF(AND($G47="3",HZ47&lt;&gt;""),HLOOKUP(HZ47,Points_Table_Modified,IF(IW47&gt;=6,8,IW47+2),FALSE),IF(HZ47&lt;&gt;"",HLOOKUP(HZ47,Points_Table,IF(IW47&gt;=6,8,IW47+2),FALSE),"")),IA47),IA47)</f>
        <v/>
      </c>
      <c r="IC47" s="51" t="str">
        <f>IF(AND($G47="3",HR47&lt;&gt;""),HR47,"")</f>
        <v/>
      </c>
      <c r="ID47" s="52" t="str">
        <f>IF(AND(HR47&lt;&gt;"",$G47="3"),_xlfn.RANK.EQ(HR47,$IC$6:$IC$89),"")</f>
        <v/>
      </c>
      <c r="IE47" s="52" t="str">
        <f>IF(IF(ID47&lt;&gt;"",IF(MAX(COUNTIF($ID$6:$ID$89,$ID$6:$ID$89))&gt;1,"x",""),"")&lt;&gt;"",ID47+1,"")</f>
        <v/>
      </c>
      <c r="IF47" s="52" t="str">
        <f>IF(ID47&lt;&gt;"",IF($G47="3",IF(HR47&lt;&gt;"",IF(AND(ID47&lt;=20,HR47&gt;=$IC$92),HLOOKUP(ID47,Points_Table_Modified,IF(IW47&gt;=6,8,IW47+2),FALSE),0),""),IF(HR47&lt;&gt;"",IF(AND(ID47&lt;=10,HR47&gt;=$IC$92),HLOOKUP(ID47,Points_Table,IF(IW47&gt;=6,8,IW47+2),FALSE),0),"")),"")</f>
        <v/>
      </c>
      <c r="IG47" s="53" t="str">
        <f>IF(IE47&lt;&gt;"",AVERAGE(IF(AND($G47="3",IE47&lt;&gt;""),HLOOKUP(IE47,Points_Table_Modified,IF(IW47&gt;=6,8,IW47+2),FALSE),IF(IE47&lt;&gt;"",HLOOKUP(IE47,Points_Table,IF(IW47&gt;=6,8,IW47+2),FALSE),"")),IF47),IF47)</f>
        <v/>
      </c>
      <c r="IH47" s="51" t="str">
        <f>IF(AND($G47="4",HR47&lt;&gt;""),HR47,"")</f>
        <v/>
      </c>
      <c r="II47" s="52" t="str">
        <f>IF(AND(HR47&lt;&gt;"",G47="4"),_xlfn.RANK.EQ(HR47,$IH$6:$IH$89),"")</f>
        <v/>
      </c>
      <c r="IJ47" s="52" t="str">
        <f>IF(IF(II47&lt;&gt;"",IF(MAX(COUNTIF($II$6:$II$89,$II$6:$II$89))&gt;1,"x",""),"")&lt;&gt;"",II47+1,"")</f>
        <v/>
      </c>
      <c r="IK47" s="52" t="str">
        <f>IF(II47&lt;&gt;"",IF($G47="3",IF(HR47&lt;&gt;"",IF(AND(II47&lt;=10,HR47&gt;=$IH$92),HLOOKUP(II47,Points_Table_Modified,IF(IW47&gt;=6,8,IW47+2),FALSE),0),""),IF(HR47&lt;&gt;"",IF(AND(II47&lt;=10,HR47&gt;=$IH$92),HLOOKUP(II47,Points_Table,IF(IW47&gt;=6,8,IW47+2),FALSE),0),"")),"")</f>
        <v/>
      </c>
      <c r="IL47" s="53" t="str">
        <f>IF(IJ47&lt;&gt;"",AVERAGE(IF(AND($G47="3",IJ47&lt;&gt;""),HLOOKUP(IJ47,Points_Table_Modified,IF(IW47&gt;=6,8,IW47+2),FALSE),IF(IJ47&lt;&gt;"",HLOOKUP(IJ47,Points_Table,IF(IW47&gt;=6,8,IW47+2),FALSE),"")),IK47),IK47)</f>
        <v/>
      </c>
      <c r="IM47" s="51" t="str">
        <f>IF(AND($G47="5",HR47&lt;&gt;""),HR47,"")</f>
        <v/>
      </c>
      <c r="IN47" s="52" t="str">
        <f>IF(AND(HR47&lt;&gt;"",$G47="5"),_xlfn.RANK.EQ(HR47,$IM$6:$IM$89),"")</f>
        <v/>
      </c>
      <c r="IO47" s="52" t="str">
        <f>IF(IF(IN47&lt;&gt;"",IF(MAX(COUNTIF($IN$6:$IN$89,$IN$6:$IN$89))&gt;1,"x",""),"")&lt;&gt;"",IN47+1,"")</f>
        <v/>
      </c>
      <c r="IP47" s="52" t="str">
        <f>IF(IN47&lt;&gt;"",IF($G47="3",IF(HR47&lt;&gt;"",IF(AND(IN47&lt;=10,HR47&gt;=$IM$92),HLOOKUP(IN47,Points_Table_Modified,IF(IW47&gt;=6,8,IW47+2),FALSE),0),""),IF(HR47&lt;&gt;"",IF(AND(IN47&lt;=10,HR47&gt;=$IM$92),HLOOKUP(IN47,Points_Table,IF(IW47&gt;=6,8,IW47+2),FALSE),0),"")),"")</f>
        <v/>
      </c>
      <c r="IQ47" s="53" t="str">
        <f>IF(IO47&lt;&gt;"",AVERAGE(IF(AND($G47="3",IO47&lt;&gt;""),HLOOKUP(IO47,Points_Table_Modified,IF(IW47&gt;=6,8,IW47+2),FALSE),IF(IO47&lt;&gt;"",HLOOKUP(IO47,Points_Table,IF(IW47&gt;=6,8,IW47+2),FALSE),"")),IP47),IP47)</f>
        <v/>
      </c>
      <c r="IR47" s="51" t="str">
        <f>IF(AND($G47="6",HR47&lt;&gt;""),HR47,"")</f>
        <v/>
      </c>
      <c r="IS47" s="52" t="str">
        <f>IF(AND(HR47&lt;&gt;"",$G47="6"),_xlfn.RANK.EQ(HR47,$IR$6:$IR$89),"")</f>
        <v/>
      </c>
      <c r="IT47" s="52" t="str">
        <f>IF(IF(IS47&lt;&gt;"",IF(MAX(COUNTIF($IS$6:$IS$89,$IS$6:$IS$89))&gt;1,"x",""),"")&lt;&gt;"",IS47+1,"")</f>
        <v/>
      </c>
      <c r="IU47" s="52" t="str">
        <f>IF(IS47&lt;&gt;"",IF($G47="3",IF(HR47&lt;&gt;"",IF(AND(IS47&lt;=10,HR47&gt;=$IR$92),HLOOKUP(IS47,Points_Table_Modified,IF(IW47&gt;=6,8,IW47+2),FALSE),0),""),IF(HR47&lt;&gt;"",IF(AND(IS47&lt;=10,HR47&gt;=$IR$92),HLOOKUP(IS47,Points_Table,IF(IW47&gt;=6,8,IW47+2),FALSE),0),"")),"")</f>
        <v/>
      </c>
      <c r="IV47" s="53" t="str">
        <f>IF(IT47&lt;&gt;"",AVERAGE(IF(AND($G47="3",IT47&lt;&gt;""),HLOOKUP(IT47,Points_Table_Modified,IF(IW47&gt;=6,8,IW47+2),FALSE),IF(IT47&lt;&gt;"",HLOOKUP(IT47,Points_Table,IF(IW47&gt;=6,8,IW47+2),FALSE),"")),IU47),IU47)</f>
        <v/>
      </c>
      <c r="IW47" s="57">
        <f>VLOOKUP($G47,Entries_D_Event,10,FALSE)</f>
        <v>0</v>
      </c>
      <c r="IX47" s="52" t="str">
        <f>CONCATENATE(IS47,IN47,II47,ID47,HY47,HT47)</f>
        <v/>
      </c>
      <c r="IY47" s="118" t="str">
        <f>IF(IX47&lt;&gt;"",IF(AND($G47="3",HR47&lt;&gt;""),10,IF(HR47&lt;&gt;"",5,"")),"")</f>
        <v/>
      </c>
      <c r="IZ47" s="118">
        <f>_xlfn.NUMBERVALUE(IF(IX47&lt;&gt;"",CONCATENATE(IV47,IQ47,IL47,IG47,IB47,HW47),""))</f>
        <v>0</v>
      </c>
      <c r="JA47" s="56">
        <f>IFERROR(IY47+IZ47,0)</f>
        <v>0</v>
      </c>
      <c r="JB47" s="90"/>
      <c r="JC47" s="52" t="str">
        <f>IF(AND($G47="1",JB47&lt;&gt;""),JB47,"")</f>
        <v/>
      </c>
      <c r="JD47" s="52" t="str">
        <f>IF(AND(JB47&lt;&gt;"",$G47="1"),_xlfn.RANK.EQ(JB47,$JC$6:$JC$89),"")</f>
        <v/>
      </c>
      <c r="JE47" s="52" t="str">
        <f>IF(IF(JD47&lt;&gt;"",IF(MAX(COUNTIF($JD$6:$JD$89,$JD$6:$JD$89))&gt;1,"x",""),"")&lt;&gt;"",JD47+1,"")</f>
        <v/>
      </c>
      <c r="JF47" s="52" t="str">
        <f>IF(JD47&lt;&gt;"",IF($G47="3",IF(JB47&lt;&gt;"",IF(AND(JD47&lt;=10,JB47&gt;=$JC$92),HLOOKUP(JD47,Points_Table_Modified,IF(KG47&gt;=6,8,KG47+2),FALSE),0),""),IF(JB47&lt;&gt;"",IF(AND(JD47&lt;=10,JB47&gt;=$JC$92),HLOOKUP(JD47,Points_Table,IF(KG47&gt;=6,8,KG47+2),FALSE),0),"")),"")</f>
        <v/>
      </c>
      <c r="JG47" s="53" t="str">
        <f>IF(JE47&lt;&gt;"",AVERAGE(IF(AND($G47="3",JE47&lt;&gt;""),HLOOKUP(JE47,Points_Table_Modified,IF(KG47&gt;=6,8,KG47+2),FALSE),IF(JE47&lt;&gt;"",HLOOKUP(JE47,Points_Table,IF(KG47&gt;=6,8,KG47+2),FALSE),"")),JF47),JF47)</f>
        <v/>
      </c>
      <c r="JH47" s="51" t="str">
        <f>IF(AND($G47="2",JB47&lt;&gt;""),JB47,"")</f>
        <v/>
      </c>
      <c r="JI47" s="52" t="str">
        <f>IF(AND(JB47&lt;&gt;"",$G47="2"),_xlfn.RANK.EQ(JB47,$JH$6:$JH$89),"")</f>
        <v/>
      </c>
      <c r="JJ47" s="52" t="str">
        <f>IF(IF(JI47&lt;&gt;"",IF(MAX(COUNTIF($JI$6:$JI$89,$JI$6:$JI$89))&gt;1,"x",""),"")&lt;&gt;"",JI47+1,"")</f>
        <v/>
      </c>
      <c r="JK47" s="54" t="str">
        <f>IF(JI47&lt;&gt;"",IF($G47="3",IF(JB47&lt;&gt;"",IF(AND(JI47&lt;=10,JB47&gt;=$JH$92),HLOOKUP(JI47,Points_Table_Modified,IF(KG47&gt;=6,8,KG47+2),FALSE),0),""),IF(JB47&lt;&gt;"",IF(AND(JI47&lt;=10,JB47&gt;=$JH$92),HLOOKUP(JI47,Points_Table,IF(KG47&gt;=6,8,KG47+2),FALSE),0),"")),"")</f>
        <v/>
      </c>
      <c r="JL47" s="53" t="str">
        <f>IF(JJ47&lt;&gt;"",AVERAGE(IF(AND($G47="3",JJ47&lt;&gt;""),HLOOKUP(JJ47,Points_Table_Modified,IF(KG47&gt;=6,8,KG47+2),FALSE),IF(JJ47&lt;&gt;"",HLOOKUP(JJ47,Points_Table,IF(KG47&gt;=6,8,KG47+2),FALSE),"")),JK47),JK47)</f>
        <v/>
      </c>
      <c r="JM47" s="51" t="str">
        <f>IF(AND($G47="3",JB47&lt;&gt;""),JB47,"")</f>
        <v/>
      </c>
      <c r="JN47" s="52" t="str">
        <f>IF(AND(JB47&lt;&gt;"",$G47="3"),_xlfn.RANK.EQ(JB47,$JM$6:$JM$89),"")</f>
        <v/>
      </c>
      <c r="JO47" s="52" t="str">
        <f>IF(IF(JN47&lt;&gt;"",IF(MAX(COUNTIF($JN$6:$JN$89,$JN$6:$JN$89))&gt;1,"x",""),"")&lt;&gt;"",JN47+1,"")</f>
        <v/>
      </c>
      <c r="JP47" s="52" t="str">
        <f>IF(JN47&lt;&gt;"",IF($G47="3",IF(JB47&lt;&gt;"",IF(AND(JN47&lt;=20,JB47&gt;=$JM$92),HLOOKUP(JN47,Points_Table_Modified,IF(KG47&gt;=6,8,KG47+2),FALSE),0),""),IF(JB47&lt;&gt;"",IF(AND(JN47&lt;=10,JB47&gt;=$JM$92),HLOOKUP(JN47,Points_Table,IF(KG47&gt;=6,8,KG47+2),FALSE),0),"")),"")</f>
        <v/>
      </c>
      <c r="JQ47" s="53" t="str">
        <f>IF(JO47&lt;&gt;"",AVERAGE(IF(AND($G47="3",JO47&lt;&gt;""),HLOOKUP(JO47,Points_Table_Modified,IF(KG47&gt;=6,8,KG47+2),FALSE),IF(JO47&lt;&gt;"",HLOOKUP(JO47,Points_Table,IF(KG47&gt;=6,8,KG47+2),FALSE),"")),JP47),JP47)</f>
        <v/>
      </c>
      <c r="JR47" s="51" t="str">
        <f>IF(AND($G47="4",JB47&lt;&gt;""),JB47,"")</f>
        <v/>
      </c>
      <c r="JS47" s="52" t="str">
        <f>IF(AND(JB47&lt;&gt;"",G47="4"),_xlfn.RANK.EQ(JB47,$JR$6:$JR$89),"")</f>
        <v/>
      </c>
      <c r="JT47" s="52" t="str">
        <f>IF(IF(JS47&lt;&gt;"",IF(MAX(COUNTIF($JS$6:$JS$89,$JS$6:$JS$89))&gt;1,"x",""),"")&lt;&gt;"",JS47+1,"")</f>
        <v/>
      </c>
      <c r="JU47" s="52" t="str">
        <f>IF(JS47&lt;&gt;"",IF($G47="3",IF(JB47&lt;&gt;"",IF(AND(JS47&lt;=10,JB47&gt;=$JR$92),HLOOKUP(JS47,Points_Table_Modified,IF(KG47&gt;=6,8,KG47+2),FALSE),0),""),IF(JB47&lt;&gt;"",IF(AND(JS47&lt;=10,JB47&gt;=$JR$92),HLOOKUP(JS47,Points_Table,IF(KG47&gt;=6,8,KG47+2),FALSE),0),"")),"")</f>
        <v/>
      </c>
      <c r="JV47" s="53" t="str">
        <f>IF(JT47&lt;&gt;"",AVERAGE(IF(AND($G47="3",JT47&lt;&gt;""),HLOOKUP(JT47,Points_Table_Modified,IF(KG47&gt;=6,8,KG47+2),FALSE),IF(JT47&lt;&gt;"",HLOOKUP(JT47,Points_Table,IF(KG47&gt;=6,8,KG47+2),FALSE),"")),JU47),JU47)</f>
        <v/>
      </c>
      <c r="JW47" s="51" t="str">
        <f>IF(AND($G47="5",JB47&lt;&gt;""),JB47,"")</f>
        <v/>
      </c>
      <c r="JX47" s="52" t="str">
        <f>IF(AND(JB47&lt;&gt;"",$G47="5"),_xlfn.RANK.EQ(JB47,$JW$6:$JW$89),"")</f>
        <v/>
      </c>
      <c r="JY47" s="52" t="str">
        <f>IF(IF(JX47&lt;&gt;"",IF(MAX(COUNTIF($JX$6:$JX$89,$JX$6:$JX$89))&gt;1,"x",""),"")&lt;&gt;"",JX47+1,"")</f>
        <v/>
      </c>
      <c r="JZ47" s="52" t="str">
        <f>IF(JX47&lt;&gt;"",IF($G47="3",IF(JB47&lt;&gt;"",IF(AND(JX47&lt;=10,JB47&gt;=$JW$92),HLOOKUP(JX47,Points_Table_Modified,IF(KG47&gt;=6,8,KG47+2),FALSE),0),""),IF(JB47&lt;&gt;"",IF(AND(JX47&lt;=10,JB47&gt;=$JW$92),HLOOKUP(JX47,Points_Table,IF(KG47&gt;=6,8,KG47+2),FALSE),0),"")),"")</f>
        <v/>
      </c>
      <c r="KA47" s="53" t="str">
        <f>IF(JY47&lt;&gt;"",AVERAGE(IF(AND($G47="3",JY47&lt;&gt;""),HLOOKUP(JY47,Points_Table_Modified,IF(KG47&gt;=6,8,KG47+2),FALSE),IF(JY47&lt;&gt;"",HLOOKUP(JY47,Points_Table,IF(KG47&gt;=6,8,KG47+2),FALSE),"")),JZ47),JZ47)</f>
        <v/>
      </c>
      <c r="KB47" s="51" t="str">
        <f>IF(AND($G47="6",JB47&lt;&gt;""),JB47,"")</f>
        <v/>
      </c>
      <c r="KC47" s="52" t="str">
        <f>IF(AND(JB47&lt;&gt;"",$G47="6"),_xlfn.RANK.EQ(JB47,$KB$6:$KB$89),"")</f>
        <v/>
      </c>
      <c r="KD47" s="52" t="str">
        <f>IF(IF(KC47&lt;&gt;"",IF(MAX(COUNTIF($KC$6:$KC$89,$KC$6:$KC$89))&gt;1,"x",""),"")&lt;&gt;"",KC47+1,"")</f>
        <v/>
      </c>
      <c r="KE47" s="52" t="str">
        <f>IF(KC47&lt;&gt;"",IF($G47="3",IF(JB47&lt;&gt;"",IF(AND(KC47&lt;=10,JB47&gt;=$KB$92),HLOOKUP(KC47,Points_Table_Modified,IF(KG47&gt;=6,8,KG47+2),FALSE),0),""),IF(JB47&lt;&gt;"",IF(AND(KC47&lt;=10,JB47&gt;=$KB$92),HLOOKUP(KC47,Points_Table,IF(KG47&gt;=6,8,KG47+2),FALSE),0),"")),"")</f>
        <v/>
      </c>
      <c r="KF47" s="53" t="str">
        <f>IF(KD47&lt;&gt;"",AVERAGE(IF(AND($G47="3",KD47&lt;&gt;""),HLOOKUP(KD47,Points_Table_Modified,IF(KG47&gt;=6,8,KG47+2),FALSE),IF(KD47&lt;&gt;"",HLOOKUP(KD47,Points_Table,IF(KG47&gt;=6,8,KG47+2),FALSE),"")),KE47),KE47)</f>
        <v/>
      </c>
      <c r="KG47" s="57">
        <f>VLOOKUP($G47,Entries_D_Event,11,FALSE)</f>
        <v>0</v>
      </c>
      <c r="KH47" s="52" t="str">
        <f>CONCATENATE(KC47,JX47,JS47,JN47,JI47,JD47)</f>
        <v/>
      </c>
      <c r="KI47" s="118" t="str">
        <f>IF(KH47&lt;&gt;"",IF(AND($G47="3",JB47&lt;&gt;""),10,IF(JB47&lt;&gt;"",5,"")),"")</f>
        <v/>
      </c>
      <c r="KJ47" s="118">
        <f>_xlfn.NUMBERVALUE(IF(KH47&lt;&gt;"",CONCATENATE(KF47,KA47,JV47,JQ47,JL47,JG47),""))</f>
        <v>0</v>
      </c>
      <c r="KK47" s="56">
        <f>IFERROR(KI47+KJ47,0)</f>
        <v>0</v>
      </c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</row>
    <row r="48" spans="1:358" s="1" customFormat="1" x14ac:dyDescent="0.25">
      <c r="A48" s="35"/>
      <c r="B48" s="45">
        <v>43</v>
      </c>
      <c r="C48" s="46" t="s">
        <v>150</v>
      </c>
      <c r="D48" s="47" t="s">
        <v>151</v>
      </c>
      <c r="E48" s="50"/>
      <c r="F48" s="109">
        <v>942</v>
      </c>
      <c r="G48" s="49" t="s">
        <v>59</v>
      </c>
      <c r="H48" s="50" t="str">
        <f>VLOOKUP($G48,Class_Description,2)</f>
        <v>Open Class</v>
      </c>
      <c r="I48" s="187">
        <f>AS48+CC48+DM48+EW48+GG48+HQ48+JA48+KK48</f>
        <v>11</v>
      </c>
      <c r="J48" s="116">
        <v>255</v>
      </c>
      <c r="K48" s="102" t="str">
        <f>IF(AND(J48&lt;&gt;"",$G48="1"),J48,"")</f>
        <v/>
      </c>
      <c r="L48" s="103" t="str">
        <f>IF(AND(J48&lt;&gt;"",$G48="1"),_xlfn.RANK.EQ(J48,$K$6:$K$89),"")</f>
        <v/>
      </c>
      <c r="M48" s="103" t="str">
        <f>IF(G48="6",IF(IF(L48&lt;&gt;"",IF(MAX(COUNTIF($L$6:$L$89,$L$6:$L$89))&gt;1,"x",""),"")&lt;&gt;"",L48+1,""),IF(K48=0,"",IF(IF(L48&lt;&gt;"",IF(MAX(COUNTIF($L$6:$L$89,$L$6:$L$89))&gt;1,"x",""),"")&lt;&gt;"",L48+1,"")))</f>
        <v/>
      </c>
      <c r="N48" s="103" t="str">
        <f>IF(L48&lt;&gt;"",IF($G48="3",IF(AND(L48&lt;=20,J48&gt;=$K$92),HLOOKUP(L48,Points_Table_Modified,IF(AO48&gt;=6,8,AO48+2),FALSE),0),IF(AND(L48&lt;=10,J48&gt;=$K$92),HLOOKUP(L48,Points_Table,IF(AO48&gt;=6,8,AO48+2),FALSE),0)),"")</f>
        <v/>
      </c>
      <c r="O48" s="103" t="str">
        <f>IF(M48&lt;&gt;"",AVERAGE(IF(AND($G48="3",M48&lt;&gt;""),HLOOKUP(M48,Points_Table_Modified,IF(AO48&gt;=6,8,AO48+2),FALSE),IF(M48&lt;&gt;"",HLOOKUP(M48,Points_Table,IF(AO48&gt;=6,8,AO48+2),FALSE),"")),N48),N48)</f>
        <v/>
      </c>
      <c r="P48" s="102" t="str">
        <f>IF(AND(J48&lt;&gt;"",$G48="2"),J48,"")</f>
        <v/>
      </c>
      <c r="Q48" s="103" t="str">
        <f>IF(AND(J48&lt;&gt;"",$G48="2"),_xlfn.RANK.EQ(J48,$P$6:$P$89),"")</f>
        <v/>
      </c>
      <c r="R48" s="103" t="str">
        <f>IF(G48="6",IF(IF(Q48&lt;&gt;"",IF(MAX(COUNTIF($Q$6:$Q$89,$Q$6:$Q$89))&gt;1,"x",""),"")&lt;&gt;"",Q48+1,""),IF(P48=0,"",IF(IF(Q48&lt;&gt;"",IF(MAX(COUNTIF($Q$6:$Q$89,$Q$6:$Q$89))&gt;1,"x",""),"")&lt;&gt;"",Q48+1,"")))</f>
        <v/>
      </c>
      <c r="S48" s="103" t="str">
        <f>IF(Q48&lt;&gt;"",IF($G48="3",IF(J48&lt;&gt;"",IF(AND(Q48&lt;=10,J48&gt;=$P$92),HLOOKUP(Q48,Points_Table_Modified,IF(AO48&gt;=6,8,AO48+2),FALSE),0),""),IF(J48&lt;&gt;"",IF(AND(Q48&lt;=10,J48&gt;=$P$92),HLOOKUP(Q48,Points_Table,IF(AO48&gt;=6,8,AO48+2),FALSE),0),"")),"")</f>
        <v/>
      </c>
      <c r="T48" s="103" t="str">
        <f>IF(R48&lt;&gt;"",AVERAGE(IF(AND($G48="3",R48&lt;&gt;""),HLOOKUP(R48,Points_Table_Modified,IF(AO48&gt;=6,8,AO48+2),FALSE),IF(R48&lt;&gt;"",HLOOKUP(R48,Points_Table,IF(AO48&gt;=6,8,AO48+2),FALSE),"")),S48),S48)</f>
        <v/>
      </c>
      <c r="U48" s="102" t="str">
        <f>IF(AND(J48&lt;&gt;"",$G48="3"),J48,"")</f>
        <v/>
      </c>
      <c r="V48" s="103" t="str">
        <f>IF(AND(J48&lt;&gt;"",$G48="3"),_xlfn.RANK.EQ(J48,$U$6:$U$89),"")</f>
        <v/>
      </c>
      <c r="W48" s="103" t="str">
        <f>IF(G48="6",IF(IF(V48&lt;&gt;"",IF(MAX(COUNTIF($V$6:$V$89,$V$6:$V$89))&gt;1,"x",""),"")&lt;&gt;"",V48+1,""),IF(U48=0,"",IF(IF(V48&lt;&gt;"",IF(MAX(COUNTIF($V$6:$V$89,$V$6:$V$89))&gt;1,"x",""),"")&lt;&gt;"",V48+1,"")))</f>
        <v/>
      </c>
      <c r="X48" s="103" t="str">
        <f>IF(V48&lt;&gt;"",IF($G48="3",IF(J48&lt;&gt;"",IF(AND(V48&lt;=20,J48&gt;=$U$92),HLOOKUP(V48,Points_Table_Modified,IF(AO48&gt;=6,8,AO48+2),FALSE),0),""),IF(J48&lt;&gt;"",IF(AND(V48&lt;=10,$J48&gt;=$U$92),HLOOKUP(V48,Points_Table,IF(AO48&gt;=6,8,AO48+2),FALSE),0),"")),"")</f>
        <v/>
      </c>
      <c r="Y48" s="103" t="str">
        <f>IF(W48&lt;&gt;"",AVERAGE(IF(AND($G48="3",W48&lt;&gt;""),HLOOKUP(W48,Points_Table_Modified,IF(AO48&gt;=6,8,AO48+2),FALSE),IF(W48&lt;&gt;"",HLOOKUP(W48,Points_Table,IF(AO48&gt;=6,8,AO48+2),FALSE),"")),X48),X48)</f>
        <v/>
      </c>
      <c r="Z48" s="102" t="str">
        <f>IF(AND(J48&lt;&gt;"",$G48="4"),J48,"")</f>
        <v/>
      </c>
      <c r="AA48" s="103" t="str">
        <f>IF(AND($J48&lt;&gt;"",G48="4"),_xlfn.RANK.EQ(J48,$Z$6:$Z$89),"")</f>
        <v/>
      </c>
      <c r="AB48" s="103" t="str">
        <f>IF($G48="6",IF(IF(AA48&lt;&gt;"",IF(MAX(COUNTIF($AA$6:$AA$89,$AA$6:$AA$89))&gt;1,"x",""),"")&lt;&gt;"",AA48+1,""),IF(Z48=0,"",IF(IF(AA48&lt;&gt;"",IF(MAX(COUNTIF($AA$6:$AA$89,$AA$6:$AA$89))&gt;1,"x",""),"")&lt;&gt;"",AA48+1,"")))</f>
        <v/>
      </c>
      <c r="AC48" s="103" t="str">
        <f>IF(AA48&lt;&gt;"",IF($G48="3",IF(J48&lt;&gt;"",IF(AND(AA48&lt;=10,J48&gt;=$Z$92),HLOOKUP(AA48,Points_Table_Modified,IF(AO48&gt;=6,8,AO48+2),FALSE),0),""),IF(J48&lt;&gt;"",IF(AND(AA48&lt;=10,J48&gt;=$Z$92),HLOOKUP(AA48,Points_Table,IF(AO48&gt;=6,8,AO48+2),FALSE),0),"")),"")</f>
        <v/>
      </c>
      <c r="AD48" s="103" t="str">
        <f>IF(AB48&lt;&gt;"",AVERAGE(IF(AND($G48="3",AB48&lt;&gt;""),HLOOKUP(AB48,Points_Table_Modified,IF(AO48&gt;=6,8,AO48+2),FALSE),IF(AB48&lt;&gt;"",HLOOKUP(AB48,Points_Table,IF(AO48&gt;=6,8,AO48+2),FALSE),"")),AC48),AC48)</f>
        <v/>
      </c>
      <c r="AE48" s="102" t="str">
        <f>IF(AND(J48&lt;&gt;"",$G48="5"),J48,"")</f>
        <v/>
      </c>
      <c r="AF48" s="103" t="str">
        <f>IF(AND(J48&lt;&gt;"",$G48="5"),_xlfn.RANK.EQ(J48,$AE$6:$AE$89),"")</f>
        <v/>
      </c>
      <c r="AG48" s="103" t="str">
        <f>IF($G48="6",IF(IF(AF48&lt;&gt;"",IF(MAX(COUNTIF($AF$6:$AF$89,$AF$6:$AF$89))&gt;1,"x",""),"")&lt;&gt;"",AF48+1,""),IF(AE48=0,"",IF(IF(AF48&lt;&gt;"",IF(MAX(COUNTIF($AF$6:$AF$89,$AF$6:$AF$89))&gt;1,"x",""),"")&lt;&gt;"",AF48+1,"")))</f>
        <v/>
      </c>
      <c r="AH48" s="103" t="str">
        <f>IF(AF48&lt;&gt;"",IF($G48="3",IF(J48&lt;&gt;"",IF(AND(AF48&lt;=10,J48&gt;=$AE$92),HLOOKUP(AF48,Points_Table_Modified,IF(AO48&gt;=6,8,AO48+2),FALSE),0),""),IF(J48&lt;&gt;"",IF(AND(AF48&lt;=10,J48&gt;=$AE$92),HLOOKUP(AF48,Points_Table,IF(AO48&gt;=6,8,AO48+2),FALSE),0),"")),"")</f>
        <v/>
      </c>
      <c r="AI48" s="103" t="str">
        <f>IF(AG48&lt;&gt;"",AVERAGE(IF(AND($G48="3",AG48&lt;&gt;""),HLOOKUP(AG48,Points_Table_Modified,IF(AO48&gt;=6,8,AO48+2),FALSE),IF(AG48&lt;&gt;"",HLOOKUP(AG48,Points_Table,IF(AO48&gt;=6,8,AO48+2),FALSE),"")),AH48),AH48)</f>
        <v/>
      </c>
      <c r="AJ48" s="102">
        <f>IF(AND(J48&lt;&gt;"",$G48="6"),J48,"")</f>
        <v>255</v>
      </c>
      <c r="AK48" s="103">
        <f>IF(AND(J48&lt;&gt;"",$G48="6"),_xlfn.RANK.EQ(J48,$AJ$6:$AJ$89),"")</f>
        <v>8</v>
      </c>
      <c r="AL48" s="103" t="str">
        <f>IF(G48="6",IF(IF(AK48&lt;&gt;"",IF(MAX(COUNTIF($AK$6:$AK$89,$AK$6:$AK$89))&gt;1,"x",""),"")&lt;&gt;"",AK48+1,""),IF(AJ48=0,"",IF(IF(AK48&lt;&gt;"",IF(MAX(COUNTIF($AK$6:$AK$89,$AK$6:$AK$89))&gt;1,"x",""),"")&lt;&gt;"",AK48+1,"")))</f>
        <v/>
      </c>
      <c r="AM48" s="103">
        <f>IF(AK48&lt;&gt;"",IF($G48="3",IF(J48&lt;&gt;"",IF(AND(AK48&lt;=10,J48&gt;=$AJ$92),HLOOKUP(AK48,Points_Table_Modified,IF(AO48&gt;=6,8,AO48+2),FALSE),0),""),IF(J48&lt;&gt;"",IF(AND(AK48&lt;=10,J48&gt;=$AJ$92),HLOOKUP(AK48,Points_Table,IF(AO48&gt;=6,8,AO48+2),FALSE),0),"")),"")</f>
        <v>6</v>
      </c>
      <c r="AN48" s="136">
        <f>IF(AL48&lt;&gt;"",AVERAGE(IF(AND($G48="3",AL48&lt;&gt;""),HLOOKUP(AL48,Points_Table_Modified,IF(AO48&gt;=6,8,AO48+2),FALSE),IF(AL48&lt;&gt;"",HLOOKUP(AL48,Points_Table,IF(AO48&gt;=6,8,AO48+2),FALSE),"")),AM48),AM48)</f>
        <v>6</v>
      </c>
      <c r="AO48" s="55">
        <f>VLOOKUP($G48,Entries_D_Event,4,FALSE)</f>
        <v>9</v>
      </c>
      <c r="AP48" s="52" t="str">
        <f>CONCATENATE(AK48,AF48,AA48,V48,Q48,L48)</f>
        <v>8</v>
      </c>
      <c r="AQ48" s="118">
        <f>IF(AP48&lt;&gt;"",IF(AND($G48="3",J48&lt;&gt;""),10,IF(J48&lt;&gt;"",5,"")),"")</f>
        <v>5</v>
      </c>
      <c r="AR48" s="118">
        <f>_xlfn.NUMBERVALUE(IF(AP48&lt;&gt;"",CONCATENATE(AN48,AI48,AD48,Y48,T48,O48),""))</f>
        <v>6</v>
      </c>
      <c r="AS48" s="56">
        <f>IFERROR(AQ48+AR48,0)</f>
        <v>11</v>
      </c>
      <c r="AT48" s="90"/>
      <c r="AU48" s="54" t="str">
        <f>IF(AND(AT48&lt;&gt;"",$G48="1"),AT48,"")</f>
        <v/>
      </c>
      <c r="AV48" s="52" t="str">
        <f>IF(AND(AT48&lt;&gt;"",$G48="1"),_xlfn.RANK.EQ(AT48,$AU$6:$AU$89),"")</f>
        <v/>
      </c>
      <c r="AW48" s="52" t="str">
        <f>IF(IF(AV48&lt;&gt;"",IF(MAX(COUNTIF($AV$6:$AV$89,$AV$6:$AV$89))&gt;1,"x",""),"")&lt;&gt;"",AV48+1,"")</f>
        <v/>
      </c>
      <c r="AX48" s="52" t="str">
        <f>IF(AV48&lt;&gt;"",IF($G48="3",IF(AT48&lt;&gt;"",IF(AND(AV48&lt;=10,AT48&gt;=$AU$92),HLOOKUP(AV48,Points_Table_Modified,IF(BY48&gt;=6,8,BY48+2),FALSE),0),""),IF(AT48&lt;&gt;"",IF(AND(AV48&lt;=10,AT48&gt;=$AU$92),HLOOKUP(AV48,Points_Table,IF(BY48&gt;=6,8,BY48+2),FALSE),0),"")),"")</f>
        <v/>
      </c>
      <c r="AY48" s="53" t="str">
        <f>IF(AW48&lt;&gt;"",AVERAGE(IF(AND($G48="3",AW48&lt;&gt;""),HLOOKUP(AW48,Points_Table_Modified,IF(BY48&gt;=6,8,BY48+2),FALSE),IF(AW48&lt;&gt;"",HLOOKUP(AW48,Points_Table,IF(BY48&gt;=6,8,BY48+2),FALSE),"")),AX48),AX48)</f>
        <v/>
      </c>
      <c r="AZ48" s="51" t="str">
        <f>IF(AND($G48="2",AT48&lt;&gt;""),AT48,"")</f>
        <v/>
      </c>
      <c r="BA48" s="52" t="str">
        <f>IF(AND(AT48&lt;&gt;"",$G48="2"),_xlfn.RANK.EQ(AT48,$AZ$6:$AZ$89),"")</f>
        <v/>
      </c>
      <c r="BB48" s="52" t="str">
        <f>IF(IF(BA48&lt;&gt;"",IF(MAX(COUNTIF($BA$6:$BA$89,$BA$6:$BA$89))&gt;1,"x",""),"")&lt;&gt;"",BA48+1,"")</f>
        <v/>
      </c>
      <c r="BC48" s="54" t="str">
        <f>IF(BA48&lt;&gt;"",IF($G48="3",IF(AT48&lt;&gt;"",IF(AND(BA48&lt;=10,AT48&gt;=$AZ$92),HLOOKUP(BA48,Points_Table_Modified,IF(BY48&gt;=6,8,BY48+2),FALSE),0),""),IF(AT48&lt;&gt;"",IF(AND(BA48&lt;=10,AT48&gt;=$AZ$92),HLOOKUP(BA48,Points_Table,IF(BY48&gt;=6,8,BY48+2),FALSE),0),"")),"")</f>
        <v/>
      </c>
      <c r="BD48" s="53" t="str">
        <f>IF(BB48&lt;&gt;"",AVERAGE(IF(AND($G48="3",BB48&lt;&gt;""),HLOOKUP(BB48,Points_Table_Modified,IF(BY48&gt;=6,8,BY48+2),FALSE),IF(BB48&lt;&gt;"",HLOOKUP(BB48,Points_Table,IF(BY48&gt;=6,8,BY48+2),FALSE),"")),BC48),BC48)</f>
        <v/>
      </c>
      <c r="BE48" s="51" t="str">
        <f>IF(AND($G48="3",AT48&lt;&gt;""),AT48,"")</f>
        <v/>
      </c>
      <c r="BF48" s="52" t="str">
        <f>IF(AND(AT48&lt;&gt;"",$G48="3"),_xlfn.RANK.EQ(AT48,$BE$6:$BE$89),"")</f>
        <v/>
      </c>
      <c r="BG48" s="52" t="str">
        <f>IF(IF(BF48&lt;&gt;"",IF(MAX(COUNTIF($BF$6:$BF$89,$BF$6:$BF$89))&gt;1,"x",""),"")&lt;&gt;"",BF48+1,"")</f>
        <v/>
      </c>
      <c r="BH48" s="52" t="str">
        <f>IF(BF48&lt;&gt;"",IF($G48="3",IF(AT48&lt;&gt;"",IF(AND(BF48&lt;=20,AT48&gt;=$BE$92),HLOOKUP(BF48,Points_Table_Modified,IF(BY48&gt;=6,8,BY48+2),FALSE),0),""),IF(AT48&lt;&gt;"",IF(AND(BF48&lt;=10,AT48&gt;=$BE$92),HLOOKUP(BF48,Points_Table,IF(BY48&gt;=6,8,BY48+2),FALSE),0),"")),"")</f>
        <v/>
      </c>
      <c r="BI48" s="53" t="str">
        <f>IF(BG48&lt;&gt;"",AVERAGE(IF(AND($G48="3",BG48&lt;&gt;""),HLOOKUP(BG48,Points_Table_Modified,IF(BY48&gt;=6,8,BY48+2),FALSE),IF(BG48&lt;&gt;"",HLOOKUP(BG48,Points_Table,IF(BY48&gt;=6,8,BY48+2),FALSE),"")),BH48),BH48)</f>
        <v/>
      </c>
      <c r="BJ48" s="51" t="str">
        <f>IF(AND($G48="4",AT48&lt;&gt;""),AT48,"")</f>
        <v/>
      </c>
      <c r="BK48" s="52" t="str">
        <f>IF(AND(AT48&lt;&gt;"",G48="4"),_xlfn.RANK.EQ(AT48,$BJ$6:$BJ$89),"")</f>
        <v/>
      </c>
      <c r="BL48" s="52" t="str">
        <f>IF(IF(BK48&lt;&gt;"",IF(MAX(COUNTIF($BK$6:$BK$89,$BK$6:$BK$89))&gt;1,"x",""),"")&lt;&gt;"",BK48+1,"")</f>
        <v/>
      </c>
      <c r="BM48" s="52" t="str">
        <f>IF(BK48&lt;&gt;"",IF($G48="3",IF(AT48&lt;&gt;"",IF(AND(BK48&lt;=10,AT48&gt;=$BJ$92),HLOOKUP(BK48,Points_Table_Modified,IF(BY48&gt;=6,8,BY48+2),FALSE),0),""),IF(AT48&lt;&gt;"",IF(AND(BK48&lt;=10,AT48&gt;=$BJ$92),HLOOKUP(BK48,Points_Table,IF(BY48&gt;=6,8,BY48+2),FALSE),0),"")),"")</f>
        <v/>
      </c>
      <c r="BN48" s="53" t="str">
        <f>IF(BL48&lt;&gt;"",AVERAGE(IF(AND($G48="3",BL48&lt;&gt;""),HLOOKUP(BL48,Points_Table_Modified,IF(BY48&gt;=6,8,BY48+2),FALSE),IF(BL48&lt;&gt;"",HLOOKUP(BL48,Points_Table,IF(BY48&gt;=6,8,BY48+2),FALSE),"")),BM48),BM48)</f>
        <v/>
      </c>
      <c r="BO48" s="51" t="str">
        <f>IF(AND($G48="5",AT48&lt;&gt;""),AT48,"")</f>
        <v/>
      </c>
      <c r="BP48" s="52" t="str">
        <f>IF(AND(AT48&lt;&gt;"",$G48="5"),_xlfn.RANK.EQ(AT48,$BO$6:$BO$89),"")</f>
        <v/>
      </c>
      <c r="BQ48" s="52" t="str">
        <f>IF(IF(BP48&lt;&gt;"",IF(MAX(COUNTIF($BP$6:$BP$89,$BP$6:$BP$89))&gt;1,"x",""),"")&lt;&gt;"",BP48+1,"")</f>
        <v/>
      </c>
      <c r="BR48" s="52" t="str">
        <f>IF(BP48&lt;&gt;"",IF($G48="3",IF(AT48&lt;&gt;"",IF(AND(BP48&lt;=10,AT48&gt;=$BO$92),HLOOKUP(BP48,Points_Table_Modified,IF(BY48&gt;=6,8,BY48+2),FALSE),0),""),IF(AT48&lt;&gt;"",IF(AND(BP48&lt;=10,AT48&gt;=$BO$92),HLOOKUP(BP48,Points_Table,IF(BY48&gt;=6,8,BY48+2),FALSE),0),"")),"")</f>
        <v/>
      </c>
      <c r="BS48" s="53" t="str">
        <f>IF(BQ48&lt;&gt;"",AVERAGE(IF(AND($G48="3",BQ48&lt;&gt;""),HLOOKUP(BQ48,Points_Table_Modified,IF(BY48&gt;=6,8,BY48+2),FALSE),IF(BQ48&lt;&gt;"",HLOOKUP(BQ48,Points_Table,IF(BY48&gt;=6,8,BY48+2),FALSE),"")),BR48),BR48)</f>
        <v/>
      </c>
      <c r="BT48" s="51" t="str">
        <f>IF(AND($G48="6",AT48&lt;&gt;""),AT48,"")</f>
        <v/>
      </c>
      <c r="BU48" s="52" t="str">
        <f>IF(AND(AT48&lt;&gt;"",$G48="6"),_xlfn.RANK.EQ(AT48,$BT$6:$BT$89),"")</f>
        <v/>
      </c>
      <c r="BV48" s="52" t="str">
        <f>IF(IF(BU48&lt;&gt;"",IF(MAX(COUNTIF($BU$6:$BU$89,$BU$6:$BU$89))&gt;1,"x",""),"")&lt;&gt;"",BU48+1,"")</f>
        <v/>
      </c>
      <c r="BW48" s="52" t="str">
        <f>IF(BU48&lt;&gt;"",IF($G48="3",IF(AT48&lt;&gt;"",IF(AND(BU48&lt;=10,AT48&gt;=$BT$92),HLOOKUP(BU48,Points_Table_Modified,IF(BY48&gt;=6,8,BY48+2),FALSE),0),""),IF(AT48&lt;&gt;"",IF(AND(BU48&lt;=10,AT48&gt;=$BT$92),HLOOKUP(BU48,Points_Table,IF(BY48&gt;=6,8,BY48+2),FALSE),0),"")),"")</f>
        <v/>
      </c>
      <c r="BX48" s="53" t="str">
        <f>IF(BV48&lt;&gt;"",AVERAGE(IF(AND($G48="3",BV48&lt;&gt;""),HLOOKUP(BV48,Points_Table_Modified,IF(BY48&gt;=6,8,BY48+2),FALSE),IF(BV48&lt;&gt;"",HLOOKUP(BV48,Points_Table,IF(BY48&gt;=6,8,BY48+2),FALSE),"")),BW48),BW48)</f>
        <v/>
      </c>
      <c r="BY48" s="55">
        <f>VLOOKUP($G48,Entries_D_Event,5,FALSE)</f>
        <v>7</v>
      </c>
      <c r="BZ48" s="52" t="str">
        <f>CONCATENATE(BU48,BP48,BK48,BF48,BA48,AV48)</f>
        <v/>
      </c>
      <c r="CA48" s="118" t="str">
        <f>IF(BZ48&lt;&gt;"",IF(AND($G48="3",AT48&lt;&gt;""),10,IF(AT48&lt;&gt;"",5,"")),"")</f>
        <v/>
      </c>
      <c r="CB48" s="118">
        <f>_xlfn.NUMBERVALUE(IF(BZ48&lt;&gt;"",CONCATENATE(BX48,BS48,BN48,BI48,BD48,AY48),""))</f>
        <v>0</v>
      </c>
      <c r="CC48" s="56">
        <f>IFERROR(CA48+CB48,0)</f>
        <v>0</v>
      </c>
      <c r="CD48" s="90"/>
      <c r="CE48" s="54" t="str">
        <f>IF(AND($G48="1",CD48&lt;&gt;""),CD48,"")</f>
        <v/>
      </c>
      <c r="CF48" s="52" t="str">
        <f>IF(AND(CD48&lt;&gt;"",$G48="1"),_xlfn.RANK.EQ(CD48,$CE$6:$CE$89),"")</f>
        <v/>
      </c>
      <c r="CG48" s="52" t="str">
        <f>IF(IF(CF48&lt;&gt;"",IF(MAX(COUNTIF($CF$6:$CF$89,$CF$6:$CF$89))&gt;1,"x",""),"")&lt;&gt;"",CF48+1,"")</f>
        <v/>
      </c>
      <c r="CH48" s="52" t="str">
        <f>IF(CF48&lt;&gt;"",IF($G48="3",IF(CD48&lt;&gt;"",IF(AND(CF48&lt;=10,CD48&gt;=$CE$92),HLOOKUP(CF48,Points_Table_Modified,IF(DI48&gt;=6,8,DI48+2),FALSE),0),""),IF(CD48&lt;&gt;"",IF(AND(CF48&lt;=10,CD48&gt;=$CE$92),HLOOKUP(CF48,Points_Table,IF(DI48&gt;=6,8,DI48+2),FALSE),0),"")),"")</f>
        <v/>
      </c>
      <c r="CI48" s="53" t="str">
        <f>IF(CG48&lt;&gt;"",AVERAGE(IF(AND($G48="3",CG48&lt;&gt;""),HLOOKUP(CG48,Points_Table_Modified,IF(DI48&gt;=6,8,DI48+2),FALSE),IF(CG48&lt;&gt;"",HLOOKUP(CG48,Points_Table,IF(DI48&gt;=6,8,DI48+2),FALSE),"")),CH48),CH48)</f>
        <v/>
      </c>
      <c r="CJ48" s="51" t="str">
        <f>IF(AND($G48="2",CD48&lt;&gt;""),CD48,"")</f>
        <v/>
      </c>
      <c r="CK48" s="52" t="str">
        <f>IF(AND(CD48&lt;&gt;"",$G48="2"),_xlfn.RANK.EQ(CD48,$CJ$6:$CJ$89),"")</f>
        <v/>
      </c>
      <c r="CL48" s="52" t="str">
        <f>IF(IF(CK48&lt;&gt;"",IF(MAX(COUNTIF($CK$6:$CK$89,$CK$6:$CK$89))&gt;1,"x",""),"")&lt;&gt;"",CK48+1,"")</f>
        <v/>
      </c>
      <c r="CM48" s="54" t="str">
        <f>IF(CK48&lt;&gt;"",IF($G48="3",IF(CD48&lt;&gt;"",IF(AND(CK48&lt;=10,CD48&gt;=$CJ$92),HLOOKUP(CK48,Points_Table_Modified,IF(DI48&gt;=6,8,DI48+2),FALSE),0),""),IF(CD48&lt;&gt;"",IF(AND(CK48&lt;=10,CD48&gt;=$CJ$92),HLOOKUP(CK48,Points_Table,IF(DI48&gt;=6,8,DI48+2),FALSE),0),"")),"")</f>
        <v/>
      </c>
      <c r="CN48" s="53" t="str">
        <f>IF(CL48&lt;&gt;"",AVERAGE(IF(AND($G48="3",CL48&lt;&gt;""),HLOOKUP(CL48,Points_Table_Modified,IF(DI48&gt;=6,8,DI48+2),FALSE),IF(CL48&lt;&gt;"",HLOOKUP(CL48,Points_Table,IF(DI48&gt;=6,8,DI48+2),FALSE),"")),CM48),CM48)</f>
        <v/>
      </c>
      <c r="CO48" s="51" t="str">
        <f>IF(AND($G48="3",CD48&lt;&gt;""),CD48,"")</f>
        <v/>
      </c>
      <c r="CP48" s="52" t="str">
        <f>IF(AND(CD48&lt;&gt;"",$G48="3"),_xlfn.RANK.EQ(CD48,$CO$6:$CO$89),"")</f>
        <v/>
      </c>
      <c r="CQ48" s="52" t="str">
        <f>IF(IF(CP48&lt;&gt;"",IF(MAX(COUNTIF($CP48:$CP$89,$CP$6:$CP$89))&gt;1,"x",""),"")&lt;&gt;"",CP48+1,"")</f>
        <v/>
      </c>
      <c r="CR48" s="52" t="str">
        <f>IF(CP48&lt;&gt;"",IF($G48="3",IF(CD48&lt;&gt;"",IF(AND(CP48&lt;=20,CD48&gt;=$CO$92),HLOOKUP(CP48,Points_Table_Modified,IF(DI48&gt;=6,8,DI48+2),FALSE),0),""),IF(CD48&lt;&gt;"",IF(AND(CP48&lt;=10,CD48&gt;=$CO$92),HLOOKUP(CP48,Points_Table,IF(DI48&gt;=6,8,DI48+2),FALSE),0),"")),"")</f>
        <v/>
      </c>
      <c r="CS48" s="53" t="str">
        <f>IF(CQ48&lt;&gt;"",AVERAGE(IF(AND($G48="3",CQ48&lt;&gt;""),HLOOKUP(CQ48,Points_Table_Modified,IF(DI48&gt;=6,8,DI48+2),FALSE),IF(CQ48&lt;&gt;"",HLOOKUP(CQ48,Points_Table,IF(DI48&gt;=6,8,DI48+2),FALSE),"")),CR48),CR48)</f>
        <v/>
      </c>
      <c r="CT48" s="51" t="str">
        <f>IF(AND($G48="4",CD48&lt;&gt;""),CD48,"")</f>
        <v/>
      </c>
      <c r="CU48" s="52" t="str">
        <f>IF(AND(CD48&lt;&gt;"",G48="4"),_xlfn.RANK.EQ(CD48,$CT$6:$CT$89),"")</f>
        <v/>
      </c>
      <c r="CV48" s="52" t="str">
        <f>IF(IF(CU48&lt;&gt;"",IF(MAX(COUNTIF($CU$6:$CU$89,$CU$6:$CU$89))&gt;1,"x",""),"")&lt;&gt;"",CU48+1,"")</f>
        <v/>
      </c>
      <c r="CW48" s="52" t="str">
        <f>IF(CU48&lt;&gt;"",IF($G48="3",IF(CD48&lt;&gt;"",IF(AND(CU48&lt;=10,CD48&gt;=$CT$92),HLOOKUP(CU48,Points_Table_Modified,IF(DI48&gt;=6,8,DI48+2),FALSE),0),""),IF(CD48&lt;&gt;"",IF(AND(CU48&lt;=10,CD48&gt;=$CT$92),HLOOKUP(CU48,Points_Table,IF(DI48&gt;=6,8,DI48+2),FALSE),0),"")),"")</f>
        <v/>
      </c>
      <c r="CX48" s="53" t="str">
        <f>IF(CV48&lt;&gt;"",AVERAGE(IF(AND($G48="3",CV48&lt;&gt;""),HLOOKUP(CV48,Points_Table_Modified,IF(DI48&gt;=6,8,DI48+2),FALSE),IF(CV48&lt;&gt;"",HLOOKUP(CV48,Points_Table,IF(DI48&gt;=6,8,DI48+2),FALSE),"")),CW48),CW48)</f>
        <v/>
      </c>
      <c r="CY48" s="51" t="str">
        <f>IF(AND($G48="5",CD48&lt;&gt;""),CD48,"")</f>
        <v/>
      </c>
      <c r="CZ48" s="52" t="str">
        <f>IF(AND(CD48&lt;&gt;"",$G48="5"),_xlfn.RANK.EQ(CD48,$CY$6:$CY$89),"")</f>
        <v/>
      </c>
      <c r="DA48" s="52" t="str">
        <f>IF(IF(CZ48&lt;&gt;"",IF(MAX(COUNTIF($CZ$6:$CZ$89,$CZ$6:$CZ$89))&gt;1,"x",""),"")&lt;&gt;"",CZ48+1,"")</f>
        <v/>
      </c>
      <c r="DB48" s="52" t="str">
        <f>IF(CZ48&lt;&gt;"",IF($G48="3",IF(CD48&lt;&gt;"",IF(AND(CZ48&lt;=10,CD48&gt;=$CY$92),HLOOKUP(CZ48,Points_Table_Modified,IF(DI48&gt;=6,8,DI48+2),FALSE),0),""),IF(CD48&lt;&gt;"",IF(AND(CZ48&lt;=10,CD48&gt;=$CY$92),HLOOKUP(CZ48,Points_Table,IF(DI48&gt;=6,8,DI48+2),FALSE),0),"")),"")</f>
        <v/>
      </c>
      <c r="DC48" s="53" t="str">
        <f>IF(DA48&lt;&gt;"",AVERAGE(IF(AND($G48="3",DA48&lt;&gt;""),HLOOKUP(DA48,Points_Table_Modified,IF(DI48&gt;=6,8,DI48+2),FALSE),IF(DA48&lt;&gt;"",HLOOKUP(DA48,Points_Table,IF(DI48&gt;=6,8,DI48+2),FALSE),"")),DB48),DB48)</f>
        <v/>
      </c>
      <c r="DD48" s="51" t="str">
        <f>IF(AND($G48="6",CD48&lt;&gt;""),CD48,"")</f>
        <v/>
      </c>
      <c r="DE48" s="52" t="str">
        <f>IF(AND(CD48&lt;&gt;"",$G48="6"),_xlfn.RANK.EQ(CD48,$DD$6:$DD$89),"")</f>
        <v/>
      </c>
      <c r="DF48" s="52" t="str">
        <f>IF(IF(DE48&lt;&gt;"",IF(MAX(COUNTIF($DE$6:$DE$89,$DE$6:$DE$89))&gt;1,"x",""),"")&lt;&gt;"",DE48+1,"")</f>
        <v/>
      </c>
      <c r="DG48" s="52" t="str">
        <f>IF(DE48&lt;&gt;"",IF($G48="3",IF(CD48&lt;&gt;"",IF(AND(DE48&lt;=10,CD48&gt;=$DD$92),HLOOKUP(DE48,Points_Table_Modified,IF(DI48&gt;=6,8,DI48+2),FALSE),0),""),IF(CD48&lt;&gt;"",IF(AND(DE48&lt;=10,CD48&gt;=$DD$92),HLOOKUP(DE48,Points_Table,IF(DI48&gt;=6,8,DI48+2),FALSE),0),"")),"")</f>
        <v/>
      </c>
      <c r="DH48" s="53" t="str">
        <f>IF(DF48&lt;&gt;"",AVERAGE(IF(AND($G48="3",DF48&lt;&gt;""),HLOOKUP(DF48,Points_Table_Modified,IF(DI48&gt;=6,8,DI48+2),FALSE),IF(DF48&lt;&gt;"",HLOOKUP(DF48,Points_Table,IF(DI48&gt;=6,8,DI48+2),FALSE),"")),DG48),DG48)</f>
        <v/>
      </c>
      <c r="DI48" s="55">
        <f>VLOOKUP($G48,Entries_D_Event,6,FALSE)</f>
        <v>10</v>
      </c>
      <c r="DJ48" s="52" t="str">
        <f>CONCATENATE(DE48,CZ48,CU48,CP48,CK48,CF48)</f>
        <v/>
      </c>
      <c r="DK48" s="52" t="str">
        <f>IF(DJ48&lt;&gt;"",IF(AND($G48="3",CD48&lt;&gt;""),10,IF(CD48&lt;&gt;"",5,"")),"")</f>
        <v/>
      </c>
      <c r="DL48" s="156">
        <f>_xlfn.NUMBERVALUE(IF(DJ48&lt;&gt;"",CONCATENATE(DH48,DC48,CX48,CS48,CN48,CI48),""))</f>
        <v>0</v>
      </c>
      <c r="DM48" s="56">
        <f>IFERROR(DK48+DL48,0)</f>
        <v>0</v>
      </c>
      <c r="DN48" s="90"/>
      <c r="DO48" s="52" t="str">
        <f>IF(AND($G48="1",DN48&lt;&gt;""),DN48,"")</f>
        <v/>
      </c>
      <c r="DP48" s="52" t="str">
        <f>IF(AND(DN48&lt;&gt;"",$G48="1"),_xlfn.RANK.EQ(DN48,$DO$6:$DO$89),"")</f>
        <v/>
      </c>
      <c r="DQ48" s="52" t="str">
        <f>IF(IF(DP48&lt;&gt;"",IF(MAX(COUNTIF($DP$6:$DP$89,$DP$6:$DP$89))&gt;1,"x",""),"")&lt;&gt;"",DP48+1,"")</f>
        <v/>
      </c>
      <c r="DR48" s="52" t="str">
        <f>IF(DP48&lt;&gt;"",IF($G48="3",IF(DN48&lt;&gt;"",IF(AND(DP48&lt;=10,DN48&gt;=$DO$92),HLOOKUP(DP48,Points_Table_Modified,IF(ES48&gt;=6,8,ES48+2),FALSE),0),""),IF(DN48&lt;&gt;"",IF(AND(DP48&lt;=10,DN48&gt;=$DO$92),HLOOKUP(DP48,Points_Table,IF(ES48&gt;=6,8,ES48+2),FALSE),0),"")),"")</f>
        <v/>
      </c>
      <c r="DS48" s="53" t="str">
        <f>IF(DQ48&lt;&gt;"",AVERAGE(IF(AND($G48="3",DQ48&lt;&gt;""),HLOOKUP(DQ48,Points_Table_Modified,IF(ES48&gt;=6,8,ES48+2),FALSE),IF(DQ48&lt;&gt;"",HLOOKUP(DQ48,Points_Table,IF(ES48&gt;=6,8,ES48+2),FALSE),"")),DR48),DR48)</f>
        <v/>
      </c>
      <c r="DT48" s="51" t="str">
        <f>IF(AND($G48="2",DN48&lt;&gt;""),DN48,"")</f>
        <v/>
      </c>
      <c r="DU48" s="52" t="str">
        <f>IF(AND(DN48&lt;&gt;"",$G48="2"),_xlfn.RANK.EQ(DN48,$DT$6:$DT$89),"")</f>
        <v/>
      </c>
      <c r="DV48" s="52" t="str">
        <f>IF(IF(DU48&lt;&gt;"",IF(MAX(COUNTIF($DU$6:$DU$89,$DU$6:$DU$89))&gt;1,"x",""),"")&lt;&gt;"",DU48+1,"")</f>
        <v/>
      </c>
      <c r="DW48" s="54" t="str">
        <f>IF(DU48&lt;&gt;"",IF($G48="3",IF(DN48&lt;&gt;"",IF(AND(DU48&lt;=10,DN48&gt;=$DT$92),HLOOKUP(DU48,Points_Table_Modified,IF(ES48&gt;=6,8,ES48+2),FALSE),0),""),IF(DN48&lt;&gt;"",IF(AND(DU48&lt;=10,DN48&gt;=$DT$92),HLOOKUP(DU48,Points_Table,IF(ES48&gt;=6,8,ES48+2),FALSE),0),"")),"")</f>
        <v/>
      </c>
      <c r="DX48" s="53" t="str">
        <f>IF(DV48&lt;&gt;"",AVERAGE(IF(AND($G48="3",DV48&lt;&gt;""),HLOOKUP(DV48,Points_Table_Modified,IF(ES48&gt;=6,8,ES48+2),FALSE),IF(DV48&lt;&gt;"",HLOOKUP(DV48,Points_Table,IF(ES48&gt;=6,8,ES48+2),FALSE),"")),DW48),DW48)</f>
        <v/>
      </c>
      <c r="DY48" s="51" t="str">
        <f>IF(AND($G48="3",DN48&lt;&gt;""),DN48,"")</f>
        <v/>
      </c>
      <c r="DZ48" s="52" t="str">
        <f>IF(AND(DN48&lt;&gt;"",$G48="3"),_xlfn.RANK.EQ(DN48,$DY$6:$DY$89),"")</f>
        <v/>
      </c>
      <c r="EA48" s="52" t="str">
        <f>IF(IF(DZ48&lt;&gt;"",IF(MAX(COUNTIF($DZ$6:$DZ$89,$DZ$6:$DZ$89))&gt;1,"x",""),"")&lt;&gt;"",DZ48+1,"")</f>
        <v/>
      </c>
      <c r="EB48" s="52" t="str">
        <f>IF(DZ48&lt;&gt;"",IF($G48="3",IF(DN48&lt;&gt;"",IF(AND(DZ48&lt;=20,DN48&gt;=$DY$92),HLOOKUP(DZ48,Points_Table_Modified,IF(ES48&gt;=6,8,ES48+2),FALSE),0),""),IF(DN48&lt;&gt;"",IF(AND(DZ48&lt;=10,DN48&gt;=$DY$92),HLOOKUP(DZ48,Points_Table,IF(ES48&gt;=6,8,ES48+2),FALSE),0),"")),"")</f>
        <v/>
      </c>
      <c r="EC48" s="53" t="str">
        <f>IF(EA48&lt;&gt;"",AVERAGE(IF(AND($G48="3",EA48&lt;&gt;""),HLOOKUP(EA48,Points_Table_Modified,IF(ES48&gt;=6,8,ES48+2),FALSE),IF(EA48&lt;&gt;"",HLOOKUP(EA48,Points_Table,IF(ES48&gt;=6,8,ES48+2),FALSE),"")),EB48),EB48)</f>
        <v/>
      </c>
      <c r="ED48" s="51" t="str">
        <f>IF(AND($G48="4",DN48&lt;&gt;""),DN48,"")</f>
        <v/>
      </c>
      <c r="EE48" s="52" t="str">
        <f>IF(AND(DN48&lt;&gt;"",G48="4"),_xlfn.RANK.EQ(DN48,$ED$6:$ED$89),"")</f>
        <v/>
      </c>
      <c r="EF48" s="52" t="str">
        <f>IF(IF(EE48&lt;&gt;"",IF(MAX(COUNTIF($EE$6:$EE$89,$EE$6:$EE$89))&gt;1,"x",""),"")&lt;&gt;"",EE48+1,"")</f>
        <v/>
      </c>
      <c r="EG48" s="52" t="str">
        <f>IF(EE48&lt;&gt;"",IF($G48="3",IF(DN48&lt;&gt;"",IF(AND(EE48&lt;=10,DN48&gt;=$ED$92),HLOOKUP(EE48,Points_Table_Modified,IF(ES48&gt;=6,8,ES48+2),FALSE),0),""),IF(DN48&lt;&gt;"",IF(AND(EE48&lt;=10,DN48&gt;=$ED$92),HLOOKUP(EE48,Points_Table,IF(ES48&gt;=6,8,ES48+2),FALSE),0),"")),"")</f>
        <v/>
      </c>
      <c r="EH48" s="53" t="str">
        <f>IF(EF48&lt;&gt;"",AVERAGE(IF(AND($G48="3",EF48&lt;&gt;""),HLOOKUP(EF48,Points_Table_Modified,IF(ES48&gt;=6,8,ES48+2),FALSE),IF(EF48&lt;&gt;"",HLOOKUP(EF48,Points_Table,IF(ES48&gt;=6,8,ES48+2),FALSE),"")),EG48),EG48)</f>
        <v/>
      </c>
      <c r="EI48" s="51" t="str">
        <f>IF(AND($G48="5",DN48&lt;&gt;""),DN48,"")</f>
        <v/>
      </c>
      <c r="EJ48" s="52" t="str">
        <f>IF(AND(DN48&lt;&gt;"",$G48="5"),_xlfn.RANK.EQ(DN48,$EI$6:$EI$89),"")</f>
        <v/>
      </c>
      <c r="EK48" s="52" t="str">
        <f>IF(IF(EJ48&lt;&gt;"",IF(MAX(COUNTIF($EJ$6:$EJ$89,$EJ$6:$EJ$89))&gt;1,"x",""),"")&lt;&gt;"",EJ48+1,"")</f>
        <v/>
      </c>
      <c r="EL48" s="52" t="str">
        <f>IF(EJ48&lt;&gt;"",IF($G48="3",IF(DN48&lt;&gt;"",IF(AND(EJ48&lt;=10,DN48&gt;=$EI$92),HLOOKUP(EJ48,Points_Table_Modified,IF(ES48&gt;=6,8,ES48+2),FALSE),0),""),IF(DN48&lt;&gt;"",IF(AND(EJ48&lt;=10,DN48&gt;=$EI$92),HLOOKUP(EJ48,Points_Table,IF(ES48&gt;=6,8,ES48+2),FALSE),0),"")),"")</f>
        <v/>
      </c>
      <c r="EM48" s="53" t="str">
        <f>IF(EK48&lt;&gt;"",AVERAGE(IF(AND($G48="3",EK48&lt;&gt;""),HLOOKUP(EK48,Points_Table_Modified,IF(ES48&gt;=6,8,ES48+2),FALSE),IF(EK48&lt;&gt;"",HLOOKUP(EK48,Points_Table,IF(ES48&gt;=6,8,ES48+2),FALSE),"")),EL48),EL48)</f>
        <v/>
      </c>
      <c r="EN48" s="51" t="str">
        <f>IF(AND($G48="6",DN48&lt;&gt;""),DN48,"")</f>
        <v/>
      </c>
      <c r="EO48" s="52" t="str">
        <f>IF(AND(DN48&lt;&gt;"",$G48="6"),_xlfn.RANK.EQ(DN48,$EN$6:$EN$89),"")</f>
        <v/>
      </c>
      <c r="EP48" s="52" t="str">
        <f>IF(IF(EO48&lt;&gt;"",IF(MAX(COUNTIF($EO$6:$EO$89,$EO$6:$EO$89))&gt;1,"x",""),"")&lt;&gt;"",EO48+1,"")</f>
        <v/>
      </c>
      <c r="EQ48" s="52" t="str">
        <f>IF(EO48&lt;&gt;"",IF($G48="3",IF(DN48&lt;&gt;"",IF(AND(EO48&lt;=10,DN48&gt;=$EN$92),HLOOKUP(EO48,Points_Table_Modified,IF(ES48&gt;=6,8,ES48+2),FALSE),0),""),IF(DN48&lt;&gt;"",IF(AND(EO48&lt;=10,DN48&gt;=$EN$92),HLOOKUP(EO48,Points_Table,IF(ES48&gt;=6,8,ES48+2),FALSE),0),"")),"")</f>
        <v/>
      </c>
      <c r="ER48" s="53" t="str">
        <f>IF(EP48&lt;&gt;"",AVERAGE(IF(AND($G48="3",EP48&lt;&gt;""),HLOOKUP(EP48,Points_Table_Modified,IF(ES48&gt;=6,8,ES48+2),FALSE),IF(EP48&lt;&gt;"",HLOOKUP(EP48,Points_Table,IF(ES48&gt;=6,8,ES48+2),FALSE),"")),EQ48),EQ48)</f>
        <v/>
      </c>
      <c r="ES48" s="57">
        <f>VLOOKUP($G48,Entries_D_Event,7,FALSE)</f>
        <v>7</v>
      </c>
      <c r="ET48" s="52" t="str">
        <f>CONCATENATE(EO48,EJ48,EE48,DZ48,DU48,DP48)</f>
        <v/>
      </c>
      <c r="EU48" s="118" t="str">
        <f>IF(ET48&lt;&gt;"",IF(AND($G48="3",DN48&lt;&gt;""),10,IF(DN48&lt;&gt;"",5,"")),"")</f>
        <v/>
      </c>
      <c r="EV48" s="118">
        <f>_xlfn.NUMBERVALUE(IF(ET48&lt;&gt;"",CONCATENATE(ER48,EM48,EH48,EC48,DX48,DS48),""))</f>
        <v>0</v>
      </c>
      <c r="EW48" s="56">
        <f>IFERROR(EU48+EV48,0)</f>
        <v>0</v>
      </c>
      <c r="EX48" s="90"/>
      <c r="EY48" s="52" t="str">
        <f>IF(AND($G48="1",EX48&lt;&gt;""),EX48,"")</f>
        <v/>
      </c>
      <c r="EZ48" s="52" t="str">
        <f>IF(AND(EX48&lt;&gt;"",$G48="1"),_xlfn.RANK.EQ(EX48,$EY$6:$EY$89),"")</f>
        <v/>
      </c>
      <c r="FA48" s="52" t="str">
        <f>IF(IF(EZ48&lt;&gt;"",IF(MAX(COUNTIF($EZ$6:$EZ$89,$EZ$6:$EZ$89))&gt;1,"x",""),"")&lt;&gt;"",EZ48+1,"")</f>
        <v/>
      </c>
      <c r="FB48" s="52" t="str">
        <f>IF(EZ48&lt;&gt;"",IF($G48="3",IF(EX48&lt;&gt;"",IF(AND(EZ48&lt;=10,EX48&gt;=$EY$92),HLOOKUP(EZ48,Points_Table_Modified,IF(GC48&gt;=6,8,GC48+2),FALSE),0),""),IF(EX48&lt;&gt;"",IF(AND(EZ48&lt;=10,EX48&gt;=$EY$92),HLOOKUP(EZ48,Points_Table,IF(GC48&gt;=6,8,GC48+2),FALSE),0),"")),"")</f>
        <v/>
      </c>
      <c r="FC48" s="56" t="str">
        <f>IF(FB48&gt;0,IF(FA48&lt;&gt;"",AVERAGE(IF(AND($G48="3",FA48&lt;&gt;""),HLOOKUP(FA48,Points_Table_Modified,IF(GC48&gt;=6,8,GC48+2),FALSE),IF(FA48&lt;&gt;"",HLOOKUP(FA48,Points_Table,IF(GC48&gt;=6,8,GC48+2),FALSE),"")),FB48),FB48),0)</f>
        <v/>
      </c>
      <c r="FD48" s="51" t="str">
        <f>IF(AND($G48="2",EX48&lt;&gt;""),EX48,"")</f>
        <v/>
      </c>
      <c r="FE48" s="52" t="str">
        <f>IF(AND(EX48&lt;&gt;"",$G48="2"),_xlfn.RANK.EQ(EX48,$FD$6:$FD$89),"")</f>
        <v/>
      </c>
      <c r="FF48" s="52" t="str">
        <f>IF(IF(FE48&lt;&gt;"",IF(MAX(COUNTIF($FE$6:$FE$89,$FE$6:$FE$89))&gt;1,"x",""),"")&lt;&gt;"",FE48+1,"")</f>
        <v/>
      </c>
      <c r="FG48" s="54" t="str">
        <f>IF(FE48&lt;&gt;"",IF($G48="3",IF(EX48&lt;&gt;"",IF(AND(FE48&lt;=10,EX48&gt;=$FD$92),HLOOKUP(FE48,Points_Table_Modified,IF(GC48&gt;=6,8,GC48+2),FALSE),0),""),IF(EX48&lt;&gt;"",IF(AND(FE48&lt;=10,EX48&gt;=$FD$92),HLOOKUP(FE48,Points_Table,IF(GC48&gt;=6,8,GC48+2),FALSE),0),"")),"")</f>
        <v/>
      </c>
      <c r="FH48" s="56" t="str">
        <f>IF(FG48&gt;0,IF(FF48&lt;&gt;"",AVERAGE(IF(AND($G48="3",FF48&lt;&gt;""),HLOOKUP(FF48,Points_Table_Modified,IF(GC48&gt;=6,8,GC48+2),FALSE),IF(FF48&lt;&gt;"",HLOOKUP(FF48,Points_Table,IF(GC48&gt;=6,8,GC48+2),FALSE),"")),FG48),FG48),0)</f>
        <v/>
      </c>
      <c r="FI48" s="51" t="str">
        <f>IF(AND($G48="3",EX48&lt;&gt;""),EX48,"")</f>
        <v/>
      </c>
      <c r="FJ48" s="52" t="str">
        <f>IF(AND(EX48&lt;&gt;"",$G48="3"),_xlfn.RANK.EQ(EX48,$FI$6:$FI$89),"")</f>
        <v/>
      </c>
      <c r="FK48" s="52" t="str">
        <f>IF(IF(FJ48&lt;&gt;"",IF(MAX(COUNTIF($FJ$6:$FJ$89,$FJ$6:$FJ$89))&gt;1,"x",""),"")&lt;&gt;"",FJ48+1,"")</f>
        <v/>
      </c>
      <c r="FL48" s="52" t="str">
        <f>IF(FJ48&lt;&gt;"",IF($G48="3",IF(EX48&lt;&gt;"",IF(AND(FJ48&lt;=20,EX48&gt;=$FI$92),HLOOKUP(FJ48,Points_Table_Modified,IF(GC48&gt;=6,8,GC48+2),FALSE),0),""),IF(EX48&lt;&gt;"",IF(AND(FJ48&lt;=10,EX48&gt;=$FI$92),HLOOKUP(FJ48,Points_Table,IF(GC48&gt;=6,8,GC48+2),FALSE),0),"")),"")</f>
        <v/>
      </c>
      <c r="FM48" s="56" t="str">
        <f>IF(FL48&gt;0,IF(FK48&lt;&gt;"",AVERAGE(IF(AND($G48="3",FK48&lt;&gt;""),HLOOKUP(FK48,Points_Table_Modified,IF(GC48&gt;=6,8,GC48+2),FALSE),IF(FK48&lt;&gt;"",HLOOKUP(FK48,Points_Table,IF(GC48&gt;=6,8,GC48+2),FALSE),"")),FL48),FL48),0)</f>
        <v/>
      </c>
      <c r="FN48" s="51" t="str">
        <f>IF(AND($G48="4",EX48&lt;&gt;""),EX48,"")</f>
        <v/>
      </c>
      <c r="FO48" s="52" t="str">
        <f>IF(AND(EX48&lt;&gt;"",G48="4"),_xlfn.RANK.EQ(EX48,$FN$6:$FN$89),"")</f>
        <v/>
      </c>
      <c r="FP48" s="52" t="str">
        <f>IF(IF(FO48&lt;&gt;"",IF(MAX(COUNTIF($FO$6:$FO$89,$FO$6:$FO$89))&gt;1,"x",""),"")&lt;&gt;"",FO48+1,"")</f>
        <v/>
      </c>
      <c r="FQ48" s="52" t="str">
        <f>IF(FO48&lt;&gt;"",IF($G48="3",IF(EX48&lt;&gt;"",IF(AND(FO48&lt;=10,EX48&gt;=$FN$92),HLOOKUP(FO48,Points_Table_Modified,IF(GC48&gt;=6,8,GC48+2),FALSE),0),""),IF(EX48&lt;&gt;"",IF(AND(FO48&lt;=10,EX48&gt;=$FN$92),HLOOKUP(FO48,Points_Table,IF(GC48&gt;=6,8,GC48+2),FALSE),0),"")),"")</f>
        <v/>
      </c>
      <c r="FR48" s="56" t="str">
        <f>IF(FQ48&gt;0,IF(FP48&lt;&gt;"",AVERAGE(IF(AND($G48="3",FP48&lt;&gt;""),HLOOKUP(FP48,Points_Table_Modified,IF(GC48&gt;=6,8,GC48+2),FALSE),IF(FP48&lt;&gt;"",HLOOKUP(FP48,Points_Table,IF(GC48&gt;=6,8,GC48+2),FALSE),"")),FQ48),FQ48),0)</f>
        <v/>
      </c>
      <c r="FS48" s="51" t="str">
        <f>IF(AND($G48="5",EX48&lt;&gt;""),EX48,"")</f>
        <v/>
      </c>
      <c r="FT48" s="52" t="str">
        <f>IF(AND(EX48&lt;&gt;"",$G48="5"),_xlfn.RANK.EQ(EX48,$FS$6:$FS$89),"")</f>
        <v/>
      </c>
      <c r="FU48" s="52" t="str">
        <f>IF(IF(FT48&lt;&gt;"",IF(MAX(COUNTIF($FT$6:$FT$89,$FT$6:$FT$89))&gt;1,"x",""),"")&lt;&gt;"",FT48+1,"")</f>
        <v/>
      </c>
      <c r="FV48" s="52" t="str">
        <f>IF(FT48&lt;&gt;"",IF($G48="3",IF(EX48&lt;&gt;"",IF(AND(FT48&lt;=10,EX48&gt;=$FS$92),HLOOKUP(FT48,Points_Table_Modified,IF(GC48&gt;=6,8,GC48+2),FALSE),0),""),IF(EX48&lt;&gt;"",IF(AND(FT48&lt;=10,EX48&gt;=$FS$92),HLOOKUP(FT48,Points_Table,IF(GC48&gt;=6,8,GC48+2),FALSE),0),"")),"")</f>
        <v/>
      </c>
      <c r="FW48" s="56" t="str">
        <f>IF(FV48&gt;0,IF(FU48&lt;&gt;"",AVERAGE(IF(AND($G48="3",FU48&lt;&gt;""),HLOOKUP(FU48,Points_Table_Modified,IF(GC48&gt;=6,8,GC48+2),FALSE),IF(FU48&lt;&gt;"",HLOOKUP(FU48,Points_Table,IF(GC48&gt;=6,8,GC48+2),FALSE),"")),FV48),FV48),0)</f>
        <v/>
      </c>
      <c r="FX48" s="51" t="str">
        <f>IF(AND($G48="6",EX48&lt;&gt;""),EX48,"")</f>
        <v/>
      </c>
      <c r="FY48" s="52" t="str">
        <f>IF(AND(EX48&lt;&gt;"",$G48="6"),_xlfn.RANK.EQ(EX48,$FX$6:$FX$89),"")</f>
        <v/>
      </c>
      <c r="FZ48" s="52" t="str">
        <f>IF(IF(FY48&lt;&gt;"",IF(MAX(COUNTIF($FY$6:$FY$89,$FY$6:$FY$89))&gt;1,"x",""),"")&lt;&gt;"",FY48+1,"")</f>
        <v/>
      </c>
      <c r="GA48" s="52" t="str">
        <f>IF(FY48&lt;&gt;"",IF($G48="3",IF(EX48&lt;&gt;"",IF(AND(FY48&lt;=10,EX48&gt;=$FX$92),HLOOKUP(FY48,Points_Table_Modified,IF(GC48&gt;=6,8,GC48+2),FALSE),0),""),IF(EX48&lt;&gt;"",IF(AND(FY48&lt;=10,EX48&gt;=$FX$92),HLOOKUP(FY48,Points_Table,IF(GC48&gt;=6,8,GC48+2),FALSE),0),"")),"")</f>
        <v/>
      </c>
      <c r="GB48" s="56" t="str">
        <f>IF(GA48&gt;0,IF(FZ48&lt;&gt;"",AVERAGE(IF(AND($G48="3",FZ48&lt;&gt;""),HLOOKUP(FZ48,Points_Table_Modified,IF(GC48&gt;=6,8,GC48+2),FALSE),IF(FZ48&lt;&gt;"",HLOOKUP(FZ48,Points_Table,IF(GC48&gt;=6,8,GC48+2),FALSE),"")),GA48),GA48),0)</f>
        <v/>
      </c>
      <c r="GC48" s="57">
        <f>VLOOKUP($G48,Entries_D_Event,8,FALSE)</f>
        <v>0</v>
      </c>
      <c r="GD48" s="52" t="str">
        <f>CONCATENATE(FY48,FT48,FO48,FJ48,FE48,EZ48)</f>
        <v/>
      </c>
      <c r="GE48" s="118" t="str">
        <f>IF(GD48&lt;&gt;"",IF(AND($G48="3",EX48&lt;&gt;""),10,IF(EX48&lt;&gt;"",5,"")),"")</f>
        <v/>
      </c>
      <c r="GF48" s="118">
        <f>_xlfn.NUMBERVALUE(IF(GD48&lt;&gt;"",CONCATENATE(GB48,FW48,FR48,FM48,FH48,FC48),""))</f>
        <v>0</v>
      </c>
      <c r="GG48" s="56">
        <f>IFERROR(GE48+GF48,0)</f>
        <v>0</v>
      </c>
      <c r="GH48" s="90"/>
      <c r="GI48" s="52" t="str">
        <f>IF(AND($G48="1",GH48&lt;&gt;""),GH48,"")</f>
        <v/>
      </c>
      <c r="GJ48" s="52" t="str">
        <f>IF(AND(GH48&lt;&gt;"",$G48="1"),_xlfn.RANK.EQ(GH48,$GI$6:$GI$89),"")</f>
        <v/>
      </c>
      <c r="GK48" s="52" t="str">
        <f>IF(IF(GJ48&lt;&gt;"",IF(MAX(COUNTIF($GJ$6:$GJ$89,$GJ$6:$GJ$89))&gt;1,"x",""),"")&lt;&gt;"",GJ48+1,"")</f>
        <v/>
      </c>
      <c r="GL48" s="52" t="str">
        <f>IF(GJ48&lt;&gt;"",IF($G48="3",IF(GH48&lt;&gt;"",IF(AND(GJ48&lt;=10,GH48&gt;=$GI$92),HLOOKUP(GJ48,Points_Table_Modified,IF(HM48&gt;=6,8,HM48+2),FALSE),0),""),IF(GH48&lt;&gt;"",IF(AND(GJ48&lt;=10,GH48&gt;=$GI$92),HLOOKUP(GJ48,Points_Table,IF(HM48&gt;=6,8,HM48+2),FALSE),0),"")),"")</f>
        <v/>
      </c>
      <c r="GM48" s="53" t="str">
        <f>IF(GK48&lt;&gt;"",AVERAGE(IF(AND($G48="3",GK48&lt;&gt;""),HLOOKUP(GK48,Points_Table_Modified,IF(HM48&gt;=6,8,HM48+2),FALSE),IF(GK48&lt;&gt;"",HLOOKUP(GK48,Points_Table,IF(HM48&gt;=6,8,HM48+2),FALSE),"")),GL48),GL48)</f>
        <v/>
      </c>
      <c r="GN48" s="51" t="str">
        <f>IF(AND($G48="2",GH48&lt;&gt;""),GH48,"")</f>
        <v/>
      </c>
      <c r="GO48" s="52" t="str">
        <f>IF(AND(GH48&lt;&gt;"",$G48="2"),_xlfn.RANK.EQ(GH48,$GN$6:$GN$89),"")</f>
        <v/>
      </c>
      <c r="GP48" s="52" t="str">
        <f>IF(IF(GO48&lt;&gt;"",IF(MAX(COUNTIF($GO$6:$GO$89,$GO$6:$GO$89))&gt;1,"x",""),"")&lt;&gt;"",GO48+1,"")</f>
        <v/>
      </c>
      <c r="GQ48" s="54" t="str">
        <f>IF(GO48&lt;&gt;"",IF($G48="3",IF(GH48&lt;&gt;"",IF(AND(GO48&lt;=10,GH48&gt;=$GN$92),HLOOKUP(GO48,Points_Table_Modified,IF(HM48&gt;=6,8,HM48+2),FALSE),0),""),IF(GH48&lt;&gt;"",IF(AND(GO48&lt;=10,GH48&gt;=$GN$92),HLOOKUP(GO48,Points_Table,IF(HM48&gt;=6,8,HM48+2),FALSE),0),"")),"")</f>
        <v/>
      </c>
      <c r="GR48" s="53" t="str">
        <f>IF(GP48&lt;&gt;"",AVERAGE(IF(AND($G48="3",GP48&lt;&gt;""),HLOOKUP(GP48,Points_Table_Modified,IF(HM48&gt;=6,8,HM48+2),FALSE),IF(GP48&lt;&gt;"",HLOOKUP(GP48,Points_Table,IF(HM48&gt;=6,8,HM48+2),FALSE),"")),GQ48),GQ48)</f>
        <v/>
      </c>
      <c r="GS48" s="51" t="str">
        <f>IF(AND($G48="3",GH48&lt;&gt;""),GH48,"")</f>
        <v/>
      </c>
      <c r="GT48" s="52" t="str">
        <f>IF(AND(GH48&lt;&gt;"",$G48="3"),_xlfn.RANK.EQ(GH48,$GS$6:$GS$89),"")</f>
        <v/>
      </c>
      <c r="GU48" s="52" t="str">
        <f>IF(IF(GT48&lt;&gt;"",IF(MAX(COUNTIF($GT$6:$GT$89,$GT$6:$GT$89))&gt;1,"x",""),"")&lt;&gt;"",GT48+1,"")</f>
        <v/>
      </c>
      <c r="GV48" s="52" t="str">
        <f>IF(GT48&lt;&gt;"",IF($G48="3",IF(GH48&lt;&gt;"",IF(AND(GT48&lt;=20,GH48&gt;=$GS$92),HLOOKUP(GT48,Points_Table_Modified,IF(HM48&gt;=6,8,HM48+2),FALSE),0),""),IF(GH48&lt;&gt;"",IF(AND(GT48&lt;=10,GH48&gt;=$GS$92),HLOOKUP(GT48,Points_Table,IF(HM48&gt;=6,8,HM48+2),FALSE),0),"")),"")</f>
        <v/>
      </c>
      <c r="GW48" s="53" t="str">
        <f>IF(GU48&lt;&gt;"",AVERAGE(IF(AND($G48="3",GU48&lt;&gt;""),HLOOKUP(GU48,Points_Table_Modified,IF(HM48&gt;=6,8,HM48+2),FALSE),IF(GU48&lt;&gt;"",HLOOKUP(GU48,Points_Table,IF(HM48&gt;=6,8,HM48+2),FALSE),"")),GV48),GV48)</f>
        <v/>
      </c>
      <c r="GX48" s="51" t="str">
        <f>IF(AND($G48="4",GH48&lt;&gt;""),GH48,"")</f>
        <v/>
      </c>
      <c r="GY48" s="52" t="str">
        <f>IF(AND($GH48&lt;&gt;"",G48="4"),_xlfn.RANK.EQ(GH48,$GX$6:$GX$89),"")</f>
        <v/>
      </c>
      <c r="GZ48" s="52" t="str">
        <f>IF(IF(GY48&lt;&gt;"",IF(MAX(COUNTIF($GY$6:$GY$89,$GY$6:$GY$89))&gt;1,"x",""),"")&lt;&gt;"",GY48+1,"")</f>
        <v/>
      </c>
      <c r="HA48" s="52" t="str">
        <f>IF(GY48&lt;&gt;"",IF($G48="3",IF(GH48&lt;&gt;"",IF(AND(GY48&lt;=10,GH48&gt;=$GX$92),HLOOKUP(GY48,Points_Table_Modified,IF(HM48&gt;=6,8,HM48+2),FALSE),0),""),IF(GH48&lt;&gt;"",IF(AND(GY48&lt;=10,GH48&gt;=$GX$92),HLOOKUP(GY48,Points_Table,IF(HM48&gt;=6,8,HM48+2),FALSE),0),"")),"")</f>
        <v/>
      </c>
      <c r="HB48" s="53" t="str">
        <f>IF(GZ48&lt;&gt;"",AVERAGE(IF(AND($G48="3",GZ48&lt;&gt;""),HLOOKUP(GZ48,Points_Table_Modified,IF(HM48&gt;=6,8,HM48+2),FALSE),IF(GZ48&lt;&gt;"",HLOOKUP(GZ48,Points_Table,IF(HM48&gt;=6,8,HM48+2),FALSE),"")),HA48),HA48)</f>
        <v/>
      </c>
      <c r="HC48" s="51" t="str">
        <f>IF(AND($G48="5",GH48&lt;&gt;""),GH48,"")</f>
        <v/>
      </c>
      <c r="HD48" s="52" t="str">
        <f>IF(AND(GH48&lt;&gt;"",$G48="5"),_xlfn.RANK.EQ(GH48,$HC$6:$HC$89),"")</f>
        <v/>
      </c>
      <c r="HE48" s="52" t="str">
        <f>IF(IF(HD48&lt;&gt;"",IF(MAX(COUNTIF($HD$6:$HD$89,$HD$6:$HD$89))&gt;1,"x",""),"")&lt;&gt;"",HD48+1,"")</f>
        <v/>
      </c>
      <c r="HF48" s="52" t="str">
        <f>IF(HD48&lt;&gt;"",IF($G48="3",IF(GH48&lt;&gt;"",IF(AND(HD48&lt;=10,GH48&gt;=$HC$92),HLOOKUP(HD48,Points_Table_Modified,IF(HM48&gt;=6,8,HM48+2),FALSE),0),""),IF(GH48&lt;&gt;"",IF(AND(HD48&lt;=10,GH48&gt;=$HC$92),HLOOKUP(HD48,Points_Table,IF(HM48&gt;=6,8,HM48+2),FALSE),0),"")),"")</f>
        <v/>
      </c>
      <c r="HG48" s="53" t="str">
        <f>IF(HE48&lt;&gt;"",AVERAGE(IF(AND($G48="3",HE48&lt;&gt;""),HLOOKUP(HE48,Points_Table_Modified,IF(HM48&gt;=6,8,HM48+2),FALSE),IF(HE48&lt;&gt;"",HLOOKUP(HE48,Points_Table,IF(HM48&gt;=6,8,HM48+2),FALSE),"")),HF48),HF48)</f>
        <v/>
      </c>
      <c r="HH48" s="51" t="str">
        <f>IF(AND($G48="6",GH48&lt;&gt;""),GH48,"")</f>
        <v/>
      </c>
      <c r="HI48" s="52" t="str">
        <f>IF(AND(GH48&lt;&gt;"",$G48="6"),_xlfn.RANK.EQ(GH48,$HH$6:$HH$89),"")</f>
        <v/>
      </c>
      <c r="HJ48" s="52" t="str">
        <f>IF(IF(HI48&lt;&gt;"",IF(MAX(COUNTIF($HI$6:$HI$89,$HI$6:$HI$89))&gt;1,"x",""),"")&lt;&gt;"",HI48+1,"")</f>
        <v/>
      </c>
      <c r="HK48" s="52" t="str">
        <f>IF(HI48&lt;&gt;"",IF($G48="3",IF(GH48&lt;&gt;"",IF(AND(HI48&lt;=10,GH48&gt;=$HH$92),HLOOKUP(HI48,Points_Table_Modified,IF(HM48&gt;=6,8,HM48+2),FALSE),0),""),IF(GH48&lt;&gt;"",IF(AND(HI48&lt;=10,GH48&gt;=$HH$92),HLOOKUP(HI48,Points_Table,IF(HM48&gt;=6,8,HM48+2),FALSE),0),"")),"")</f>
        <v/>
      </c>
      <c r="HL48" s="53" t="str">
        <f>IF(HJ48&lt;&gt;"",AVERAGE(IF(AND($G48="3",HJ48&lt;&gt;""),HLOOKUP(HJ48,Points_Table_Modified,IF(HM48&gt;=6,8,HM48+2),FALSE),IF(HJ48&lt;&gt;"",HLOOKUP(HJ48,Points_Table,IF(HM48&gt;=6,8,HM48+2),FALSE),"")),HK48),HK48)</f>
        <v/>
      </c>
      <c r="HM48" s="57">
        <f>VLOOKUP($G48,Entries_D_Event,9,FALSE)</f>
        <v>0</v>
      </c>
      <c r="HN48" s="52" t="str">
        <f>CONCATENATE(HI48,HD48,GY48,GT48,GO48,GJ48)</f>
        <v/>
      </c>
      <c r="HO48" s="118" t="str">
        <f>IF(HN48&lt;&gt;"",IF(AND($G48="3",GH48&lt;&gt;""),10,IF(GH48&lt;&gt;"",5,"")),"")</f>
        <v/>
      </c>
      <c r="HP48" s="118">
        <f>_xlfn.NUMBERVALUE(IF(HN48&lt;&gt;"",CONCATENATE(HL48,HG48,HB48,GW48,GR48,GM48),""))</f>
        <v>0</v>
      </c>
      <c r="HQ48" s="56">
        <f>IFERROR(HO48+HP48,0)</f>
        <v>0</v>
      </c>
      <c r="HR48" s="90"/>
      <c r="HS48" s="52" t="str">
        <f>IF(AND($G48="1",HR48&lt;&gt;""),HR48,"")</f>
        <v/>
      </c>
      <c r="HT48" s="52" t="str">
        <f>IF(AND(HR48&lt;&gt;"",$G48="1"),_xlfn.RANK.EQ(HR48,$HS$6:$HS$89),"")</f>
        <v/>
      </c>
      <c r="HU48" s="52" t="str">
        <f>IF(IF(HT48&lt;&gt;"",IF(MAX(COUNTIF($HT$6:$HT$89,$HT$6:$HT$89))&gt;1,"x",""),"")&lt;&gt;"",HT48+1,"")</f>
        <v/>
      </c>
      <c r="HV48" s="52" t="str">
        <f>IF(HT48&lt;&gt;"",IF($G48="3",IF(HR48&lt;&gt;"",IF(AND(HT48&lt;=10,HR48&gt;=$HS$92),HLOOKUP(HT48,Points_Table_Modified,IF(IW48&gt;=6,8,IW48+2),FALSE),0),""),IF(HR48&lt;&gt;"",IF(AND(HT48&lt;=10,HR48&gt;=$HS$92),HLOOKUP(HT48,Points_Table,IF(IW48&gt;=6,8,IW48+2),FALSE),0),"")),"")</f>
        <v/>
      </c>
      <c r="HW48" s="53" t="str">
        <f>IF(HU48&lt;&gt;"",AVERAGE(IF(AND($G48="3",HU48&lt;&gt;""),HLOOKUP(HU48,Points_Table_Modified,IF(IW48&gt;=6,8,IW48+2),FALSE),IF(HU48&lt;&gt;"",HLOOKUP(HU48,Points_Table,IF(IW48&gt;=6,8,IW48+2),FALSE),"")),HV48),HV48)</f>
        <v/>
      </c>
      <c r="HX48" s="51" t="str">
        <f>IF(AND($G48="2",HR48&lt;&gt;""),HR48,"")</f>
        <v/>
      </c>
      <c r="HY48" s="52" t="str">
        <f>IF(AND(HR48&lt;&gt;"",$G48="2"),_xlfn.RANK.EQ(HR48,$HX$6:$HX$89),"")</f>
        <v/>
      </c>
      <c r="HZ48" s="52" t="str">
        <f>IF(IF(HY48&lt;&gt;"",IF(MAX(COUNTIF($HY$6:$HY$89,$HY$6:$HY$89))&gt;1,"x",""),"")&lt;&gt;"",HY48+1,"")</f>
        <v/>
      </c>
      <c r="IA48" s="54" t="str">
        <f>IF(HY48&lt;&gt;"",IF($G48="3",IF(HR48&lt;&gt;"",IF(AND(HY48&lt;=10,HR48&gt;=$HX$92),HLOOKUP(HY48,Points_Table_Modified,IF(IW48&gt;=6,8,IW48+2),FALSE),0),""),IF(HR48&lt;&gt;"",IF(AND(HY48&lt;=10,HR48&gt;=$HX$92),HLOOKUP(HY48,Points_Table,IF(IW48&gt;=6,8,IW48+2),FALSE),0),"")),"")</f>
        <v/>
      </c>
      <c r="IB48" s="53" t="str">
        <f>IF(HZ48&lt;&gt;"",AVERAGE(IF(AND($G48="3",HZ48&lt;&gt;""),HLOOKUP(HZ48,Points_Table_Modified,IF(IW48&gt;=6,8,IW48+2),FALSE),IF(HZ48&lt;&gt;"",HLOOKUP(HZ48,Points_Table,IF(IW48&gt;=6,8,IW48+2),FALSE),"")),IA48),IA48)</f>
        <v/>
      </c>
      <c r="IC48" s="51" t="str">
        <f>IF(AND($G48="3",HR48&lt;&gt;""),HR48,"")</f>
        <v/>
      </c>
      <c r="ID48" s="52" t="str">
        <f>IF(AND(HR48&lt;&gt;"",$G48="3"),_xlfn.RANK.EQ(HR48,$IC$6:$IC$89),"")</f>
        <v/>
      </c>
      <c r="IE48" s="52" t="str">
        <f>IF(IF(ID48&lt;&gt;"",IF(MAX(COUNTIF($ID$6:$ID$89,$ID$6:$ID$89))&gt;1,"x",""),"")&lt;&gt;"",ID48+1,"")</f>
        <v/>
      </c>
      <c r="IF48" s="52" t="str">
        <f>IF(ID48&lt;&gt;"",IF($G48="3",IF(HR48&lt;&gt;"",IF(AND(ID48&lt;=20,HR48&gt;=$IC$92),HLOOKUP(ID48,Points_Table_Modified,IF(IW48&gt;=6,8,IW48+2),FALSE),0),""),IF(HR48&lt;&gt;"",IF(AND(ID48&lt;=10,HR48&gt;=$IC$92),HLOOKUP(ID48,Points_Table,IF(IW48&gt;=6,8,IW48+2),FALSE),0),"")),"")</f>
        <v/>
      </c>
      <c r="IG48" s="53" t="str">
        <f>IF(IE48&lt;&gt;"",AVERAGE(IF(AND($G48="3",IE48&lt;&gt;""),HLOOKUP(IE48,Points_Table_Modified,IF(IW48&gt;=6,8,IW48+2),FALSE),IF(IE48&lt;&gt;"",HLOOKUP(IE48,Points_Table,IF(IW48&gt;=6,8,IW48+2),FALSE),"")),IF48),IF48)</f>
        <v/>
      </c>
      <c r="IH48" s="51" t="str">
        <f>IF(AND($G48="4",HR48&lt;&gt;""),HR48,"")</f>
        <v/>
      </c>
      <c r="II48" s="52" t="str">
        <f>IF(AND(HR48&lt;&gt;"",G48="4"),_xlfn.RANK.EQ(HR48,$IH$6:$IH$89),"")</f>
        <v/>
      </c>
      <c r="IJ48" s="52" t="str">
        <f>IF(IF(II48&lt;&gt;"",IF(MAX(COUNTIF($II$6:$II$89,$II$6:$II$89))&gt;1,"x",""),"")&lt;&gt;"",II48+1,"")</f>
        <v/>
      </c>
      <c r="IK48" s="52" t="str">
        <f>IF(II48&lt;&gt;"",IF($G48="3",IF(HR48&lt;&gt;"",IF(AND(II48&lt;=10,HR48&gt;=$IH$92),HLOOKUP(II48,Points_Table_Modified,IF(IW48&gt;=6,8,IW48+2),FALSE),0),""),IF(HR48&lt;&gt;"",IF(AND(II48&lt;=10,HR48&gt;=$IH$92),HLOOKUP(II48,Points_Table,IF(IW48&gt;=6,8,IW48+2),FALSE),0),"")),"")</f>
        <v/>
      </c>
      <c r="IL48" s="53" t="str">
        <f>IF(IJ48&lt;&gt;"",AVERAGE(IF(AND($G48="3",IJ48&lt;&gt;""),HLOOKUP(IJ48,Points_Table_Modified,IF(IW48&gt;=6,8,IW48+2),FALSE),IF(IJ48&lt;&gt;"",HLOOKUP(IJ48,Points_Table,IF(IW48&gt;=6,8,IW48+2),FALSE),"")),IK48),IK48)</f>
        <v/>
      </c>
      <c r="IM48" s="51" t="str">
        <f>IF(AND($G48="5",HR48&lt;&gt;""),HR48,"")</f>
        <v/>
      </c>
      <c r="IN48" s="52" t="str">
        <f>IF(AND(HR48&lt;&gt;"",$G48="5"),_xlfn.RANK.EQ(HR48,$IM$6:$IM$89),"")</f>
        <v/>
      </c>
      <c r="IO48" s="52" t="str">
        <f>IF(IF(IN48&lt;&gt;"",IF(MAX(COUNTIF($IN$6:$IN$89,$IN$6:$IN$89))&gt;1,"x",""),"")&lt;&gt;"",IN48+1,"")</f>
        <v/>
      </c>
      <c r="IP48" s="52" t="str">
        <f>IF(IN48&lt;&gt;"",IF($G48="3",IF(HR48&lt;&gt;"",IF(AND(IN48&lt;=10,HR48&gt;=$IM$92),HLOOKUP(IN48,Points_Table_Modified,IF(IW48&gt;=6,8,IW48+2),FALSE),0),""),IF(HR48&lt;&gt;"",IF(AND(IN48&lt;=10,HR48&gt;=$IM$92),HLOOKUP(IN48,Points_Table,IF(IW48&gt;=6,8,IW48+2),FALSE),0),"")),"")</f>
        <v/>
      </c>
      <c r="IQ48" s="53" t="str">
        <f>IF(IO48&lt;&gt;"",AVERAGE(IF(AND($G48="3",IO48&lt;&gt;""),HLOOKUP(IO48,Points_Table_Modified,IF(IW48&gt;=6,8,IW48+2),FALSE),IF(IO48&lt;&gt;"",HLOOKUP(IO48,Points_Table,IF(IW48&gt;=6,8,IW48+2),FALSE),"")),IP48),IP48)</f>
        <v/>
      </c>
      <c r="IR48" s="51" t="str">
        <f>IF(AND($G48="6",HR48&lt;&gt;""),HR48,"")</f>
        <v/>
      </c>
      <c r="IS48" s="52" t="str">
        <f>IF(AND(HR48&lt;&gt;"",$G48="6"),_xlfn.RANK.EQ(HR48,$IR$6:$IR$89),"")</f>
        <v/>
      </c>
      <c r="IT48" s="52" t="str">
        <f>IF(IF(IS48&lt;&gt;"",IF(MAX(COUNTIF($IS$6:$IS$89,$IS$6:$IS$89))&gt;1,"x",""),"")&lt;&gt;"",IS48+1,"")</f>
        <v/>
      </c>
      <c r="IU48" s="52" t="str">
        <f>IF(IS48&lt;&gt;"",IF($G48="3",IF(HR48&lt;&gt;"",IF(AND(IS48&lt;=10,HR48&gt;=$IR$92),HLOOKUP(IS48,Points_Table_Modified,IF(IW48&gt;=6,8,IW48+2),FALSE),0),""),IF(HR48&lt;&gt;"",IF(AND(IS48&lt;=10,HR48&gt;=$IR$92),HLOOKUP(IS48,Points_Table,IF(IW48&gt;=6,8,IW48+2),FALSE),0),"")),"")</f>
        <v/>
      </c>
      <c r="IV48" s="53" t="str">
        <f>IF(IT48&lt;&gt;"",AVERAGE(IF(AND($G48="3",IT48&lt;&gt;""),HLOOKUP(IT48,Points_Table_Modified,IF(IW48&gt;=6,8,IW48+2),FALSE),IF(IT48&lt;&gt;"",HLOOKUP(IT48,Points_Table,IF(IW48&gt;=6,8,IW48+2),FALSE),"")),IU48),IU48)</f>
        <v/>
      </c>
      <c r="IW48" s="57">
        <f>VLOOKUP($G48,Entries_D_Event,10,FALSE)</f>
        <v>0</v>
      </c>
      <c r="IX48" s="52" t="str">
        <f>CONCATENATE(IS48,IN48,II48,ID48,HY48,HT48)</f>
        <v/>
      </c>
      <c r="IY48" s="118" t="str">
        <f>IF(IX48&lt;&gt;"",IF(AND($G48="3",HR48&lt;&gt;""),10,IF(HR48&lt;&gt;"",5,"")),"")</f>
        <v/>
      </c>
      <c r="IZ48" s="118">
        <f>_xlfn.NUMBERVALUE(IF(IX48&lt;&gt;"",CONCATENATE(IV48,IQ48,IL48,IG48,IB48,HW48),""))</f>
        <v>0</v>
      </c>
      <c r="JA48" s="56">
        <f>IFERROR(IY48+IZ48,0)</f>
        <v>0</v>
      </c>
      <c r="JB48" s="90"/>
      <c r="JC48" s="52" t="str">
        <f>IF(AND($G48="1",JB48&lt;&gt;""),JB48,"")</f>
        <v/>
      </c>
      <c r="JD48" s="52" t="str">
        <f>IF(AND(JB48&lt;&gt;"",$G48="1"),_xlfn.RANK.EQ(JB48,$JC$6:$JC$89),"")</f>
        <v/>
      </c>
      <c r="JE48" s="52" t="str">
        <f>IF(IF(JD48&lt;&gt;"",IF(MAX(COUNTIF($JD$6:$JD$89,$JD$6:$JD$89))&gt;1,"x",""),"")&lt;&gt;"",JD48+1,"")</f>
        <v/>
      </c>
      <c r="JF48" s="52" t="str">
        <f>IF(JD48&lt;&gt;"",IF($G48="3",IF(JB48&lt;&gt;"",IF(AND(JD48&lt;=10,JB48&gt;=$JC$92),HLOOKUP(JD48,Points_Table_Modified,IF(KG48&gt;=6,8,KG48+2),FALSE),0),""),IF(JB48&lt;&gt;"",IF(AND(JD48&lt;=10,JB48&gt;=$JC$92),HLOOKUP(JD48,Points_Table,IF(KG48&gt;=6,8,KG48+2),FALSE),0),"")),"")</f>
        <v/>
      </c>
      <c r="JG48" s="53" t="str">
        <f>IF(JE48&lt;&gt;"",AVERAGE(IF(AND($G48="3",JE48&lt;&gt;""),HLOOKUP(JE48,Points_Table_Modified,IF(KG48&gt;=6,8,KG48+2),FALSE),IF(JE48&lt;&gt;"",HLOOKUP(JE48,Points_Table,IF(KG48&gt;=6,8,KG48+2),FALSE),"")),JF48),JF48)</f>
        <v/>
      </c>
      <c r="JH48" s="51" t="str">
        <f>IF(AND($G48="2",JB48&lt;&gt;""),JB48,"")</f>
        <v/>
      </c>
      <c r="JI48" s="52" t="str">
        <f>IF(AND(JB48&lt;&gt;"",$G48="2"),_xlfn.RANK.EQ(JB48,$JH$6:$JH$89),"")</f>
        <v/>
      </c>
      <c r="JJ48" s="52" t="str">
        <f>IF(IF(JI48&lt;&gt;"",IF(MAX(COUNTIF($JI$6:$JI$89,$JI$6:$JI$89))&gt;1,"x",""),"")&lt;&gt;"",JI48+1,"")</f>
        <v/>
      </c>
      <c r="JK48" s="54" t="str">
        <f>IF(JI48&lt;&gt;"",IF($G48="3",IF(JB48&lt;&gt;"",IF(AND(JI48&lt;=10,JB48&gt;=$JH$92),HLOOKUP(JI48,Points_Table_Modified,IF(KG48&gt;=6,8,KG48+2),FALSE),0),""),IF(JB48&lt;&gt;"",IF(AND(JI48&lt;=10,JB48&gt;=$JH$92),HLOOKUP(JI48,Points_Table,IF(KG48&gt;=6,8,KG48+2),FALSE),0),"")),"")</f>
        <v/>
      </c>
      <c r="JL48" s="53" t="str">
        <f>IF(JJ48&lt;&gt;"",AVERAGE(IF(AND($G48="3",JJ48&lt;&gt;""),HLOOKUP(JJ48,Points_Table_Modified,IF(KG48&gt;=6,8,KG48+2),FALSE),IF(JJ48&lt;&gt;"",HLOOKUP(JJ48,Points_Table,IF(KG48&gt;=6,8,KG48+2),FALSE),"")),JK48),JK48)</f>
        <v/>
      </c>
      <c r="JM48" s="51" t="str">
        <f>IF(AND($G48="3",JB48&lt;&gt;""),JB48,"")</f>
        <v/>
      </c>
      <c r="JN48" s="52" t="str">
        <f>IF(AND(JB48&lt;&gt;"",$G48="3"),_xlfn.RANK.EQ(JB48,$JM$6:$JM$89),"")</f>
        <v/>
      </c>
      <c r="JO48" s="52" t="str">
        <f>IF(IF(JN48&lt;&gt;"",IF(MAX(COUNTIF($JN$6:$JN$89,$JN$6:$JN$89))&gt;1,"x",""),"")&lt;&gt;"",JN48+1,"")</f>
        <v/>
      </c>
      <c r="JP48" s="52" t="str">
        <f>IF(JN48&lt;&gt;"",IF($G48="3",IF(JB48&lt;&gt;"",IF(AND(JN48&lt;=20,JB48&gt;=$JM$92),HLOOKUP(JN48,Points_Table_Modified,IF(KG48&gt;=6,8,KG48+2),FALSE),0),""),IF(JB48&lt;&gt;"",IF(AND(JN48&lt;=10,JB48&gt;=$JM$92),HLOOKUP(JN48,Points_Table,IF(KG48&gt;=6,8,KG48+2),FALSE),0),"")),"")</f>
        <v/>
      </c>
      <c r="JQ48" s="53" t="str">
        <f>IF(JO48&lt;&gt;"",AVERAGE(IF(AND($G48="3",JO48&lt;&gt;""),HLOOKUP(JO48,Points_Table_Modified,IF(KG48&gt;=6,8,KG48+2),FALSE),IF(JO48&lt;&gt;"",HLOOKUP(JO48,Points_Table,IF(KG48&gt;=6,8,KG48+2),FALSE),"")),JP48),JP48)</f>
        <v/>
      </c>
      <c r="JR48" s="51" t="str">
        <f>IF(AND($G48="4",JB48&lt;&gt;""),JB48,"")</f>
        <v/>
      </c>
      <c r="JS48" s="52" t="str">
        <f>IF(AND(JB48&lt;&gt;"",G48="4"),_xlfn.RANK.EQ(JB48,$JR$6:$JR$89),"")</f>
        <v/>
      </c>
      <c r="JT48" s="52" t="str">
        <f>IF(IF(JS48&lt;&gt;"",IF(MAX(COUNTIF($JS$6:$JS$89,$JS$6:$JS$89))&gt;1,"x",""),"")&lt;&gt;"",JS48+1,"")</f>
        <v/>
      </c>
      <c r="JU48" s="52" t="str">
        <f>IF(JS48&lt;&gt;"",IF($G48="3",IF(JB48&lt;&gt;"",IF(AND(JS48&lt;=10,JB48&gt;=$JR$92),HLOOKUP(JS48,Points_Table_Modified,IF(KG48&gt;=6,8,KG48+2),FALSE),0),""),IF(JB48&lt;&gt;"",IF(AND(JS48&lt;=10,JB48&gt;=$JR$92),HLOOKUP(JS48,Points_Table,IF(KG48&gt;=6,8,KG48+2),FALSE),0),"")),"")</f>
        <v/>
      </c>
      <c r="JV48" s="53" t="str">
        <f>IF(JT48&lt;&gt;"",AVERAGE(IF(AND($G48="3",JT48&lt;&gt;""),HLOOKUP(JT48,Points_Table_Modified,IF(KG48&gt;=6,8,KG48+2),FALSE),IF(JT48&lt;&gt;"",HLOOKUP(JT48,Points_Table,IF(KG48&gt;=6,8,KG48+2),FALSE),"")),JU48),JU48)</f>
        <v/>
      </c>
      <c r="JW48" s="51" t="str">
        <f>IF(AND($G48="5",JB48&lt;&gt;""),JB48,"")</f>
        <v/>
      </c>
      <c r="JX48" s="52" t="str">
        <f>IF(AND(JB48&lt;&gt;"",$G48="5"),_xlfn.RANK.EQ(JB48,$JW$6:$JW$89),"")</f>
        <v/>
      </c>
      <c r="JY48" s="52" t="str">
        <f>IF(IF(JX48&lt;&gt;"",IF(MAX(COUNTIF($JX$6:$JX$89,$JX$6:$JX$89))&gt;1,"x",""),"")&lt;&gt;"",JX48+1,"")</f>
        <v/>
      </c>
      <c r="JZ48" s="52" t="str">
        <f>IF(JX48&lt;&gt;"",IF($G48="3",IF(JB48&lt;&gt;"",IF(AND(JX48&lt;=10,JB48&gt;=$JW$92),HLOOKUP(JX48,Points_Table_Modified,IF(KG48&gt;=6,8,KG48+2),FALSE),0),""),IF(JB48&lt;&gt;"",IF(AND(JX48&lt;=10,JB48&gt;=$JW$92),HLOOKUP(JX48,Points_Table,IF(KG48&gt;=6,8,KG48+2),FALSE),0),"")),"")</f>
        <v/>
      </c>
      <c r="KA48" s="53" t="str">
        <f>IF(JY48&lt;&gt;"",AVERAGE(IF(AND($G48="3",JY48&lt;&gt;""),HLOOKUP(JY48,Points_Table_Modified,IF(KG48&gt;=6,8,KG48+2),FALSE),IF(JY48&lt;&gt;"",HLOOKUP(JY48,Points_Table,IF(KG48&gt;=6,8,KG48+2),FALSE),"")),JZ48),JZ48)</f>
        <v/>
      </c>
      <c r="KB48" s="51" t="str">
        <f>IF(AND($G48="6",JB48&lt;&gt;""),JB48,"")</f>
        <v/>
      </c>
      <c r="KC48" s="52" t="str">
        <f>IF(AND(JB48&lt;&gt;"",$G48="6"),_xlfn.RANK.EQ(JB48,$KB$6:$KB$89),"")</f>
        <v/>
      </c>
      <c r="KD48" s="52" t="str">
        <f>IF(IF(KC48&lt;&gt;"",IF(MAX(COUNTIF($KC$6:$KC$89,$KC$6:$KC$89))&gt;1,"x",""),"")&lt;&gt;"",KC48+1,"")</f>
        <v/>
      </c>
      <c r="KE48" s="52" t="str">
        <f>IF(KC48&lt;&gt;"",IF($G48="3",IF(JB48&lt;&gt;"",IF(AND(KC48&lt;=10,JB48&gt;=$KB$92),HLOOKUP(KC48,Points_Table_Modified,IF(KG48&gt;=6,8,KG48+2),FALSE),0),""),IF(JB48&lt;&gt;"",IF(AND(KC48&lt;=10,JB48&gt;=$KB$92),HLOOKUP(KC48,Points_Table,IF(KG48&gt;=6,8,KG48+2),FALSE),0),"")),"")</f>
        <v/>
      </c>
      <c r="KF48" s="53" t="str">
        <f>IF(KD48&lt;&gt;"",AVERAGE(IF(AND($G48="3",KD48&lt;&gt;""),HLOOKUP(KD48,Points_Table_Modified,IF(KG48&gt;=6,8,KG48+2),FALSE),IF(KD48&lt;&gt;"",HLOOKUP(KD48,Points_Table,IF(KG48&gt;=6,8,KG48+2),FALSE),"")),KE48),KE48)</f>
        <v/>
      </c>
      <c r="KG48" s="57">
        <f>VLOOKUP($G48,Entries_D_Event,11,FALSE)</f>
        <v>0</v>
      </c>
      <c r="KH48" s="52" t="str">
        <f>CONCATENATE(KC48,JX48,JS48,JN48,JI48,JD48)</f>
        <v/>
      </c>
      <c r="KI48" s="118" t="str">
        <f>IF(KH48&lt;&gt;"",IF(AND($G48="3",JB48&lt;&gt;""),10,IF(JB48&lt;&gt;"",5,"")),"")</f>
        <v/>
      </c>
      <c r="KJ48" s="118">
        <f>_xlfn.NUMBERVALUE(IF(KH48&lt;&gt;"",CONCATENATE(KF48,KA48,JV48,JQ48,JL48,JG48),""))</f>
        <v>0</v>
      </c>
      <c r="KK48" s="56">
        <f>IFERROR(KI48+KJ48,0)</f>
        <v>0</v>
      </c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</row>
    <row r="49" spans="1:358" s="1" customFormat="1" x14ac:dyDescent="0.25">
      <c r="A49" s="35"/>
      <c r="B49" s="45">
        <v>44</v>
      </c>
      <c r="C49" s="46" t="s">
        <v>111</v>
      </c>
      <c r="D49" s="47" t="s">
        <v>39</v>
      </c>
      <c r="E49" s="50"/>
      <c r="F49" s="109">
        <v>945</v>
      </c>
      <c r="G49" s="49" t="s">
        <v>59</v>
      </c>
      <c r="H49" s="50" t="str">
        <f>VLOOKUP($G49,Class_Description,2)</f>
        <v>Open Class</v>
      </c>
      <c r="I49" s="187">
        <f>AS49+CC49+DM49+EW49+GG49+HQ49+JA49+KK49</f>
        <v>9</v>
      </c>
      <c r="J49" s="116">
        <v>230</v>
      </c>
      <c r="K49" s="102" t="str">
        <f>IF(AND(J49&lt;&gt;"",$G49="1"),J49,"")</f>
        <v/>
      </c>
      <c r="L49" s="103" t="str">
        <f>IF(AND(J49&lt;&gt;"",$G49="1"),_xlfn.RANK.EQ(J49,$K$6:$K$89),"")</f>
        <v/>
      </c>
      <c r="M49" s="103" t="str">
        <f>IF(G49="6",IF(IF(L49&lt;&gt;"",IF(MAX(COUNTIF($L$6:$L$89,$L$6:$L$89))&gt;1,"x",""),"")&lt;&gt;"",L49+1,""),IF(K49=0,"",IF(IF(L49&lt;&gt;"",IF(MAX(COUNTIF($L$6:$L$89,$L$6:$L$89))&gt;1,"x",""),"")&lt;&gt;"",L49+1,"")))</f>
        <v/>
      </c>
      <c r="N49" s="103" t="str">
        <f>IF(L49&lt;&gt;"",IF($G49="3",IF(AND(L49&lt;=20,J49&gt;=$K$92),HLOOKUP(L49,Points_Table_Modified,IF(AO49&gt;=6,8,AO49+2),FALSE),0),IF(AND(L49&lt;=10,J49&gt;=$K$92),HLOOKUP(L49,Points_Table,IF(AO49&gt;=6,8,AO49+2),FALSE),0)),"")</f>
        <v/>
      </c>
      <c r="O49" s="103" t="str">
        <f>IF(M49&lt;&gt;"",AVERAGE(IF(AND($G49="3",M49&lt;&gt;""),HLOOKUP(M49,Points_Table_Modified,IF(AO49&gt;=6,8,AO49+2),FALSE),IF(M49&lt;&gt;"",HLOOKUP(M49,Points_Table,IF(AO49&gt;=6,8,AO49+2),FALSE),"")),N49),N49)</f>
        <v/>
      </c>
      <c r="P49" s="102" t="str">
        <f>IF(AND(J49&lt;&gt;"",$G49="2"),J49,"")</f>
        <v/>
      </c>
      <c r="Q49" s="103" t="str">
        <f>IF(AND(J49&lt;&gt;"",$G49="2"),_xlfn.RANK.EQ(J49,$P$6:$P$89),"")</f>
        <v/>
      </c>
      <c r="R49" s="103" t="str">
        <f>IF(G49="6",IF(IF(Q49&lt;&gt;"",IF(MAX(COUNTIF($Q$6:$Q$89,$Q$6:$Q$89))&gt;1,"x",""),"")&lt;&gt;"",Q49+1,""),IF(P49=0,"",IF(IF(Q49&lt;&gt;"",IF(MAX(COUNTIF($Q$6:$Q$89,$Q$6:$Q$89))&gt;1,"x",""),"")&lt;&gt;"",Q49+1,"")))</f>
        <v/>
      </c>
      <c r="S49" s="103" t="str">
        <f>IF(Q49&lt;&gt;"",IF($G49="3",IF(J49&lt;&gt;"",IF(AND(Q49&lt;=10,J49&gt;=$P$92),HLOOKUP(Q49,Points_Table_Modified,IF(AO49&gt;=6,8,AO49+2),FALSE),0),""),IF(J49&lt;&gt;"",IF(AND(Q49&lt;=10,J49&gt;=$P$92),HLOOKUP(Q49,Points_Table,IF(AO49&gt;=6,8,AO49+2),FALSE),0),"")),"")</f>
        <v/>
      </c>
      <c r="T49" s="103" t="str">
        <f>IF(R49&lt;&gt;"",AVERAGE(IF(AND($G49="3",R49&lt;&gt;""),HLOOKUP(R49,Points_Table_Modified,IF(AO49&gt;=6,8,AO49+2),FALSE),IF(R49&lt;&gt;"",HLOOKUP(R49,Points_Table,IF(AO49&gt;=6,8,AO49+2),FALSE),"")),S49),S49)</f>
        <v/>
      </c>
      <c r="U49" s="102" t="str">
        <f>IF(AND(J49&lt;&gt;"",$G49="3"),J49,"")</f>
        <v/>
      </c>
      <c r="V49" s="103" t="str">
        <f>IF(AND(J49&lt;&gt;"",$G49="3"),_xlfn.RANK.EQ(J49,$U$6:$U$89),"")</f>
        <v/>
      </c>
      <c r="W49" s="103" t="str">
        <f>IF(G49="6",IF(IF(V49&lt;&gt;"",IF(MAX(COUNTIF($V$6:$V$89,$V$6:$V$89))&gt;1,"x",""),"")&lt;&gt;"",V49+1,""),IF(U49=0,"",IF(IF(V49&lt;&gt;"",IF(MAX(COUNTIF($V$6:$V$89,$V$6:$V$89))&gt;1,"x",""),"")&lt;&gt;"",V49+1,"")))</f>
        <v/>
      </c>
      <c r="X49" s="103" t="str">
        <f>IF(V49&lt;&gt;"",IF($G49="3",IF(J49&lt;&gt;"",IF(AND(V49&lt;=20,J49&gt;=$U$92),HLOOKUP(V49,Points_Table_Modified,IF(AO49&gt;=6,8,AO49+2),FALSE),0),""),IF(J49&lt;&gt;"",IF(AND(V49&lt;=10,$J49&gt;=$U$92),HLOOKUP(V49,Points_Table,IF(AO49&gt;=6,8,AO49+2),FALSE),0),"")),"")</f>
        <v/>
      </c>
      <c r="Y49" s="103" t="str">
        <f>IF(W49&lt;&gt;"",AVERAGE(IF(AND($G49="3",W49&lt;&gt;""),HLOOKUP(W49,Points_Table_Modified,IF(AO49&gt;=6,8,AO49+2),FALSE),IF(W49&lt;&gt;"",HLOOKUP(W49,Points_Table,IF(AO49&gt;=6,8,AO49+2),FALSE),"")),X49),X49)</f>
        <v/>
      </c>
      <c r="Z49" s="102" t="str">
        <f>IF(AND(J49&lt;&gt;"",$G49="4"),J49,"")</f>
        <v/>
      </c>
      <c r="AA49" s="103" t="str">
        <f>IF(AND($J49&lt;&gt;"",G49="4"),_xlfn.RANK.EQ(J49,$Z$6:$Z$89),"")</f>
        <v/>
      </c>
      <c r="AB49" s="103" t="str">
        <f>IF($G49="6",IF(IF(AA49&lt;&gt;"",IF(MAX(COUNTIF($AA$6:$AA$89,$AA$6:$AA$89))&gt;1,"x",""),"")&lt;&gt;"",AA49+1,""),IF(Z49=0,"",IF(IF(AA49&lt;&gt;"",IF(MAX(COUNTIF($AA$6:$AA$89,$AA$6:$AA$89))&gt;1,"x",""),"")&lt;&gt;"",AA49+1,"")))</f>
        <v/>
      </c>
      <c r="AC49" s="103" t="str">
        <f>IF(AA49&lt;&gt;"",IF($G49="3",IF(J49&lt;&gt;"",IF(AND(AA49&lt;=10,J49&gt;=$Z$92),HLOOKUP(AA49,Points_Table_Modified,IF(AO49&gt;=6,8,AO49+2),FALSE),0),""),IF(J49&lt;&gt;"",IF(AND(AA49&lt;=10,J49&gt;=$Z$92),HLOOKUP(AA49,Points_Table,IF(AO49&gt;=6,8,AO49+2),FALSE),0),"")),"")</f>
        <v/>
      </c>
      <c r="AD49" s="103" t="str">
        <f>IF(AB49&lt;&gt;"",AVERAGE(IF(AND($G49="3",AB49&lt;&gt;""),HLOOKUP(AB49,Points_Table_Modified,IF(AO49&gt;=6,8,AO49+2),FALSE),IF(AB49&lt;&gt;"",HLOOKUP(AB49,Points_Table,IF(AO49&gt;=6,8,AO49+2),FALSE),"")),AC49),AC49)</f>
        <v/>
      </c>
      <c r="AE49" s="102" t="str">
        <f>IF(AND(J49&lt;&gt;"",$G49="5"),J49,"")</f>
        <v/>
      </c>
      <c r="AF49" s="103" t="str">
        <f>IF(AND(J49&lt;&gt;"",$G49="5"),_xlfn.RANK.EQ(J49,$AE$6:$AE$89),"")</f>
        <v/>
      </c>
      <c r="AG49" s="103" t="str">
        <f>IF($G49="6",IF(IF(AF49&lt;&gt;"",IF(MAX(COUNTIF($AF$6:$AF$89,$AF$6:$AF$89))&gt;1,"x",""),"")&lt;&gt;"",AF49+1,""),IF(AE49=0,"",IF(IF(AF49&lt;&gt;"",IF(MAX(COUNTIF($AF$6:$AF$89,$AF$6:$AF$89))&gt;1,"x",""),"")&lt;&gt;"",AF49+1,"")))</f>
        <v/>
      </c>
      <c r="AH49" s="103" t="str">
        <f>IF(AF49&lt;&gt;"",IF($G49="3",IF(J49&lt;&gt;"",IF(AND(AF49&lt;=10,J49&gt;=$AE$92),HLOOKUP(AF49,Points_Table_Modified,IF(AO49&gt;=6,8,AO49+2),FALSE),0),""),IF(J49&lt;&gt;"",IF(AND(AF49&lt;=10,J49&gt;=$AE$92),HLOOKUP(AF49,Points_Table,IF(AO49&gt;=6,8,AO49+2),FALSE),0),"")),"")</f>
        <v/>
      </c>
      <c r="AI49" s="103" t="str">
        <f>IF(AG49&lt;&gt;"",AVERAGE(IF(AND($G49="3",AG49&lt;&gt;""),HLOOKUP(AG49,Points_Table_Modified,IF(AO49&gt;=6,8,AO49+2),FALSE),IF(AG49&lt;&gt;"",HLOOKUP(AG49,Points_Table,IF(AO49&gt;=6,8,AO49+2),FALSE),"")),AH49),AH49)</f>
        <v/>
      </c>
      <c r="AJ49" s="102">
        <f>IF(AND(J49&lt;&gt;"",$G49="6"),J49,"")</f>
        <v>230</v>
      </c>
      <c r="AK49" s="103">
        <f>IF(AND(J49&lt;&gt;"",$G49="6"),_xlfn.RANK.EQ(J49,$AJ$6:$AJ$89),"")</f>
        <v>9</v>
      </c>
      <c r="AL49" s="103" t="str">
        <f>IF(G49="6",IF(IF(AK49&lt;&gt;"",IF(MAX(COUNTIF($AK$6:$AK$89,$AK$6:$AK$89))&gt;1,"x",""),"")&lt;&gt;"",AK49+1,""),IF(AJ49=0,"",IF(IF(AK49&lt;&gt;"",IF(MAX(COUNTIF($AK$6:$AK$89,$AK$6:$AK$89))&gt;1,"x",""),"")&lt;&gt;"",AK49+1,"")))</f>
        <v/>
      </c>
      <c r="AM49" s="103">
        <f>IF(AK49&lt;&gt;"",IF($G49="3",IF(J49&lt;&gt;"",IF(AND(AK49&lt;=10,J49&gt;=$AJ$92),HLOOKUP(AK49,Points_Table_Modified,IF(AO49&gt;=6,8,AO49+2),FALSE),0),""),IF(J49&lt;&gt;"",IF(AND(AK49&lt;=10,J49&gt;=$AJ$92),HLOOKUP(AK49,Points_Table,IF(AO49&gt;=6,8,AO49+2),FALSE),0),"")),"")</f>
        <v>4</v>
      </c>
      <c r="AN49" s="136">
        <f>IF(AL49&lt;&gt;"",AVERAGE(IF(AND($G49="3",AL49&lt;&gt;""),HLOOKUP(AL49,Points_Table_Modified,IF(AO49&gt;=6,8,AO49+2),FALSE),IF(AL49&lt;&gt;"",HLOOKUP(AL49,Points_Table,IF(AO49&gt;=6,8,AO49+2),FALSE),"")),AM49),AM49)</f>
        <v>4</v>
      </c>
      <c r="AO49" s="55">
        <f>VLOOKUP($G49,Entries_D_Event,4,FALSE)</f>
        <v>9</v>
      </c>
      <c r="AP49" s="52" t="str">
        <f>CONCATENATE(AK49,AF49,AA49,V49,Q49,L49)</f>
        <v>9</v>
      </c>
      <c r="AQ49" s="118">
        <f>IF(AP49&lt;&gt;"",IF(AND($G49="3",J49&lt;&gt;""),10,IF(J49&lt;&gt;"",5,"")),"")</f>
        <v>5</v>
      </c>
      <c r="AR49" s="118">
        <f>_xlfn.NUMBERVALUE(IF(AP49&lt;&gt;"",CONCATENATE(AN49,AI49,AD49,Y49,T49,O49),""))</f>
        <v>4</v>
      </c>
      <c r="AS49" s="56">
        <f>IFERROR(AQ49+AR49,0)</f>
        <v>9</v>
      </c>
      <c r="AT49" s="90"/>
      <c r="AU49" s="54" t="str">
        <f>IF(AND(AT49&lt;&gt;"",$G49="1"),AT49,"")</f>
        <v/>
      </c>
      <c r="AV49" s="52" t="str">
        <f>IF(AND(AT49&lt;&gt;"",$G49="1"),_xlfn.RANK.EQ(AT49,$AU$6:$AU$89),"")</f>
        <v/>
      </c>
      <c r="AW49" s="52" t="str">
        <f>IF(IF(AV49&lt;&gt;"",IF(MAX(COUNTIF($AV$6:$AV$89,$AV$6:$AV$89))&gt;1,"x",""),"")&lt;&gt;"",AV49+1,"")</f>
        <v/>
      </c>
      <c r="AX49" s="52" t="str">
        <f>IF(AV49&lt;&gt;"",IF($G49="3",IF(AT49&lt;&gt;"",IF(AND(AV49&lt;=10,AT49&gt;=$AU$92),HLOOKUP(AV49,Points_Table_Modified,IF(BY49&gt;=6,8,BY49+2),FALSE),0),""),IF(AT49&lt;&gt;"",IF(AND(AV49&lt;=10,AT49&gt;=$AU$92),HLOOKUP(AV49,Points_Table,IF(BY49&gt;=6,8,BY49+2),FALSE),0),"")),"")</f>
        <v/>
      </c>
      <c r="AY49" s="53" t="str">
        <f>IF(AW49&lt;&gt;"",AVERAGE(IF(AND($G49="3",AW49&lt;&gt;""),HLOOKUP(AW49,Points_Table_Modified,IF(BY49&gt;=6,8,BY49+2),FALSE),IF(AW49&lt;&gt;"",HLOOKUP(AW49,Points_Table,IF(BY49&gt;=6,8,BY49+2),FALSE),"")),AX49),AX49)</f>
        <v/>
      </c>
      <c r="AZ49" s="51" t="str">
        <f>IF(AND($G49="2",AT49&lt;&gt;""),AT49,"")</f>
        <v/>
      </c>
      <c r="BA49" s="52" t="str">
        <f>IF(AND(AT49&lt;&gt;"",$G49="2"),_xlfn.RANK.EQ(AT49,$AZ$6:$AZ$89),"")</f>
        <v/>
      </c>
      <c r="BB49" s="52" t="str">
        <f>IF(IF(BA49&lt;&gt;"",IF(MAX(COUNTIF($BA$6:$BA$89,$BA$6:$BA$89))&gt;1,"x",""),"")&lt;&gt;"",BA49+1,"")</f>
        <v/>
      </c>
      <c r="BC49" s="54" t="str">
        <f>IF(BA49&lt;&gt;"",IF($G49="3",IF(AT49&lt;&gt;"",IF(AND(BA49&lt;=10,AT49&gt;=$AZ$92),HLOOKUP(BA49,Points_Table_Modified,IF(BY49&gt;=6,8,BY49+2),FALSE),0),""),IF(AT49&lt;&gt;"",IF(AND(BA49&lt;=10,AT49&gt;=$AZ$92),HLOOKUP(BA49,Points_Table,IF(BY49&gt;=6,8,BY49+2),FALSE),0),"")),"")</f>
        <v/>
      </c>
      <c r="BD49" s="53" t="str">
        <f>IF(BB49&lt;&gt;"",AVERAGE(IF(AND($G49="3",BB49&lt;&gt;""),HLOOKUP(BB49,Points_Table_Modified,IF(BY49&gt;=6,8,BY49+2),FALSE),IF(BB49&lt;&gt;"",HLOOKUP(BB49,Points_Table,IF(BY49&gt;=6,8,BY49+2),FALSE),"")),BC49),BC49)</f>
        <v/>
      </c>
      <c r="BE49" s="51" t="str">
        <f>IF(AND($G49="3",AT49&lt;&gt;""),AT49,"")</f>
        <v/>
      </c>
      <c r="BF49" s="52" t="str">
        <f>IF(AND(AT49&lt;&gt;"",$G49="3"),_xlfn.RANK.EQ(AT49,$BE$6:$BE$89),"")</f>
        <v/>
      </c>
      <c r="BG49" s="52" t="str">
        <f>IF(IF(BF49&lt;&gt;"",IF(MAX(COUNTIF($BF$6:$BF$89,$BF$6:$BF$89))&gt;1,"x",""),"")&lt;&gt;"",BF49+1,"")</f>
        <v/>
      </c>
      <c r="BH49" s="52" t="str">
        <f>IF(BF49&lt;&gt;"",IF($G49="3",IF(AT49&lt;&gt;"",IF(AND(BF49&lt;=20,AT49&gt;=$BE$92),HLOOKUP(BF49,Points_Table_Modified,IF(BY49&gt;=6,8,BY49+2),FALSE),0),""),IF(AT49&lt;&gt;"",IF(AND(BF49&lt;=10,AT49&gt;=$BE$92),HLOOKUP(BF49,Points_Table,IF(BY49&gt;=6,8,BY49+2),FALSE),0),"")),"")</f>
        <v/>
      </c>
      <c r="BI49" s="53" t="str">
        <f>IF(BG49&lt;&gt;"",AVERAGE(IF(AND($G49="3",BG49&lt;&gt;""),HLOOKUP(BG49,Points_Table_Modified,IF(BY49&gt;=6,8,BY49+2),FALSE),IF(BG49&lt;&gt;"",HLOOKUP(BG49,Points_Table,IF(BY49&gt;=6,8,BY49+2),FALSE),"")),BH49),BH49)</f>
        <v/>
      </c>
      <c r="BJ49" s="51" t="str">
        <f>IF(AND($G49="4",AT49&lt;&gt;""),AT49,"")</f>
        <v/>
      </c>
      <c r="BK49" s="52" t="str">
        <f>IF(AND(AT49&lt;&gt;"",G49="4"),_xlfn.RANK.EQ(AT49,$BJ$6:$BJ$89),"")</f>
        <v/>
      </c>
      <c r="BL49" s="52" t="str">
        <f>IF(IF(BK49&lt;&gt;"",IF(MAX(COUNTIF($BK$6:$BK$89,$BK$6:$BK$89))&gt;1,"x",""),"")&lt;&gt;"",BK49+1,"")</f>
        <v/>
      </c>
      <c r="BM49" s="52" t="str">
        <f>IF(BK49&lt;&gt;"",IF($G49="3",IF(AT49&lt;&gt;"",IF(AND(BK49&lt;=10,AT49&gt;=$BJ$92),HLOOKUP(BK49,Points_Table_Modified,IF(BY49&gt;=6,8,BY49+2),FALSE),0),""),IF(AT49&lt;&gt;"",IF(AND(BK49&lt;=10,AT49&gt;=$BJ$92),HLOOKUP(BK49,Points_Table,IF(BY49&gt;=6,8,BY49+2),FALSE),0),"")),"")</f>
        <v/>
      </c>
      <c r="BN49" s="53" t="str">
        <f>IF(BL49&lt;&gt;"",AVERAGE(IF(AND($G49="3",BL49&lt;&gt;""),HLOOKUP(BL49,Points_Table_Modified,IF(BY49&gt;=6,8,BY49+2),FALSE),IF(BL49&lt;&gt;"",HLOOKUP(BL49,Points_Table,IF(BY49&gt;=6,8,BY49+2),FALSE),"")),BM49),BM49)</f>
        <v/>
      </c>
      <c r="BO49" s="51" t="str">
        <f>IF(AND($G49="5",AT49&lt;&gt;""),AT49,"")</f>
        <v/>
      </c>
      <c r="BP49" s="52" t="str">
        <f>IF(AND(AT49&lt;&gt;"",$G49="5"),_xlfn.RANK.EQ(AT49,$BO$6:$BO$89),"")</f>
        <v/>
      </c>
      <c r="BQ49" s="52" t="str">
        <f>IF(IF(BP49&lt;&gt;"",IF(MAX(COUNTIF($BP$6:$BP$89,$BP$6:$BP$89))&gt;1,"x",""),"")&lt;&gt;"",BP49+1,"")</f>
        <v/>
      </c>
      <c r="BR49" s="52" t="str">
        <f>IF(BP49&lt;&gt;"",IF($G49="3",IF(AT49&lt;&gt;"",IF(AND(BP49&lt;=10,AT49&gt;=$BO$92),HLOOKUP(BP49,Points_Table_Modified,IF(BY49&gt;=6,8,BY49+2),FALSE),0),""),IF(AT49&lt;&gt;"",IF(AND(BP49&lt;=10,AT49&gt;=$BO$92),HLOOKUP(BP49,Points_Table,IF(BY49&gt;=6,8,BY49+2),FALSE),0),"")),"")</f>
        <v/>
      </c>
      <c r="BS49" s="53" t="str">
        <f>IF(BQ49&lt;&gt;"",AVERAGE(IF(AND($G49="3",BQ49&lt;&gt;""),HLOOKUP(BQ49,Points_Table_Modified,IF(BY49&gt;=6,8,BY49+2),FALSE),IF(BQ49&lt;&gt;"",HLOOKUP(BQ49,Points_Table,IF(BY49&gt;=6,8,BY49+2),FALSE),"")),BR49),BR49)</f>
        <v/>
      </c>
      <c r="BT49" s="51" t="str">
        <f>IF(AND($G49="6",AT49&lt;&gt;""),AT49,"")</f>
        <v/>
      </c>
      <c r="BU49" s="52" t="str">
        <f>IF(AND(AT49&lt;&gt;"",$G49="6"),_xlfn.RANK.EQ(AT49,$BT$6:$BT$89),"")</f>
        <v/>
      </c>
      <c r="BV49" s="52" t="str">
        <f>IF(IF(BU49&lt;&gt;"",IF(MAX(COUNTIF($BU$6:$BU$89,$BU$6:$BU$89))&gt;1,"x",""),"")&lt;&gt;"",BU49+1,"")</f>
        <v/>
      </c>
      <c r="BW49" s="52" t="str">
        <f>IF(BU49&lt;&gt;"",IF($G49="3",IF(AT49&lt;&gt;"",IF(AND(BU49&lt;=10,AT49&gt;=$BT$92),HLOOKUP(BU49,Points_Table_Modified,IF(BY49&gt;=6,8,BY49+2),FALSE),0),""),IF(AT49&lt;&gt;"",IF(AND(BU49&lt;=10,AT49&gt;=$BT$92),HLOOKUP(BU49,Points_Table,IF(BY49&gt;=6,8,BY49+2),FALSE),0),"")),"")</f>
        <v/>
      </c>
      <c r="BX49" s="53" t="str">
        <f>IF(BV49&lt;&gt;"",AVERAGE(IF(AND($G49="3",BV49&lt;&gt;""),HLOOKUP(BV49,Points_Table_Modified,IF(BY49&gt;=6,8,BY49+2),FALSE),IF(BV49&lt;&gt;"",HLOOKUP(BV49,Points_Table,IF(BY49&gt;=6,8,BY49+2),FALSE),"")),BW49),BW49)</f>
        <v/>
      </c>
      <c r="BY49" s="55">
        <f>VLOOKUP($G49,Entries_D_Event,5,FALSE)</f>
        <v>7</v>
      </c>
      <c r="BZ49" s="52" t="str">
        <f>CONCATENATE(BU49,BP49,BK49,BF49,BA49,AV49)</f>
        <v/>
      </c>
      <c r="CA49" s="118" t="str">
        <f>IF(BZ49&lt;&gt;"",IF(AND($G49="3",AT49&lt;&gt;""),10,IF(AT49&lt;&gt;"",5,"")),"")</f>
        <v/>
      </c>
      <c r="CB49" s="118">
        <f>_xlfn.NUMBERVALUE(IF(BZ49&lt;&gt;"",CONCATENATE(BX49,BS49,BN49,BI49,BD49,AY49),""))</f>
        <v>0</v>
      </c>
      <c r="CC49" s="56">
        <f>IFERROR(CA49+CB49,0)</f>
        <v>0</v>
      </c>
      <c r="CD49" s="90"/>
      <c r="CE49" s="54" t="str">
        <f>IF(AND($G49="1",CD49&lt;&gt;""),CD49,"")</f>
        <v/>
      </c>
      <c r="CF49" s="52" t="str">
        <f>IF(AND(CD49&lt;&gt;"",$G49="1"),_xlfn.RANK.EQ(CD49,$CE$6:$CE$89),"")</f>
        <v/>
      </c>
      <c r="CG49" s="52" t="str">
        <f>IF(IF(CF49&lt;&gt;"",IF(MAX(COUNTIF($CF$6:$CF$89,$CF$6:$CF$89))&gt;1,"x",""),"")&lt;&gt;"",CF49+1,"")</f>
        <v/>
      </c>
      <c r="CH49" s="52" t="str">
        <f>IF(CF49&lt;&gt;"",IF($G49="3",IF(CD49&lt;&gt;"",IF(AND(CF49&lt;=10,CD49&gt;=$CE$92),HLOOKUP(CF49,Points_Table_Modified,IF(DI49&gt;=6,8,DI49+2),FALSE),0),""),IF(CD49&lt;&gt;"",IF(AND(CF49&lt;=10,CD49&gt;=$CE$92),HLOOKUP(CF49,Points_Table,IF(DI49&gt;=6,8,DI49+2),FALSE),0),"")),"")</f>
        <v/>
      </c>
      <c r="CI49" s="53" t="str">
        <f>IF(CG49&lt;&gt;"",AVERAGE(IF(AND($G49="3",CG49&lt;&gt;""),HLOOKUP(CG49,Points_Table_Modified,IF(DI49&gt;=6,8,DI49+2),FALSE),IF(CG49&lt;&gt;"",HLOOKUP(CG49,Points_Table,IF(DI49&gt;=6,8,DI49+2),FALSE),"")),CH49),CH49)</f>
        <v/>
      </c>
      <c r="CJ49" s="51" t="str">
        <f>IF(AND($G49="2",CD49&lt;&gt;""),CD49,"")</f>
        <v/>
      </c>
      <c r="CK49" s="52" t="str">
        <f>IF(AND(CD49&lt;&gt;"",$G49="2"),_xlfn.RANK.EQ(CD49,$CJ$6:$CJ$89),"")</f>
        <v/>
      </c>
      <c r="CL49" s="52" t="str">
        <f>IF(IF(CK49&lt;&gt;"",IF(MAX(COUNTIF($CK$6:$CK$89,$CK$6:$CK$89))&gt;1,"x",""),"")&lt;&gt;"",CK49+1,"")</f>
        <v/>
      </c>
      <c r="CM49" s="54" t="str">
        <f>IF(CK49&lt;&gt;"",IF($G49="3",IF(CD49&lt;&gt;"",IF(AND(CK49&lt;=10,CD49&gt;=$CJ$92),HLOOKUP(CK49,Points_Table_Modified,IF(DI49&gt;=6,8,DI49+2),FALSE),0),""),IF(CD49&lt;&gt;"",IF(AND(CK49&lt;=10,CD49&gt;=$CJ$92),HLOOKUP(CK49,Points_Table,IF(DI49&gt;=6,8,DI49+2),FALSE),0),"")),"")</f>
        <v/>
      </c>
      <c r="CN49" s="53" t="str">
        <f>IF(CL49&lt;&gt;"",AVERAGE(IF(AND($G49="3",CL49&lt;&gt;""),HLOOKUP(CL49,Points_Table_Modified,IF(DI49&gt;=6,8,DI49+2),FALSE),IF(CL49&lt;&gt;"",HLOOKUP(CL49,Points_Table,IF(DI49&gt;=6,8,DI49+2),FALSE),"")),CM49),CM49)</f>
        <v/>
      </c>
      <c r="CO49" s="51" t="str">
        <f>IF(AND($G49="3",CD49&lt;&gt;""),CD49,"")</f>
        <v/>
      </c>
      <c r="CP49" s="52" t="str">
        <f>IF(AND(CD49&lt;&gt;"",$G49="3"),_xlfn.RANK.EQ(CD49,$CO$6:$CO$89),"")</f>
        <v/>
      </c>
      <c r="CQ49" s="52" t="str">
        <f>IF(IF(CP49&lt;&gt;"",IF(MAX(COUNTIF($CP49:$CP$89,$CP$6:$CP$89))&gt;1,"x",""),"")&lt;&gt;"",CP49+1,"")</f>
        <v/>
      </c>
      <c r="CR49" s="52" t="str">
        <f>IF(CP49&lt;&gt;"",IF($G49="3",IF(CD49&lt;&gt;"",IF(AND(CP49&lt;=20,CD49&gt;=$CO$92),HLOOKUP(CP49,Points_Table_Modified,IF(DI49&gt;=6,8,DI49+2),FALSE),0),""),IF(CD49&lt;&gt;"",IF(AND(CP49&lt;=10,CD49&gt;=$CO$92),HLOOKUP(CP49,Points_Table,IF(DI49&gt;=6,8,DI49+2),FALSE),0),"")),"")</f>
        <v/>
      </c>
      <c r="CS49" s="53" t="str">
        <f>IF(CQ49&lt;&gt;"",AVERAGE(IF(AND($G49="3",CQ49&lt;&gt;""),HLOOKUP(CQ49,Points_Table_Modified,IF(DI49&gt;=6,8,DI49+2),FALSE),IF(CQ49&lt;&gt;"",HLOOKUP(CQ49,Points_Table,IF(DI49&gt;=6,8,DI49+2),FALSE),"")),CR49),CR49)</f>
        <v/>
      </c>
      <c r="CT49" s="51" t="str">
        <f>IF(AND($G49="4",CD49&lt;&gt;""),CD49,"")</f>
        <v/>
      </c>
      <c r="CU49" s="52" t="str">
        <f>IF(AND(CD49&lt;&gt;"",G49="4"),_xlfn.RANK.EQ(CD49,$CT$6:$CT$89),"")</f>
        <v/>
      </c>
      <c r="CV49" s="52" t="str">
        <f>IF(IF(CU49&lt;&gt;"",IF(MAX(COUNTIF($CU$6:$CU$89,$CU$6:$CU$89))&gt;1,"x",""),"")&lt;&gt;"",CU49+1,"")</f>
        <v/>
      </c>
      <c r="CW49" s="52" t="str">
        <f>IF(CU49&lt;&gt;"",IF($G49="3",IF(CD49&lt;&gt;"",IF(AND(CU49&lt;=10,CD49&gt;=$CT$92),HLOOKUP(CU49,Points_Table_Modified,IF(DI49&gt;=6,8,DI49+2),FALSE),0),""),IF(CD49&lt;&gt;"",IF(AND(CU49&lt;=10,CD49&gt;=$CT$92),HLOOKUP(CU49,Points_Table,IF(DI49&gt;=6,8,DI49+2),FALSE),0),"")),"")</f>
        <v/>
      </c>
      <c r="CX49" s="53" t="str">
        <f>IF(CV49&lt;&gt;"",AVERAGE(IF(AND($G49="3",CV49&lt;&gt;""),HLOOKUP(CV49,Points_Table_Modified,IF(DI49&gt;=6,8,DI49+2),FALSE),IF(CV49&lt;&gt;"",HLOOKUP(CV49,Points_Table,IF(DI49&gt;=6,8,DI49+2),FALSE),"")),CW49),CW49)</f>
        <v/>
      </c>
      <c r="CY49" s="51" t="str">
        <f>IF(AND($G49="5",CD49&lt;&gt;""),CD49,"")</f>
        <v/>
      </c>
      <c r="CZ49" s="52" t="str">
        <f>IF(AND(CD49&lt;&gt;"",$G49="5"),_xlfn.RANK.EQ(CD49,$CY$6:$CY$89),"")</f>
        <v/>
      </c>
      <c r="DA49" s="52" t="str">
        <f>IF(IF(CZ49&lt;&gt;"",IF(MAX(COUNTIF($CZ$6:$CZ$89,$CZ$6:$CZ$89))&gt;1,"x",""),"")&lt;&gt;"",CZ49+1,"")</f>
        <v/>
      </c>
      <c r="DB49" s="52" t="str">
        <f>IF(CZ49&lt;&gt;"",IF($G49="3",IF(CD49&lt;&gt;"",IF(AND(CZ49&lt;=10,CD49&gt;=$CY$92),HLOOKUP(CZ49,Points_Table_Modified,IF(DI49&gt;=6,8,DI49+2),FALSE),0),""),IF(CD49&lt;&gt;"",IF(AND(CZ49&lt;=10,CD49&gt;=$CY$92),HLOOKUP(CZ49,Points_Table,IF(DI49&gt;=6,8,DI49+2),FALSE),0),"")),"")</f>
        <v/>
      </c>
      <c r="DC49" s="53" t="str">
        <f>IF(DA49&lt;&gt;"",AVERAGE(IF(AND($G49="3",DA49&lt;&gt;""),HLOOKUP(DA49,Points_Table_Modified,IF(DI49&gt;=6,8,DI49+2),FALSE),IF(DA49&lt;&gt;"",HLOOKUP(DA49,Points_Table,IF(DI49&gt;=6,8,DI49+2),FALSE),"")),DB49),DB49)</f>
        <v/>
      </c>
      <c r="DD49" s="51" t="str">
        <f>IF(AND($G49="6",CD49&lt;&gt;""),CD49,"")</f>
        <v/>
      </c>
      <c r="DE49" s="52" t="str">
        <f>IF(AND(CD49&lt;&gt;"",$G49="6"),_xlfn.RANK.EQ(CD49,$DD$6:$DD$89),"")</f>
        <v/>
      </c>
      <c r="DF49" s="52" t="str">
        <f>IF(IF(DE49&lt;&gt;"",IF(MAX(COUNTIF($DE$6:$DE$89,$DE$6:$DE$89))&gt;1,"x",""),"")&lt;&gt;"",DE49+1,"")</f>
        <v/>
      </c>
      <c r="DG49" s="52" t="str">
        <f>IF(DE49&lt;&gt;"",IF($G49="3",IF(CD49&lt;&gt;"",IF(AND(DE49&lt;=10,CD49&gt;=$DD$92),HLOOKUP(DE49,Points_Table_Modified,IF(DI49&gt;=6,8,DI49+2),FALSE),0),""),IF(CD49&lt;&gt;"",IF(AND(DE49&lt;=10,CD49&gt;=$DD$92),HLOOKUP(DE49,Points_Table,IF(DI49&gt;=6,8,DI49+2),FALSE),0),"")),"")</f>
        <v/>
      </c>
      <c r="DH49" s="53" t="str">
        <f>IF(DF49&lt;&gt;"",AVERAGE(IF(AND($G49="3",DF49&lt;&gt;""),HLOOKUP(DF49,Points_Table_Modified,IF(DI49&gt;=6,8,DI49+2),FALSE),IF(DF49&lt;&gt;"",HLOOKUP(DF49,Points_Table,IF(DI49&gt;=6,8,DI49+2),FALSE),"")),DG49),DG49)</f>
        <v/>
      </c>
      <c r="DI49" s="55">
        <f>VLOOKUP($G49,Entries_D_Event,6,FALSE)</f>
        <v>10</v>
      </c>
      <c r="DJ49" s="52" t="str">
        <f>CONCATENATE(DE49,CZ49,CU49,CP49,CK49,CF49)</f>
        <v/>
      </c>
      <c r="DK49" s="52" t="str">
        <f>IF(DJ49&lt;&gt;"",IF(AND($G49="3",CD49&lt;&gt;""),10,IF(CD49&lt;&gt;"",5,"")),"")</f>
        <v/>
      </c>
      <c r="DL49" s="156">
        <f>_xlfn.NUMBERVALUE(IF(DJ49&lt;&gt;"",CONCATENATE(DH49,DC49,CX49,CS49,CN49,CI49),""))</f>
        <v>0</v>
      </c>
      <c r="DM49" s="56">
        <f>IFERROR(DK49+DL49,0)</f>
        <v>0</v>
      </c>
      <c r="DN49" s="90"/>
      <c r="DO49" s="52" t="str">
        <f>IF(AND($G49="1",DN49&lt;&gt;""),DN49,"")</f>
        <v/>
      </c>
      <c r="DP49" s="52" t="str">
        <f>IF(AND(DN49&lt;&gt;"",$G49="1"),_xlfn.RANK.EQ(DN49,$DO$6:$DO$89),"")</f>
        <v/>
      </c>
      <c r="DQ49" s="52" t="str">
        <f>IF(IF(DP49&lt;&gt;"",IF(MAX(COUNTIF($DP$6:$DP$89,$DP$6:$DP$89))&gt;1,"x",""),"")&lt;&gt;"",DP49+1,"")</f>
        <v/>
      </c>
      <c r="DR49" s="52" t="str">
        <f>IF(DP49&lt;&gt;"",IF($G49="3",IF(DN49&lt;&gt;"",IF(AND(DP49&lt;=10,DN49&gt;=$DO$92),HLOOKUP(DP49,Points_Table_Modified,IF(ES49&gt;=6,8,ES49+2),FALSE),0),""),IF(DN49&lt;&gt;"",IF(AND(DP49&lt;=10,DN49&gt;=$DO$92),HLOOKUP(DP49,Points_Table,IF(ES49&gt;=6,8,ES49+2),FALSE),0),"")),"")</f>
        <v/>
      </c>
      <c r="DS49" s="53" t="str">
        <f>IF(DQ49&lt;&gt;"",AVERAGE(IF(AND($G49="3",DQ49&lt;&gt;""),HLOOKUP(DQ49,Points_Table_Modified,IF(ES49&gt;=6,8,ES49+2),FALSE),IF(DQ49&lt;&gt;"",HLOOKUP(DQ49,Points_Table,IF(ES49&gt;=6,8,ES49+2),FALSE),"")),DR49),DR49)</f>
        <v/>
      </c>
      <c r="DT49" s="51" t="str">
        <f>IF(AND($G49="2",DN49&lt;&gt;""),DN49,"")</f>
        <v/>
      </c>
      <c r="DU49" s="52" t="str">
        <f>IF(AND(DN49&lt;&gt;"",$G49="2"),_xlfn.RANK.EQ(DN49,$DT$6:$DT$89),"")</f>
        <v/>
      </c>
      <c r="DV49" s="52" t="str">
        <f>IF(IF(DU49&lt;&gt;"",IF(MAX(COUNTIF($DU$6:$DU$89,$DU$6:$DU$89))&gt;1,"x",""),"")&lt;&gt;"",DU49+1,"")</f>
        <v/>
      </c>
      <c r="DW49" s="54" t="str">
        <f>IF(DU49&lt;&gt;"",IF($G49="3",IF(DN49&lt;&gt;"",IF(AND(DU49&lt;=10,DN49&gt;=$DT$92),HLOOKUP(DU49,Points_Table_Modified,IF(ES49&gt;=6,8,ES49+2),FALSE),0),""),IF(DN49&lt;&gt;"",IF(AND(DU49&lt;=10,DN49&gt;=$DT$92),HLOOKUP(DU49,Points_Table,IF(ES49&gt;=6,8,ES49+2),FALSE),0),"")),"")</f>
        <v/>
      </c>
      <c r="DX49" s="53" t="str">
        <f>IF(DV49&lt;&gt;"",AVERAGE(IF(AND($G49="3",DV49&lt;&gt;""),HLOOKUP(DV49,Points_Table_Modified,IF(ES49&gt;=6,8,ES49+2),FALSE),IF(DV49&lt;&gt;"",HLOOKUP(DV49,Points_Table,IF(ES49&gt;=6,8,ES49+2),FALSE),"")),DW49),DW49)</f>
        <v/>
      </c>
      <c r="DY49" s="51" t="str">
        <f>IF(AND($G49="3",DN49&lt;&gt;""),DN49,"")</f>
        <v/>
      </c>
      <c r="DZ49" s="52" t="str">
        <f>IF(AND(DN49&lt;&gt;"",$G49="3"),_xlfn.RANK.EQ(DN49,$DY$6:$DY$89),"")</f>
        <v/>
      </c>
      <c r="EA49" s="52" t="str">
        <f>IF(IF(DZ49&lt;&gt;"",IF(MAX(COUNTIF($DZ$6:$DZ$89,$DZ$6:$DZ$89))&gt;1,"x",""),"")&lt;&gt;"",DZ49+1,"")</f>
        <v/>
      </c>
      <c r="EB49" s="52" t="str">
        <f>IF(DZ49&lt;&gt;"",IF($G49="3",IF(DN49&lt;&gt;"",IF(AND(DZ49&lt;=20,DN49&gt;=$DY$92),HLOOKUP(DZ49,Points_Table_Modified,IF(ES49&gt;=6,8,ES49+2),FALSE),0),""),IF(DN49&lt;&gt;"",IF(AND(DZ49&lt;=10,DN49&gt;=$DY$92),HLOOKUP(DZ49,Points_Table,IF(ES49&gt;=6,8,ES49+2),FALSE),0),"")),"")</f>
        <v/>
      </c>
      <c r="EC49" s="53" t="str">
        <f>IF(EA49&lt;&gt;"",AVERAGE(IF(AND($G49="3",EA49&lt;&gt;""),HLOOKUP(EA49,Points_Table_Modified,IF(ES49&gt;=6,8,ES49+2),FALSE),IF(EA49&lt;&gt;"",HLOOKUP(EA49,Points_Table,IF(ES49&gt;=6,8,ES49+2),FALSE),"")),EB49),EB49)</f>
        <v/>
      </c>
      <c r="ED49" s="51" t="str">
        <f>IF(AND($G49="4",DN49&lt;&gt;""),DN49,"")</f>
        <v/>
      </c>
      <c r="EE49" s="52" t="str">
        <f>IF(AND(DN49&lt;&gt;"",G49="4"),_xlfn.RANK.EQ(DN49,$ED$6:$ED$89),"")</f>
        <v/>
      </c>
      <c r="EF49" s="52" t="str">
        <f>IF(IF(EE49&lt;&gt;"",IF(MAX(COUNTIF($EE$6:$EE$89,$EE$6:$EE$89))&gt;1,"x",""),"")&lt;&gt;"",EE49+1,"")</f>
        <v/>
      </c>
      <c r="EG49" s="52" t="str">
        <f>IF(EE49&lt;&gt;"",IF($G49="3",IF(DN49&lt;&gt;"",IF(AND(EE49&lt;=10,DN49&gt;=$ED$92),HLOOKUP(EE49,Points_Table_Modified,IF(ES49&gt;=6,8,ES49+2),FALSE),0),""),IF(DN49&lt;&gt;"",IF(AND(EE49&lt;=10,DN49&gt;=$ED$92),HLOOKUP(EE49,Points_Table,IF(ES49&gt;=6,8,ES49+2),FALSE),0),"")),"")</f>
        <v/>
      </c>
      <c r="EH49" s="53" t="str">
        <f>IF(EF49&lt;&gt;"",AVERAGE(IF(AND($G49="3",EF49&lt;&gt;""),HLOOKUP(EF49,Points_Table_Modified,IF(ES49&gt;=6,8,ES49+2),FALSE),IF(EF49&lt;&gt;"",HLOOKUP(EF49,Points_Table,IF(ES49&gt;=6,8,ES49+2),FALSE),"")),EG49),EG49)</f>
        <v/>
      </c>
      <c r="EI49" s="51" t="str">
        <f>IF(AND($G49="5",DN49&lt;&gt;""),DN49,"")</f>
        <v/>
      </c>
      <c r="EJ49" s="52" t="str">
        <f>IF(AND(DN49&lt;&gt;"",$G49="5"),_xlfn.RANK.EQ(DN49,$EI$6:$EI$89),"")</f>
        <v/>
      </c>
      <c r="EK49" s="52" t="str">
        <f>IF(IF(EJ49&lt;&gt;"",IF(MAX(COUNTIF($EJ$6:$EJ$89,$EJ$6:$EJ$89))&gt;1,"x",""),"")&lt;&gt;"",EJ49+1,"")</f>
        <v/>
      </c>
      <c r="EL49" s="52" t="str">
        <f>IF(EJ49&lt;&gt;"",IF($G49="3",IF(DN49&lt;&gt;"",IF(AND(EJ49&lt;=10,DN49&gt;=$EI$92),HLOOKUP(EJ49,Points_Table_Modified,IF(ES49&gt;=6,8,ES49+2),FALSE),0),""),IF(DN49&lt;&gt;"",IF(AND(EJ49&lt;=10,DN49&gt;=$EI$92),HLOOKUP(EJ49,Points_Table,IF(ES49&gt;=6,8,ES49+2),FALSE),0),"")),"")</f>
        <v/>
      </c>
      <c r="EM49" s="53" t="str">
        <f>IF(EK49&lt;&gt;"",AVERAGE(IF(AND($G49="3",EK49&lt;&gt;""),HLOOKUP(EK49,Points_Table_Modified,IF(ES49&gt;=6,8,ES49+2),FALSE),IF(EK49&lt;&gt;"",HLOOKUP(EK49,Points_Table,IF(ES49&gt;=6,8,ES49+2),FALSE),"")),EL49),EL49)</f>
        <v/>
      </c>
      <c r="EN49" s="51" t="str">
        <f>IF(AND($G49="6",DN49&lt;&gt;""),DN49,"")</f>
        <v/>
      </c>
      <c r="EO49" s="52" t="str">
        <f>IF(AND(DN49&lt;&gt;"",$G49="6"),_xlfn.RANK.EQ(DN49,$EN$6:$EN$89),"")</f>
        <v/>
      </c>
      <c r="EP49" s="52" t="str">
        <f>IF(IF(EO49&lt;&gt;"",IF(MAX(COUNTIF($EO$6:$EO$89,$EO$6:$EO$89))&gt;1,"x",""),"")&lt;&gt;"",EO49+1,"")</f>
        <v/>
      </c>
      <c r="EQ49" s="52" t="str">
        <f>IF(EO49&lt;&gt;"",IF($G49="3",IF(DN49&lt;&gt;"",IF(AND(EO49&lt;=10,DN49&gt;=$EN$92),HLOOKUP(EO49,Points_Table_Modified,IF(ES49&gt;=6,8,ES49+2),FALSE),0),""),IF(DN49&lt;&gt;"",IF(AND(EO49&lt;=10,DN49&gt;=$EN$92),HLOOKUP(EO49,Points_Table,IF(ES49&gt;=6,8,ES49+2),FALSE),0),"")),"")</f>
        <v/>
      </c>
      <c r="ER49" s="53" t="str">
        <f>IF(EP49&lt;&gt;"",AVERAGE(IF(AND($G49="3",EP49&lt;&gt;""),HLOOKUP(EP49,Points_Table_Modified,IF(ES49&gt;=6,8,ES49+2),FALSE),IF(EP49&lt;&gt;"",HLOOKUP(EP49,Points_Table,IF(ES49&gt;=6,8,ES49+2),FALSE),"")),EQ49),EQ49)</f>
        <v/>
      </c>
      <c r="ES49" s="57">
        <f>VLOOKUP($G49,Entries_D_Event,7,FALSE)</f>
        <v>7</v>
      </c>
      <c r="ET49" s="52" t="str">
        <f>CONCATENATE(EO49,EJ49,EE49,DZ49,DU49,DP49)</f>
        <v/>
      </c>
      <c r="EU49" s="118" t="str">
        <f>IF(ET49&lt;&gt;"",IF(AND($G49="3",DN49&lt;&gt;""),10,IF(DN49&lt;&gt;"",5,"")),"")</f>
        <v/>
      </c>
      <c r="EV49" s="118">
        <f>_xlfn.NUMBERVALUE(IF(ET49&lt;&gt;"",CONCATENATE(ER49,EM49,EH49,EC49,DX49,DS49),""))</f>
        <v>0</v>
      </c>
      <c r="EW49" s="56">
        <f>IFERROR(EU49+EV49,0)</f>
        <v>0</v>
      </c>
      <c r="EX49" s="90"/>
      <c r="EY49" s="52" t="str">
        <f>IF(AND($G49="1",EX49&lt;&gt;""),EX49,"")</f>
        <v/>
      </c>
      <c r="EZ49" s="52" t="str">
        <f>IF(AND(EX49&lt;&gt;"",$G49="1"),_xlfn.RANK.EQ(EX49,$EY$6:$EY$89),"")</f>
        <v/>
      </c>
      <c r="FA49" s="52" t="str">
        <f>IF(IF(EZ49&lt;&gt;"",IF(MAX(COUNTIF($EZ$6:$EZ$89,$EZ$6:$EZ$89))&gt;1,"x",""),"")&lt;&gt;"",EZ49+1,"")</f>
        <v/>
      </c>
      <c r="FB49" s="52" t="str">
        <f>IF(EZ49&lt;&gt;"",IF($G49="3",IF(EX49&lt;&gt;"",IF(AND(EZ49&lt;=10,EX49&gt;=$EY$92),HLOOKUP(EZ49,Points_Table_Modified,IF(GC49&gt;=6,8,GC49+2),FALSE),0),""),IF(EX49&lt;&gt;"",IF(AND(EZ49&lt;=10,EX49&gt;=$EY$92),HLOOKUP(EZ49,Points_Table,IF(GC49&gt;=6,8,GC49+2),FALSE),0),"")),"")</f>
        <v/>
      </c>
      <c r="FC49" s="56" t="str">
        <f>IF(FB49&gt;0,IF(FA49&lt;&gt;"",AVERAGE(IF(AND($G49="3",FA49&lt;&gt;""),HLOOKUP(FA49,Points_Table_Modified,IF(GC49&gt;=6,8,GC49+2),FALSE),IF(FA49&lt;&gt;"",HLOOKUP(FA49,Points_Table,IF(GC49&gt;=6,8,GC49+2),FALSE),"")),FB49),FB49),0)</f>
        <v/>
      </c>
      <c r="FD49" s="51" t="str">
        <f>IF(AND($G49="2",EX49&lt;&gt;""),EX49,"")</f>
        <v/>
      </c>
      <c r="FE49" s="52" t="str">
        <f>IF(AND(EX49&lt;&gt;"",$G49="2"),_xlfn.RANK.EQ(EX49,$FD$6:$FD$89),"")</f>
        <v/>
      </c>
      <c r="FF49" s="52" t="str">
        <f>IF(IF(FE49&lt;&gt;"",IF(MAX(COUNTIF($FE$6:$FE$89,$FE$6:$FE$89))&gt;1,"x",""),"")&lt;&gt;"",FE49+1,"")</f>
        <v/>
      </c>
      <c r="FG49" s="54" t="str">
        <f>IF(FE49&lt;&gt;"",IF($G49="3",IF(EX49&lt;&gt;"",IF(AND(FE49&lt;=10,EX49&gt;=$FD$92),HLOOKUP(FE49,Points_Table_Modified,IF(GC49&gt;=6,8,GC49+2),FALSE),0),""),IF(EX49&lt;&gt;"",IF(AND(FE49&lt;=10,EX49&gt;=$FD$92),HLOOKUP(FE49,Points_Table,IF(GC49&gt;=6,8,GC49+2),FALSE),0),"")),"")</f>
        <v/>
      </c>
      <c r="FH49" s="56" t="str">
        <f>IF(FG49&gt;0,IF(FF49&lt;&gt;"",AVERAGE(IF(AND($G49="3",FF49&lt;&gt;""),HLOOKUP(FF49,Points_Table_Modified,IF(GC49&gt;=6,8,GC49+2),FALSE),IF(FF49&lt;&gt;"",HLOOKUP(FF49,Points_Table,IF(GC49&gt;=6,8,GC49+2),FALSE),"")),FG49),FG49),0)</f>
        <v/>
      </c>
      <c r="FI49" s="51" t="str">
        <f>IF(AND($G49="3",EX49&lt;&gt;""),EX49,"")</f>
        <v/>
      </c>
      <c r="FJ49" s="52" t="str">
        <f>IF(AND(EX49&lt;&gt;"",$G49="3"),_xlfn.RANK.EQ(EX49,$FI$6:$FI$89),"")</f>
        <v/>
      </c>
      <c r="FK49" s="52" t="str">
        <f>IF(IF(FJ49&lt;&gt;"",IF(MAX(COUNTIF($FJ$6:$FJ$89,$FJ$6:$FJ$89))&gt;1,"x",""),"")&lt;&gt;"",FJ49+1,"")</f>
        <v/>
      </c>
      <c r="FL49" s="52" t="str">
        <f>IF(FJ49&lt;&gt;"",IF($G49="3",IF(EX49&lt;&gt;"",IF(AND(FJ49&lt;=20,EX49&gt;=$FI$92),HLOOKUP(FJ49,Points_Table_Modified,IF(GC49&gt;=6,8,GC49+2),FALSE),0),""),IF(EX49&lt;&gt;"",IF(AND(FJ49&lt;=10,EX49&gt;=$FI$92),HLOOKUP(FJ49,Points_Table,IF(GC49&gt;=6,8,GC49+2),FALSE),0),"")),"")</f>
        <v/>
      </c>
      <c r="FM49" s="56" t="str">
        <f>IF(FL49&gt;0,IF(FK49&lt;&gt;"",AVERAGE(IF(AND($G49="3",FK49&lt;&gt;""),HLOOKUP(FK49,Points_Table_Modified,IF(GC49&gt;=6,8,GC49+2),FALSE),IF(FK49&lt;&gt;"",HLOOKUP(FK49,Points_Table,IF(GC49&gt;=6,8,GC49+2),FALSE),"")),FL49),FL49),0)</f>
        <v/>
      </c>
      <c r="FN49" s="51" t="str">
        <f>IF(AND($G49="4",EX49&lt;&gt;""),EX49,"")</f>
        <v/>
      </c>
      <c r="FO49" s="52" t="str">
        <f>IF(AND(EX49&lt;&gt;"",G49="4"),_xlfn.RANK.EQ(EX49,$FN$6:$FN$89),"")</f>
        <v/>
      </c>
      <c r="FP49" s="52" t="str">
        <f>IF(IF(FO49&lt;&gt;"",IF(MAX(COUNTIF($FO$6:$FO$89,$FO$6:$FO$89))&gt;1,"x",""),"")&lt;&gt;"",FO49+1,"")</f>
        <v/>
      </c>
      <c r="FQ49" s="52" t="str">
        <f>IF(FO49&lt;&gt;"",IF($G49="3",IF(EX49&lt;&gt;"",IF(AND(FO49&lt;=10,EX49&gt;=$FN$92),HLOOKUP(FO49,Points_Table_Modified,IF(GC49&gt;=6,8,GC49+2),FALSE),0),""),IF(EX49&lt;&gt;"",IF(AND(FO49&lt;=10,EX49&gt;=$FN$92),HLOOKUP(FO49,Points_Table,IF(GC49&gt;=6,8,GC49+2),FALSE),0),"")),"")</f>
        <v/>
      </c>
      <c r="FR49" s="56" t="str">
        <f>IF(FQ49&gt;0,IF(FP49&lt;&gt;"",AVERAGE(IF(AND($G49="3",FP49&lt;&gt;""),HLOOKUP(FP49,Points_Table_Modified,IF(GC49&gt;=6,8,GC49+2),FALSE),IF(FP49&lt;&gt;"",HLOOKUP(FP49,Points_Table,IF(GC49&gt;=6,8,GC49+2),FALSE),"")),FQ49),FQ49),0)</f>
        <v/>
      </c>
      <c r="FS49" s="51" t="str">
        <f>IF(AND($G49="5",EX49&lt;&gt;""),EX49,"")</f>
        <v/>
      </c>
      <c r="FT49" s="52" t="str">
        <f>IF(AND(EX49&lt;&gt;"",$G49="5"),_xlfn.RANK.EQ(EX49,$FS$6:$FS$89),"")</f>
        <v/>
      </c>
      <c r="FU49" s="52" t="str">
        <f>IF(IF(FT49&lt;&gt;"",IF(MAX(COUNTIF($FT$6:$FT$89,$FT$6:$FT$89))&gt;1,"x",""),"")&lt;&gt;"",FT49+1,"")</f>
        <v/>
      </c>
      <c r="FV49" s="52" t="str">
        <f>IF(FT49&lt;&gt;"",IF($G49="3",IF(EX49&lt;&gt;"",IF(AND(FT49&lt;=10,EX49&gt;=$FS$92),HLOOKUP(FT49,Points_Table_Modified,IF(GC49&gt;=6,8,GC49+2),FALSE),0),""),IF(EX49&lt;&gt;"",IF(AND(FT49&lt;=10,EX49&gt;=$FS$92),HLOOKUP(FT49,Points_Table,IF(GC49&gt;=6,8,GC49+2),FALSE),0),"")),"")</f>
        <v/>
      </c>
      <c r="FW49" s="56" t="str">
        <f>IF(FV49&gt;0,IF(FU49&lt;&gt;"",AVERAGE(IF(AND($G49="3",FU49&lt;&gt;""),HLOOKUP(FU49,Points_Table_Modified,IF(GC49&gt;=6,8,GC49+2),FALSE),IF(FU49&lt;&gt;"",HLOOKUP(FU49,Points_Table,IF(GC49&gt;=6,8,GC49+2),FALSE),"")),FV49),FV49),0)</f>
        <v/>
      </c>
      <c r="FX49" s="51" t="str">
        <f>IF(AND($G49="6",EX49&lt;&gt;""),EX49,"")</f>
        <v/>
      </c>
      <c r="FY49" s="52" t="str">
        <f>IF(AND(EX49&lt;&gt;"",$G49="6"),_xlfn.RANK.EQ(EX49,$FX$6:$FX$89),"")</f>
        <v/>
      </c>
      <c r="FZ49" s="52" t="str">
        <f>IF(IF(FY49&lt;&gt;"",IF(MAX(COUNTIF($FY$6:$FY$89,$FY$6:$FY$89))&gt;1,"x",""),"")&lt;&gt;"",FY49+1,"")</f>
        <v/>
      </c>
      <c r="GA49" s="52" t="str">
        <f>IF(FY49&lt;&gt;"",IF($G49="3",IF(EX49&lt;&gt;"",IF(AND(FY49&lt;=10,EX49&gt;=$FX$92),HLOOKUP(FY49,Points_Table_Modified,IF(GC49&gt;=6,8,GC49+2),FALSE),0),""),IF(EX49&lt;&gt;"",IF(AND(FY49&lt;=10,EX49&gt;=$FX$92),HLOOKUP(FY49,Points_Table,IF(GC49&gt;=6,8,GC49+2),FALSE),0),"")),"")</f>
        <v/>
      </c>
      <c r="GB49" s="56" t="str">
        <f>IF(GA49&gt;0,IF(FZ49&lt;&gt;"",AVERAGE(IF(AND($G49="3",FZ49&lt;&gt;""),HLOOKUP(FZ49,Points_Table_Modified,IF(GC49&gt;=6,8,GC49+2),FALSE),IF(FZ49&lt;&gt;"",HLOOKUP(FZ49,Points_Table,IF(GC49&gt;=6,8,GC49+2),FALSE),"")),GA49),GA49),0)</f>
        <v/>
      </c>
      <c r="GC49" s="57">
        <f>VLOOKUP($G49,Entries_D_Event,8,FALSE)</f>
        <v>0</v>
      </c>
      <c r="GD49" s="52" t="str">
        <f>CONCATENATE(FY49,FT49,FO49,FJ49,FE49,EZ49)</f>
        <v/>
      </c>
      <c r="GE49" s="118" t="str">
        <f>IF(GD49&lt;&gt;"",IF(AND($G49="3",EX49&lt;&gt;""),10,IF(EX49&lt;&gt;"",5,"")),"")</f>
        <v/>
      </c>
      <c r="GF49" s="118">
        <f>_xlfn.NUMBERVALUE(IF(GD49&lt;&gt;"",CONCATENATE(GB49,FW49,FR49,FM49,FH49,FC49),""))</f>
        <v>0</v>
      </c>
      <c r="GG49" s="56">
        <f>IFERROR(GE49+GF49,0)</f>
        <v>0</v>
      </c>
      <c r="GH49" s="90"/>
      <c r="GI49" s="52" t="str">
        <f>IF(AND($G49="1",GH49&lt;&gt;""),GH49,"")</f>
        <v/>
      </c>
      <c r="GJ49" s="52" t="str">
        <f>IF(AND(GH49&lt;&gt;"",$G49="1"),_xlfn.RANK.EQ(GH49,$GI$6:$GI$89),"")</f>
        <v/>
      </c>
      <c r="GK49" s="52" t="str">
        <f>IF(IF(GJ49&lt;&gt;"",IF(MAX(COUNTIF($GJ$6:$GJ$89,$GJ$6:$GJ$89))&gt;1,"x",""),"")&lt;&gt;"",GJ49+1,"")</f>
        <v/>
      </c>
      <c r="GL49" s="52" t="str">
        <f>IF(GJ49&lt;&gt;"",IF($G49="3",IF(GH49&lt;&gt;"",IF(AND(GJ49&lt;=10,GH49&gt;=$GI$92),HLOOKUP(GJ49,Points_Table_Modified,IF(HM49&gt;=6,8,HM49+2),FALSE),0),""),IF(GH49&lt;&gt;"",IF(AND(GJ49&lt;=10,GH49&gt;=$GI$92),HLOOKUP(GJ49,Points_Table,IF(HM49&gt;=6,8,HM49+2),FALSE),0),"")),"")</f>
        <v/>
      </c>
      <c r="GM49" s="53" t="str">
        <f>IF(GK49&lt;&gt;"",AVERAGE(IF(AND($G49="3",GK49&lt;&gt;""),HLOOKUP(GK49,Points_Table_Modified,IF(HM49&gt;=6,8,HM49+2),FALSE),IF(GK49&lt;&gt;"",HLOOKUP(GK49,Points_Table,IF(HM49&gt;=6,8,HM49+2),FALSE),"")),GL49),GL49)</f>
        <v/>
      </c>
      <c r="GN49" s="51" t="str">
        <f>IF(AND($G49="2",GH49&lt;&gt;""),GH49,"")</f>
        <v/>
      </c>
      <c r="GO49" s="52" t="str">
        <f>IF(AND(GH49&lt;&gt;"",$G49="2"),_xlfn.RANK.EQ(GH49,$GN$6:$GN$89),"")</f>
        <v/>
      </c>
      <c r="GP49" s="52" t="str">
        <f>IF(IF(GO49&lt;&gt;"",IF(MAX(COUNTIF($GO$6:$GO$89,$GO$6:$GO$89))&gt;1,"x",""),"")&lt;&gt;"",GO49+1,"")</f>
        <v/>
      </c>
      <c r="GQ49" s="54" t="str">
        <f>IF(GO49&lt;&gt;"",IF($G49="3",IF(GH49&lt;&gt;"",IF(AND(GO49&lt;=10,GH49&gt;=$GN$92),HLOOKUP(GO49,Points_Table_Modified,IF(HM49&gt;=6,8,HM49+2),FALSE),0),""),IF(GH49&lt;&gt;"",IF(AND(GO49&lt;=10,GH49&gt;=$GN$92),HLOOKUP(GO49,Points_Table,IF(HM49&gt;=6,8,HM49+2),FALSE),0),"")),"")</f>
        <v/>
      </c>
      <c r="GR49" s="53" t="str">
        <f>IF(GP49&lt;&gt;"",AVERAGE(IF(AND($G49="3",GP49&lt;&gt;""),HLOOKUP(GP49,Points_Table_Modified,IF(HM49&gt;=6,8,HM49+2),FALSE),IF(GP49&lt;&gt;"",HLOOKUP(GP49,Points_Table,IF(HM49&gt;=6,8,HM49+2),FALSE),"")),GQ49),GQ49)</f>
        <v/>
      </c>
      <c r="GS49" s="51" t="str">
        <f>IF(AND($G49="3",GH49&lt;&gt;""),GH49,"")</f>
        <v/>
      </c>
      <c r="GT49" s="52" t="str">
        <f>IF(AND(GH49&lt;&gt;"",$G49="3"),_xlfn.RANK.EQ(GH49,$GS$6:$GS$89),"")</f>
        <v/>
      </c>
      <c r="GU49" s="52" t="str">
        <f>IF(IF(GT49&lt;&gt;"",IF(MAX(COUNTIF($GT$6:$GT$89,$GT$6:$GT$89))&gt;1,"x",""),"")&lt;&gt;"",GT49+1,"")</f>
        <v/>
      </c>
      <c r="GV49" s="52" t="str">
        <f>IF(GT49&lt;&gt;"",IF($G49="3",IF(GH49&lt;&gt;"",IF(AND(GT49&lt;=20,GH49&gt;=$GS$92),HLOOKUP(GT49,Points_Table_Modified,IF(HM49&gt;=6,8,HM49+2),FALSE),0),""),IF(GH49&lt;&gt;"",IF(AND(GT49&lt;=10,GH49&gt;=$GS$92),HLOOKUP(GT49,Points_Table,IF(HM49&gt;=6,8,HM49+2),FALSE),0),"")),"")</f>
        <v/>
      </c>
      <c r="GW49" s="53" t="str">
        <f>IF(GU49&lt;&gt;"",AVERAGE(IF(AND($G49="3",GU49&lt;&gt;""),HLOOKUP(GU49,Points_Table_Modified,IF(HM49&gt;=6,8,HM49+2),FALSE),IF(GU49&lt;&gt;"",HLOOKUP(GU49,Points_Table,IF(HM49&gt;=6,8,HM49+2),FALSE),"")),GV49),GV49)</f>
        <v/>
      </c>
      <c r="GX49" s="51" t="str">
        <f>IF(AND($G49="4",GH49&lt;&gt;""),GH49,"")</f>
        <v/>
      </c>
      <c r="GY49" s="52" t="str">
        <f>IF(AND($GH49&lt;&gt;"",G49="4"),_xlfn.RANK.EQ(GH49,$GX$6:$GX$89),"")</f>
        <v/>
      </c>
      <c r="GZ49" s="52" t="str">
        <f>IF(IF(GY49&lt;&gt;"",IF(MAX(COUNTIF($GY$6:$GY$89,$GY$6:$GY$89))&gt;1,"x",""),"")&lt;&gt;"",GY49+1,"")</f>
        <v/>
      </c>
      <c r="HA49" s="52" t="str">
        <f>IF(GY49&lt;&gt;"",IF($G49="3",IF(GH49&lt;&gt;"",IF(AND(GY49&lt;=10,GH49&gt;=$GX$92),HLOOKUP(GY49,Points_Table_Modified,IF(HM49&gt;=6,8,HM49+2),FALSE),0),""),IF(GH49&lt;&gt;"",IF(AND(GY49&lt;=10,GH49&gt;=$GX$92),HLOOKUP(GY49,Points_Table,IF(HM49&gt;=6,8,HM49+2),FALSE),0),"")),"")</f>
        <v/>
      </c>
      <c r="HB49" s="53" t="str">
        <f>IF(GZ49&lt;&gt;"",AVERAGE(IF(AND($G49="3",GZ49&lt;&gt;""),HLOOKUP(GZ49,Points_Table_Modified,IF(HM49&gt;=6,8,HM49+2),FALSE),IF(GZ49&lt;&gt;"",HLOOKUP(GZ49,Points_Table,IF(HM49&gt;=6,8,HM49+2),FALSE),"")),HA49),HA49)</f>
        <v/>
      </c>
      <c r="HC49" s="51" t="str">
        <f>IF(AND($G49="5",GH49&lt;&gt;""),GH49,"")</f>
        <v/>
      </c>
      <c r="HD49" s="52" t="str">
        <f>IF(AND(GH49&lt;&gt;"",$G49="5"),_xlfn.RANK.EQ(GH49,$HC$6:$HC$89),"")</f>
        <v/>
      </c>
      <c r="HE49" s="52" t="str">
        <f>IF(IF(HD49&lt;&gt;"",IF(MAX(COUNTIF($HD$6:$HD$89,$HD$6:$HD$89))&gt;1,"x",""),"")&lt;&gt;"",HD49+1,"")</f>
        <v/>
      </c>
      <c r="HF49" s="52" t="str">
        <f>IF(HD49&lt;&gt;"",IF($G49="3",IF(GH49&lt;&gt;"",IF(AND(HD49&lt;=10,GH49&gt;=$HC$92),HLOOKUP(HD49,Points_Table_Modified,IF(HM49&gt;=6,8,HM49+2),FALSE),0),""),IF(GH49&lt;&gt;"",IF(AND(HD49&lt;=10,GH49&gt;=$HC$92),HLOOKUP(HD49,Points_Table,IF(HM49&gt;=6,8,HM49+2),FALSE),0),"")),"")</f>
        <v/>
      </c>
      <c r="HG49" s="53" t="str">
        <f>IF(HE49&lt;&gt;"",AVERAGE(IF(AND($G49="3",HE49&lt;&gt;""),HLOOKUP(HE49,Points_Table_Modified,IF(HM49&gt;=6,8,HM49+2),FALSE),IF(HE49&lt;&gt;"",HLOOKUP(HE49,Points_Table,IF(HM49&gt;=6,8,HM49+2),FALSE),"")),HF49),HF49)</f>
        <v/>
      </c>
      <c r="HH49" s="51" t="str">
        <f>IF(AND($G49="6",GH49&lt;&gt;""),GH49,"")</f>
        <v/>
      </c>
      <c r="HI49" s="52" t="str">
        <f>IF(AND(GH49&lt;&gt;"",$G49="6"),_xlfn.RANK.EQ(GH49,$HH$6:$HH$89),"")</f>
        <v/>
      </c>
      <c r="HJ49" s="52" t="str">
        <f>IF(IF(HI49&lt;&gt;"",IF(MAX(COUNTIF($HI$6:$HI$89,$HI$6:$HI$89))&gt;1,"x",""),"")&lt;&gt;"",HI49+1,"")</f>
        <v/>
      </c>
      <c r="HK49" s="52" t="str">
        <f>IF(HI49&lt;&gt;"",IF($G49="3",IF(GH49&lt;&gt;"",IF(AND(HI49&lt;=10,GH49&gt;=$HH$92),HLOOKUP(HI49,Points_Table_Modified,IF(HM49&gt;=6,8,HM49+2),FALSE),0),""),IF(GH49&lt;&gt;"",IF(AND(HI49&lt;=10,GH49&gt;=$HH$92),HLOOKUP(HI49,Points_Table,IF(HM49&gt;=6,8,HM49+2),FALSE),0),"")),"")</f>
        <v/>
      </c>
      <c r="HL49" s="53" t="str">
        <f>IF(HJ49&lt;&gt;"",AVERAGE(IF(AND($G49="3",HJ49&lt;&gt;""),HLOOKUP(HJ49,Points_Table_Modified,IF(HM49&gt;=6,8,HM49+2),FALSE),IF(HJ49&lt;&gt;"",HLOOKUP(HJ49,Points_Table,IF(HM49&gt;=6,8,HM49+2),FALSE),"")),HK49),HK49)</f>
        <v/>
      </c>
      <c r="HM49" s="57">
        <f>VLOOKUP($G49,Entries_D_Event,9,FALSE)</f>
        <v>0</v>
      </c>
      <c r="HN49" s="52" t="str">
        <f>CONCATENATE(HI49,HD49,GY49,GT49,GO49,GJ49)</f>
        <v/>
      </c>
      <c r="HO49" s="118" t="str">
        <f>IF(HN49&lt;&gt;"",IF(AND($G49="3",GH49&lt;&gt;""),10,IF(GH49&lt;&gt;"",5,"")),"")</f>
        <v/>
      </c>
      <c r="HP49" s="118">
        <f>_xlfn.NUMBERVALUE(IF(HN49&lt;&gt;"",CONCATENATE(HL49,HG49,HB49,GW49,GR49,GM49),""))</f>
        <v>0</v>
      </c>
      <c r="HQ49" s="56">
        <f>IFERROR(HO49+HP49,0)</f>
        <v>0</v>
      </c>
      <c r="HR49" s="90"/>
      <c r="HS49" s="52" t="str">
        <f>IF(AND($G49="1",HR49&lt;&gt;""),HR49,"")</f>
        <v/>
      </c>
      <c r="HT49" s="52" t="str">
        <f>IF(AND(HR49&lt;&gt;"",$G49="1"),_xlfn.RANK.EQ(HR49,$HS$6:$HS$89),"")</f>
        <v/>
      </c>
      <c r="HU49" s="52" t="str">
        <f>IF(IF(HT49&lt;&gt;"",IF(MAX(COUNTIF($HT$6:$HT$89,$HT$6:$HT$89))&gt;1,"x",""),"")&lt;&gt;"",HT49+1,"")</f>
        <v/>
      </c>
      <c r="HV49" s="52" t="str">
        <f>IF(HT49&lt;&gt;"",IF($G49="3",IF(HR49&lt;&gt;"",IF(AND(HT49&lt;=10,HR49&gt;=$HS$92),HLOOKUP(HT49,Points_Table_Modified,IF(IW49&gt;=6,8,IW49+2),FALSE),0),""),IF(HR49&lt;&gt;"",IF(AND(HT49&lt;=10,HR49&gt;=$HS$92),HLOOKUP(HT49,Points_Table,IF(IW49&gt;=6,8,IW49+2),FALSE),0),"")),"")</f>
        <v/>
      </c>
      <c r="HW49" s="53" t="str">
        <f>IF(HU49&lt;&gt;"",AVERAGE(IF(AND($G49="3",HU49&lt;&gt;""),HLOOKUP(HU49,Points_Table_Modified,IF(IW49&gt;=6,8,IW49+2),FALSE),IF(HU49&lt;&gt;"",HLOOKUP(HU49,Points_Table,IF(IW49&gt;=6,8,IW49+2),FALSE),"")),HV49),HV49)</f>
        <v/>
      </c>
      <c r="HX49" s="51" t="str">
        <f>IF(AND($G49="2",HR49&lt;&gt;""),HR49,"")</f>
        <v/>
      </c>
      <c r="HY49" s="52" t="str">
        <f>IF(AND(HR49&lt;&gt;"",$G49="2"),_xlfn.RANK.EQ(HR49,$HX$6:$HX$89),"")</f>
        <v/>
      </c>
      <c r="HZ49" s="52" t="str">
        <f>IF(IF(HY49&lt;&gt;"",IF(MAX(COUNTIF($HY$6:$HY$89,$HY$6:$HY$89))&gt;1,"x",""),"")&lt;&gt;"",HY49+1,"")</f>
        <v/>
      </c>
      <c r="IA49" s="54" t="str">
        <f>IF(HY49&lt;&gt;"",IF($G49="3",IF(HR49&lt;&gt;"",IF(AND(HY49&lt;=10,HR49&gt;=$HX$92),HLOOKUP(HY49,Points_Table_Modified,IF(IW49&gt;=6,8,IW49+2),FALSE),0),""),IF(HR49&lt;&gt;"",IF(AND(HY49&lt;=10,HR49&gt;=$HX$92),HLOOKUP(HY49,Points_Table,IF(IW49&gt;=6,8,IW49+2),FALSE),0),"")),"")</f>
        <v/>
      </c>
      <c r="IB49" s="53" t="str">
        <f>IF(HZ49&lt;&gt;"",AVERAGE(IF(AND($G49="3",HZ49&lt;&gt;""),HLOOKUP(HZ49,Points_Table_Modified,IF(IW49&gt;=6,8,IW49+2),FALSE),IF(HZ49&lt;&gt;"",HLOOKUP(HZ49,Points_Table,IF(IW49&gt;=6,8,IW49+2),FALSE),"")),IA49),IA49)</f>
        <v/>
      </c>
      <c r="IC49" s="51" t="str">
        <f>IF(AND($G49="3",HR49&lt;&gt;""),HR49,"")</f>
        <v/>
      </c>
      <c r="ID49" s="52" t="str">
        <f>IF(AND(HR49&lt;&gt;"",$G49="3"),_xlfn.RANK.EQ(HR49,$IC$6:$IC$89),"")</f>
        <v/>
      </c>
      <c r="IE49" s="52" t="str">
        <f>IF(IF(ID49&lt;&gt;"",IF(MAX(COUNTIF($ID$6:$ID$89,$ID$6:$ID$89))&gt;1,"x",""),"")&lt;&gt;"",ID49+1,"")</f>
        <v/>
      </c>
      <c r="IF49" s="52" t="str">
        <f>IF(ID49&lt;&gt;"",IF($G49="3",IF(HR49&lt;&gt;"",IF(AND(ID49&lt;=20,HR49&gt;=$IC$92),HLOOKUP(ID49,Points_Table_Modified,IF(IW49&gt;=6,8,IW49+2),FALSE),0),""),IF(HR49&lt;&gt;"",IF(AND(ID49&lt;=10,HR49&gt;=$IC$92),HLOOKUP(ID49,Points_Table,IF(IW49&gt;=6,8,IW49+2),FALSE),0),"")),"")</f>
        <v/>
      </c>
      <c r="IG49" s="53" t="str">
        <f>IF(IE49&lt;&gt;"",AVERAGE(IF(AND($G49="3",IE49&lt;&gt;""),HLOOKUP(IE49,Points_Table_Modified,IF(IW49&gt;=6,8,IW49+2),FALSE),IF(IE49&lt;&gt;"",HLOOKUP(IE49,Points_Table,IF(IW49&gt;=6,8,IW49+2),FALSE),"")),IF49),IF49)</f>
        <v/>
      </c>
      <c r="IH49" s="51" t="str">
        <f>IF(AND($G49="4",HR49&lt;&gt;""),HR49,"")</f>
        <v/>
      </c>
      <c r="II49" s="52" t="str">
        <f>IF(AND(HR49&lt;&gt;"",G49="4"),_xlfn.RANK.EQ(HR49,$IH$6:$IH$89),"")</f>
        <v/>
      </c>
      <c r="IJ49" s="52" t="str">
        <f>IF(IF(II49&lt;&gt;"",IF(MAX(COUNTIF($II$6:$II$89,$II$6:$II$89))&gt;1,"x",""),"")&lt;&gt;"",II49+1,"")</f>
        <v/>
      </c>
      <c r="IK49" s="52" t="str">
        <f>IF(II49&lt;&gt;"",IF($G49="3",IF(HR49&lt;&gt;"",IF(AND(II49&lt;=10,HR49&gt;=$IH$92),HLOOKUP(II49,Points_Table_Modified,IF(IW49&gt;=6,8,IW49+2),FALSE),0),""),IF(HR49&lt;&gt;"",IF(AND(II49&lt;=10,HR49&gt;=$IH$92),HLOOKUP(II49,Points_Table,IF(IW49&gt;=6,8,IW49+2),FALSE),0),"")),"")</f>
        <v/>
      </c>
      <c r="IL49" s="53" t="str">
        <f>IF(IJ49&lt;&gt;"",AVERAGE(IF(AND($G49="3",IJ49&lt;&gt;""),HLOOKUP(IJ49,Points_Table_Modified,IF(IW49&gt;=6,8,IW49+2),FALSE),IF(IJ49&lt;&gt;"",HLOOKUP(IJ49,Points_Table,IF(IW49&gt;=6,8,IW49+2),FALSE),"")),IK49),IK49)</f>
        <v/>
      </c>
      <c r="IM49" s="51" t="str">
        <f>IF(AND($G49="5",HR49&lt;&gt;""),HR49,"")</f>
        <v/>
      </c>
      <c r="IN49" s="52" t="str">
        <f>IF(AND(HR49&lt;&gt;"",$G49="5"),_xlfn.RANK.EQ(HR49,$IM$6:$IM$89),"")</f>
        <v/>
      </c>
      <c r="IO49" s="52" t="str">
        <f>IF(IF(IN49&lt;&gt;"",IF(MAX(COUNTIF($IN$6:$IN$89,$IN$6:$IN$89))&gt;1,"x",""),"")&lt;&gt;"",IN49+1,"")</f>
        <v/>
      </c>
      <c r="IP49" s="52" t="str">
        <f>IF(IN49&lt;&gt;"",IF($G49="3",IF(HR49&lt;&gt;"",IF(AND(IN49&lt;=10,HR49&gt;=$IM$92),HLOOKUP(IN49,Points_Table_Modified,IF(IW49&gt;=6,8,IW49+2),FALSE),0),""),IF(HR49&lt;&gt;"",IF(AND(IN49&lt;=10,HR49&gt;=$IM$92),HLOOKUP(IN49,Points_Table,IF(IW49&gt;=6,8,IW49+2),FALSE),0),"")),"")</f>
        <v/>
      </c>
      <c r="IQ49" s="53" t="str">
        <f>IF(IO49&lt;&gt;"",AVERAGE(IF(AND($G49="3",IO49&lt;&gt;""),HLOOKUP(IO49,Points_Table_Modified,IF(IW49&gt;=6,8,IW49+2),FALSE),IF(IO49&lt;&gt;"",HLOOKUP(IO49,Points_Table,IF(IW49&gt;=6,8,IW49+2),FALSE),"")),IP49),IP49)</f>
        <v/>
      </c>
      <c r="IR49" s="51" t="str">
        <f>IF(AND($G49="6",HR49&lt;&gt;""),HR49,"")</f>
        <v/>
      </c>
      <c r="IS49" s="52" t="str">
        <f>IF(AND(HR49&lt;&gt;"",$G49="6"),_xlfn.RANK.EQ(HR49,$IR$6:$IR$89),"")</f>
        <v/>
      </c>
      <c r="IT49" s="52" t="str">
        <f>IF(IF(IS49&lt;&gt;"",IF(MAX(COUNTIF($IS$6:$IS$89,$IS$6:$IS$89))&gt;1,"x",""),"")&lt;&gt;"",IS49+1,"")</f>
        <v/>
      </c>
      <c r="IU49" s="52" t="str">
        <f>IF(IS49&lt;&gt;"",IF($G49="3",IF(HR49&lt;&gt;"",IF(AND(IS49&lt;=10,HR49&gt;=$IR$92),HLOOKUP(IS49,Points_Table_Modified,IF(IW49&gt;=6,8,IW49+2),FALSE),0),""),IF(HR49&lt;&gt;"",IF(AND(IS49&lt;=10,HR49&gt;=$IR$92),HLOOKUP(IS49,Points_Table,IF(IW49&gt;=6,8,IW49+2),FALSE),0),"")),"")</f>
        <v/>
      </c>
      <c r="IV49" s="53" t="str">
        <f>IF(IT49&lt;&gt;"",AVERAGE(IF(AND($G49="3",IT49&lt;&gt;""),HLOOKUP(IT49,Points_Table_Modified,IF(IW49&gt;=6,8,IW49+2),FALSE),IF(IT49&lt;&gt;"",HLOOKUP(IT49,Points_Table,IF(IW49&gt;=6,8,IW49+2),FALSE),"")),IU49),IU49)</f>
        <v/>
      </c>
      <c r="IW49" s="57">
        <f>VLOOKUP($G49,Entries_D_Event,10,FALSE)</f>
        <v>0</v>
      </c>
      <c r="IX49" s="52" t="str">
        <f>CONCATENATE(IS49,IN49,II49,ID49,HY49,HT49)</f>
        <v/>
      </c>
      <c r="IY49" s="118" t="str">
        <f>IF(IX49&lt;&gt;"",IF(AND($G49="3",HR49&lt;&gt;""),10,IF(HR49&lt;&gt;"",5,"")),"")</f>
        <v/>
      </c>
      <c r="IZ49" s="118">
        <f>_xlfn.NUMBERVALUE(IF(IX49&lt;&gt;"",CONCATENATE(IV49,IQ49,IL49,IG49,IB49,HW49),""))</f>
        <v>0</v>
      </c>
      <c r="JA49" s="56">
        <f>IFERROR(IY49+IZ49,0)</f>
        <v>0</v>
      </c>
      <c r="JB49" s="90"/>
      <c r="JC49" s="52" t="str">
        <f>IF(AND($G49="1",JB49&lt;&gt;""),JB49,"")</f>
        <v/>
      </c>
      <c r="JD49" s="52" t="str">
        <f>IF(AND(JB49&lt;&gt;"",$G49="1"),_xlfn.RANK.EQ(JB49,$JC$6:$JC$89),"")</f>
        <v/>
      </c>
      <c r="JE49" s="52" t="str">
        <f>IF(IF(JD49&lt;&gt;"",IF(MAX(COUNTIF($JD$6:$JD$89,$JD$6:$JD$89))&gt;1,"x",""),"")&lt;&gt;"",JD49+1,"")</f>
        <v/>
      </c>
      <c r="JF49" s="52" t="str">
        <f>IF(JD49&lt;&gt;"",IF($G49="3",IF(JB49&lt;&gt;"",IF(AND(JD49&lt;=10,JB49&gt;=$JC$92),HLOOKUP(JD49,Points_Table_Modified,IF(KG49&gt;=6,8,KG49+2),FALSE),0),""),IF(JB49&lt;&gt;"",IF(AND(JD49&lt;=10,JB49&gt;=$JC$92),HLOOKUP(JD49,Points_Table,IF(KG49&gt;=6,8,KG49+2),FALSE),0),"")),"")</f>
        <v/>
      </c>
      <c r="JG49" s="53" t="str">
        <f>IF(JE49&lt;&gt;"",AVERAGE(IF(AND($G49="3",JE49&lt;&gt;""),HLOOKUP(JE49,Points_Table_Modified,IF(KG49&gt;=6,8,KG49+2),FALSE),IF(JE49&lt;&gt;"",HLOOKUP(JE49,Points_Table,IF(KG49&gt;=6,8,KG49+2),FALSE),"")),JF49),JF49)</f>
        <v/>
      </c>
      <c r="JH49" s="51" t="str">
        <f>IF(AND($G49="2",JB49&lt;&gt;""),JB49,"")</f>
        <v/>
      </c>
      <c r="JI49" s="52" t="str">
        <f>IF(AND(JB49&lt;&gt;"",$G49="2"),_xlfn.RANK.EQ(JB49,$JH$6:$JH$89),"")</f>
        <v/>
      </c>
      <c r="JJ49" s="52" t="str">
        <f>IF(IF(JI49&lt;&gt;"",IF(MAX(COUNTIF($JI$6:$JI$89,$JI$6:$JI$89))&gt;1,"x",""),"")&lt;&gt;"",JI49+1,"")</f>
        <v/>
      </c>
      <c r="JK49" s="54" t="str">
        <f>IF(JI49&lt;&gt;"",IF($G49="3",IF(JB49&lt;&gt;"",IF(AND(JI49&lt;=10,JB49&gt;=$JH$92),HLOOKUP(JI49,Points_Table_Modified,IF(KG49&gt;=6,8,KG49+2),FALSE),0),""),IF(JB49&lt;&gt;"",IF(AND(JI49&lt;=10,JB49&gt;=$JH$92),HLOOKUP(JI49,Points_Table,IF(KG49&gt;=6,8,KG49+2),FALSE),0),"")),"")</f>
        <v/>
      </c>
      <c r="JL49" s="53" t="str">
        <f>IF(JJ49&lt;&gt;"",AVERAGE(IF(AND($G49="3",JJ49&lt;&gt;""),HLOOKUP(JJ49,Points_Table_Modified,IF(KG49&gt;=6,8,KG49+2),FALSE),IF(JJ49&lt;&gt;"",HLOOKUP(JJ49,Points_Table,IF(KG49&gt;=6,8,KG49+2),FALSE),"")),JK49),JK49)</f>
        <v/>
      </c>
      <c r="JM49" s="51" t="str">
        <f>IF(AND($G49="3",JB49&lt;&gt;""),JB49,"")</f>
        <v/>
      </c>
      <c r="JN49" s="52" t="str">
        <f>IF(AND(JB49&lt;&gt;"",$G49="3"),_xlfn.RANK.EQ(JB49,$JM$6:$JM$89),"")</f>
        <v/>
      </c>
      <c r="JO49" s="52" t="str">
        <f>IF(IF(JN49&lt;&gt;"",IF(MAX(COUNTIF($JN$6:$JN$89,$JN$6:$JN$89))&gt;1,"x",""),"")&lt;&gt;"",JN49+1,"")</f>
        <v/>
      </c>
      <c r="JP49" s="52" t="str">
        <f>IF(JN49&lt;&gt;"",IF($G49="3",IF(JB49&lt;&gt;"",IF(AND(JN49&lt;=20,JB49&gt;=$JM$92),HLOOKUP(JN49,Points_Table_Modified,IF(KG49&gt;=6,8,KG49+2),FALSE),0),""),IF(JB49&lt;&gt;"",IF(AND(JN49&lt;=10,JB49&gt;=$JM$92),HLOOKUP(JN49,Points_Table,IF(KG49&gt;=6,8,KG49+2),FALSE),0),"")),"")</f>
        <v/>
      </c>
      <c r="JQ49" s="53" t="str">
        <f>IF(JO49&lt;&gt;"",AVERAGE(IF(AND($G49="3",JO49&lt;&gt;""),HLOOKUP(JO49,Points_Table_Modified,IF(KG49&gt;=6,8,KG49+2),FALSE),IF(JO49&lt;&gt;"",HLOOKUP(JO49,Points_Table,IF(KG49&gt;=6,8,KG49+2),FALSE),"")),JP49),JP49)</f>
        <v/>
      </c>
      <c r="JR49" s="51" t="str">
        <f>IF(AND($G49="4",JB49&lt;&gt;""),JB49,"")</f>
        <v/>
      </c>
      <c r="JS49" s="52" t="str">
        <f>IF(AND(JB49&lt;&gt;"",G49="4"),_xlfn.RANK.EQ(JB49,$JR$6:$JR$89),"")</f>
        <v/>
      </c>
      <c r="JT49" s="52" t="str">
        <f>IF(IF(JS49&lt;&gt;"",IF(MAX(COUNTIF($JS$6:$JS$89,$JS$6:$JS$89))&gt;1,"x",""),"")&lt;&gt;"",JS49+1,"")</f>
        <v/>
      </c>
      <c r="JU49" s="52" t="str">
        <f>IF(JS49&lt;&gt;"",IF($G49="3",IF(JB49&lt;&gt;"",IF(AND(JS49&lt;=10,JB49&gt;=$JR$92),HLOOKUP(JS49,Points_Table_Modified,IF(KG49&gt;=6,8,KG49+2),FALSE),0),""),IF(JB49&lt;&gt;"",IF(AND(JS49&lt;=10,JB49&gt;=$JR$92),HLOOKUP(JS49,Points_Table,IF(KG49&gt;=6,8,KG49+2),FALSE),0),"")),"")</f>
        <v/>
      </c>
      <c r="JV49" s="53" t="str">
        <f>IF(JT49&lt;&gt;"",AVERAGE(IF(AND($G49="3",JT49&lt;&gt;""),HLOOKUP(JT49,Points_Table_Modified,IF(KG49&gt;=6,8,KG49+2),FALSE),IF(JT49&lt;&gt;"",HLOOKUP(JT49,Points_Table,IF(KG49&gt;=6,8,KG49+2),FALSE),"")),JU49),JU49)</f>
        <v/>
      </c>
      <c r="JW49" s="51" t="str">
        <f>IF(AND($G49="5",JB49&lt;&gt;""),JB49,"")</f>
        <v/>
      </c>
      <c r="JX49" s="52" t="str">
        <f>IF(AND(JB49&lt;&gt;"",$G49="5"),_xlfn.RANK.EQ(JB49,$JW$6:$JW$89),"")</f>
        <v/>
      </c>
      <c r="JY49" s="52" t="str">
        <f>IF(IF(JX49&lt;&gt;"",IF(MAX(COUNTIF($JX$6:$JX$89,$JX$6:$JX$89))&gt;1,"x",""),"")&lt;&gt;"",JX49+1,"")</f>
        <v/>
      </c>
      <c r="JZ49" s="52" t="str">
        <f>IF(JX49&lt;&gt;"",IF($G49="3",IF(JB49&lt;&gt;"",IF(AND(JX49&lt;=10,JB49&gt;=$JW$92),HLOOKUP(JX49,Points_Table_Modified,IF(KG49&gt;=6,8,KG49+2),FALSE),0),""),IF(JB49&lt;&gt;"",IF(AND(JX49&lt;=10,JB49&gt;=$JW$92),HLOOKUP(JX49,Points_Table,IF(KG49&gt;=6,8,KG49+2),FALSE),0),"")),"")</f>
        <v/>
      </c>
      <c r="KA49" s="53" t="str">
        <f>IF(JY49&lt;&gt;"",AVERAGE(IF(AND($G49="3",JY49&lt;&gt;""),HLOOKUP(JY49,Points_Table_Modified,IF(KG49&gt;=6,8,KG49+2),FALSE),IF(JY49&lt;&gt;"",HLOOKUP(JY49,Points_Table,IF(KG49&gt;=6,8,KG49+2),FALSE),"")),JZ49),JZ49)</f>
        <v/>
      </c>
      <c r="KB49" s="51" t="str">
        <f>IF(AND($G49="6",JB49&lt;&gt;""),JB49,"")</f>
        <v/>
      </c>
      <c r="KC49" s="52" t="str">
        <f>IF(AND(JB49&lt;&gt;"",$G49="6"),_xlfn.RANK.EQ(JB49,$KB$6:$KB$89),"")</f>
        <v/>
      </c>
      <c r="KD49" s="52" t="str">
        <f>IF(IF(KC49&lt;&gt;"",IF(MAX(COUNTIF($KC$6:$KC$89,$KC$6:$KC$89))&gt;1,"x",""),"")&lt;&gt;"",KC49+1,"")</f>
        <v/>
      </c>
      <c r="KE49" s="52" t="str">
        <f>IF(KC49&lt;&gt;"",IF($G49="3",IF(JB49&lt;&gt;"",IF(AND(KC49&lt;=10,JB49&gt;=$KB$92),HLOOKUP(KC49,Points_Table_Modified,IF(KG49&gt;=6,8,KG49+2),FALSE),0),""),IF(JB49&lt;&gt;"",IF(AND(KC49&lt;=10,JB49&gt;=$KB$92),HLOOKUP(KC49,Points_Table,IF(KG49&gt;=6,8,KG49+2),FALSE),0),"")),"")</f>
        <v/>
      </c>
      <c r="KF49" s="53" t="str">
        <f>IF(KD49&lt;&gt;"",AVERAGE(IF(AND($G49="3",KD49&lt;&gt;""),HLOOKUP(KD49,Points_Table_Modified,IF(KG49&gt;=6,8,KG49+2),FALSE),IF(KD49&lt;&gt;"",HLOOKUP(KD49,Points_Table,IF(KG49&gt;=6,8,KG49+2),FALSE),"")),KE49),KE49)</f>
        <v/>
      </c>
      <c r="KG49" s="57">
        <f>VLOOKUP($G49,Entries_D_Event,11,FALSE)</f>
        <v>0</v>
      </c>
      <c r="KH49" s="52" t="str">
        <f>CONCATENATE(KC49,JX49,JS49,JN49,JI49,JD49)</f>
        <v/>
      </c>
      <c r="KI49" s="118" t="str">
        <f>IF(KH49&lt;&gt;"",IF(AND($G49="3",JB49&lt;&gt;""),10,IF(JB49&lt;&gt;"",5,"")),"")</f>
        <v/>
      </c>
      <c r="KJ49" s="118">
        <f>_xlfn.NUMBERVALUE(IF(KH49&lt;&gt;"",CONCATENATE(KF49,KA49,JV49,JQ49,JL49,JG49),""))</f>
        <v>0</v>
      </c>
      <c r="KK49" s="56">
        <f>IFERROR(KI49+KJ49,0)</f>
        <v>0</v>
      </c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</row>
    <row r="50" spans="1:358" s="1" customFormat="1" x14ac:dyDescent="0.25">
      <c r="A50" s="35"/>
      <c r="B50" s="45">
        <v>45</v>
      </c>
      <c r="C50" s="47" t="s">
        <v>171</v>
      </c>
      <c r="D50" s="47" t="s">
        <v>238</v>
      </c>
      <c r="E50" s="50"/>
      <c r="F50" s="50">
        <v>930</v>
      </c>
      <c r="G50" s="49" t="s">
        <v>59</v>
      </c>
      <c r="H50" s="50" t="str">
        <f>VLOOKUP($G50,Class_Description,2)</f>
        <v>Open Class</v>
      </c>
      <c r="I50" s="187">
        <f>AS50+CC50+DM50+EW50+GG50+HQ50+JA50+KK50</f>
        <v>5</v>
      </c>
      <c r="J50" s="115"/>
      <c r="K50" s="102" t="str">
        <f>IF(AND(J50&lt;&gt;"",$G50="1"),J50,"")</f>
        <v/>
      </c>
      <c r="L50" s="103" t="str">
        <f>IF(AND(J50&lt;&gt;"",$G50="1"),_xlfn.RANK.EQ(J50,$K$6:$K$89),"")</f>
        <v/>
      </c>
      <c r="M50" s="103" t="str">
        <f>IF(G50="6",IF(IF(L50&lt;&gt;"",IF(MAX(COUNTIF($L$6:$L$89,$L$6:$L$89))&gt;1,"x",""),"")&lt;&gt;"",L50+1,""),IF(K50=0,"",IF(IF(L50&lt;&gt;"",IF(MAX(COUNTIF($L$6:$L$89,$L$6:$L$89))&gt;1,"x",""),"")&lt;&gt;"",L50+1,"")))</f>
        <v/>
      </c>
      <c r="N50" s="103" t="str">
        <f>IF(L50&lt;&gt;"",IF($G50="3",IF(AND(L50&lt;=20,J50&gt;=$K$92),HLOOKUP(L50,Points_Table_Modified,IF(AO50&gt;=6,8,AO50+2),FALSE),0),IF(AND(L50&lt;=10,J50&gt;=$K$92),HLOOKUP(L50,Points_Table,IF(AO50&gt;=6,8,AO50+2),FALSE),0)),"")</f>
        <v/>
      </c>
      <c r="O50" s="103" t="str">
        <f>IF(M50&lt;&gt;"",AVERAGE(IF(AND($G50="3",M50&lt;&gt;""),HLOOKUP(M50,Points_Table_Modified,IF(AO50&gt;=6,8,AO50+2),FALSE),IF(M50&lt;&gt;"",HLOOKUP(M50,Points_Table,IF(AO50&gt;=6,8,AO50+2),FALSE),"")),N50),N50)</f>
        <v/>
      </c>
      <c r="P50" s="102" t="str">
        <f>IF(AND(J50&lt;&gt;"",$G50="2"),J50,"")</f>
        <v/>
      </c>
      <c r="Q50" s="103" t="str">
        <f>IF(AND(J50&lt;&gt;"",$G50="2"),_xlfn.RANK.EQ(J50,$P$6:$P$89),"")</f>
        <v/>
      </c>
      <c r="R50" s="103" t="str">
        <f>IF(G50="6",IF(IF(Q50&lt;&gt;"",IF(MAX(COUNTIF($Q$6:$Q$89,$Q$6:$Q$89))&gt;1,"x",""),"")&lt;&gt;"",Q50+1,""),IF(P50=0,"",IF(IF(Q50&lt;&gt;"",IF(MAX(COUNTIF($Q$6:$Q$89,$Q$6:$Q$89))&gt;1,"x",""),"")&lt;&gt;"",Q50+1,"")))</f>
        <v/>
      </c>
      <c r="S50" s="103" t="str">
        <f>IF(Q50&lt;&gt;"",IF($G50="3",IF(J50&lt;&gt;"",IF(AND(Q50&lt;=10,J50&gt;=$P$92),HLOOKUP(Q50,Points_Table_Modified,IF(AO50&gt;=6,8,AO50+2),FALSE),0),""),IF(J50&lt;&gt;"",IF(AND(Q50&lt;=10,J50&gt;=$P$92),HLOOKUP(Q50,Points_Table,IF(AO50&gt;=6,8,AO50+2),FALSE),0),"")),"")</f>
        <v/>
      </c>
      <c r="T50" s="103" t="str">
        <f>IF(R50&lt;&gt;"",AVERAGE(IF(AND($G50="3",R50&lt;&gt;""),HLOOKUP(R50,Points_Table_Modified,IF(AO50&gt;=6,8,AO50+2),FALSE),IF(R50&lt;&gt;"",HLOOKUP(R50,Points_Table,IF(AO50&gt;=6,8,AO50+2),FALSE),"")),S50),S50)</f>
        <v/>
      </c>
      <c r="U50" s="102" t="str">
        <f>IF(AND(J50&lt;&gt;"",$G50="3"),J50,"")</f>
        <v/>
      </c>
      <c r="V50" s="103" t="str">
        <f>IF(AND(J50&lt;&gt;"",$G50="3"),_xlfn.RANK.EQ(J50,$U$6:$U$89),"")</f>
        <v/>
      </c>
      <c r="W50" s="103" t="str">
        <f>IF(G50="6",IF(IF(V50&lt;&gt;"",IF(MAX(COUNTIF($V$6:$V$89,$V$6:$V$89))&gt;1,"x",""),"")&lt;&gt;"",V50+1,""),IF(U50=0,"",IF(IF(V50&lt;&gt;"",IF(MAX(COUNTIF($V$6:$V$89,$V$6:$V$89))&gt;1,"x",""),"")&lt;&gt;"",V50+1,"")))</f>
        <v/>
      </c>
      <c r="X50" s="103" t="str">
        <f>IF(V50&lt;&gt;"",IF($G50="3",IF(J50&lt;&gt;"",IF(AND(V50&lt;=20,J50&gt;=$U$92),HLOOKUP(V50,Points_Table_Modified,IF(AO50&gt;=6,8,AO50+2),FALSE),0),""),IF(J50&lt;&gt;"",IF(AND(V50&lt;=10,$J50&gt;=$U$92),HLOOKUP(V50,Points_Table,IF(AO50&gt;=6,8,AO50+2),FALSE),0),"")),"")</f>
        <v/>
      </c>
      <c r="Y50" s="103" t="str">
        <f>IF(W50&lt;&gt;"",AVERAGE(IF(AND($G50="3",W50&lt;&gt;""),HLOOKUP(W50,Points_Table_Modified,IF(AO50&gt;=6,8,AO50+2),FALSE),IF(W50&lt;&gt;"",HLOOKUP(W50,Points_Table,IF(AO50&gt;=6,8,AO50+2),FALSE),"")),X50),X50)</f>
        <v/>
      </c>
      <c r="Z50" s="102" t="str">
        <f>IF(AND(J50&lt;&gt;"",$G50="4"),J50,"")</f>
        <v/>
      </c>
      <c r="AA50" s="103" t="str">
        <f>IF(AND($J50&lt;&gt;"",G50="4"),_xlfn.RANK.EQ(J50,$Z$6:$Z$89),"")</f>
        <v/>
      </c>
      <c r="AB50" s="103" t="str">
        <f>IF($G50="6",IF(IF(AA50&lt;&gt;"",IF(MAX(COUNTIF($AA$6:$AA$89,$AA$6:$AA$89))&gt;1,"x",""),"")&lt;&gt;"",AA50+1,""),IF(Z50=0,"",IF(IF(AA50&lt;&gt;"",IF(MAX(COUNTIF($AA$6:$AA$89,$AA$6:$AA$89))&gt;1,"x",""),"")&lt;&gt;"",AA50+1,"")))</f>
        <v/>
      </c>
      <c r="AC50" s="103" t="str">
        <f>IF(AA50&lt;&gt;"",IF($G50="3",IF(J50&lt;&gt;"",IF(AND(AA50&lt;=10,J50&gt;=$Z$92),HLOOKUP(AA50,Points_Table_Modified,IF(AO50&gt;=6,8,AO50+2),FALSE),0),""),IF(J50&lt;&gt;"",IF(AND(AA50&lt;=10,J50&gt;=$Z$92),HLOOKUP(AA50,Points_Table,IF(AO50&gt;=6,8,AO50+2),FALSE),0),"")),"")</f>
        <v/>
      </c>
      <c r="AD50" s="103" t="str">
        <f>IF(AB50&lt;&gt;"",AVERAGE(IF(AND($G50="3",AB50&lt;&gt;""),HLOOKUP(AB50,Points_Table_Modified,IF(AO50&gt;=6,8,AO50+2),FALSE),IF(AB50&lt;&gt;"",HLOOKUP(AB50,Points_Table,IF(AO50&gt;=6,8,AO50+2),FALSE),"")),AC50),AC50)</f>
        <v/>
      </c>
      <c r="AE50" s="102" t="str">
        <f>IF(AND(J50&lt;&gt;"",$G50="5"),J50,"")</f>
        <v/>
      </c>
      <c r="AF50" s="103" t="str">
        <f>IF(AND(J50&lt;&gt;"",$G50="5"),_xlfn.RANK.EQ(J50,$AE$6:$AE$89),"")</f>
        <v/>
      </c>
      <c r="AG50" s="103" t="str">
        <f>IF($G50="6",IF(IF(AF50&lt;&gt;"",IF(MAX(COUNTIF($AF$6:$AF$89,$AF$6:$AF$89))&gt;1,"x",""),"")&lt;&gt;"",AF50+1,""),IF(AE50=0,"",IF(IF(AF50&lt;&gt;"",IF(MAX(COUNTIF($AF$6:$AF$89,$AF$6:$AF$89))&gt;1,"x",""),"")&lt;&gt;"",AF50+1,"")))</f>
        <v/>
      </c>
      <c r="AH50" s="103" t="str">
        <f>IF(AF50&lt;&gt;"",IF($G50="3",IF(J50&lt;&gt;"",IF(AND(AF50&lt;=10,J50&gt;=$AE$92),HLOOKUP(AF50,Points_Table_Modified,IF(AO50&gt;=6,8,AO50+2),FALSE),0),""),IF(J50&lt;&gt;"",IF(AND(AF50&lt;=10,J50&gt;=$AE$92),HLOOKUP(AF50,Points_Table,IF(AO50&gt;=6,8,AO50+2),FALSE),0),"")),"")</f>
        <v/>
      </c>
      <c r="AI50" s="103" t="str">
        <f>IF(AG50&lt;&gt;"",AVERAGE(IF(AND($G50="3",AG50&lt;&gt;""),HLOOKUP(AG50,Points_Table_Modified,IF(AO50&gt;=6,8,AO50+2),FALSE),IF(AG50&lt;&gt;"",HLOOKUP(AG50,Points_Table,IF(AO50&gt;=6,8,AO50+2),FALSE),"")),AH50),AH50)</f>
        <v/>
      </c>
      <c r="AJ50" s="102" t="str">
        <f>IF(AND(J50&lt;&gt;"",$G50="6"),J50,"")</f>
        <v/>
      </c>
      <c r="AK50" s="103" t="str">
        <f>IF(AND(J50&lt;&gt;"",$G50="6"),_xlfn.RANK.EQ(J50,$AJ$6:$AJ$89),"")</f>
        <v/>
      </c>
      <c r="AL50" s="103" t="str">
        <f>IF(G50="6",IF(IF(AK50&lt;&gt;"",IF(MAX(COUNTIF($AK$6:$AK$89,$AK$6:$AK$89))&gt;1,"x",""),"")&lt;&gt;"",AK50+1,""),IF(AJ50=0,"",IF(IF(AK50&lt;&gt;"",IF(MAX(COUNTIF($AK$6:$AK$89,$AK$6:$AK$89))&gt;1,"x",""),"")&lt;&gt;"",AK50+1,"")))</f>
        <v/>
      </c>
      <c r="AM50" s="103" t="str">
        <f>IF(AK50&lt;&gt;"",IF($G50="3",IF(J50&lt;&gt;"",IF(AND(AK50&lt;=10,J50&gt;=$AJ$92),HLOOKUP(AK50,Points_Table_Modified,IF(AO50&gt;=6,8,AO50+2),FALSE),0),""),IF(J50&lt;&gt;"",IF(AND(AK50&lt;=10,J50&gt;=$AJ$92),HLOOKUP(AK50,Points_Table,IF(AO50&gt;=6,8,AO50+2),FALSE),0),"")),"")</f>
        <v/>
      </c>
      <c r="AN50" s="136" t="str">
        <f>IF(AL50&lt;&gt;"",AVERAGE(IF(AND($G50="3",AL50&lt;&gt;""),HLOOKUP(AL50,Points_Table_Modified,IF(AO50&gt;=6,8,AO50+2),FALSE),IF(AL50&lt;&gt;"",HLOOKUP(AL50,Points_Table,IF(AO50&gt;=6,8,AO50+2),FALSE),"")),AM50),AM50)</f>
        <v/>
      </c>
      <c r="AO50" s="55">
        <f>VLOOKUP($G50,Entries_D_Event,4,FALSE)</f>
        <v>9</v>
      </c>
      <c r="AP50" s="52" t="str">
        <f>CONCATENATE(AK50,AF50,AA50,V50,Q50,L50)</f>
        <v/>
      </c>
      <c r="AQ50" s="118" t="str">
        <f>IF(AP50&lt;&gt;"",IF(AND($G50="3",J50&lt;&gt;""),10,IF(J50&lt;&gt;"",5,"")),"")</f>
        <v/>
      </c>
      <c r="AR50" s="118">
        <f>_xlfn.NUMBERVALUE(IF(AP50&lt;&gt;"",CONCATENATE(AN50,AI50,AD50,Y50,T50,O50),""))</f>
        <v>0</v>
      </c>
      <c r="AS50" s="56">
        <f>IFERROR(AQ50+AR50,0)</f>
        <v>0</v>
      </c>
      <c r="AT50" s="90"/>
      <c r="AU50" s="54" t="str">
        <f>IF(AND(AT50&lt;&gt;"",$G50="1"),AT50,"")</f>
        <v/>
      </c>
      <c r="AV50" s="52" t="str">
        <f>IF(AND(AT50&lt;&gt;"",$G50="1"),_xlfn.RANK.EQ(AT50,$AU$6:$AU$89),"")</f>
        <v/>
      </c>
      <c r="AW50" s="52" t="str">
        <f>IF(IF(AV50&lt;&gt;"",IF(MAX(COUNTIF($AV$6:$AV$89,$AV$6:$AV$89))&gt;1,"x",""),"")&lt;&gt;"",AV50+1,"")</f>
        <v/>
      </c>
      <c r="AX50" s="52" t="str">
        <f>IF(AV50&lt;&gt;"",IF($G50="3",IF(AT50&lt;&gt;"",IF(AND(AV50&lt;=10,AT50&gt;=$AU$92),HLOOKUP(AV50,Points_Table_Modified,IF(BY50&gt;=6,8,BY50+2),FALSE),0),""),IF(AT50&lt;&gt;"",IF(AND(AV50&lt;=10,AT50&gt;=$AU$92),HLOOKUP(AV50,Points_Table,IF(BY50&gt;=6,8,BY50+2),FALSE),0),"")),"")</f>
        <v/>
      </c>
      <c r="AY50" s="53" t="str">
        <f>IF(AW50&lt;&gt;"",AVERAGE(IF(AND($G50="3",AW50&lt;&gt;""),HLOOKUP(AW50,Points_Table_Modified,IF(BY50&gt;=6,8,BY50+2),FALSE),IF(AW50&lt;&gt;"",HLOOKUP(AW50,Points_Table,IF(BY50&gt;=6,8,BY50+2),FALSE),"")),AX50),AX50)</f>
        <v/>
      </c>
      <c r="AZ50" s="51" t="str">
        <f>IF(AND($G50="2",AT50&lt;&gt;""),AT50,"")</f>
        <v/>
      </c>
      <c r="BA50" s="52" t="str">
        <f>IF(AND(AT50&lt;&gt;"",$G50="2"),_xlfn.RANK.EQ(AT50,$AZ$6:$AZ$89),"")</f>
        <v/>
      </c>
      <c r="BB50" s="52" t="str">
        <f>IF(IF(BA50&lt;&gt;"",IF(MAX(COUNTIF($BA$6:$BA$89,$BA$6:$BA$89))&gt;1,"x",""),"")&lt;&gt;"",BA50+1,"")</f>
        <v/>
      </c>
      <c r="BC50" s="54" t="str">
        <f>IF(BA50&lt;&gt;"",IF($G50="3",IF(AT50&lt;&gt;"",IF(AND(BA50&lt;=10,AT50&gt;=$AZ$92),HLOOKUP(BA50,Points_Table_Modified,IF(BY50&gt;=6,8,BY50+2),FALSE),0),""),IF(AT50&lt;&gt;"",IF(AND(BA50&lt;=10,AT50&gt;=$AZ$92),HLOOKUP(BA50,Points_Table,IF(BY50&gt;=6,8,BY50+2),FALSE),0),"")),"")</f>
        <v/>
      </c>
      <c r="BD50" s="53" t="str">
        <f>IF(BB50&lt;&gt;"",AVERAGE(IF(AND($G50="3",BB50&lt;&gt;""),HLOOKUP(BB50,Points_Table_Modified,IF(BY50&gt;=6,8,BY50+2),FALSE),IF(BB50&lt;&gt;"",HLOOKUP(BB50,Points_Table,IF(BY50&gt;=6,8,BY50+2),FALSE),"")),BC50),BC50)</f>
        <v/>
      </c>
      <c r="BE50" s="51" t="str">
        <f>IF(AND($G50="3",AT50&lt;&gt;""),AT50,"")</f>
        <v/>
      </c>
      <c r="BF50" s="52" t="str">
        <f>IF(AND(AT50&lt;&gt;"",$G50="3"),_xlfn.RANK.EQ(AT50,$BE$6:$BE$89),"")</f>
        <v/>
      </c>
      <c r="BG50" s="52" t="str">
        <f>IF(IF(BF50&lt;&gt;"",IF(MAX(COUNTIF($BF$6:$BF$89,$BF$6:$BF$89))&gt;1,"x",""),"")&lt;&gt;"",BF50+1,"")</f>
        <v/>
      </c>
      <c r="BH50" s="52" t="str">
        <f>IF(BF50&lt;&gt;"",IF($G50="3",IF(AT50&lt;&gt;"",IF(AND(BF50&lt;=20,AT50&gt;=$BE$92),HLOOKUP(BF50,Points_Table_Modified,IF(BY50&gt;=6,8,BY50+2),FALSE),0),""),IF(AT50&lt;&gt;"",IF(AND(BF50&lt;=10,AT50&gt;=$BE$92),HLOOKUP(BF50,Points_Table,IF(BY50&gt;=6,8,BY50+2),FALSE),0),"")),"")</f>
        <v/>
      </c>
      <c r="BI50" s="53" t="str">
        <f>IF(BG50&lt;&gt;"",AVERAGE(IF(AND($G50="3",BG50&lt;&gt;""),HLOOKUP(BG50,Points_Table_Modified,IF(BY50&gt;=6,8,BY50+2),FALSE),IF(BG50&lt;&gt;"",HLOOKUP(BG50,Points_Table,IF(BY50&gt;=6,8,BY50+2),FALSE),"")),BH50),BH50)</f>
        <v/>
      </c>
      <c r="BJ50" s="51" t="str">
        <f>IF(AND($G50="4",AT50&lt;&gt;""),AT50,"")</f>
        <v/>
      </c>
      <c r="BK50" s="52" t="str">
        <f>IF(AND(AT50&lt;&gt;"",G50="4"),_xlfn.RANK.EQ(AT50,$BJ$6:$BJ$89),"")</f>
        <v/>
      </c>
      <c r="BL50" s="52" t="str">
        <f>IF(IF(BK50&lt;&gt;"",IF(MAX(COUNTIF($BK$6:$BK$89,$BK$6:$BK$89))&gt;1,"x",""),"")&lt;&gt;"",BK50+1,"")</f>
        <v/>
      </c>
      <c r="BM50" s="52" t="str">
        <f>IF(BK50&lt;&gt;"",IF($G50="3",IF(AT50&lt;&gt;"",IF(AND(BK50&lt;=10,AT50&gt;=$BJ$92),HLOOKUP(BK50,Points_Table_Modified,IF(BY50&gt;=6,8,BY50+2),FALSE),0),""),IF(AT50&lt;&gt;"",IF(AND(BK50&lt;=10,AT50&gt;=$BJ$92),HLOOKUP(BK50,Points_Table,IF(BY50&gt;=6,8,BY50+2),FALSE),0),"")),"")</f>
        <v/>
      </c>
      <c r="BN50" s="53" t="str">
        <f>IF(BL50&lt;&gt;"",AVERAGE(IF(AND($G50="3",BL50&lt;&gt;""),HLOOKUP(BL50,Points_Table_Modified,IF(BY50&gt;=6,8,BY50+2),FALSE),IF(BL50&lt;&gt;"",HLOOKUP(BL50,Points_Table,IF(BY50&gt;=6,8,BY50+2),FALSE),"")),BM50),BM50)</f>
        <v/>
      </c>
      <c r="BO50" s="51" t="str">
        <f>IF(AND($G50="5",AT50&lt;&gt;""),AT50,"")</f>
        <v/>
      </c>
      <c r="BP50" s="52" t="str">
        <f>IF(AND(AT50&lt;&gt;"",$G50="5"),_xlfn.RANK.EQ(AT50,$BO$6:$BO$89),"")</f>
        <v/>
      </c>
      <c r="BQ50" s="52" t="str">
        <f>IF(IF(BP50&lt;&gt;"",IF(MAX(COUNTIF($BP$6:$BP$89,$BP$6:$BP$89))&gt;1,"x",""),"")&lt;&gt;"",BP50+1,"")</f>
        <v/>
      </c>
      <c r="BR50" s="52" t="str">
        <f>IF(BP50&lt;&gt;"",IF($G50="3",IF(AT50&lt;&gt;"",IF(AND(BP50&lt;=10,AT50&gt;=$BO$92),HLOOKUP(BP50,Points_Table_Modified,IF(BY50&gt;=6,8,BY50+2),FALSE),0),""),IF(AT50&lt;&gt;"",IF(AND(BP50&lt;=10,AT50&gt;=$BO$92),HLOOKUP(BP50,Points_Table,IF(BY50&gt;=6,8,BY50+2),FALSE),0),"")),"")</f>
        <v/>
      </c>
      <c r="BS50" s="53" t="str">
        <f>IF(BQ50&lt;&gt;"",AVERAGE(IF(AND($G50="3",BQ50&lt;&gt;""),HLOOKUP(BQ50,Points_Table_Modified,IF(BY50&gt;=6,8,BY50+2),FALSE),IF(BQ50&lt;&gt;"",HLOOKUP(BQ50,Points_Table,IF(BY50&gt;=6,8,BY50+2),FALSE),"")),BR50),BR50)</f>
        <v/>
      </c>
      <c r="BT50" s="51" t="str">
        <f>IF(AND($G50="6",AT50&lt;&gt;""),AT50,"")</f>
        <v/>
      </c>
      <c r="BU50" s="52" t="str">
        <f>IF(AND(AT50&lt;&gt;"",$G50="6"),_xlfn.RANK.EQ(AT50,$BT$6:$BT$89),"")</f>
        <v/>
      </c>
      <c r="BV50" s="52" t="str">
        <f>IF(IF(BU50&lt;&gt;"",IF(MAX(COUNTIF($BU$6:$BU$89,$BU$6:$BU$89))&gt;1,"x",""),"")&lt;&gt;"",BU50+1,"")</f>
        <v/>
      </c>
      <c r="BW50" s="52" t="str">
        <f>IF(BU50&lt;&gt;"",IF($G50="3",IF(AT50&lt;&gt;"",IF(AND(BU50&lt;=10,AT50&gt;=$BT$92),HLOOKUP(BU50,Points_Table_Modified,IF(BY50&gt;=6,8,BY50+2),FALSE),0),""),IF(AT50&lt;&gt;"",IF(AND(BU50&lt;=10,AT50&gt;=$BT$92),HLOOKUP(BU50,Points_Table,IF(BY50&gt;=6,8,BY50+2),FALSE),0),"")),"")</f>
        <v/>
      </c>
      <c r="BX50" s="53" t="str">
        <f>IF(BV50&lt;&gt;"",AVERAGE(IF(AND($G50="3",BV50&lt;&gt;""),HLOOKUP(BV50,Points_Table_Modified,IF(BY50&gt;=6,8,BY50+2),FALSE),IF(BV50&lt;&gt;"",HLOOKUP(BV50,Points_Table,IF(BY50&gt;=6,8,BY50+2),FALSE),"")),BW50),BW50)</f>
        <v/>
      </c>
      <c r="BY50" s="55">
        <f>VLOOKUP($G50,Entries_D_Event,5,FALSE)</f>
        <v>7</v>
      </c>
      <c r="BZ50" s="52" t="str">
        <f>CONCATENATE(BU50,BP50,BK50,BF50,BA50,AV50)</f>
        <v/>
      </c>
      <c r="CA50" s="118" t="str">
        <f>IF(BZ50&lt;&gt;"",IF(AND($G50="3",AT50&lt;&gt;""),10,IF(AT50&lt;&gt;"",5,"")),"")</f>
        <v/>
      </c>
      <c r="CB50" s="118">
        <f>_xlfn.NUMBERVALUE(IF(BZ50&lt;&gt;"",CONCATENATE(BX50,BS50,BN50,BI50,BD50,AY50),""))</f>
        <v>0</v>
      </c>
      <c r="CC50" s="56">
        <f>IFERROR(CA50+CB50,0)</f>
        <v>0</v>
      </c>
      <c r="CD50" s="90">
        <v>45</v>
      </c>
      <c r="CE50" s="54" t="str">
        <f>IF(AND($G50="1",CD50&lt;&gt;""),CD50,"")</f>
        <v/>
      </c>
      <c r="CF50" s="52" t="str">
        <f>IF(AND(CD50&lt;&gt;"",$G50="1"),_xlfn.RANK.EQ(CD50,$CE$6:$CE$89),"")</f>
        <v/>
      </c>
      <c r="CG50" s="52" t="str">
        <f>IF(IF(CF50&lt;&gt;"",IF(MAX(COUNTIF($CF$6:$CF$89,$CF$6:$CF$89))&gt;1,"x",""),"")&lt;&gt;"",CF50+1,"")</f>
        <v/>
      </c>
      <c r="CH50" s="52" t="str">
        <f>IF(CF50&lt;&gt;"",IF($G50="3",IF(CD50&lt;&gt;"",IF(AND(CF50&lt;=10,CD50&gt;=$CE$92),HLOOKUP(CF50,Points_Table_Modified,IF(DI50&gt;=6,8,DI50+2),FALSE),0),""),IF(CD50&lt;&gt;"",IF(AND(CF50&lt;=10,CD50&gt;=$CE$92),HLOOKUP(CF50,Points_Table,IF(DI50&gt;=6,8,DI50+2),FALSE),0),"")),"")</f>
        <v/>
      </c>
      <c r="CI50" s="53" t="str">
        <f>IF(CG50&lt;&gt;"",AVERAGE(IF(AND($G50="3",CG50&lt;&gt;""),HLOOKUP(CG50,Points_Table_Modified,IF(DI50&gt;=6,8,DI50+2),FALSE),IF(CG50&lt;&gt;"",HLOOKUP(CG50,Points_Table,IF(DI50&gt;=6,8,DI50+2),FALSE),"")),CH50),CH50)</f>
        <v/>
      </c>
      <c r="CJ50" s="51" t="str">
        <f>IF(AND($G50="2",CD50&lt;&gt;""),CD50,"")</f>
        <v/>
      </c>
      <c r="CK50" s="52" t="str">
        <f>IF(AND(CD50&lt;&gt;"",$G50="2"),_xlfn.RANK.EQ(CD50,$CJ$6:$CJ$89),"")</f>
        <v/>
      </c>
      <c r="CL50" s="52" t="str">
        <f>IF(IF(CK50&lt;&gt;"",IF(MAX(COUNTIF($CK$6:$CK$89,$CK$6:$CK$89))&gt;1,"x",""),"")&lt;&gt;"",CK50+1,"")</f>
        <v/>
      </c>
      <c r="CM50" s="54" t="str">
        <f>IF(CK50&lt;&gt;"",IF($G50="3",IF(CD50&lt;&gt;"",IF(AND(CK50&lt;=10,CD50&gt;=$CJ$92),HLOOKUP(CK50,Points_Table_Modified,IF(DI50&gt;=6,8,DI50+2),FALSE),0),""),IF(CD50&lt;&gt;"",IF(AND(CK50&lt;=10,CD50&gt;=$CJ$92),HLOOKUP(CK50,Points_Table,IF(DI50&gt;=6,8,DI50+2),FALSE),0),"")),"")</f>
        <v/>
      </c>
      <c r="CN50" s="53" t="str">
        <f>IF(CL50&lt;&gt;"",AVERAGE(IF(AND($G50="3",CL50&lt;&gt;""),HLOOKUP(CL50,Points_Table_Modified,IF(DI50&gt;=6,8,DI50+2),FALSE),IF(CL50&lt;&gt;"",HLOOKUP(CL50,Points_Table,IF(DI50&gt;=6,8,DI50+2),FALSE),"")),CM50),CM50)</f>
        <v/>
      </c>
      <c r="CO50" s="51" t="str">
        <f>IF(AND($G50="3",CD50&lt;&gt;""),CD50,"")</f>
        <v/>
      </c>
      <c r="CP50" s="52" t="str">
        <f>IF(AND(CD50&lt;&gt;"",$G50="3"),_xlfn.RANK.EQ(CD50,$CO$6:$CO$89),"")</f>
        <v/>
      </c>
      <c r="CQ50" s="52" t="str">
        <f>IF(IF(CP50&lt;&gt;"",IF(MAX(COUNTIF($CP50:$CP$89,$CP$6:$CP$89))&gt;1,"x",""),"")&lt;&gt;"",CP50+1,"")</f>
        <v/>
      </c>
      <c r="CR50" s="52" t="str">
        <f>IF(CP50&lt;&gt;"",IF($G50="3",IF(CD50&lt;&gt;"",IF(AND(CP50&lt;=20,CD50&gt;=$CO$92),HLOOKUP(CP50,Points_Table_Modified,IF(DI50&gt;=6,8,DI50+2),FALSE),0),""),IF(CD50&lt;&gt;"",IF(AND(CP50&lt;=10,CD50&gt;=$CO$92),HLOOKUP(CP50,Points_Table,IF(DI50&gt;=6,8,DI50+2),FALSE),0),"")),"")</f>
        <v/>
      </c>
      <c r="CS50" s="53" t="str">
        <f>IF(CQ50&lt;&gt;"",AVERAGE(IF(AND($G50="3",CQ50&lt;&gt;""),HLOOKUP(CQ50,Points_Table_Modified,IF(DI50&gt;=6,8,DI50+2),FALSE),IF(CQ50&lt;&gt;"",HLOOKUP(CQ50,Points_Table,IF(DI50&gt;=6,8,DI50+2),FALSE),"")),CR50),CR50)</f>
        <v/>
      </c>
      <c r="CT50" s="51" t="str">
        <f>IF(AND($G50="4",CD50&lt;&gt;""),CD50,"")</f>
        <v/>
      </c>
      <c r="CU50" s="52" t="str">
        <f>IF(AND(CD50&lt;&gt;"",G50="4"),_xlfn.RANK.EQ(CD50,$CT$6:$CT$89),"")</f>
        <v/>
      </c>
      <c r="CV50" s="52" t="str">
        <f>IF(IF(CU50&lt;&gt;"",IF(MAX(COUNTIF($CU$6:$CU$89,$CU$6:$CU$89))&gt;1,"x",""),"")&lt;&gt;"",CU50+1,"")</f>
        <v/>
      </c>
      <c r="CW50" s="52" t="str">
        <f>IF(CU50&lt;&gt;"",IF($G50="3",IF(CD50&lt;&gt;"",IF(AND(CU50&lt;=10,CD50&gt;=$CT$92),HLOOKUP(CU50,Points_Table_Modified,IF(DI50&gt;=6,8,DI50+2),FALSE),0),""),IF(CD50&lt;&gt;"",IF(AND(CU50&lt;=10,CD50&gt;=$CT$92),HLOOKUP(CU50,Points_Table,IF(DI50&gt;=6,8,DI50+2),FALSE),0),"")),"")</f>
        <v/>
      </c>
      <c r="CX50" s="53" t="str">
        <f>IF(CV50&lt;&gt;"",AVERAGE(IF(AND($G50="3",CV50&lt;&gt;""),HLOOKUP(CV50,Points_Table_Modified,IF(DI50&gt;=6,8,DI50+2),FALSE),IF(CV50&lt;&gt;"",HLOOKUP(CV50,Points_Table,IF(DI50&gt;=6,8,DI50+2),FALSE),"")),CW50),CW50)</f>
        <v/>
      </c>
      <c r="CY50" s="51" t="str">
        <f>IF(AND($G50="5",CD50&lt;&gt;""),CD50,"")</f>
        <v/>
      </c>
      <c r="CZ50" s="52" t="str">
        <f>IF(AND(CD50&lt;&gt;"",$G50="5"),_xlfn.RANK.EQ(CD50,$CY$6:$CY$89),"")</f>
        <v/>
      </c>
      <c r="DA50" s="52" t="str">
        <f>IF(IF(CZ50&lt;&gt;"",IF(MAX(COUNTIF($CZ$6:$CZ$89,$CZ$6:$CZ$89))&gt;1,"x",""),"")&lt;&gt;"",CZ50+1,"")</f>
        <v/>
      </c>
      <c r="DB50" s="52" t="str">
        <f>IF(CZ50&lt;&gt;"",IF($G50="3",IF(CD50&lt;&gt;"",IF(AND(CZ50&lt;=10,CD50&gt;=$CY$92),HLOOKUP(CZ50,Points_Table_Modified,IF(DI50&gt;=6,8,DI50+2),FALSE),0),""),IF(CD50&lt;&gt;"",IF(AND(CZ50&lt;=10,CD50&gt;=$CY$92),HLOOKUP(CZ50,Points_Table,IF(DI50&gt;=6,8,DI50+2),FALSE),0),"")),"")</f>
        <v/>
      </c>
      <c r="DC50" s="53" t="str">
        <f>IF(DA50&lt;&gt;"",AVERAGE(IF(AND($G50="3",DA50&lt;&gt;""),HLOOKUP(DA50,Points_Table_Modified,IF(DI50&gt;=6,8,DI50+2),FALSE),IF(DA50&lt;&gt;"",HLOOKUP(DA50,Points_Table,IF(DI50&gt;=6,8,DI50+2),FALSE),"")),DB50),DB50)</f>
        <v/>
      </c>
      <c r="DD50" s="51">
        <f>IF(AND($G50="6",CD50&lt;&gt;""),CD50,"")</f>
        <v>45</v>
      </c>
      <c r="DE50" s="52">
        <f>IF(AND(CD50&lt;&gt;"",$G50="6"),_xlfn.RANK.EQ(CD50,$DD$6:$DD$89),"")</f>
        <v>8</v>
      </c>
      <c r="DF50" s="52" t="str">
        <f>IF(IF(DE50&lt;&gt;"",IF(MAX(COUNTIF($DE$6:$DE$89,$DE$6:$DE$89))&gt;1,"x",""),"")&lt;&gt;"",DE50+1,"")</f>
        <v/>
      </c>
      <c r="DG50" s="52">
        <f>IF(DE50&lt;&gt;"",IF($G50="3",IF(CD50&lt;&gt;"",IF(AND(DE50&lt;=10,CD50&gt;=$DD$92),HLOOKUP(DE50,Points_Table_Modified,IF(DI50&gt;=6,8,DI50+2),FALSE),0),""),IF(CD50&lt;&gt;"",IF(AND(DE50&lt;=10,CD50&gt;=$DD$92),HLOOKUP(DE50,Points_Table,IF(DI50&gt;=6,8,DI50+2),FALSE),0),"")),"")</f>
        <v>0</v>
      </c>
      <c r="DH50" s="53">
        <f>IF(DF50&lt;&gt;"",AVERAGE(IF(AND($G50="3",DF50&lt;&gt;""),HLOOKUP(DF50,Points_Table_Modified,IF(DI50&gt;=6,8,DI50+2),FALSE),IF(DF50&lt;&gt;"",HLOOKUP(DF50,Points_Table,IF(DI50&gt;=6,8,DI50+2),FALSE),"")),DG50),DG50)</f>
        <v>0</v>
      </c>
      <c r="DI50" s="55">
        <f>VLOOKUP($G50,Entries_D_Event,6,FALSE)</f>
        <v>10</v>
      </c>
      <c r="DJ50" s="52" t="str">
        <f>CONCATENATE(DE50,CZ50,CU50,CP50,CK50,CF50)</f>
        <v>8</v>
      </c>
      <c r="DK50" s="52">
        <f>IF(DJ50&lt;&gt;"",IF(AND($G50="3",CD50&lt;&gt;""),10,IF(CD50&lt;&gt;"",5,"")),"")</f>
        <v>5</v>
      </c>
      <c r="DL50" s="156">
        <f>_xlfn.NUMBERVALUE(IF(DJ50&lt;&gt;"",CONCATENATE(DH50,DC50,CX50,CS50,CN50,CI50),""))</f>
        <v>0</v>
      </c>
      <c r="DM50" s="56">
        <f>IFERROR(DK50+DL50,0)</f>
        <v>5</v>
      </c>
      <c r="DN50" s="90"/>
      <c r="DO50" s="52" t="str">
        <f>IF(AND($G50="1",DN50&lt;&gt;""),DN50,"")</f>
        <v/>
      </c>
      <c r="DP50" s="52" t="str">
        <f>IF(AND(DN50&lt;&gt;"",$G50="1"),_xlfn.RANK.EQ(DN50,$DO$6:$DO$89),"")</f>
        <v/>
      </c>
      <c r="DQ50" s="52" t="str">
        <f>IF(IF(DP50&lt;&gt;"",IF(MAX(COUNTIF($DP$6:$DP$89,$DP$6:$DP$89))&gt;1,"x",""),"")&lt;&gt;"",DP50+1,"")</f>
        <v/>
      </c>
      <c r="DR50" s="52" t="str">
        <f>IF(DP50&lt;&gt;"",IF($G50="3",IF(DN50&lt;&gt;"",IF(AND(DP50&lt;=10,DN50&gt;=$DO$92),HLOOKUP(DP50,Points_Table_Modified,IF(ES50&gt;=6,8,ES50+2),FALSE),0),""),IF(DN50&lt;&gt;"",IF(AND(DP50&lt;=10,DN50&gt;=$DO$92),HLOOKUP(DP50,Points_Table,IF(ES50&gt;=6,8,ES50+2),FALSE),0),"")),"")</f>
        <v/>
      </c>
      <c r="DS50" s="53" t="str">
        <f>IF(DQ50&lt;&gt;"",AVERAGE(IF(AND($G50="3",DQ50&lt;&gt;""),HLOOKUP(DQ50,Points_Table_Modified,IF(ES50&gt;=6,8,ES50+2),FALSE),IF(DQ50&lt;&gt;"",HLOOKUP(DQ50,Points_Table,IF(ES50&gt;=6,8,ES50+2),FALSE),"")),DR50),DR50)</f>
        <v/>
      </c>
      <c r="DT50" s="51" t="str">
        <f>IF(AND($G50="2",DN50&lt;&gt;""),DN50,"")</f>
        <v/>
      </c>
      <c r="DU50" s="52" t="str">
        <f>IF(AND(DN50&lt;&gt;"",$G50="2"),_xlfn.RANK.EQ(DN50,$DT$6:$DT$89),"")</f>
        <v/>
      </c>
      <c r="DV50" s="52" t="str">
        <f>IF(IF(DU50&lt;&gt;"",IF(MAX(COUNTIF($DU$6:$DU$89,$DU$6:$DU$89))&gt;1,"x",""),"")&lt;&gt;"",DU50+1,"")</f>
        <v/>
      </c>
      <c r="DW50" s="54" t="str">
        <f>IF(DU50&lt;&gt;"",IF($G50="3",IF(DN50&lt;&gt;"",IF(AND(DU50&lt;=10,DN50&gt;=$DT$92),HLOOKUP(DU50,Points_Table_Modified,IF(ES50&gt;=6,8,ES50+2),FALSE),0),""),IF(DN50&lt;&gt;"",IF(AND(DU50&lt;=10,DN50&gt;=$DT$92),HLOOKUP(DU50,Points_Table,IF(ES50&gt;=6,8,ES50+2),FALSE),0),"")),"")</f>
        <v/>
      </c>
      <c r="DX50" s="53" t="str">
        <f>IF(DV50&lt;&gt;"",AVERAGE(IF(AND($G50="3",DV50&lt;&gt;""),HLOOKUP(DV50,Points_Table_Modified,IF(ES50&gt;=6,8,ES50+2),FALSE),IF(DV50&lt;&gt;"",HLOOKUP(DV50,Points_Table,IF(ES50&gt;=6,8,ES50+2),FALSE),"")),DW50),DW50)</f>
        <v/>
      </c>
      <c r="DY50" s="51" t="str">
        <f>IF(AND($G50="3",DN50&lt;&gt;""),DN50,"")</f>
        <v/>
      </c>
      <c r="DZ50" s="52" t="str">
        <f>IF(AND(DN50&lt;&gt;"",$G50="3"),_xlfn.RANK.EQ(DN50,$DY$6:$DY$89),"")</f>
        <v/>
      </c>
      <c r="EA50" s="52" t="str">
        <f>IF(IF(DZ50&lt;&gt;"",IF(MAX(COUNTIF($DZ$6:$DZ$89,$DZ$6:$DZ$89))&gt;1,"x",""),"")&lt;&gt;"",DZ50+1,"")</f>
        <v/>
      </c>
      <c r="EB50" s="52" t="str">
        <f>IF(DZ50&lt;&gt;"",IF($G50="3",IF(DN50&lt;&gt;"",IF(AND(DZ50&lt;=20,DN50&gt;=$DY$92),HLOOKUP(DZ50,Points_Table_Modified,IF(ES50&gt;=6,8,ES50+2),FALSE),0),""),IF(DN50&lt;&gt;"",IF(AND(DZ50&lt;=10,DN50&gt;=$DY$92),HLOOKUP(DZ50,Points_Table,IF(ES50&gt;=6,8,ES50+2),FALSE),0),"")),"")</f>
        <v/>
      </c>
      <c r="EC50" s="53" t="str">
        <f>IF(EA50&lt;&gt;"",AVERAGE(IF(AND($G50="3",EA50&lt;&gt;""),HLOOKUP(EA50,Points_Table_Modified,IF(ES50&gt;=6,8,ES50+2),FALSE),IF(EA50&lt;&gt;"",HLOOKUP(EA50,Points_Table,IF(ES50&gt;=6,8,ES50+2),FALSE),"")),EB50),EB50)</f>
        <v/>
      </c>
      <c r="ED50" s="51" t="str">
        <f>IF(AND($G50="4",DN50&lt;&gt;""),DN50,"")</f>
        <v/>
      </c>
      <c r="EE50" s="52" t="str">
        <f>IF(AND(DN50&lt;&gt;"",G50="4"),_xlfn.RANK.EQ(DN50,$ED$6:$ED$89),"")</f>
        <v/>
      </c>
      <c r="EF50" s="52" t="str">
        <f>IF(IF(EE50&lt;&gt;"",IF(MAX(COUNTIF($EE$6:$EE$89,$EE$6:$EE$89))&gt;1,"x",""),"")&lt;&gt;"",EE50+1,"")</f>
        <v/>
      </c>
      <c r="EG50" s="52" t="str">
        <f>IF(EE50&lt;&gt;"",IF($G50="3",IF(DN50&lt;&gt;"",IF(AND(EE50&lt;=10,DN50&gt;=$ED$92),HLOOKUP(EE50,Points_Table_Modified,IF(ES50&gt;=6,8,ES50+2),FALSE),0),""),IF(DN50&lt;&gt;"",IF(AND(EE50&lt;=10,DN50&gt;=$ED$92),HLOOKUP(EE50,Points_Table,IF(ES50&gt;=6,8,ES50+2),FALSE),0),"")),"")</f>
        <v/>
      </c>
      <c r="EH50" s="53" t="str">
        <f>IF(EF50&lt;&gt;"",AVERAGE(IF(AND($G50="3",EF50&lt;&gt;""),HLOOKUP(EF50,Points_Table_Modified,IF(ES50&gt;=6,8,ES50+2),FALSE),IF(EF50&lt;&gt;"",HLOOKUP(EF50,Points_Table,IF(ES50&gt;=6,8,ES50+2),FALSE),"")),EG50),EG50)</f>
        <v/>
      </c>
      <c r="EI50" s="51" t="str">
        <f>IF(AND($G50="5",DN50&lt;&gt;""),DN50,"")</f>
        <v/>
      </c>
      <c r="EJ50" s="52" t="str">
        <f>IF(AND(DN50&lt;&gt;"",$G50="5"),_xlfn.RANK.EQ(DN50,$EI$6:$EI$89),"")</f>
        <v/>
      </c>
      <c r="EK50" s="52" t="str">
        <f>IF(IF(EJ50&lt;&gt;"",IF(MAX(COUNTIF($EJ$6:$EJ$89,$EJ$6:$EJ$89))&gt;1,"x",""),"")&lt;&gt;"",EJ50+1,"")</f>
        <v/>
      </c>
      <c r="EL50" s="52" t="str">
        <f>IF(EJ50&lt;&gt;"",IF($G50="3",IF(DN50&lt;&gt;"",IF(AND(EJ50&lt;=10,DN50&gt;=$EI$92),HLOOKUP(EJ50,Points_Table_Modified,IF(ES50&gt;=6,8,ES50+2),FALSE),0),""),IF(DN50&lt;&gt;"",IF(AND(EJ50&lt;=10,DN50&gt;=$EI$92),HLOOKUP(EJ50,Points_Table,IF(ES50&gt;=6,8,ES50+2),FALSE),0),"")),"")</f>
        <v/>
      </c>
      <c r="EM50" s="53" t="str">
        <f>IF(EK50&lt;&gt;"",AVERAGE(IF(AND($G50="3",EK50&lt;&gt;""),HLOOKUP(EK50,Points_Table_Modified,IF(ES50&gt;=6,8,ES50+2),FALSE),IF(EK50&lt;&gt;"",HLOOKUP(EK50,Points_Table,IF(ES50&gt;=6,8,ES50+2),FALSE),"")),EL50),EL50)</f>
        <v/>
      </c>
      <c r="EN50" s="51" t="str">
        <f>IF(AND($G50="6",DN50&lt;&gt;""),DN50,"")</f>
        <v/>
      </c>
      <c r="EO50" s="52" t="str">
        <f>IF(AND(DN50&lt;&gt;"",$G50="6"),_xlfn.RANK.EQ(DN50,$EN$6:$EN$89),"")</f>
        <v/>
      </c>
      <c r="EP50" s="52" t="str">
        <f>IF(IF(EO50&lt;&gt;"",IF(MAX(COUNTIF($EO$6:$EO$89,$EO$6:$EO$89))&gt;1,"x",""),"")&lt;&gt;"",EO50+1,"")</f>
        <v/>
      </c>
      <c r="EQ50" s="52" t="str">
        <f>IF(EO50&lt;&gt;"",IF($G50="3",IF(DN50&lt;&gt;"",IF(AND(EO50&lt;=10,DN50&gt;=$EN$92),HLOOKUP(EO50,Points_Table_Modified,IF(ES50&gt;=6,8,ES50+2),FALSE),0),""),IF(DN50&lt;&gt;"",IF(AND(EO50&lt;=10,DN50&gt;=$EN$92),HLOOKUP(EO50,Points_Table,IF(ES50&gt;=6,8,ES50+2),FALSE),0),"")),"")</f>
        <v/>
      </c>
      <c r="ER50" s="53" t="str">
        <f>IF(EP50&lt;&gt;"",AVERAGE(IF(AND($G50="3",EP50&lt;&gt;""),HLOOKUP(EP50,Points_Table_Modified,IF(ES50&gt;=6,8,ES50+2),FALSE),IF(EP50&lt;&gt;"",HLOOKUP(EP50,Points_Table,IF(ES50&gt;=6,8,ES50+2),FALSE),"")),EQ50),EQ50)</f>
        <v/>
      </c>
      <c r="ES50" s="57">
        <f>VLOOKUP($G50,Entries_D_Event,7,FALSE)</f>
        <v>7</v>
      </c>
      <c r="ET50" s="52" t="str">
        <f>CONCATENATE(EO50,EJ50,EE50,DZ50,DU50,DP50)</f>
        <v/>
      </c>
      <c r="EU50" s="118" t="str">
        <f>IF(ET50&lt;&gt;"",IF(AND($G50="3",DN50&lt;&gt;""),10,IF(DN50&lt;&gt;"",5,"")),"")</f>
        <v/>
      </c>
      <c r="EV50" s="118">
        <f>_xlfn.NUMBERVALUE(IF(ET50&lt;&gt;"",CONCATENATE(ER50,EM50,EH50,EC50,DX50,DS50),""))</f>
        <v>0</v>
      </c>
      <c r="EW50" s="56">
        <f>IFERROR(EU50+EV50,0)</f>
        <v>0</v>
      </c>
      <c r="EX50" s="90"/>
      <c r="EY50" s="52" t="str">
        <f>IF(AND($G50="1",EX50&lt;&gt;""),EX50,"")</f>
        <v/>
      </c>
      <c r="EZ50" s="52" t="str">
        <f>IF(AND(EX50&lt;&gt;"",$G50="1"),_xlfn.RANK.EQ(EX50,$EY$6:$EY$89),"")</f>
        <v/>
      </c>
      <c r="FA50" s="52" t="str">
        <f>IF(IF(EZ50&lt;&gt;"",IF(MAX(COUNTIF($EZ$6:$EZ$89,$EZ$6:$EZ$89))&gt;1,"x",""),"")&lt;&gt;"",EZ50+1,"")</f>
        <v/>
      </c>
      <c r="FB50" s="52" t="str">
        <f>IF(EZ50&lt;&gt;"",IF($G50="3",IF(EX50&lt;&gt;"",IF(AND(EZ50&lt;=10,EX50&gt;=$EY$92),HLOOKUP(EZ50,Points_Table_Modified,IF(GC50&gt;=6,8,GC50+2),FALSE),0),""),IF(EX50&lt;&gt;"",IF(AND(EZ50&lt;=10,EX50&gt;=$EY$92),HLOOKUP(EZ50,Points_Table,IF(GC50&gt;=6,8,GC50+2),FALSE),0),"")),"")</f>
        <v/>
      </c>
      <c r="FC50" s="56" t="str">
        <f>IF(FB50&gt;0,IF(FA50&lt;&gt;"",AVERAGE(IF(AND($G50="3",FA50&lt;&gt;""),HLOOKUP(FA50,Points_Table_Modified,IF(GC50&gt;=6,8,GC50+2),FALSE),IF(FA50&lt;&gt;"",HLOOKUP(FA50,Points_Table,IF(GC50&gt;=6,8,GC50+2),FALSE),"")),FB50),FB50),0)</f>
        <v/>
      </c>
      <c r="FD50" s="51" t="str">
        <f>IF(AND($G50="2",EX50&lt;&gt;""),EX50,"")</f>
        <v/>
      </c>
      <c r="FE50" s="52" t="str">
        <f>IF(AND(EX50&lt;&gt;"",$G50="2"),_xlfn.RANK.EQ(EX50,$FD$6:$FD$89),"")</f>
        <v/>
      </c>
      <c r="FF50" s="52" t="str">
        <f>IF(IF(FE50&lt;&gt;"",IF(MAX(COUNTIF($FE$6:$FE$89,$FE$6:$FE$89))&gt;1,"x",""),"")&lt;&gt;"",FE50+1,"")</f>
        <v/>
      </c>
      <c r="FG50" s="54" t="str">
        <f>IF(FE50&lt;&gt;"",IF($G50="3",IF(EX50&lt;&gt;"",IF(AND(FE50&lt;=10,EX50&gt;=$FD$92),HLOOKUP(FE50,Points_Table_Modified,IF(GC50&gt;=6,8,GC50+2),FALSE),0),""),IF(EX50&lt;&gt;"",IF(AND(FE50&lt;=10,EX50&gt;=$FD$92),HLOOKUP(FE50,Points_Table,IF(GC50&gt;=6,8,GC50+2),FALSE),0),"")),"")</f>
        <v/>
      </c>
      <c r="FH50" s="56" t="str">
        <f>IF(FG50&gt;0,IF(FF50&lt;&gt;"",AVERAGE(IF(AND($G50="3",FF50&lt;&gt;""),HLOOKUP(FF50,Points_Table_Modified,IF(GC50&gt;=6,8,GC50+2),FALSE),IF(FF50&lt;&gt;"",HLOOKUP(FF50,Points_Table,IF(GC50&gt;=6,8,GC50+2),FALSE),"")),FG50),FG50),0)</f>
        <v/>
      </c>
      <c r="FI50" s="51" t="str">
        <f>IF(AND($G50="3",EX50&lt;&gt;""),EX50,"")</f>
        <v/>
      </c>
      <c r="FJ50" s="52" t="str">
        <f>IF(AND(EX50&lt;&gt;"",$G50="3"),_xlfn.RANK.EQ(EX50,$FI$6:$FI$89),"")</f>
        <v/>
      </c>
      <c r="FK50" s="52" t="str">
        <f>IF(IF(FJ50&lt;&gt;"",IF(MAX(COUNTIF($FJ$6:$FJ$89,$FJ$6:$FJ$89))&gt;1,"x",""),"")&lt;&gt;"",FJ50+1,"")</f>
        <v/>
      </c>
      <c r="FL50" s="52" t="str">
        <f>IF(FJ50&lt;&gt;"",IF($G50="3",IF(EX50&lt;&gt;"",IF(AND(FJ50&lt;=20,EX50&gt;=$FI$92),HLOOKUP(FJ50,Points_Table_Modified,IF(GC50&gt;=6,8,GC50+2),FALSE),0),""),IF(EX50&lt;&gt;"",IF(AND(FJ50&lt;=10,EX50&gt;=$FI$92),HLOOKUP(FJ50,Points_Table,IF(GC50&gt;=6,8,GC50+2),FALSE),0),"")),"")</f>
        <v/>
      </c>
      <c r="FM50" s="56" t="str">
        <f>IF(FL50&gt;0,IF(FK50&lt;&gt;"",AVERAGE(IF(AND($G50="3",FK50&lt;&gt;""),HLOOKUP(FK50,Points_Table_Modified,IF(GC50&gt;=6,8,GC50+2),FALSE),IF(FK50&lt;&gt;"",HLOOKUP(FK50,Points_Table,IF(GC50&gt;=6,8,GC50+2),FALSE),"")),FL50),FL50),0)</f>
        <v/>
      </c>
      <c r="FN50" s="51" t="str">
        <f>IF(AND($G50="4",EX50&lt;&gt;""),EX50,"")</f>
        <v/>
      </c>
      <c r="FO50" s="52" t="str">
        <f>IF(AND(EX50&lt;&gt;"",G50="4"),_xlfn.RANK.EQ(EX50,$FN$6:$FN$89),"")</f>
        <v/>
      </c>
      <c r="FP50" s="52" t="str">
        <f>IF(IF(FO50&lt;&gt;"",IF(MAX(COUNTIF($FO$6:$FO$89,$FO$6:$FO$89))&gt;1,"x",""),"")&lt;&gt;"",FO50+1,"")</f>
        <v/>
      </c>
      <c r="FQ50" s="52" t="str">
        <f>IF(FO50&lt;&gt;"",IF($G50="3",IF(EX50&lt;&gt;"",IF(AND(FO50&lt;=10,EX50&gt;=$FN$92),HLOOKUP(FO50,Points_Table_Modified,IF(GC50&gt;=6,8,GC50+2),FALSE),0),""),IF(EX50&lt;&gt;"",IF(AND(FO50&lt;=10,EX50&gt;=$FN$92),HLOOKUP(FO50,Points_Table,IF(GC50&gt;=6,8,GC50+2),FALSE),0),"")),"")</f>
        <v/>
      </c>
      <c r="FR50" s="56" t="str">
        <f>IF(FQ50&gt;0,IF(FP50&lt;&gt;"",AVERAGE(IF(AND($G50="3",FP50&lt;&gt;""),HLOOKUP(FP50,Points_Table_Modified,IF(GC50&gt;=6,8,GC50+2),FALSE),IF(FP50&lt;&gt;"",HLOOKUP(FP50,Points_Table,IF(GC50&gt;=6,8,GC50+2),FALSE),"")),FQ50),FQ50),0)</f>
        <v/>
      </c>
      <c r="FS50" s="51" t="str">
        <f>IF(AND($G50="5",EX50&lt;&gt;""),EX50,"")</f>
        <v/>
      </c>
      <c r="FT50" s="52" t="str">
        <f>IF(AND(EX50&lt;&gt;"",$G50="5"),_xlfn.RANK.EQ(EX50,$FS$6:$FS$89),"")</f>
        <v/>
      </c>
      <c r="FU50" s="52" t="str">
        <f>IF(IF(FT50&lt;&gt;"",IF(MAX(COUNTIF($FT$6:$FT$89,$FT$6:$FT$89))&gt;1,"x",""),"")&lt;&gt;"",FT50+1,"")</f>
        <v/>
      </c>
      <c r="FV50" s="52" t="str">
        <f>IF(FT50&lt;&gt;"",IF($G50="3",IF(EX50&lt;&gt;"",IF(AND(FT50&lt;=10,EX50&gt;=$FS$92),HLOOKUP(FT50,Points_Table_Modified,IF(GC50&gt;=6,8,GC50+2),FALSE),0),""),IF(EX50&lt;&gt;"",IF(AND(FT50&lt;=10,EX50&gt;=$FS$92),HLOOKUP(FT50,Points_Table,IF(GC50&gt;=6,8,GC50+2),FALSE),0),"")),"")</f>
        <v/>
      </c>
      <c r="FW50" s="56" t="str">
        <f>IF(FV50&gt;0,IF(FU50&lt;&gt;"",AVERAGE(IF(AND($G50="3",FU50&lt;&gt;""),HLOOKUP(FU50,Points_Table_Modified,IF(GC50&gt;=6,8,GC50+2),FALSE),IF(FU50&lt;&gt;"",HLOOKUP(FU50,Points_Table,IF(GC50&gt;=6,8,GC50+2),FALSE),"")),FV50),FV50),0)</f>
        <v/>
      </c>
      <c r="FX50" s="51" t="str">
        <f>IF(AND($G50="6",EX50&lt;&gt;""),EX50,"")</f>
        <v/>
      </c>
      <c r="FY50" s="52" t="str">
        <f>IF(AND(EX50&lt;&gt;"",$G50="6"),_xlfn.RANK.EQ(EX50,$FX$6:$FX$89),"")</f>
        <v/>
      </c>
      <c r="FZ50" s="52" t="str">
        <f>IF(IF(FY50&lt;&gt;"",IF(MAX(COUNTIF($FY$6:$FY$89,$FY$6:$FY$89))&gt;1,"x",""),"")&lt;&gt;"",FY50+1,"")</f>
        <v/>
      </c>
      <c r="GA50" s="52" t="str">
        <f>IF(FY50&lt;&gt;"",IF($G50="3",IF(EX50&lt;&gt;"",IF(AND(FY50&lt;=10,EX50&gt;=$FX$92),HLOOKUP(FY50,Points_Table_Modified,IF(GC50&gt;=6,8,GC50+2),FALSE),0),""),IF(EX50&lt;&gt;"",IF(AND(FY50&lt;=10,EX50&gt;=$FX$92),HLOOKUP(FY50,Points_Table,IF(GC50&gt;=6,8,GC50+2),FALSE),0),"")),"")</f>
        <v/>
      </c>
      <c r="GB50" s="56" t="str">
        <f>IF(GA50&gt;0,IF(FZ50&lt;&gt;"",AVERAGE(IF(AND($G50="3",FZ50&lt;&gt;""),HLOOKUP(FZ50,Points_Table_Modified,IF(GC50&gt;=6,8,GC50+2),FALSE),IF(FZ50&lt;&gt;"",HLOOKUP(FZ50,Points_Table,IF(GC50&gt;=6,8,GC50+2),FALSE),"")),GA50),GA50),0)</f>
        <v/>
      </c>
      <c r="GC50" s="57">
        <f>VLOOKUP($G50,Entries_D_Event,8,FALSE)</f>
        <v>0</v>
      </c>
      <c r="GD50" s="52" t="str">
        <f>CONCATENATE(FY50,FT50,FO50,FJ50,FE50,EZ50)</f>
        <v/>
      </c>
      <c r="GE50" s="118" t="str">
        <f>IF(GD50&lt;&gt;"",IF(AND($G50="3",EX50&lt;&gt;""),10,IF(EX50&lt;&gt;"",5,"")),"")</f>
        <v/>
      </c>
      <c r="GF50" s="118">
        <f>_xlfn.NUMBERVALUE(IF(GD50&lt;&gt;"",CONCATENATE(GB50,FW50,FR50,FM50,FH50,FC50),""))</f>
        <v>0</v>
      </c>
      <c r="GG50" s="56">
        <f>IFERROR(GE50+GF50,0)</f>
        <v>0</v>
      </c>
      <c r="GH50" s="90"/>
      <c r="GI50" s="52" t="str">
        <f>IF(AND($G50="1",GH50&lt;&gt;""),GH50,"")</f>
        <v/>
      </c>
      <c r="GJ50" s="52" t="str">
        <f>IF(AND(GH50&lt;&gt;"",$G50="1"),_xlfn.RANK.EQ(GH50,$GI$6:$GI$89),"")</f>
        <v/>
      </c>
      <c r="GK50" s="52" t="str">
        <f>IF(IF(GJ50&lt;&gt;"",IF(MAX(COUNTIF($GJ$6:$GJ$89,$GJ$6:$GJ$89))&gt;1,"x",""),"")&lt;&gt;"",GJ50+1,"")</f>
        <v/>
      </c>
      <c r="GL50" s="52" t="str">
        <f>IF(GJ50&lt;&gt;"",IF($G50="3",IF(GH50&lt;&gt;"",IF(AND(GJ50&lt;=10,GH50&gt;=$GI$92),HLOOKUP(GJ50,Points_Table_Modified,IF(HM50&gt;=6,8,HM50+2),FALSE),0),""),IF(GH50&lt;&gt;"",IF(AND(GJ50&lt;=10,GH50&gt;=$GI$92),HLOOKUP(GJ50,Points_Table,IF(HM50&gt;=6,8,HM50+2),FALSE),0),"")),"")</f>
        <v/>
      </c>
      <c r="GM50" s="53" t="str">
        <f>IF(GK50&lt;&gt;"",AVERAGE(IF(AND($G50="3",GK50&lt;&gt;""),HLOOKUP(GK50,Points_Table_Modified,IF(HM50&gt;=6,8,HM50+2),FALSE),IF(GK50&lt;&gt;"",HLOOKUP(GK50,Points_Table,IF(HM50&gt;=6,8,HM50+2),FALSE),"")),GL50),GL50)</f>
        <v/>
      </c>
      <c r="GN50" s="51" t="str">
        <f>IF(AND($G50="2",GH50&lt;&gt;""),GH50,"")</f>
        <v/>
      </c>
      <c r="GO50" s="52" t="str">
        <f>IF(AND(GH50&lt;&gt;"",$G50="2"),_xlfn.RANK.EQ(GH50,$GN$6:$GN$89),"")</f>
        <v/>
      </c>
      <c r="GP50" s="52" t="str">
        <f>IF(IF(GO50&lt;&gt;"",IF(MAX(COUNTIF($GO$6:$GO$89,$GO$6:$GO$89))&gt;1,"x",""),"")&lt;&gt;"",GO50+1,"")</f>
        <v/>
      </c>
      <c r="GQ50" s="54" t="str">
        <f>IF(GO50&lt;&gt;"",IF($G50="3",IF(GH50&lt;&gt;"",IF(AND(GO50&lt;=10,GH50&gt;=$GN$92),HLOOKUP(GO50,Points_Table_Modified,IF(HM50&gt;=6,8,HM50+2),FALSE),0),""),IF(GH50&lt;&gt;"",IF(AND(GO50&lt;=10,GH50&gt;=$GN$92),HLOOKUP(GO50,Points_Table,IF(HM50&gt;=6,8,HM50+2),FALSE),0),"")),"")</f>
        <v/>
      </c>
      <c r="GR50" s="53" t="str">
        <f>IF(GP50&lt;&gt;"",AVERAGE(IF(AND($G50="3",GP50&lt;&gt;""),HLOOKUP(GP50,Points_Table_Modified,IF(HM50&gt;=6,8,HM50+2),FALSE),IF(GP50&lt;&gt;"",HLOOKUP(GP50,Points_Table,IF(HM50&gt;=6,8,HM50+2),FALSE),"")),GQ50),GQ50)</f>
        <v/>
      </c>
      <c r="GS50" s="51" t="str">
        <f>IF(AND($G50="3",GH50&lt;&gt;""),GH50,"")</f>
        <v/>
      </c>
      <c r="GT50" s="52" t="str">
        <f>IF(AND(GH50&lt;&gt;"",$G50="3"),_xlfn.RANK.EQ(GH50,$GS$6:$GS$89),"")</f>
        <v/>
      </c>
      <c r="GU50" s="52" t="str">
        <f>IF(IF(GT50&lt;&gt;"",IF(MAX(COUNTIF($GT$6:$GT$89,$GT$6:$GT$89))&gt;1,"x",""),"")&lt;&gt;"",GT50+1,"")</f>
        <v/>
      </c>
      <c r="GV50" s="52" t="str">
        <f>IF(GT50&lt;&gt;"",IF($G50="3",IF(GH50&lt;&gt;"",IF(AND(GT50&lt;=20,GH50&gt;=$GS$92),HLOOKUP(GT50,Points_Table_Modified,IF(HM50&gt;=6,8,HM50+2),FALSE),0),""),IF(GH50&lt;&gt;"",IF(AND(GT50&lt;=10,GH50&gt;=$GS$92),HLOOKUP(GT50,Points_Table,IF(HM50&gt;=6,8,HM50+2),FALSE),0),"")),"")</f>
        <v/>
      </c>
      <c r="GW50" s="53" t="str">
        <f>IF(GU50&lt;&gt;"",AVERAGE(IF(AND($G50="3",GU50&lt;&gt;""),HLOOKUP(GU50,Points_Table_Modified,IF(HM50&gt;=6,8,HM50+2),FALSE),IF(GU50&lt;&gt;"",HLOOKUP(GU50,Points_Table,IF(HM50&gt;=6,8,HM50+2),FALSE),"")),GV50),GV50)</f>
        <v/>
      </c>
      <c r="GX50" s="51" t="str">
        <f>IF(AND($G50="4",GH50&lt;&gt;""),GH50,"")</f>
        <v/>
      </c>
      <c r="GY50" s="52" t="str">
        <f>IF(AND($GH50&lt;&gt;"",G50="4"),_xlfn.RANK.EQ(GH50,$GX$6:$GX$89),"")</f>
        <v/>
      </c>
      <c r="GZ50" s="52" t="str">
        <f>IF(IF(GY50&lt;&gt;"",IF(MAX(COUNTIF($GY$6:$GY$89,$GY$6:$GY$89))&gt;1,"x",""),"")&lt;&gt;"",GY50+1,"")</f>
        <v/>
      </c>
      <c r="HA50" s="52" t="str">
        <f>IF(GY50&lt;&gt;"",IF($G50="3",IF(GH50&lt;&gt;"",IF(AND(GY50&lt;=10,GH50&gt;=$GX$92),HLOOKUP(GY50,Points_Table_Modified,IF(HM50&gt;=6,8,HM50+2),FALSE),0),""),IF(GH50&lt;&gt;"",IF(AND(GY50&lt;=10,GH50&gt;=$GX$92),HLOOKUP(GY50,Points_Table,IF(HM50&gt;=6,8,HM50+2),FALSE),0),"")),"")</f>
        <v/>
      </c>
      <c r="HB50" s="53" t="str">
        <f>IF(GZ50&lt;&gt;"",AVERAGE(IF(AND($G50="3",GZ50&lt;&gt;""),HLOOKUP(GZ50,Points_Table_Modified,IF(HM50&gt;=6,8,HM50+2),FALSE),IF(GZ50&lt;&gt;"",HLOOKUP(GZ50,Points_Table,IF(HM50&gt;=6,8,HM50+2),FALSE),"")),HA50),HA50)</f>
        <v/>
      </c>
      <c r="HC50" s="51" t="str">
        <f>IF(AND($G50="5",GH50&lt;&gt;""),GH50,"")</f>
        <v/>
      </c>
      <c r="HD50" s="52" t="str">
        <f>IF(AND(GH50&lt;&gt;"",$G50="5"),_xlfn.RANK.EQ(GH50,$HC$6:$HC$89),"")</f>
        <v/>
      </c>
      <c r="HE50" s="52" t="str">
        <f>IF(IF(HD50&lt;&gt;"",IF(MAX(COUNTIF($HD$6:$HD$89,$HD$6:$HD$89))&gt;1,"x",""),"")&lt;&gt;"",HD50+1,"")</f>
        <v/>
      </c>
      <c r="HF50" s="52" t="str">
        <f>IF(HD50&lt;&gt;"",IF($G50="3",IF(GH50&lt;&gt;"",IF(AND(HD50&lt;=10,GH50&gt;=$HC$92),HLOOKUP(HD50,Points_Table_Modified,IF(HM50&gt;=6,8,HM50+2),FALSE),0),""),IF(GH50&lt;&gt;"",IF(AND(HD50&lt;=10,GH50&gt;=$HC$92),HLOOKUP(HD50,Points_Table,IF(HM50&gt;=6,8,HM50+2),FALSE),0),"")),"")</f>
        <v/>
      </c>
      <c r="HG50" s="53" t="str">
        <f>IF(HE50&lt;&gt;"",AVERAGE(IF(AND($G50="3",HE50&lt;&gt;""),HLOOKUP(HE50,Points_Table_Modified,IF(HM50&gt;=6,8,HM50+2),FALSE),IF(HE50&lt;&gt;"",HLOOKUP(HE50,Points_Table,IF(HM50&gt;=6,8,HM50+2),FALSE),"")),HF50),HF50)</f>
        <v/>
      </c>
      <c r="HH50" s="51" t="str">
        <f>IF(AND($G50="6",GH50&lt;&gt;""),GH50,"")</f>
        <v/>
      </c>
      <c r="HI50" s="52" t="str">
        <f>IF(AND(GH50&lt;&gt;"",$G50="6"),_xlfn.RANK.EQ(GH50,$HH$6:$HH$89),"")</f>
        <v/>
      </c>
      <c r="HJ50" s="52" t="str">
        <f>IF(IF(HI50&lt;&gt;"",IF(MAX(COUNTIF($HI$6:$HI$89,$HI$6:$HI$89))&gt;1,"x",""),"")&lt;&gt;"",HI50+1,"")</f>
        <v/>
      </c>
      <c r="HK50" s="52" t="str">
        <f>IF(HI50&lt;&gt;"",IF($G50="3",IF(GH50&lt;&gt;"",IF(AND(HI50&lt;=10,GH50&gt;=$HH$92),HLOOKUP(HI50,Points_Table_Modified,IF(HM50&gt;=6,8,HM50+2),FALSE),0),""),IF(GH50&lt;&gt;"",IF(AND(HI50&lt;=10,GH50&gt;=$HH$92),HLOOKUP(HI50,Points_Table,IF(HM50&gt;=6,8,HM50+2),FALSE),0),"")),"")</f>
        <v/>
      </c>
      <c r="HL50" s="53" t="str">
        <f>IF(HJ50&lt;&gt;"",AVERAGE(IF(AND($G50="3",HJ50&lt;&gt;""),HLOOKUP(HJ50,Points_Table_Modified,IF(HM50&gt;=6,8,HM50+2),FALSE),IF(HJ50&lt;&gt;"",HLOOKUP(HJ50,Points_Table,IF(HM50&gt;=6,8,HM50+2),FALSE),"")),HK50),HK50)</f>
        <v/>
      </c>
      <c r="HM50" s="57">
        <f>VLOOKUP($G50,Entries_D_Event,9,FALSE)</f>
        <v>0</v>
      </c>
      <c r="HN50" s="52" t="str">
        <f>CONCATENATE(HI50,HD50,GY50,GT50,GO50,GJ50)</f>
        <v/>
      </c>
      <c r="HO50" s="118" t="str">
        <f>IF(HN50&lt;&gt;"",IF(AND($G50="3",GH50&lt;&gt;""),10,IF(GH50&lt;&gt;"",5,"")),"")</f>
        <v/>
      </c>
      <c r="HP50" s="118">
        <f>_xlfn.NUMBERVALUE(IF(HN50&lt;&gt;"",CONCATENATE(HL50,HG50,HB50,GW50,GR50,GM50),""))</f>
        <v>0</v>
      </c>
      <c r="HQ50" s="56">
        <f>IFERROR(HO50+HP50,0)</f>
        <v>0</v>
      </c>
      <c r="HR50" s="90"/>
      <c r="HS50" s="52" t="str">
        <f>IF(AND($G50="1",HR50&lt;&gt;""),HR50,"")</f>
        <v/>
      </c>
      <c r="HT50" s="52" t="str">
        <f>IF(AND(HR50&lt;&gt;"",$G50="1"),_xlfn.RANK.EQ(HR50,$HS$6:$HS$89),"")</f>
        <v/>
      </c>
      <c r="HU50" s="52" t="str">
        <f>IF(IF(HT50&lt;&gt;"",IF(MAX(COUNTIF($HT$6:$HT$89,$HT$6:$HT$89))&gt;1,"x",""),"")&lt;&gt;"",HT50+1,"")</f>
        <v/>
      </c>
      <c r="HV50" s="52" t="str">
        <f>IF(HT50&lt;&gt;"",IF($G50="3",IF(HR50&lt;&gt;"",IF(AND(HT50&lt;=10,HR50&gt;=$HS$92),HLOOKUP(HT50,Points_Table_Modified,IF(IW50&gt;=6,8,IW50+2),FALSE),0),""),IF(HR50&lt;&gt;"",IF(AND(HT50&lt;=10,HR50&gt;=$HS$92),HLOOKUP(HT50,Points_Table,IF(IW50&gt;=6,8,IW50+2),FALSE),0),"")),"")</f>
        <v/>
      </c>
      <c r="HW50" s="53" t="str">
        <f>IF(HU50&lt;&gt;"",AVERAGE(IF(AND($G50="3",HU50&lt;&gt;""),HLOOKUP(HU50,Points_Table_Modified,IF(IW50&gt;=6,8,IW50+2),FALSE),IF(HU50&lt;&gt;"",HLOOKUP(HU50,Points_Table,IF(IW50&gt;=6,8,IW50+2),FALSE),"")),HV50),HV50)</f>
        <v/>
      </c>
      <c r="HX50" s="51" t="str">
        <f>IF(AND($G50="2",HR50&lt;&gt;""),HR50,"")</f>
        <v/>
      </c>
      <c r="HY50" s="52" t="str">
        <f>IF(AND(HR50&lt;&gt;"",$G50="2"),_xlfn.RANK.EQ(HR50,$HX$6:$HX$89),"")</f>
        <v/>
      </c>
      <c r="HZ50" s="52" t="str">
        <f>IF(IF(HY50&lt;&gt;"",IF(MAX(COUNTIF($HY$6:$HY$89,$HY$6:$HY$89))&gt;1,"x",""),"")&lt;&gt;"",HY50+1,"")</f>
        <v/>
      </c>
      <c r="IA50" s="54" t="str">
        <f>IF(HY50&lt;&gt;"",IF($G50="3",IF(HR50&lt;&gt;"",IF(AND(HY50&lt;=10,HR50&gt;=$HX$92),HLOOKUP(HY50,Points_Table_Modified,IF(IW50&gt;=6,8,IW50+2),FALSE),0),""),IF(HR50&lt;&gt;"",IF(AND(HY50&lt;=10,HR50&gt;=$HX$92),HLOOKUP(HY50,Points_Table,IF(IW50&gt;=6,8,IW50+2),FALSE),0),"")),"")</f>
        <v/>
      </c>
      <c r="IB50" s="53" t="str">
        <f>IF(HZ50&lt;&gt;"",AVERAGE(IF(AND($G50="3",HZ50&lt;&gt;""),HLOOKUP(HZ50,Points_Table_Modified,IF(IW50&gt;=6,8,IW50+2),FALSE),IF(HZ50&lt;&gt;"",HLOOKUP(HZ50,Points_Table,IF(IW50&gt;=6,8,IW50+2),FALSE),"")),IA50),IA50)</f>
        <v/>
      </c>
      <c r="IC50" s="51" t="str">
        <f>IF(AND($G50="3",HR50&lt;&gt;""),HR50,"")</f>
        <v/>
      </c>
      <c r="ID50" s="52" t="str">
        <f>IF(AND(HR50&lt;&gt;"",$G50="3"),_xlfn.RANK.EQ(HR50,$IC$6:$IC$89),"")</f>
        <v/>
      </c>
      <c r="IE50" s="52" t="str">
        <f>IF(IF(ID50&lt;&gt;"",IF(MAX(COUNTIF($ID$6:$ID$89,$ID$6:$ID$89))&gt;1,"x",""),"")&lt;&gt;"",ID50+1,"")</f>
        <v/>
      </c>
      <c r="IF50" s="52" t="str">
        <f>IF(ID50&lt;&gt;"",IF($G50="3",IF(HR50&lt;&gt;"",IF(AND(ID50&lt;=20,HR50&gt;=$IC$92),HLOOKUP(ID50,Points_Table_Modified,IF(IW50&gt;=6,8,IW50+2),FALSE),0),""),IF(HR50&lt;&gt;"",IF(AND(ID50&lt;=10,HR50&gt;=$IC$92),HLOOKUP(ID50,Points_Table,IF(IW50&gt;=6,8,IW50+2),FALSE),0),"")),"")</f>
        <v/>
      </c>
      <c r="IG50" s="53" t="str">
        <f>IF(IE50&lt;&gt;"",AVERAGE(IF(AND($G50="3",IE50&lt;&gt;""),HLOOKUP(IE50,Points_Table_Modified,IF(IW50&gt;=6,8,IW50+2),FALSE),IF(IE50&lt;&gt;"",HLOOKUP(IE50,Points_Table,IF(IW50&gt;=6,8,IW50+2),FALSE),"")),IF50),IF50)</f>
        <v/>
      </c>
      <c r="IH50" s="51" t="str">
        <f>IF(AND($G50="4",HR50&lt;&gt;""),HR50,"")</f>
        <v/>
      </c>
      <c r="II50" s="52" t="str">
        <f>IF(AND(HR50&lt;&gt;"",G50="4"),_xlfn.RANK.EQ(HR50,$IH$6:$IH$89),"")</f>
        <v/>
      </c>
      <c r="IJ50" s="52" t="str">
        <f>IF(IF(II50&lt;&gt;"",IF(MAX(COUNTIF($II$6:$II$89,$II$6:$II$89))&gt;1,"x",""),"")&lt;&gt;"",II50+1,"")</f>
        <v/>
      </c>
      <c r="IK50" s="52" t="str">
        <f>IF(II50&lt;&gt;"",IF($G50="3",IF(HR50&lt;&gt;"",IF(AND(II50&lt;=10,HR50&gt;=$IH$92),HLOOKUP(II50,Points_Table_Modified,IF(IW50&gt;=6,8,IW50+2),FALSE),0),""),IF(HR50&lt;&gt;"",IF(AND(II50&lt;=10,HR50&gt;=$IH$92),HLOOKUP(II50,Points_Table,IF(IW50&gt;=6,8,IW50+2),FALSE),0),"")),"")</f>
        <v/>
      </c>
      <c r="IL50" s="53" t="str">
        <f>IF(IJ50&lt;&gt;"",AVERAGE(IF(AND($G50="3",IJ50&lt;&gt;""),HLOOKUP(IJ50,Points_Table_Modified,IF(IW50&gt;=6,8,IW50+2),FALSE),IF(IJ50&lt;&gt;"",HLOOKUP(IJ50,Points_Table,IF(IW50&gt;=6,8,IW50+2),FALSE),"")),IK50),IK50)</f>
        <v/>
      </c>
      <c r="IM50" s="51" t="str">
        <f>IF(AND($G50="5",HR50&lt;&gt;""),HR50,"")</f>
        <v/>
      </c>
      <c r="IN50" s="52" t="str">
        <f>IF(AND(HR50&lt;&gt;"",$G50="5"),_xlfn.RANK.EQ(HR50,$IM$6:$IM$89),"")</f>
        <v/>
      </c>
      <c r="IO50" s="52" t="str">
        <f>IF(IF(IN50&lt;&gt;"",IF(MAX(COUNTIF($IN$6:$IN$89,$IN$6:$IN$89))&gt;1,"x",""),"")&lt;&gt;"",IN50+1,"")</f>
        <v/>
      </c>
      <c r="IP50" s="52" t="str">
        <f>IF(IN50&lt;&gt;"",IF($G50="3",IF(HR50&lt;&gt;"",IF(AND(IN50&lt;=10,HR50&gt;=$IM$92),HLOOKUP(IN50,Points_Table_Modified,IF(IW50&gt;=6,8,IW50+2),FALSE),0),""),IF(HR50&lt;&gt;"",IF(AND(IN50&lt;=10,HR50&gt;=$IM$92),HLOOKUP(IN50,Points_Table,IF(IW50&gt;=6,8,IW50+2),FALSE),0),"")),"")</f>
        <v/>
      </c>
      <c r="IQ50" s="53" t="str">
        <f>IF(IO50&lt;&gt;"",AVERAGE(IF(AND($G50="3",IO50&lt;&gt;""),HLOOKUP(IO50,Points_Table_Modified,IF(IW50&gt;=6,8,IW50+2),FALSE),IF(IO50&lt;&gt;"",HLOOKUP(IO50,Points_Table,IF(IW50&gt;=6,8,IW50+2),FALSE),"")),IP50),IP50)</f>
        <v/>
      </c>
      <c r="IR50" s="51" t="str">
        <f>IF(AND($G50="6",HR50&lt;&gt;""),HR50,"")</f>
        <v/>
      </c>
      <c r="IS50" s="52" t="str">
        <f>IF(AND(HR50&lt;&gt;"",$G50="6"),_xlfn.RANK.EQ(HR50,$IR$6:$IR$89),"")</f>
        <v/>
      </c>
      <c r="IT50" s="52" t="str">
        <f>IF(IF(IS50&lt;&gt;"",IF(MAX(COUNTIF($IS$6:$IS$89,$IS$6:$IS$89))&gt;1,"x",""),"")&lt;&gt;"",IS50+1,"")</f>
        <v/>
      </c>
      <c r="IU50" s="52" t="str">
        <f>IF(IS50&lt;&gt;"",IF($G50="3",IF(HR50&lt;&gt;"",IF(AND(IS50&lt;=10,HR50&gt;=$IR$92),HLOOKUP(IS50,Points_Table_Modified,IF(IW50&gt;=6,8,IW50+2),FALSE),0),""),IF(HR50&lt;&gt;"",IF(AND(IS50&lt;=10,HR50&gt;=$IR$92),HLOOKUP(IS50,Points_Table,IF(IW50&gt;=6,8,IW50+2),FALSE),0),"")),"")</f>
        <v/>
      </c>
      <c r="IV50" s="53" t="str">
        <f>IF(IT50&lt;&gt;"",AVERAGE(IF(AND($G50="3",IT50&lt;&gt;""),HLOOKUP(IT50,Points_Table_Modified,IF(IW50&gt;=6,8,IW50+2),FALSE),IF(IT50&lt;&gt;"",HLOOKUP(IT50,Points_Table,IF(IW50&gt;=6,8,IW50+2),FALSE),"")),IU50),IU50)</f>
        <v/>
      </c>
      <c r="IW50" s="57">
        <f>VLOOKUP($G50,Entries_D_Event,10,FALSE)</f>
        <v>0</v>
      </c>
      <c r="IX50" s="52" t="str">
        <f>CONCATENATE(IS50,IN50,II50,ID50,HY50,HT50)</f>
        <v/>
      </c>
      <c r="IY50" s="118" t="str">
        <f>IF(IX50&lt;&gt;"",IF(AND($G50="3",HR50&lt;&gt;""),10,IF(HR50&lt;&gt;"",5,"")),"")</f>
        <v/>
      </c>
      <c r="IZ50" s="118">
        <f>_xlfn.NUMBERVALUE(IF(IX50&lt;&gt;"",CONCATENATE(IV50,IQ50,IL50,IG50,IB50,HW50),""))</f>
        <v>0</v>
      </c>
      <c r="JA50" s="56">
        <f>IFERROR(IY50+IZ50,0)</f>
        <v>0</v>
      </c>
      <c r="JB50" s="90"/>
      <c r="JC50" s="52" t="str">
        <f>IF(AND($G50="1",JB50&lt;&gt;""),JB50,"")</f>
        <v/>
      </c>
      <c r="JD50" s="52" t="str">
        <f>IF(AND(JB50&lt;&gt;"",$G50="1"),_xlfn.RANK.EQ(JB50,$JC$6:$JC$89),"")</f>
        <v/>
      </c>
      <c r="JE50" s="52" t="str">
        <f>IF(IF(JD50&lt;&gt;"",IF(MAX(COUNTIF($JD$6:$JD$89,$JD$6:$JD$89))&gt;1,"x",""),"")&lt;&gt;"",JD50+1,"")</f>
        <v/>
      </c>
      <c r="JF50" s="52" t="str">
        <f>IF(JD50&lt;&gt;"",IF($G50="3",IF(JB50&lt;&gt;"",IF(AND(JD50&lt;=10,JB50&gt;=$JC$92),HLOOKUP(JD50,Points_Table_Modified,IF(KG50&gt;=6,8,KG50+2),FALSE),0),""),IF(JB50&lt;&gt;"",IF(AND(JD50&lt;=10,JB50&gt;=$JC$92),HLOOKUP(JD50,Points_Table,IF(KG50&gt;=6,8,KG50+2),FALSE),0),"")),"")</f>
        <v/>
      </c>
      <c r="JG50" s="53" t="str">
        <f>IF(JE50&lt;&gt;"",AVERAGE(IF(AND($G50="3",JE50&lt;&gt;""),HLOOKUP(JE50,Points_Table_Modified,IF(KG50&gt;=6,8,KG50+2),FALSE),IF(JE50&lt;&gt;"",HLOOKUP(JE50,Points_Table,IF(KG50&gt;=6,8,KG50+2),FALSE),"")),JF50),JF50)</f>
        <v/>
      </c>
      <c r="JH50" s="51" t="str">
        <f>IF(AND($G50="2",JB50&lt;&gt;""),JB50,"")</f>
        <v/>
      </c>
      <c r="JI50" s="52" t="str">
        <f>IF(AND(JB50&lt;&gt;"",$G50="2"),_xlfn.RANK.EQ(JB50,$JH$6:$JH$89),"")</f>
        <v/>
      </c>
      <c r="JJ50" s="52" t="str">
        <f>IF(IF(JI50&lt;&gt;"",IF(MAX(COUNTIF($JI$6:$JI$89,$JI$6:$JI$89))&gt;1,"x",""),"")&lt;&gt;"",JI50+1,"")</f>
        <v/>
      </c>
      <c r="JK50" s="54" t="str">
        <f>IF(JI50&lt;&gt;"",IF($G50="3",IF(JB50&lt;&gt;"",IF(AND(JI50&lt;=10,JB50&gt;=$JH$92),HLOOKUP(JI50,Points_Table_Modified,IF(KG50&gt;=6,8,KG50+2),FALSE),0),""),IF(JB50&lt;&gt;"",IF(AND(JI50&lt;=10,JB50&gt;=$JH$92),HLOOKUP(JI50,Points_Table,IF(KG50&gt;=6,8,KG50+2),FALSE),0),"")),"")</f>
        <v/>
      </c>
      <c r="JL50" s="53" t="str">
        <f>IF(JJ50&lt;&gt;"",AVERAGE(IF(AND($G50="3",JJ50&lt;&gt;""),HLOOKUP(JJ50,Points_Table_Modified,IF(KG50&gt;=6,8,KG50+2),FALSE),IF(JJ50&lt;&gt;"",HLOOKUP(JJ50,Points_Table,IF(KG50&gt;=6,8,KG50+2),FALSE),"")),JK50),JK50)</f>
        <v/>
      </c>
      <c r="JM50" s="51" t="str">
        <f>IF(AND($G50="3",JB50&lt;&gt;""),JB50,"")</f>
        <v/>
      </c>
      <c r="JN50" s="52" t="str">
        <f>IF(AND(JB50&lt;&gt;"",$G50="3"),_xlfn.RANK.EQ(JB50,$JM$6:$JM$89),"")</f>
        <v/>
      </c>
      <c r="JO50" s="52" t="str">
        <f>IF(IF(JN50&lt;&gt;"",IF(MAX(COUNTIF($JN$6:$JN$89,$JN$6:$JN$89))&gt;1,"x",""),"")&lt;&gt;"",JN50+1,"")</f>
        <v/>
      </c>
      <c r="JP50" s="52" t="str">
        <f>IF(JN50&lt;&gt;"",IF($G50="3",IF(JB50&lt;&gt;"",IF(AND(JN50&lt;=20,JB50&gt;=$JM$92),HLOOKUP(JN50,Points_Table_Modified,IF(KG50&gt;=6,8,KG50+2),FALSE),0),""),IF(JB50&lt;&gt;"",IF(AND(JN50&lt;=10,JB50&gt;=$JM$92),HLOOKUP(JN50,Points_Table,IF(KG50&gt;=6,8,KG50+2),FALSE),0),"")),"")</f>
        <v/>
      </c>
      <c r="JQ50" s="53" t="str">
        <f>IF(JO50&lt;&gt;"",AVERAGE(IF(AND($G50="3",JO50&lt;&gt;""),HLOOKUP(JO50,Points_Table_Modified,IF(KG50&gt;=6,8,KG50+2),FALSE),IF(JO50&lt;&gt;"",HLOOKUP(JO50,Points_Table,IF(KG50&gt;=6,8,KG50+2),FALSE),"")),JP50),JP50)</f>
        <v/>
      </c>
      <c r="JR50" s="51" t="str">
        <f>IF(AND($G50="4",JB50&lt;&gt;""),JB50,"")</f>
        <v/>
      </c>
      <c r="JS50" s="52" t="str">
        <f>IF(AND(JB50&lt;&gt;"",G50="4"),_xlfn.RANK.EQ(JB50,$JR$6:$JR$89),"")</f>
        <v/>
      </c>
      <c r="JT50" s="52" t="str">
        <f>IF(IF(JS50&lt;&gt;"",IF(MAX(COUNTIF($JS$6:$JS$89,$JS$6:$JS$89))&gt;1,"x",""),"")&lt;&gt;"",JS50+1,"")</f>
        <v/>
      </c>
      <c r="JU50" s="52" t="str">
        <f>IF(JS50&lt;&gt;"",IF($G50="3",IF(JB50&lt;&gt;"",IF(AND(JS50&lt;=10,JB50&gt;=$JR$92),HLOOKUP(JS50,Points_Table_Modified,IF(KG50&gt;=6,8,KG50+2),FALSE),0),""),IF(JB50&lt;&gt;"",IF(AND(JS50&lt;=10,JB50&gt;=$JR$92),HLOOKUP(JS50,Points_Table,IF(KG50&gt;=6,8,KG50+2),FALSE),0),"")),"")</f>
        <v/>
      </c>
      <c r="JV50" s="53" t="str">
        <f>IF(JT50&lt;&gt;"",AVERAGE(IF(AND($G50="3",JT50&lt;&gt;""),HLOOKUP(JT50,Points_Table_Modified,IF(KG50&gt;=6,8,KG50+2),FALSE),IF(JT50&lt;&gt;"",HLOOKUP(JT50,Points_Table,IF(KG50&gt;=6,8,KG50+2),FALSE),"")),JU50),JU50)</f>
        <v/>
      </c>
      <c r="JW50" s="51" t="str">
        <f>IF(AND($G50="5",JB50&lt;&gt;""),JB50,"")</f>
        <v/>
      </c>
      <c r="JX50" s="52" t="str">
        <f>IF(AND(JB50&lt;&gt;"",$G50="5"),_xlfn.RANK.EQ(JB50,$JW$6:$JW$89),"")</f>
        <v/>
      </c>
      <c r="JY50" s="52" t="str">
        <f>IF(IF(JX50&lt;&gt;"",IF(MAX(COUNTIF($JX$6:$JX$89,$JX$6:$JX$89))&gt;1,"x",""),"")&lt;&gt;"",JX50+1,"")</f>
        <v/>
      </c>
      <c r="JZ50" s="52" t="str">
        <f>IF(JX50&lt;&gt;"",IF($G50="3",IF(JB50&lt;&gt;"",IF(AND(JX50&lt;=10,JB50&gt;=$JW$92),HLOOKUP(JX50,Points_Table_Modified,IF(KG50&gt;=6,8,KG50+2),FALSE),0),""),IF(JB50&lt;&gt;"",IF(AND(JX50&lt;=10,JB50&gt;=$JW$92),HLOOKUP(JX50,Points_Table,IF(KG50&gt;=6,8,KG50+2),FALSE),0),"")),"")</f>
        <v/>
      </c>
      <c r="KA50" s="53" t="str">
        <f>IF(JY50&lt;&gt;"",AVERAGE(IF(AND($G50="3",JY50&lt;&gt;""),HLOOKUP(JY50,Points_Table_Modified,IF(KG50&gt;=6,8,KG50+2),FALSE),IF(JY50&lt;&gt;"",HLOOKUP(JY50,Points_Table,IF(KG50&gt;=6,8,KG50+2),FALSE),"")),JZ50),JZ50)</f>
        <v/>
      </c>
      <c r="KB50" s="51" t="str">
        <f>IF(AND($G50="6",JB50&lt;&gt;""),JB50,"")</f>
        <v/>
      </c>
      <c r="KC50" s="52" t="str">
        <f>IF(AND(JB50&lt;&gt;"",$G50="6"),_xlfn.RANK.EQ(JB50,$KB$6:$KB$89),"")</f>
        <v/>
      </c>
      <c r="KD50" s="52" t="str">
        <f>IF(IF(KC50&lt;&gt;"",IF(MAX(COUNTIF($KC$6:$KC$89,$KC$6:$KC$89))&gt;1,"x",""),"")&lt;&gt;"",KC50+1,"")</f>
        <v/>
      </c>
      <c r="KE50" s="52" t="str">
        <f>IF(KC50&lt;&gt;"",IF($G50="3",IF(JB50&lt;&gt;"",IF(AND(KC50&lt;=10,JB50&gt;=$KB$92),HLOOKUP(KC50,Points_Table_Modified,IF(KG50&gt;=6,8,KG50+2),FALSE),0),""),IF(JB50&lt;&gt;"",IF(AND(KC50&lt;=10,JB50&gt;=$KB$92),HLOOKUP(KC50,Points_Table,IF(KG50&gt;=6,8,KG50+2),FALSE),0),"")),"")</f>
        <v/>
      </c>
      <c r="KF50" s="53" t="str">
        <f>IF(KD50&lt;&gt;"",AVERAGE(IF(AND($G50="3",KD50&lt;&gt;""),HLOOKUP(KD50,Points_Table_Modified,IF(KG50&gt;=6,8,KG50+2),FALSE),IF(KD50&lt;&gt;"",HLOOKUP(KD50,Points_Table,IF(KG50&gt;=6,8,KG50+2),FALSE),"")),KE50),KE50)</f>
        <v/>
      </c>
      <c r="KG50" s="57">
        <f>VLOOKUP($G50,Entries_D_Event,11,FALSE)</f>
        <v>0</v>
      </c>
      <c r="KH50" s="52" t="str">
        <f>CONCATENATE(KC50,JX50,JS50,JN50,JI50,JD50)</f>
        <v/>
      </c>
      <c r="KI50" s="118" t="str">
        <f>IF(KH50&lt;&gt;"",IF(AND($G50="3",JB50&lt;&gt;""),10,IF(JB50&lt;&gt;"",5,"")),"")</f>
        <v/>
      </c>
      <c r="KJ50" s="118">
        <f>_xlfn.NUMBERVALUE(IF(KH50&lt;&gt;"",CONCATENATE(KF50,KA50,JV50,JQ50,JL50,JG50),""))</f>
        <v>0</v>
      </c>
      <c r="KK50" s="56">
        <f>IFERROR(KI50+KJ50,0)</f>
        <v>0</v>
      </c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</row>
    <row r="51" spans="1:358" s="1" customFormat="1" x14ac:dyDescent="0.25">
      <c r="A51" s="35"/>
      <c r="B51" s="45">
        <v>46</v>
      </c>
      <c r="C51" s="58" t="s">
        <v>40</v>
      </c>
      <c r="D51" s="47" t="s">
        <v>9</v>
      </c>
      <c r="E51" s="50"/>
      <c r="F51" s="108">
        <v>210</v>
      </c>
      <c r="G51" s="49" t="s">
        <v>59</v>
      </c>
      <c r="H51" s="50" t="str">
        <f>VLOOKUP($G51,Class_Description,2)</f>
        <v>Open Class</v>
      </c>
      <c r="I51" s="187">
        <f>AS51+CC51+DM51+EW51+GG51+HQ51+JA51+KK51</f>
        <v>5</v>
      </c>
      <c r="J51" s="115"/>
      <c r="K51" s="102" t="str">
        <f>IF(AND(J51&lt;&gt;"",$G51="1"),J51,"")</f>
        <v/>
      </c>
      <c r="L51" s="103" t="str">
        <f>IF(AND(J51&lt;&gt;"",$G51="1"),_xlfn.RANK.EQ(J51,$K$6:$K$89),"")</f>
        <v/>
      </c>
      <c r="M51" s="103" t="str">
        <f>IF(G51="6",IF(IF(L51&lt;&gt;"",IF(MAX(COUNTIF($L$6:$L$89,$L$6:$L$89))&gt;1,"x",""),"")&lt;&gt;"",L51+1,""),IF(K51=0,"",IF(IF(L51&lt;&gt;"",IF(MAX(COUNTIF($L$6:$L$89,$L$6:$L$89))&gt;1,"x",""),"")&lt;&gt;"",L51+1,"")))</f>
        <v/>
      </c>
      <c r="N51" s="103" t="str">
        <f>IF(L51&lt;&gt;"",IF($G51="3",IF(AND(L51&lt;=20,J51&gt;=$K$92),HLOOKUP(L51,Points_Table_Modified,IF(AO51&gt;=6,8,AO51+2),FALSE),0),IF(AND(L51&lt;=10,J51&gt;=$K$92),HLOOKUP(L51,Points_Table,IF(AO51&gt;=6,8,AO51+2),FALSE),0)),"")</f>
        <v/>
      </c>
      <c r="O51" s="103" t="str">
        <f>IF(M51&lt;&gt;"",AVERAGE(IF(AND($G51="3",M51&lt;&gt;""),HLOOKUP(M51,Points_Table_Modified,IF(AO51&gt;=6,8,AO51+2),FALSE),IF(M51&lt;&gt;"",HLOOKUP(M51,Points_Table,IF(AO51&gt;=6,8,AO51+2),FALSE),"")),N51),N51)</f>
        <v/>
      </c>
      <c r="P51" s="102" t="str">
        <f>IF(AND(J51&lt;&gt;"",$G51="2"),J51,"")</f>
        <v/>
      </c>
      <c r="Q51" s="103" t="str">
        <f>IF(AND(J51&lt;&gt;"",$G51="2"),_xlfn.RANK.EQ(J51,$P$6:$P$89),"")</f>
        <v/>
      </c>
      <c r="R51" s="103" t="str">
        <f>IF(G51="6",IF(IF(Q51&lt;&gt;"",IF(MAX(COUNTIF($Q$6:$Q$89,$Q$6:$Q$89))&gt;1,"x",""),"")&lt;&gt;"",Q51+1,""),IF(P51=0,"",IF(IF(Q51&lt;&gt;"",IF(MAX(COUNTIF($Q$6:$Q$89,$Q$6:$Q$89))&gt;1,"x",""),"")&lt;&gt;"",Q51+1,"")))</f>
        <v/>
      </c>
      <c r="S51" s="103" t="str">
        <f>IF(Q51&lt;&gt;"",IF($G51="3",IF(J51&lt;&gt;"",IF(AND(Q51&lt;=10,J51&gt;=$P$92),HLOOKUP(Q51,Points_Table_Modified,IF(AO51&gt;=6,8,AO51+2),FALSE),0),""),IF(J51&lt;&gt;"",IF(AND(Q51&lt;=10,J51&gt;=$P$92),HLOOKUP(Q51,Points_Table,IF(AO51&gt;=6,8,AO51+2),FALSE),0),"")),"")</f>
        <v/>
      </c>
      <c r="T51" s="103" t="str">
        <f>IF(R51&lt;&gt;"",AVERAGE(IF(AND($G51="3",R51&lt;&gt;""),HLOOKUP(R51,Points_Table_Modified,IF(AO51&gt;=6,8,AO51+2),FALSE),IF(R51&lt;&gt;"",HLOOKUP(R51,Points_Table,IF(AO51&gt;=6,8,AO51+2),FALSE),"")),S51),S51)</f>
        <v/>
      </c>
      <c r="U51" s="102" t="str">
        <f>IF(AND(J51&lt;&gt;"",$G51="3"),J51,"")</f>
        <v/>
      </c>
      <c r="V51" s="103" t="str">
        <f>IF(AND(J51&lt;&gt;"",$G51="3"),_xlfn.RANK.EQ(J51,$U$6:$U$89),"")</f>
        <v/>
      </c>
      <c r="W51" s="103" t="str">
        <f>IF(G51="6",IF(IF(V51&lt;&gt;"",IF(MAX(COUNTIF($V$6:$V$89,$V$6:$V$89))&gt;1,"x",""),"")&lt;&gt;"",V51+1,""),IF(U51=0,"",IF(IF(V51&lt;&gt;"",IF(MAX(COUNTIF($V$6:$V$89,$V$6:$V$89))&gt;1,"x",""),"")&lt;&gt;"",V51+1,"")))</f>
        <v/>
      </c>
      <c r="X51" s="103" t="str">
        <f>IF(V51&lt;&gt;"",IF($G51="3",IF(J51&lt;&gt;"",IF(AND(V51&lt;=20,J51&gt;=$U$92),HLOOKUP(V51,Points_Table_Modified,IF(AO51&gt;=6,8,AO51+2),FALSE),0),""),IF(J51&lt;&gt;"",IF(AND(V51&lt;=10,$J51&gt;=$U$92),HLOOKUP(V51,Points_Table,IF(AO51&gt;=6,8,AO51+2),FALSE),0),"")),"")</f>
        <v/>
      </c>
      <c r="Y51" s="103" t="str">
        <f>IF(W51&lt;&gt;"",AVERAGE(IF(AND($G51="3",W51&lt;&gt;""),HLOOKUP(W51,Points_Table_Modified,IF(AO51&gt;=6,8,AO51+2),FALSE),IF(W51&lt;&gt;"",HLOOKUP(W51,Points_Table,IF(AO51&gt;=6,8,AO51+2),FALSE),"")),X51),X51)</f>
        <v/>
      </c>
      <c r="Z51" s="102" t="str">
        <f>IF(AND(J51&lt;&gt;"",$G51="4"),J51,"")</f>
        <v/>
      </c>
      <c r="AA51" s="103" t="str">
        <f>IF(AND($J51&lt;&gt;"",G51="4"),_xlfn.RANK.EQ(J51,$Z$6:$Z$89),"")</f>
        <v/>
      </c>
      <c r="AB51" s="103" t="str">
        <f>IF($G51="6",IF(IF(AA51&lt;&gt;"",IF(MAX(COUNTIF($AA$6:$AA$89,$AA$6:$AA$89))&gt;1,"x",""),"")&lt;&gt;"",AA51+1,""),IF(Z51=0,"",IF(IF(AA51&lt;&gt;"",IF(MAX(COUNTIF($AA$6:$AA$89,$AA$6:$AA$89))&gt;1,"x",""),"")&lt;&gt;"",AA51+1,"")))</f>
        <v/>
      </c>
      <c r="AC51" s="103" t="str">
        <f>IF(AA51&lt;&gt;"",IF($G51="3",IF(J51&lt;&gt;"",IF(AND(AA51&lt;=10,J51&gt;=$Z$92),HLOOKUP(AA51,Points_Table_Modified,IF(AO51&gt;=6,8,AO51+2),FALSE),0),""),IF(J51&lt;&gt;"",IF(AND(AA51&lt;=10,J51&gt;=$Z$92),HLOOKUP(AA51,Points_Table,IF(AO51&gt;=6,8,AO51+2),FALSE),0),"")),"")</f>
        <v/>
      </c>
      <c r="AD51" s="103" t="str">
        <f>IF(AB51&lt;&gt;"",AVERAGE(IF(AND($G51="3",AB51&lt;&gt;""),HLOOKUP(AB51,Points_Table_Modified,IF(AO51&gt;=6,8,AO51+2),FALSE),IF(AB51&lt;&gt;"",HLOOKUP(AB51,Points_Table,IF(AO51&gt;=6,8,AO51+2),FALSE),"")),AC51),AC51)</f>
        <v/>
      </c>
      <c r="AE51" s="102" t="str">
        <f>IF(AND(J51&lt;&gt;"",$G51="5"),J51,"")</f>
        <v/>
      </c>
      <c r="AF51" s="103" t="str">
        <f>IF(AND(J51&lt;&gt;"",$G51="5"),_xlfn.RANK.EQ(J51,$AE$6:$AE$89),"")</f>
        <v/>
      </c>
      <c r="AG51" s="103" t="str">
        <f>IF($G51="6",IF(IF(AF51&lt;&gt;"",IF(MAX(COUNTIF($AF$6:$AF$89,$AF$6:$AF$89))&gt;1,"x",""),"")&lt;&gt;"",AF51+1,""),IF(AE51=0,"",IF(IF(AF51&lt;&gt;"",IF(MAX(COUNTIF($AF$6:$AF$89,$AF$6:$AF$89))&gt;1,"x",""),"")&lt;&gt;"",AF51+1,"")))</f>
        <v/>
      </c>
      <c r="AH51" s="103" t="str">
        <f>IF(AF51&lt;&gt;"",IF($G51="3",IF(J51&lt;&gt;"",IF(AND(AF51&lt;=10,J51&gt;=$AE$92),HLOOKUP(AF51,Points_Table_Modified,IF(AO51&gt;=6,8,AO51+2),FALSE),0),""),IF(J51&lt;&gt;"",IF(AND(AF51&lt;=10,J51&gt;=$AE$92),HLOOKUP(AF51,Points_Table,IF(AO51&gt;=6,8,AO51+2),FALSE),0),"")),"")</f>
        <v/>
      </c>
      <c r="AI51" s="103" t="str">
        <f>IF(AG51&lt;&gt;"",AVERAGE(IF(AND($G51="3",AG51&lt;&gt;""),HLOOKUP(AG51,Points_Table_Modified,IF(AO51&gt;=6,8,AO51+2),FALSE),IF(AG51&lt;&gt;"",HLOOKUP(AG51,Points_Table,IF(AO51&gt;=6,8,AO51+2),FALSE),"")),AH51),AH51)</f>
        <v/>
      </c>
      <c r="AJ51" s="102" t="str">
        <f>IF(AND(J51&lt;&gt;"",$G51="6"),J51,"")</f>
        <v/>
      </c>
      <c r="AK51" s="103" t="str">
        <f>IF(AND(J51&lt;&gt;"",$G51="6"),_xlfn.RANK.EQ(J51,$AJ$6:$AJ$89),"")</f>
        <v/>
      </c>
      <c r="AL51" s="103" t="str">
        <f>IF(G51="6",IF(IF(AK51&lt;&gt;"",IF(MAX(COUNTIF($AK$6:$AK$89,$AK$6:$AK$89))&gt;1,"x",""),"")&lt;&gt;"",AK51+1,""),IF(AJ51=0,"",IF(IF(AK51&lt;&gt;"",IF(MAX(COUNTIF($AK$6:$AK$89,$AK$6:$AK$89))&gt;1,"x",""),"")&lt;&gt;"",AK51+1,"")))</f>
        <v/>
      </c>
      <c r="AM51" s="103" t="str">
        <f>IF(AK51&lt;&gt;"",IF($G51="3",IF(J51&lt;&gt;"",IF(AND(AK51&lt;=10,J51&gt;=$AJ$92),HLOOKUP(AK51,Points_Table_Modified,IF(AO51&gt;=6,8,AO51+2),FALSE),0),""),IF(J51&lt;&gt;"",IF(AND(AK51&lt;=10,J51&gt;=$AJ$92),HLOOKUP(AK51,Points_Table,IF(AO51&gt;=6,8,AO51+2),FALSE),0),"")),"")</f>
        <v/>
      </c>
      <c r="AN51" s="136" t="str">
        <f>IF(AL51&lt;&gt;"",AVERAGE(IF(AND($G51="3",AL51&lt;&gt;""),HLOOKUP(AL51,Points_Table_Modified,IF(AO51&gt;=6,8,AO51+2),FALSE),IF(AL51&lt;&gt;"",HLOOKUP(AL51,Points_Table,IF(AO51&gt;=6,8,AO51+2),FALSE),"")),AM51),AM51)</f>
        <v/>
      </c>
      <c r="AO51" s="55">
        <f>VLOOKUP($G51,Entries_D_Event,4,FALSE)</f>
        <v>9</v>
      </c>
      <c r="AP51" s="52" t="str">
        <f>CONCATENATE(AK51,AF51,AA51,V51,Q51,L51)</f>
        <v/>
      </c>
      <c r="AQ51" s="118" t="str">
        <f>IF(AP51&lt;&gt;"",IF(AND($G51="3",J51&lt;&gt;""),10,IF(J51&lt;&gt;"",5,"")),"")</f>
        <v/>
      </c>
      <c r="AR51" s="118">
        <f>_xlfn.NUMBERVALUE(IF(AP51&lt;&gt;"",CONCATENATE(AN51,AI51,AD51,Y51,T51,O51),""))</f>
        <v>0</v>
      </c>
      <c r="AS51" s="56">
        <f>IFERROR(AQ51+AR51,0)</f>
        <v>0</v>
      </c>
      <c r="AT51" s="90"/>
      <c r="AU51" s="54" t="str">
        <f>IF(AND(AT51&lt;&gt;"",$G51="1"),AT51,"")</f>
        <v/>
      </c>
      <c r="AV51" s="52" t="str">
        <f>IF(AND(AT51&lt;&gt;"",$G51="1"),_xlfn.RANK.EQ(AT51,$AU$6:$AU$89),"")</f>
        <v/>
      </c>
      <c r="AW51" s="52" t="str">
        <f>IF(IF(AV51&lt;&gt;"",IF(MAX(COUNTIF($AV$6:$AV$89,$AV$6:$AV$89))&gt;1,"x",""),"")&lt;&gt;"",AV51+1,"")</f>
        <v/>
      </c>
      <c r="AX51" s="52" t="str">
        <f>IF(AV51&lt;&gt;"",IF($G51="3",IF(AT51&lt;&gt;"",IF(AND(AV51&lt;=10,AT51&gt;=$AU$92),HLOOKUP(AV51,Points_Table_Modified,IF(BY51&gt;=6,8,BY51+2),FALSE),0),""),IF(AT51&lt;&gt;"",IF(AND(AV51&lt;=10,AT51&gt;=$AU$92),HLOOKUP(AV51,Points_Table,IF(BY51&gt;=6,8,BY51+2),FALSE),0),"")),"")</f>
        <v/>
      </c>
      <c r="AY51" s="53" t="str">
        <f>IF(AW51&lt;&gt;"",AVERAGE(IF(AND($G51="3",AW51&lt;&gt;""),HLOOKUP(AW51,Points_Table_Modified,IF(BY51&gt;=6,8,BY51+2),FALSE),IF(AW51&lt;&gt;"",HLOOKUP(AW51,Points_Table,IF(BY51&gt;=6,8,BY51+2),FALSE),"")),AX51),AX51)</f>
        <v/>
      </c>
      <c r="AZ51" s="51" t="str">
        <f>IF(AND($G51="2",AT51&lt;&gt;""),AT51,"")</f>
        <v/>
      </c>
      <c r="BA51" s="52" t="str">
        <f>IF(AND(AT51&lt;&gt;"",$G51="2"),_xlfn.RANK.EQ(AT51,$AZ$6:$AZ$89),"")</f>
        <v/>
      </c>
      <c r="BB51" s="52" t="str">
        <f>IF(IF(BA51&lt;&gt;"",IF(MAX(COUNTIF($BA$6:$BA$89,$BA$6:$BA$89))&gt;1,"x",""),"")&lt;&gt;"",BA51+1,"")</f>
        <v/>
      </c>
      <c r="BC51" s="54" t="str">
        <f>IF(BA51&lt;&gt;"",IF($G51="3",IF(AT51&lt;&gt;"",IF(AND(BA51&lt;=10,AT51&gt;=$AZ$92),HLOOKUP(BA51,Points_Table_Modified,IF(BY51&gt;=6,8,BY51+2),FALSE),0),""),IF(AT51&lt;&gt;"",IF(AND(BA51&lt;=10,AT51&gt;=$AZ$92),HLOOKUP(BA51,Points_Table,IF(BY51&gt;=6,8,BY51+2),FALSE),0),"")),"")</f>
        <v/>
      </c>
      <c r="BD51" s="53" t="str">
        <f>IF(BB51&lt;&gt;"",AVERAGE(IF(AND($G51="3",BB51&lt;&gt;""),HLOOKUP(BB51,Points_Table_Modified,IF(BY51&gt;=6,8,BY51+2),FALSE),IF(BB51&lt;&gt;"",HLOOKUP(BB51,Points_Table,IF(BY51&gt;=6,8,BY51+2),FALSE),"")),BC51),BC51)</f>
        <v/>
      </c>
      <c r="BE51" s="51" t="str">
        <f>IF(AND($G51="3",AT51&lt;&gt;""),AT51,"")</f>
        <v/>
      </c>
      <c r="BF51" s="52" t="str">
        <f>IF(AND(AT51&lt;&gt;"",$G51="3"),_xlfn.RANK.EQ(AT51,$BE$6:$BE$89),"")</f>
        <v/>
      </c>
      <c r="BG51" s="52" t="str">
        <f>IF(IF(BF51&lt;&gt;"",IF(MAX(COUNTIF($BF$6:$BF$89,$BF$6:$BF$89))&gt;1,"x",""),"")&lt;&gt;"",BF51+1,"")</f>
        <v/>
      </c>
      <c r="BH51" s="52" t="str">
        <f>IF(BF51&lt;&gt;"",IF($G51="3",IF(AT51&lt;&gt;"",IF(AND(BF51&lt;=20,AT51&gt;=$BE$92),HLOOKUP(BF51,Points_Table_Modified,IF(BY51&gt;=6,8,BY51+2),FALSE),0),""),IF(AT51&lt;&gt;"",IF(AND(BF51&lt;=10,AT51&gt;=$BE$92),HLOOKUP(BF51,Points_Table,IF(BY51&gt;=6,8,BY51+2),FALSE),0),"")),"")</f>
        <v/>
      </c>
      <c r="BI51" s="53" t="str">
        <f>IF(BG51&lt;&gt;"",AVERAGE(IF(AND($G51="3",BG51&lt;&gt;""),HLOOKUP(BG51,Points_Table_Modified,IF(BY51&gt;=6,8,BY51+2),FALSE),IF(BG51&lt;&gt;"",HLOOKUP(BG51,Points_Table,IF(BY51&gt;=6,8,BY51+2),FALSE),"")),BH51),BH51)</f>
        <v/>
      </c>
      <c r="BJ51" s="51" t="str">
        <f>IF(AND($G51="4",AT51&lt;&gt;""),AT51,"")</f>
        <v/>
      </c>
      <c r="BK51" s="52" t="str">
        <f>IF(AND(AT51&lt;&gt;"",G51="4"),_xlfn.RANK.EQ(AT51,$BJ$6:$BJ$89),"")</f>
        <v/>
      </c>
      <c r="BL51" s="52" t="str">
        <f>IF(IF(BK51&lt;&gt;"",IF(MAX(COUNTIF($BK$6:$BK$89,$BK$6:$BK$89))&gt;1,"x",""),"")&lt;&gt;"",BK51+1,"")</f>
        <v/>
      </c>
      <c r="BM51" s="52" t="str">
        <f>IF(BK51&lt;&gt;"",IF($G51="3",IF(AT51&lt;&gt;"",IF(AND(BK51&lt;=10,AT51&gt;=$BJ$92),HLOOKUP(BK51,Points_Table_Modified,IF(BY51&gt;=6,8,BY51+2),FALSE),0),""),IF(AT51&lt;&gt;"",IF(AND(BK51&lt;=10,AT51&gt;=$BJ$92),HLOOKUP(BK51,Points_Table,IF(BY51&gt;=6,8,BY51+2),FALSE),0),"")),"")</f>
        <v/>
      </c>
      <c r="BN51" s="53" t="str">
        <f>IF(BL51&lt;&gt;"",AVERAGE(IF(AND($G51="3",BL51&lt;&gt;""),HLOOKUP(BL51,Points_Table_Modified,IF(BY51&gt;=6,8,BY51+2),FALSE),IF(BL51&lt;&gt;"",HLOOKUP(BL51,Points_Table,IF(BY51&gt;=6,8,BY51+2),FALSE),"")),BM51),BM51)</f>
        <v/>
      </c>
      <c r="BO51" s="51" t="str">
        <f>IF(AND($G51="5",AT51&lt;&gt;""),AT51,"")</f>
        <v/>
      </c>
      <c r="BP51" s="52" t="str">
        <f>IF(AND(AT51&lt;&gt;"",$G51="5"),_xlfn.RANK.EQ(AT51,$BO$6:$BO$89),"")</f>
        <v/>
      </c>
      <c r="BQ51" s="52" t="str">
        <f>IF(IF(BP51&lt;&gt;"",IF(MAX(COUNTIF($BP$6:$BP$89,$BP$6:$BP$89))&gt;1,"x",""),"")&lt;&gt;"",BP51+1,"")</f>
        <v/>
      </c>
      <c r="BR51" s="52" t="str">
        <f>IF(BP51&lt;&gt;"",IF($G51="3",IF(AT51&lt;&gt;"",IF(AND(BP51&lt;=10,AT51&gt;=$BO$92),HLOOKUP(BP51,Points_Table_Modified,IF(BY51&gt;=6,8,BY51+2),FALSE),0),""),IF(AT51&lt;&gt;"",IF(AND(BP51&lt;=10,AT51&gt;=$BO$92),HLOOKUP(BP51,Points_Table,IF(BY51&gt;=6,8,BY51+2),FALSE),0),"")),"")</f>
        <v/>
      </c>
      <c r="BS51" s="53" t="str">
        <f>IF(BQ51&lt;&gt;"",AVERAGE(IF(AND($G51="3",BQ51&lt;&gt;""),HLOOKUP(BQ51,Points_Table_Modified,IF(BY51&gt;=6,8,BY51+2),FALSE),IF(BQ51&lt;&gt;"",HLOOKUP(BQ51,Points_Table,IF(BY51&gt;=6,8,BY51+2),FALSE),"")),BR51),BR51)</f>
        <v/>
      </c>
      <c r="BT51" s="51" t="str">
        <f>IF(AND($G51="6",AT51&lt;&gt;""),AT51,"")</f>
        <v/>
      </c>
      <c r="BU51" s="52" t="str">
        <f>IF(AND(AT51&lt;&gt;"",$G51="6"),_xlfn.RANK.EQ(AT51,$BT$6:$BT$89),"")</f>
        <v/>
      </c>
      <c r="BV51" s="52" t="str">
        <f>IF(IF(BU51&lt;&gt;"",IF(MAX(COUNTIF($BU$6:$BU$89,$BU$6:$BU$89))&gt;1,"x",""),"")&lt;&gt;"",BU51+1,"")</f>
        <v/>
      </c>
      <c r="BW51" s="52" t="str">
        <f>IF(BU51&lt;&gt;"",IF($G51="3",IF(AT51&lt;&gt;"",IF(AND(BU51&lt;=10,AT51&gt;=$BT$92),HLOOKUP(BU51,Points_Table_Modified,IF(BY51&gt;=6,8,BY51+2),FALSE),0),""),IF(AT51&lt;&gt;"",IF(AND(BU51&lt;=10,AT51&gt;=$BT$92),HLOOKUP(BU51,Points_Table,IF(BY51&gt;=6,8,BY51+2),FALSE),0),"")),"")</f>
        <v/>
      </c>
      <c r="BX51" s="53" t="str">
        <f>IF(BV51&lt;&gt;"",AVERAGE(IF(AND($G51="3",BV51&lt;&gt;""),HLOOKUP(BV51,Points_Table_Modified,IF(BY51&gt;=6,8,BY51+2),FALSE),IF(BV51&lt;&gt;"",HLOOKUP(BV51,Points_Table,IF(BY51&gt;=6,8,BY51+2),FALSE),"")),BW51),BW51)</f>
        <v/>
      </c>
      <c r="BY51" s="55">
        <f>VLOOKUP($G51,Entries_D_Event,5,FALSE)</f>
        <v>7</v>
      </c>
      <c r="BZ51" s="52" t="str">
        <f>CONCATENATE(BU51,BP51,BK51,BF51,BA51,AV51)</f>
        <v/>
      </c>
      <c r="CA51" s="118" t="str">
        <f>IF(BZ51&lt;&gt;"",IF(AND($G51="3",AT51&lt;&gt;""),10,IF(AT51&lt;&gt;"",5,"")),"")</f>
        <v/>
      </c>
      <c r="CB51" s="118">
        <f>_xlfn.NUMBERVALUE(IF(BZ51&lt;&gt;"",CONCATENATE(BX51,BS51,BN51,BI51,BD51,AY51),""))</f>
        <v>0</v>
      </c>
      <c r="CC51" s="56">
        <f>IFERROR(CA51+CB51,0)</f>
        <v>0</v>
      </c>
      <c r="CD51" s="90"/>
      <c r="CE51" s="54" t="str">
        <f>IF(AND($G51="1",CD51&lt;&gt;""),CD51,"")</f>
        <v/>
      </c>
      <c r="CF51" s="52" t="str">
        <f>IF(AND(CD51&lt;&gt;"",$G51="1"),_xlfn.RANK.EQ(CD51,$CE$6:$CE$89),"")</f>
        <v/>
      </c>
      <c r="CG51" s="52" t="str">
        <f>IF(IF(CF51&lt;&gt;"",IF(MAX(COUNTIF($CF$6:$CF$89,$CF$6:$CF$89))&gt;1,"x",""),"")&lt;&gt;"",CF51+1,"")</f>
        <v/>
      </c>
      <c r="CH51" s="52" t="str">
        <f>IF(CF51&lt;&gt;"",IF($G51="3",IF(CD51&lt;&gt;"",IF(AND(CF51&lt;=10,CD51&gt;=$CE$92),HLOOKUP(CF51,Points_Table_Modified,IF(DI51&gt;=6,8,DI51+2),FALSE),0),""),IF(CD51&lt;&gt;"",IF(AND(CF51&lt;=10,CD51&gt;=$CE$92),HLOOKUP(CF51,Points_Table,IF(DI51&gt;=6,8,DI51+2),FALSE),0),"")),"")</f>
        <v/>
      </c>
      <c r="CI51" s="53" t="str">
        <f>IF(CG51&lt;&gt;"",AVERAGE(IF(AND($G51="3",CG51&lt;&gt;""),HLOOKUP(CG51,Points_Table_Modified,IF(DI51&gt;=6,8,DI51+2),FALSE),IF(CG51&lt;&gt;"",HLOOKUP(CG51,Points_Table,IF(DI51&gt;=6,8,DI51+2),FALSE),"")),CH51),CH51)</f>
        <v/>
      </c>
      <c r="CJ51" s="51" t="str">
        <f>IF(AND($G51="2",CD51&lt;&gt;""),CD51,"")</f>
        <v/>
      </c>
      <c r="CK51" s="52" t="str">
        <f>IF(AND(CD51&lt;&gt;"",$G51="2"),_xlfn.RANK.EQ(CD51,$CJ$6:$CJ$89),"")</f>
        <v/>
      </c>
      <c r="CL51" s="52" t="str">
        <f>IF(IF(CK51&lt;&gt;"",IF(MAX(COUNTIF($CK$6:$CK$89,$CK$6:$CK$89))&gt;1,"x",""),"")&lt;&gt;"",CK51+1,"")</f>
        <v/>
      </c>
      <c r="CM51" s="54" t="str">
        <f>IF(CK51&lt;&gt;"",IF($G51="3",IF(CD51&lt;&gt;"",IF(AND(CK51&lt;=10,CD51&gt;=$CJ$92),HLOOKUP(CK51,Points_Table_Modified,IF(DI51&gt;=6,8,DI51+2),FALSE),0),""),IF(CD51&lt;&gt;"",IF(AND(CK51&lt;=10,CD51&gt;=$CJ$92),HLOOKUP(CK51,Points_Table,IF(DI51&gt;=6,8,DI51+2),FALSE),0),"")),"")</f>
        <v/>
      </c>
      <c r="CN51" s="53" t="str">
        <f>IF(CL51&lt;&gt;"",AVERAGE(IF(AND($G51="3",CL51&lt;&gt;""),HLOOKUP(CL51,Points_Table_Modified,IF(DI51&gt;=6,8,DI51+2),FALSE),IF(CL51&lt;&gt;"",HLOOKUP(CL51,Points_Table,IF(DI51&gt;=6,8,DI51+2),FALSE),"")),CM51),CM51)</f>
        <v/>
      </c>
      <c r="CO51" s="51" t="str">
        <f>IF(AND($G51="3",CD51&lt;&gt;""),CD51,"")</f>
        <v/>
      </c>
      <c r="CP51" s="52" t="str">
        <f>IF(AND(CD51&lt;&gt;"",$G51="3"),_xlfn.RANK.EQ(CD51,$CO$6:$CO$89),"")</f>
        <v/>
      </c>
      <c r="CQ51" s="52" t="str">
        <f>IF(IF(CP51&lt;&gt;"",IF(MAX(COUNTIF($CP51:$CP$89,$CP$6:$CP$89))&gt;1,"x",""),"")&lt;&gt;"",CP51+1,"")</f>
        <v/>
      </c>
      <c r="CR51" s="52" t="str">
        <f>IF(CP51&lt;&gt;"",IF($G51="3",IF(CD51&lt;&gt;"",IF(AND(CP51&lt;=20,CD51&gt;=$CO$92),HLOOKUP(CP51,Points_Table_Modified,IF(DI51&gt;=6,8,DI51+2),FALSE),0),""),IF(CD51&lt;&gt;"",IF(AND(CP51&lt;=10,CD51&gt;=$CO$92),HLOOKUP(CP51,Points_Table,IF(DI51&gt;=6,8,DI51+2),FALSE),0),"")),"")</f>
        <v/>
      </c>
      <c r="CS51" s="53" t="str">
        <f>IF(CQ51&lt;&gt;"",AVERAGE(IF(AND($G51="3",CQ51&lt;&gt;""),HLOOKUP(CQ51,Points_Table_Modified,IF(DI51&gt;=6,8,DI51+2),FALSE),IF(CQ51&lt;&gt;"",HLOOKUP(CQ51,Points_Table,IF(DI51&gt;=6,8,DI51+2),FALSE),"")),CR51),CR51)</f>
        <v/>
      </c>
      <c r="CT51" s="51" t="str">
        <f>IF(AND($G51="4",CD51&lt;&gt;""),CD51,"")</f>
        <v/>
      </c>
      <c r="CU51" s="52" t="str">
        <f>IF(AND(CD51&lt;&gt;"",G51="4"),_xlfn.RANK.EQ(CD51,$CT$6:$CT$89),"")</f>
        <v/>
      </c>
      <c r="CV51" s="52" t="str">
        <f>IF(IF(CU51&lt;&gt;"",IF(MAX(COUNTIF($CU$6:$CU$89,$CU$6:$CU$89))&gt;1,"x",""),"")&lt;&gt;"",CU51+1,"")</f>
        <v/>
      </c>
      <c r="CW51" s="52" t="str">
        <f>IF(CU51&lt;&gt;"",IF($G51="3",IF(CD51&lt;&gt;"",IF(AND(CU51&lt;=10,CD51&gt;=$CT$92),HLOOKUP(CU51,Points_Table_Modified,IF(DI51&gt;=6,8,DI51+2),FALSE),0),""),IF(CD51&lt;&gt;"",IF(AND(CU51&lt;=10,CD51&gt;=$CT$92),HLOOKUP(CU51,Points_Table,IF(DI51&gt;=6,8,DI51+2),FALSE),0),"")),"")</f>
        <v/>
      </c>
      <c r="CX51" s="53" t="str">
        <f>IF(CV51&lt;&gt;"",AVERAGE(IF(AND($G51="3",CV51&lt;&gt;""),HLOOKUP(CV51,Points_Table_Modified,IF(DI51&gt;=6,8,DI51+2),FALSE),IF(CV51&lt;&gt;"",HLOOKUP(CV51,Points_Table,IF(DI51&gt;=6,8,DI51+2),FALSE),"")),CW51),CW51)</f>
        <v/>
      </c>
      <c r="CY51" s="51" t="str">
        <f>IF(AND($G51="5",CD51&lt;&gt;""),CD51,"")</f>
        <v/>
      </c>
      <c r="CZ51" s="52" t="str">
        <f>IF(AND(CD51&lt;&gt;"",$G51="5"),_xlfn.RANK.EQ(CD51,$CY$6:$CY$89),"")</f>
        <v/>
      </c>
      <c r="DA51" s="52" t="str">
        <f>IF(IF(CZ51&lt;&gt;"",IF(MAX(COUNTIF($CZ$6:$CZ$89,$CZ$6:$CZ$89))&gt;1,"x",""),"")&lt;&gt;"",CZ51+1,"")</f>
        <v/>
      </c>
      <c r="DB51" s="52" t="str">
        <f>IF(CZ51&lt;&gt;"",IF($G51="3",IF(CD51&lt;&gt;"",IF(AND(CZ51&lt;=10,CD51&gt;=$CY$92),HLOOKUP(CZ51,Points_Table_Modified,IF(DI51&gt;=6,8,DI51+2),FALSE),0),""),IF(CD51&lt;&gt;"",IF(AND(CZ51&lt;=10,CD51&gt;=$CY$92),HLOOKUP(CZ51,Points_Table,IF(DI51&gt;=6,8,DI51+2),FALSE),0),"")),"")</f>
        <v/>
      </c>
      <c r="DC51" s="53" t="str">
        <f>IF(DA51&lt;&gt;"",AVERAGE(IF(AND($G51="3",DA51&lt;&gt;""),HLOOKUP(DA51,Points_Table_Modified,IF(DI51&gt;=6,8,DI51+2),FALSE),IF(DA51&lt;&gt;"",HLOOKUP(DA51,Points_Table,IF(DI51&gt;=6,8,DI51+2),FALSE),"")),DB51),DB51)</f>
        <v/>
      </c>
      <c r="DD51" s="51" t="str">
        <f>IF(AND($G51="6",CD51&lt;&gt;""),CD51,"")</f>
        <v/>
      </c>
      <c r="DE51" s="52" t="str">
        <f>IF(AND(CD51&lt;&gt;"",$G51="6"),_xlfn.RANK.EQ(CD51,$DD$6:$DD$89),"")</f>
        <v/>
      </c>
      <c r="DF51" s="52" t="str">
        <f>IF(IF(DE51&lt;&gt;"",IF(MAX(COUNTIF($DE$6:$DE$89,$DE$6:$DE$89))&gt;1,"x",""),"")&lt;&gt;"",DE51+1,"")</f>
        <v/>
      </c>
      <c r="DG51" s="52" t="str">
        <f>IF(DE51&lt;&gt;"",IF($G51="3",IF(CD51&lt;&gt;"",IF(AND(DE51&lt;=10,CD51&gt;=$DD$92),HLOOKUP(DE51,Points_Table_Modified,IF(DI51&gt;=6,8,DI51+2),FALSE),0),""),IF(CD51&lt;&gt;"",IF(AND(DE51&lt;=10,CD51&gt;=$DD$92),HLOOKUP(DE51,Points_Table,IF(DI51&gt;=6,8,DI51+2),FALSE),0),"")),"")</f>
        <v/>
      </c>
      <c r="DH51" s="53" t="str">
        <f>IF(DF51&lt;&gt;"",AVERAGE(IF(AND($G51="3",DF51&lt;&gt;""),HLOOKUP(DF51,Points_Table_Modified,IF(DI51&gt;=6,8,DI51+2),FALSE),IF(DF51&lt;&gt;"",HLOOKUP(DF51,Points_Table,IF(DI51&gt;=6,8,DI51+2),FALSE),"")),DG51),DG51)</f>
        <v/>
      </c>
      <c r="DI51" s="55">
        <f>VLOOKUP($G51,Entries_D_Event,6,FALSE)</f>
        <v>10</v>
      </c>
      <c r="DJ51" s="52" t="str">
        <f>CONCATENATE(DE51,CZ51,CU51,CP51,CK51,CF51)</f>
        <v/>
      </c>
      <c r="DK51" s="52" t="str">
        <f>IF(DJ51&lt;&gt;"",IF(AND($G51="3",CD51&lt;&gt;""),10,IF(CD51&lt;&gt;"",5,"")),"")</f>
        <v/>
      </c>
      <c r="DL51" s="156">
        <f>_xlfn.NUMBERVALUE(IF(DJ51&lt;&gt;"",CONCATENATE(DH51,DC51,CX51,CS51,CN51,CI51),""))</f>
        <v>0</v>
      </c>
      <c r="DM51" s="56">
        <f>IFERROR(DK51+DL51,0)</f>
        <v>0</v>
      </c>
      <c r="DN51" s="90">
        <v>0</v>
      </c>
      <c r="DO51" s="52" t="str">
        <f>IF(AND($G51="1",DN51&lt;&gt;""),DN51,"")</f>
        <v/>
      </c>
      <c r="DP51" s="52" t="str">
        <f>IF(AND(DN51&lt;&gt;"",$G51="1"),_xlfn.RANK.EQ(DN51,$DO$6:$DO$89),"")</f>
        <v/>
      </c>
      <c r="DQ51" s="52" t="str">
        <f>IF(IF(DP51&lt;&gt;"",IF(MAX(COUNTIF($DP$6:$DP$89,$DP$6:$DP$89))&gt;1,"x",""),"")&lt;&gt;"",DP51+1,"")</f>
        <v/>
      </c>
      <c r="DR51" s="52" t="str">
        <f>IF(DP51&lt;&gt;"",IF($G51="3",IF(DN51&lt;&gt;"",IF(AND(DP51&lt;=10,DN51&gt;=$DO$92),HLOOKUP(DP51,Points_Table_Modified,IF(ES51&gt;=6,8,ES51+2),FALSE),0),""),IF(DN51&lt;&gt;"",IF(AND(DP51&lt;=10,DN51&gt;=$DO$92),HLOOKUP(DP51,Points_Table,IF(ES51&gt;=6,8,ES51+2),FALSE),0),"")),"")</f>
        <v/>
      </c>
      <c r="DS51" s="53" t="str">
        <f>IF(DQ51&lt;&gt;"",AVERAGE(IF(AND($G51="3",DQ51&lt;&gt;""),HLOOKUP(DQ51,Points_Table_Modified,IF(ES51&gt;=6,8,ES51+2),FALSE),IF(DQ51&lt;&gt;"",HLOOKUP(DQ51,Points_Table,IF(ES51&gt;=6,8,ES51+2),FALSE),"")),DR51),DR51)</f>
        <v/>
      </c>
      <c r="DT51" s="51" t="str">
        <f>IF(AND($G51="2",DN51&lt;&gt;""),DN51,"")</f>
        <v/>
      </c>
      <c r="DU51" s="52" t="str">
        <f>IF(AND(DN51&lt;&gt;"",$G51="2"),_xlfn.RANK.EQ(DN51,$DT$6:$DT$89),"")</f>
        <v/>
      </c>
      <c r="DV51" s="52" t="str">
        <f>IF(IF(DU51&lt;&gt;"",IF(MAX(COUNTIF($DU$6:$DU$89,$DU$6:$DU$89))&gt;1,"x",""),"")&lt;&gt;"",DU51+1,"")</f>
        <v/>
      </c>
      <c r="DW51" s="54" t="str">
        <f>IF(DU51&lt;&gt;"",IF($G51="3",IF(DN51&lt;&gt;"",IF(AND(DU51&lt;=10,DN51&gt;=$DT$92),HLOOKUP(DU51,Points_Table_Modified,IF(ES51&gt;=6,8,ES51+2),FALSE),0),""),IF(DN51&lt;&gt;"",IF(AND(DU51&lt;=10,DN51&gt;=$DT$92),HLOOKUP(DU51,Points_Table,IF(ES51&gt;=6,8,ES51+2),FALSE),0),"")),"")</f>
        <v/>
      </c>
      <c r="DX51" s="53" t="str">
        <f>IF(DV51&lt;&gt;"",AVERAGE(IF(AND($G51="3",DV51&lt;&gt;""),HLOOKUP(DV51,Points_Table_Modified,IF(ES51&gt;=6,8,ES51+2),FALSE),IF(DV51&lt;&gt;"",HLOOKUP(DV51,Points_Table,IF(ES51&gt;=6,8,ES51+2),FALSE),"")),DW51),DW51)</f>
        <v/>
      </c>
      <c r="DY51" s="51" t="str">
        <f>IF(AND($G51="3",DN51&lt;&gt;""),DN51,"")</f>
        <v/>
      </c>
      <c r="DZ51" s="52" t="str">
        <f>IF(AND(DN51&lt;&gt;"",$G51="3"),_xlfn.RANK.EQ(DN51,$DY$6:$DY$89),"")</f>
        <v/>
      </c>
      <c r="EA51" s="52" t="str">
        <f>IF(IF(DZ51&lt;&gt;"",IF(MAX(COUNTIF($DZ$6:$DZ$89,$DZ$6:$DZ$89))&gt;1,"x",""),"")&lt;&gt;"",DZ51+1,"")</f>
        <v/>
      </c>
      <c r="EB51" s="52" t="str">
        <f>IF(DZ51&lt;&gt;"",IF($G51="3",IF(DN51&lt;&gt;"",IF(AND(DZ51&lt;=20,DN51&gt;=$DY$92),HLOOKUP(DZ51,Points_Table_Modified,IF(ES51&gt;=6,8,ES51+2),FALSE),0),""),IF(DN51&lt;&gt;"",IF(AND(DZ51&lt;=10,DN51&gt;=$DY$92),HLOOKUP(DZ51,Points_Table,IF(ES51&gt;=6,8,ES51+2),FALSE),0),"")),"")</f>
        <v/>
      </c>
      <c r="EC51" s="53" t="str">
        <f>IF(EA51&lt;&gt;"",AVERAGE(IF(AND($G51="3",EA51&lt;&gt;""),HLOOKUP(EA51,Points_Table_Modified,IF(ES51&gt;=6,8,ES51+2),FALSE),IF(EA51&lt;&gt;"",HLOOKUP(EA51,Points_Table,IF(ES51&gt;=6,8,ES51+2),FALSE),"")),EB51),EB51)</f>
        <v/>
      </c>
      <c r="ED51" s="51" t="str">
        <f>IF(AND($G51="4",DN51&lt;&gt;""),DN51,"")</f>
        <v/>
      </c>
      <c r="EE51" s="52" t="str">
        <f>IF(AND(DN51&lt;&gt;"",G51="4"),_xlfn.RANK.EQ(DN51,$ED$6:$ED$89),"")</f>
        <v/>
      </c>
      <c r="EF51" s="52" t="str">
        <f>IF(IF(EE51&lt;&gt;"",IF(MAX(COUNTIF($EE$6:$EE$89,$EE$6:$EE$89))&gt;1,"x",""),"")&lt;&gt;"",EE51+1,"")</f>
        <v/>
      </c>
      <c r="EG51" s="52" t="str">
        <f>IF(EE51&lt;&gt;"",IF($G51="3",IF(DN51&lt;&gt;"",IF(AND(EE51&lt;=10,DN51&gt;=$ED$92),HLOOKUP(EE51,Points_Table_Modified,IF(ES51&gt;=6,8,ES51+2),FALSE),0),""),IF(DN51&lt;&gt;"",IF(AND(EE51&lt;=10,DN51&gt;=$ED$92),HLOOKUP(EE51,Points_Table,IF(ES51&gt;=6,8,ES51+2),FALSE),0),"")),"")</f>
        <v/>
      </c>
      <c r="EH51" s="53" t="str">
        <f>IF(EF51&lt;&gt;"",AVERAGE(IF(AND($G51="3",EF51&lt;&gt;""),HLOOKUP(EF51,Points_Table_Modified,IF(ES51&gt;=6,8,ES51+2),FALSE),IF(EF51&lt;&gt;"",HLOOKUP(EF51,Points_Table,IF(ES51&gt;=6,8,ES51+2),FALSE),"")),EG51),EG51)</f>
        <v/>
      </c>
      <c r="EI51" s="51" t="str">
        <f>IF(AND($G51="5",DN51&lt;&gt;""),DN51,"")</f>
        <v/>
      </c>
      <c r="EJ51" s="52" t="str">
        <f>IF(AND(DN51&lt;&gt;"",$G51="5"),_xlfn.RANK.EQ(DN51,$EI$6:$EI$89),"")</f>
        <v/>
      </c>
      <c r="EK51" s="52" t="str">
        <f>IF(IF(EJ51&lt;&gt;"",IF(MAX(COUNTIF($EJ$6:$EJ$89,$EJ$6:$EJ$89))&gt;1,"x",""),"")&lt;&gt;"",EJ51+1,"")</f>
        <v/>
      </c>
      <c r="EL51" s="52" t="str">
        <f>IF(EJ51&lt;&gt;"",IF($G51="3",IF(DN51&lt;&gt;"",IF(AND(EJ51&lt;=10,DN51&gt;=$EI$92),HLOOKUP(EJ51,Points_Table_Modified,IF(ES51&gt;=6,8,ES51+2),FALSE),0),""),IF(DN51&lt;&gt;"",IF(AND(EJ51&lt;=10,DN51&gt;=$EI$92),HLOOKUP(EJ51,Points_Table,IF(ES51&gt;=6,8,ES51+2),FALSE),0),"")),"")</f>
        <v/>
      </c>
      <c r="EM51" s="53" t="str">
        <f>IF(EK51&lt;&gt;"",AVERAGE(IF(AND($G51="3",EK51&lt;&gt;""),HLOOKUP(EK51,Points_Table_Modified,IF(ES51&gt;=6,8,ES51+2),FALSE),IF(EK51&lt;&gt;"",HLOOKUP(EK51,Points_Table,IF(ES51&gt;=6,8,ES51+2),FALSE),"")),EL51),EL51)</f>
        <v/>
      </c>
      <c r="EN51" s="51">
        <f>IF(AND($G51="6",DN51&lt;&gt;""),DN51,"")</f>
        <v>0</v>
      </c>
      <c r="EO51" s="52">
        <f>IF(AND(DN51&lt;&gt;"",$G51="6"),_xlfn.RANK.EQ(DN51,$EN$6:$EN$89),"")</f>
        <v>7</v>
      </c>
      <c r="EP51" s="52" t="str">
        <f>IF(IF(EO51&lt;&gt;"",IF(MAX(COUNTIF($EO$6:$EO$89,$EO$6:$EO$89))&gt;1,"x",""),"")&lt;&gt;"",EO51+1,"")</f>
        <v/>
      </c>
      <c r="EQ51" s="52">
        <f>IF(EO51&lt;&gt;"",IF($G51="3",IF(DN51&lt;&gt;"",IF(AND(EO51&lt;=10,DN51&gt;=$EN$92),HLOOKUP(EO51,Points_Table_Modified,IF(ES51&gt;=6,8,ES51+2),FALSE),0),""),IF(DN51&lt;&gt;"",IF(AND(EO51&lt;=10,DN51&gt;=$EN$92),HLOOKUP(EO51,Points_Table,IF(ES51&gt;=6,8,ES51+2),FALSE),0),"")),"")</f>
        <v>0</v>
      </c>
      <c r="ER51" s="53">
        <f>IF(EP51&lt;&gt;"",AVERAGE(IF(AND($G51="3",EP51&lt;&gt;""),HLOOKUP(EP51,Points_Table_Modified,IF(ES51&gt;=6,8,ES51+2),FALSE),IF(EP51&lt;&gt;"",HLOOKUP(EP51,Points_Table,IF(ES51&gt;=6,8,ES51+2),FALSE),"")),EQ51),EQ51)</f>
        <v>0</v>
      </c>
      <c r="ES51" s="57">
        <f>VLOOKUP($G51,Entries_D_Event,7,FALSE)</f>
        <v>7</v>
      </c>
      <c r="ET51" s="52" t="str">
        <f>CONCATENATE(EO51,EJ51,EE51,DZ51,DU51,DP51)</f>
        <v>7</v>
      </c>
      <c r="EU51" s="118">
        <f>IF(ET51&lt;&gt;"",IF(AND($G51="3",DN51&lt;&gt;""),10,IF(DN51&lt;&gt;"",5,"")),"")</f>
        <v>5</v>
      </c>
      <c r="EV51" s="118">
        <f>_xlfn.NUMBERVALUE(IF(ET51&lt;&gt;"",CONCATENATE(ER51,EM51,EH51,EC51,DX51,DS51),""))</f>
        <v>0</v>
      </c>
      <c r="EW51" s="56">
        <f>IFERROR(EU51+EV51,0)</f>
        <v>5</v>
      </c>
      <c r="EX51" s="90"/>
      <c r="EY51" s="52" t="str">
        <f>IF(AND($G51="1",EX51&lt;&gt;""),EX51,"")</f>
        <v/>
      </c>
      <c r="EZ51" s="52" t="str">
        <f>IF(AND(EX51&lt;&gt;"",$G51="1"),_xlfn.RANK.EQ(EX51,$EY$6:$EY$89),"")</f>
        <v/>
      </c>
      <c r="FA51" s="52" t="str">
        <f>IF(IF(EZ51&lt;&gt;"",IF(MAX(COUNTIF($EZ$6:$EZ$89,$EZ$6:$EZ$89))&gt;1,"x",""),"")&lt;&gt;"",EZ51+1,"")</f>
        <v/>
      </c>
      <c r="FB51" s="52" t="str">
        <f>IF(EZ51&lt;&gt;"",IF($G51="3",IF(EX51&lt;&gt;"",IF(AND(EZ51&lt;=10,EX51&gt;=$EY$92),HLOOKUP(EZ51,Points_Table_Modified,IF(GC51&gt;=6,8,GC51+2),FALSE),0),""),IF(EX51&lt;&gt;"",IF(AND(EZ51&lt;=10,EX51&gt;=$EY$92),HLOOKUP(EZ51,Points_Table,IF(GC51&gt;=6,8,GC51+2),FALSE),0),"")),"")</f>
        <v/>
      </c>
      <c r="FC51" s="56" t="str">
        <f>IF(FB51&gt;0,IF(FA51&lt;&gt;"",AVERAGE(IF(AND($G51="3",FA51&lt;&gt;""),HLOOKUP(FA51,Points_Table_Modified,IF(GC51&gt;=6,8,GC51+2),FALSE),IF(FA51&lt;&gt;"",HLOOKUP(FA51,Points_Table,IF(GC51&gt;=6,8,GC51+2),FALSE),"")),FB51),FB51),0)</f>
        <v/>
      </c>
      <c r="FD51" s="51" t="str">
        <f>IF(AND($G51="2",EX51&lt;&gt;""),EX51,"")</f>
        <v/>
      </c>
      <c r="FE51" s="52" t="str">
        <f>IF(AND(EX51&lt;&gt;"",$G51="2"),_xlfn.RANK.EQ(EX51,$FD$6:$FD$89),"")</f>
        <v/>
      </c>
      <c r="FF51" s="52" t="str">
        <f>IF(IF(FE51&lt;&gt;"",IF(MAX(COUNTIF($FE$6:$FE$89,$FE$6:$FE$89))&gt;1,"x",""),"")&lt;&gt;"",FE51+1,"")</f>
        <v/>
      </c>
      <c r="FG51" s="54" t="str">
        <f>IF(FE51&lt;&gt;"",IF($G51="3",IF(EX51&lt;&gt;"",IF(AND(FE51&lt;=10,EX51&gt;=$FD$92),HLOOKUP(FE51,Points_Table_Modified,IF(GC51&gt;=6,8,GC51+2),FALSE),0),""),IF(EX51&lt;&gt;"",IF(AND(FE51&lt;=10,EX51&gt;=$FD$92),HLOOKUP(FE51,Points_Table,IF(GC51&gt;=6,8,GC51+2),FALSE),0),"")),"")</f>
        <v/>
      </c>
      <c r="FH51" s="56" t="str">
        <f>IF(FG51&gt;0,IF(FF51&lt;&gt;"",AVERAGE(IF(AND($G51="3",FF51&lt;&gt;""),HLOOKUP(FF51,Points_Table_Modified,IF(GC51&gt;=6,8,GC51+2),FALSE),IF(FF51&lt;&gt;"",HLOOKUP(FF51,Points_Table,IF(GC51&gt;=6,8,GC51+2),FALSE),"")),FG51),FG51),0)</f>
        <v/>
      </c>
      <c r="FI51" s="51" t="str">
        <f>IF(AND($G51="3",EX51&lt;&gt;""),EX51,"")</f>
        <v/>
      </c>
      <c r="FJ51" s="52" t="str">
        <f>IF(AND(EX51&lt;&gt;"",$G51="3"),_xlfn.RANK.EQ(EX51,$FI$6:$FI$89),"")</f>
        <v/>
      </c>
      <c r="FK51" s="52" t="str">
        <f>IF(IF(FJ51&lt;&gt;"",IF(MAX(COUNTIF($FJ$6:$FJ$89,$FJ$6:$FJ$89))&gt;1,"x",""),"")&lt;&gt;"",FJ51+1,"")</f>
        <v/>
      </c>
      <c r="FL51" s="52" t="str">
        <f>IF(FJ51&lt;&gt;"",IF($G51="3",IF(EX51&lt;&gt;"",IF(AND(FJ51&lt;=20,EX51&gt;=$FI$92),HLOOKUP(FJ51,Points_Table_Modified,IF(GC51&gt;=6,8,GC51+2),FALSE),0),""),IF(EX51&lt;&gt;"",IF(AND(FJ51&lt;=10,EX51&gt;=$FI$92),HLOOKUP(FJ51,Points_Table,IF(GC51&gt;=6,8,GC51+2),FALSE),0),"")),"")</f>
        <v/>
      </c>
      <c r="FM51" s="56" t="str">
        <f>IF(FL51&gt;0,IF(FK51&lt;&gt;"",AVERAGE(IF(AND($G51="3",FK51&lt;&gt;""),HLOOKUP(FK51,Points_Table_Modified,IF(GC51&gt;=6,8,GC51+2),FALSE),IF(FK51&lt;&gt;"",HLOOKUP(FK51,Points_Table,IF(GC51&gt;=6,8,GC51+2),FALSE),"")),FL51),FL51),0)</f>
        <v/>
      </c>
      <c r="FN51" s="51" t="str">
        <f>IF(AND($G51="4",EX51&lt;&gt;""),EX51,"")</f>
        <v/>
      </c>
      <c r="FO51" s="52" t="str">
        <f>IF(AND(EX51&lt;&gt;"",G51="4"),_xlfn.RANK.EQ(EX51,$FN$6:$FN$89),"")</f>
        <v/>
      </c>
      <c r="FP51" s="52" t="str">
        <f>IF(IF(FO51&lt;&gt;"",IF(MAX(COUNTIF($FO$6:$FO$89,$FO$6:$FO$89))&gt;1,"x",""),"")&lt;&gt;"",FO51+1,"")</f>
        <v/>
      </c>
      <c r="FQ51" s="52" t="str">
        <f>IF(FO51&lt;&gt;"",IF($G51="3",IF(EX51&lt;&gt;"",IF(AND(FO51&lt;=10,EX51&gt;=$FN$92),HLOOKUP(FO51,Points_Table_Modified,IF(GC51&gt;=6,8,GC51+2),FALSE),0),""),IF(EX51&lt;&gt;"",IF(AND(FO51&lt;=10,EX51&gt;=$FN$92),HLOOKUP(FO51,Points_Table,IF(GC51&gt;=6,8,GC51+2),FALSE),0),"")),"")</f>
        <v/>
      </c>
      <c r="FR51" s="56" t="str">
        <f>IF(FQ51&gt;0,IF(FP51&lt;&gt;"",AVERAGE(IF(AND($G51="3",FP51&lt;&gt;""),HLOOKUP(FP51,Points_Table_Modified,IF(GC51&gt;=6,8,GC51+2),FALSE),IF(FP51&lt;&gt;"",HLOOKUP(FP51,Points_Table,IF(GC51&gt;=6,8,GC51+2),FALSE),"")),FQ51),FQ51),0)</f>
        <v/>
      </c>
      <c r="FS51" s="51" t="str">
        <f>IF(AND($G51="5",EX51&lt;&gt;""),EX51,"")</f>
        <v/>
      </c>
      <c r="FT51" s="52" t="str">
        <f>IF(AND(EX51&lt;&gt;"",$G51="5"),_xlfn.RANK.EQ(EX51,$FS$6:$FS$89),"")</f>
        <v/>
      </c>
      <c r="FU51" s="52" t="str">
        <f>IF(IF(FT51&lt;&gt;"",IF(MAX(COUNTIF($FT$6:$FT$89,$FT$6:$FT$89))&gt;1,"x",""),"")&lt;&gt;"",FT51+1,"")</f>
        <v/>
      </c>
      <c r="FV51" s="52" t="str">
        <f>IF(FT51&lt;&gt;"",IF($G51="3",IF(EX51&lt;&gt;"",IF(AND(FT51&lt;=10,EX51&gt;=$FS$92),HLOOKUP(FT51,Points_Table_Modified,IF(GC51&gt;=6,8,GC51+2),FALSE),0),""),IF(EX51&lt;&gt;"",IF(AND(FT51&lt;=10,EX51&gt;=$FS$92),HLOOKUP(FT51,Points_Table,IF(GC51&gt;=6,8,GC51+2),FALSE),0),"")),"")</f>
        <v/>
      </c>
      <c r="FW51" s="56" t="str">
        <f>IF(FV51&gt;0,IF(FU51&lt;&gt;"",AVERAGE(IF(AND($G51="3",FU51&lt;&gt;""),HLOOKUP(FU51,Points_Table_Modified,IF(GC51&gt;=6,8,GC51+2),FALSE),IF(FU51&lt;&gt;"",HLOOKUP(FU51,Points_Table,IF(GC51&gt;=6,8,GC51+2),FALSE),"")),FV51),FV51),0)</f>
        <v/>
      </c>
      <c r="FX51" s="51" t="str">
        <f>IF(AND($G51="6",EX51&lt;&gt;""),EX51,"")</f>
        <v/>
      </c>
      <c r="FY51" s="52" t="str">
        <f>IF(AND(EX51&lt;&gt;"",$G51="6"),_xlfn.RANK.EQ(EX51,$FX$6:$FX$89),"")</f>
        <v/>
      </c>
      <c r="FZ51" s="52" t="str">
        <f>IF(IF(FY51&lt;&gt;"",IF(MAX(COUNTIF($FY$6:$FY$89,$FY$6:$FY$89))&gt;1,"x",""),"")&lt;&gt;"",FY51+1,"")</f>
        <v/>
      </c>
      <c r="GA51" s="52" t="str">
        <f>IF(FY51&lt;&gt;"",IF($G51="3",IF(EX51&lt;&gt;"",IF(AND(FY51&lt;=10,EX51&gt;=$FX$92),HLOOKUP(FY51,Points_Table_Modified,IF(GC51&gt;=6,8,GC51+2),FALSE),0),""),IF(EX51&lt;&gt;"",IF(AND(FY51&lt;=10,EX51&gt;=$FX$92),HLOOKUP(FY51,Points_Table,IF(GC51&gt;=6,8,GC51+2),FALSE),0),"")),"")</f>
        <v/>
      </c>
      <c r="GB51" s="56" t="str">
        <f>IF(GA51&gt;0,IF(FZ51&lt;&gt;"",AVERAGE(IF(AND($G51="3",FZ51&lt;&gt;""),HLOOKUP(FZ51,Points_Table_Modified,IF(GC51&gt;=6,8,GC51+2),FALSE),IF(FZ51&lt;&gt;"",HLOOKUP(FZ51,Points_Table,IF(GC51&gt;=6,8,GC51+2),FALSE),"")),GA51),GA51),0)</f>
        <v/>
      </c>
      <c r="GC51" s="57">
        <f>VLOOKUP($G51,Entries_D_Event,8,FALSE)</f>
        <v>0</v>
      </c>
      <c r="GD51" s="52" t="str">
        <f>CONCATENATE(FY51,FT51,FO51,FJ51,FE51,EZ51)</f>
        <v/>
      </c>
      <c r="GE51" s="118" t="str">
        <f>IF(GD51&lt;&gt;"",IF(AND($G51="3",EX51&lt;&gt;""),10,IF(EX51&lt;&gt;"",5,"")),"")</f>
        <v/>
      </c>
      <c r="GF51" s="118">
        <f>_xlfn.NUMBERVALUE(IF(GD51&lt;&gt;"",CONCATENATE(GB51,FW51,FR51,FM51,FH51,FC51),""))</f>
        <v>0</v>
      </c>
      <c r="GG51" s="56">
        <f>IFERROR(GE51+GF51,0)</f>
        <v>0</v>
      </c>
      <c r="GH51" s="90"/>
      <c r="GI51" s="52" t="str">
        <f>IF(AND($G51="1",GH51&lt;&gt;""),GH51,"")</f>
        <v/>
      </c>
      <c r="GJ51" s="52" t="str">
        <f>IF(AND(GH51&lt;&gt;"",$G51="1"),_xlfn.RANK.EQ(GH51,$GI$6:$GI$89),"")</f>
        <v/>
      </c>
      <c r="GK51" s="52" t="str">
        <f>IF(IF(GJ51&lt;&gt;"",IF(MAX(COUNTIF($GJ$6:$GJ$89,$GJ$6:$GJ$89))&gt;1,"x",""),"")&lt;&gt;"",GJ51+1,"")</f>
        <v/>
      </c>
      <c r="GL51" s="52" t="str">
        <f>IF(GJ51&lt;&gt;"",IF($G51="3",IF(GH51&lt;&gt;"",IF(AND(GJ51&lt;=10,GH51&gt;=$GI$92),HLOOKUP(GJ51,Points_Table_Modified,IF(HM51&gt;=6,8,HM51+2),FALSE),0),""),IF(GH51&lt;&gt;"",IF(AND(GJ51&lt;=10,GH51&gt;=$GI$92),HLOOKUP(GJ51,Points_Table,IF(HM51&gt;=6,8,HM51+2),FALSE),0),"")),"")</f>
        <v/>
      </c>
      <c r="GM51" s="53" t="str">
        <f>IF(GK51&lt;&gt;"",AVERAGE(IF(AND($G51="3",GK51&lt;&gt;""),HLOOKUP(GK51,Points_Table_Modified,IF(HM51&gt;=6,8,HM51+2),FALSE),IF(GK51&lt;&gt;"",HLOOKUP(GK51,Points_Table,IF(HM51&gt;=6,8,HM51+2),FALSE),"")),GL51),GL51)</f>
        <v/>
      </c>
      <c r="GN51" s="51" t="str">
        <f>IF(AND($G51="2",GH51&lt;&gt;""),GH51,"")</f>
        <v/>
      </c>
      <c r="GO51" s="52" t="str">
        <f>IF(AND(GH51&lt;&gt;"",$G51="2"),_xlfn.RANK.EQ(GH51,$GN$6:$GN$89),"")</f>
        <v/>
      </c>
      <c r="GP51" s="52" t="str">
        <f>IF(IF(GO51&lt;&gt;"",IF(MAX(COUNTIF($GO$6:$GO$89,$GO$6:$GO$89))&gt;1,"x",""),"")&lt;&gt;"",GO51+1,"")</f>
        <v/>
      </c>
      <c r="GQ51" s="54" t="str">
        <f>IF(GO51&lt;&gt;"",IF($G51="3",IF(GH51&lt;&gt;"",IF(AND(GO51&lt;=10,GH51&gt;=$GN$92),HLOOKUP(GO51,Points_Table_Modified,IF(HM51&gt;=6,8,HM51+2),FALSE),0),""),IF(GH51&lt;&gt;"",IF(AND(GO51&lt;=10,GH51&gt;=$GN$92),HLOOKUP(GO51,Points_Table,IF(HM51&gt;=6,8,HM51+2),FALSE),0),"")),"")</f>
        <v/>
      </c>
      <c r="GR51" s="53" t="str">
        <f>IF(GP51&lt;&gt;"",AVERAGE(IF(AND($G51="3",GP51&lt;&gt;""),HLOOKUP(GP51,Points_Table_Modified,IF(HM51&gt;=6,8,HM51+2),FALSE),IF(GP51&lt;&gt;"",HLOOKUP(GP51,Points_Table,IF(HM51&gt;=6,8,HM51+2),FALSE),"")),GQ51),GQ51)</f>
        <v/>
      </c>
      <c r="GS51" s="51" t="str">
        <f>IF(AND($G51="3",GH51&lt;&gt;""),GH51,"")</f>
        <v/>
      </c>
      <c r="GT51" s="52" t="str">
        <f>IF(AND(GH51&lt;&gt;"",$G51="3"),_xlfn.RANK.EQ(GH51,$GS$6:$GS$89),"")</f>
        <v/>
      </c>
      <c r="GU51" s="52" t="str">
        <f>IF(IF(GT51&lt;&gt;"",IF(MAX(COUNTIF($GT$6:$GT$89,$GT$6:$GT$89))&gt;1,"x",""),"")&lt;&gt;"",GT51+1,"")</f>
        <v/>
      </c>
      <c r="GV51" s="52" t="str">
        <f>IF(GT51&lt;&gt;"",IF($G51="3",IF(GH51&lt;&gt;"",IF(AND(GT51&lt;=20,GH51&gt;=$GS$92),HLOOKUP(GT51,Points_Table_Modified,IF(HM51&gt;=6,8,HM51+2),FALSE),0),""),IF(GH51&lt;&gt;"",IF(AND(GT51&lt;=10,GH51&gt;=$GS$92),HLOOKUP(GT51,Points_Table,IF(HM51&gt;=6,8,HM51+2),FALSE),0),"")),"")</f>
        <v/>
      </c>
      <c r="GW51" s="53" t="str">
        <f>IF(GU51&lt;&gt;"",AVERAGE(IF(AND($G51="3",GU51&lt;&gt;""),HLOOKUP(GU51,Points_Table_Modified,IF(HM51&gt;=6,8,HM51+2),FALSE),IF(GU51&lt;&gt;"",HLOOKUP(GU51,Points_Table,IF(HM51&gt;=6,8,HM51+2),FALSE),"")),GV51),GV51)</f>
        <v/>
      </c>
      <c r="GX51" s="51" t="str">
        <f>IF(AND($G51="4",GH51&lt;&gt;""),GH51,"")</f>
        <v/>
      </c>
      <c r="GY51" s="52" t="str">
        <f>IF(AND($GH51&lt;&gt;"",G51="4"),_xlfn.RANK.EQ(GH51,$GX$6:$GX$89),"")</f>
        <v/>
      </c>
      <c r="GZ51" s="52" t="str">
        <f>IF(IF(GY51&lt;&gt;"",IF(MAX(COUNTIF($GY$6:$GY$89,$GY$6:$GY$89))&gt;1,"x",""),"")&lt;&gt;"",GY51+1,"")</f>
        <v/>
      </c>
      <c r="HA51" s="52" t="str">
        <f>IF(GY51&lt;&gt;"",IF($G51="3",IF(GH51&lt;&gt;"",IF(AND(GY51&lt;=10,GH51&gt;=$GX$92),HLOOKUP(GY51,Points_Table_Modified,IF(HM51&gt;=6,8,HM51+2),FALSE),0),""),IF(GH51&lt;&gt;"",IF(AND(GY51&lt;=10,GH51&gt;=$GX$92),HLOOKUP(GY51,Points_Table,IF(HM51&gt;=6,8,HM51+2),FALSE),0),"")),"")</f>
        <v/>
      </c>
      <c r="HB51" s="53" t="str">
        <f>IF(GZ51&lt;&gt;"",AVERAGE(IF(AND($G51="3",GZ51&lt;&gt;""),HLOOKUP(GZ51,Points_Table_Modified,IF(HM51&gt;=6,8,HM51+2),FALSE),IF(GZ51&lt;&gt;"",HLOOKUP(GZ51,Points_Table,IF(HM51&gt;=6,8,HM51+2),FALSE),"")),HA51),HA51)</f>
        <v/>
      </c>
      <c r="HC51" s="51" t="str">
        <f>IF(AND($G51="5",GH51&lt;&gt;""),GH51,"")</f>
        <v/>
      </c>
      <c r="HD51" s="52" t="str">
        <f>IF(AND(GH51&lt;&gt;"",$G51="5"),_xlfn.RANK.EQ(GH51,$HC$6:$HC$89),"")</f>
        <v/>
      </c>
      <c r="HE51" s="52" t="str">
        <f>IF(IF(HD51&lt;&gt;"",IF(MAX(COUNTIF($HD$6:$HD$89,$HD$6:$HD$89))&gt;1,"x",""),"")&lt;&gt;"",HD51+1,"")</f>
        <v/>
      </c>
      <c r="HF51" s="52" t="str">
        <f>IF(HD51&lt;&gt;"",IF($G51="3",IF(GH51&lt;&gt;"",IF(AND(HD51&lt;=10,GH51&gt;=$HC$92),HLOOKUP(HD51,Points_Table_Modified,IF(HM51&gt;=6,8,HM51+2),FALSE),0),""),IF(GH51&lt;&gt;"",IF(AND(HD51&lt;=10,GH51&gt;=$HC$92),HLOOKUP(HD51,Points_Table,IF(HM51&gt;=6,8,HM51+2),FALSE),0),"")),"")</f>
        <v/>
      </c>
      <c r="HG51" s="53" t="str">
        <f>IF(HE51&lt;&gt;"",AVERAGE(IF(AND($G51="3",HE51&lt;&gt;""),HLOOKUP(HE51,Points_Table_Modified,IF(HM51&gt;=6,8,HM51+2),FALSE),IF(HE51&lt;&gt;"",HLOOKUP(HE51,Points_Table,IF(HM51&gt;=6,8,HM51+2),FALSE),"")),HF51),HF51)</f>
        <v/>
      </c>
      <c r="HH51" s="51" t="str">
        <f>IF(AND($G51="6",GH51&lt;&gt;""),GH51,"")</f>
        <v/>
      </c>
      <c r="HI51" s="52" t="str">
        <f>IF(AND(GH51&lt;&gt;"",$G51="6"),_xlfn.RANK.EQ(GH51,$HH$6:$HH$89),"")</f>
        <v/>
      </c>
      <c r="HJ51" s="52" t="str">
        <f>IF(IF(HI51&lt;&gt;"",IF(MAX(COUNTIF($HI$6:$HI$89,$HI$6:$HI$89))&gt;1,"x",""),"")&lt;&gt;"",HI51+1,"")</f>
        <v/>
      </c>
      <c r="HK51" s="52" t="str">
        <f>IF(HI51&lt;&gt;"",IF($G51="3",IF(GH51&lt;&gt;"",IF(AND(HI51&lt;=10,GH51&gt;=$HH$92),HLOOKUP(HI51,Points_Table_Modified,IF(HM51&gt;=6,8,HM51+2),FALSE),0),""),IF(GH51&lt;&gt;"",IF(AND(HI51&lt;=10,GH51&gt;=$HH$92),HLOOKUP(HI51,Points_Table,IF(HM51&gt;=6,8,HM51+2),FALSE),0),"")),"")</f>
        <v/>
      </c>
      <c r="HL51" s="53" t="str">
        <f>IF(HJ51&lt;&gt;"",AVERAGE(IF(AND($G51="3",HJ51&lt;&gt;""),HLOOKUP(HJ51,Points_Table_Modified,IF(HM51&gt;=6,8,HM51+2),FALSE),IF(HJ51&lt;&gt;"",HLOOKUP(HJ51,Points_Table,IF(HM51&gt;=6,8,HM51+2),FALSE),"")),HK51),HK51)</f>
        <v/>
      </c>
      <c r="HM51" s="57">
        <f>VLOOKUP($G51,Entries_D_Event,9,FALSE)</f>
        <v>0</v>
      </c>
      <c r="HN51" s="52" t="str">
        <f>CONCATENATE(HI51,HD51,GY51,GT51,GO51,GJ51)</f>
        <v/>
      </c>
      <c r="HO51" s="118" t="str">
        <f>IF(HN51&lt;&gt;"",IF(AND($G51="3",GH51&lt;&gt;""),10,IF(GH51&lt;&gt;"",5,"")),"")</f>
        <v/>
      </c>
      <c r="HP51" s="118">
        <f>_xlfn.NUMBERVALUE(IF(HN51&lt;&gt;"",CONCATENATE(HL51,HG51,HB51,GW51,GR51,GM51),""))</f>
        <v>0</v>
      </c>
      <c r="HQ51" s="56">
        <f>IFERROR(HO51+HP51,0)</f>
        <v>0</v>
      </c>
      <c r="HR51" s="90"/>
      <c r="HS51" s="52" t="str">
        <f>IF(AND($G51="1",HR51&lt;&gt;""),HR51,"")</f>
        <v/>
      </c>
      <c r="HT51" s="52" t="str">
        <f>IF(AND(HR51&lt;&gt;"",$G51="1"),_xlfn.RANK.EQ(HR51,$HS$6:$HS$89),"")</f>
        <v/>
      </c>
      <c r="HU51" s="52" t="str">
        <f>IF(IF(HT51&lt;&gt;"",IF(MAX(COUNTIF($HT$6:$HT$89,$HT$6:$HT$89))&gt;1,"x",""),"")&lt;&gt;"",HT51+1,"")</f>
        <v/>
      </c>
      <c r="HV51" s="52" t="str">
        <f>IF(HT51&lt;&gt;"",IF($G51="3",IF(HR51&lt;&gt;"",IF(AND(HT51&lt;=10,HR51&gt;=$HS$92),HLOOKUP(HT51,Points_Table_Modified,IF(IW51&gt;=6,8,IW51+2),FALSE),0),""),IF(HR51&lt;&gt;"",IF(AND(HT51&lt;=10,HR51&gt;=$HS$92),HLOOKUP(HT51,Points_Table,IF(IW51&gt;=6,8,IW51+2),FALSE),0),"")),"")</f>
        <v/>
      </c>
      <c r="HW51" s="53" t="str">
        <f>IF(HU51&lt;&gt;"",AVERAGE(IF(AND($G51="3",HU51&lt;&gt;""),HLOOKUP(HU51,Points_Table_Modified,IF(IW51&gt;=6,8,IW51+2),FALSE),IF(HU51&lt;&gt;"",HLOOKUP(HU51,Points_Table,IF(IW51&gt;=6,8,IW51+2),FALSE),"")),HV51),HV51)</f>
        <v/>
      </c>
      <c r="HX51" s="51" t="str">
        <f>IF(AND($G51="2",HR51&lt;&gt;""),HR51,"")</f>
        <v/>
      </c>
      <c r="HY51" s="52" t="str">
        <f>IF(AND(HR51&lt;&gt;"",$G51="2"),_xlfn.RANK.EQ(HR51,$HX$6:$HX$89),"")</f>
        <v/>
      </c>
      <c r="HZ51" s="52" t="str">
        <f>IF(IF(HY51&lt;&gt;"",IF(MAX(COUNTIF($HY$6:$HY$89,$HY$6:$HY$89))&gt;1,"x",""),"")&lt;&gt;"",HY51+1,"")</f>
        <v/>
      </c>
      <c r="IA51" s="54" t="str">
        <f>IF(HY51&lt;&gt;"",IF($G51="3",IF(HR51&lt;&gt;"",IF(AND(HY51&lt;=10,HR51&gt;=$HX$92),HLOOKUP(HY51,Points_Table_Modified,IF(IW51&gt;=6,8,IW51+2),FALSE),0),""),IF(HR51&lt;&gt;"",IF(AND(HY51&lt;=10,HR51&gt;=$HX$92),HLOOKUP(HY51,Points_Table,IF(IW51&gt;=6,8,IW51+2),FALSE),0),"")),"")</f>
        <v/>
      </c>
      <c r="IB51" s="53" t="str">
        <f>IF(HZ51&lt;&gt;"",AVERAGE(IF(AND($G51="3",HZ51&lt;&gt;""),HLOOKUP(HZ51,Points_Table_Modified,IF(IW51&gt;=6,8,IW51+2),FALSE),IF(HZ51&lt;&gt;"",HLOOKUP(HZ51,Points_Table,IF(IW51&gt;=6,8,IW51+2),FALSE),"")),IA51),IA51)</f>
        <v/>
      </c>
      <c r="IC51" s="51" t="str">
        <f>IF(AND($G51="3",HR51&lt;&gt;""),HR51,"")</f>
        <v/>
      </c>
      <c r="ID51" s="52" t="str">
        <f>IF(AND(HR51&lt;&gt;"",$G51="3"),_xlfn.RANK.EQ(HR51,$IC$6:$IC$89),"")</f>
        <v/>
      </c>
      <c r="IE51" s="52" t="str">
        <f>IF(IF(ID51&lt;&gt;"",IF(MAX(COUNTIF($ID$6:$ID$89,$ID$6:$ID$89))&gt;1,"x",""),"")&lt;&gt;"",ID51+1,"")</f>
        <v/>
      </c>
      <c r="IF51" s="52" t="str">
        <f>IF(ID51&lt;&gt;"",IF($G51="3",IF(HR51&lt;&gt;"",IF(AND(ID51&lt;=20,HR51&gt;=$IC$92),HLOOKUP(ID51,Points_Table_Modified,IF(IW51&gt;=6,8,IW51+2),FALSE),0),""),IF(HR51&lt;&gt;"",IF(AND(ID51&lt;=10,HR51&gt;=$IC$92),HLOOKUP(ID51,Points_Table,IF(IW51&gt;=6,8,IW51+2),FALSE),0),"")),"")</f>
        <v/>
      </c>
      <c r="IG51" s="53" t="str">
        <f>IF(IE51&lt;&gt;"",AVERAGE(IF(AND($G51="3",IE51&lt;&gt;""),HLOOKUP(IE51,Points_Table_Modified,IF(IW51&gt;=6,8,IW51+2),FALSE),IF(IE51&lt;&gt;"",HLOOKUP(IE51,Points_Table,IF(IW51&gt;=6,8,IW51+2),FALSE),"")),IF51),IF51)</f>
        <v/>
      </c>
      <c r="IH51" s="51" t="str">
        <f>IF(AND($G51="4",HR51&lt;&gt;""),HR51,"")</f>
        <v/>
      </c>
      <c r="II51" s="52" t="str">
        <f>IF(AND(HR51&lt;&gt;"",G51="4"),_xlfn.RANK.EQ(HR51,$IH$6:$IH$89),"")</f>
        <v/>
      </c>
      <c r="IJ51" s="52" t="str">
        <f>IF(IF(II51&lt;&gt;"",IF(MAX(COUNTIF($II$6:$II$89,$II$6:$II$89))&gt;1,"x",""),"")&lt;&gt;"",II51+1,"")</f>
        <v/>
      </c>
      <c r="IK51" s="52" t="str">
        <f>IF(II51&lt;&gt;"",IF($G51="3",IF(HR51&lt;&gt;"",IF(AND(II51&lt;=10,HR51&gt;=$IH$92),HLOOKUP(II51,Points_Table_Modified,IF(IW51&gt;=6,8,IW51+2),FALSE),0),""),IF(HR51&lt;&gt;"",IF(AND(II51&lt;=10,HR51&gt;=$IH$92),HLOOKUP(II51,Points_Table,IF(IW51&gt;=6,8,IW51+2),FALSE),0),"")),"")</f>
        <v/>
      </c>
      <c r="IL51" s="53" t="str">
        <f>IF(IJ51&lt;&gt;"",AVERAGE(IF(AND($G51="3",IJ51&lt;&gt;""),HLOOKUP(IJ51,Points_Table_Modified,IF(IW51&gt;=6,8,IW51+2),FALSE),IF(IJ51&lt;&gt;"",HLOOKUP(IJ51,Points_Table,IF(IW51&gt;=6,8,IW51+2),FALSE),"")),IK51),IK51)</f>
        <v/>
      </c>
      <c r="IM51" s="51" t="str">
        <f>IF(AND($G51="5",HR51&lt;&gt;""),HR51,"")</f>
        <v/>
      </c>
      <c r="IN51" s="52" t="str">
        <f>IF(AND(HR51&lt;&gt;"",$G51="5"),_xlfn.RANK.EQ(HR51,$IM$6:$IM$89),"")</f>
        <v/>
      </c>
      <c r="IO51" s="52" t="str">
        <f>IF(IF(IN51&lt;&gt;"",IF(MAX(COUNTIF($IN$6:$IN$89,$IN$6:$IN$89))&gt;1,"x",""),"")&lt;&gt;"",IN51+1,"")</f>
        <v/>
      </c>
      <c r="IP51" s="52" t="str">
        <f>IF(IN51&lt;&gt;"",IF($G51="3",IF(HR51&lt;&gt;"",IF(AND(IN51&lt;=10,HR51&gt;=$IM$92),HLOOKUP(IN51,Points_Table_Modified,IF(IW51&gt;=6,8,IW51+2),FALSE),0),""),IF(HR51&lt;&gt;"",IF(AND(IN51&lt;=10,HR51&gt;=$IM$92),HLOOKUP(IN51,Points_Table,IF(IW51&gt;=6,8,IW51+2),FALSE),0),"")),"")</f>
        <v/>
      </c>
      <c r="IQ51" s="53" t="str">
        <f>IF(IO51&lt;&gt;"",AVERAGE(IF(AND($G51="3",IO51&lt;&gt;""),HLOOKUP(IO51,Points_Table_Modified,IF(IW51&gt;=6,8,IW51+2),FALSE),IF(IO51&lt;&gt;"",HLOOKUP(IO51,Points_Table,IF(IW51&gt;=6,8,IW51+2),FALSE),"")),IP51),IP51)</f>
        <v/>
      </c>
      <c r="IR51" s="51" t="str">
        <f>IF(AND($G51="6",HR51&lt;&gt;""),HR51,"")</f>
        <v/>
      </c>
      <c r="IS51" s="52" t="str">
        <f>IF(AND(HR51&lt;&gt;"",$G51="6"),_xlfn.RANK.EQ(HR51,$IR$6:$IR$89),"")</f>
        <v/>
      </c>
      <c r="IT51" s="52" t="str">
        <f>IF(IF(IS51&lt;&gt;"",IF(MAX(COUNTIF($IS$6:$IS$89,$IS$6:$IS$89))&gt;1,"x",""),"")&lt;&gt;"",IS51+1,"")</f>
        <v/>
      </c>
      <c r="IU51" s="52" t="str">
        <f>IF(IS51&lt;&gt;"",IF($G51="3",IF(HR51&lt;&gt;"",IF(AND(IS51&lt;=10,HR51&gt;=$IR$92),HLOOKUP(IS51,Points_Table_Modified,IF(IW51&gt;=6,8,IW51+2),FALSE),0),""),IF(HR51&lt;&gt;"",IF(AND(IS51&lt;=10,HR51&gt;=$IR$92),HLOOKUP(IS51,Points_Table,IF(IW51&gt;=6,8,IW51+2),FALSE),0),"")),"")</f>
        <v/>
      </c>
      <c r="IV51" s="53" t="str">
        <f>IF(IT51&lt;&gt;"",AVERAGE(IF(AND($G51="3",IT51&lt;&gt;""),HLOOKUP(IT51,Points_Table_Modified,IF(IW51&gt;=6,8,IW51+2),FALSE),IF(IT51&lt;&gt;"",HLOOKUP(IT51,Points_Table,IF(IW51&gt;=6,8,IW51+2),FALSE),"")),IU51),IU51)</f>
        <v/>
      </c>
      <c r="IW51" s="57">
        <f>VLOOKUP($G51,Entries_D_Event,10,FALSE)</f>
        <v>0</v>
      </c>
      <c r="IX51" s="52" t="str">
        <f>CONCATENATE(IS51,IN51,II51,ID51,HY51,HT51)</f>
        <v/>
      </c>
      <c r="IY51" s="118" t="str">
        <f>IF(IX51&lt;&gt;"",IF(AND($G51="3",HR51&lt;&gt;""),10,IF(HR51&lt;&gt;"",5,"")),"")</f>
        <v/>
      </c>
      <c r="IZ51" s="118">
        <f>_xlfn.NUMBERVALUE(IF(IX51&lt;&gt;"",CONCATENATE(IV51,IQ51,IL51,IG51,IB51,HW51),""))</f>
        <v>0</v>
      </c>
      <c r="JA51" s="56">
        <f>IFERROR(IY51+IZ51,0)</f>
        <v>0</v>
      </c>
      <c r="JB51" s="90"/>
      <c r="JC51" s="52" t="str">
        <f>IF(AND($G51="1",JB51&lt;&gt;""),JB51,"")</f>
        <v/>
      </c>
      <c r="JD51" s="52" t="str">
        <f>IF(AND(JB51&lt;&gt;"",$G51="1"),_xlfn.RANK.EQ(JB51,$JC$6:$JC$89),"")</f>
        <v/>
      </c>
      <c r="JE51" s="52" t="str">
        <f>IF(IF(JD51&lt;&gt;"",IF(MAX(COUNTIF($JD$6:$JD$89,$JD$6:$JD$89))&gt;1,"x",""),"")&lt;&gt;"",JD51+1,"")</f>
        <v/>
      </c>
      <c r="JF51" s="52" t="str">
        <f>IF(JD51&lt;&gt;"",IF($G51="3",IF(JB51&lt;&gt;"",IF(AND(JD51&lt;=10,JB51&gt;=$JC$92),HLOOKUP(JD51,Points_Table_Modified,IF(KG51&gt;=6,8,KG51+2),FALSE),0),""),IF(JB51&lt;&gt;"",IF(AND(JD51&lt;=10,JB51&gt;=$JC$92),HLOOKUP(JD51,Points_Table,IF(KG51&gt;=6,8,KG51+2),FALSE),0),"")),"")</f>
        <v/>
      </c>
      <c r="JG51" s="53" t="str">
        <f>IF(JE51&lt;&gt;"",AVERAGE(IF(AND($G51="3",JE51&lt;&gt;""),HLOOKUP(JE51,Points_Table_Modified,IF(KG51&gt;=6,8,KG51+2),FALSE),IF(JE51&lt;&gt;"",HLOOKUP(JE51,Points_Table,IF(KG51&gt;=6,8,KG51+2),FALSE),"")),JF51),JF51)</f>
        <v/>
      </c>
      <c r="JH51" s="51" t="str">
        <f>IF(AND($G51="2",JB51&lt;&gt;""),JB51,"")</f>
        <v/>
      </c>
      <c r="JI51" s="52" t="str">
        <f>IF(AND(JB51&lt;&gt;"",$G51="2"),_xlfn.RANK.EQ(JB51,$JH$6:$JH$89),"")</f>
        <v/>
      </c>
      <c r="JJ51" s="52" t="str">
        <f>IF(IF(JI51&lt;&gt;"",IF(MAX(COUNTIF($JI$6:$JI$89,$JI$6:$JI$89))&gt;1,"x",""),"")&lt;&gt;"",JI51+1,"")</f>
        <v/>
      </c>
      <c r="JK51" s="54" t="str">
        <f>IF(JI51&lt;&gt;"",IF($G51="3",IF(JB51&lt;&gt;"",IF(AND(JI51&lt;=10,JB51&gt;=$JH$92),HLOOKUP(JI51,Points_Table_Modified,IF(KG51&gt;=6,8,KG51+2),FALSE),0),""),IF(JB51&lt;&gt;"",IF(AND(JI51&lt;=10,JB51&gt;=$JH$92),HLOOKUP(JI51,Points_Table,IF(KG51&gt;=6,8,KG51+2),FALSE),0),"")),"")</f>
        <v/>
      </c>
      <c r="JL51" s="53" t="str">
        <f>IF(JJ51&lt;&gt;"",AVERAGE(IF(AND($G51="3",JJ51&lt;&gt;""),HLOOKUP(JJ51,Points_Table_Modified,IF(KG51&gt;=6,8,KG51+2),FALSE),IF(JJ51&lt;&gt;"",HLOOKUP(JJ51,Points_Table,IF(KG51&gt;=6,8,KG51+2),FALSE),"")),JK51),JK51)</f>
        <v/>
      </c>
      <c r="JM51" s="51" t="str">
        <f>IF(AND($G51="3",JB51&lt;&gt;""),JB51,"")</f>
        <v/>
      </c>
      <c r="JN51" s="52" t="str">
        <f>IF(AND(JB51&lt;&gt;"",$G51="3"),_xlfn.RANK.EQ(JB51,$JM$6:$JM$89),"")</f>
        <v/>
      </c>
      <c r="JO51" s="52" t="str">
        <f>IF(IF(JN51&lt;&gt;"",IF(MAX(COUNTIF($JN$6:$JN$89,$JN$6:$JN$89))&gt;1,"x",""),"")&lt;&gt;"",JN51+1,"")</f>
        <v/>
      </c>
      <c r="JP51" s="52" t="str">
        <f>IF(JN51&lt;&gt;"",IF($G51="3",IF(JB51&lt;&gt;"",IF(AND(JN51&lt;=20,JB51&gt;=$JM$92),HLOOKUP(JN51,Points_Table_Modified,IF(KG51&gt;=6,8,KG51+2),FALSE),0),""),IF(JB51&lt;&gt;"",IF(AND(JN51&lt;=10,JB51&gt;=$JM$92),HLOOKUP(JN51,Points_Table,IF(KG51&gt;=6,8,KG51+2),FALSE),0),"")),"")</f>
        <v/>
      </c>
      <c r="JQ51" s="53" t="str">
        <f>IF(JO51&lt;&gt;"",AVERAGE(IF(AND($G51="3",JO51&lt;&gt;""),HLOOKUP(JO51,Points_Table_Modified,IF(KG51&gt;=6,8,KG51+2),FALSE),IF(JO51&lt;&gt;"",HLOOKUP(JO51,Points_Table,IF(KG51&gt;=6,8,KG51+2),FALSE),"")),JP51),JP51)</f>
        <v/>
      </c>
      <c r="JR51" s="51" t="str">
        <f>IF(AND($G51="4",JB51&lt;&gt;""),JB51,"")</f>
        <v/>
      </c>
      <c r="JS51" s="52" t="str">
        <f>IF(AND(JB51&lt;&gt;"",G51="4"),_xlfn.RANK.EQ(JB51,$JR$6:$JR$89),"")</f>
        <v/>
      </c>
      <c r="JT51" s="52" t="str">
        <f>IF(IF(JS51&lt;&gt;"",IF(MAX(COUNTIF($JS$6:$JS$89,$JS$6:$JS$89))&gt;1,"x",""),"")&lt;&gt;"",JS51+1,"")</f>
        <v/>
      </c>
      <c r="JU51" s="52" t="str">
        <f>IF(JS51&lt;&gt;"",IF($G51="3",IF(JB51&lt;&gt;"",IF(AND(JS51&lt;=10,JB51&gt;=$JR$92),HLOOKUP(JS51,Points_Table_Modified,IF(KG51&gt;=6,8,KG51+2),FALSE),0),""),IF(JB51&lt;&gt;"",IF(AND(JS51&lt;=10,JB51&gt;=$JR$92),HLOOKUP(JS51,Points_Table,IF(KG51&gt;=6,8,KG51+2),FALSE),0),"")),"")</f>
        <v/>
      </c>
      <c r="JV51" s="53" t="str">
        <f>IF(JT51&lt;&gt;"",AVERAGE(IF(AND($G51="3",JT51&lt;&gt;""),HLOOKUP(JT51,Points_Table_Modified,IF(KG51&gt;=6,8,KG51+2),FALSE),IF(JT51&lt;&gt;"",HLOOKUP(JT51,Points_Table,IF(KG51&gt;=6,8,KG51+2),FALSE),"")),JU51),JU51)</f>
        <v/>
      </c>
      <c r="JW51" s="51" t="str">
        <f>IF(AND($G51="5",JB51&lt;&gt;""),JB51,"")</f>
        <v/>
      </c>
      <c r="JX51" s="52" t="str">
        <f>IF(AND(JB51&lt;&gt;"",$G51="5"),_xlfn.RANK.EQ(JB51,$JW$6:$JW$89),"")</f>
        <v/>
      </c>
      <c r="JY51" s="52" t="str">
        <f>IF(IF(JX51&lt;&gt;"",IF(MAX(COUNTIF($JX$6:$JX$89,$JX$6:$JX$89))&gt;1,"x",""),"")&lt;&gt;"",JX51+1,"")</f>
        <v/>
      </c>
      <c r="JZ51" s="52" t="str">
        <f>IF(JX51&lt;&gt;"",IF($G51="3",IF(JB51&lt;&gt;"",IF(AND(JX51&lt;=10,JB51&gt;=$JW$92),HLOOKUP(JX51,Points_Table_Modified,IF(KG51&gt;=6,8,KG51+2),FALSE),0),""),IF(JB51&lt;&gt;"",IF(AND(JX51&lt;=10,JB51&gt;=$JW$92),HLOOKUP(JX51,Points_Table,IF(KG51&gt;=6,8,KG51+2),FALSE),0),"")),"")</f>
        <v/>
      </c>
      <c r="KA51" s="53" t="str">
        <f>IF(JY51&lt;&gt;"",AVERAGE(IF(AND($G51="3",JY51&lt;&gt;""),HLOOKUP(JY51,Points_Table_Modified,IF(KG51&gt;=6,8,KG51+2),FALSE),IF(JY51&lt;&gt;"",HLOOKUP(JY51,Points_Table,IF(KG51&gt;=6,8,KG51+2),FALSE),"")),JZ51),JZ51)</f>
        <v/>
      </c>
      <c r="KB51" s="51" t="str">
        <f>IF(AND($G51="6",JB51&lt;&gt;""),JB51,"")</f>
        <v/>
      </c>
      <c r="KC51" s="52" t="str">
        <f>IF(AND(JB51&lt;&gt;"",$G51="6"),_xlfn.RANK.EQ(JB51,$KB$6:$KB$89),"")</f>
        <v/>
      </c>
      <c r="KD51" s="52" t="str">
        <f>IF(IF(KC51&lt;&gt;"",IF(MAX(COUNTIF($KC$6:$KC$89,$KC$6:$KC$89))&gt;1,"x",""),"")&lt;&gt;"",KC51+1,"")</f>
        <v/>
      </c>
      <c r="KE51" s="52" t="str">
        <f>IF(KC51&lt;&gt;"",IF($G51="3",IF(JB51&lt;&gt;"",IF(AND(KC51&lt;=10,JB51&gt;=$KB$92),HLOOKUP(KC51,Points_Table_Modified,IF(KG51&gt;=6,8,KG51+2),FALSE),0),""),IF(JB51&lt;&gt;"",IF(AND(KC51&lt;=10,JB51&gt;=$KB$92),HLOOKUP(KC51,Points_Table,IF(KG51&gt;=6,8,KG51+2),FALSE),0),"")),"")</f>
        <v/>
      </c>
      <c r="KF51" s="53" t="str">
        <f>IF(KD51&lt;&gt;"",AVERAGE(IF(AND($G51="3",KD51&lt;&gt;""),HLOOKUP(KD51,Points_Table_Modified,IF(KG51&gt;=6,8,KG51+2),FALSE),IF(KD51&lt;&gt;"",HLOOKUP(KD51,Points_Table,IF(KG51&gt;=6,8,KG51+2),FALSE),"")),KE51),KE51)</f>
        <v/>
      </c>
      <c r="KG51" s="57">
        <f>VLOOKUP($G51,Entries_D_Event,11,FALSE)</f>
        <v>0</v>
      </c>
      <c r="KH51" s="52" t="str">
        <f>CONCATENATE(KC51,JX51,JS51,JN51,JI51,JD51)</f>
        <v/>
      </c>
      <c r="KI51" s="118" t="str">
        <f>IF(KH51&lt;&gt;"",IF(AND($G51="3",JB51&lt;&gt;""),10,IF(JB51&lt;&gt;"",5,"")),"")</f>
        <v/>
      </c>
      <c r="KJ51" s="118">
        <f>_xlfn.NUMBERVALUE(IF(KH51&lt;&gt;"",CONCATENATE(KF51,KA51,JV51,JQ51,JL51,JG51),""))</f>
        <v>0</v>
      </c>
      <c r="KK51" s="56">
        <f>IFERROR(KI51+KJ51,0)</f>
        <v>0</v>
      </c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</row>
    <row r="52" spans="1:358" s="1" customFormat="1" x14ac:dyDescent="0.25">
      <c r="A52" s="35"/>
      <c r="B52" s="45">
        <v>47</v>
      </c>
      <c r="C52" s="46" t="s">
        <v>211</v>
      </c>
      <c r="D52" s="47" t="s">
        <v>212</v>
      </c>
      <c r="E52" s="50"/>
      <c r="F52" s="109">
        <v>935</v>
      </c>
      <c r="G52" s="49"/>
      <c r="H52" s="50" t="s">
        <v>213</v>
      </c>
      <c r="I52" s="187">
        <f>AS52+CC52+DM52+EW52+GG52+HQ52+JA52+KK52</f>
        <v>0</v>
      </c>
      <c r="J52" s="115"/>
      <c r="K52" s="102" t="str">
        <f>IF(AND(J52&lt;&gt;"",$G52="1"),J52,"")</f>
        <v/>
      </c>
      <c r="L52" s="103" t="str">
        <f>IF(AND(J52&lt;&gt;"",$G52="1"),_xlfn.RANK.EQ(J52,$K$6:$K$89),"")</f>
        <v/>
      </c>
      <c r="M52" s="103" t="str">
        <f>IF(G52="6",IF(IF(L52&lt;&gt;"",IF(MAX(COUNTIF($L$6:$L$89,$L$6:$L$89))&gt;1,"x",""),"")&lt;&gt;"",L52+1,""),IF(K52=0,"",IF(IF(L52&lt;&gt;"",IF(MAX(COUNTIF($L$6:$L$89,$L$6:$L$89))&gt;1,"x",""),"")&lt;&gt;"",L52+1,"")))</f>
        <v/>
      </c>
      <c r="N52" s="103" t="str">
        <f>IF(L52&lt;&gt;"",IF($G52="3",IF(AND(L52&lt;=20,J52&gt;=$K$92),HLOOKUP(L52,Points_Table_Modified,IF(AO52&gt;=6,8,AO52+2),FALSE),0),IF(AND(L52&lt;=10,J52&gt;=$K$92),HLOOKUP(L52,Points_Table,IF(AO52&gt;=6,8,AO52+2),FALSE),0)),"")</f>
        <v/>
      </c>
      <c r="O52" s="103" t="str">
        <f>IF(M52&lt;&gt;"",AVERAGE(IF(AND($G52="3",M52&lt;&gt;""),HLOOKUP(M52,Points_Table_Modified,IF(AO52&gt;=6,8,AO52+2),FALSE),IF(M52&lt;&gt;"",HLOOKUP(M52,Points_Table,IF(AO52&gt;=6,8,AO52+2),FALSE),"")),N52),N52)</f>
        <v/>
      </c>
      <c r="P52" s="102" t="str">
        <f>IF(AND(J52&lt;&gt;"",$G52="2"),J52,"")</f>
        <v/>
      </c>
      <c r="Q52" s="103" t="str">
        <f>IF(AND(J52&lt;&gt;"",$G52="2"),_xlfn.RANK.EQ(J52,$P$6:$P$89),"")</f>
        <v/>
      </c>
      <c r="R52" s="103" t="str">
        <f>IF(G52="6",IF(IF(Q52&lt;&gt;"",IF(MAX(COUNTIF($Q$6:$Q$89,$Q$6:$Q$89))&gt;1,"x",""),"")&lt;&gt;"",Q52+1,""),IF(P52=0,"",IF(IF(Q52&lt;&gt;"",IF(MAX(COUNTIF($Q$6:$Q$89,$Q$6:$Q$89))&gt;1,"x",""),"")&lt;&gt;"",Q52+1,"")))</f>
        <v/>
      </c>
      <c r="S52" s="103" t="str">
        <f>IF(Q52&lt;&gt;"",IF($G52="3",IF(J52&lt;&gt;"",IF(AND(Q52&lt;=10,J52&gt;=$P$92),HLOOKUP(Q52,Points_Table_Modified,IF(AO52&gt;=6,8,AO52+2),FALSE),0),""),IF(J52&lt;&gt;"",IF(AND(Q52&lt;=10,J52&gt;=$P$92),HLOOKUP(Q52,Points_Table,IF(AO52&gt;=6,8,AO52+2),FALSE),0),"")),"")</f>
        <v/>
      </c>
      <c r="T52" s="103" t="str">
        <f>IF(R52&lt;&gt;"",AVERAGE(IF(AND($G52="3",R52&lt;&gt;""),HLOOKUP(R52,Points_Table_Modified,IF(AO52&gt;=6,8,AO52+2),FALSE),IF(R52&lt;&gt;"",HLOOKUP(R52,Points_Table,IF(AO52&gt;=6,8,AO52+2),FALSE),"")),S52),S52)</f>
        <v/>
      </c>
      <c r="U52" s="102" t="str">
        <f>IF(AND(J52&lt;&gt;"",$G52="3"),J52,"")</f>
        <v/>
      </c>
      <c r="V52" s="103" t="str">
        <f>IF(AND(J52&lt;&gt;"",$G52="3"),_xlfn.RANK.EQ(J52,$U$6:$U$89),"")</f>
        <v/>
      </c>
      <c r="W52" s="103" t="str">
        <f>IF(G52="6",IF(IF(V52&lt;&gt;"",IF(MAX(COUNTIF($V$6:$V$89,$V$6:$V$89))&gt;1,"x",""),"")&lt;&gt;"",V52+1,""),IF(U52=0,"",IF(IF(V52&lt;&gt;"",IF(MAX(COUNTIF($V$6:$V$89,$V$6:$V$89))&gt;1,"x",""),"")&lt;&gt;"",V52+1,"")))</f>
        <v/>
      </c>
      <c r="X52" s="103" t="str">
        <f>IF(V52&lt;&gt;"",IF($G52="3",IF(J52&lt;&gt;"",IF(AND(V52&lt;=20,J52&gt;=$U$92),HLOOKUP(V52,Points_Table_Modified,IF(AO52&gt;=6,8,AO52+2),FALSE),0),""),IF(J52&lt;&gt;"",IF(AND(V52&lt;=10,$J52&gt;=$U$92),HLOOKUP(V52,Points_Table,IF(AO52&gt;=6,8,AO52+2),FALSE),0),"")),"")</f>
        <v/>
      </c>
      <c r="Y52" s="103" t="str">
        <f>IF(W52&lt;&gt;"",AVERAGE(IF(AND($G52="3",W52&lt;&gt;""),HLOOKUP(W52,Points_Table_Modified,IF(AO52&gt;=6,8,AO52+2),FALSE),IF(W52&lt;&gt;"",HLOOKUP(W52,Points_Table,IF(AO52&gt;=6,8,AO52+2),FALSE),"")),X52),X52)</f>
        <v/>
      </c>
      <c r="Z52" s="102" t="str">
        <f>IF(AND(J52&lt;&gt;"",$G52="4"),J52,"")</f>
        <v/>
      </c>
      <c r="AA52" s="103" t="str">
        <f>IF(AND($J52&lt;&gt;"",G52="4"),_xlfn.RANK.EQ(J52,$Z$6:$Z$89),"")</f>
        <v/>
      </c>
      <c r="AB52" s="103" t="str">
        <f>IF($G52="6",IF(IF(AA52&lt;&gt;"",IF(MAX(COUNTIF($AA$6:$AA$89,$AA$6:$AA$89))&gt;1,"x",""),"")&lt;&gt;"",AA52+1,""),IF(Z52=0,"",IF(IF(AA52&lt;&gt;"",IF(MAX(COUNTIF($AA$6:$AA$89,$AA$6:$AA$89))&gt;1,"x",""),"")&lt;&gt;"",AA52+1,"")))</f>
        <v/>
      </c>
      <c r="AC52" s="103" t="str">
        <f>IF(AA52&lt;&gt;"",IF($G52="3",IF(J52&lt;&gt;"",IF(AND(AA52&lt;=10,J52&gt;=$Z$92),HLOOKUP(AA52,Points_Table_Modified,IF(AO52&gt;=6,8,AO52+2),FALSE),0),""),IF(J52&lt;&gt;"",IF(AND(AA52&lt;=10,J52&gt;=$Z$92),HLOOKUP(AA52,Points_Table,IF(AO52&gt;=6,8,AO52+2),FALSE),0),"")),"")</f>
        <v/>
      </c>
      <c r="AD52" s="103" t="str">
        <f>IF(AB52&lt;&gt;"",AVERAGE(IF(AND($G52="3",AB52&lt;&gt;""),HLOOKUP(AB52,Points_Table_Modified,IF(AO52&gt;=6,8,AO52+2),FALSE),IF(AB52&lt;&gt;"",HLOOKUP(AB52,Points_Table,IF(AO52&gt;=6,8,AO52+2),FALSE),"")),AC52),AC52)</f>
        <v/>
      </c>
      <c r="AE52" s="102" t="str">
        <f>IF(AND(J52&lt;&gt;"",$G52="5"),J52,"")</f>
        <v/>
      </c>
      <c r="AF52" s="103" t="str">
        <f>IF(AND(J52&lt;&gt;"",$G52="5"),_xlfn.RANK.EQ(J52,$AE$6:$AE$89),"")</f>
        <v/>
      </c>
      <c r="AG52" s="103" t="str">
        <f>IF($G52="6",IF(IF(AF52&lt;&gt;"",IF(MAX(COUNTIF($AF$6:$AF$89,$AF$6:$AF$89))&gt;1,"x",""),"")&lt;&gt;"",AF52+1,""),IF(AE52=0,"",IF(IF(AF52&lt;&gt;"",IF(MAX(COUNTIF($AF$6:$AF$89,$AF$6:$AF$89))&gt;1,"x",""),"")&lt;&gt;"",AF52+1,"")))</f>
        <v/>
      </c>
      <c r="AH52" s="103" t="str">
        <f>IF(AF52&lt;&gt;"",IF($G52="3",IF(J52&lt;&gt;"",IF(AND(AF52&lt;=10,J52&gt;=$AE$92),HLOOKUP(AF52,Points_Table_Modified,IF(AO52&gt;=6,8,AO52+2),FALSE),0),""),IF(J52&lt;&gt;"",IF(AND(AF52&lt;=10,J52&gt;=$AE$92),HLOOKUP(AF52,Points_Table,IF(AO52&gt;=6,8,AO52+2),FALSE),0),"")),"")</f>
        <v/>
      </c>
      <c r="AI52" s="103" t="str">
        <f>IF(AG52&lt;&gt;"",AVERAGE(IF(AND($G52="3",AG52&lt;&gt;""),HLOOKUP(AG52,Points_Table_Modified,IF(AO52&gt;=6,8,AO52+2),FALSE),IF(AG52&lt;&gt;"",HLOOKUP(AG52,Points_Table,IF(AO52&gt;=6,8,AO52+2),FALSE),"")),AH52),AH52)</f>
        <v/>
      </c>
      <c r="AJ52" s="102" t="str">
        <f>IF(AND(J52&lt;&gt;"",$G52="6"),J52,"")</f>
        <v/>
      </c>
      <c r="AK52" s="103" t="str">
        <f>IF(AND(J52&lt;&gt;"",$G52="6"),_xlfn.RANK.EQ(J52,$AJ$6:$AJ$89),"")</f>
        <v/>
      </c>
      <c r="AL52" s="103" t="str">
        <f>IF(G52="6",IF(IF(AK52&lt;&gt;"",IF(MAX(COUNTIF($AK$6:$AK$89,$AK$6:$AK$89))&gt;1,"x",""),"")&lt;&gt;"",AK52+1,""),IF(AJ52=0,"",IF(IF(AK52&lt;&gt;"",IF(MAX(COUNTIF($AK$6:$AK$89,$AK$6:$AK$89))&gt;1,"x",""),"")&lt;&gt;"",AK52+1,"")))</f>
        <v/>
      </c>
      <c r="AM52" s="103" t="str">
        <f>IF(AK52&lt;&gt;"",IF($G52="3",IF(J52&lt;&gt;"",IF(AND(AK52&lt;=10,J52&gt;=$AJ$92),HLOOKUP(AK52,Points_Table_Modified,IF(AO52&gt;=6,8,AO52+2),FALSE),0),""),IF(J52&lt;&gt;"",IF(AND(AK52&lt;=10,J52&gt;=$AJ$92),HLOOKUP(AK52,Points_Table,IF(AO52&gt;=6,8,AO52+2),FALSE),0),"")),"")</f>
        <v/>
      </c>
      <c r="AN52" s="136" t="str">
        <f>IF(AL52&lt;&gt;"",AVERAGE(IF(AND($G52="3",AL52&lt;&gt;""),HLOOKUP(AL52,Points_Table_Modified,IF(AO52&gt;=6,8,AO52+2),FALSE),IF(AL52&lt;&gt;"",HLOOKUP(AL52,Points_Table,IF(AO52&gt;=6,8,AO52+2),FALSE),"")),AM52),AM52)</f>
        <v/>
      </c>
      <c r="AO52" s="55" t="e">
        <f>VLOOKUP($G52,Entries_D_Event,4,FALSE)</f>
        <v>#N/A</v>
      </c>
      <c r="AP52" s="52" t="str">
        <f>CONCATENATE(AK52,AF52,AA52,V52,Q52,L52)</f>
        <v/>
      </c>
      <c r="AQ52" s="118" t="str">
        <f>IF(AP52&lt;&gt;"",IF(AND($G52="3",J52&lt;&gt;""),10,IF(J52&lt;&gt;"",5,"")),"")</f>
        <v/>
      </c>
      <c r="AR52" s="118">
        <f>_xlfn.NUMBERVALUE(IF(AP52&lt;&gt;"",CONCATENATE(AN52,AI52,AD52,Y52,T52,O52),""))</f>
        <v>0</v>
      </c>
      <c r="AS52" s="56">
        <f>IFERROR(AQ52+AR52,0)</f>
        <v>0</v>
      </c>
      <c r="AT52" s="90"/>
      <c r="AU52" s="54" t="str">
        <f>IF(AND(AT52&lt;&gt;"",$G52="1"),AT52,"")</f>
        <v/>
      </c>
      <c r="AV52" s="52" t="str">
        <f>IF(AND(AT52&lt;&gt;"",$G52="1"),_xlfn.RANK.EQ(AT52,$AU$6:$AU$89),"")</f>
        <v/>
      </c>
      <c r="AW52" s="52" t="str">
        <f>IF(IF(AV52&lt;&gt;"",IF(MAX(COUNTIF($AV$6:$AV$89,$AV$6:$AV$89))&gt;1,"x",""),"")&lt;&gt;"",AV52+1,"")</f>
        <v/>
      </c>
      <c r="AX52" s="52" t="str">
        <f>IF(AV52&lt;&gt;"",IF($G52="3",IF(AT52&lt;&gt;"",IF(AND(AV52&lt;=10,AT52&gt;=$AU$92),HLOOKUP(AV52,Points_Table_Modified,IF(BY52&gt;=6,8,BY52+2),FALSE),0),""),IF(AT52&lt;&gt;"",IF(AND(AV52&lt;=10,AT52&gt;=$AU$92),HLOOKUP(AV52,Points_Table,IF(BY52&gt;=6,8,BY52+2),FALSE),0),"")),"")</f>
        <v/>
      </c>
      <c r="AY52" s="53" t="str">
        <f>IF(AW52&lt;&gt;"",AVERAGE(IF(AND($G52="3",AW52&lt;&gt;""),HLOOKUP(AW52,Points_Table_Modified,IF(BY52&gt;=6,8,BY52+2),FALSE),IF(AW52&lt;&gt;"",HLOOKUP(AW52,Points_Table,IF(BY52&gt;=6,8,BY52+2),FALSE),"")),AX52),AX52)</f>
        <v/>
      </c>
      <c r="AZ52" s="51" t="str">
        <f>IF(AND($G52="2",AT52&lt;&gt;""),AT52,"")</f>
        <v/>
      </c>
      <c r="BA52" s="52" t="str">
        <f>IF(AND(AT52&lt;&gt;"",$G52="2"),_xlfn.RANK.EQ(AT52,$AZ$6:$AZ$89),"")</f>
        <v/>
      </c>
      <c r="BB52" s="52" t="str">
        <f>IF(IF(BA52&lt;&gt;"",IF(MAX(COUNTIF($BA$6:$BA$89,$BA$6:$BA$89))&gt;1,"x",""),"")&lt;&gt;"",BA52+1,"")</f>
        <v/>
      </c>
      <c r="BC52" s="54" t="str">
        <f>IF(BA52&lt;&gt;"",IF($G52="3",IF(AT52&lt;&gt;"",IF(AND(BA52&lt;=10,AT52&gt;=$AZ$92),HLOOKUP(BA52,Points_Table_Modified,IF(BY52&gt;=6,8,BY52+2),FALSE),0),""),IF(AT52&lt;&gt;"",IF(AND(BA52&lt;=10,AT52&gt;=$AZ$92),HLOOKUP(BA52,Points_Table,IF(BY52&gt;=6,8,BY52+2),FALSE),0),"")),"")</f>
        <v/>
      </c>
      <c r="BD52" s="53" t="str">
        <f>IF(BB52&lt;&gt;"",AVERAGE(IF(AND($G52="3",BB52&lt;&gt;""),HLOOKUP(BB52,Points_Table_Modified,IF(BY52&gt;=6,8,BY52+2),FALSE),IF(BB52&lt;&gt;"",HLOOKUP(BB52,Points_Table,IF(BY52&gt;=6,8,BY52+2),FALSE),"")),BC52),BC52)</f>
        <v/>
      </c>
      <c r="BE52" s="51" t="str">
        <f>IF(AND($G52="3",AT52&lt;&gt;""),AT52,"")</f>
        <v/>
      </c>
      <c r="BF52" s="52" t="str">
        <f>IF(AND(AT52&lt;&gt;"",$G52="3"),_xlfn.RANK.EQ(AT52,$BE$6:$BE$89),"")</f>
        <v/>
      </c>
      <c r="BG52" s="52" t="str">
        <f>IF(IF(BF52&lt;&gt;"",IF(MAX(COUNTIF($BF$6:$BF$89,$BF$6:$BF$89))&gt;1,"x",""),"")&lt;&gt;"",BF52+1,"")</f>
        <v/>
      </c>
      <c r="BH52" s="52" t="str">
        <f>IF(BF52&lt;&gt;"",IF($G52="3",IF(AT52&lt;&gt;"",IF(AND(BF52&lt;=20,AT52&gt;=$BE$92),HLOOKUP(BF52,Points_Table_Modified,IF(BY52&gt;=6,8,BY52+2),FALSE),0),""),IF(AT52&lt;&gt;"",IF(AND(BF52&lt;=10,AT52&gt;=$BE$92),HLOOKUP(BF52,Points_Table,IF(BY52&gt;=6,8,BY52+2),FALSE),0),"")),"")</f>
        <v/>
      </c>
      <c r="BI52" s="53" t="str">
        <f>IF(BG52&lt;&gt;"",AVERAGE(IF(AND($G52="3",BG52&lt;&gt;""),HLOOKUP(BG52,Points_Table_Modified,IF(BY52&gt;=6,8,BY52+2),FALSE),IF(BG52&lt;&gt;"",HLOOKUP(BG52,Points_Table,IF(BY52&gt;=6,8,BY52+2),FALSE),"")),BH52),BH52)</f>
        <v/>
      </c>
      <c r="BJ52" s="51" t="str">
        <f>IF(AND($G52="4",AT52&lt;&gt;""),AT52,"")</f>
        <v/>
      </c>
      <c r="BK52" s="52" t="str">
        <f>IF(AND(AT52&lt;&gt;"",G52="4"),_xlfn.RANK.EQ(AT52,$BJ$6:$BJ$89),"")</f>
        <v/>
      </c>
      <c r="BL52" s="52" t="str">
        <f>IF(IF(BK52&lt;&gt;"",IF(MAX(COUNTIF($BK$6:$BK$89,$BK$6:$BK$89))&gt;1,"x",""),"")&lt;&gt;"",BK52+1,"")</f>
        <v/>
      </c>
      <c r="BM52" s="52" t="str">
        <f>IF(BK52&lt;&gt;"",IF($G52="3",IF(AT52&lt;&gt;"",IF(AND(BK52&lt;=10,AT52&gt;=$BJ$92),HLOOKUP(BK52,Points_Table_Modified,IF(BY52&gt;=6,8,BY52+2),FALSE),0),""),IF(AT52&lt;&gt;"",IF(AND(BK52&lt;=10,AT52&gt;=$BJ$92),HLOOKUP(BK52,Points_Table,IF(BY52&gt;=6,8,BY52+2),FALSE),0),"")),"")</f>
        <v/>
      </c>
      <c r="BN52" s="53" t="str">
        <f>IF(BL52&lt;&gt;"",AVERAGE(IF(AND($G52="3",BL52&lt;&gt;""),HLOOKUP(BL52,Points_Table_Modified,IF(BY52&gt;=6,8,BY52+2),FALSE),IF(BL52&lt;&gt;"",HLOOKUP(BL52,Points_Table,IF(BY52&gt;=6,8,BY52+2),FALSE),"")),BM52),BM52)</f>
        <v/>
      </c>
      <c r="BO52" s="51" t="str">
        <f>IF(AND($G52="5",AT52&lt;&gt;""),AT52,"")</f>
        <v/>
      </c>
      <c r="BP52" s="52" t="str">
        <f>IF(AND(AT52&lt;&gt;"",$G52="5"),_xlfn.RANK.EQ(AT52,$BO$6:$BO$89),"")</f>
        <v/>
      </c>
      <c r="BQ52" s="52" t="str">
        <f>IF(IF(BP52&lt;&gt;"",IF(MAX(COUNTIF($BP$6:$BP$89,$BP$6:$BP$89))&gt;1,"x",""),"")&lt;&gt;"",BP52+1,"")</f>
        <v/>
      </c>
      <c r="BR52" s="52" t="str">
        <f>IF(BP52&lt;&gt;"",IF($G52="3",IF(AT52&lt;&gt;"",IF(AND(BP52&lt;=10,AT52&gt;=$BO$92),HLOOKUP(BP52,Points_Table_Modified,IF(BY52&gt;=6,8,BY52+2),FALSE),0),""),IF(AT52&lt;&gt;"",IF(AND(BP52&lt;=10,AT52&gt;=$BO$92),HLOOKUP(BP52,Points_Table,IF(BY52&gt;=6,8,BY52+2),FALSE),0),"")),"")</f>
        <v/>
      </c>
      <c r="BS52" s="53" t="str">
        <f>IF(BQ52&lt;&gt;"",AVERAGE(IF(AND($G52="3",BQ52&lt;&gt;""),HLOOKUP(BQ52,Points_Table_Modified,IF(BY52&gt;=6,8,BY52+2),FALSE),IF(BQ52&lt;&gt;"",HLOOKUP(BQ52,Points_Table,IF(BY52&gt;=6,8,BY52+2),FALSE),"")),BR52),BR52)</f>
        <v/>
      </c>
      <c r="BT52" s="51" t="str">
        <f>IF(AND($G52="6",AT52&lt;&gt;""),AT52,"")</f>
        <v/>
      </c>
      <c r="BU52" s="52" t="str">
        <f>IF(AND(AT52&lt;&gt;"",$G52="6"),_xlfn.RANK.EQ(AT52,$BT$6:$BT$89),"")</f>
        <v/>
      </c>
      <c r="BV52" s="52" t="str">
        <f>IF(IF(BU52&lt;&gt;"",IF(MAX(COUNTIF($BU$6:$BU$89,$BU$6:$BU$89))&gt;1,"x",""),"")&lt;&gt;"",BU52+1,"")</f>
        <v/>
      </c>
      <c r="BW52" s="52" t="str">
        <f>IF(BU52&lt;&gt;"",IF($G52="3",IF(AT52&lt;&gt;"",IF(AND(BU52&lt;=10,AT52&gt;=$BT$92),HLOOKUP(BU52,Points_Table_Modified,IF(BY52&gt;=6,8,BY52+2),FALSE),0),""),IF(AT52&lt;&gt;"",IF(AND(BU52&lt;=10,AT52&gt;=$BT$92),HLOOKUP(BU52,Points_Table,IF(BY52&gt;=6,8,BY52+2),FALSE),0),"")),"")</f>
        <v/>
      </c>
      <c r="BX52" s="53" t="str">
        <f>IF(BV52&lt;&gt;"",AVERAGE(IF(AND($G52="3",BV52&lt;&gt;""),HLOOKUP(BV52,Points_Table_Modified,IF(BY52&gt;=6,8,BY52+2),FALSE),IF(BV52&lt;&gt;"",HLOOKUP(BV52,Points_Table,IF(BY52&gt;=6,8,BY52+2),FALSE),"")),BW52),BW52)</f>
        <v/>
      </c>
      <c r="BY52" s="55" t="e">
        <f>VLOOKUP($G52,Entries_D_Event,5,FALSE)</f>
        <v>#N/A</v>
      </c>
      <c r="BZ52" s="52" t="str">
        <f>CONCATENATE(BU52,BP52,BK52,BF52,BA52,AV52)</f>
        <v/>
      </c>
      <c r="CA52" s="118" t="str">
        <f>IF(BZ52&lt;&gt;"",IF(AND($G52="3",AT52&lt;&gt;""),10,IF(AT52&lt;&gt;"",5,"")),"")</f>
        <v/>
      </c>
      <c r="CB52" s="118">
        <f>_xlfn.NUMBERVALUE(IF(BZ52&lt;&gt;"",CONCATENATE(BX52,BS52,BN52,BI52,BD52,AY52),""))</f>
        <v>0</v>
      </c>
      <c r="CC52" s="56">
        <f>IFERROR(CA52+CB52,0)</f>
        <v>0</v>
      </c>
      <c r="CD52" s="90">
        <v>400</v>
      </c>
      <c r="CE52" s="54" t="str">
        <f>IF(AND($G52="1",CD52&lt;&gt;""),CD52,"")</f>
        <v/>
      </c>
      <c r="CF52" s="52" t="str">
        <f>IF(AND(CD52&lt;&gt;"",$G52="1"),_xlfn.RANK.EQ(CD52,$CE$6:$CE$89),"")</f>
        <v/>
      </c>
      <c r="CG52" s="52" t="str">
        <f>IF(IF(CF52&lt;&gt;"",IF(MAX(COUNTIF($CF$6:$CF$89,$CF$6:$CF$89))&gt;1,"x",""),"")&lt;&gt;"",CF52+1,"")</f>
        <v/>
      </c>
      <c r="CH52" s="52" t="str">
        <f>IF(CF52&lt;&gt;"",IF($G52="3",IF(CD52&lt;&gt;"",IF(AND(CF52&lt;=10,CD52&gt;=$CE$92),HLOOKUP(CF52,Points_Table_Modified,IF(DI52&gt;=6,8,DI52+2),FALSE),0),""),IF(CD52&lt;&gt;"",IF(AND(CF52&lt;=10,CD52&gt;=$CE$92),HLOOKUP(CF52,Points_Table,IF(DI52&gt;=6,8,DI52+2),FALSE),0),"")),"")</f>
        <v/>
      </c>
      <c r="CI52" s="53" t="str">
        <f>IF(CG52&lt;&gt;"",AVERAGE(IF(AND($G52="3",CG52&lt;&gt;""),HLOOKUP(CG52,Points_Table_Modified,IF(DI52&gt;=6,8,DI52+2),FALSE),IF(CG52&lt;&gt;"",HLOOKUP(CG52,Points_Table,IF(DI52&gt;=6,8,DI52+2),FALSE),"")),CH52),CH52)</f>
        <v/>
      </c>
      <c r="CJ52" s="51" t="str">
        <f>IF(AND($G52="2",CD52&lt;&gt;""),CD52,"")</f>
        <v/>
      </c>
      <c r="CK52" s="52" t="str">
        <f>IF(AND(CD52&lt;&gt;"",$G52="2"),_xlfn.RANK.EQ(CD52,$CJ$6:$CJ$89),"")</f>
        <v/>
      </c>
      <c r="CL52" s="52" t="str">
        <f>IF(IF(CK52&lt;&gt;"",IF(MAX(COUNTIF($CK$6:$CK$89,$CK$6:$CK$89))&gt;1,"x",""),"")&lt;&gt;"",CK52+1,"")</f>
        <v/>
      </c>
      <c r="CM52" s="54" t="str">
        <f>IF(CK52&lt;&gt;"",IF($G52="3",IF(CD52&lt;&gt;"",IF(AND(CK52&lt;=10,CD52&gt;=$CJ$92),HLOOKUP(CK52,Points_Table_Modified,IF(DI52&gt;=6,8,DI52+2),FALSE),0),""),IF(CD52&lt;&gt;"",IF(AND(CK52&lt;=10,CD52&gt;=$CJ$92),HLOOKUP(CK52,Points_Table,IF(DI52&gt;=6,8,DI52+2),FALSE),0),"")),"")</f>
        <v/>
      </c>
      <c r="CN52" s="53" t="str">
        <f>IF(CL52&lt;&gt;"",AVERAGE(IF(AND($G52="3",CL52&lt;&gt;""),HLOOKUP(CL52,Points_Table_Modified,IF(DI52&gt;=6,8,DI52+2),FALSE),IF(CL52&lt;&gt;"",HLOOKUP(CL52,Points_Table,IF(DI52&gt;=6,8,DI52+2),FALSE),"")),CM52),CM52)</f>
        <v/>
      </c>
      <c r="CO52" s="51" t="str">
        <f>IF(AND($G52="3",CD52&lt;&gt;""),CD52,"")</f>
        <v/>
      </c>
      <c r="CP52" s="52" t="str">
        <f>IF(AND(CD52&lt;&gt;"",$G52="3"),_xlfn.RANK.EQ(CD52,$CO$6:$CO$89),"")</f>
        <v/>
      </c>
      <c r="CQ52" s="52" t="str">
        <f>IF(IF(CP52&lt;&gt;"",IF(MAX(COUNTIF($CP52:$CP$89,$CP$6:$CP$89))&gt;1,"x",""),"")&lt;&gt;"",CP52+1,"")</f>
        <v/>
      </c>
      <c r="CR52" s="52" t="str">
        <f>IF(CP52&lt;&gt;"",IF($G52="3",IF(CD52&lt;&gt;"",IF(AND(CP52&lt;=20,CD52&gt;=$CO$92),HLOOKUP(CP52,Points_Table_Modified,IF(DI52&gt;=6,8,DI52+2),FALSE),0),""),IF(CD52&lt;&gt;"",IF(AND(CP52&lt;=10,CD52&gt;=$CO$92),HLOOKUP(CP52,Points_Table,IF(DI52&gt;=6,8,DI52+2),FALSE),0),"")),"")</f>
        <v/>
      </c>
      <c r="CS52" s="53" t="str">
        <f>IF(CQ52&lt;&gt;"",AVERAGE(IF(AND($G52="3",CQ52&lt;&gt;""),HLOOKUP(CQ52,Points_Table_Modified,IF(DI52&gt;=6,8,DI52+2),FALSE),IF(CQ52&lt;&gt;"",HLOOKUP(CQ52,Points_Table,IF(DI52&gt;=6,8,DI52+2),FALSE),"")),CR52),CR52)</f>
        <v/>
      </c>
      <c r="CT52" s="51" t="str">
        <f>IF(AND($G52="4",CD52&lt;&gt;""),CD52,"")</f>
        <v/>
      </c>
      <c r="CU52" s="52" t="str">
        <f>IF(AND(CD52&lt;&gt;"",G52="4"),_xlfn.RANK.EQ(CD52,$CT$6:$CT$89),"")</f>
        <v/>
      </c>
      <c r="CV52" s="52" t="str">
        <f>IF(IF(CU52&lt;&gt;"",IF(MAX(COUNTIF($CU$6:$CU$89,$CU$6:$CU$89))&gt;1,"x",""),"")&lt;&gt;"",CU52+1,"")</f>
        <v/>
      </c>
      <c r="CW52" s="52" t="str">
        <f>IF(CU52&lt;&gt;"",IF($G52="3",IF(CD52&lt;&gt;"",IF(AND(CU52&lt;=10,CD52&gt;=$CT$92),HLOOKUP(CU52,Points_Table_Modified,IF(DI52&gt;=6,8,DI52+2),FALSE),0),""),IF(CD52&lt;&gt;"",IF(AND(CU52&lt;=10,CD52&gt;=$CT$92),HLOOKUP(CU52,Points_Table,IF(DI52&gt;=6,8,DI52+2),FALSE),0),"")),"")</f>
        <v/>
      </c>
      <c r="CX52" s="53" t="str">
        <f>IF(CV52&lt;&gt;"",AVERAGE(IF(AND($G52="3",CV52&lt;&gt;""),HLOOKUP(CV52,Points_Table_Modified,IF(DI52&gt;=6,8,DI52+2),FALSE),IF(CV52&lt;&gt;"",HLOOKUP(CV52,Points_Table,IF(DI52&gt;=6,8,DI52+2),FALSE),"")),CW52),CW52)</f>
        <v/>
      </c>
      <c r="CY52" s="51" t="str">
        <f>IF(AND($G52="5",CD52&lt;&gt;""),CD52,"")</f>
        <v/>
      </c>
      <c r="CZ52" s="52" t="str">
        <f>IF(AND(CD52&lt;&gt;"",$G52="5"),_xlfn.RANK.EQ(CD52,$CY$6:$CY$89),"")</f>
        <v/>
      </c>
      <c r="DA52" s="52" t="str">
        <f>IF(IF(CZ52&lt;&gt;"",IF(MAX(COUNTIF($CZ$6:$CZ$89,$CZ$6:$CZ$89))&gt;1,"x",""),"")&lt;&gt;"",CZ52+1,"")</f>
        <v/>
      </c>
      <c r="DB52" s="52" t="str">
        <f>IF(CZ52&lt;&gt;"",IF($G52="3",IF(CD52&lt;&gt;"",IF(AND(CZ52&lt;=10,CD52&gt;=$CY$92),HLOOKUP(CZ52,Points_Table_Modified,IF(DI52&gt;=6,8,DI52+2),FALSE),0),""),IF(CD52&lt;&gt;"",IF(AND(CZ52&lt;=10,CD52&gt;=$CY$92),HLOOKUP(CZ52,Points_Table,IF(DI52&gt;=6,8,DI52+2),FALSE),0),"")),"")</f>
        <v/>
      </c>
      <c r="DC52" s="53" t="str">
        <f>IF(DA52&lt;&gt;"",AVERAGE(IF(AND($G52="3",DA52&lt;&gt;""),HLOOKUP(DA52,Points_Table_Modified,IF(DI52&gt;=6,8,DI52+2),FALSE),IF(DA52&lt;&gt;"",HLOOKUP(DA52,Points_Table,IF(DI52&gt;=6,8,DI52+2),FALSE),"")),DB52),DB52)</f>
        <v/>
      </c>
      <c r="DD52" s="51" t="str">
        <f>IF(AND($G52="6",CD52&lt;&gt;""),CD52,"")</f>
        <v/>
      </c>
      <c r="DE52" s="52" t="str">
        <f>IF(AND(CD52&lt;&gt;"",$G52="6"),_xlfn.RANK.EQ(CD52,$DD$6:$DD$89),"")</f>
        <v/>
      </c>
      <c r="DF52" s="52" t="str">
        <f>IF(IF(DE52&lt;&gt;"",IF(MAX(COUNTIF($DE$6:$DE$89,$DE$6:$DE$89))&gt;1,"x",""),"")&lt;&gt;"",DE52+1,"")</f>
        <v/>
      </c>
      <c r="DG52" s="52" t="str">
        <f>IF(DE52&lt;&gt;"",IF($G52="3",IF(CD52&lt;&gt;"",IF(AND(DE52&lt;=10,CD52&gt;=$DD$92),HLOOKUP(DE52,Points_Table_Modified,IF(DI52&gt;=6,8,DI52+2),FALSE),0),""),IF(CD52&lt;&gt;"",IF(AND(DE52&lt;=10,CD52&gt;=$DD$92),HLOOKUP(DE52,Points_Table,IF(DI52&gt;=6,8,DI52+2),FALSE),0),"")),"")</f>
        <v/>
      </c>
      <c r="DH52" s="53" t="str">
        <f>IF(DF52&lt;&gt;"",AVERAGE(IF(AND($G52="3",DF52&lt;&gt;""),HLOOKUP(DF52,Points_Table_Modified,IF(DI52&gt;=6,8,DI52+2),FALSE),IF(DF52&lt;&gt;"",HLOOKUP(DF52,Points_Table,IF(DI52&gt;=6,8,DI52+2),FALSE),"")),DG52),DG52)</f>
        <v/>
      </c>
      <c r="DI52" s="55" t="e">
        <f>VLOOKUP($G52,Entries_D_Event,6,FALSE)</f>
        <v>#N/A</v>
      </c>
      <c r="DJ52" s="52" t="str">
        <f>CONCATENATE(DE52,CZ52,CU52,CP52,CK52,CF52)</f>
        <v/>
      </c>
      <c r="DK52" s="52" t="str">
        <f>IF(DJ52&lt;&gt;"",IF(AND($G52="3",CD52&lt;&gt;""),10,IF(CD52&lt;&gt;"",5,"")),"")</f>
        <v/>
      </c>
      <c r="DL52" s="156">
        <f>_xlfn.NUMBERVALUE(IF(DJ52&lt;&gt;"",CONCATENATE(DH52,DC52,CX52,CS52,CN52,CI52),""))</f>
        <v>0</v>
      </c>
      <c r="DM52" s="56">
        <f>IFERROR(DK52+DL52,0)</f>
        <v>0</v>
      </c>
      <c r="DN52" s="90">
        <v>696</v>
      </c>
      <c r="DO52" s="52" t="str">
        <f>IF(AND($G52="1",DN52&lt;&gt;""),DN52,"")</f>
        <v/>
      </c>
      <c r="DP52" s="52" t="str">
        <f>IF(AND(DN52&lt;&gt;"",$G52="1"),_xlfn.RANK.EQ(DN52,$DO$6:$DO$89),"")</f>
        <v/>
      </c>
      <c r="DQ52" s="52" t="str">
        <f>IF(IF(DP52&lt;&gt;"",IF(MAX(COUNTIF($DP$6:$DP$89,$DP$6:$DP$89))&gt;1,"x",""),"")&lt;&gt;"",DP52+1,"")</f>
        <v/>
      </c>
      <c r="DR52" s="52" t="str">
        <f>IF(DP52&lt;&gt;"",IF($G52="3",IF(DN52&lt;&gt;"",IF(AND(DP52&lt;=10,DN52&gt;=$DO$92),HLOOKUP(DP52,Points_Table_Modified,IF(ES52&gt;=6,8,ES52+2),FALSE),0),""),IF(DN52&lt;&gt;"",IF(AND(DP52&lt;=10,DN52&gt;=$DO$92),HLOOKUP(DP52,Points_Table,IF(ES52&gt;=6,8,ES52+2),FALSE),0),"")),"")</f>
        <v/>
      </c>
      <c r="DS52" s="53" t="str">
        <f>IF(DQ52&lt;&gt;"",AVERAGE(IF(AND($G52="3",DQ52&lt;&gt;""),HLOOKUP(DQ52,Points_Table_Modified,IF(ES52&gt;=6,8,ES52+2),FALSE),IF(DQ52&lt;&gt;"",HLOOKUP(DQ52,Points_Table,IF(ES52&gt;=6,8,ES52+2),FALSE),"")),DR52),DR52)</f>
        <v/>
      </c>
      <c r="DT52" s="51" t="str">
        <f>IF(AND($G52="2",DN52&lt;&gt;""),DN52,"")</f>
        <v/>
      </c>
      <c r="DU52" s="52" t="str">
        <f>IF(AND(DN52&lt;&gt;"",$G52="2"),_xlfn.RANK.EQ(DN52,$DT$6:$DT$89),"")</f>
        <v/>
      </c>
      <c r="DV52" s="52" t="str">
        <f>IF(IF(DU52&lt;&gt;"",IF(MAX(COUNTIF($DU$6:$DU$89,$DU$6:$DU$89))&gt;1,"x",""),"")&lt;&gt;"",DU52+1,"")</f>
        <v/>
      </c>
      <c r="DW52" s="54" t="str">
        <f>IF(DU52&lt;&gt;"",IF($G52="3",IF(DN52&lt;&gt;"",IF(AND(DU52&lt;=10,DN52&gt;=$DT$92),HLOOKUP(DU52,Points_Table_Modified,IF(ES52&gt;=6,8,ES52+2),FALSE),0),""),IF(DN52&lt;&gt;"",IF(AND(DU52&lt;=10,DN52&gt;=$DT$92),HLOOKUP(DU52,Points_Table,IF(ES52&gt;=6,8,ES52+2),FALSE),0),"")),"")</f>
        <v/>
      </c>
      <c r="DX52" s="53" t="str">
        <f>IF(DV52&lt;&gt;"",AVERAGE(IF(AND($G52="3",DV52&lt;&gt;""),HLOOKUP(DV52,Points_Table_Modified,IF(ES52&gt;=6,8,ES52+2),FALSE),IF(DV52&lt;&gt;"",HLOOKUP(DV52,Points_Table,IF(ES52&gt;=6,8,ES52+2),FALSE),"")),DW52),DW52)</f>
        <v/>
      </c>
      <c r="DY52" s="51" t="str">
        <f>IF(AND($G52="3",DN52&lt;&gt;""),DN52,"")</f>
        <v/>
      </c>
      <c r="DZ52" s="52" t="str">
        <f>IF(AND(DN52&lt;&gt;"",$G52="3"),_xlfn.RANK.EQ(DN52,$DY$6:$DY$89),"")</f>
        <v/>
      </c>
      <c r="EA52" s="52" t="str">
        <f>IF(IF(DZ52&lt;&gt;"",IF(MAX(COUNTIF($DZ$6:$DZ$89,$DZ$6:$DZ$89))&gt;1,"x",""),"")&lt;&gt;"",DZ52+1,"")</f>
        <v/>
      </c>
      <c r="EB52" s="52" t="str">
        <f>IF(DZ52&lt;&gt;"",IF($G52="3",IF(DN52&lt;&gt;"",IF(AND(DZ52&lt;=20,DN52&gt;=$DY$92),HLOOKUP(DZ52,Points_Table_Modified,IF(ES52&gt;=6,8,ES52+2),FALSE),0),""),IF(DN52&lt;&gt;"",IF(AND(DZ52&lt;=10,DN52&gt;=$DY$92),HLOOKUP(DZ52,Points_Table,IF(ES52&gt;=6,8,ES52+2),FALSE),0),"")),"")</f>
        <v/>
      </c>
      <c r="EC52" s="53" t="str">
        <f>IF(EA52&lt;&gt;"",AVERAGE(IF(AND($G52="3",EA52&lt;&gt;""),HLOOKUP(EA52,Points_Table_Modified,IF(ES52&gt;=6,8,ES52+2),FALSE),IF(EA52&lt;&gt;"",HLOOKUP(EA52,Points_Table,IF(ES52&gt;=6,8,ES52+2),FALSE),"")),EB52),EB52)</f>
        <v/>
      </c>
      <c r="ED52" s="51" t="str">
        <f>IF(AND($G52="4",DN52&lt;&gt;""),DN52,"")</f>
        <v/>
      </c>
      <c r="EE52" s="52" t="str">
        <f>IF(AND(DN52&lt;&gt;"",G52="4"),_xlfn.RANK.EQ(DN52,$ED$6:$ED$89),"")</f>
        <v/>
      </c>
      <c r="EF52" s="52" t="str">
        <f>IF(IF(EE52&lt;&gt;"",IF(MAX(COUNTIF($EE$6:$EE$89,$EE$6:$EE$89))&gt;1,"x",""),"")&lt;&gt;"",EE52+1,"")</f>
        <v/>
      </c>
      <c r="EG52" s="52" t="str">
        <f>IF(EE52&lt;&gt;"",IF($G52="3",IF(DN52&lt;&gt;"",IF(AND(EE52&lt;=10,DN52&gt;=$ED$92),HLOOKUP(EE52,Points_Table_Modified,IF(ES52&gt;=6,8,ES52+2),FALSE),0),""),IF(DN52&lt;&gt;"",IF(AND(EE52&lt;=10,DN52&gt;=$ED$92),HLOOKUP(EE52,Points_Table,IF(ES52&gt;=6,8,ES52+2),FALSE),0),"")),"")</f>
        <v/>
      </c>
      <c r="EH52" s="53" t="str">
        <f>IF(EF52&lt;&gt;"",AVERAGE(IF(AND($G52="3",EF52&lt;&gt;""),HLOOKUP(EF52,Points_Table_Modified,IF(ES52&gt;=6,8,ES52+2),FALSE),IF(EF52&lt;&gt;"",HLOOKUP(EF52,Points_Table,IF(ES52&gt;=6,8,ES52+2),FALSE),"")),EG52),EG52)</f>
        <v/>
      </c>
      <c r="EI52" s="51" t="str">
        <f>IF(AND($G52="5",DN52&lt;&gt;""),DN52,"")</f>
        <v/>
      </c>
      <c r="EJ52" s="52" t="str">
        <f>IF(AND(DN52&lt;&gt;"",$G52="5"),_xlfn.RANK.EQ(DN52,$EI$6:$EI$89),"")</f>
        <v/>
      </c>
      <c r="EK52" s="52" t="str">
        <f>IF(IF(EJ52&lt;&gt;"",IF(MAX(COUNTIF($EJ$6:$EJ$89,$EJ$6:$EJ$89))&gt;1,"x",""),"")&lt;&gt;"",EJ52+1,"")</f>
        <v/>
      </c>
      <c r="EL52" s="52" t="str">
        <f>IF(EJ52&lt;&gt;"",IF($G52="3",IF(DN52&lt;&gt;"",IF(AND(EJ52&lt;=10,DN52&gt;=$EI$92),HLOOKUP(EJ52,Points_Table_Modified,IF(ES52&gt;=6,8,ES52+2),FALSE),0),""),IF(DN52&lt;&gt;"",IF(AND(EJ52&lt;=10,DN52&gt;=$EI$92),HLOOKUP(EJ52,Points_Table,IF(ES52&gt;=6,8,ES52+2),FALSE),0),"")),"")</f>
        <v/>
      </c>
      <c r="EM52" s="53" t="str">
        <f>IF(EK52&lt;&gt;"",AVERAGE(IF(AND($G52="3",EK52&lt;&gt;""),HLOOKUP(EK52,Points_Table_Modified,IF(ES52&gt;=6,8,ES52+2),FALSE),IF(EK52&lt;&gt;"",HLOOKUP(EK52,Points_Table,IF(ES52&gt;=6,8,ES52+2),FALSE),"")),EL52),EL52)</f>
        <v/>
      </c>
      <c r="EN52" s="51" t="str">
        <f>IF(AND($G52="6",DN52&lt;&gt;""),DN52,"")</f>
        <v/>
      </c>
      <c r="EO52" s="52" t="str">
        <f>IF(AND(DN52&lt;&gt;"",$G52="6"),_xlfn.RANK.EQ(DN52,$EN$6:$EN$89),"")</f>
        <v/>
      </c>
      <c r="EP52" s="52" t="str">
        <f>IF(IF(EO52&lt;&gt;"",IF(MAX(COUNTIF($EO$6:$EO$89,$EO$6:$EO$89))&gt;1,"x",""),"")&lt;&gt;"",EO52+1,"")</f>
        <v/>
      </c>
      <c r="EQ52" s="52" t="str">
        <f>IF(EO52&lt;&gt;"",IF($G52="3",IF(DN52&lt;&gt;"",IF(AND(EO52&lt;=10,DN52&gt;=$EN$92),HLOOKUP(EO52,Points_Table_Modified,IF(ES52&gt;=6,8,ES52+2),FALSE),0),""),IF(DN52&lt;&gt;"",IF(AND(EO52&lt;=10,DN52&gt;=$EN$92),HLOOKUP(EO52,Points_Table,IF(ES52&gt;=6,8,ES52+2),FALSE),0),"")),"")</f>
        <v/>
      </c>
      <c r="ER52" s="53" t="str">
        <f>IF(EP52&lt;&gt;"",AVERAGE(IF(AND($G52="3",EP52&lt;&gt;""),HLOOKUP(EP52,Points_Table_Modified,IF(ES52&gt;=6,8,ES52+2),FALSE),IF(EP52&lt;&gt;"",HLOOKUP(EP52,Points_Table,IF(ES52&gt;=6,8,ES52+2),FALSE),"")),EQ52),EQ52)</f>
        <v/>
      </c>
      <c r="ES52" s="57"/>
      <c r="ET52" s="52" t="str">
        <f>CONCATENATE(EO52,EJ52,EE52,DZ52,DU52,DP52)</f>
        <v/>
      </c>
      <c r="EU52" s="118" t="str">
        <f>IF(ET52&lt;&gt;"",IF(AND($G52="3",DN52&lt;&gt;""),10,IF(DN52&lt;&gt;"",5,"")),"")</f>
        <v/>
      </c>
      <c r="EV52" s="118">
        <f>_xlfn.NUMBERVALUE(IF(ET52&lt;&gt;"",CONCATENATE(ER52,EM52,EH52,EC52,DX52,DS52),""))</f>
        <v>0</v>
      </c>
      <c r="EW52" s="56">
        <f>IFERROR(EU52+EV52,0)</f>
        <v>0</v>
      </c>
      <c r="EX52" s="90"/>
      <c r="EY52" s="52" t="str">
        <f>IF(AND($G52="1",EX52&lt;&gt;""),EX52,"")</f>
        <v/>
      </c>
      <c r="EZ52" s="52" t="str">
        <f>IF(AND(EX52&lt;&gt;"",$G52="1"),_xlfn.RANK.EQ(EX52,$EY$6:$EY$89),"")</f>
        <v/>
      </c>
      <c r="FA52" s="52" t="str">
        <f>IF(IF(EZ52&lt;&gt;"",IF(MAX(COUNTIF($EZ$6:$EZ$89,$EZ$6:$EZ$89))&gt;1,"x",""),"")&lt;&gt;"",EZ52+1,"")</f>
        <v/>
      </c>
      <c r="FB52" s="52" t="str">
        <f>IF(EZ52&lt;&gt;"",IF($G52="3",IF(EX52&lt;&gt;"",IF(AND(EZ52&lt;=10,EX52&gt;=$EY$92),HLOOKUP(EZ52,Points_Table_Modified,IF(GC52&gt;=6,8,GC52+2),FALSE),0),""),IF(EX52&lt;&gt;"",IF(AND(EZ52&lt;=10,EX52&gt;=$EY$92),HLOOKUP(EZ52,Points_Table,IF(GC52&gt;=6,8,GC52+2),FALSE),0),"")),"")</f>
        <v/>
      </c>
      <c r="FC52" s="56" t="str">
        <f>IF(FB52&gt;0,IF(FA52&lt;&gt;"",AVERAGE(IF(AND($G52="3",FA52&lt;&gt;""),HLOOKUP(FA52,Points_Table_Modified,IF(GC52&gt;=6,8,GC52+2),FALSE),IF(FA52&lt;&gt;"",HLOOKUP(FA52,Points_Table,IF(GC52&gt;=6,8,GC52+2),FALSE),"")),FB52),FB52),0)</f>
        <v/>
      </c>
      <c r="FD52" s="51" t="str">
        <f>IF(AND($G52="2",EX52&lt;&gt;""),EX52,"")</f>
        <v/>
      </c>
      <c r="FE52" s="52" t="str">
        <f>IF(AND(EX52&lt;&gt;"",$G52="2"),_xlfn.RANK.EQ(EX52,$FD$6:$FD$89),"")</f>
        <v/>
      </c>
      <c r="FF52" s="52" t="str">
        <f>IF(IF(FE52&lt;&gt;"",IF(MAX(COUNTIF($FE$6:$FE$89,$FE$6:$FE$89))&gt;1,"x",""),"")&lt;&gt;"",FE52+1,"")</f>
        <v/>
      </c>
      <c r="FG52" s="54" t="str">
        <f>IF(FE52&lt;&gt;"",IF($G52="3",IF(EX52&lt;&gt;"",IF(AND(FE52&lt;=10,EX52&gt;=$FD$92),HLOOKUP(FE52,Points_Table_Modified,IF(GC52&gt;=6,8,GC52+2),FALSE),0),""),IF(EX52&lt;&gt;"",IF(AND(FE52&lt;=10,EX52&gt;=$FD$92),HLOOKUP(FE52,Points_Table,IF(GC52&gt;=6,8,GC52+2),FALSE),0),"")),"")</f>
        <v/>
      </c>
      <c r="FH52" s="56" t="str">
        <f>IF(FG52&gt;0,IF(FF52&lt;&gt;"",AVERAGE(IF(AND($G52="3",FF52&lt;&gt;""),HLOOKUP(FF52,Points_Table_Modified,IF(GC52&gt;=6,8,GC52+2),FALSE),IF(FF52&lt;&gt;"",HLOOKUP(FF52,Points_Table,IF(GC52&gt;=6,8,GC52+2),FALSE),"")),FG52),FG52),0)</f>
        <v/>
      </c>
      <c r="FI52" s="51" t="str">
        <f>IF(AND($G52="3",EX52&lt;&gt;""),EX52,"")</f>
        <v/>
      </c>
      <c r="FJ52" s="52" t="str">
        <f>IF(AND(EX52&lt;&gt;"",$G52="3"),_xlfn.RANK.EQ(EX52,$FI$6:$FI$89),"")</f>
        <v/>
      </c>
      <c r="FK52" s="52" t="str">
        <f>IF(IF(FJ52&lt;&gt;"",IF(MAX(COUNTIF($FJ$6:$FJ$89,$FJ$6:$FJ$89))&gt;1,"x",""),"")&lt;&gt;"",FJ52+1,"")</f>
        <v/>
      </c>
      <c r="FL52" s="52" t="str">
        <f>IF(FJ52&lt;&gt;"",IF($G52="3",IF(EX52&lt;&gt;"",IF(AND(FJ52&lt;=20,EX52&gt;=$FI$92),HLOOKUP(FJ52,Points_Table_Modified,IF(GC52&gt;=6,8,GC52+2),FALSE),0),""),IF(EX52&lt;&gt;"",IF(AND(FJ52&lt;=10,EX52&gt;=$FI$92),HLOOKUP(FJ52,Points_Table,IF(GC52&gt;=6,8,GC52+2),FALSE),0),"")),"")</f>
        <v/>
      </c>
      <c r="FM52" s="56" t="str">
        <f>IF(FL52&gt;0,IF(FK52&lt;&gt;"",AVERAGE(IF(AND($G52="3",FK52&lt;&gt;""),HLOOKUP(FK52,Points_Table_Modified,IF(GC52&gt;=6,8,GC52+2),FALSE),IF(FK52&lt;&gt;"",HLOOKUP(FK52,Points_Table,IF(GC52&gt;=6,8,GC52+2),FALSE),"")),FL52),FL52),0)</f>
        <v/>
      </c>
      <c r="FN52" s="51" t="str">
        <f>IF(AND($G52="4",EX52&lt;&gt;""),EX52,"")</f>
        <v/>
      </c>
      <c r="FO52" s="52" t="str">
        <f>IF(AND(EX52&lt;&gt;"",G52="4"),_xlfn.RANK.EQ(EX52,$FN$6:$FN$89),"")</f>
        <v/>
      </c>
      <c r="FP52" s="52" t="str">
        <f>IF(IF(FO52&lt;&gt;"",IF(MAX(COUNTIF($FO$6:$FO$89,$FO$6:$FO$89))&gt;1,"x",""),"")&lt;&gt;"",FO52+1,"")</f>
        <v/>
      </c>
      <c r="FQ52" s="52" t="str">
        <f>IF(FO52&lt;&gt;"",IF($G52="3",IF(EX52&lt;&gt;"",IF(AND(FO52&lt;=10,EX52&gt;=$FN$92),HLOOKUP(FO52,Points_Table_Modified,IF(GC52&gt;=6,8,GC52+2),FALSE),0),""),IF(EX52&lt;&gt;"",IF(AND(FO52&lt;=10,EX52&gt;=$FN$92),HLOOKUP(FO52,Points_Table,IF(GC52&gt;=6,8,GC52+2),FALSE),0),"")),"")</f>
        <v/>
      </c>
      <c r="FR52" s="56" t="str">
        <f>IF(FQ52&gt;0,IF(FP52&lt;&gt;"",AVERAGE(IF(AND($G52="3",FP52&lt;&gt;""),HLOOKUP(FP52,Points_Table_Modified,IF(GC52&gt;=6,8,GC52+2),FALSE),IF(FP52&lt;&gt;"",HLOOKUP(FP52,Points_Table,IF(GC52&gt;=6,8,GC52+2),FALSE),"")),FQ52),FQ52),0)</f>
        <v/>
      </c>
      <c r="FS52" s="51" t="str">
        <f>IF(AND($G52="5",EX52&lt;&gt;""),EX52,"")</f>
        <v/>
      </c>
      <c r="FT52" s="52" t="str">
        <f>IF(AND(EX52&lt;&gt;"",$G52="5"),_xlfn.RANK.EQ(EX52,$FS$6:$FS$89),"")</f>
        <v/>
      </c>
      <c r="FU52" s="52" t="str">
        <f>IF(IF(FT52&lt;&gt;"",IF(MAX(COUNTIF($FT$6:$FT$89,$FT$6:$FT$89))&gt;1,"x",""),"")&lt;&gt;"",FT52+1,"")</f>
        <v/>
      </c>
      <c r="FV52" s="52" t="str">
        <f>IF(FT52&lt;&gt;"",IF($G52="3",IF(EX52&lt;&gt;"",IF(AND(FT52&lt;=10,EX52&gt;=$FS$92),HLOOKUP(FT52,Points_Table_Modified,IF(GC52&gt;=6,8,GC52+2),FALSE),0),""),IF(EX52&lt;&gt;"",IF(AND(FT52&lt;=10,EX52&gt;=$FS$92),HLOOKUP(FT52,Points_Table,IF(GC52&gt;=6,8,GC52+2),FALSE),0),"")),"")</f>
        <v/>
      </c>
      <c r="FW52" s="56" t="str">
        <f>IF(FV52&gt;0,IF(FU52&lt;&gt;"",AVERAGE(IF(AND($G52="3",FU52&lt;&gt;""),HLOOKUP(FU52,Points_Table_Modified,IF(GC52&gt;=6,8,GC52+2),FALSE),IF(FU52&lt;&gt;"",HLOOKUP(FU52,Points_Table,IF(GC52&gt;=6,8,GC52+2),FALSE),"")),FV52),FV52),0)</f>
        <v/>
      </c>
      <c r="FX52" s="51" t="str">
        <f>IF(AND($G52="6",EX52&lt;&gt;""),EX52,"")</f>
        <v/>
      </c>
      <c r="FY52" s="52" t="str">
        <f>IF(AND(EX52&lt;&gt;"",$G52="6"),_xlfn.RANK.EQ(EX52,$FX$6:$FX$89),"")</f>
        <v/>
      </c>
      <c r="FZ52" s="52" t="str">
        <f>IF(IF(FY52&lt;&gt;"",IF(MAX(COUNTIF($FY$6:$FY$89,$FY$6:$FY$89))&gt;1,"x",""),"")&lt;&gt;"",FY52+1,"")</f>
        <v/>
      </c>
      <c r="GA52" s="52" t="str">
        <f>IF(FY52&lt;&gt;"",IF($G52="3",IF(EX52&lt;&gt;"",IF(AND(FY52&lt;=10,EX52&gt;=$FX$92),HLOOKUP(FY52,Points_Table_Modified,IF(GC52&gt;=6,8,GC52+2),FALSE),0),""),IF(EX52&lt;&gt;"",IF(AND(FY52&lt;=10,EX52&gt;=$FX$92),HLOOKUP(FY52,Points_Table,IF(GC52&gt;=6,8,GC52+2),FALSE),0),"")),"")</f>
        <v/>
      </c>
      <c r="GB52" s="56" t="str">
        <f>IF(GA52&gt;0,IF(FZ52&lt;&gt;"",AVERAGE(IF(AND($G52="3",FZ52&lt;&gt;""),HLOOKUP(FZ52,Points_Table_Modified,IF(GC52&gt;=6,8,GC52+2),FALSE),IF(FZ52&lt;&gt;"",HLOOKUP(FZ52,Points_Table,IF(GC52&gt;=6,8,GC52+2),FALSE),"")),GA52),GA52),0)</f>
        <v/>
      </c>
      <c r="GC52" s="57" t="e">
        <f>VLOOKUP($G52,Entries_D_Event,8,FALSE)</f>
        <v>#N/A</v>
      </c>
      <c r="GD52" s="52" t="str">
        <f>CONCATENATE(FY52,FT52,FO52,FJ52,FE52,EZ52)</f>
        <v/>
      </c>
      <c r="GE52" s="118" t="str">
        <f>IF(GD52&lt;&gt;"",IF(AND($G52="3",EX52&lt;&gt;""),10,IF(EX52&lt;&gt;"",5,"")),"")</f>
        <v/>
      </c>
      <c r="GF52" s="118">
        <f>_xlfn.NUMBERVALUE(IF(GD52&lt;&gt;"",CONCATENATE(GB52,FW52,FR52,FM52,FH52,FC52),""))</f>
        <v>0</v>
      </c>
      <c r="GG52" s="56">
        <f>IFERROR(GE52+GF52,0)</f>
        <v>0</v>
      </c>
      <c r="GH52" s="90"/>
      <c r="GI52" s="52" t="str">
        <f>IF(AND($G52="1",GH52&lt;&gt;""),GH52,"")</f>
        <v/>
      </c>
      <c r="GJ52" s="52" t="str">
        <f>IF(AND(GH52&lt;&gt;"",$G52="1"),_xlfn.RANK.EQ(GH52,$GI$6:$GI$89),"")</f>
        <v/>
      </c>
      <c r="GK52" s="52" t="str">
        <f>IF(IF(GJ52&lt;&gt;"",IF(MAX(COUNTIF($GJ$6:$GJ$89,$GJ$6:$GJ$89))&gt;1,"x",""),"")&lt;&gt;"",GJ52+1,"")</f>
        <v/>
      </c>
      <c r="GL52" s="52" t="str">
        <f>IF(GJ52&lt;&gt;"",IF($G52="3",IF(GH52&lt;&gt;"",IF(AND(GJ52&lt;=10,GH52&gt;=$GI$92),HLOOKUP(GJ52,Points_Table_Modified,IF(HM52&gt;=6,8,HM52+2),FALSE),0),""),IF(GH52&lt;&gt;"",IF(AND(GJ52&lt;=10,GH52&gt;=$GI$92),HLOOKUP(GJ52,Points_Table,IF(HM52&gt;=6,8,HM52+2),FALSE),0),"")),"")</f>
        <v/>
      </c>
      <c r="GM52" s="53" t="str">
        <f>IF(GK52&lt;&gt;"",AVERAGE(IF(AND($G52="3",GK52&lt;&gt;""),HLOOKUP(GK52,Points_Table_Modified,IF(HM52&gt;=6,8,HM52+2),FALSE),IF(GK52&lt;&gt;"",HLOOKUP(GK52,Points_Table,IF(HM52&gt;=6,8,HM52+2),FALSE),"")),GL52),GL52)</f>
        <v/>
      </c>
      <c r="GN52" s="51" t="str">
        <f>IF(AND($G52="2",GH52&lt;&gt;""),GH52,"")</f>
        <v/>
      </c>
      <c r="GO52" s="52" t="str">
        <f>IF(AND(GH52&lt;&gt;"",$G52="2"),_xlfn.RANK.EQ(GH52,$GN$6:$GN$89),"")</f>
        <v/>
      </c>
      <c r="GP52" s="52" t="str">
        <f>IF(IF(GO52&lt;&gt;"",IF(MAX(COUNTIF($GO$6:$GO$89,$GO$6:$GO$89))&gt;1,"x",""),"")&lt;&gt;"",GO52+1,"")</f>
        <v/>
      </c>
      <c r="GQ52" s="54" t="str">
        <f>IF(GO52&lt;&gt;"",IF($G52="3",IF(GH52&lt;&gt;"",IF(AND(GO52&lt;=10,GH52&gt;=$GN$92),HLOOKUP(GO52,Points_Table_Modified,IF(HM52&gt;=6,8,HM52+2),FALSE),0),""),IF(GH52&lt;&gt;"",IF(AND(GO52&lt;=10,GH52&gt;=$GN$92),HLOOKUP(GO52,Points_Table,IF(HM52&gt;=6,8,HM52+2),FALSE),0),"")),"")</f>
        <v/>
      </c>
      <c r="GR52" s="53" t="str">
        <f>IF(GP52&lt;&gt;"",AVERAGE(IF(AND($G52="3",GP52&lt;&gt;""),HLOOKUP(GP52,Points_Table_Modified,IF(HM52&gt;=6,8,HM52+2),FALSE),IF(GP52&lt;&gt;"",HLOOKUP(GP52,Points_Table,IF(HM52&gt;=6,8,HM52+2),FALSE),"")),GQ52),GQ52)</f>
        <v/>
      </c>
      <c r="GS52" s="51" t="str">
        <f>IF(AND($G52="3",GH52&lt;&gt;""),GH52,"")</f>
        <v/>
      </c>
      <c r="GT52" s="52" t="str">
        <f>IF(AND(GH52&lt;&gt;"",$G52="3"),_xlfn.RANK.EQ(GH52,$GS$6:$GS$89),"")</f>
        <v/>
      </c>
      <c r="GU52" s="52" t="str">
        <f>IF(IF(GT52&lt;&gt;"",IF(MAX(COUNTIF($GT$6:$GT$89,$GT$6:$GT$89))&gt;1,"x",""),"")&lt;&gt;"",GT52+1,"")</f>
        <v/>
      </c>
      <c r="GV52" s="52" t="str">
        <f>IF(GT52&lt;&gt;"",IF($G52="3",IF(GH52&lt;&gt;"",IF(AND(GT52&lt;=20,GH52&gt;=$GS$92),HLOOKUP(GT52,Points_Table_Modified,IF(HM52&gt;=6,8,HM52+2),FALSE),0),""),IF(GH52&lt;&gt;"",IF(AND(GT52&lt;=10,GH52&gt;=$GS$92),HLOOKUP(GT52,Points_Table,IF(HM52&gt;=6,8,HM52+2),FALSE),0),"")),"")</f>
        <v/>
      </c>
      <c r="GW52" s="53" t="str">
        <f>IF(GU52&lt;&gt;"",AVERAGE(IF(AND($G52="3",GU52&lt;&gt;""),HLOOKUP(GU52,Points_Table_Modified,IF(HM52&gt;=6,8,HM52+2),FALSE),IF(GU52&lt;&gt;"",HLOOKUP(GU52,Points_Table,IF(HM52&gt;=6,8,HM52+2),FALSE),"")),GV52),GV52)</f>
        <v/>
      </c>
      <c r="GX52" s="51" t="str">
        <f>IF(AND($G52="4",GH52&lt;&gt;""),GH52,"")</f>
        <v/>
      </c>
      <c r="GY52" s="52" t="str">
        <f>IF(AND($GH52&lt;&gt;"",G52="4"),_xlfn.RANK.EQ(GH52,$GX$6:$GX$89),"")</f>
        <v/>
      </c>
      <c r="GZ52" s="52" t="str">
        <f>IF(IF(GY52&lt;&gt;"",IF(MAX(COUNTIF($GY$6:$GY$89,$GY$6:$GY$89))&gt;1,"x",""),"")&lt;&gt;"",GY52+1,"")</f>
        <v/>
      </c>
      <c r="HA52" s="52" t="str">
        <f>IF(GY52&lt;&gt;"",IF($G52="3",IF(GH52&lt;&gt;"",IF(AND(GY52&lt;=10,GH52&gt;=$GX$92),HLOOKUP(GY52,Points_Table_Modified,IF(HM52&gt;=6,8,HM52+2),FALSE),0),""),IF(GH52&lt;&gt;"",IF(AND(GY52&lt;=10,GH52&gt;=$GX$92),HLOOKUP(GY52,Points_Table,IF(HM52&gt;=6,8,HM52+2),FALSE),0),"")),"")</f>
        <v/>
      </c>
      <c r="HB52" s="53" t="str">
        <f>IF(GZ52&lt;&gt;"",AVERAGE(IF(AND($G52="3",GZ52&lt;&gt;""),HLOOKUP(GZ52,Points_Table_Modified,IF(HM52&gt;=6,8,HM52+2),FALSE),IF(GZ52&lt;&gt;"",HLOOKUP(GZ52,Points_Table,IF(HM52&gt;=6,8,HM52+2),FALSE),"")),HA52),HA52)</f>
        <v/>
      </c>
      <c r="HC52" s="51" t="str">
        <f>IF(AND($G52="5",GH52&lt;&gt;""),GH52,"")</f>
        <v/>
      </c>
      <c r="HD52" s="52" t="str">
        <f>IF(AND(GH52&lt;&gt;"",$G52="5"),_xlfn.RANK.EQ(GH52,$HC$6:$HC$89),"")</f>
        <v/>
      </c>
      <c r="HE52" s="52" t="str">
        <f>IF(IF(HD52&lt;&gt;"",IF(MAX(COUNTIF($HD$6:$HD$89,$HD$6:$HD$89))&gt;1,"x",""),"")&lt;&gt;"",HD52+1,"")</f>
        <v/>
      </c>
      <c r="HF52" s="52" t="str">
        <f>IF(HD52&lt;&gt;"",IF($G52="3",IF(GH52&lt;&gt;"",IF(AND(HD52&lt;=10,GH52&gt;=$HC$92),HLOOKUP(HD52,Points_Table_Modified,IF(HM52&gt;=6,8,HM52+2),FALSE),0),""),IF(GH52&lt;&gt;"",IF(AND(HD52&lt;=10,GH52&gt;=$HC$92),HLOOKUP(HD52,Points_Table,IF(HM52&gt;=6,8,HM52+2),FALSE),0),"")),"")</f>
        <v/>
      </c>
      <c r="HG52" s="53" t="str">
        <f>IF(HE52&lt;&gt;"",AVERAGE(IF(AND($G52="3",HE52&lt;&gt;""),HLOOKUP(HE52,Points_Table_Modified,IF(HM52&gt;=6,8,HM52+2),FALSE),IF(HE52&lt;&gt;"",HLOOKUP(HE52,Points_Table,IF(HM52&gt;=6,8,HM52+2),FALSE),"")),HF52),HF52)</f>
        <v/>
      </c>
      <c r="HH52" s="51" t="str">
        <f>IF(AND($G52="6",GH52&lt;&gt;""),GH52,"")</f>
        <v/>
      </c>
      <c r="HI52" s="52" t="str">
        <f>IF(AND(GH52&lt;&gt;"",$G52="6"),_xlfn.RANK.EQ(GH52,$HH$6:$HH$89),"")</f>
        <v/>
      </c>
      <c r="HJ52" s="52" t="str">
        <f>IF(IF(HI52&lt;&gt;"",IF(MAX(COUNTIF($HI$6:$HI$89,$HI$6:$HI$89))&gt;1,"x",""),"")&lt;&gt;"",HI52+1,"")</f>
        <v/>
      </c>
      <c r="HK52" s="52" t="str">
        <f>IF(HI52&lt;&gt;"",IF($G52="3",IF(GH52&lt;&gt;"",IF(AND(HI52&lt;=10,GH52&gt;=$HH$92),HLOOKUP(HI52,Points_Table_Modified,IF(HM52&gt;=6,8,HM52+2),FALSE),0),""),IF(GH52&lt;&gt;"",IF(AND(HI52&lt;=10,GH52&gt;=$HH$92),HLOOKUP(HI52,Points_Table,IF(HM52&gt;=6,8,HM52+2),FALSE),0),"")),"")</f>
        <v/>
      </c>
      <c r="HL52" s="53" t="str">
        <f>IF(HJ52&lt;&gt;"",AVERAGE(IF(AND($G52="3",HJ52&lt;&gt;""),HLOOKUP(HJ52,Points_Table_Modified,IF(HM52&gt;=6,8,HM52+2),FALSE),IF(HJ52&lt;&gt;"",HLOOKUP(HJ52,Points_Table,IF(HM52&gt;=6,8,HM52+2),FALSE),"")),HK52),HK52)</f>
        <v/>
      </c>
      <c r="HM52" s="57" t="e">
        <f>VLOOKUP($G52,Entries_D_Event,9,FALSE)</f>
        <v>#N/A</v>
      </c>
      <c r="HN52" s="52" t="str">
        <f>CONCATENATE(HI52,HD52,GY52,GT52,GO52,GJ52)</f>
        <v/>
      </c>
      <c r="HO52" s="118" t="str">
        <f>IF(HN52&lt;&gt;"",IF(AND($G52="3",GH52&lt;&gt;""),10,IF(GH52&lt;&gt;"",5,"")),"")</f>
        <v/>
      </c>
      <c r="HP52" s="118">
        <f>_xlfn.NUMBERVALUE(IF(HN52&lt;&gt;"",CONCATENATE(HL52,HG52,HB52,GW52,GR52,GM52),""))</f>
        <v>0</v>
      </c>
      <c r="HQ52" s="56">
        <f>IFERROR(HO52+HP52,0)</f>
        <v>0</v>
      </c>
      <c r="HR52" s="90"/>
      <c r="HS52" s="52" t="str">
        <f>IF(AND($G52="1",HR52&lt;&gt;""),HR52,"")</f>
        <v/>
      </c>
      <c r="HT52" s="52" t="str">
        <f>IF(AND(HR52&lt;&gt;"",$G52="1"),_xlfn.RANK.EQ(HR52,$HS$6:$HS$89),"")</f>
        <v/>
      </c>
      <c r="HU52" s="52" t="str">
        <f>IF(IF(HT52&lt;&gt;"",IF(MAX(COUNTIF($HT$6:$HT$89,$HT$6:$HT$89))&gt;1,"x",""),"")&lt;&gt;"",HT52+1,"")</f>
        <v/>
      </c>
      <c r="HV52" s="52" t="str">
        <f>IF(HT52&lt;&gt;"",IF($G52="3",IF(HR52&lt;&gt;"",IF(AND(HT52&lt;=10,HR52&gt;=$HS$92),HLOOKUP(HT52,Points_Table_Modified,IF(IW52&gt;=6,8,IW52+2),FALSE),0),""),IF(HR52&lt;&gt;"",IF(AND(HT52&lt;=10,HR52&gt;=$HS$92),HLOOKUP(HT52,Points_Table,IF(IW52&gt;=6,8,IW52+2),FALSE),0),"")),"")</f>
        <v/>
      </c>
      <c r="HW52" s="53" t="str">
        <f>IF(HU52&lt;&gt;"",AVERAGE(IF(AND($G52="3",HU52&lt;&gt;""),HLOOKUP(HU52,Points_Table_Modified,IF(IW52&gt;=6,8,IW52+2),FALSE),IF(HU52&lt;&gt;"",HLOOKUP(HU52,Points_Table,IF(IW52&gt;=6,8,IW52+2),FALSE),"")),HV52),HV52)</f>
        <v/>
      </c>
      <c r="HX52" s="51" t="str">
        <f>IF(AND($G52="2",HR52&lt;&gt;""),HR52,"")</f>
        <v/>
      </c>
      <c r="HY52" s="52" t="str">
        <f>IF(AND(HR52&lt;&gt;"",$G52="2"),_xlfn.RANK.EQ(HR52,$HX$6:$HX$89),"")</f>
        <v/>
      </c>
      <c r="HZ52" s="52" t="str">
        <f>IF(IF(HY52&lt;&gt;"",IF(MAX(COUNTIF($HY$6:$HY$89,$HY$6:$HY$89))&gt;1,"x",""),"")&lt;&gt;"",HY52+1,"")</f>
        <v/>
      </c>
      <c r="IA52" s="54" t="str">
        <f>IF(HY52&lt;&gt;"",IF($G52="3",IF(HR52&lt;&gt;"",IF(AND(HY52&lt;=10,HR52&gt;=$HX$92),HLOOKUP(HY52,Points_Table_Modified,IF(IW52&gt;=6,8,IW52+2),FALSE),0),""),IF(HR52&lt;&gt;"",IF(AND(HY52&lt;=10,HR52&gt;=$HX$92),HLOOKUP(HY52,Points_Table,IF(IW52&gt;=6,8,IW52+2),FALSE),0),"")),"")</f>
        <v/>
      </c>
      <c r="IB52" s="53" t="str">
        <f>IF(HZ52&lt;&gt;"",AVERAGE(IF(AND($G52="3",HZ52&lt;&gt;""),HLOOKUP(HZ52,Points_Table_Modified,IF(IW52&gt;=6,8,IW52+2),FALSE),IF(HZ52&lt;&gt;"",HLOOKUP(HZ52,Points_Table,IF(IW52&gt;=6,8,IW52+2),FALSE),"")),IA52),IA52)</f>
        <v/>
      </c>
      <c r="IC52" s="51" t="str">
        <f>IF(AND($G52="3",HR52&lt;&gt;""),HR52,"")</f>
        <v/>
      </c>
      <c r="ID52" s="52" t="str">
        <f>IF(AND(HR52&lt;&gt;"",$G52="3"),_xlfn.RANK.EQ(HR52,$IC$6:$IC$89),"")</f>
        <v/>
      </c>
      <c r="IE52" s="52" t="str">
        <f>IF(IF(ID52&lt;&gt;"",IF(MAX(COUNTIF($ID$6:$ID$89,$ID$6:$ID$89))&gt;1,"x",""),"")&lt;&gt;"",ID52+1,"")</f>
        <v/>
      </c>
      <c r="IF52" s="52" t="str">
        <f>IF(ID52&lt;&gt;"",IF($G52="3",IF(HR52&lt;&gt;"",IF(AND(ID52&lt;=20,HR52&gt;=$IC$92),HLOOKUP(ID52,Points_Table_Modified,IF(IW52&gt;=6,8,IW52+2),FALSE),0),""),IF(HR52&lt;&gt;"",IF(AND(ID52&lt;=10,HR52&gt;=$IC$92),HLOOKUP(ID52,Points_Table,IF(IW52&gt;=6,8,IW52+2),FALSE),0),"")),"")</f>
        <v/>
      </c>
      <c r="IG52" s="53" t="str">
        <f>IF(IE52&lt;&gt;"",AVERAGE(IF(AND($G52="3",IE52&lt;&gt;""),HLOOKUP(IE52,Points_Table_Modified,IF(IW52&gt;=6,8,IW52+2),FALSE),IF(IE52&lt;&gt;"",HLOOKUP(IE52,Points_Table,IF(IW52&gt;=6,8,IW52+2),FALSE),"")),IF52),IF52)</f>
        <v/>
      </c>
      <c r="IH52" s="51" t="str">
        <f>IF(AND($G52="4",HR52&lt;&gt;""),HR52,"")</f>
        <v/>
      </c>
      <c r="II52" s="52" t="str">
        <f>IF(AND(HR52&lt;&gt;"",G52="4"),_xlfn.RANK.EQ(HR52,$IH$6:$IH$89),"")</f>
        <v/>
      </c>
      <c r="IJ52" s="52" t="str">
        <f>IF(IF(II52&lt;&gt;"",IF(MAX(COUNTIF($II$6:$II$89,$II$6:$II$89))&gt;1,"x",""),"")&lt;&gt;"",II52+1,"")</f>
        <v/>
      </c>
      <c r="IK52" s="52" t="str">
        <f>IF(II52&lt;&gt;"",IF($G52="3",IF(HR52&lt;&gt;"",IF(AND(II52&lt;=10,HR52&gt;=$IH$92),HLOOKUP(II52,Points_Table_Modified,IF(IW52&gt;=6,8,IW52+2),FALSE),0),""),IF(HR52&lt;&gt;"",IF(AND(II52&lt;=10,HR52&gt;=$IH$92),HLOOKUP(II52,Points_Table,IF(IW52&gt;=6,8,IW52+2),FALSE),0),"")),"")</f>
        <v/>
      </c>
      <c r="IL52" s="53" t="str">
        <f>IF(IJ52&lt;&gt;"",AVERAGE(IF(AND($G52="3",IJ52&lt;&gt;""),HLOOKUP(IJ52,Points_Table_Modified,IF(IW52&gt;=6,8,IW52+2),FALSE),IF(IJ52&lt;&gt;"",HLOOKUP(IJ52,Points_Table,IF(IW52&gt;=6,8,IW52+2),FALSE),"")),IK52),IK52)</f>
        <v/>
      </c>
      <c r="IM52" s="51" t="str">
        <f>IF(AND($G52="5",HR52&lt;&gt;""),HR52,"")</f>
        <v/>
      </c>
      <c r="IN52" s="52" t="str">
        <f>IF(AND(HR52&lt;&gt;"",$G52="5"),_xlfn.RANK.EQ(HR52,$IM$6:$IM$89),"")</f>
        <v/>
      </c>
      <c r="IO52" s="52" t="str">
        <f>IF(IF(IN52&lt;&gt;"",IF(MAX(COUNTIF($IN$6:$IN$89,$IN$6:$IN$89))&gt;1,"x",""),"")&lt;&gt;"",IN52+1,"")</f>
        <v/>
      </c>
      <c r="IP52" s="52" t="str">
        <f>IF(IN52&lt;&gt;"",IF($G52="3",IF(HR52&lt;&gt;"",IF(AND(IN52&lt;=10,HR52&gt;=$IM$92),HLOOKUP(IN52,Points_Table_Modified,IF(IW52&gt;=6,8,IW52+2),FALSE),0),""),IF(HR52&lt;&gt;"",IF(AND(IN52&lt;=10,HR52&gt;=$IM$92),HLOOKUP(IN52,Points_Table,IF(IW52&gt;=6,8,IW52+2),FALSE),0),"")),"")</f>
        <v/>
      </c>
      <c r="IQ52" s="53" t="str">
        <f>IF(IO52&lt;&gt;"",AVERAGE(IF(AND($G52="3",IO52&lt;&gt;""),HLOOKUP(IO52,Points_Table_Modified,IF(IW52&gt;=6,8,IW52+2),FALSE),IF(IO52&lt;&gt;"",HLOOKUP(IO52,Points_Table,IF(IW52&gt;=6,8,IW52+2),FALSE),"")),IP52),IP52)</f>
        <v/>
      </c>
      <c r="IR52" s="51" t="str">
        <f>IF(AND($G52="6",HR52&lt;&gt;""),HR52,"")</f>
        <v/>
      </c>
      <c r="IS52" s="52" t="str">
        <f>IF(AND(HR52&lt;&gt;"",$G52="6"),_xlfn.RANK.EQ(HR52,$IR$6:$IR$89),"")</f>
        <v/>
      </c>
      <c r="IT52" s="52" t="str">
        <f>IF(IF(IS52&lt;&gt;"",IF(MAX(COUNTIF($IS$6:$IS$89,$IS$6:$IS$89))&gt;1,"x",""),"")&lt;&gt;"",IS52+1,"")</f>
        <v/>
      </c>
      <c r="IU52" s="52" t="str">
        <f>IF(IS52&lt;&gt;"",IF($G52="3",IF(HR52&lt;&gt;"",IF(AND(IS52&lt;=10,HR52&gt;=$IR$92),HLOOKUP(IS52,Points_Table_Modified,IF(IW52&gt;=6,8,IW52+2),FALSE),0),""),IF(HR52&lt;&gt;"",IF(AND(IS52&lt;=10,HR52&gt;=$IR$92),HLOOKUP(IS52,Points_Table,IF(IW52&gt;=6,8,IW52+2),FALSE),0),"")),"")</f>
        <v/>
      </c>
      <c r="IV52" s="53" t="str">
        <f>IF(IT52&lt;&gt;"",AVERAGE(IF(AND($G52="3",IT52&lt;&gt;""),HLOOKUP(IT52,Points_Table_Modified,IF(IW52&gt;=6,8,IW52+2),FALSE),IF(IT52&lt;&gt;"",HLOOKUP(IT52,Points_Table,IF(IW52&gt;=6,8,IW52+2),FALSE),"")),IU52),IU52)</f>
        <v/>
      </c>
      <c r="IW52" s="57" t="e">
        <f>VLOOKUP($G52,Entries_D_Event,10,FALSE)</f>
        <v>#N/A</v>
      </c>
      <c r="IX52" s="52" t="str">
        <f>CONCATENATE(IS52,IN52,II52,ID52,HY52,HT52)</f>
        <v/>
      </c>
      <c r="IY52" s="118" t="str">
        <f>IF(IX52&lt;&gt;"",IF(AND($G52="3",HR52&lt;&gt;""),10,IF(HR52&lt;&gt;"",5,"")),"")</f>
        <v/>
      </c>
      <c r="IZ52" s="118">
        <f>_xlfn.NUMBERVALUE(IF(IX52&lt;&gt;"",CONCATENATE(IV52,IQ52,IL52,IG52,IB52,HW52),""))</f>
        <v>0</v>
      </c>
      <c r="JA52" s="56">
        <f>IFERROR(IY52+IZ52,0)</f>
        <v>0</v>
      </c>
      <c r="JB52" s="90"/>
      <c r="JC52" s="52" t="str">
        <f>IF(AND($G52="1",JB52&lt;&gt;""),JB52,"")</f>
        <v/>
      </c>
      <c r="JD52" s="52" t="str">
        <f>IF(AND(JB52&lt;&gt;"",$G52="1"),_xlfn.RANK.EQ(JB52,$JC$6:$JC$89),"")</f>
        <v/>
      </c>
      <c r="JE52" s="52" t="str">
        <f>IF(IF(JD52&lt;&gt;"",IF(MAX(COUNTIF($JD$6:$JD$89,$JD$6:$JD$89))&gt;1,"x",""),"")&lt;&gt;"",JD52+1,"")</f>
        <v/>
      </c>
      <c r="JF52" s="52" t="str">
        <f>IF(JD52&lt;&gt;"",IF($G52="3",IF(JB52&lt;&gt;"",IF(AND(JD52&lt;=10,JB52&gt;=$JC$92),HLOOKUP(JD52,Points_Table_Modified,IF(KG52&gt;=6,8,KG52+2),FALSE),0),""),IF(JB52&lt;&gt;"",IF(AND(JD52&lt;=10,JB52&gt;=$JC$92),HLOOKUP(JD52,Points_Table,IF(KG52&gt;=6,8,KG52+2),FALSE),0),"")),"")</f>
        <v/>
      </c>
      <c r="JG52" s="53" t="str">
        <f>IF(JE52&lt;&gt;"",AVERAGE(IF(AND($G52="3",JE52&lt;&gt;""),HLOOKUP(JE52,Points_Table_Modified,IF(KG52&gt;=6,8,KG52+2),FALSE),IF(JE52&lt;&gt;"",HLOOKUP(JE52,Points_Table,IF(KG52&gt;=6,8,KG52+2),FALSE),"")),JF52),JF52)</f>
        <v/>
      </c>
      <c r="JH52" s="51" t="str">
        <f>IF(AND($G52="2",JB52&lt;&gt;""),JB52,"")</f>
        <v/>
      </c>
      <c r="JI52" s="52" t="str">
        <f>IF(AND(JB52&lt;&gt;"",$G52="2"),_xlfn.RANK.EQ(JB52,$JH$6:$JH$89),"")</f>
        <v/>
      </c>
      <c r="JJ52" s="52" t="str">
        <f>IF(IF(JI52&lt;&gt;"",IF(MAX(COUNTIF($JI$6:$JI$89,$JI$6:$JI$89))&gt;1,"x",""),"")&lt;&gt;"",JI52+1,"")</f>
        <v/>
      </c>
      <c r="JK52" s="54" t="str">
        <f>IF(JI52&lt;&gt;"",IF($G52="3",IF(JB52&lt;&gt;"",IF(AND(JI52&lt;=10,JB52&gt;=$JH$92),HLOOKUP(JI52,Points_Table_Modified,IF(KG52&gt;=6,8,KG52+2),FALSE),0),""),IF(JB52&lt;&gt;"",IF(AND(JI52&lt;=10,JB52&gt;=$JH$92),HLOOKUP(JI52,Points_Table,IF(KG52&gt;=6,8,KG52+2),FALSE),0),"")),"")</f>
        <v/>
      </c>
      <c r="JL52" s="53" t="str">
        <f>IF(JJ52&lt;&gt;"",AVERAGE(IF(AND($G52="3",JJ52&lt;&gt;""),HLOOKUP(JJ52,Points_Table_Modified,IF(KG52&gt;=6,8,KG52+2),FALSE),IF(JJ52&lt;&gt;"",HLOOKUP(JJ52,Points_Table,IF(KG52&gt;=6,8,KG52+2),FALSE),"")),JK52),JK52)</f>
        <v/>
      </c>
      <c r="JM52" s="51" t="str">
        <f>IF(AND($G52="3",JB52&lt;&gt;""),JB52,"")</f>
        <v/>
      </c>
      <c r="JN52" s="52" t="str">
        <f>IF(AND(JB52&lt;&gt;"",$G52="3"),_xlfn.RANK.EQ(JB52,$JM$6:$JM$89),"")</f>
        <v/>
      </c>
      <c r="JO52" s="52" t="str">
        <f>IF(IF(JN52&lt;&gt;"",IF(MAX(COUNTIF($JN$6:$JN$89,$JN$6:$JN$89))&gt;1,"x",""),"")&lt;&gt;"",JN52+1,"")</f>
        <v/>
      </c>
      <c r="JP52" s="52" t="str">
        <f>IF(JN52&lt;&gt;"",IF($G52="3",IF(JB52&lt;&gt;"",IF(AND(JN52&lt;=20,JB52&gt;=$JM$92),HLOOKUP(JN52,Points_Table_Modified,IF(KG52&gt;=6,8,KG52+2),FALSE),0),""),IF(JB52&lt;&gt;"",IF(AND(JN52&lt;=10,JB52&gt;=$JM$92),HLOOKUP(JN52,Points_Table,IF(KG52&gt;=6,8,KG52+2),FALSE),0),"")),"")</f>
        <v/>
      </c>
      <c r="JQ52" s="53" t="str">
        <f>IF(JO52&lt;&gt;"",AVERAGE(IF(AND($G52="3",JO52&lt;&gt;""),HLOOKUP(JO52,Points_Table_Modified,IF(KG52&gt;=6,8,KG52+2),FALSE),IF(JO52&lt;&gt;"",HLOOKUP(JO52,Points_Table,IF(KG52&gt;=6,8,KG52+2),FALSE),"")),JP52),JP52)</f>
        <v/>
      </c>
      <c r="JR52" s="51" t="str">
        <f>IF(AND($G52="4",JB52&lt;&gt;""),JB52,"")</f>
        <v/>
      </c>
      <c r="JS52" s="52" t="str">
        <f>IF(AND(JB52&lt;&gt;"",G52="4"),_xlfn.RANK.EQ(JB52,$JR$6:$JR$89),"")</f>
        <v/>
      </c>
      <c r="JT52" s="52" t="str">
        <f>IF(IF(JS52&lt;&gt;"",IF(MAX(COUNTIF($JS$6:$JS$89,$JS$6:$JS$89))&gt;1,"x",""),"")&lt;&gt;"",JS52+1,"")</f>
        <v/>
      </c>
      <c r="JU52" s="52" t="str">
        <f>IF(JS52&lt;&gt;"",IF($G52="3",IF(JB52&lt;&gt;"",IF(AND(JS52&lt;=10,JB52&gt;=$JR$92),HLOOKUP(JS52,Points_Table_Modified,IF(KG52&gt;=6,8,KG52+2),FALSE),0),""),IF(JB52&lt;&gt;"",IF(AND(JS52&lt;=10,JB52&gt;=$JR$92),HLOOKUP(JS52,Points_Table,IF(KG52&gt;=6,8,KG52+2),FALSE),0),"")),"")</f>
        <v/>
      </c>
      <c r="JV52" s="53" t="str">
        <f>IF(JT52&lt;&gt;"",AVERAGE(IF(AND($G52="3",JT52&lt;&gt;""),HLOOKUP(JT52,Points_Table_Modified,IF(KG52&gt;=6,8,KG52+2),FALSE),IF(JT52&lt;&gt;"",HLOOKUP(JT52,Points_Table,IF(KG52&gt;=6,8,KG52+2),FALSE),"")),JU52),JU52)</f>
        <v/>
      </c>
      <c r="JW52" s="51" t="str">
        <f>IF(AND($G52="5",JB52&lt;&gt;""),JB52,"")</f>
        <v/>
      </c>
      <c r="JX52" s="52" t="str">
        <f>IF(AND(JB52&lt;&gt;"",$G52="5"),_xlfn.RANK.EQ(JB52,$JW$6:$JW$89),"")</f>
        <v/>
      </c>
      <c r="JY52" s="52" t="str">
        <f>IF(IF(JX52&lt;&gt;"",IF(MAX(COUNTIF($JX$6:$JX$89,$JX$6:$JX$89))&gt;1,"x",""),"")&lt;&gt;"",JX52+1,"")</f>
        <v/>
      </c>
      <c r="JZ52" s="52" t="str">
        <f>IF(JX52&lt;&gt;"",IF($G52="3",IF(JB52&lt;&gt;"",IF(AND(JX52&lt;=10,JB52&gt;=$JW$92),HLOOKUP(JX52,Points_Table_Modified,IF(KG52&gt;=6,8,KG52+2),FALSE),0),""),IF(JB52&lt;&gt;"",IF(AND(JX52&lt;=10,JB52&gt;=$JW$92),HLOOKUP(JX52,Points_Table,IF(KG52&gt;=6,8,KG52+2),FALSE),0),"")),"")</f>
        <v/>
      </c>
      <c r="KA52" s="53" t="str">
        <f>IF(JY52&lt;&gt;"",AVERAGE(IF(AND($G52="3",JY52&lt;&gt;""),HLOOKUP(JY52,Points_Table_Modified,IF(KG52&gt;=6,8,KG52+2),FALSE),IF(JY52&lt;&gt;"",HLOOKUP(JY52,Points_Table,IF(KG52&gt;=6,8,KG52+2),FALSE),"")),JZ52),JZ52)</f>
        <v/>
      </c>
      <c r="KB52" s="51" t="str">
        <f>IF(AND($G52="6",JB52&lt;&gt;""),JB52,"")</f>
        <v/>
      </c>
      <c r="KC52" s="52" t="str">
        <f>IF(AND(JB52&lt;&gt;"",$G52="6"),_xlfn.RANK.EQ(JB52,$KB$6:$KB$89),"")</f>
        <v/>
      </c>
      <c r="KD52" s="52" t="str">
        <f>IF(IF(KC52&lt;&gt;"",IF(MAX(COUNTIF($KC$6:$KC$89,$KC$6:$KC$89))&gt;1,"x",""),"")&lt;&gt;"",KC52+1,"")</f>
        <v/>
      </c>
      <c r="KE52" s="52" t="str">
        <f>IF(KC52&lt;&gt;"",IF($G52="3",IF(JB52&lt;&gt;"",IF(AND(KC52&lt;=10,JB52&gt;=$KB$92),HLOOKUP(KC52,Points_Table_Modified,IF(KG52&gt;=6,8,KG52+2),FALSE),0),""),IF(JB52&lt;&gt;"",IF(AND(KC52&lt;=10,JB52&gt;=$KB$92),HLOOKUP(KC52,Points_Table,IF(KG52&gt;=6,8,KG52+2),FALSE),0),"")),"")</f>
        <v/>
      </c>
      <c r="KF52" s="53" t="str">
        <f>IF(KD52&lt;&gt;"",AVERAGE(IF(AND($G52="3",KD52&lt;&gt;""),HLOOKUP(KD52,Points_Table_Modified,IF(KG52&gt;=6,8,KG52+2),FALSE),IF(KD52&lt;&gt;"",HLOOKUP(KD52,Points_Table,IF(KG52&gt;=6,8,KG52+2),FALSE),"")),KE52),KE52)</f>
        <v/>
      </c>
      <c r="KG52" s="57" t="e">
        <f>VLOOKUP($G52,Entries_D_Event,11,FALSE)</f>
        <v>#N/A</v>
      </c>
      <c r="KH52" s="52" t="str">
        <f>CONCATENATE(KC52,JX52,JS52,JN52,JI52,JD52)</f>
        <v/>
      </c>
      <c r="KI52" s="118" t="str">
        <f>IF(KH52&lt;&gt;"",IF(AND($G52="3",JB52&lt;&gt;""),10,IF(JB52&lt;&gt;"",5,"")),"")</f>
        <v/>
      </c>
      <c r="KJ52" s="118">
        <f>_xlfn.NUMBERVALUE(IF(KH52&lt;&gt;"",CONCATENATE(KF52,KA52,JV52,JQ52,JL52,JG52),""))</f>
        <v>0</v>
      </c>
      <c r="KK52" s="56">
        <f>IFERROR(KI52+KJ52,0)</f>
        <v>0</v>
      </c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</row>
    <row r="53" spans="1:358" s="1" customFormat="1" x14ac:dyDescent="0.25">
      <c r="A53" s="35"/>
      <c r="B53" s="45">
        <v>48</v>
      </c>
      <c r="C53" s="46" t="s">
        <v>214</v>
      </c>
      <c r="D53" s="47" t="s">
        <v>215</v>
      </c>
      <c r="E53" s="50"/>
      <c r="F53" s="109"/>
      <c r="G53" s="49"/>
      <c r="H53" s="50" t="s">
        <v>213</v>
      </c>
      <c r="I53" s="187">
        <f>AS53+CC53+DM53+EW53+GG53+HQ53+JA53+KK53</f>
        <v>0</v>
      </c>
      <c r="J53" s="116"/>
      <c r="K53" s="102" t="str">
        <f>IF(AND(J53&lt;&gt;"",$G53="1"),J53,"")</f>
        <v/>
      </c>
      <c r="L53" s="103" t="str">
        <f>IF(AND(J53&lt;&gt;"",$G53="1"),_xlfn.RANK.EQ(J53,$K$6:$K$89),"")</f>
        <v/>
      </c>
      <c r="M53" s="103" t="str">
        <f>IF(G53="6",IF(IF(L53&lt;&gt;"",IF(MAX(COUNTIF($L$6:$L$89,$L$6:$L$89))&gt;1,"x",""),"")&lt;&gt;"",L53+1,""),IF(K53=0,"",IF(IF(L53&lt;&gt;"",IF(MAX(COUNTIF($L$6:$L$89,$L$6:$L$89))&gt;1,"x",""),"")&lt;&gt;"",L53+1,"")))</f>
        <v/>
      </c>
      <c r="N53" s="103" t="str">
        <f>IF(L53&lt;&gt;"",IF($G53="3",IF(AND(L53&lt;=20,J53&gt;=$K$92),HLOOKUP(L53,Points_Table_Modified,IF(AO53&gt;=6,8,AO53+2),FALSE),0),IF(AND(L53&lt;=10,J53&gt;=$K$92),HLOOKUP(L53,Points_Table,IF(AO53&gt;=6,8,AO53+2),FALSE),0)),"")</f>
        <v/>
      </c>
      <c r="O53" s="103" t="str">
        <f>IF(M53&lt;&gt;"",AVERAGE(IF(AND($G53="3",M53&lt;&gt;""),HLOOKUP(M53,Points_Table_Modified,IF(AO53&gt;=6,8,AO53+2),FALSE),IF(M53&lt;&gt;"",HLOOKUP(M53,Points_Table,IF(AO53&gt;=6,8,AO53+2),FALSE),"")),N53),N53)</f>
        <v/>
      </c>
      <c r="P53" s="102" t="str">
        <f>IF(AND(J53&lt;&gt;"",$G53="2"),J53,"")</f>
        <v/>
      </c>
      <c r="Q53" s="103" t="str">
        <f>IF(AND(J53&lt;&gt;"",$G53="2"),_xlfn.RANK.EQ(J53,$P$6:$P$89),"")</f>
        <v/>
      </c>
      <c r="R53" s="103" t="str">
        <f>IF(G53="6",IF(IF(Q53&lt;&gt;"",IF(MAX(COUNTIF($Q$6:$Q$89,$Q$6:$Q$89))&gt;1,"x",""),"")&lt;&gt;"",Q53+1,""),IF(P53=0,"",IF(IF(Q53&lt;&gt;"",IF(MAX(COUNTIF($Q$6:$Q$89,$Q$6:$Q$89))&gt;1,"x",""),"")&lt;&gt;"",Q53+1,"")))</f>
        <v/>
      </c>
      <c r="S53" s="103" t="str">
        <f>IF(Q53&lt;&gt;"",IF($G53="3",IF(J53&lt;&gt;"",IF(AND(Q53&lt;=10,J53&gt;=$P$92),HLOOKUP(Q53,Points_Table_Modified,IF(AO53&gt;=6,8,AO53+2),FALSE),0),""),IF(J53&lt;&gt;"",IF(AND(Q53&lt;=10,J53&gt;=$P$92),HLOOKUP(Q53,Points_Table,IF(AO53&gt;=6,8,AO53+2),FALSE),0),"")),"")</f>
        <v/>
      </c>
      <c r="T53" s="103" t="str">
        <f>IF(R53&lt;&gt;"",AVERAGE(IF(AND($G53="3",R53&lt;&gt;""),HLOOKUP(R53,Points_Table_Modified,IF(AO53&gt;=6,8,AO53+2),FALSE),IF(R53&lt;&gt;"",HLOOKUP(R53,Points_Table,IF(AO53&gt;=6,8,AO53+2),FALSE),"")),S53),S53)</f>
        <v/>
      </c>
      <c r="U53" s="102" t="str">
        <f>IF(AND(J53&lt;&gt;"",$G53="3"),J53,"")</f>
        <v/>
      </c>
      <c r="V53" s="103" t="str">
        <f>IF(AND(J53&lt;&gt;"",$G53="3"),_xlfn.RANK.EQ(J53,$U$6:$U$89),"")</f>
        <v/>
      </c>
      <c r="W53" s="103" t="str">
        <f>IF(G53="6",IF(IF(V53&lt;&gt;"",IF(MAX(COUNTIF($V$6:$V$89,$V$6:$V$89))&gt;1,"x",""),"")&lt;&gt;"",V53+1,""),IF(U53=0,"",IF(IF(V53&lt;&gt;"",IF(MAX(COUNTIF($V$6:$V$89,$V$6:$V$89))&gt;1,"x",""),"")&lt;&gt;"",V53+1,"")))</f>
        <v/>
      </c>
      <c r="X53" s="103" t="str">
        <f>IF(V53&lt;&gt;"",IF($G53="3",IF(J53&lt;&gt;"",IF(AND(V53&lt;=20,J53&gt;=$U$92),HLOOKUP(V53,Points_Table_Modified,IF(AO53&gt;=6,8,AO53+2),FALSE),0),""),IF(J53&lt;&gt;"",IF(AND(V53&lt;=10,$J53&gt;=$U$92),HLOOKUP(V53,Points_Table,IF(AO53&gt;=6,8,AO53+2),FALSE),0),"")),"")</f>
        <v/>
      </c>
      <c r="Y53" s="103" t="str">
        <f>IF(W53&lt;&gt;"",AVERAGE(IF(AND($G53="3",W53&lt;&gt;""),HLOOKUP(W53,Points_Table_Modified,IF(AO53&gt;=6,8,AO53+2),FALSE),IF(W53&lt;&gt;"",HLOOKUP(W53,Points_Table,IF(AO53&gt;=6,8,AO53+2),FALSE),"")),X53),X53)</f>
        <v/>
      </c>
      <c r="Z53" s="102" t="str">
        <f>IF(AND(J53&lt;&gt;"",$G53="4"),J53,"")</f>
        <v/>
      </c>
      <c r="AA53" s="103" t="str">
        <f>IF(AND($J53&lt;&gt;"",G53="4"),_xlfn.RANK.EQ(J53,$Z$6:$Z$89),"")</f>
        <v/>
      </c>
      <c r="AB53" s="103" t="str">
        <f>IF($G53="6",IF(IF(AA53&lt;&gt;"",IF(MAX(COUNTIF($AA$6:$AA$89,$AA$6:$AA$89))&gt;1,"x",""),"")&lt;&gt;"",AA53+1,""),IF(Z53=0,"",IF(IF(AA53&lt;&gt;"",IF(MAX(COUNTIF($AA$6:$AA$89,$AA$6:$AA$89))&gt;1,"x",""),"")&lt;&gt;"",AA53+1,"")))</f>
        <v/>
      </c>
      <c r="AC53" s="103" t="str">
        <f>IF(AA53&lt;&gt;"",IF($G53="3",IF(J53&lt;&gt;"",IF(AND(AA53&lt;=10,J53&gt;=$Z$92),HLOOKUP(AA53,Points_Table_Modified,IF(AO53&gt;=6,8,AO53+2),FALSE),0),""),IF(J53&lt;&gt;"",IF(AND(AA53&lt;=10,J53&gt;=$Z$92),HLOOKUP(AA53,Points_Table,IF(AO53&gt;=6,8,AO53+2),FALSE),0),"")),"")</f>
        <v/>
      </c>
      <c r="AD53" s="103" t="str">
        <f>IF(AB53&lt;&gt;"",AVERAGE(IF(AND($G53="3",AB53&lt;&gt;""),HLOOKUP(AB53,Points_Table_Modified,IF(AO53&gt;=6,8,AO53+2),FALSE),IF(AB53&lt;&gt;"",HLOOKUP(AB53,Points_Table,IF(AO53&gt;=6,8,AO53+2),FALSE),"")),AC53),AC53)</f>
        <v/>
      </c>
      <c r="AE53" s="102" t="str">
        <f>IF(AND(J53&lt;&gt;"",$G53="5"),J53,"")</f>
        <v/>
      </c>
      <c r="AF53" s="103" t="str">
        <f>IF(AND(J53&lt;&gt;"",$G53="5"),_xlfn.RANK.EQ(J53,$AE$6:$AE$89),"")</f>
        <v/>
      </c>
      <c r="AG53" s="103" t="str">
        <f>IF($G53="6",IF(IF(AF53&lt;&gt;"",IF(MAX(COUNTIF($AF$6:$AF$89,$AF$6:$AF$89))&gt;1,"x",""),"")&lt;&gt;"",AF53+1,""),IF(AE53=0,"",IF(IF(AF53&lt;&gt;"",IF(MAX(COUNTIF($AF$6:$AF$89,$AF$6:$AF$89))&gt;1,"x",""),"")&lt;&gt;"",AF53+1,"")))</f>
        <v/>
      </c>
      <c r="AH53" s="103" t="str">
        <f>IF(AF53&lt;&gt;"",IF($G53="3",IF(J53&lt;&gt;"",IF(AND(AF53&lt;=10,J53&gt;=$AE$92),HLOOKUP(AF53,Points_Table_Modified,IF(AO53&gt;=6,8,AO53+2),FALSE),0),""),IF(J53&lt;&gt;"",IF(AND(AF53&lt;=10,J53&gt;=$AE$92),HLOOKUP(AF53,Points_Table,IF(AO53&gt;=6,8,AO53+2),FALSE),0),"")),"")</f>
        <v/>
      </c>
      <c r="AI53" s="103" t="str">
        <f>IF(AG53&lt;&gt;"",AVERAGE(IF(AND($G53="3",AG53&lt;&gt;""),HLOOKUP(AG53,Points_Table_Modified,IF(AO53&gt;=6,8,AO53+2),FALSE),IF(AG53&lt;&gt;"",HLOOKUP(AG53,Points_Table,IF(AO53&gt;=6,8,AO53+2),FALSE),"")),AH53),AH53)</f>
        <v/>
      </c>
      <c r="AJ53" s="102" t="str">
        <f>IF(AND(J53&lt;&gt;"",$G53="6"),J53,"")</f>
        <v/>
      </c>
      <c r="AK53" s="103" t="str">
        <f>IF(AND(J53&lt;&gt;"",$G53="6"),_xlfn.RANK.EQ(J53,$AJ$6:$AJ$89),"")</f>
        <v/>
      </c>
      <c r="AL53" s="103" t="str">
        <f>IF(G53="6",IF(IF(AK53&lt;&gt;"",IF(MAX(COUNTIF($AK$6:$AK$89,$AK$6:$AK$89))&gt;1,"x",""),"")&lt;&gt;"",AK53+1,""),IF(AJ53=0,"",IF(IF(AK53&lt;&gt;"",IF(MAX(COUNTIF($AK$6:$AK$89,$AK$6:$AK$89))&gt;1,"x",""),"")&lt;&gt;"",AK53+1,"")))</f>
        <v/>
      </c>
      <c r="AM53" s="103" t="str">
        <f>IF(AK53&lt;&gt;"",IF($G53="3",IF(J53&lt;&gt;"",IF(AND(AK53&lt;=10,J53&gt;=$AJ$92),HLOOKUP(AK53,Points_Table_Modified,IF(AO53&gt;=6,8,AO53+2),FALSE),0),""),IF(J53&lt;&gt;"",IF(AND(AK53&lt;=10,J53&gt;=$AJ$92),HLOOKUP(AK53,Points_Table,IF(AO53&gt;=6,8,AO53+2),FALSE),0),"")),"")</f>
        <v/>
      </c>
      <c r="AN53" s="136" t="str">
        <f>IF(AL53&lt;&gt;"",AVERAGE(IF(AND($G53="3",AL53&lt;&gt;""),HLOOKUP(AL53,Points_Table_Modified,IF(AO53&gt;=6,8,AO53+2),FALSE),IF(AL53&lt;&gt;"",HLOOKUP(AL53,Points_Table,IF(AO53&gt;=6,8,AO53+2),FALSE),"")),AM53),AM53)</f>
        <v/>
      </c>
      <c r="AO53" s="55" t="e">
        <f>VLOOKUP($G53,Entries_D_Event,4,FALSE)</f>
        <v>#N/A</v>
      </c>
      <c r="AP53" s="52" t="str">
        <f>CONCATENATE(AK53,AF53,AA53,V53,Q53,L53)</f>
        <v/>
      </c>
      <c r="AQ53" s="118" t="str">
        <f>IF(AP53&lt;&gt;"",IF(AND($G53="3",J53&lt;&gt;""),10,IF(J53&lt;&gt;"",5,"")),"")</f>
        <v/>
      </c>
      <c r="AR53" s="118">
        <f>_xlfn.NUMBERVALUE(IF(AP53&lt;&gt;"",CONCATENATE(AN53,AI53,AD53,Y53,T53,O53),""))</f>
        <v>0</v>
      </c>
      <c r="AS53" s="56">
        <f>IFERROR(AQ53+AR53,0)</f>
        <v>0</v>
      </c>
      <c r="AT53" s="90"/>
      <c r="AU53" s="54" t="str">
        <f>IF(AND(AT53&lt;&gt;"",$G53="1"),AT53,"")</f>
        <v/>
      </c>
      <c r="AV53" s="52" t="str">
        <f>IF(AND(AT53&lt;&gt;"",$G53="1"),_xlfn.RANK.EQ(AT53,$AU$6:$AU$89),"")</f>
        <v/>
      </c>
      <c r="AW53" s="52" t="str">
        <f>IF(IF(AV53&lt;&gt;"",IF(MAX(COUNTIF($AV$6:$AV$89,$AV$6:$AV$89))&gt;1,"x",""),"")&lt;&gt;"",AV53+1,"")</f>
        <v/>
      </c>
      <c r="AX53" s="52" t="str">
        <f>IF(AV53&lt;&gt;"",IF($G53="3",IF(AT53&lt;&gt;"",IF(AND(AV53&lt;=10,AT53&gt;=$AU$92),HLOOKUP(AV53,Points_Table_Modified,IF(BY53&gt;=6,8,BY53+2),FALSE),0),""),IF(AT53&lt;&gt;"",IF(AND(AV53&lt;=10,AT53&gt;=$AU$92),HLOOKUP(AV53,Points_Table,IF(BY53&gt;=6,8,BY53+2),FALSE),0),"")),"")</f>
        <v/>
      </c>
      <c r="AY53" s="53" t="str">
        <f>IF(AW53&lt;&gt;"",AVERAGE(IF(AND($G53="3",AW53&lt;&gt;""),HLOOKUP(AW53,Points_Table_Modified,IF(BY53&gt;=6,8,BY53+2),FALSE),IF(AW53&lt;&gt;"",HLOOKUP(AW53,Points_Table,IF(BY53&gt;=6,8,BY53+2),FALSE),"")),AX53),AX53)</f>
        <v/>
      </c>
      <c r="AZ53" s="51" t="str">
        <f>IF(AND($G53="2",AT53&lt;&gt;""),AT53,"")</f>
        <v/>
      </c>
      <c r="BA53" s="52" t="str">
        <f>IF(AND(AT53&lt;&gt;"",$G53="2"),_xlfn.RANK.EQ(AT53,$AZ$6:$AZ$89),"")</f>
        <v/>
      </c>
      <c r="BB53" s="52" t="str">
        <f>IF(IF(BA53&lt;&gt;"",IF(MAX(COUNTIF($BA$6:$BA$89,$BA$6:$BA$89))&gt;1,"x",""),"")&lt;&gt;"",BA53+1,"")</f>
        <v/>
      </c>
      <c r="BC53" s="54" t="str">
        <f>IF(BA53&lt;&gt;"",IF($G53="3",IF(AT53&lt;&gt;"",IF(AND(BA53&lt;=10,AT53&gt;=$AZ$92),HLOOKUP(BA53,Points_Table_Modified,IF(BY53&gt;=6,8,BY53+2),FALSE),0),""),IF(AT53&lt;&gt;"",IF(AND(BA53&lt;=10,AT53&gt;=$AZ$92),HLOOKUP(BA53,Points_Table,IF(BY53&gt;=6,8,BY53+2),FALSE),0),"")),"")</f>
        <v/>
      </c>
      <c r="BD53" s="53" t="str">
        <f>IF(BB53&lt;&gt;"",AVERAGE(IF(AND($G53="3",BB53&lt;&gt;""),HLOOKUP(BB53,Points_Table_Modified,IF(BY53&gt;=6,8,BY53+2),FALSE),IF(BB53&lt;&gt;"",HLOOKUP(BB53,Points_Table,IF(BY53&gt;=6,8,BY53+2),FALSE),"")),BC53),BC53)</f>
        <v/>
      </c>
      <c r="BE53" s="51" t="str">
        <f>IF(AND($G53="3",AT53&lt;&gt;""),AT53,"")</f>
        <v/>
      </c>
      <c r="BF53" s="52" t="str">
        <f>IF(AND(AT53&lt;&gt;"",$G53="3"),_xlfn.RANK.EQ(AT53,$BE$6:$BE$89),"")</f>
        <v/>
      </c>
      <c r="BG53" s="52" t="str">
        <f>IF(IF(BF53&lt;&gt;"",IF(MAX(COUNTIF($BF$6:$BF$89,$BF$6:$BF$89))&gt;1,"x",""),"")&lt;&gt;"",BF53+1,"")</f>
        <v/>
      </c>
      <c r="BH53" s="52" t="str">
        <f>IF(BF53&lt;&gt;"",IF($G53="3",IF(AT53&lt;&gt;"",IF(AND(BF53&lt;=20,AT53&gt;=$BE$92),HLOOKUP(BF53,Points_Table_Modified,IF(BY53&gt;=6,8,BY53+2),FALSE),0),""),IF(AT53&lt;&gt;"",IF(AND(BF53&lt;=10,AT53&gt;=$BE$92),HLOOKUP(BF53,Points_Table,IF(BY53&gt;=6,8,BY53+2),FALSE),0),"")),"")</f>
        <v/>
      </c>
      <c r="BI53" s="53" t="str">
        <f>IF(BG53&lt;&gt;"",AVERAGE(IF(AND($G53="3",BG53&lt;&gt;""),HLOOKUP(BG53,Points_Table_Modified,IF(BY53&gt;=6,8,BY53+2),FALSE),IF(BG53&lt;&gt;"",HLOOKUP(BG53,Points_Table,IF(BY53&gt;=6,8,BY53+2),FALSE),"")),BH53),BH53)</f>
        <v/>
      </c>
      <c r="BJ53" s="51" t="str">
        <f>IF(AND($G53="4",AT53&lt;&gt;""),AT53,"")</f>
        <v/>
      </c>
      <c r="BK53" s="52" t="str">
        <f>IF(AND(AT53&lt;&gt;"",G53="4"),_xlfn.RANK.EQ(AT53,$BJ$6:$BJ$89),"")</f>
        <v/>
      </c>
      <c r="BL53" s="52" t="str">
        <f>IF(IF(BK53&lt;&gt;"",IF(MAX(COUNTIF($BK$6:$BK$89,$BK$6:$BK$89))&gt;1,"x",""),"")&lt;&gt;"",BK53+1,"")</f>
        <v/>
      </c>
      <c r="BM53" s="52" t="str">
        <f>IF(BK53&lt;&gt;"",IF($G53="3",IF(AT53&lt;&gt;"",IF(AND(BK53&lt;=10,AT53&gt;=$BJ$92),HLOOKUP(BK53,Points_Table_Modified,IF(BY53&gt;=6,8,BY53+2),FALSE),0),""),IF(AT53&lt;&gt;"",IF(AND(BK53&lt;=10,AT53&gt;=$BJ$92),HLOOKUP(BK53,Points_Table,IF(BY53&gt;=6,8,BY53+2),FALSE),0),"")),"")</f>
        <v/>
      </c>
      <c r="BN53" s="53" t="str">
        <f>IF(BL53&lt;&gt;"",AVERAGE(IF(AND($G53="3",BL53&lt;&gt;""),HLOOKUP(BL53,Points_Table_Modified,IF(BY53&gt;=6,8,BY53+2),FALSE),IF(BL53&lt;&gt;"",HLOOKUP(BL53,Points_Table,IF(BY53&gt;=6,8,BY53+2),FALSE),"")),BM53),BM53)</f>
        <v/>
      </c>
      <c r="BO53" s="51" t="str">
        <f>IF(AND($G53="5",AT53&lt;&gt;""),AT53,"")</f>
        <v/>
      </c>
      <c r="BP53" s="52" t="str">
        <f>IF(AND(AT53&lt;&gt;"",$G53="5"),_xlfn.RANK.EQ(AT53,$BO$6:$BO$89),"")</f>
        <v/>
      </c>
      <c r="BQ53" s="52" t="str">
        <f>IF(IF(BP53&lt;&gt;"",IF(MAX(COUNTIF($BP$6:$BP$89,$BP$6:$BP$89))&gt;1,"x",""),"")&lt;&gt;"",BP53+1,"")</f>
        <v/>
      </c>
      <c r="BR53" s="52" t="str">
        <f>IF(BP53&lt;&gt;"",IF($G53="3",IF(AT53&lt;&gt;"",IF(AND(BP53&lt;=10,AT53&gt;=$BO$92),HLOOKUP(BP53,Points_Table_Modified,IF(BY53&gt;=6,8,BY53+2),FALSE),0),""),IF(AT53&lt;&gt;"",IF(AND(BP53&lt;=10,AT53&gt;=$BO$92),HLOOKUP(BP53,Points_Table,IF(BY53&gt;=6,8,BY53+2),FALSE),0),"")),"")</f>
        <v/>
      </c>
      <c r="BS53" s="53" t="str">
        <f>IF(BQ53&lt;&gt;"",AVERAGE(IF(AND($G53="3",BQ53&lt;&gt;""),HLOOKUP(BQ53,Points_Table_Modified,IF(BY53&gt;=6,8,BY53+2),FALSE),IF(BQ53&lt;&gt;"",HLOOKUP(BQ53,Points_Table,IF(BY53&gt;=6,8,BY53+2),FALSE),"")),BR53),BR53)</f>
        <v/>
      </c>
      <c r="BT53" s="51" t="str">
        <f>IF(AND($G53="6",AT53&lt;&gt;""),AT53,"")</f>
        <v/>
      </c>
      <c r="BU53" s="52" t="str">
        <f>IF(AND(AT53&lt;&gt;"",$G53="6"),_xlfn.RANK.EQ(AT53,$BT$6:$BT$89),"")</f>
        <v/>
      </c>
      <c r="BV53" s="52" t="str">
        <f>IF(IF(BU53&lt;&gt;"",IF(MAX(COUNTIF($BU$6:$BU$89,$BU$6:$BU$89))&gt;1,"x",""),"")&lt;&gt;"",BU53+1,"")</f>
        <v/>
      </c>
      <c r="BW53" s="52" t="str">
        <f>IF(BU53&lt;&gt;"",IF($G53="3",IF(AT53&lt;&gt;"",IF(AND(BU53&lt;=10,AT53&gt;=$BT$92),HLOOKUP(BU53,Points_Table_Modified,IF(BY53&gt;=6,8,BY53+2),FALSE),0),""),IF(AT53&lt;&gt;"",IF(AND(BU53&lt;=10,AT53&gt;=$BT$92),HLOOKUP(BU53,Points_Table,IF(BY53&gt;=6,8,BY53+2),FALSE),0),"")),"")</f>
        <v/>
      </c>
      <c r="BX53" s="53" t="str">
        <f>IF(BV53&lt;&gt;"",AVERAGE(IF(AND($G53="3",BV53&lt;&gt;""),HLOOKUP(BV53,Points_Table_Modified,IF(BY53&gt;=6,8,BY53+2),FALSE),IF(BV53&lt;&gt;"",HLOOKUP(BV53,Points_Table,IF(BY53&gt;=6,8,BY53+2),FALSE),"")),BW53),BW53)</f>
        <v/>
      </c>
      <c r="BY53" s="55" t="e">
        <f>VLOOKUP($G53,Entries_D_Event,5,FALSE)</f>
        <v>#N/A</v>
      </c>
      <c r="BZ53" s="52" t="str">
        <f>CONCATENATE(BU53,BP53,BK53,BF53,BA53,AV53)</f>
        <v/>
      </c>
      <c r="CA53" s="118" t="str">
        <f>IF(BZ53&lt;&gt;"",IF(AND($G53="3",AT53&lt;&gt;""),10,IF(AT53&lt;&gt;"",5,"")),"")</f>
        <v/>
      </c>
      <c r="CB53" s="118">
        <f>_xlfn.NUMBERVALUE(IF(BZ53&lt;&gt;"",CONCATENATE(BX53,BS53,BN53,BI53,BD53,AY53),""))</f>
        <v>0</v>
      </c>
      <c r="CC53" s="56">
        <f>IFERROR(CA53+CB53,0)</f>
        <v>0</v>
      </c>
      <c r="CD53" s="90">
        <v>270</v>
      </c>
      <c r="CE53" s="54" t="str">
        <f>IF(AND($G53="1",CD53&lt;&gt;""),CD53,"")</f>
        <v/>
      </c>
      <c r="CF53" s="52" t="str">
        <f>IF(AND(CD53&lt;&gt;"",$G53="1"),_xlfn.RANK.EQ(CD53,$CE$6:$CE$89),"")</f>
        <v/>
      </c>
      <c r="CG53" s="52" t="str">
        <f>IF(IF(CF53&lt;&gt;"",IF(MAX(COUNTIF($CF$6:$CF$89,$CF$6:$CF$89))&gt;1,"x",""),"")&lt;&gt;"",CF53+1,"")</f>
        <v/>
      </c>
      <c r="CH53" s="52" t="str">
        <f>IF(CF53&lt;&gt;"",IF($G53="3",IF(CD53&lt;&gt;"",IF(AND(CF53&lt;=10,CD53&gt;=$CE$92),HLOOKUP(CF53,Points_Table_Modified,IF(DI53&gt;=6,8,DI53+2),FALSE),0),""),IF(CD53&lt;&gt;"",IF(AND(CF53&lt;=10,CD53&gt;=$CE$92),HLOOKUP(CF53,Points_Table,IF(DI53&gt;=6,8,DI53+2),FALSE),0),"")),"")</f>
        <v/>
      </c>
      <c r="CI53" s="53" t="str">
        <f>IF(CG53&lt;&gt;"",AVERAGE(IF(AND($G53="3",CG53&lt;&gt;""),HLOOKUP(CG53,Points_Table_Modified,IF(DI53&gt;=6,8,DI53+2),FALSE),IF(CG53&lt;&gt;"",HLOOKUP(CG53,Points_Table,IF(DI53&gt;=6,8,DI53+2),FALSE),"")),CH53),CH53)</f>
        <v/>
      </c>
      <c r="CJ53" s="51" t="str">
        <f>IF(AND($G53="2",CD53&lt;&gt;""),CD53,"")</f>
        <v/>
      </c>
      <c r="CK53" s="52" t="str">
        <f>IF(AND(CD53&lt;&gt;"",$G53="2"),_xlfn.RANK.EQ(CD53,$CJ$6:$CJ$89),"")</f>
        <v/>
      </c>
      <c r="CL53" s="52" t="str">
        <f>IF(IF(CK53&lt;&gt;"",IF(MAX(COUNTIF($CK$6:$CK$89,$CK$6:$CK$89))&gt;1,"x",""),"")&lt;&gt;"",CK53+1,"")</f>
        <v/>
      </c>
      <c r="CM53" s="54" t="str">
        <f>IF(CK53&lt;&gt;"",IF($G53="3",IF(CD53&lt;&gt;"",IF(AND(CK53&lt;=10,CD53&gt;=$CJ$92),HLOOKUP(CK53,Points_Table_Modified,IF(DI53&gt;=6,8,DI53+2),FALSE),0),""),IF(CD53&lt;&gt;"",IF(AND(CK53&lt;=10,CD53&gt;=$CJ$92),HLOOKUP(CK53,Points_Table,IF(DI53&gt;=6,8,DI53+2),FALSE),0),"")),"")</f>
        <v/>
      </c>
      <c r="CN53" s="53" t="str">
        <f>IF(CL53&lt;&gt;"",AVERAGE(IF(AND($G53="3",CL53&lt;&gt;""),HLOOKUP(CL53,Points_Table_Modified,IF(DI53&gt;=6,8,DI53+2),FALSE),IF(CL53&lt;&gt;"",HLOOKUP(CL53,Points_Table,IF(DI53&gt;=6,8,DI53+2),FALSE),"")),CM53),CM53)</f>
        <v/>
      </c>
      <c r="CO53" s="51" t="str">
        <f>IF(AND($G53="3",CD53&lt;&gt;""),CD53,"")</f>
        <v/>
      </c>
      <c r="CP53" s="52" t="str">
        <f>IF(AND(CD53&lt;&gt;"",$G53="3"),_xlfn.RANK.EQ(CD53,$CO$6:$CO$89),"")</f>
        <v/>
      </c>
      <c r="CQ53" s="52" t="str">
        <f>IF(IF(CP53&lt;&gt;"",IF(MAX(COUNTIF($CP53:$CP$89,$CP$6:$CP$89))&gt;1,"x",""),"")&lt;&gt;"",CP53+1,"")</f>
        <v/>
      </c>
      <c r="CR53" s="52" t="str">
        <f>IF(CP53&lt;&gt;"",IF($G53="3",IF(CD53&lt;&gt;"",IF(AND(CP53&lt;=20,CD53&gt;=$CO$92),HLOOKUP(CP53,Points_Table_Modified,IF(DI53&gt;=6,8,DI53+2),FALSE),0),""),IF(CD53&lt;&gt;"",IF(AND(CP53&lt;=10,CD53&gt;=$CO$92),HLOOKUP(CP53,Points_Table,IF(DI53&gt;=6,8,DI53+2),FALSE),0),"")),"")</f>
        <v/>
      </c>
      <c r="CS53" s="53" t="str">
        <f>IF(CQ53&lt;&gt;"",AVERAGE(IF(AND($G53="3",CQ53&lt;&gt;""),HLOOKUP(CQ53,Points_Table_Modified,IF(DI53&gt;=6,8,DI53+2),FALSE),IF(CQ53&lt;&gt;"",HLOOKUP(CQ53,Points_Table,IF(DI53&gt;=6,8,DI53+2),FALSE),"")),CR53),CR53)</f>
        <v/>
      </c>
      <c r="CT53" s="51" t="str">
        <f>IF(AND($G53="4",CD53&lt;&gt;""),CD53,"")</f>
        <v/>
      </c>
      <c r="CU53" s="52" t="str">
        <f>IF(AND(CD53&lt;&gt;"",G53="4"),_xlfn.RANK.EQ(CD53,$CT$6:$CT$89),"")</f>
        <v/>
      </c>
      <c r="CV53" s="52" t="str">
        <f>IF(IF(CU53&lt;&gt;"",IF(MAX(COUNTIF($CU$6:$CU$89,$CU$6:$CU$89))&gt;1,"x",""),"")&lt;&gt;"",CU53+1,"")</f>
        <v/>
      </c>
      <c r="CW53" s="52" t="str">
        <f>IF(CU53&lt;&gt;"",IF($G53="3",IF(CD53&lt;&gt;"",IF(AND(CU53&lt;=10,CD53&gt;=$CT$92),HLOOKUP(CU53,Points_Table_Modified,IF(DI53&gt;=6,8,DI53+2),FALSE),0),""),IF(CD53&lt;&gt;"",IF(AND(CU53&lt;=10,CD53&gt;=$CT$92),HLOOKUP(CU53,Points_Table,IF(DI53&gt;=6,8,DI53+2),FALSE),0),"")),"")</f>
        <v/>
      </c>
      <c r="CX53" s="53" t="str">
        <f>IF(CV53&lt;&gt;"",AVERAGE(IF(AND($G53="3",CV53&lt;&gt;""),HLOOKUP(CV53,Points_Table_Modified,IF(DI53&gt;=6,8,DI53+2),FALSE),IF(CV53&lt;&gt;"",HLOOKUP(CV53,Points_Table,IF(DI53&gt;=6,8,DI53+2),FALSE),"")),CW53),CW53)</f>
        <v/>
      </c>
      <c r="CY53" s="51" t="str">
        <f>IF(AND($G53="5",CD53&lt;&gt;""),CD53,"")</f>
        <v/>
      </c>
      <c r="CZ53" s="52" t="str">
        <f>IF(AND(CD53&lt;&gt;"",$G53="5"),_xlfn.RANK.EQ(CD53,$CY$6:$CY$89),"")</f>
        <v/>
      </c>
      <c r="DA53" s="52" t="str">
        <f>IF(IF(CZ53&lt;&gt;"",IF(MAX(COUNTIF($CZ$6:$CZ$89,$CZ$6:$CZ$89))&gt;1,"x",""),"")&lt;&gt;"",CZ53+1,"")</f>
        <v/>
      </c>
      <c r="DB53" s="52" t="str">
        <f>IF(CZ53&lt;&gt;"",IF($G53="3",IF(CD53&lt;&gt;"",IF(AND(CZ53&lt;=10,CD53&gt;=$CY$92),HLOOKUP(CZ53,Points_Table_Modified,IF(DI53&gt;=6,8,DI53+2),FALSE),0),""),IF(CD53&lt;&gt;"",IF(AND(CZ53&lt;=10,CD53&gt;=$CY$92),HLOOKUP(CZ53,Points_Table,IF(DI53&gt;=6,8,DI53+2),FALSE),0),"")),"")</f>
        <v/>
      </c>
      <c r="DC53" s="53" t="str">
        <f>IF(DA53&lt;&gt;"",AVERAGE(IF(AND($G53="3",DA53&lt;&gt;""),HLOOKUP(DA53,Points_Table_Modified,IF(DI53&gt;=6,8,DI53+2),FALSE),IF(DA53&lt;&gt;"",HLOOKUP(DA53,Points_Table,IF(DI53&gt;=6,8,DI53+2),FALSE),"")),DB53),DB53)</f>
        <v/>
      </c>
      <c r="DD53" s="51" t="str">
        <f>IF(AND($G53="6",CD53&lt;&gt;""),CD53,"")</f>
        <v/>
      </c>
      <c r="DE53" s="52" t="str">
        <f>IF(AND(CD53&lt;&gt;"",$G53="6"),_xlfn.RANK.EQ(CD53,$DD$6:$DD$89),"")</f>
        <v/>
      </c>
      <c r="DF53" s="52" t="str">
        <f>IF(IF(DE53&lt;&gt;"",IF(MAX(COUNTIF($DE$6:$DE$89,$DE$6:$DE$89))&gt;1,"x",""),"")&lt;&gt;"",DE53+1,"")</f>
        <v/>
      </c>
      <c r="DG53" s="52" t="str">
        <f>IF(DE53&lt;&gt;"",IF($G53="3",IF(CD53&lt;&gt;"",IF(AND(DE53&lt;=10,CD53&gt;=$DD$92),HLOOKUP(DE53,Points_Table_Modified,IF(DI53&gt;=6,8,DI53+2),FALSE),0),""),IF(CD53&lt;&gt;"",IF(AND(DE53&lt;=10,CD53&gt;=$DD$92),HLOOKUP(DE53,Points_Table,IF(DI53&gt;=6,8,DI53+2),FALSE),0),"")),"")</f>
        <v/>
      </c>
      <c r="DH53" s="53" t="str">
        <f>IF(DF53&lt;&gt;"",AVERAGE(IF(AND($G53="3",DF53&lt;&gt;""),HLOOKUP(DF53,Points_Table_Modified,IF(DI53&gt;=6,8,DI53+2),FALSE),IF(DF53&lt;&gt;"",HLOOKUP(DF53,Points_Table,IF(DI53&gt;=6,8,DI53+2),FALSE),"")),DG53),DG53)</f>
        <v/>
      </c>
      <c r="DI53" s="55" t="e">
        <f>VLOOKUP($G53,Entries_D_Event,6,FALSE)</f>
        <v>#N/A</v>
      </c>
      <c r="DJ53" s="52" t="str">
        <f>CONCATENATE(DE53,CZ53,CU53,CP53,CK53,CF53)</f>
        <v/>
      </c>
      <c r="DK53" s="52" t="str">
        <f>IF(DJ53&lt;&gt;"",IF(AND($G53="3",CD53&lt;&gt;""),10,IF(CD53&lt;&gt;"",5,"")),"")</f>
        <v/>
      </c>
      <c r="DL53" s="156">
        <f>_xlfn.NUMBERVALUE(IF(DJ53&lt;&gt;"",CONCATENATE(DH53,DC53,CX53,CS53,CN53,CI53),""))</f>
        <v>0</v>
      </c>
      <c r="DM53" s="56">
        <f>IFERROR(DK53+DL53,0)</f>
        <v>0</v>
      </c>
      <c r="DN53" s="90"/>
      <c r="DO53" s="52" t="str">
        <f>IF(AND($G53="1",DN53&lt;&gt;""),DN53,"")</f>
        <v/>
      </c>
      <c r="DP53" s="52" t="str">
        <f>IF(AND(DN53&lt;&gt;"",$G53="1"),_xlfn.RANK.EQ(DN53,$DO$6:$DO$89),"")</f>
        <v/>
      </c>
      <c r="DQ53" s="52" t="str">
        <f>IF(IF(DP53&lt;&gt;"",IF(MAX(COUNTIF($DP$6:$DP$89,$DP$6:$DP$89))&gt;1,"x",""),"")&lt;&gt;"",DP53+1,"")</f>
        <v/>
      </c>
      <c r="DR53" s="52" t="str">
        <f>IF(DP53&lt;&gt;"",IF($G53="3",IF(DN53&lt;&gt;"",IF(AND(DP53&lt;=10,DN53&gt;=$DO$92),HLOOKUP(DP53,Points_Table_Modified,IF(ES53&gt;=6,8,ES53+2),FALSE),0),""),IF(DN53&lt;&gt;"",IF(AND(DP53&lt;=10,DN53&gt;=$DO$92),HLOOKUP(DP53,Points_Table,IF(ES53&gt;=6,8,ES53+2),FALSE),0),"")),"")</f>
        <v/>
      </c>
      <c r="DS53" s="53" t="str">
        <f>IF(DQ53&lt;&gt;"",AVERAGE(IF(AND($G53="3",DQ53&lt;&gt;""),HLOOKUP(DQ53,Points_Table_Modified,IF(ES53&gt;=6,8,ES53+2),FALSE),IF(DQ53&lt;&gt;"",HLOOKUP(DQ53,Points_Table,IF(ES53&gt;=6,8,ES53+2),FALSE),"")),DR53),DR53)</f>
        <v/>
      </c>
      <c r="DT53" s="51" t="str">
        <f>IF(AND($G53="2",DN53&lt;&gt;""),DN53,"")</f>
        <v/>
      </c>
      <c r="DU53" s="52" t="str">
        <f>IF(AND(DN53&lt;&gt;"",$G53="2"),_xlfn.RANK.EQ(DN53,$DT$6:$DT$89),"")</f>
        <v/>
      </c>
      <c r="DV53" s="52" t="str">
        <f>IF(IF(DU53&lt;&gt;"",IF(MAX(COUNTIF($DU$6:$DU$89,$DU$6:$DU$89))&gt;1,"x",""),"")&lt;&gt;"",DU53+1,"")</f>
        <v/>
      </c>
      <c r="DW53" s="54" t="str">
        <f>IF(DU53&lt;&gt;"",IF($G53="3",IF(DN53&lt;&gt;"",IF(AND(DU53&lt;=10,DN53&gt;=$DT$92),HLOOKUP(DU53,Points_Table_Modified,IF(ES53&gt;=6,8,ES53+2),FALSE),0),""),IF(DN53&lt;&gt;"",IF(AND(DU53&lt;=10,DN53&gt;=$DT$92),HLOOKUP(DU53,Points_Table,IF(ES53&gt;=6,8,ES53+2),FALSE),0),"")),"")</f>
        <v/>
      </c>
      <c r="DX53" s="53" t="str">
        <f>IF(DV53&lt;&gt;"",AVERAGE(IF(AND($G53="3",DV53&lt;&gt;""),HLOOKUP(DV53,Points_Table_Modified,IF(ES53&gt;=6,8,ES53+2),FALSE),IF(DV53&lt;&gt;"",HLOOKUP(DV53,Points_Table,IF(ES53&gt;=6,8,ES53+2),FALSE),"")),DW53),DW53)</f>
        <v/>
      </c>
      <c r="DY53" s="51" t="str">
        <f>IF(AND($G53="3",DN53&lt;&gt;""),DN53,"")</f>
        <v/>
      </c>
      <c r="DZ53" s="52" t="str">
        <f>IF(AND(DN53&lt;&gt;"",$G53="3"),_xlfn.RANK.EQ(DN53,$DY$6:$DY$89),"")</f>
        <v/>
      </c>
      <c r="EA53" s="52" t="str">
        <f>IF(IF(DZ53&lt;&gt;"",IF(MAX(COUNTIF($DZ$6:$DZ$89,$DZ$6:$DZ$89))&gt;1,"x",""),"")&lt;&gt;"",DZ53+1,"")</f>
        <v/>
      </c>
      <c r="EB53" s="52" t="str">
        <f>IF(DZ53&lt;&gt;"",IF($G53="3",IF(DN53&lt;&gt;"",IF(AND(DZ53&lt;=20,DN53&gt;=$DY$92),HLOOKUP(DZ53,Points_Table_Modified,IF(ES53&gt;=6,8,ES53+2),FALSE),0),""),IF(DN53&lt;&gt;"",IF(AND(DZ53&lt;=10,DN53&gt;=$DY$92),HLOOKUP(DZ53,Points_Table,IF(ES53&gt;=6,8,ES53+2),FALSE),0),"")),"")</f>
        <v/>
      </c>
      <c r="EC53" s="53" t="str">
        <f>IF(EA53&lt;&gt;"",AVERAGE(IF(AND($G53="3",EA53&lt;&gt;""),HLOOKUP(EA53,Points_Table_Modified,IF(ES53&gt;=6,8,ES53+2),FALSE),IF(EA53&lt;&gt;"",HLOOKUP(EA53,Points_Table,IF(ES53&gt;=6,8,ES53+2),FALSE),"")),EB53),EB53)</f>
        <v/>
      </c>
      <c r="ED53" s="51" t="str">
        <f>IF(AND($G53="4",DN53&lt;&gt;""),DN53,"")</f>
        <v/>
      </c>
      <c r="EE53" s="52" t="str">
        <f>IF(AND(DN53&lt;&gt;"",G53="4"),_xlfn.RANK.EQ(DN53,$ED$6:$ED$89),"")</f>
        <v/>
      </c>
      <c r="EF53" s="52" t="str">
        <f>IF(IF(EE53&lt;&gt;"",IF(MAX(COUNTIF($EE$6:$EE$89,$EE$6:$EE$89))&gt;1,"x",""),"")&lt;&gt;"",EE53+1,"")</f>
        <v/>
      </c>
      <c r="EG53" s="52" t="str">
        <f>IF(EE53&lt;&gt;"",IF($G53="3",IF(DN53&lt;&gt;"",IF(AND(EE53&lt;=10,DN53&gt;=$ED$92),HLOOKUP(EE53,Points_Table_Modified,IF(ES53&gt;=6,8,ES53+2),FALSE),0),""),IF(DN53&lt;&gt;"",IF(AND(EE53&lt;=10,DN53&gt;=$ED$92),HLOOKUP(EE53,Points_Table,IF(ES53&gt;=6,8,ES53+2),FALSE),0),"")),"")</f>
        <v/>
      </c>
      <c r="EH53" s="53" t="str">
        <f>IF(EF53&lt;&gt;"",AVERAGE(IF(AND($G53="3",EF53&lt;&gt;""),HLOOKUP(EF53,Points_Table_Modified,IF(ES53&gt;=6,8,ES53+2),FALSE),IF(EF53&lt;&gt;"",HLOOKUP(EF53,Points_Table,IF(ES53&gt;=6,8,ES53+2),FALSE),"")),EG53),EG53)</f>
        <v/>
      </c>
      <c r="EI53" s="51" t="str">
        <f>IF(AND($G53="5",DN53&lt;&gt;""),DN53,"")</f>
        <v/>
      </c>
      <c r="EJ53" s="52" t="str">
        <f>IF(AND(DN53&lt;&gt;"",$G53="5"),_xlfn.RANK.EQ(DN53,$EI$6:$EI$89),"")</f>
        <v/>
      </c>
      <c r="EK53" s="52" t="str">
        <f>IF(IF(EJ53&lt;&gt;"",IF(MAX(COUNTIF($EJ$6:$EJ$89,$EJ$6:$EJ$89))&gt;1,"x",""),"")&lt;&gt;"",EJ53+1,"")</f>
        <v/>
      </c>
      <c r="EL53" s="52" t="str">
        <f>IF(EJ53&lt;&gt;"",IF($G53="3",IF(DN53&lt;&gt;"",IF(AND(EJ53&lt;=10,DN53&gt;=$EI$92),HLOOKUP(EJ53,Points_Table_Modified,IF(ES53&gt;=6,8,ES53+2),FALSE),0),""),IF(DN53&lt;&gt;"",IF(AND(EJ53&lt;=10,DN53&gt;=$EI$92),HLOOKUP(EJ53,Points_Table,IF(ES53&gt;=6,8,ES53+2),FALSE),0),"")),"")</f>
        <v/>
      </c>
      <c r="EM53" s="53" t="str">
        <f>IF(EK53&lt;&gt;"",AVERAGE(IF(AND($G53="3",EK53&lt;&gt;""),HLOOKUP(EK53,Points_Table_Modified,IF(ES53&gt;=6,8,ES53+2),FALSE),IF(EK53&lt;&gt;"",HLOOKUP(EK53,Points_Table,IF(ES53&gt;=6,8,ES53+2),FALSE),"")),EL53),EL53)</f>
        <v/>
      </c>
      <c r="EN53" s="51" t="str">
        <f>IF(AND($G53="6",DN53&lt;&gt;""),DN53,"")</f>
        <v/>
      </c>
      <c r="EO53" s="52" t="str">
        <f>IF(AND(DN53&lt;&gt;"",$G53="6"),_xlfn.RANK.EQ(DN53,$EN$6:$EN$89),"")</f>
        <v/>
      </c>
      <c r="EP53" s="52" t="str">
        <f>IF(IF(EO53&lt;&gt;"",IF(MAX(COUNTIF($EO$6:$EO$89,$EO$6:$EO$89))&gt;1,"x",""),"")&lt;&gt;"",EO53+1,"")</f>
        <v/>
      </c>
      <c r="EQ53" s="52" t="str">
        <f>IF(EO53&lt;&gt;"",IF($G53="3",IF(DN53&lt;&gt;"",IF(AND(EO53&lt;=10,DN53&gt;=$EN$92),HLOOKUP(EO53,Points_Table_Modified,IF(ES53&gt;=6,8,ES53+2),FALSE),0),""),IF(DN53&lt;&gt;"",IF(AND(EO53&lt;=10,DN53&gt;=$EN$92),HLOOKUP(EO53,Points_Table,IF(ES53&gt;=6,8,ES53+2),FALSE),0),"")),"")</f>
        <v/>
      </c>
      <c r="ER53" s="53" t="str">
        <f>IF(EP53&lt;&gt;"",AVERAGE(IF(AND($G53="3",EP53&lt;&gt;""),HLOOKUP(EP53,Points_Table_Modified,IF(ES53&gt;=6,8,ES53+2),FALSE),IF(EP53&lt;&gt;"",HLOOKUP(EP53,Points_Table,IF(ES53&gt;=6,8,ES53+2),FALSE),"")),EQ53),EQ53)</f>
        <v/>
      </c>
      <c r="ES53" s="57" t="e">
        <f>VLOOKUP($G53,Entries_D_Event,7,FALSE)</f>
        <v>#N/A</v>
      </c>
      <c r="ET53" s="52" t="str">
        <f>CONCATENATE(EO53,EJ53,EE53,DZ53,DU53,DP53)</f>
        <v/>
      </c>
      <c r="EU53" s="118" t="str">
        <f>IF(ET53&lt;&gt;"",IF(AND($G53="3",DN53&lt;&gt;""),10,IF(DN53&lt;&gt;"",5,"")),"")</f>
        <v/>
      </c>
      <c r="EV53" s="118">
        <f>_xlfn.NUMBERVALUE(IF(ET53&lt;&gt;"",CONCATENATE(ER53,EM53,EH53,EC53,DX53,DS53),""))</f>
        <v>0</v>
      </c>
      <c r="EW53" s="56">
        <f>IFERROR(EU53+EV53,0)</f>
        <v>0</v>
      </c>
      <c r="EX53" s="90"/>
      <c r="EY53" s="52" t="str">
        <f>IF(AND($G53="1",EX53&lt;&gt;""),EX53,"")</f>
        <v/>
      </c>
      <c r="EZ53" s="52" t="str">
        <f>IF(AND(EX53&lt;&gt;"",$G53="1"),_xlfn.RANK.EQ(EX53,$EY$6:$EY$89),"")</f>
        <v/>
      </c>
      <c r="FA53" s="52" t="str">
        <f>IF(IF(EZ53&lt;&gt;"",IF(MAX(COUNTIF($EZ$6:$EZ$89,$EZ$6:$EZ$89))&gt;1,"x",""),"")&lt;&gt;"",EZ53+1,"")</f>
        <v/>
      </c>
      <c r="FB53" s="52" t="str">
        <f>IF(EZ53&lt;&gt;"",IF($G53="3",IF(EX53&lt;&gt;"",IF(AND(EZ53&lt;=10,EX53&gt;=$EY$92),HLOOKUP(EZ53,Points_Table_Modified,IF(GC53&gt;=6,8,GC53+2),FALSE),0),""),IF(EX53&lt;&gt;"",IF(AND(EZ53&lt;=10,EX53&gt;=$EY$92),HLOOKUP(EZ53,Points_Table,IF(GC53&gt;=6,8,GC53+2),FALSE),0),"")),"")</f>
        <v/>
      </c>
      <c r="FC53" s="56" t="str">
        <f>IF(FB53&gt;0,IF(FA53&lt;&gt;"",AVERAGE(IF(AND($G53="3",FA53&lt;&gt;""),HLOOKUP(FA53,Points_Table_Modified,IF(GC53&gt;=6,8,GC53+2),FALSE),IF(FA53&lt;&gt;"",HLOOKUP(FA53,Points_Table,IF(GC53&gt;=6,8,GC53+2),FALSE),"")),FB53),FB53),0)</f>
        <v/>
      </c>
      <c r="FD53" s="51" t="str">
        <f>IF(AND($G53="2",EX53&lt;&gt;""),EX53,"")</f>
        <v/>
      </c>
      <c r="FE53" s="52" t="str">
        <f>IF(AND(EX53&lt;&gt;"",$G53="2"),_xlfn.RANK.EQ(EX53,$FD$6:$FD$89),"")</f>
        <v/>
      </c>
      <c r="FF53" s="52" t="str">
        <f>IF(IF(FE53&lt;&gt;"",IF(MAX(COUNTIF($FE$6:$FE$89,$FE$6:$FE$89))&gt;1,"x",""),"")&lt;&gt;"",FE53+1,"")</f>
        <v/>
      </c>
      <c r="FG53" s="54" t="str">
        <f>IF(FE53&lt;&gt;"",IF($G53="3",IF(EX53&lt;&gt;"",IF(AND(FE53&lt;=10,EX53&gt;=$FD$92),HLOOKUP(FE53,Points_Table_Modified,IF(GC53&gt;=6,8,GC53+2),FALSE),0),""),IF(EX53&lt;&gt;"",IF(AND(FE53&lt;=10,EX53&gt;=$FD$92),HLOOKUP(FE53,Points_Table,IF(GC53&gt;=6,8,GC53+2),FALSE),0),"")),"")</f>
        <v/>
      </c>
      <c r="FH53" s="56" t="str">
        <f>IF(FG53&gt;0,IF(FF53&lt;&gt;"",AVERAGE(IF(AND($G53="3",FF53&lt;&gt;""),HLOOKUP(FF53,Points_Table_Modified,IF(GC53&gt;=6,8,GC53+2),FALSE),IF(FF53&lt;&gt;"",HLOOKUP(FF53,Points_Table,IF(GC53&gt;=6,8,GC53+2),FALSE),"")),FG53),FG53),0)</f>
        <v/>
      </c>
      <c r="FI53" s="51" t="str">
        <f>IF(AND($G53="3",EX53&lt;&gt;""),EX53,"")</f>
        <v/>
      </c>
      <c r="FJ53" s="52" t="str">
        <f>IF(AND(EX53&lt;&gt;"",$G53="3"),_xlfn.RANK.EQ(EX53,$FI$6:$FI$89),"")</f>
        <v/>
      </c>
      <c r="FK53" s="52" t="str">
        <f>IF(IF(FJ53&lt;&gt;"",IF(MAX(COUNTIF($FJ$6:$FJ$89,$FJ$6:$FJ$89))&gt;1,"x",""),"")&lt;&gt;"",FJ53+1,"")</f>
        <v/>
      </c>
      <c r="FL53" s="52" t="str">
        <f>IF(FJ53&lt;&gt;"",IF($G53="3",IF(EX53&lt;&gt;"",IF(AND(FJ53&lt;=20,EX53&gt;=$FI$92),HLOOKUP(FJ53,Points_Table_Modified,IF(GC53&gt;=6,8,GC53+2),FALSE),0),""),IF(EX53&lt;&gt;"",IF(AND(FJ53&lt;=10,EX53&gt;=$FI$92),HLOOKUP(FJ53,Points_Table,IF(GC53&gt;=6,8,GC53+2),FALSE),0),"")),"")</f>
        <v/>
      </c>
      <c r="FM53" s="56" t="str">
        <f>IF(FL53&gt;0,IF(FK53&lt;&gt;"",AVERAGE(IF(AND($G53="3",FK53&lt;&gt;""),HLOOKUP(FK53,Points_Table_Modified,IF(GC53&gt;=6,8,GC53+2),FALSE),IF(FK53&lt;&gt;"",HLOOKUP(FK53,Points_Table,IF(GC53&gt;=6,8,GC53+2),FALSE),"")),FL53),FL53),0)</f>
        <v/>
      </c>
      <c r="FN53" s="51" t="str">
        <f>IF(AND($G53="4",EX53&lt;&gt;""),EX53,"")</f>
        <v/>
      </c>
      <c r="FO53" s="52" t="str">
        <f>IF(AND(EX53&lt;&gt;"",G53="4"),_xlfn.RANK.EQ(EX53,$FN$6:$FN$89),"")</f>
        <v/>
      </c>
      <c r="FP53" s="52" t="str">
        <f>IF(IF(FO53&lt;&gt;"",IF(MAX(COUNTIF($FO$6:$FO$89,$FO$6:$FO$89))&gt;1,"x",""),"")&lt;&gt;"",FO53+1,"")</f>
        <v/>
      </c>
      <c r="FQ53" s="52" t="str">
        <f>IF(FO53&lt;&gt;"",IF($G53="3",IF(EX53&lt;&gt;"",IF(AND(FO53&lt;=10,EX53&gt;=$FN$92),HLOOKUP(FO53,Points_Table_Modified,IF(GC53&gt;=6,8,GC53+2),FALSE),0),""),IF(EX53&lt;&gt;"",IF(AND(FO53&lt;=10,EX53&gt;=$FN$92),HLOOKUP(FO53,Points_Table,IF(GC53&gt;=6,8,GC53+2),FALSE),0),"")),"")</f>
        <v/>
      </c>
      <c r="FR53" s="56" t="str">
        <f>IF(FQ53&gt;0,IF(FP53&lt;&gt;"",AVERAGE(IF(AND($G53="3",FP53&lt;&gt;""),HLOOKUP(FP53,Points_Table_Modified,IF(GC53&gt;=6,8,GC53+2),FALSE),IF(FP53&lt;&gt;"",HLOOKUP(FP53,Points_Table,IF(GC53&gt;=6,8,GC53+2),FALSE),"")),FQ53),FQ53),0)</f>
        <v/>
      </c>
      <c r="FS53" s="51" t="str">
        <f>IF(AND($G53="5",EX53&lt;&gt;""),EX53,"")</f>
        <v/>
      </c>
      <c r="FT53" s="52" t="str">
        <f>IF(AND(EX53&lt;&gt;"",$G53="5"),_xlfn.RANK.EQ(EX53,$FS$6:$FS$89),"")</f>
        <v/>
      </c>
      <c r="FU53" s="52" t="str">
        <f>IF(IF(FT53&lt;&gt;"",IF(MAX(COUNTIF($FT$6:$FT$89,$FT$6:$FT$89))&gt;1,"x",""),"")&lt;&gt;"",FT53+1,"")</f>
        <v/>
      </c>
      <c r="FV53" s="52" t="str">
        <f>IF(FT53&lt;&gt;"",IF($G53="3",IF(EX53&lt;&gt;"",IF(AND(FT53&lt;=10,EX53&gt;=$FS$92),HLOOKUP(FT53,Points_Table_Modified,IF(GC53&gt;=6,8,GC53+2),FALSE),0),""),IF(EX53&lt;&gt;"",IF(AND(FT53&lt;=10,EX53&gt;=$FS$92),HLOOKUP(FT53,Points_Table,IF(GC53&gt;=6,8,GC53+2),FALSE),0),"")),"")</f>
        <v/>
      </c>
      <c r="FW53" s="56" t="str">
        <f>IF(FV53&gt;0,IF(FU53&lt;&gt;"",AVERAGE(IF(AND($G53="3",FU53&lt;&gt;""),HLOOKUP(FU53,Points_Table_Modified,IF(GC53&gt;=6,8,GC53+2),FALSE),IF(FU53&lt;&gt;"",HLOOKUP(FU53,Points_Table,IF(GC53&gt;=6,8,GC53+2),FALSE),"")),FV53),FV53),0)</f>
        <v/>
      </c>
      <c r="FX53" s="51" t="str">
        <f>IF(AND($G53="6",EX53&lt;&gt;""),EX53,"")</f>
        <v/>
      </c>
      <c r="FY53" s="52" t="str">
        <f>IF(AND(EX53&lt;&gt;"",$G53="6"),_xlfn.RANK.EQ(EX53,$FX$6:$FX$89),"")</f>
        <v/>
      </c>
      <c r="FZ53" s="52" t="str">
        <f>IF(IF(FY53&lt;&gt;"",IF(MAX(COUNTIF($FY$6:$FY$89,$FY$6:$FY$89))&gt;1,"x",""),"")&lt;&gt;"",FY53+1,"")</f>
        <v/>
      </c>
      <c r="GA53" s="52" t="str">
        <f>IF(FY53&lt;&gt;"",IF($G53="3",IF(EX53&lt;&gt;"",IF(AND(FY53&lt;=10,EX53&gt;=$FX$92),HLOOKUP(FY53,Points_Table_Modified,IF(GC53&gt;=6,8,GC53+2),FALSE),0),""),IF(EX53&lt;&gt;"",IF(AND(FY53&lt;=10,EX53&gt;=$FX$92),HLOOKUP(FY53,Points_Table,IF(GC53&gt;=6,8,GC53+2),FALSE),0),"")),"")</f>
        <v/>
      </c>
      <c r="GB53" s="56" t="str">
        <f>IF(GA53&gt;0,IF(FZ53&lt;&gt;"",AVERAGE(IF(AND($G53="3",FZ53&lt;&gt;""),HLOOKUP(FZ53,Points_Table_Modified,IF(GC53&gt;=6,8,GC53+2),FALSE),IF(FZ53&lt;&gt;"",HLOOKUP(FZ53,Points_Table,IF(GC53&gt;=6,8,GC53+2),FALSE),"")),GA53),GA53),0)</f>
        <v/>
      </c>
      <c r="GC53" s="57" t="e">
        <f>VLOOKUP($G53,Entries_D_Event,8,FALSE)</f>
        <v>#N/A</v>
      </c>
      <c r="GD53" s="52" t="str">
        <f>CONCATENATE(FY53,FT53,FO53,FJ53,FE53,EZ53)</f>
        <v/>
      </c>
      <c r="GE53" s="118" t="str">
        <f>IF(GD53&lt;&gt;"",IF(AND($G53="3",EX53&lt;&gt;""),10,IF(EX53&lt;&gt;"",5,"")),"")</f>
        <v/>
      </c>
      <c r="GF53" s="118">
        <f>_xlfn.NUMBERVALUE(IF(GD53&lt;&gt;"",CONCATENATE(GB53,FW53,FR53,FM53,FH53,FC53),""))</f>
        <v>0</v>
      </c>
      <c r="GG53" s="56">
        <f>IFERROR(GE53+GF53,0)</f>
        <v>0</v>
      </c>
      <c r="GH53" s="90"/>
      <c r="GI53" s="52" t="str">
        <f>IF(AND($G53="1",GH53&lt;&gt;""),GH53,"")</f>
        <v/>
      </c>
      <c r="GJ53" s="52" t="str">
        <f>IF(AND(GH53&lt;&gt;"",$G53="1"),_xlfn.RANK.EQ(GH53,$GI$6:$GI$89),"")</f>
        <v/>
      </c>
      <c r="GK53" s="52" t="str">
        <f>IF(IF(GJ53&lt;&gt;"",IF(MAX(COUNTIF($GJ$6:$GJ$89,$GJ$6:$GJ$89))&gt;1,"x",""),"")&lt;&gt;"",GJ53+1,"")</f>
        <v/>
      </c>
      <c r="GL53" s="52" t="str">
        <f>IF(GJ53&lt;&gt;"",IF($G53="3",IF(GH53&lt;&gt;"",IF(AND(GJ53&lt;=10,GH53&gt;=$GI$92),HLOOKUP(GJ53,Points_Table_Modified,IF(HM53&gt;=6,8,HM53+2),FALSE),0),""),IF(GH53&lt;&gt;"",IF(AND(GJ53&lt;=10,GH53&gt;=$GI$92),HLOOKUP(GJ53,Points_Table,IF(HM53&gt;=6,8,HM53+2),FALSE),0),"")),"")</f>
        <v/>
      </c>
      <c r="GM53" s="53" t="str">
        <f>IF(GK53&lt;&gt;"",AVERAGE(IF(AND($G53="3",GK53&lt;&gt;""),HLOOKUP(GK53,Points_Table_Modified,IF(HM53&gt;=6,8,HM53+2),FALSE),IF(GK53&lt;&gt;"",HLOOKUP(GK53,Points_Table,IF(HM53&gt;=6,8,HM53+2),FALSE),"")),GL53),GL53)</f>
        <v/>
      </c>
      <c r="GN53" s="51" t="str">
        <f>IF(AND($G53="2",GH53&lt;&gt;""),GH53,"")</f>
        <v/>
      </c>
      <c r="GO53" s="52" t="str">
        <f>IF(AND(GH53&lt;&gt;"",$G53="2"),_xlfn.RANK.EQ(GH53,$GN$6:$GN$89),"")</f>
        <v/>
      </c>
      <c r="GP53" s="52" t="str">
        <f>IF(IF(GO53&lt;&gt;"",IF(MAX(COUNTIF($GO$6:$GO$89,$GO$6:$GO$89))&gt;1,"x",""),"")&lt;&gt;"",GO53+1,"")</f>
        <v/>
      </c>
      <c r="GQ53" s="54" t="str">
        <f>IF(GO53&lt;&gt;"",IF($G53="3",IF(GH53&lt;&gt;"",IF(AND(GO53&lt;=10,GH53&gt;=$GN$92),HLOOKUP(GO53,Points_Table_Modified,IF(HM53&gt;=6,8,HM53+2),FALSE),0),""),IF(GH53&lt;&gt;"",IF(AND(GO53&lt;=10,GH53&gt;=$GN$92),HLOOKUP(GO53,Points_Table,IF(HM53&gt;=6,8,HM53+2),FALSE),0),"")),"")</f>
        <v/>
      </c>
      <c r="GR53" s="53" t="str">
        <f>IF(GP53&lt;&gt;"",AVERAGE(IF(AND($G53="3",GP53&lt;&gt;""),HLOOKUP(GP53,Points_Table_Modified,IF(HM53&gt;=6,8,HM53+2),FALSE),IF(GP53&lt;&gt;"",HLOOKUP(GP53,Points_Table,IF(HM53&gt;=6,8,HM53+2),FALSE),"")),GQ53),GQ53)</f>
        <v/>
      </c>
      <c r="GS53" s="51" t="str">
        <f>IF(AND($G53="3",GH53&lt;&gt;""),GH53,"")</f>
        <v/>
      </c>
      <c r="GT53" s="52" t="str">
        <f>IF(AND(GH53&lt;&gt;"",$G53="3"),_xlfn.RANK.EQ(GH53,$GS$6:$GS$89),"")</f>
        <v/>
      </c>
      <c r="GU53" s="52" t="str">
        <f>IF(IF(GT53&lt;&gt;"",IF(MAX(COUNTIF($GT$6:$GT$89,$GT$6:$GT$89))&gt;1,"x",""),"")&lt;&gt;"",GT53+1,"")</f>
        <v/>
      </c>
      <c r="GV53" s="52" t="str">
        <f>IF(GT53&lt;&gt;"",IF($G53="3",IF(GH53&lt;&gt;"",IF(AND(GT53&lt;=20,GH53&gt;=$GS$92),HLOOKUP(GT53,Points_Table_Modified,IF(HM53&gt;=6,8,HM53+2),FALSE),0),""),IF(GH53&lt;&gt;"",IF(AND(GT53&lt;=10,GH53&gt;=$GS$92),HLOOKUP(GT53,Points_Table,IF(HM53&gt;=6,8,HM53+2),FALSE),0),"")),"")</f>
        <v/>
      </c>
      <c r="GW53" s="53" t="str">
        <f>IF(GU53&lt;&gt;"",AVERAGE(IF(AND($G53="3",GU53&lt;&gt;""),HLOOKUP(GU53,Points_Table_Modified,IF(HM53&gt;=6,8,HM53+2),FALSE),IF(GU53&lt;&gt;"",HLOOKUP(GU53,Points_Table,IF(HM53&gt;=6,8,HM53+2),FALSE),"")),GV53),GV53)</f>
        <v/>
      </c>
      <c r="GX53" s="51" t="str">
        <f>IF(AND($G53="4",GH53&lt;&gt;""),GH53,"")</f>
        <v/>
      </c>
      <c r="GY53" s="52" t="str">
        <f>IF(AND($GH53&lt;&gt;"",G53="4"),_xlfn.RANK.EQ(GH53,$GX$6:$GX$89),"")</f>
        <v/>
      </c>
      <c r="GZ53" s="52" t="str">
        <f>IF(IF(GY53&lt;&gt;"",IF(MAX(COUNTIF($GY$6:$GY$89,$GY$6:$GY$89))&gt;1,"x",""),"")&lt;&gt;"",GY53+1,"")</f>
        <v/>
      </c>
      <c r="HA53" s="52" t="str">
        <f>IF(GY53&lt;&gt;"",IF($G53="3",IF(GH53&lt;&gt;"",IF(AND(GY53&lt;=10,GH53&gt;=$GX$92),HLOOKUP(GY53,Points_Table_Modified,IF(HM53&gt;=6,8,HM53+2),FALSE),0),""),IF(GH53&lt;&gt;"",IF(AND(GY53&lt;=10,GH53&gt;=$GX$92),HLOOKUP(GY53,Points_Table,IF(HM53&gt;=6,8,HM53+2),FALSE),0),"")),"")</f>
        <v/>
      </c>
      <c r="HB53" s="53" t="str">
        <f>IF(GZ53&lt;&gt;"",AVERAGE(IF(AND($G53="3",GZ53&lt;&gt;""),HLOOKUP(GZ53,Points_Table_Modified,IF(HM53&gt;=6,8,HM53+2),FALSE),IF(GZ53&lt;&gt;"",HLOOKUP(GZ53,Points_Table,IF(HM53&gt;=6,8,HM53+2),FALSE),"")),HA53),HA53)</f>
        <v/>
      </c>
      <c r="HC53" s="51" t="str">
        <f>IF(AND($G53="5",GH53&lt;&gt;""),GH53,"")</f>
        <v/>
      </c>
      <c r="HD53" s="52" t="str">
        <f>IF(AND(GH53&lt;&gt;"",$G53="5"),_xlfn.RANK.EQ(GH53,$HC$6:$HC$89),"")</f>
        <v/>
      </c>
      <c r="HE53" s="52" t="str">
        <f>IF(IF(HD53&lt;&gt;"",IF(MAX(COUNTIF($HD$6:$HD$89,$HD$6:$HD$89))&gt;1,"x",""),"")&lt;&gt;"",HD53+1,"")</f>
        <v/>
      </c>
      <c r="HF53" s="52" t="str">
        <f>IF(HD53&lt;&gt;"",IF($G53="3",IF(GH53&lt;&gt;"",IF(AND(HD53&lt;=10,GH53&gt;=$HC$92),HLOOKUP(HD53,Points_Table_Modified,IF(HM53&gt;=6,8,HM53+2),FALSE),0),""),IF(GH53&lt;&gt;"",IF(AND(HD53&lt;=10,GH53&gt;=$HC$92),HLOOKUP(HD53,Points_Table,IF(HM53&gt;=6,8,HM53+2),FALSE),0),"")),"")</f>
        <v/>
      </c>
      <c r="HG53" s="53" t="str">
        <f>IF(HE53&lt;&gt;"",AVERAGE(IF(AND($G53="3",HE53&lt;&gt;""),HLOOKUP(HE53,Points_Table_Modified,IF(HM53&gt;=6,8,HM53+2),FALSE),IF(HE53&lt;&gt;"",HLOOKUP(HE53,Points_Table,IF(HM53&gt;=6,8,HM53+2),FALSE),"")),HF53),HF53)</f>
        <v/>
      </c>
      <c r="HH53" s="51" t="str">
        <f>IF(AND($G53="6",GH53&lt;&gt;""),GH53,"")</f>
        <v/>
      </c>
      <c r="HI53" s="52" t="str">
        <f>IF(AND(GH53&lt;&gt;"",$G53="6"),_xlfn.RANK.EQ(GH53,$HH$6:$HH$89),"")</f>
        <v/>
      </c>
      <c r="HJ53" s="52" t="str">
        <f>IF(IF(HI53&lt;&gt;"",IF(MAX(COUNTIF($HI$6:$HI$89,$HI$6:$HI$89))&gt;1,"x",""),"")&lt;&gt;"",HI53+1,"")</f>
        <v/>
      </c>
      <c r="HK53" s="52" t="str">
        <f>IF(HI53&lt;&gt;"",IF($G53="3",IF(GH53&lt;&gt;"",IF(AND(HI53&lt;=10,GH53&gt;=$HH$92),HLOOKUP(HI53,Points_Table_Modified,IF(HM53&gt;=6,8,HM53+2),FALSE),0),""),IF(GH53&lt;&gt;"",IF(AND(HI53&lt;=10,GH53&gt;=$HH$92),HLOOKUP(HI53,Points_Table,IF(HM53&gt;=6,8,HM53+2),FALSE),0),"")),"")</f>
        <v/>
      </c>
      <c r="HL53" s="53" t="str">
        <f>IF(HJ53&lt;&gt;"",AVERAGE(IF(AND($G53="3",HJ53&lt;&gt;""),HLOOKUP(HJ53,Points_Table_Modified,IF(HM53&gt;=6,8,HM53+2),FALSE),IF(HJ53&lt;&gt;"",HLOOKUP(HJ53,Points_Table,IF(HM53&gt;=6,8,HM53+2),FALSE),"")),HK53),HK53)</f>
        <v/>
      </c>
      <c r="HM53" s="57" t="e">
        <f>VLOOKUP($G53,Entries_D_Event,9,FALSE)</f>
        <v>#N/A</v>
      </c>
      <c r="HN53" s="52" t="str">
        <f>CONCATENATE(HI53,HD53,GY53,GT53,GO53,GJ53)</f>
        <v/>
      </c>
      <c r="HO53" s="118" t="str">
        <f>IF(HN53&lt;&gt;"",IF(AND($G53="3",GH53&lt;&gt;""),10,IF(GH53&lt;&gt;"",5,"")),"")</f>
        <v/>
      </c>
      <c r="HP53" s="118">
        <f>_xlfn.NUMBERVALUE(IF(HN53&lt;&gt;"",CONCATENATE(HL53,HG53,HB53,GW53,GR53,GM53),""))</f>
        <v>0</v>
      </c>
      <c r="HQ53" s="56">
        <f>IFERROR(HO53+HP53,0)</f>
        <v>0</v>
      </c>
      <c r="HR53" s="90"/>
      <c r="HS53" s="52" t="str">
        <f>IF(AND($G53="1",HR53&lt;&gt;""),HR53,"")</f>
        <v/>
      </c>
      <c r="HT53" s="52" t="str">
        <f>IF(AND(HR53&lt;&gt;"",$G53="1"),_xlfn.RANK.EQ(HR53,$HS$6:$HS$89),"")</f>
        <v/>
      </c>
      <c r="HU53" s="52" t="str">
        <f>IF(IF(HT53&lt;&gt;"",IF(MAX(COUNTIF($HT$6:$HT$89,$HT$6:$HT$89))&gt;1,"x",""),"")&lt;&gt;"",HT53+1,"")</f>
        <v/>
      </c>
      <c r="HV53" s="52" t="str">
        <f>IF(HT53&lt;&gt;"",IF($G53="3",IF(HR53&lt;&gt;"",IF(AND(HT53&lt;=10,HR53&gt;=$HS$92),HLOOKUP(HT53,Points_Table_Modified,IF(IW53&gt;=6,8,IW53+2),FALSE),0),""),IF(HR53&lt;&gt;"",IF(AND(HT53&lt;=10,HR53&gt;=$HS$92),HLOOKUP(HT53,Points_Table,IF(IW53&gt;=6,8,IW53+2),FALSE),0),"")),"")</f>
        <v/>
      </c>
      <c r="HW53" s="53" t="str">
        <f>IF(HU53&lt;&gt;"",AVERAGE(IF(AND($G53="3",HU53&lt;&gt;""),HLOOKUP(HU53,Points_Table_Modified,IF(IW53&gt;=6,8,IW53+2),FALSE),IF(HU53&lt;&gt;"",HLOOKUP(HU53,Points_Table,IF(IW53&gt;=6,8,IW53+2),FALSE),"")),HV53),HV53)</f>
        <v/>
      </c>
      <c r="HX53" s="51" t="str">
        <f>IF(AND($G53="2",HR53&lt;&gt;""),HR53,"")</f>
        <v/>
      </c>
      <c r="HY53" s="52" t="str">
        <f>IF(AND(HR53&lt;&gt;"",$G53="2"),_xlfn.RANK.EQ(HR53,$HX$6:$HX$89),"")</f>
        <v/>
      </c>
      <c r="HZ53" s="52" t="str">
        <f>IF(IF(HY53&lt;&gt;"",IF(MAX(COUNTIF($HY$6:$HY$89,$HY$6:$HY$89))&gt;1,"x",""),"")&lt;&gt;"",HY53+1,"")</f>
        <v/>
      </c>
      <c r="IA53" s="54" t="str">
        <f>IF(HY53&lt;&gt;"",IF($G53="3",IF(HR53&lt;&gt;"",IF(AND(HY53&lt;=10,HR53&gt;=$HX$92),HLOOKUP(HY53,Points_Table_Modified,IF(IW53&gt;=6,8,IW53+2),FALSE),0),""),IF(HR53&lt;&gt;"",IF(AND(HY53&lt;=10,HR53&gt;=$HX$92),HLOOKUP(HY53,Points_Table,IF(IW53&gt;=6,8,IW53+2),FALSE),0),"")),"")</f>
        <v/>
      </c>
      <c r="IB53" s="53" t="str">
        <f>IF(HZ53&lt;&gt;"",AVERAGE(IF(AND($G53="3",HZ53&lt;&gt;""),HLOOKUP(HZ53,Points_Table_Modified,IF(IW53&gt;=6,8,IW53+2),FALSE),IF(HZ53&lt;&gt;"",HLOOKUP(HZ53,Points_Table,IF(IW53&gt;=6,8,IW53+2),FALSE),"")),IA53),IA53)</f>
        <v/>
      </c>
      <c r="IC53" s="51" t="str">
        <f>IF(AND($G53="3",HR53&lt;&gt;""),HR53,"")</f>
        <v/>
      </c>
      <c r="ID53" s="52" t="str">
        <f>IF(AND(HR53&lt;&gt;"",$G53="3"),_xlfn.RANK.EQ(HR53,$IC$6:$IC$89),"")</f>
        <v/>
      </c>
      <c r="IE53" s="52" t="str">
        <f>IF(IF(ID53&lt;&gt;"",IF(MAX(COUNTIF($ID$6:$ID$89,$ID$6:$ID$89))&gt;1,"x",""),"")&lt;&gt;"",ID53+1,"")</f>
        <v/>
      </c>
      <c r="IF53" s="52" t="str">
        <f>IF(ID53&lt;&gt;"",IF($G53="3",IF(HR53&lt;&gt;"",IF(AND(ID53&lt;=20,HR53&gt;=$IC$92),HLOOKUP(ID53,Points_Table_Modified,IF(IW53&gt;=6,8,IW53+2),FALSE),0),""),IF(HR53&lt;&gt;"",IF(AND(ID53&lt;=10,HR53&gt;=$IC$92),HLOOKUP(ID53,Points_Table,IF(IW53&gt;=6,8,IW53+2),FALSE),0),"")),"")</f>
        <v/>
      </c>
      <c r="IG53" s="53" t="str">
        <f>IF(IE53&lt;&gt;"",AVERAGE(IF(AND($G53="3",IE53&lt;&gt;""),HLOOKUP(IE53,Points_Table_Modified,IF(IW53&gt;=6,8,IW53+2),FALSE),IF(IE53&lt;&gt;"",HLOOKUP(IE53,Points_Table,IF(IW53&gt;=6,8,IW53+2),FALSE),"")),IF53),IF53)</f>
        <v/>
      </c>
      <c r="IH53" s="51" t="str">
        <f>IF(AND($G53="4",HR53&lt;&gt;""),HR53,"")</f>
        <v/>
      </c>
      <c r="II53" s="52" t="str">
        <f>IF(AND(HR53&lt;&gt;"",G53="4"),_xlfn.RANK.EQ(HR53,$IH$6:$IH$89),"")</f>
        <v/>
      </c>
      <c r="IJ53" s="52" t="str">
        <f>IF(IF(II53&lt;&gt;"",IF(MAX(COUNTIF($II$6:$II$89,$II$6:$II$89))&gt;1,"x",""),"")&lt;&gt;"",II53+1,"")</f>
        <v/>
      </c>
      <c r="IK53" s="52" t="str">
        <f>IF(II53&lt;&gt;"",IF($G53="3",IF(HR53&lt;&gt;"",IF(AND(II53&lt;=10,HR53&gt;=$IH$92),HLOOKUP(II53,Points_Table_Modified,IF(IW53&gt;=6,8,IW53+2),FALSE),0),""),IF(HR53&lt;&gt;"",IF(AND(II53&lt;=10,HR53&gt;=$IH$92),HLOOKUP(II53,Points_Table,IF(IW53&gt;=6,8,IW53+2),FALSE),0),"")),"")</f>
        <v/>
      </c>
      <c r="IL53" s="53" t="str">
        <f>IF(IJ53&lt;&gt;"",AVERAGE(IF(AND($G53="3",IJ53&lt;&gt;""),HLOOKUP(IJ53,Points_Table_Modified,IF(IW53&gt;=6,8,IW53+2),FALSE),IF(IJ53&lt;&gt;"",HLOOKUP(IJ53,Points_Table,IF(IW53&gt;=6,8,IW53+2),FALSE),"")),IK53),IK53)</f>
        <v/>
      </c>
      <c r="IM53" s="51" t="str">
        <f>IF(AND($G53="5",HR53&lt;&gt;""),HR53,"")</f>
        <v/>
      </c>
      <c r="IN53" s="52" t="str">
        <f>IF(AND(HR53&lt;&gt;"",$G53="5"),_xlfn.RANK.EQ(HR53,$IM$6:$IM$89),"")</f>
        <v/>
      </c>
      <c r="IO53" s="52" t="str">
        <f>IF(IF(IN53&lt;&gt;"",IF(MAX(COUNTIF($IN$6:$IN$89,$IN$6:$IN$89))&gt;1,"x",""),"")&lt;&gt;"",IN53+1,"")</f>
        <v/>
      </c>
      <c r="IP53" s="52" t="str">
        <f>IF(IN53&lt;&gt;"",IF($G53="3",IF(HR53&lt;&gt;"",IF(AND(IN53&lt;=10,HR53&gt;=$IM$92),HLOOKUP(IN53,Points_Table_Modified,IF(IW53&gt;=6,8,IW53+2),FALSE),0),""),IF(HR53&lt;&gt;"",IF(AND(IN53&lt;=10,HR53&gt;=$IM$92),HLOOKUP(IN53,Points_Table,IF(IW53&gt;=6,8,IW53+2),FALSE),0),"")),"")</f>
        <v/>
      </c>
      <c r="IQ53" s="53" t="str">
        <f>IF(IO53&lt;&gt;"",AVERAGE(IF(AND($G53="3",IO53&lt;&gt;""),HLOOKUP(IO53,Points_Table_Modified,IF(IW53&gt;=6,8,IW53+2),FALSE),IF(IO53&lt;&gt;"",HLOOKUP(IO53,Points_Table,IF(IW53&gt;=6,8,IW53+2),FALSE),"")),IP53),IP53)</f>
        <v/>
      </c>
      <c r="IR53" s="51" t="str">
        <f>IF(AND($G53="6",HR53&lt;&gt;""),HR53,"")</f>
        <v/>
      </c>
      <c r="IS53" s="52" t="str">
        <f>IF(AND(HR53&lt;&gt;"",$G53="6"),_xlfn.RANK.EQ(HR53,$IR$6:$IR$89),"")</f>
        <v/>
      </c>
      <c r="IT53" s="52" t="str">
        <f>IF(IF(IS53&lt;&gt;"",IF(MAX(COUNTIF($IS$6:$IS$89,$IS$6:$IS$89))&gt;1,"x",""),"")&lt;&gt;"",IS53+1,"")</f>
        <v/>
      </c>
      <c r="IU53" s="52" t="str">
        <f>IF(IS53&lt;&gt;"",IF($G53="3",IF(HR53&lt;&gt;"",IF(AND(IS53&lt;=10,HR53&gt;=$IR$92),HLOOKUP(IS53,Points_Table_Modified,IF(IW53&gt;=6,8,IW53+2),FALSE),0),""),IF(HR53&lt;&gt;"",IF(AND(IS53&lt;=10,HR53&gt;=$IR$92),HLOOKUP(IS53,Points_Table,IF(IW53&gt;=6,8,IW53+2),FALSE),0),"")),"")</f>
        <v/>
      </c>
      <c r="IV53" s="53" t="str">
        <f>IF(IT53&lt;&gt;"",AVERAGE(IF(AND($G53="3",IT53&lt;&gt;""),HLOOKUP(IT53,Points_Table_Modified,IF(IW53&gt;=6,8,IW53+2),FALSE),IF(IT53&lt;&gt;"",HLOOKUP(IT53,Points_Table,IF(IW53&gt;=6,8,IW53+2),FALSE),"")),IU53),IU53)</f>
        <v/>
      </c>
      <c r="IW53" s="57" t="e">
        <f>VLOOKUP($G53,Entries_D_Event,10,FALSE)</f>
        <v>#N/A</v>
      </c>
      <c r="IX53" s="52" t="str">
        <f>CONCATENATE(IS53,IN53,II53,ID53,HY53,HT53)</f>
        <v/>
      </c>
      <c r="IY53" s="118" t="str">
        <f>IF(IX53&lt;&gt;"",IF(AND($G53="3",HR53&lt;&gt;""),10,IF(HR53&lt;&gt;"",5,"")),"")</f>
        <v/>
      </c>
      <c r="IZ53" s="118">
        <f>_xlfn.NUMBERVALUE(IF(IX53&lt;&gt;"",CONCATENATE(IV53,IQ53,IL53,IG53,IB53,HW53),""))</f>
        <v>0</v>
      </c>
      <c r="JA53" s="56">
        <f>IFERROR(IY53+IZ53,0)</f>
        <v>0</v>
      </c>
      <c r="JB53" s="90"/>
      <c r="JC53" s="52" t="str">
        <f>IF(AND($G53="1",JB53&lt;&gt;""),JB53,"")</f>
        <v/>
      </c>
      <c r="JD53" s="52" t="str">
        <f>IF(AND(JB53&lt;&gt;"",$G53="1"),_xlfn.RANK.EQ(JB53,$JC$6:$JC$89),"")</f>
        <v/>
      </c>
      <c r="JE53" s="52" t="str">
        <f>IF(IF(JD53&lt;&gt;"",IF(MAX(COUNTIF($JD$6:$JD$89,$JD$6:$JD$89))&gt;1,"x",""),"")&lt;&gt;"",JD53+1,"")</f>
        <v/>
      </c>
      <c r="JF53" s="52" t="str">
        <f>IF(JD53&lt;&gt;"",IF($G53="3",IF(JB53&lt;&gt;"",IF(AND(JD53&lt;=10,JB53&gt;=$JC$92),HLOOKUP(JD53,Points_Table_Modified,IF(KG53&gt;=6,8,KG53+2),FALSE),0),""),IF(JB53&lt;&gt;"",IF(AND(JD53&lt;=10,JB53&gt;=$JC$92),HLOOKUP(JD53,Points_Table,IF(KG53&gt;=6,8,KG53+2),FALSE),0),"")),"")</f>
        <v/>
      </c>
      <c r="JG53" s="53" t="str">
        <f>IF(JE53&lt;&gt;"",AVERAGE(IF(AND($G53="3",JE53&lt;&gt;""),HLOOKUP(JE53,Points_Table_Modified,IF(KG53&gt;=6,8,KG53+2),FALSE),IF(JE53&lt;&gt;"",HLOOKUP(JE53,Points_Table,IF(KG53&gt;=6,8,KG53+2),FALSE),"")),JF53),JF53)</f>
        <v/>
      </c>
      <c r="JH53" s="51" t="str">
        <f>IF(AND($G53="2",JB53&lt;&gt;""),JB53,"")</f>
        <v/>
      </c>
      <c r="JI53" s="52" t="str">
        <f>IF(AND(JB53&lt;&gt;"",$G53="2"),_xlfn.RANK.EQ(JB53,$JH$6:$JH$89),"")</f>
        <v/>
      </c>
      <c r="JJ53" s="52" t="str">
        <f>IF(IF(JI53&lt;&gt;"",IF(MAX(COUNTIF($JI$6:$JI$89,$JI$6:$JI$89))&gt;1,"x",""),"")&lt;&gt;"",JI53+1,"")</f>
        <v/>
      </c>
      <c r="JK53" s="54" t="str">
        <f>IF(JI53&lt;&gt;"",IF($G53="3",IF(JB53&lt;&gt;"",IF(AND(JI53&lt;=10,JB53&gt;=$JH$92),HLOOKUP(JI53,Points_Table_Modified,IF(KG53&gt;=6,8,KG53+2),FALSE),0),""),IF(JB53&lt;&gt;"",IF(AND(JI53&lt;=10,JB53&gt;=$JH$92),HLOOKUP(JI53,Points_Table,IF(KG53&gt;=6,8,KG53+2),FALSE),0),"")),"")</f>
        <v/>
      </c>
      <c r="JL53" s="53" t="str">
        <f>IF(JJ53&lt;&gt;"",AVERAGE(IF(AND($G53="3",JJ53&lt;&gt;""),HLOOKUP(JJ53,Points_Table_Modified,IF(KG53&gt;=6,8,KG53+2),FALSE),IF(JJ53&lt;&gt;"",HLOOKUP(JJ53,Points_Table,IF(KG53&gt;=6,8,KG53+2),FALSE),"")),JK53),JK53)</f>
        <v/>
      </c>
      <c r="JM53" s="51" t="str">
        <f>IF(AND($G53="3",JB53&lt;&gt;""),JB53,"")</f>
        <v/>
      </c>
      <c r="JN53" s="52" t="str">
        <f>IF(AND(JB53&lt;&gt;"",$G53="3"),_xlfn.RANK.EQ(JB53,$JM$6:$JM$89),"")</f>
        <v/>
      </c>
      <c r="JO53" s="52" t="str">
        <f>IF(IF(JN53&lt;&gt;"",IF(MAX(COUNTIF($JN$6:$JN$89,$JN$6:$JN$89))&gt;1,"x",""),"")&lt;&gt;"",JN53+1,"")</f>
        <v/>
      </c>
      <c r="JP53" s="52" t="str">
        <f>IF(JN53&lt;&gt;"",IF($G53="3",IF(JB53&lt;&gt;"",IF(AND(JN53&lt;=20,JB53&gt;=$JM$92),HLOOKUP(JN53,Points_Table_Modified,IF(KG53&gt;=6,8,KG53+2),FALSE),0),""),IF(JB53&lt;&gt;"",IF(AND(JN53&lt;=10,JB53&gt;=$JM$92),HLOOKUP(JN53,Points_Table,IF(KG53&gt;=6,8,KG53+2),FALSE),0),"")),"")</f>
        <v/>
      </c>
      <c r="JQ53" s="53" t="str">
        <f>IF(JO53&lt;&gt;"",AVERAGE(IF(AND($G53="3",JO53&lt;&gt;""),HLOOKUP(JO53,Points_Table_Modified,IF(KG53&gt;=6,8,KG53+2),FALSE),IF(JO53&lt;&gt;"",HLOOKUP(JO53,Points_Table,IF(KG53&gt;=6,8,KG53+2),FALSE),"")),JP53),JP53)</f>
        <v/>
      </c>
      <c r="JR53" s="51" t="str">
        <f>IF(AND($G53="4",JB53&lt;&gt;""),JB53,"")</f>
        <v/>
      </c>
      <c r="JS53" s="52" t="str">
        <f>IF(AND(JB53&lt;&gt;"",G53="4"),_xlfn.RANK.EQ(JB53,$JR$6:$JR$89),"")</f>
        <v/>
      </c>
      <c r="JT53" s="52" t="str">
        <f>IF(IF(JS53&lt;&gt;"",IF(MAX(COUNTIF($JS$6:$JS$89,$JS$6:$JS$89))&gt;1,"x",""),"")&lt;&gt;"",JS53+1,"")</f>
        <v/>
      </c>
      <c r="JU53" s="52" t="str">
        <f>IF(JS53&lt;&gt;"",IF($G53="3",IF(JB53&lt;&gt;"",IF(AND(JS53&lt;=10,JB53&gt;=$JR$92),HLOOKUP(JS53,Points_Table_Modified,IF(KG53&gt;=6,8,KG53+2),FALSE),0),""),IF(JB53&lt;&gt;"",IF(AND(JS53&lt;=10,JB53&gt;=$JR$92),HLOOKUP(JS53,Points_Table,IF(KG53&gt;=6,8,KG53+2),FALSE),0),"")),"")</f>
        <v/>
      </c>
      <c r="JV53" s="53" t="str">
        <f>IF(JT53&lt;&gt;"",AVERAGE(IF(AND($G53="3",JT53&lt;&gt;""),HLOOKUP(JT53,Points_Table_Modified,IF(KG53&gt;=6,8,KG53+2),FALSE),IF(JT53&lt;&gt;"",HLOOKUP(JT53,Points_Table,IF(KG53&gt;=6,8,KG53+2),FALSE),"")),JU53),JU53)</f>
        <v/>
      </c>
      <c r="JW53" s="51" t="str">
        <f>IF(AND($G53="5",JB53&lt;&gt;""),JB53,"")</f>
        <v/>
      </c>
      <c r="JX53" s="52" t="str">
        <f>IF(AND(JB53&lt;&gt;"",$G53="5"),_xlfn.RANK.EQ(JB53,$JW$6:$JW$89),"")</f>
        <v/>
      </c>
      <c r="JY53" s="52" t="str">
        <f>IF(IF(JX53&lt;&gt;"",IF(MAX(COUNTIF($JX$6:$JX$89,$JX$6:$JX$89))&gt;1,"x",""),"")&lt;&gt;"",JX53+1,"")</f>
        <v/>
      </c>
      <c r="JZ53" s="52" t="str">
        <f>IF(JX53&lt;&gt;"",IF($G53="3",IF(JB53&lt;&gt;"",IF(AND(JX53&lt;=10,JB53&gt;=$JW$92),HLOOKUP(JX53,Points_Table_Modified,IF(KG53&gt;=6,8,KG53+2),FALSE),0),""),IF(JB53&lt;&gt;"",IF(AND(JX53&lt;=10,JB53&gt;=$JW$92),HLOOKUP(JX53,Points_Table,IF(KG53&gt;=6,8,KG53+2),FALSE),0),"")),"")</f>
        <v/>
      </c>
      <c r="KA53" s="53" t="str">
        <f>IF(JY53&lt;&gt;"",AVERAGE(IF(AND($G53="3",JY53&lt;&gt;""),HLOOKUP(JY53,Points_Table_Modified,IF(KG53&gt;=6,8,KG53+2),FALSE),IF(JY53&lt;&gt;"",HLOOKUP(JY53,Points_Table,IF(KG53&gt;=6,8,KG53+2),FALSE),"")),JZ53),JZ53)</f>
        <v/>
      </c>
      <c r="KB53" s="51" t="str">
        <f>IF(AND($G53="6",JB53&lt;&gt;""),JB53,"")</f>
        <v/>
      </c>
      <c r="KC53" s="52" t="str">
        <f>IF(AND(JB53&lt;&gt;"",$G53="6"),_xlfn.RANK.EQ(JB53,$KB$6:$KB$89),"")</f>
        <v/>
      </c>
      <c r="KD53" s="52" t="str">
        <f>IF(IF(KC53&lt;&gt;"",IF(MAX(COUNTIF($KC$6:$KC$89,$KC$6:$KC$89))&gt;1,"x",""),"")&lt;&gt;"",KC53+1,"")</f>
        <v/>
      </c>
      <c r="KE53" s="52" t="str">
        <f>IF(KC53&lt;&gt;"",IF($G53="3",IF(JB53&lt;&gt;"",IF(AND(KC53&lt;=10,JB53&gt;=$KB$92),HLOOKUP(KC53,Points_Table_Modified,IF(KG53&gt;=6,8,KG53+2),FALSE),0),""),IF(JB53&lt;&gt;"",IF(AND(KC53&lt;=10,JB53&gt;=$KB$92),HLOOKUP(KC53,Points_Table,IF(KG53&gt;=6,8,KG53+2),FALSE),0),"")),"")</f>
        <v/>
      </c>
      <c r="KF53" s="53" t="str">
        <f>IF(KD53&lt;&gt;"",AVERAGE(IF(AND($G53="3",KD53&lt;&gt;""),HLOOKUP(KD53,Points_Table_Modified,IF(KG53&gt;=6,8,KG53+2),FALSE),IF(KD53&lt;&gt;"",HLOOKUP(KD53,Points_Table,IF(KG53&gt;=6,8,KG53+2),FALSE),"")),KE53),KE53)</f>
        <v/>
      </c>
      <c r="KG53" s="57" t="e">
        <f>VLOOKUP($G53,Entries_D_Event,11,FALSE)</f>
        <v>#N/A</v>
      </c>
      <c r="KH53" s="52" t="str">
        <f>CONCATENATE(KC53,JX53,JS53,JN53,JI53,JD53)</f>
        <v/>
      </c>
      <c r="KI53" s="118" t="str">
        <f>IF(KH53&lt;&gt;"",IF(AND($G53="3",JB53&lt;&gt;""),10,IF(JB53&lt;&gt;"",5,"")),"")</f>
        <v/>
      </c>
      <c r="KJ53" s="118">
        <f>_xlfn.NUMBERVALUE(IF(KH53&lt;&gt;"",CONCATENATE(KF53,KA53,JV53,JQ53,JL53,JG53),""))</f>
        <v>0</v>
      </c>
      <c r="KK53" s="56">
        <f>IFERROR(KI53+KJ53,0)</f>
        <v>0</v>
      </c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</row>
    <row r="54" spans="1:358" s="1" customFormat="1" x14ac:dyDescent="0.25">
      <c r="A54" s="35"/>
      <c r="B54" s="45">
        <v>49</v>
      </c>
      <c r="C54" s="47" t="s">
        <v>216</v>
      </c>
      <c r="D54" s="47" t="s">
        <v>217</v>
      </c>
      <c r="E54" s="50"/>
      <c r="F54" s="50">
        <v>933</v>
      </c>
      <c r="G54" s="49"/>
      <c r="H54" s="50" t="s">
        <v>213</v>
      </c>
      <c r="I54" s="187">
        <f>AS54+CC54+DM54+EW54+GG54+HQ54+JA54+KK54</f>
        <v>0</v>
      </c>
      <c r="J54" s="115"/>
      <c r="K54" s="102" t="str">
        <f>IF(AND(J54&lt;&gt;"",$G54="1"),J54,"")</f>
        <v/>
      </c>
      <c r="L54" s="103" t="str">
        <f>IF(AND(J54&lt;&gt;"",$G54="1"),_xlfn.RANK.EQ(J54,$K$6:$K$89),"")</f>
        <v/>
      </c>
      <c r="M54" s="103" t="str">
        <f>IF(G54="6",IF(IF(L54&lt;&gt;"",IF(MAX(COUNTIF($L$6:$L$89,$L$6:$L$89))&gt;1,"x",""),"")&lt;&gt;"",L54+1,""),IF(K54=0,"",IF(IF(L54&lt;&gt;"",IF(MAX(COUNTIF($L$6:$L$89,$L$6:$L$89))&gt;1,"x",""),"")&lt;&gt;"",L54+1,"")))</f>
        <v/>
      </c>
      <c r="N54" s="103" t="str">
        <f>IF(L54&lt;&gt;"",IF($G54="3",IF(AND(L54&lt;=20,J54&gt;=$K$92),HLOOKUP(L54,Points_Table_Modified,IF(AO54&gt;=6,8,AO54+2),FALSE),0),IF(AND(L54&lt;=10,J54&gt;=$K$92),HLOOKUP(L54,Points_Table,IF(AO54&gt;=6,8,AO54+2),FALSE),0)),"")</f>
        <v/>
      </c>
      <c r="O54" s="103" t="str">
        <f>IF(M54&lt;&gt;"",AVERAGE(IF(AND($G54="3",M54&lt;&gt;""),HLOOKUP(M54,Points_Table_Modified,IF(AO54&gt;=6,8,AO54+2),FALSE),IF(M54&lt;&gt;"",HLOOKUP(M54,Points_Table,IF(AO54&gt;=6,8,AO54+2),FALSE),"")),N54),N54)</f>
        <v/>
      </c>
      <c r="P54" s="102" t="str">
        <f>IF(AND(J54&lt;&gt;"",$G54="2"),J54,"")</f>
        <v/>
      </c>
      <c r="Q54" s="103" t="str">
        <f>IF(AND(J54&lt;&gt;"",$G54="2"),_xlfn.RANK.EQ(J54,$P$6:$P$89),"")</f>
        <v/>
      </c>
      <c r="R54" s="103" t="str">
        <f>IF(G54="6",IF(IF(Q54&lt;&gt;"",IF(MAX(COUNTIF($Q$6:$Q$89,$Q$6:$Q$89))&gt;1,"x",""),"")&lt;&gt;"",Q54+1,""),IF(P54=0,"",IF(IF(Q54&lt;&gt;"",IF(MAX(COUNTIF($Q$6:$Q$89,$Q$6:$Q$89))&gt;1,"x",""),"")&lt;&gt;"",Q54+1,"")))</f>
        <v/>
      </c>
      <c r="S54" s="103" t="str">
        <f>IF(Q54&lt;&gt;"",IF($G54="3",IF(J54&lt;&gt;"",IF(AND(Q54&lt;=10,J54&gt;=$P$92),HLOOKUP(Q54,Points_Table_Modified,IF(AO54&gt;=6,8,AO54+2),FALSE),0),""),IF(J54&lt;&gt;"",IF(AND(Q54&lt;=10,J54&gt;=$P$92),HLOOKUP(Q54,Points_Table,IF(AO54&gt;=6,8,AO54+2),FALSE),0),"")),"")</f>
        <v/>
      </c>
      <c r="T54" s="103" t="str">
        <f>IF(R54&lt;&gt;"",AVERAGE(IF(AND($G54="3",R54&lt;&gt;""),HLOOKUP(R54,Points_Table_Modified,IF(AO54&gt;=6,8,AO54+2),FALSE),IF(R54&lt;&gt;"",HLOOKUP(R54,Points_Table,IF(AO54&gt;=6,8,AO54+2),FALSE),"")),S54),S54)</f>
        <v/>
      </c>
      <c r="U54" s="102" t="str">
        <f>IF(AND(J54&lt;&gt;"",$G54="3"),J54,"")</f>
        <v/>
      </c>
      <c r="V54" s="103" t="str">
        <f>IF(AND(J54&lt;&gt;"",$G54="3"),_xlfn.RANK.EQ(J54,$U$6:$U$89),"")</f>
        <v/>
      </c>
      <c r="W54" s="103" t="str">
        <f>IF(G54="6",IF(IF(V54&lt;&gt;"",IF(MAX(COUNTIF($V$6:$V$89,$V$6:$V$89))&gt;1,"x",""),"")&lt;&gt;"",V54+1,""),IF(U54=0,"",IF(IF(V54&lt;&gt;"",IF(MAX(COUNTIF($V$6:$V$89,$V$6:$V$89))&gt;1,"x",""),"")&lt;&gt;"",V54+1,"")))</f>
        <v/>
      </c>
      <c r="X54" s="103" t="str">
        <f>IF(V54&lt;&gt;"",IF($G54="3",IF(J54&lt;&gt;"",IF(AND(V54&lt;=20,J54&gt;=$U$92),HLOOKUP(V54,Points_Table_Modified,IF(AO54&gt;=6,8,AO54+2),FALSE),0),""),IF(J54&lt;&gt;"",IF(AND(V54&lt;=10,$J54&gt;=$U$92),HLOOKUP(V54,Points_Table,IF(AO54&gt;=6,8,AO54+2),FALSE),0),"")),"")</f>
        <v/>
      </c>
      <c r="Y54" s="103" t="str">
        <f>IF(W54&lt;&gt;"",AVERAGE(IF(AND($G54="3",W54&lt;&gt;""),HLOOKUP(W54,Points_Table_Modified,IF(AO54&gt;=6,8,AO54+2),FALSE),IF(W54&lt;&gt;"",HLOOKUP(W54,Points_Table,IF(AO54&gt;=6,8,AO54+2),FALSE),"")),X54),X54)</f>
        <v/>
      </c>
      <c r="Z54" s="102" t="str">
        <f>IF(AND(J54&lt;&gt;"",$G54="4"),J54,"")</f>
        <v/>
      </c>
      <c r="AA54" s="103" t="str">
        <f>IF(AND($J54&lt;&gt;"",G54="4"),_xlfn.RANK.EQ(J54,$Z$6:$Z$89),"")</f>
        <v/>
      </c>
      <c r="AB54" s="103" t="str">
        <f>IF($G54="6",IF(IF(AA54&lt;&gt;"",IF(MAX(COUNTIF($AA$6:$AA$89,$AA$6:$AA$89))&gt;1,"x",""),"")&lt;&gt;"",AA54+1,""),IF(Z54=0,"",IF(IF(AA54&lt;&gt;"",IF(MAX(COUNTIF($AA$6:$AA$89,$AA$6:$AA$89))&gt;1,"x",""),"")&lt;&gt;"",AA54+1,"")))</f>
        <v/>
      </c>
      <c r="AC54" s="103" t="str">
        <f>IF(AA54&lt;&gt;"",IF($G54="3",IF(J54&lt;&gt;"",IF(AND(AA54&lt;=10,J54&gt;=$Z$92),HLOOKUP(AA54,Points_Table_Modified,IF(AO54&gt;=6,8,AO54+2),FALSE),0),""),IF(J54&lt;&gt;"",IF(AND(AA54&lt;=10,J54&gt;=$Z$92),HLOOKUP(AA54,Points_Table,IF(AO54&gt;=6,8,AO54+2),FALSE),0),"")),"")</f>
        <v/>
      </c>
      <c r="AD54" s="103" t="str">
        <f>IF(AB54&lt;&gt;"",AVERAGE(IF(AND($G54="3",AB54&lt;&gt;""),HLOOKUP(AB54,Points_Table_Modified,IF(AO54&gt;=6,8,AO54+2),FALSE),IF(AB54&lt;&gt;"",HLOOKUP(AB54,Points_Table,IF(AO54&gt;=6,8,AO54+2),FALSE),"")),AC54),AC54)</f>
        <v/>
      </c>
      <c r="AE54" s="102" t="str">
        <f>IF(AND(J54&lt;&gt;"",$G54="5"),J54,"")</f>
        <v/>
      </c>
      <c r="AF54" s="103" t="str">
        <f>IF(AND(J54&lt;&gt;"",$G54="5"),_xlfn.RANK.EQ(J54,$AE$6:$AE$89),"")</f>
        <v/>
      </c>
      <c r="AG54" s="103" t="str">
        <f>IF($G54="6",IF(IF(AF54&lt;&gt;"",IF(MAX(COUNTIF($AF$6:$AF$89,$AF$6:$AF$89))&gt;1,"x",""),"")&lt;&gt;"",AF54+1,""),IF(AE54=0,"",IF(IF(AF54&lt;&gt;"",IF(MAX(COUNTIF($AF$6:$AF$89,$AF$6:$AF$89))&gt;1,"x",""),"")&lt;&gt;"",AF54+1,"")))</f>
        <v/>
      </c>
      <c r="AH54" s="103" t="str">
        <f>IF(AF54&lt;&gt;"",IF($G54="3",IF(J54&lt;&gt;"",IF(AND(AF54&lt;=10,J54&gt;=$AE$92),HLOOKUP(AF54,Points_Table_Modified,IF(AO54&gt;=6,8,AO54+2),FALSE),0),""),IF(J54&lt;&gt;"",IF(AND(AF54&lt;=10,J54&gt;=$AE$92),HLOOKUP(AF54,Points_Table,IF(AO54&gt;=6,8,AO54+2),FALSE),0),"")),"")</f>
        <v/>
      </c>
      <c r="AI54" s="103" t="str">
        <f>IF(AG54&lt;&gt;"",AVERAGE(IF(AND($G54="3",AG54&lt;&gt;""),HLOOKUP(AG54,Points_Table_Modified,IF(AO54&gt;=6,8,AO54+2),FALSE),IF(AG54&lt;&gt;"",HLOOKUP(AG54,Points_Table,IF(AO54&gt;=6,8,AO54+2),FALSE),"")),AH54),AH54)</f>
        <v/>
      </c>
      <c r="AJ54" s="102" t="str">
        <f>IF(AND(J54&lt;&gt;"",$G54="6"),J54,"")</f>
        <v/>
      </c>
      <c r="AK54" s="103" t="str">
        <f>IF(AND(J54&lt;&gt;"",$G54="6"),_xlfn.RANK.EQ(J54,$AJ$6:$AJ$89),"")</f>
        <v/>
      </c>
      <c r="AL54" s="103" t="str">
        <f>IF(G54="6",IF(IF(AK54&lt;&gt;"",IF(MAX(COUNTIF($AK$6:$AK$89,$AK$6:$AK$89))&gt;1,"x",""),"")&lt;&gt;"",AK54+1,""),IF(AJ54=0,"",IF(IF(AK54&lt;&gt;"",IF(MAX(COUNTIF($AK$6:$AK$89,$AK$6:$AK$89))&gt;1,"x",""),"")&lt;&gt;"",AK54+1,"")))</f>
        <v/>
      </c>
      <c r="AM54" s="103" t="str">
        <f>IF(AK54&lt;&gt;"",IF($G54="3",IF(J54&lt;&gt;"",IF(AND(AK54&lt;=10,J54&gt;=$AJ$92),HLOOKUP(AK54,Points_Table_Modified,IF(AO54&gt;=6,8,AO54+2),FALSE),0),""),IF(J54&lt;&gt;"",IF(AND(AK54&lt;=10,J54&gt;=$AJ$92),HLOOKUP(AK54,Points_Table,IF(AO54&gt;=6,8,AO54+2),FALSE),0),"")),"")</f>
        <v/>
      </c>
      <c r="AN54" s="136" t="str">
        <f>IF(AL54&lt;&gt;"",AVERAGE(IF(AND($G54="3",AL54&lt;&gt;""),HLOOKUP(AL54,Points_Table_Modified,IF(AO54&gt;=6,8,AO54+2),FALSE),IF(AL54&lt;&gt;"",HLOOKUP(AL54,Points_Table,IF(AO54&gt;=6,8,AO54+2),FALSE),"")),AM54),AM54)</f>
        <v/>
      </c>
      <c r="AO54" s="55" t="e">
        <f>VLOOKUP($G54,Entries_D_Event,4,FALSE)</f>
        <v>#N/A</v>
      </c>
      <c r="AP54" s="52" t="str">
        <f>CONCATENATE(AK54,AF54,AA54,V54,Q54,L54)</f>
        <v/>
      </c>
      <c r="AQ54" s="118" t="str">
        <f>IF(AP54&lt;&gt;"",IF(AND($G54="3",J54&lt;&gt;""),10,IF(J54&lt;&gt;"",5,"")),"")</f>
        <v/>
      </c>
      <c r="AR54" s="118">
        <f>_xlfn.NUMBERVALUE(IF(AP54&lt;&gt;"",CONCATENATE(AN54,AI54,AD54,Y54,T54,O54),""))</f>
        <v>0</v>
      </c>
      <c r="AS54" s="56">
        <f>IFERROR(AQ54+AR54,0)</f>
        <v>0</v>
      </c>
      <c r="AT54" s="90"/>
      <c r="AU54" s="54" t="str">
        <f>IF(AND(AT54&lt;&gt;"",$G54="1"),AT54,"")</f>
        <v/>
      </c>
      <c r="AV54" s="52" t="str">
        <f>IF(AND(AT54&lt;&gt;"",$G54="1"),_xlfn.RANK.EQ(AT54,$AU$6:$AU$89),"")</f>
        <v/>
      </c>
      <c r="AW54" s="52" t="str">
        <f>IF(IF(AV54&lt;&gt;"",IF(MAX(COUNTIF($AV$6:$AV$89,$AV$6:$AV$89))&gt;1,"x",""),"")&lt;&gt;"",AV54+1,"")</f>
        <v/>
      </c>
      <c r="AX54" s="52" t="str">
        <f>IF(AV54&lt;&gt;"",IF($G54="3",IF(AT54&lt;&gt;"",IF(AND(AV54&lt;=10,AT54&gt;=$AU$92),HLOOKUP(AV54,Points_Table_Modified,IF(BY54&gt;=6,8,BY54+2),FALSE),0),""),IF(AT54&lt;&gt;"",IF(AND(AV54&lt;=10,AT54&gt;=$AU$92),HLOOKUP(AV54,Points_Table,IF(BY54&gt;=6,8,BY54+2),FALSE),0),"")),"")</f>
        <v/>
      </c>
      <c r="AY54" s="53" t="str">
        <f>IF(AW54&lt;&gt;"",AVERAGE(IF(AND($G54="3",AW54&lt;&gt;""),HLOOKUP(AW54,Points_Table_Modified,IF(BY54&gt;=6,8,BY54+2),FALSE),IF(AW54&lt;&gt;"",HLOOKUP(AW54,Points_Table,IF(BY54&gt;=6,8,BY54+2),FALSE),"")),AX54),AX54)</f>
        <v/>
      </c>
      <c r="AZ54" s="51" t="str">
        <f>IF(AND($G54="2",AT54&lt;&gt;""),AT54,"")</f>
        <v/>
      </c>
      <c r="BA54" s="52" t="str">
        <f>IF(AND(AT54&lt;&gt;"",$G54="2"),_xlfn.RANK.EQ(AT54,$AZ$6:$AZ$89),"")</f>
        <v/>
      </c>
      <c r="BB54" s="52" t="str">
        <f>IF(IF(BA54&lt;&gt;"",IF(MAX(COUNTIF($BA$6:$BA$89,$BA$6:$BA$89))&gt;1,"x",""),"")&lt;&gt;"",BA54+1,"")</f>
        <v/>
      </c>
      <c r="BC54" s="54" t="str">
        <f>IF(BA54&lt;&gt;"",IF($G54="3",IF(AT54&lt;&gt;"",IF(AND(BA54&lt;=10,AT54&gt;=$AZ$92),HLOOKUP(BA54,Points_Table_Modified,IF(BY54&gt;=6,8,BY54+2),FALSE),0),""),IF(AT54&lt;&gt;"",IF(AND(BA54&lt;=10,AT54&gt;=$AZ$92),HLOOKUP(BA54,Points_Table,IF(BY54&gt;=6,8,BY54+2),FALSE),0),"")),"")</f>
        <v/>
      </c>
      <c r="BD54" s="53" t="str">
        <f>IF(BB54&lt;&gt;"",AVERAGE(IF(AND($G54="3",BB54&lt;&gt;""),HLOOKUP(BB54,Points_Table_Modified,IF(BY54&gt;=6,8,BY54+2),FALSE),IF(BB54&lt;&gt;"",HLOOKUP(BB54,Points_Table,IF(BY54&gt;=6,8,BY54+2),FALSE),"")),BC54),BC54)</f>
        <v/>
      </c>
      <c r="BE54" s="51" t="str">
        <f>IF(AND($G54="3",AT54&lt;&gt;""),AT54,"")</f>
        <v/>
      </c>
      <c r="BF54" s="52" t="str">
        <f>IF(AND(AT54&lt;&gt;"",$G54="3"),_xlfn.RANK.EQ(AT54,$BE$6:$BE$89),"")</f>
        <v/>
      </c>
      <c r="BG54" s="52" t="str">
        <f>IF(IF(BF54&lt;&gt;"",IF(MAX(COUNTIF($BF$6:$BF$89,$BF$6:$BF$89))&gt;1,"x",""),"")&lt;&gt;"",BF54+1,"")</f>
        <v/>
      </c>
      <c r="BH54" s="52" t="str">
        <f>IF(BF54&lt;&gt;"",IF($G54="3",IF(AT54&lt;&gt;"",IF(AND(BF54&lt;=20,AT54&gt;=$BE$92),HLOOKUP(BF54,Points_Table_Modified,IF(BY54&gt;=6,8,BY54+2),FALSE),0),""),IF(AT54&lt;&gt;"",IF(AND(BF54&lt;=10,AT54&gt;=$BE$92),HLOOKUP(BF54,Points_Table,IF(BY54&gt;=6,8,BY54+2),FALSE),0),"")),"")</f>
        <v/>
      </c>
      <c r="BI54" s="53" t="str">
        <f>IF(BG54&lt;&gt;"",AVERAGE(IF(AND($G54="3",BG54&lt;&gt;""),HLOOKUP(BG54,Points_Table_Modified,IF(BY54&gt;=6,8,BY54+2),FALSE),IF(BG54&lt;&gt;"",HLOOKUP(BG54,Points_Table,IF(BY54&gt;=6,8,BY54+2),FALSE),"")),BH54),BH54)</f>
        <v/>
      </c>
      <c r="BJ54" s="51" t="str">
        <f>IF(AND($G54="4",AT54&lt;&gt;""),AT54,"")</f>
        <v/>
      </c>
      <c r="BK54" s="52" t="str">
        <f>IF(AND(AT54&lt;&gt;"",G54="4"),_xlfn.RANK.EQ(AT54,$BJ$6:$BJ$89),"")</f>
        <v/>
      </c>
      <c r="BL54" s="52" t="str">
        <f>IF(IF(BK54&lt;&gt;"",IF(MAX(COUNTIF($BK$6:$BK$89,$BK$6:$BK$89))&gt;1,"x",""),"")&lt;&gt;"",BK54+1,"")</f>
        <v/>
      </c>
      <c r="BM54" s="52" t="str">
        <f>IF(BK54&lt;&gt;"",IF($G54="3",IF(AT54&lt;&gt;"",IF(AND(BK54&lt;=10,AT54&gt;=$BJ$92),HLOOKUP(BK54,Points_Table_Modified,IF(BY54&gt;=6,8,BY54+2),FALSE),0),""),IF(AT54&lt;&gt;"",IF(AND(BK54&lt;=10,AT54&gt;=$BJ$92),HLOOKUP(BK54,Points_Table,IF(BY54&gt;=6,8,BY54+2),FALSE),0),"")),"")</f>
        <v/>
      </c>
      <c r="BN54" s="53" t="str">
        <f>IF(BL54&lt;&gt;"",AVERAGE(IF(AND($G54="3",BL54&lt;&gt;""),HLOOKUP(BL54,Points_Table_Modified,IF(BY54&gt;=6,8,BY54+2),FALSE),IF(BL54&lt;&gt;"",HLOOKUP(BL54,Points_Table,IF(BY54&gt;=6,8,BY54+2),FALSE),"")),BM54),BM54)</f>
        <v/>
      </c>
      <c r="BO54" s="51" t="str">
        <f>IF(AND($G54="5",AT54&lt;&gt;""),AT54,"")</f>
        <v/>
      </c>
      <c r="BP54" s="52" t="str">
        <f>IF(AND(AT54&lt;&gt;"",$G54="5"),_xlfn.RANK.EQ(AT54,$BO$6:$BO$89),"")</f>
        <v/>
      </c>
      <c r="BQ54" s="52" t="str">
        <f>IF(IF(BP54&lt;&gt;"",IF(MAX(COUNTIF($BP$6:$BP$89,$BP$6:$BP$89))&gt;1,"x",""),"")&lt;&gt;"",BP54+1,"")</f>
        <v/>
      </c>
      <c r="BR54" s="52" t="str">
        <f>IF(BP54&lt;&gt;"",IF($G54="3",IF(AT54&lt;&gt;"",IF(AND(BP54&lt;=10,AT54&gt;=$BO$92),HLOOKUP(BP54,Points_Table_Modified,IF(BY54&gt;=6,8,BY54+2),FALSE),0),""),IF(AT54&lt;&gt;"",IF(AND(BP54&lt;=10,AT54&gt;=$BO$92),HLOOKUP(BP54,Points_Table,IF(BY54&gt;=6,8,BY54+2),FALSE),0),"")),"")</f>
        <v/>
      </c>
      <c r="BS54" s="53" t="str">
        <f>IF(BQ54&lt;&gt;"",AVERAGE(IF(AND($G54="3",BQ54&lt;&gt;""),HLOOKUP(BQ54,Points_Table_Modified,IF(BY54&gt;=6,8,BY54+2),FALSE),IF(BQ54&lt;&gt;"",HLOOKUP(BQ54,Points_Table,IF(BY54&gt;=6,8,BY54+2),FALSE),"")),BR54),BR54)</f>
        <v/>
      </c>
      <c r="BT54" s="51" t="str">
        <f>IF(AND($G54="6",AT54&lt;&gt;""),AT54,"")</f>
        <v/>
      </c>
      <c r="BU54" s="52" t="str">
        <f>IF(AND(AT54&lt;&gt;"",$G54="6"),_xlfn.RANK.EQ(AT54,$BT$6:$BT$89),"")</f>
        <v/>
      </c>
      <c r="BV54" s="52" t="str">
        <f>IF(IF(BU54&lt;&gt;"",IF(MAX(COUNTIF($BU$6:$BU$89,$BU$6:$BU$89))&gt;1,"x",""),"")&lt;&gt;"",BU54+1,"")</f>
        <v/>
      </c>
      <c r="BW54" s="52" t="str">
        <f>IF(BU54&lt;&gt;"",IF($G54="3",IF(AT54&lt;&gt;"",IF(AND(BU54&lt;=10,AT54&gt;=$BT$92),HLOOKUP(BU54,Points_Table_Modified,IF(BY54&gt;=6,8,BY54+2),FALSE),0),""),IF(AT54&lt;&gt;"",IF(AND(BU54&lt;=10,AT54&gt;=$BT$92),HLOOKUP(BU54,Points_Table,IF(BY54&gt;=6,8,BY54+2),FALSE),0),"")),"")</f>
        <v/>
      </c>
      <c r="BX54" s="53" t="str">
        <f>IF(BV54&lt;&gt;"",AVERAGE(IF(AND($G54="3",BV54&lt;&gt;""),HLOOKUP(BV54,Points_Table_Modified,IF(BY54&gt;=6,8,BY54+2),FALSE),IF(BV54&lt;&gt;"",HLOOKUP(BV54,Points_Table,IF(BY54&gt;=6,8,BY54+2),FALSE),"")),BW54),BW54)</f>
        <v/>
      </c>
      <c r="BY54" s="55" t="e">
        <f>VLOOKUP($G54,Entries_D_Event,5,FALSE)</f>
        <v>#N/A</v>
      </c>
      <c r="BZ54" s="52" t="str">
        <f>CONCATENATE(BU54,BP54,BK54,BF54,BA54,AV54)</f>
        <v/>
      </c>
      <c r="CA54" s="118" t="str">
        <f>IF(BZ54&lt;&gt;"",IF(AND($G54="3",AT54&lt;&gt;""),10,IF(AT54&lt;&gt;"",5,"")),"")</f>
        <v/>
      </c>
      <c r="CB54" s="118">
        <f>_xlfn.NUMBERVALUE(IF(BZ54&lt;&gt;"",CONCATENATE(BX54,BS54,BN54,BI54,BD54,AY54),""))</f>
        <v>0</v>
      </c>
      <c r="CC54" s="56">
        <f>IFERROR(CA54+CB54,0)</f>
        <v>0</v>
      </c>
      <c r="CD54" s="90">
        <v>245</v>
      </c>
      <c r="CE54" s="54" t="str">
        <f>IF(AND($G54="1",CD54&lt;&gt;""),CD54,"")</f>
        <v/>
      </c>
      <c r="CF54" s="52" t="str">
        <f>IF(AND(CD54&lt;&gt;"",$G54="1"),_xlfn.RANK.EQ(CD54,$CE$6:$CE$89),"")</f>
        <v/>
      </c>
      <c r="CG54" s="52" t="str">
        <f>IF(IF(CF54&lt;&gt;"",IF(MAX(COUNTIF($CF$6:$CF$89,$CF$6:$CF$89))&gt;1,"x",""),"")&lt;&gt;"",CF54+1,"")</f>
        <v/>
      </c>
      <c r="CH54" s="52" t="str">
        <f>IF(CF54&lt;&gt;"",IF($G54="3",IF(CD54&lt;&gt;"",IF(AND(CF54&lt;=10,CD54&gt;=$CE$92),HLOOKUP(CF54,Points_Table_Modified,IF(DI54&gt;=6,8,DI54+2),FALSE),0),""),IF(CD54&lt;&gt;"",IF(AND(CF54&lt;=10,CD54&gt;=$CE$92),HLOOKUP(CF54,Points_Table,IF(DI54&gt;=6,8,DI54+2),FALSE),0),"")),"")</f>
        <v/>
      </c>
      <c r="CI54" s="53" t="str">
        <f>IF(CG54&lt;&gt;"",AVERAGE(IF(AND($G54="3",CG54&lt;&gt;""),HLOOKUP(CG54,Points_Table_Modified,IF(DI54&gt;=6,8,DI54+2),FALSE),IF(CG54&lt;&gt;"",HLOOKUP(CG54,Points_Table,IF(DI54&gt;=6,8,DI54+2),FALSE),"")),CH54),CH54)</f>
        <v/>
      </c>
      <c r="CJ54" s="51" t="str">
        <f>IF(AND($G54="2",CD54&lt;&gt;""),CD54,"")</f>
        <v/>
      </c>
      <c r="CK54" s="52" t="str">
        <f>IF(AND(CD54&lt;&gt;"",$G54="2"),_xlfn.RANK.EQ(CD54,$CJ$6:$CJ$89),"")</f>
        <v/>
      </c>
      <c r="CL54" s="52" t="str">
        <f>IF(IF(CK54&lt;&gt;"",IF(MAX(COUNTIF($CK$6:$CK$89,$CK$6:$CK$89))&gt;1,"x",""),"")&lt;&gt;"",CK54+1,"")</f>
        <v/>
      </c>
      <c r="CM54" s="54" t="str">
        <f>IF(CK54&lt;&gt;"",IF($G54="3",IF(CD54&lt;&gt;"",IF(AND(CK54&lt;=10,CD54&gt;=$CJ$92),HLOOKUP(CK54,Points_Table_Modified,IF(DI54&gt;=6,8,DI54+2),FALSE),0),""),IF(CD54&lt;&gt;"",IF(AND(CK54&lt;=10,CD54&gt;=$CJ$92),HLOOKUP(CK54,Points_Table,IF(DI54&gt;=6,8,DI54+2),FALSE),0),"")),"")</f>
        <v/>
      </c>
      <c r="CN54" s="53" t="str">
        <f>IF(CL54&lt;&gt;"",AVERAGE(IF(AND($G54="3",CL54&lt;&gt;""),HLOOKUP(CL54,Points_Table_Modified,IF(DI54&gt;=6,8,DI54+2),FALSE),IF(CL54&lt;&gt;"",HLOOKUP(CL54,Points_Table,IF(DI54&gt;=6,8,DI54+2),FALSE),"")),CM54),CM54)</f>
        <v/>
      </c>
      <c r="CO54" s="51" t="str">
        <f>IF(AND($G54="3",CD54&lt;&gt;""),CD54,"")</f>
        <v/>
      </c>
      <c r="CP54" s="52" t="str">
        <f>IF(AND(CD54&lt;&gt;"",$G54="3"),_xlfn.RANK.EQ(CD54,$CO$6:$CO$89),"")</f>
        <v/>
      </c>
      <c r="CQ54" s="52" t="str">
        <f>IF(IF(CP54&lt;&gt;"",IF(MAX(COUNTIF($CP54:$CP$89,$CP$6:$CP$89))&gt;1,"x",""),"")&lt;&gt;"",CP54+1,"")</f>
        <v/>
      </c>
      <c r="CR54" s="52" t="str">
        <f>IF(CP54&lt;&gt;"",IF($G54="3",IF(CD54&lt;&gt;"",IF(AND(CP54&lt;=20,CD54&gt;=$CO$92),HLOOKUP(CP54,Points_Table_Modified,IF(DI54&gt;=6,8,DI54+2),FALSE),0),""),IF(CD54&lt;&gt;"",IF(AND(CP54&lt;=10,CD54&gt;=$CO$92),HLOOKUP(CP54,Points_Table,IF(DI54&gt;=6,8,DI54+2),FALSE),0),"")),"")</f>
        <v/>
      </c>
      <c r="CS54" s="53" t="str">
        <f>IF(CQ54&lt;&gt;"",AVERAGE(IF(AND($G54="3",CQ54&lt;&gt;""),HLOOKUP(CQ54,Points_Table_Modified,IF(DI54&gt;=6,8,DI54+2),FALSE),IF(CQ54&lt;&gt;"",HLOOKUP(CQ54,Points_Table,IF(DI54&gt;=6,8,DI54+2),FALSE),"")),CR54),CR54)</f>
        <v/>
      </c>
      <c r="CT54" s="51" t="str">
        <f>IF(AND($G54="4",CD54&lt;&gt;""),CD54,"")</f>
        <v/>
      </c>
      <c r="CU54" s="52" t="str">
        <f>IF(AND(CD54&lt;&gt;"",G54="4"),_xlfn.RANK.EQ(CD54,$CT$6:$CT$89),"")</f>
        <v/>
      </c>
      <c r="CV54" s="52" t="str">
        <f>IF(IF(CU54&lt;&gt;"",IF(MAX(COUNTIF($CU$6:$CU$89,$CU$6:$CU$89))&gt;1,"x",""),"")&lt;&gt;"",CU54+1,"")</f>
        <v/>
      </c>
      <c r="CW54" s="52" t="str">
        <f>IF(CU54&lt;&gt;"",IF($G54="3",IF(CD54&lt;&gt;"",IF(AND(CU54&lt;=10,CD54&gt;=$CT$92),HLOOKUP(CU54,Points_Table_Modified,IF(DI54&gt;=6,8,DI54+2),FALSE),0),""),IF(CD54&lt;&gt;"",IF(AND(CU54&lt;=10,CD54&gt;=$CT$92),HLOOKUP(CU54,Points_Table,IF(DI54&gt;=6,8,DI54+2),FALSE),0),"")),"")</f>
        <v/>
      </c>
      <c r="CX54" s="53" t="str">
        <f>IF(CV54&lt;&gt;"",AVERAGE(IF(AND($G54="3",CV54&lt;&gt;""),HLOOKUP(CV54,Points_Table_Modified,IF(DI54&gt;=6,8,DI54+2),FALSE),IF(CV54&lt;&gt;"",HLOOKUP(CV54,Points_Table,IF(DI54&gt;=6,8,DI54+2),FALSE),"")),CW54),CW54)</f>
        <v/>
      </c>
      <c r="CY54" s="51" t="str">
        <f>IF(AND($G54="5",CD54&lt;&gt;""),CD54,"")</f>
        <v/>
      </c>
      <c r="CZ54" s="52" t="str">
        <f>IF(AND(CD54&lt;&gt;"",$G54="5"),_xlfn.RANK.EQ(CD54,$CY$6:$CY$89),"")</f>
        <v/>
      </c>
      <c r="DA54" s="52" t="str">
        <f>IF(IF(CZ54&lt;&gt;"",IF(MAX(COUNTIF($CZ$6:$CZ$89,$CZ$6:$CZ$89))&gt;1,"x",""),"")&lt;&gt;"",CZ54+1,"")</f>
        <v/>
      </c>
      <c r="DB54" s="52" t="str">
        <f>IF(CZ54&lt;&gt;"",IF($G54="3",IF(CD54&lt;&gt;"",IF(AND(CZ54&lt;=10,CD54&gt;=$CY$92),HLOOKUP(CZ54,Points_Table_Modified,IF(DI54&gt;=6,8,DI54+2),FALSE),0),""),IF(CD54&lt;&gt;"",IF(AND(CZ54&lt;=10,CD54&gt;=$CY$92),HLOOKUP(CZ54,Points_Table,IF(DI54&gt;=6,8,DI54+2),FALSE),0),"")),"")</f>
        <v/>
      </c>
      <c r="DC54" s="53" t="str">
        <f>IF(DA54&lt;&gt;"",AVERAGE(IF(AND($G54="3",DA54&lt;&gt;""),HLOOKUP(DA54,Points_Table_Modified,IF(DI54&gt;=6,8,DI54+2),FALSE),IF(DA54&lt;&gt;"",HLOOKUP(DA54,Points_Table,IF(DI54&gt;=6,8,DI54+2),FALSE),"")),DB54),DB54)</f>
        <v/>
      </c>
      <c r="DD54" s="51" t="str">
        <f>IF(AND($G54="6",CD54&lt;&gt;""),CD54,"")</f>
        <v/>
      </c>
      <c r="DE54" s="52" t="str">
        <f>IF(AND(CD54&lt;&gt;"",$G54="6"),_xlfn.RANK.EQ(CD54,$DD$6:$DD$89),"")</f>
        <v/>
      </c>
      <c r="DF54" s="52" t="str">
        <f>IF(IF(DE54&lt;&gt;"",IF(MAX(COUNTIF($DE$6:$DE$89,$DE$6:$DE$89))&gt;1,"x",""),"")&lt;&gt;"",DE54+1,"")</f>
        <v/>
      </c>
      <c r="DG54" s="52" t="str">
        <f>IF(DE54&lt;&gt;"",IF($G54="3",IF(CD54&lt;&gt;"",IF(AND(DE54&lt;=10,CD54&gt;=$DD$92),HLOOKUP(DE54,Points_Table_Modified,IF(DI54&gt;=6,8,DI54+2),FALSE),0),""),IF(CD54&lt;&gt;"",IF(AND(DE54&lt;=10,CD54&gt;=$DD$92),HLOOKUP(DE54,Points_Table,IF(DI54&gt;=6,8,DI54+2),FALSE),0),"")),"")</f>
        <v/>
      </c>
      <c r="DH54" s="53" t="str">
        <f>IF(DF54&lt;&gt;"",AVERAGE(IF(AND($G54="3",DF54&lt;&gt;""),HLOOKUP(DF54,Points_Table_Modified,IF(DI54&gt;=6,8,DI54+2),FALSE),IF(DF54&lt;&gt;"",HLOOKUP(DF54,Points_Table,IF(DI54&gt;=6,8,DI54+2),FALSE),"")),DG54),DG54)</f>
        <v/>
      </c>
      <c r="DI54" s="55" t="e">
        <f>VLOOKUP($G54,Entries_D_Event,6,FALSE)</f>
        <v>#N/A</v>
      </c>
      <c r="DJ54" s="52" t="str">
        <f>CONCATENATE(DE54,CZ54,CU54,CP54,CK54,CF54)</f>
        <v/>
      </c>
      <c r="DK54" s="52" t="str">
        <f>IF(DJ54&lt;&gt;"",IF(AND($G54="3",CD54&lt;&gt;""),10,IF(CD54&lt;&gt;"",5,"")),"")</f>
        <v/>
      </c>
      <c r="DL54" s="156">
        <f>_xlfn.NUMBERVALUE(IF(DJ54&lt;&gt;"",CONCATENATE(DH54,DC54,CX54,CS54,CN54,CI54),""))</f>
        <v>0</v>
      </c>
      <c r="DM54" s="56">
        <f>IFERROR(DK54+DL54,0)</f>
        <v>0</v>
      </c>
      <c r="DN54" s="90"/>
      <c r="DO54" s="52" t="str">
        <f>IF(AND($G54="1",DN54&lt;&gt;""),DN54,"")</f>
        <v/>
      </c>
      <c r="DP54" s="52" t="str">
        <f>IF(AND(DN54&lt;&gt;"",$G54="1"),_xlfn.RANK.EQ(DN54,$DO$6:$DO$89),"")</f>
        <v/>
      </c>
      <c r="DQ54" s="52" t="str">
        <f>IF(IF(DP54&lt;&gt;"",IF(MAX(COUNTIF($DP$6:$DP$89,$DP$6:$DP$89))&gt;1,"x",""),"")&lt;&gt;"",DP54+1,"")</f>
        <v/>
      </c>
      <c r="DR54" s="52" t="str">
        <f>IF(DP54&lt;&gt;"",IF($G54="3",IF(DN54&lt;&gt;"",IF(AND(DP54&lt;=10,DN54&gt;=$DO$92),HLOOKUP(DP54,Points_Table_Modified,IF(ES54&gt;=6,8,ES54+2),FALSE),0),""),IF(DN54&lt;&gt;"",IF(AND(DP54&lt;=10,DN54&gt;=$DO$92),HLOOKUP(DP54,Points_Table,IF(ES54&gt;=6,8,ES54+2),FALSE),0),"")),"")</f>
        <v/>
      </c>
      <c r="DS54" s="53" t="str">
        <f>IF(DQ54&lt;&gt;"",AVERAGE(IF(AND($G54="3",DQ54&lt;&gt;""),HLOOKUP(DQ54,Points_Table_Modified,IF(ES54&gt;=6,8,ES54+2),FALSE),IF(DQ54&lt;&gt;"",HLOOKUP(DQ54,Points_Table,IF(ES54&gt;=6,8,ES54+2),FALSE),"")),DR54),DR54)</f>
        <v/>
      </c>
      <c r="DT54" s="51" t="str">
        <f>IF(AND($G54="2",DN54&lt;&gt;""),DN54,"")</f>
        <v/>
      </c>
      <c r="DU54" s="52" t="str">
        <f>IF(AND(DN54&lt;&gt;"",$G54="2"),_xlfn.RANK.EQ(DN54,$DT$6:$DT$89),"")</f>
        <v/>
      </c>
      <c r="DV54" s="52" t="str">
        <f>IF(IF(DU54&lt;&gt;"",IF(MAX(COUNTIF($DU$6:$DU$89,$DU$6:$DU$89))&gt;1,"x",""),"")&lt;&gt;"",DU54+1,"")</f>
        <v/>
      </c>
      <c r="DW54" s="54" t="str">
        <f>IF(DU54&lt;&gt;"",IF($G54="3",IF(DN54&lt;&gt;"",IF(AND(DU54&lt;=10,DN54&gt;=$DT$92),HLOOKUP(DU54,Points_Table_Modified,IF(ES54&gt;=6,8,ES54+2),FALSE),0),""),IF(DN54&lt;&gt;"",IF(AND(DU54&lt;=10,DN54&gt;=$DT$92),HLOOKUP(DU54,Points_Table,IF(ES54&gt;=6,8,ES54+2),FALSE),0),"")),"")</f>
        <v/>
      </c>
      <c r="DX54" s="53" t="str">
        <f>IF(DV54&lt;&gt;"",AVERAGE(IF(AND($G54="3",DV54&lt;&gt;""),HLOOKUP(DV54,Points_Table_Modified,IF(ES54&gt;=6,8,ES54+2),FALSE),IF(DV54&lt;&gt;"",HLOOKUP(DV54,Points_Table,IF(ES54&gt;=6,8,ES54+2),FALSE),"")),DW54),DW54)</f>
        <v/>
      </c>
      <c r="DY54" s="51" t="str">
        <f>IF(AND($G54="3",DN54&lt;&gt;""),DN54,"")</f>
        <v/>
      </c>
      <c r="DZ54" s="52" t="str">
        <f>IF(AND(DN54&lt;&gt;"",$G54="3"),_xlfn.RANK.EQ(DN54,$DY$6:$DY$89),"")</f>
        <v/>
      </c>
      <c r="EA54" s="52" t="str">
        <f>IF(IF(DZ54&lt;&gt;"",IF(MAX(COUNTIF($DZ$6:$DZ$89,$DZ$6:$DZ$89))&gt;1,"x",""),"")&lt;&gt;"",DZ54+1,"")</f>
        <v/>
      </c>
      <c r="EB54" s="52" t="str">
        <f>IF(DZ54&lt;&gt;"",IF($G54="3",IF(DN54&lt;&gt;"",IF(AND(DZ54&lt;=20,DN54&gt;=$DY$92),HLOOKUP(DZ54,Points_Table_Modified,IF(ES54&gt;=6,8,ES54+2),FALSE),0),""),IF(DN54&lt;&gt;"",IF(AND(DZ54&lt;=10,DN54&gt;=$DY$92),HLOOKUP(DZ54,Points_Table,IF(ES54&gt;=6,8,ES54+2),FALSE),0),"")),"")</f>
        <v/>
      </c>
      <c r="EC54" s="53" t="str">
        <f>IF(EA54&lt;&gt;"",AVERAGE(IF(AND($G54="3",EA54&lt;&gt;""),HLOOKUP(EA54,Points_Table_Modified,IF(ES54&gt;=6,8,ES54+2),FALSE),IF(EA54&lt;&gt;"",HLOOKUP(EA54,Points_Table,IF(ES54&gt;=6,8,ES54+2),FALSE),"")),EB54),EB54)</f>
        <v/>
      </c>
      <c r="ED54" s="51" t="str">
        <f>IF(AND($G54="4",DN54&lt;&gt;""),DN54,"")</f>
        <v/>
      </c>
      <c r="EE54" s="52" t="str">
        <f>IF(AND(DN54&lt;&gt;"",G54="4"),_xlfn.RANK.EQ(DN54,$ED$6:$ED$89),"")</f>
        <v/>
      </c>
      <c r="EF54" s="52" t="str">
        <f>IF(IF(EE54&lt;&gt;"",IF(MAX(COUNTIF($EE$6:$EE$89,$EE$6:$EE$89))&gt;1,"x",""),"")&lt;&gt;"",EE54+1,"")</f>
        <v/>
      </c>
      <c r="EG54" s="52" t="str">
        <f>IF(EE54&lt;&gt;"",IF($G54="3",IF(DN54&lt;&gt;"",IF(AND(EE54&lt;=10,DN54&gt;=$ED$92),HLOOKUP(EE54,Points_Table_Modified,IF(ES54&gt;=6,8,ES54+2),FALSE),0),""),IF(DN54&lt;&gt;"",IF(AND(EE54&lt;=10,DN54&gt;=$ED$92),HLOOKUP(EE54,Points_Table,IF(ES54&gt;=6,8,ES54+2),FALSE),0),"")),"")</f>
        <v/>
      </c>
      <c r="EH54" s="53" t="str">
        <f>IF(EF54&lt;&gt;"",AVERAGE(IF(AND($G54="3",EF54&lt;&gt;""),HLOOKUP(EF54,Points_Table_Modified,IF(ES54&gt;=6,8,ES54+2),FALSE),IF(EF54&lt;&gt;"",HLOOKUP(EF54,Points_Table,IF(ES54&gt;=6,8,ES54+2),FALSE),"")),EG54),EG54)</f>
        <v/>
      </c>
      <c r="EI54" s="51" t="str">
        <f>IF(AND($G54="5",DN54&lt;&gt;""),DN54,"")</f>
        <v/>
      </c>
      <c r="EJ54" s="52" t="str">
        <f>IF(AND(DN54&lt;&gt;"",$G54="5"),_xlfn.RANK.EQ(DN54,$EI$6:$EI$89),"")</f>
        <v/>
      </c>
      <c r="EK54" s="52" t="str">
        <f>IF(IF(EJ54&lt;&gt;"",IF(MAX(COUNTIF($EJ$6:$EJ$89,$EJ$6:$EJ$89))&gt;1,"x",""),"")&lt;&gt;"",EJ54+1,"")</f>
        <v/>
      </c>
      <c r="EL54" s="52" t="str">
        <f>IF(EJ54&lt;&gt;"",IF($G54="3",IF(DN54&lt;&gt;"",IF(AND(EJ54&lt;=10,DN54&gt;=$EI$92),HLOOKUP(EJ54,Points_Table_Modified,IF(ES54&gt;=6,8,ES54+2),FALSE),0),""),IF(DN54&lt;&gt;"",IF(AND(EJ54&lt;=10,DN54&gt;=$EI$92),HLOOKUP(EJ54,Points_Table,IF(ES54&gt;=6,8,ES54+2),FALSE),0),"")),"")</f>
        <v/>
      </c>
      <c r="EM54" s="53" t="str">
        <f>IF(EK54&lt;&gt;"",AVERAGE(IF(AND($G54="3",EK54&lt;&gt;""),HLOOKUP(EK54,Points_Table_Modified,IF(ES54&gt;=6,8,ES54+2),FALSE),IF(EK54&lt;&gt;"",HLOOKUP(EK54,Points_Table,IF(ES54&gt;=6,8,ES54+2),FALSE),"")),EL54),EL54)</f>
        <v/>
      </c>
      <c r="EN54" s="51" t="str">
        <f>IF(AND($G54="6",DN54&lt;&gt;""),DN54,"")</f>
        <v/>
      </c>
      <c r="EO54" s="52" t="str">
        <f>IF(AND(DN54&lt;&gt;"",$G54="6"),_xlfn.RANK.EQ(DN54,$EN$6:$EN$89),"")</f>
        <v/>
      </c>
      <c r="EP54" s="52" t="str">
        <f>IF(IF(EO54&lt;&gt;"",IF(MAX(COUNTIF($EO$6:$EO$89,$EO$6:$EO$89))&gt;1,"x",""),"")&lt;&gt;"",EO54+1,"")</f>
        <v/>
      </c>
      <c r="EQ54" s="52" t="str">
        <f>IF(EO54&lt;&gt;"",IF($G54="3",IF(DN54&lt;&gt;"",IF(AND(EO54&lt;=10,DN54&gt;=$EN$92),HLOOKUP(EO54,Points_Table_Modified,IF(ES54&gt;=6,8,ES54+2),FALSE),0),""),IF(DN54&lt;&gt;"",IF(AND(EO54&lt;=10,DN54&gt;=$EN$92),HLOOKUP(EO54,Points_Table,IF(ES54&gt;=6,8,ES54+2),FALSE),0),"")),"")</f>
        <v/>
      </c>
      <c r="ER54" s="53" t="str">
        <f>IF(EP54&lt;&gt;"",AVERAGE(IF(AND($G54="3",EP54&lt;&gt;""),HLOOKUP(EP54,Points_Table_Modified,IF(ES54&gt;=6,8,ES54+2),FALSE),IF(EP54&lt;&gt;"",HLOOKUP(EP54,Points_Table,IF(ES54&gt;=6,8,ES54+2),FALSE),"")),EQ54),EQ54)</f>
        <v/>
      </c>
      <c r="ES54" s="57" t="e">
        <f>VLOOKUP($G54,Entries_D_Event,7,FALSE)</f>
        <v>#N/A</v>
      </c>
      <c r="ET54" s="52" t="str">
        <f>CONCATENATE(EO54,EJ54,EE54,DZ54,DU54,DP54)</f>
        <v/>
      </c>
      <c r="EU54" s="118" t="str">
        <f>IF(ET54&lt;&gt;"",IF(AND($G54="3",DN54&lt;&gt;""),10,IF(DN54&lt;&gt;"",5,"")),"")</f>
        <v/>
      </c>
      <c r="EV54" s="118">
        <f>_xlfn.NUMBERVALUE(IF(ET54&lt;&gt;"",CONCATENATE(ER54,EM54,EH54,EC54,DX54,DS54),""))</f>
        <v>0</v>
      </c>
      <c r="EW54" s="56">
        <f>IFERROR(EU54+EV54,0)</f>
        <v>0</v>
      </c>
      <c r="EX54" s="90"/>
      <c r="EY54" s="52" t="str">
        <f>IF(AND($G54="1",EX54&lt;&gt;""),EX54,"")</f>
        <v/>
      </c>
      <c r="EZ54" s="52" t="str">
        <f>IF(AND(EX54&lt;&gt;"",$G54="1"),_xlfn.RANK.EQ(EX54,$EY$6:$EY$89),"")</f>
        <v/>
      </c>
      <c r="FA54" s="52" t="str">
        <f>IF(IF(EZ54&lt;&gt;"",IF(MAX(COUNTIF($EZ$6:$EZ$89,$EZ$6:$EZ$89))&gt;1,"x",""),"")&lt;&gt;"",EZ54+1,"")</f>
        <v/>
      </c>
      <c r="FB54" s="52" t="str">
        <f>IF(EZ54&lt;&gt;"",IF($G54="3",IF(EX54&lt;&gt;"",IF(AND(EZ54&lt;=10,EX54&gt;=$EY$92),HLOOKUP(EZ54,Points_Table_Modified,IF(GC54&gt;=6,8,GC54+2),FALSE),0),""),IF(EX54&lt;&gt;"",IF(AND(EZ54&lt;=10,EX54&gt;=$EY$92),HLOOKUP(EZ54,Points_Table,IF(GC54&gt;=6,8,GC54+2),FALSE),0),"")),"")</f>
        <v/>
      </c>
      <c r="FC54" s="56" t="str">
        <f>IF(FB54&gt;0,IF(FA54&lt;&gt;"",AVERAGE(IF(AND($G54="3",FA54&lt;&gt;""),HLOOKUP(FA54,Points_Table_Modified,IF(GC54&gt;=6,8,GC54+2),FALSE),IF(FA54&lt;&gt;"",HLOOKUP(FA54,Points_Table,IF(GC54&gt;=6,8,GC54+2),FALSE),"")),FB54),FB54),0)</f>
        <v/>
      </c>
      <c r="FD54" s="51" t="str">
        <f>IF(AND($G54="2",EX54&lt;&gt;""),EX54,"")</f>
        <v/>
      </c>
      <c r="FE54" s="52" t="str">
        <f>IF(AND(EX54&lt;&gt;"",$G54="2"),_xlfn.RANK.EQ(EX54,$FD$6:$FD$89),"")</f>
        <v/>
      </c>
      <c r="FF54" s="52" t="str">
        <f>IF(IF(FE54&lt;&gt;"",IF(MAX(COUNTIF($FE$6:$FE$89,$FE$6:$FE$89))&gt;1,"x",""),"")&lt;&gt;"",FE54+1,"")</f>
        <v/>
      </c>
      <c r="FG54" s="54" t="str">
        <f>IF(FE54&lt;&gt;"",IF($G54="3",IF(EX54&lt;&gt;"",IF(AND(FE54&lt;=10,EX54&gt;=$FD$92),HLOOKUP(FE54,Points_Table_Modified,IF(GC54&gt;=6,8,GC54+2),FALSE),0),""),IF(EX54&lt;&gt;"",IF(AND(FE54&lt;=10,EX54&gt;=$FD$92),HLOOKUP(FE54,Points_Table,IF(GC54&gt;=6,8,GC54+2),FALSE),0),"")),"")</f>
        <v/>
      </c>
      <c r="FH54" s="56" t="str">
        <f>IF(FG54&gt;0,IF(FF54&lt;&gt;"",AVERAGE(IF(AND($G54="3",FF54&lt;&gt;""),HLOOKUP(FF54,Points_Table_Modified,IF(GC54&gt;=6,8,GC54+2),FALSE),IF(FF54&lt;&gt;"",HLOOKUP(FF54,Points_Table,IF(GC54&gt;=6,8,GC54+2),FALSE),"")),FG54),FG54),0)</f>
        <v/>
      </c>
      <c r="FI54" s="51" t="str">
        <f>IF(AND($G54="3",EX54&lt;&gt;""),EX54,"")</f>
        <v/>
      </c>
      <c r="FJ54" s="52" t="str">
        <f>IF(AND(EX54&lt;&gt;"",$G54="3"),_xlfn.RANK.EQ(EX54,$FI$6:$FI$89),"")</f>
        <v/>
      </c>
      <c r="FK54" s="52" t="str">
        <f>IF(IF(FJ54&lt;&gt;"",IF(MAX(COUNTIF($FJ$6:$FJ$89,$FJ$6:$FJ$89))&gt;1,"x",""),"")&lt;&gt;"",FJ54+1,"")</f>
        <v/>
      </c>
      <c r="FL54" s="52" t="str">
        <f>IF(FJ54&lt;&gt;"",IF($G54="3",IF(EX54&lt;&gt;"",IF(AND(FJ54&lt;=20,EX54&gt;=$FI$92),HLOOKUP(FJ54,Points_Table_Modified,IF(GC54&gt;=6,8,GC54+2),FALSE),0),""),IF(EX54&lt;&gt;"",IF(AND(FJ54&lt;=10,EX54&gt;=$FI$92),HLOOKUP(FJ54,Points_Table,IF(GC54&gt;=6,8,GC54+2),FALSE),0),"")),"")</f>
        <v/>
      </c>
      <c r="FM54" s="56" t="str">
        <f>IF(FL54&gt;0,IF(FK54&lt;&gt;"",AVERAGE(IF(AND($G54="3",FK54&lt;&gt;""),HLOOKUP(FK54,Points_Table_Modified,IF(GC54&gt;=6,8,GC54+2),FALSE),IF(FK54&lt;&gt;"",HLOOKUP(FK54,Points_Table,IF(GC54&gt;=6,8,GC54+2),FALSE),"")),FL54),FL54),0)</f>
        <v/>
      </c>
      <c r="FN54" s="51" t="str">
        <f>IF(AND($G54="4",EX54&lt;&gt;""),EX54,"")</f>
        <v/>
      </c>
      <c r="FO54" s="52" t="str">
        <f>IF(AND(EX54&lt;&gt;"",G54="4"),_xlfn.RANK.EQ(EX54,$FN$6:$FN$89),"")</f>
        <v/>
      </c>
      <c r="FP54" s="52" t="str">
        <f>IF(IF(FO54&lt;&gt;"",IF(MAX(COUNTIF($FO$6:$FO$89,$FO$6:$FO$89))&gt;1,"x",""),"")&lt;&gt;"",FO54+1,"")</f>
        <v/>
      </c>
      <c r="FQ54" s="52" t="str">
        <f>IF(FO54&lt;&gt;"",IF($G54="3",IF(EX54&lt;&gt;"",IF(AND(FO54&lt;=10,EX54&gt;=$FN$92),HLOOKUP(FO54,Points_Table_Modified,IF(GC54&gt;=6,8,GC54+2),FALSE),0),""),IF(EX54&lt;&gt;"",IF(AND(FO54&lt;=10,EX54&gt;=$FN$92),HLOOKUP(FO54,Points_Table,IF(GC54&gt;=6,8,GC54+2),FALSE),0),"")),"")</f>
        <v/>
      </c>
      <c r="FR54" s="56" t="str">
        <f>IF(FQ54&gt;0,IF(FP54&lt;&gt;"",AVERAGE(IF(AND($G54="3",FP54&lt;&gt;""),HLOOKUP(FP54,Points_Table_Modified,IF(GC54&gt;=6,8,GC54+2),FALSE),IF(FP54&lt;&gt;"",HLOOKUP(FP54,Points_Table,IF(GC54&gt;=6,8,GC54+2),FALSE),"")),FQ54),FQ54),0)</f>
        <v/>
      </c>
      <c r="FS54" s="51" t="str">
        <f>IF(AND($G54="5",EX54&lt;&gt;""),EX54,"")</f>
        <v/>
      </c>
      <c r="FT54" s="52" t="str">
        <f>IF(AND(EX54&lt;&gt;"",$G54="5"),_xlfn.RANK.EQ(EX54,$FS$6:$FS$89),"")</f>
        <v/>
      </c>
      <c r="FU54" s="52" t="str">
        <f>IF(IF(FT54&lt;&gt;"",IF(MAX(COUNTIF($FT$6:$FT$89,$FT$6:$FT$89))&gt;1,"x",""),"")&lt;&gt;"",FT54+1,"")</f>
        <v/>
      </c>
      <c r="FV54" s="52" t="str">
        <f>IF(FT54&lt;&gt;"",IF($G54="3",IF(EX54&lt;&gt;"",IF(AND(FT54&lt;=10,EX54&gt;=$FS$92),HLOOKUP(FT54,Points_Table_Modified,IF(GC54&gt;=6,8,GC54+2),FALSE),0),""),IF(EX54&lt;&gt;"",IF(AND(FT54&lt;=10,EX54&gt;=$FS$92),HLOOKUP(FT54,Points_Table,IF(GC54&gt;=6,8,GC54+2),FALSE),0),"")),"")</f>
        <v/>
      </c>
      <c r="FW54" s="56" t="str">
        <f>IF(FV54&gt;0,IF(FU54&lt;&gt;"",AVERAGE(IF(AND($G54="3",FU54&lt;&gt;""),HLOOKUP(FU54,Points_Table_Modified,IF(GC54&gt;=6,8,GC54+2),FALSE),IF(FU54&lt;&gt;"",HLOOKUP(FU54,Points_Table,IF(GC54&gt;=6,8,GC54+2),FALSE),"")),FV54),FV54),0)</f>
        <v/>
      </c>
      <c r="FX54" s="51" t="str">
        <f>IF(AND($G54="6",EX54&lt;&gt;""),EX54,"")</f>
        <v/>
      </c>
      <c r="FY54" s="52" t="str">
        <f>IF(AND(EX54&lt;&gt;"",$G54="6"),_xlfn.RANK.EQ(EX54,$FX$6:$FX$89),"")</f>
        <v/>
      </c>
      <c r="FZ54" s="52" t="str">
        <f>IF(IF(FY54&lt;&gt;"",IF(MAX(COUNTIF($FY$6:$FY$89,$FY$6:$FY$89))&gt;1,"x",""),"")&lt;&gt;"",FY54+1,"")</f>
        <v/>
      </c>
      <c r="GA54" s="52" t="str">
        <f>IF(FY54&lt;&gt;"",IF($G54="3",IF(EX54&lt;&gt;"",IF(AND(FY54&lt;=10,EX54&gt;=$FX$92),HLOOKUP(FY54,Points_Table_Modified,IF(GC54&gt;=6,8,GC54+2),FALSE),0),""),IF(EX54&lt;&gt;"",IF(AND(FY54&lt;=10,EX54&gt;=$FX$92),HLOOKUP(FY54,Points_Table,IF(GC54&gt;=6,8,GC54+2),FALSE),0),"")),"")</f>
        <v/>
      </c>
      <c r="GB54" s="56" t="str">
        <f>IF(GA54&gt;0,IF(FZ54&lt;&gt;"",AVERAGE(IF(AND($G54="3",FZ54&lt;&gt;""),HLOOKUP(FZ54,Points_Table_Modified,IF(GC54&gt;=6,8,GC54+2),FALSE),IF(FZ54&lt;&gt;"",HLOOKUP(FZ54,Points_Table,IF(GC54&gt;=6,8,GC54+2),FALSE),"")),GA54),GA54),0)</f>
        <v/>
      </c>
      <c r="GC54" s="57" t="e">
        <f>VLOOKUP($G54,Entries_D_Event,8,FALSE)</f>
        <v>#N/A</v>
      </c>
      <c r="GD54" s="52" t="str">
        <f>CONCATENATE(FY54,FT54,FO54,FJ54,FE54,EZ54)</f>
        <v/>
      </c>
      <c r="GE54" s="118" t="str">
        <f>IF(GD54&lt;&gt;"",IF(AND($G54="3",EX54&lt;&gt;""),10,IF(EX54&lt;&gt;"",5,"")),"")</f>
        <v/>
      </c>
      <c r="GF54" s="118">
        <f>_xlfn.NUMBERVALUE(IF(GD54&lt;&gt;"",CONCATENATE(GB54,FW54,FR54,FM54,FH54,FC54),""))</f>
        <v>0</v>
      </c>
      <c r="GG54" s="56">
        <f>IFERROR(GE54+GF54,0)</f>
        <v>0</v>
      </c>
      <c r="GH54" s="90"/>
      <c r="GI54" s="52" t="str">
        <f>IF(AND($G54="1",GH54&lt;&gt;""),GH54,"")</f>
        <v/>
      </c>
      <c r="GJ54" s="52" t="str">
        <f>IF(AND(GH54&lt;&gt;"",$G54="1"),_xlfn.RANK.EQ(GH54,$GI$6:$GI$89),"")</f>
        <v/>
      </c>
      <c r="GK54" s="52" t="str">
        <f>IF(IF(GJ54&lt;&gt;"",IF(MAX(COUNTIF($GJ$6:$GJ$89,$GJ$6:$GJ$89))&gt;1,"x",""),"")&lt;&gt;"",GJ54+1,"")</f>
        <v/>
      </c>
      <c r="GL54" s="52" t="str">
        <f>IF(GJ54&lt;&gt;"",IF($G54="3",IF(GH54&lt;&gt;"",IF(AND(GJ54&lt;=10,GH54&gt;=$GI$92),HLOOKUP(GJ54,Points_Table_Modified,IF(HM54&gt;=6,8,HM54+2),FALSE),0),""),IF(GH54&lt;&gt;"",IF(AND(GJ54&lt;=10,GH54&gt;=$GI$92),HLOOKUP(GJ54,Points_Table,IF(HM54&gt;=6,8,HM54+2),FALSE),0),"")),"")</f>
        <v/>
      </c>
      <c r="GM54" s="53" t="str">
        <f>IF(GK54&lt;&gt;"",AVERAGE(IF(AND($G54="3",GK54&lt;&gt;""),HLOOKUP(GK54,Points_Table_Modified,IF(HM54&gt;=6,8,HM54+2),FALSE),IF(GK54&lt;&gt;"",HLOOKUP(GK54,Points_Table,IF(HM54&gt;=6,8,HM54+2),FALSE),"")),GL54),GL54)</f>
        <v/>
      </c>
      <c r="GN54" s="51" t="str">
        <f>IF(AND($G54="2",GH54&lt;&gt;""),GH54,"")</f>
        <v/>
      </c>
      <c r="GO54" s="52" t="str">
        <f>IF(AND(GH54&lt;&gt;"",$G54="2"),_xlfn.RANK.EQ(GH54,$GN$6:$GN$89),"")</f>
        <v/>
      </c>
      <c r="GP54" s="52" t="str">
        <f>IF(IF(GO54&lt;&gt;"",IF(MAX(COUNTIF($GO$6:$GO$89,$GO$6:$GO$89))&gt;1,"x",""),"")&lt;&gt;"",GO54+1,"")</f>
        <v/>
      </c>
      <c r="GQ54" s="54" t="str">
        <f>IF(GO54&lt;&gt;"",IF($G54="3",IF(GH54&lt;&gt;"",IF(AND(GO54&lt;=10,GH54&gt;=$GN$92),HLOOKUP(GO54,Points_Table_Modified,IF(HM54&gt;=6,8,HM54+2),FALSE),0),""),IF(GH54&lt;&gt;"",IF(AND(GO54&lt;=10,GH54&gt;=$GN$92),HLOOKUP(GO54,Points_Table,IF(HM54&gt;=6,8,HM54+2),FALSE),0),"")),"")</f>
        <v/>
      </c>
      <c r="GR54" s="53" t="str">
        <f>IF(GP54&lt;&gt;"",AVERAGE(IF(AND($G54="3",GP54&lt;&gt;""),HLOOKUP(GP54,Points_Table_Modified,IF(HM54&gt;=6,8,HM54+2),FALSE),IF(GP54&lt;&gt;"",HLOOKUP(GP54,Points_Table,IF(HM54&gt;=6,8,HM54+2),FALSE),"")),GQ54),GQ54)</f>
        <v/>
      </c>
      <c r="GS54" s="51" t="str">
        <f>IF(AND($G54="3",GH54&lt;&gt;""),GH54,"")</f>
        <v/>
      </c>
      <c r="GT54" s="52" t="str">
        <f>IF(AND(GH54&lt;&gt;"",$G54="3"),_xlfn.RANK.EQ(GH54,$GS$6:$GS$89),"")</f>
        <v/>
      </c>
      <c r="GU54" s="52" t="str">
        <f>IF(IF(GT54&lt;&gt;"",IF(MAX(COUNTIF($GT$6:$GT$89,$GT$6:$GT$89))&gt;1,"x",""),"")&lt;&gt;"",GT54+1,"")</f>
        <v/>
      </c>
      <c r="GV54" s="52" t="str">
        <f>IF(GT54&lt;&gt;"",IF($G54="3",IF(GH54&lt;&gt;"",IF(AND(GT54&lt;=20,GH54&gt;=$GS$92),HLOOKUP(GT54,Points_Table_Modified,IF(HM54&gt;=6,8,HM54+2),FALSE),0),""),IF(GH54&lt;&gt;"",IF(AND(GT54&lt;=10,GH54&gt;=$GS$92),HLOOKUP(GT54,Points_Table,IF(HM54&gt;=6,8,HM54+2),FALSE),0),"")),"")</f>
        <v/>
      </c>
      <c r="GW54" s="53" t="str">
        <f>IF(GU54&lt;&gt;"",AVERAGE(IF(AND($G54="3",GU54&lt;&gt;""),HLOOKUP(GU54,Points_Table_Modified,IF(HM54&gt;=6,8,HM54+2),FALSE),IF(GU54&lt;&gt;"",HLOOKUP(GU54,Points_Table,IF(HM54&gt;=6,8,HM54+2),FALSE),"")),GV54),GV54)</f>
        <v/>
      </c>
      <c r="GX54" s="51" t="str">
        <f>IF(AND($G54="4",GH54&lt;&gt;""),GH54,"")</f>
        <v/>
      </c>
      <c r="GY54" s="52" t="str">
        <f>IF(AND($GH54&lt;&gt;"",G54="4"),_xlfn.RANK.EQ(GH54,$GX$6:$GX$89),"")</f>
        <v/>
      </c>
      <c r="GZ54" s="52" t="str">
        <f>IF(IF(GY54&lt;&gt;"",IF(MAX(COUNTIF($GY$6:$GY$89,$GY$6:$GY$89))&gt;1,"x",""),"")&lt;&gt;"",GY54+1,"")</f>
        <v/>
      </c>
      <c r="HA54" s="52" t="str">
        <f>IF(GY54&lt;&gt;"",IF($G54="3",IF(GH54&lt;&gt;"",IF(AND(GY54&lt;=10,GH54&gt;=$GX$92),HLOOKUP(GY54,Points_Table_Modified,IF(HM54&gt;=6,8,HM54+2),FALSE),0),""),IF(GH54&lt;&gt;"",IF(AND(GY54&lt;=10,GH54&gt;=$GX$92),HLOOKUP(GY54,Points_Table,IF(HM54&gt;=6,8,HM54+2),FALSE),0),"")),"")</f>
        <v/>
      </c>
      <c r="HB54" s="53" t="str">
        <f>IF(GZ54&lt;&gt;"",AVERAGE(IF(AND($G54="3",GZ54&lt;&gt;""),HLOOKUP(GZ54,Points_Table_Modified,IF(HM54&gt;=6,8,HM54+2),FALSE),IF(GZ54&lt;&gt;"",HLOOKUP(GZ54,Points_Table,IF(HM54&gt;=6,8,HM54+2),FALSE),"")),HA54),HA54)</f>
        <v/>
      </c>
      <c r="HC54" s="51" t="str">
        <f>IF(AND($G54="5",GH54&lt;&gt;""),GH54,"")</f>
        <v/>
      </c>
      <c r="HD54" s="52" t="str">
        <f>IF(AND(GH54&lt;&gt;"",$G54="5"),_xlfn.RANK.EQ(GH54,$HC$6:$HC$89),"")</f>
        <v/>
      </c>
      <c r="HE54" s="52" t="str">
        <f>IF(IF(HD54&lt;&gt;"",IF(MAX(COUNTIF($HD$6:$HD$89,$HD$6:$HD$89))&gt;1,"x",""),"")&lt;&gt;"",HD54+1,"")</f>
        <v/>
      </c>
      <c r="HF54" s="52" t="str">
        <f>IF(HD54&lt;&gt;"",IF($G54="3",IF(GH54&lt;&gt;"",IF(AND(HD54&lt;=10,GH54&gt;=$HC$92),HLOOKUP(HD54,Points_Table_Modified,IF(HM54&gt;=6,8,HM54+2),FALSE),0),""),IF(GH54&lt;&gt;"",IF(AND(HD54&lt;=10,GH54&gt;=$HC$92),HLOOKUP(HD54,Points_Table,IF(HM54&gt;=6,8,HM54+2),FALSE),0),"")),"")</f>
        <v/>
      </c>
      <c r="HG54" s="53" t="str">
        <f>IF(HE54&lt;&gt;"",AVERAGE(IF(AND($G54="3",HE54&lt;&gt;""),HLOOKUP(HE54,Points_Table_Modified,IF(HM54&gt;=6,8,HM54+2),FALSE),IF(HE54&lt;&gt;"",HLOOKUP(HE54,Points_Table,IF(HM54&gt;=6,8,HM54+2),FALSE),"")),HF54),HF54)</f>
        <v/>
      </c>
      <c r="HH54" s="51" t="str">
        <f>IF(AND($G54="6",GH54&lt;&gt;""),GH54,"")</f>
        <v/>
      </c>
      <c r="HI54" s="52" t="str">
        <f>IF(AND(GH54&lt;&gt;"",$G54="6"),_xlfn.RANK.EQ(GH54,$HH$6:$HH$89),"")</f>
        <v/>
      </c>
      <c r="HJ54" s="52" t="str">
        <f>IF(IF(HI54&lt;&gt;"",IF(MAX(COUNTIF($HI$6:$HI$89,$HI$6:$HI$89))&gt;1,"x",""),"")&lt;&gt;"",HI54+1,"")</f>
        <v/>
      </c>
      <c r="HK54" s="52" t="str">
        <f>IF(HI54&lt;&gt;"",IF($G54="3",IF(GH54&lt;&gt;"",IF(AND(HI54&lt;=10,GH54&gt;=$HH$92),HLOOKUP(HI54,Points_Table_Modified,IF(HM54&gt;=6,8,HM54+2),FALSE),0),""),IF(GH54&lt;&gt;"",IF(AND(HI54&lt;=10,GH54&gt;=$HH$92),HLOOKUP(HI54,Points_Table,IF(HM54&gt;=6,8,HM54+2),FALSE),0),"")),"")</f>
        <v/>
      </c>
      <c r="HL54" s="53" t="str">
        <f>IF(HJ54&lt;&gt;"",AVERAGE(IF(AND($G54="3",HJ54&lt;&gt;""),HLOOKUP(HJ54,Points_Table_Modified,IF(HM54&gt;=6,8,HM54+2),FALSE),IF(HJ54&lt;&gt;"",HLOOKUP(HJ54,Points_Table,IF(HM54&gt;=6,8,HM54+2),FALSE),"")),HK54),HK54)</f>
        <v/>
      </c>
      <c r="HM54" s="57" t="e">
        <f>VLOOKUP($G54,Entries_D_Event,9,FALSE)</f>
        <v>#N/A</v>
      </c>
      <c r="HN54" s="52" t="str">
        <f>CONCATENATE(HI54,HD54,GY54,GT54,GO54,GJ54)</f>
        <v/>
      </c>
      <c r="HO54" s="118" t="str">
        <f>IF(HN54&lt;&gt;"",IF(AND($G54="3",GH54&lt;&gt;""),10,IF(GH54&lt;&gt;"",5,"")),"")</f>
        <v/>
      </c>
      <c r="HP54" s="118">
        <f>_xlfn.NUMBERVALUE(IF(HN54&lt;&gt;"",CONCATENATE(HL54,HG54,HB54,GW54,GR54,GM54),""))</f>
        <v>0</v>
      </c>
      <c r="HQ54" s="56">
        <f>IFERROR(HO54+HP54,0)</f>
        <v>0</v>
      </c>
      <c r="HR54" s="90"/>
      <c r="HS54" s="52" t="str">
        <f>IF(AND($G54="1",HR54&lt;&gt;""),HR54,"")</f>
        <v/>
      </c>
      <c r="HT54" s="52" t="str">
        <f>IF(AND(HR54&lt;&gt;"",$G54="1"),_xlfn.RANK.EQ(HR54,$HS$6:$HS$89),"")</f>
        <v/>
      </c>
      <c r="HU54" s="52" t="str">
        <f>IF(IF(HT54&lt;&gt;"",IF(MAX(COUNTIF($HT$6:$HT$89,$HT$6:$HT$89))&gt;1,"x",""),"")&lt;&gt;"",HT54+1,"")</f>
        <v/>
      </c>
      <c r="HV54" s="52" t="str">
        <f>IF(HT54&lt;&gt;"",IF($G54="3",IF(HR54&lt;&gt;"",IF(AND(HT54&lt;=10,HR54&gt;=$HS$92),HLOOKUP(HT54,Points_Table_Modified,IF(IW54&gt;=6,8,IW54+2),FALSE),0),""),IF(HR54&lt;&gt;"",IF(AND(HT54&lt;=10,HR54&gt;=$HS$92),HLOOKUP(HT54,Points_Table,IF(IW54&gt;=6,8,IW54+2),FALSE),0),"")),"")</f>
        <v/>
      </c>
      <c r="HW54" s="53" t="str">
        <f>IF(HU54&lt;&gt;"",AVERAGE(IF(AND($G54="3",HU54&lt;&gt;""),HLOOKUP(HU54,Points_Table_Modified,IF(IW54&gt;=6,8,IW54+2),FALSE),IF(HU54&lt;&gt;"",HLOOKUP(HU54,Points_Table,IF(IW54&gt;=6,8,IW54+2),FALSE),"")),HV54),HV54)</f>
        <v/>
      </c>
      <c r="HX54" s="51" t="str">
        <f>IF(AND($G54="2",HR54&lt;&gt;""),HR54,"")</f>
        <v/>
      </c>
      <c r="HY54" s="52" t="str">
        <f>IF(AND(HR54&lt;&gt;"",$G54="2"),_xlfn.RANK.EQ(HR54,$HX$6:$HX$89),"")</f>
        <v/>
      </c>
      <c r="HZ54" s="52" t="str">
        <f>IF(IF(HY54&lt;&gt;"",IF(MAX(COUNTIF($HY$6:$HY$89,$HY$6:$HY$89))&gt;1,"x",""),"")&lt;&gt;"",HY54+1,"")</f>
        <v/>
      </c>
      <c r="IA54" s="54" t="str">
        <f>IF(HY54&lt;&gt;"",IF($G54="3",IF(HR54&lt;&gt;"",IF(AND(HY54&lt;=10,HR54&gt;=$HX$92),HLOOKUP(HY54,Points_Table_Modified,IF(IW54&gt;=6,8,IW54+2),FALSE),0),""),IF(HR54&lt;&gt;"",IF(AND(HY54&lt;=10,HR54&gt;=$HX$92),HLOOKUP(HY54,Points_Table,IF(IW54&gt;=6,8,IW54+2),FALSE),0),"")),"")</f>
        <v/>
      </c>
      <c r="IB54" s="53" t="str">
        <f>IF(HZ54&lt;&gt;"",AVERAGE(IF(AND($G54="3",HZ54&lt;&gt;""),HLOOKUP(HZ54,Points_Table_Modified,IF(IW54&gt;=6,8,IW54+2),FALSE),IF(HZ54&lt;&gt;"",HLOOKUP(HZ54,Points_Table,IF(IW54&gt;=6,8,IW54+2),FALSE),"")),IA54),IA54)</f>
        <v/>
      </c>
      <c r="IC54" s="51" t="str">
        <f>IF(AND($G54="3",HR54&lt;&gt;""),HR54,"")</f>
        <v/>
      </c>
      <c r="ID54" s="52" t="str">
        <f>IF(AND(HR54&lt;&gt;"",$G54="3"),_xlfn.RANK.EQ(HR54,$IC$6:$IC$89),"")</f>
        <v/>
      </c>
      <c r="IE54" s="52" t="str">
        <f>IF(IF(ID54&lt;&gt;"",IF(MAX(COUNTIF($ID$6:$ID$89,$ID$6:$ID$89))&gt;1,"x",""),"")&lt;&gt;"",ID54+1,"")</f>
        <v/>
      </c>
      <c r="IF54" s="52" t="str">
        <f>IF(ID54&lt;&gt;"",IF($G54="3",IF(HR54&lt;&gt;"",IF(AND(ID54&lt;=20,HR54&gt;=$IC$92),HLOOKUP(ID54,Points_Table_Modified,IF(IW54&gt;=6,8,IW54+2),FALSE),0),""),IF(HR54&lt;&gt;"",IF(AND(ID54&lt;=10,HR54&gt;=$IC$92),HLOOKUP(ID54,Points_Table,IF(IW54&gt;=6,8,IW54+2),FALSE),0),"")),"")</f>
        <v/>
      </c>
      <c r="IG54" s="53" t="str">
        <f>IF(IE54&lt;&gt;"",AVERAGE(IF(AND($G54="3",IE54&lt;&gt;""),HLOOKUP(IE54,Points_Table_Modified,IF(IW54&gt;=6,8,IW54+2),FALSE),IF(IE54&lt;&gt;"",HLOOKUP(IE54,Points_Table,IF(IW54&gt;=6,8,IW54+2),FALSE),"")),IF54),IF54)</f>
        <v/>
      </c>
      <c r="IH54" s="51" t="str">
        <f>IF(AND($G54="4",HR54&lt;&gt;""),HR54,"")</f>
        <v/>
      </c>
      <c r="II54" s="52" t="str">
        <f>IF(AND(HR54&lt;&gt;"",G54="4"),_xlfn.RANK.EQ(HR54,$IH$6:$IH$89),"")</f>
        <v/>
      </c>
      <c r="IJ54" s="52" t="str">
        <f>IF(IF(II54&lt;&gt;"",IF(MAX(COUNTIF($II$6:$II$89,$II$6:$II$89))&gt;1,"x",""),"")&lt;&gt;"",II54+1,"")</f>
        <v/>
      </c>
      <c r="IK54" s="52" t="str">
        <f>IF(II54&lt;&gt;"",IF($G54="3",IF(HR54&lt;&gt;"",IF(AND(II54&lt;=10,HR54&gt;=$IH$92),HLOOKUP(II54,Points_Table_Modified,IF(IW54&gt;=6,8,IW54+2),FALSE),0),""),IF(HR54&lt;&gt;"",IF(AND(II54&lt;=10,HR54&gt;=$IH$92),HLOOKUP(II54,Points_Table,IF(IW54&gt;=6,8,IW54+2),FALSE),0),"")),"")</f>
        <v/>
      </c>
      <c r="IL54" s="53" t="str">
        <f>IF(IJ54&lt;&gt;"",AVERAGE(IF(AND($G54="3",IJ54&lt;&gt;""),HLOOKUP(IJ54,Points_Table_Modified,IF(IW54&gt;=6,8,IW54+2),FALSE),IF(IJ54&lt;&gt;"",HLOOKUP(IJ54,Points_Table,IF(IW54&gt;=6,8,IW54+2),FALSE),"")),IK54),IK54)</f>
        <v/>
      </c>
      <c r="IM54" s="51" t="str">
        <f>IF(AND($G54="5",HR54&lt;&gt;""),HR54,"")</f>
        <v/>
      </c>
      <c r="IN54" s="52" t="str">
        <f>IF(AND(HR54&lt;&gt;"",$G54="5"),_xlfn.RANK.EQ(HR54,$IM$6:$IM$89),"")</f>
        <v/>
      </c>
      <c r="IO54" s="52" t="str">
        <f>IF(IF(IN54&lt;&gt;"",IF(MAX(COUNTIF($IN$6:$IN$89,$IN$6:$IN$89))&gt;1,"x",""),"")&lt;&gt;"",IN54+1,"")</f>
        <v/>
      </c>
      <c r="IP54" s="52" t="str">
        <f>IF(IN54&lt;&gt;"",IF($G54="3",IF(HR54&lt;&gt;"",IF(AND(IN54&lt;=10,HR54&gt;=$IM$92),HLOOKUP(IN54,Points_Table_Modified,IF(IW54&gt;=6,8,IW54+2),FALSE),0),""),IF(HR54&lt;&gt;"",IF(AND(IN54&lt;=10,HR54&gt;=$IM$92),HLOOKUP(IN54,Points_Table,IF(IW54&gt;=6,8,IW54+2),FALSE),0),"")),"")</f>
        <v/>
      </c>
      <c r="IQ54" s="53" t="str">
        <f>IF(IO54&lt;&gt;"",AVERAGE(IF(AND($G54="3",IO54&lt;&gt;""),HLOOKUP(IO54,Points_Table_Modified,IF(IW54&gt;=6,8,IW54+2),FALSE),IF(IO54&lt;&gt;"",HLOOKUP(IO54,Points_Table,IF(IW54&gt;=6,8,IW54+2),FALSE),"")),IP54),IP54)</f>
        <v/>
      </c>
      <c r="IR54" s="51" t="str">
        <f>IF(AND($G54="6",HR54&lt;&gt;""),HR54,"")</f>
        <v/>
      </c>
      <c r="IS54" s="52" t="str">
        <f>IF(AND(HR54&lt;&gt;"",$G54="6"),_xlfn.RANK.EQ(HR54,$IR$6:$IR$89),"")</f>
        <v/>
      </c>
      <c r="IT54" s="52" t="str">
        <f>IF(IF(IS54&lt;&gt;"",IF(MAX(COUNTIF($IS$6:$IS$89,$IS$6:$IS$89))&gt;1,"x",""),"")&lt;&gt;"",IS54+1,"")</f>
        <v/>
      </c>
      <c r="IU54" s="52" t="str">
        <f>IF(IS54&lt;&gt;"",IF($G54="3",IF(HR54&lt;&gt;"",IF(AND(IS54&lt;=10,HR54&gt;=$IR$92),HLOOKUP(IS54,Points_Table_Modified,IF(IW54&gt;=6,8,IW54+2),FALSE),0),""),IF(HR54&lt;&gt;"",IF(AND(IS54&lt;=10,HR54&gt;=$IR$92),HLOOKUP(IS54,Points_Table,IF(IW54&gt;=6,8,IW54+2),FALSE),0),"")),"")</f>
        <v/>
      </c>
      <c r="IV54" s="53" t="str">
        <f>IF(IT54&lt;&gt;"",AVERAGE(IF(AND($G54="3",IT54&lt;&gt;""),HLOOKUP(IT54,Points_Table_Modified,IF(IW54&gt;=6,8,IW54+2),FALSE),IF(IT54&lt;&gt;"",HLOOKUP(IT54,Points_Table,IF(IW54&gt;=6,8,IW54+2),FALSE),"")),IU54),IU54)</f>
        <v/>
      </c>
      <c r="IW54" s="57" t="e">
        <f>VLOOKUP($G54,Entries_D_Event,10,FALSE)</f>
        <v>#N/A</v>
      </c>
      <c r="IX54" s="52" t="str">
        <f>CONCATENATE(IS54,IN54,II54,ID54,HY54,HT54)</f>
        <v/>
      </c>
      <c r="IY54" s="118" t="str">
        <f>IF(IX54&lt;&gt;"",IF(AND($G54="3",HR54&lt;&gt;""),10,IF(HR54&lt;&gt;"",5,"")),"")</f>
        <v/>
      </c>
      <c r="IZ54" s="118">
        <f>_xlfn.NUMBERVALUE(IF(IX54&lt;&gt;"",CONCATENATE(IV54,IQ54,IL54,IG54,IB54,HW54),""))</f>
        <v>0</v>
      </c>
      <c r="JA54" s="56">
        <f>IFERROR(IY54+IZ54,0)</f>
        <v>0</v>
      </c>
      <c r="JB54" s="90"/>
      <c r="JC54" s="52" t="str">
        <f>IF(AND($G54="1",JB54&lt;&gt;""),JB54,"")</f>
        <v/>
      </c>
      <c r="JD54" s="52" t="str">
        <f>IF(AND(JB54&lt;&gt;"",$G54="1"),_xlfn.RANK.EQ(JB54,$JC$6:$JC$89),"")</f>
        <v/>
      </c>
      <c r="JE54" s="52" t="str">
        <f>IF(IF(JD54&lt;&gt;"",IF(MAX(COUNTIF($JD$6:$JD$89,$JD$6:$JD$89))&gt;1,"x",""),"")&lt;&gt;"",JD54+1,"")</f>
        <v/>
      </c>
      <c r="JF54" s="52" t="str">
        <f>IF(JD54&lt;&gt;"",IF($G54="3",IF(JB54&lt;&gt;"",IF(AND(JD54&lt;=10,JB54&gt;=$JC$92),HLOOKUP(JD54,Points_Table_Modified,IF(KG54&gt;=6,8,KG54+2),FALSE),0),""),IF(JB54&lt;&gt;"",IF(AND(JD54&lt;=10,JB54&gt;=$JC$92),HLOOKUP(JD54,Points_Table,IF(KG54&gt;=6,8,KG54+2),FALSE),0),"")),"")</f>
        <v/>
      </c>
      <c r="JG54" s="53" t="str">
        <f>IF(JE54&lt;&gt;"",AVERAGE(IF(AND($G54="3",JE54&lt;&gt;""),HLOOKUP(JE54,Points_Table_Modified,IF(KG54&gt;=6,8,KG54+2),FALSE),IF(JE54&lt;&gt;"",HLOOKUP(JE54,Points_Table,IF(KG54&gt;=6,8,KG54+2),FALSE),"")),JF54),JF54)</f>
        <v/>
      </c>
      <c r="JH54" s="51" t="str">
        <f>IF(AND($G54="2",JB54&lt;&gt;""),JB54,"")</f>
        <v/>
      </c>
      <c r="JI54" s="52" t="str">
        <f>IF(AND(JB54&lt;&gt;"",$G54="2"),_xlfn.RANK.EQ(JB54,$JH$6:$JH$89),"")</f>
        <v/>
      </c>
      <c r="JJ54" s="52" t="str">
        <f>IF(IF(JI54&lt;&gt;"",IF(MAX(COUNTIF($JI$6:$JI$89,$JI$6:$JI$89))&gt;1,"x",""),"")&lt;&gt;"",JI54+1,"")</f>
        <v/>
      </c>
      <c r="JK54" s="54" t="str">
        <f>IF(JI54&lt;&gt;"",IF($G54="3",IF(JB54&lt;&gt;"",IF(AND(JI54&lt;=10,JB54&gt;=$JH$92),HLOOKUP(JI54,Points_Table_Modified,IF(KG54&gt;=6,8,KG54+2),FALSE),0),""),IF(JB54&lt;&gt;"",IF(AND(JI54&lt;=10,JB54&gt;=$JH$92),HLOOKUP(JI54,Points_Table,IF(KG54&gt;=6,8,KG54+2),FALSE),0),"")),"")</f>
        <v/>
      </c>
      <c r="JL54" s="53" t="str">
        <f>IF(JJ54&lt;&gt;"",AVERAGE(IF(AND($G54="3",JJ54&lt;&gt;""),HLOOKUP(JJ54,Points_Table_Modified,IF(KG54&gt;=6,8,KG54+2),FALSE),IF(JJ54&lt;&gt;"",HLOOKUP(JJ54,Points_Table,IF(KG54&gt;=6,8,KG54+2),FALSE),"")),JK54),JK54)</f>
        <v/>
      </c>
      <c r="JM54" s="51" t="str">
        <f>IF(AND($G54="3",JB54&lt;&gt;""),JB54,"")</f>
        <v/>
      </c>
      <c r="JN54" s="52" t="str">
        <f>IF(AND(JB54&lt;&gt;"",$G54="3"),_xlfn.RANK.EQ(JB54,$JM$6:$JM$89),"")</f>
        <v/>
      </c>
      <c r="JO54" s="52" t="str">
        <f>IF(IF(JN54&lt;&gt;"",IF(MAX(COUNTIF($JN$6:$JN$89,$JN$6:$JN$89))&gt;1,"x",""),"")&lt;&gt;"",JN54+1,"")</f>
        <v/>
      </c>
      <c r="JP54" s="52" t="str">
        <f>IF(JN54&lt;&gt;"",IF($G54="3",IF(JB54&lt;&gt;"",IF(AND(JN54&lt;=20,JB54&gt;=$JM$92),HLOOKUP(JN54,Points_Table_Modified,IF(KG54&gt;=6,8,KG54+2),FALSE),0),""),IF(JB54&lt;&gt;"",IF(AND(JN54&lt;=10,JB54&gt;=$JM$92),HLOOKUP(JN54,Points_Table,IF(KG54&gt;=6,8,KG54+2),FALSE),0),"")),"")</f>
        <v/>
      </c>
      <c r="JQ54" s="53" t="str">
        <f>IF(JO54&lt;&gt;"",AVERAGE(IF(AND($G54="3",JO54&lt;&gt;""),HLOOKUP(JO54,Points_Table_Modified,IF(KG54&gt;=6,8,KG54+2),FALSE),IF(JO54&lt;&gt;"",HLOOKUP(JO54,Points_Table,IF(KG54&gt;=6,8,KG54+2),FALSE),"")),JP54),JP54)</f>
        <v/>
      </c>
      <c r="JR54" s="51" t="str">
        <f>IF(AND($G54="4",JB54&lt;&gt;""),JB54,"")</f>
        <v/>
      </c>
      <c r="JS54" s="52" t="str">
        <f>IF(AND(JB54&lt;&gt;"",G54="4"),_xlfn.RANK.EQ(JB54,$JR$6:$JR$89),"")</f>
        <v/>
      </c>
      <c r="JT54" s="52" t="str">
        <f>IF(IF(JS54&lt;&gt;"",IF(MAX(COUNTIF($JS$6:$JS$89,$JS$6:$JS$89))&gt;1,"x",""),"")&lt;&gt;"",JS54+1,"")</f>
        <v/>
      </c>
      <c r="JU54" s="52" t="str">
        <f>IF(JS54&lt;&gt;"",IF($G54="3",IF(JB54&lt;&gt;"",IF(AND(JS54&lt;=10,JB54&gt;=$JR$92),HLOOKUP(JS54,Points_Table_Modified,IF(KG54&gt;=6,8,KG54+2),FALSE),0),""),IF(JB54&lt;&gt;"",IF(AND(JS54&lt;=10,JB54&gt;=$JR$92),HLOOKUP(JS54,Points_Table,IF(KG54&gt;=6,8,KG54+2),FALSE),0),"")),"")</f>
        <v/>
      </c>
      <c r="JV54" s="53" t="str">
        <f>IF(JT54&lt;&gt;"",AVERAGE(IF(AND($G54="3",JT54&lt;&gt;""),HLOOKUP(JT54,Points_Table_Modified,IF(KG54&gt;=6,8,KG54+2),FALSE),IF(JT54&lt;&gt;"",HLOOKUP(JT54,Points_Table,IF(KG54&gt;=6,8,KG54+2),FALSE),"")),JU54),JU54)</f>
        <v/>
      </c>
      <c r="JW54" s="51" t="str">
        <f>IF(AND($G54="5",JB54&lt;&gt;""),JB54,"")</f>
        <v/>
      </c>
      <c r="JX54" s="52" t="str">
        <f>IF(AND(JB54&lt;&gt;"",$G54="5"),_xlfn.RANK.EQ(JB54,$JW$6:$JW$89),"")</f>
        <v/>
      </c>
      <c r="JY54" s="52" t="str">
        <f>IF(IF(JX54&lt;&gt;"",IF(MAX(COUNTIF($JX$6:$JX$89,$JX$6:$JX$89))&gt;1,"x",""),"")&lt;&gt;"",JX54+1,"")</f>
        <v/>
      </c>
      <c r="JZ54" s="52" t="str">
        <f>IF(JX54&lt;&gt;"",IF($G54="3",IF(JB54&lt;&gt;"",IF(AND(JX54&lt;=10,JB54&gt;=$JW$92),HLOOKUP(JX54,Points_Table_Modified,IF(KG54&gt;=6,8,KG54+2),FALSE),0),""),IF(JB54&lt;&gt;"",IF(AND(JX54&lt;=10,JB54&gt;=$JW$92),HLOOKUP(JX54,Points_Table,IF(KG54&gt;=6,8,KG54+2),FALSE),0),"")),"")</f>
        <v/>
      </c>
      <c r="KA54" s="53" t="str">
        <f>IF(JY54&lt;&gt;"",AVERAGE(IF(AND($G54="3",JY54&lt;&gt;""),HLOOKUP(JY54,Points_Table_Modified,IF(KG54&gt;=6,8,KG54+2),FALSE),IF(JY54&lt;&gt;"",HLOOKUP(JY54,Points_Table,IF(KG54&gt;=6,8,KG54+2),FALSE),"")),JZ54),JZ54)</f>
        <v/>
      </c>
      <c r="KB54" s="51" t="str">
        <f>IF(AND($G54="6",JB54&lt;&gt;""),JB54,"")</f>
        <v/>
      </c>
      <c r="KC54" s="52" t="str">
        <f>IF(AND(JB54&lt;&gt;"",$G54="6"),_xlfn.RANK.EQ(JB54,$KB$6:$KB$89),"")</f>
        <v/>
      </c>
      <c r="KD54" s="52" t="str">
        <f>IF(IF(KC54&lt;&gt;"",IF(MAX(COUNTIF($KC$6:$KC$89,$KC$6:$KC$89))&gt;1,"x",""),"")&lt;&gt;"",KC54+1,"")</f>
        <v/>
      </c>
      <c r="KE54" s="52" t="str">
        <f>IF(KC54&lt;&gt;"",IF($G54="3",IF(JB54&lt;&gt;"",IF(AND(KC54&lt;=10,JB54&gt;=$KB$92),HLOOKUP(KC54,Points_Table_Modified,IF(KG54&gt;=6,8,KG54+2),FALSE),0),""),IF(JB54&lt;&gt;"",IF(AND(KC54&lt;=10,JB54&gt;=$KB$92),HLOOKUP(KC54,Points_Table,IF(KG54&gt;=6,8,KG54+2),FALSE),0),"")),"")</f>
        <v/>
      </c>
      <c r="KF54" s="53" t="str">
        <f>IF(KD54&lt;&gt;"",AVERAGE(IF(AND($G54="3",KD54&lt;&gt;""),HLOOKUP(KD54,Points_Table_Modified,IF(KG54&gt;=6,8,KG54+2),FALSE),IF(KD54&lt;&gt;"",HLOOKUP(KD54,Points_Table,IF(KG54&gt;=6,8,KG54+2),FALSE),"")),KE54),KE54)</f>
        <v/>
      </c>
      <c r="KG54" s="57" t="e">
        <f>VLOOKUP($G54,Entries_D_Event,11,FALSE)</f>
        <v>#N/A</v>
      </c>
      <c r="KH54" s="52" t="str">
        <f>CONCATENATE(KC54,JX54,JS54,JN54,JI54,JD54)</f>
        <v/>
      </c>
      <c r="KI54" s="118" t="str">
        <f>IF(KH54&lt;&gt;"",IF(AND($G54="3",JB54&lt;&gt;""),10,IF(JB54&lt;&gt;"",5,"")),"")</f>
        <v/>
      </c>
      <c r="KJ54" s="118">
        <f>_xlfn.NUMBERVALUE(IF(KH54&lt;&gt;"",CONCATENATE(KF54,KA54,JV54,JQ54,JL54,JG54),""))</f>
        <v>0</v>
      </c>
      <c r="KK54" s="56">
        <f>IFERROR(KI54+KJ54,0)</f>
        <v>0</v>
      </c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</row>
    <row r="55" spans="1:358" s="1" customFormat="1" x14ac:dyDescent="0.25">
      <c r="A55" s="35"/>
      <c r="B55" s="45">
        <v>50</v>
      </c>
      <c r="C55" s="46" t="s">
        <v>218</v>
      </c>
      <c r="D55" s="47" t="s">
        <v>219</v>
      </c>
      <c r="E55" s="50"/>
      <c r="F55" s="109">
        <v>936</v>
      </c>
      <c r="G55" s="49"/>
      <c r="H55" s="50" t="s">
        <v>213</v>
      </c>
      <c r="I55" s="187">
        <f>AS55+CC55+DM55+EW55+GG55+HQ55+JA55+KK55</f>
        <v>0</v>
      </c>
      <c r="J55" s="116"/>
      <c r="K55" s="102" t="str">
        <f>IF(AND(J55&lt;&gt;"",$G55="1"),J55,"")</f>
        <v/>
      </c>
      <c r="L55" s="103" t="str">
        <f>IF(AND(J55&lt;&gt;"",$G55="1"),_xlfn.RANK.EQ(J55,$K$6:$K$89),"")</f>
        <v/>
      </c>
      <c r="M55" s="103" t="str">
        <f>IF(G55="6",IF(IF(L55&lt;&gt;"",IF(MAX(COUNTIF($L$6:$L$89,$L$6:$L$89))&gt;1,"x",""),"")&lt;&gt;"",L55+1,""),IF(K55=0,"",IF(IF(L55&lt;&gt;"",IF(MAX(COUNTIF($L$6:$L$89,$L$6:$L$89))&gt;1,"x",""),"")&lt;&gt;"",L55+1,"")))</f>
        <v/>
      </c>
      <c r="N55" s="103" t="str">
        <f>IF(L55&lt;&gt;"",IF($G55="3",IF(AND(L55&lt;=20,J55&gt;=$K$92),HLOOKUP(L55,Points_Table_Modified,IF(AO55&gt;=6,8,AO55+2),FALSE),0),IF(AND(L55&lt;=10,J55&gt;=$K$92),HLOOKUP(L55,Points_Table,IF(AO55&gt;=6,8,AO55+2),FALSE),0)),"")</f>
        <v/>
      </c>
      <c r="O55" s="103" t="str">
        <f>IF(M55&lt;&gt;"",AVERAGE(IF(AND($G55="3",M55&lt;&gt;""),HLOOKUP(M55,Points_Table_Modified,IF(AO55&gt;=6,8,AO55+2),FALSE),IF(M55&lt;&gt;"",HLOOKUP(M55,Points_Table,IF(AO55&gt;=6,8,AO55+2),FALSE),"")),N55),N55)</f>
        <v/>
      </c>
      <c r="P55" s="102" t="str">
        <f>IF(AND(J55&lt;&gt;"",$G55="2"),J55,"")</f>
        <v/>
      </c>
      <c r="Q55" s="103" t="str">
        <f>IF(AND(J55&lt;&gt;"",$G55="2"),_xlfn.RANK.EQ(J55,$P$6:$P$89),"")</f>
        <v/>
      </c>
      <c r="R55" s="103" t="str">
        <f>IF(G55="6",IF(IF(Q55&lt;&gt;"",IF(MAX(COUNTIF($Q$6:$Q$89,$Q$6:$Q$89))&gt;1,"x",""),"")&lt;&gt;"",Q55+1,""),IF(P55=0,"",IF(IF(Q55&lt;&gt;"",IF(MAX(COUNTIF($Q$6:$Q$89,$Q$6:$Q$89))&gt;1,"x",""),"")&lt;&gt;"",Q55+1,"")))</f>
        <v/>
      </c>
      <c r="S55" s="103" t="str">
        <f>IF(Q55&lt;&gt;"",IF($G55="3",IF(J55&lt;&gt;"",IF(AND(Q55&lt;=10,J55&gt;=$P$92),HLOOKUP(Q55,Points_Table_Modified,IF(AO55&gt;=6,8,AO55+2),FALSE),0),""),IF(J55&lt;&gt;"",IF(AND(Q55&lt;=10,J55&gt;=$P$92),HLOOKUP(Q55,Points_Table,IF(AO55&gt;=6,8,AO55+2),FALSE),0),"")),"")</f>
        <v/>
      </c>
      <c r="T55" s="103" t="str">
        <f>IF(R55&lt;&gt;"",AVERAGE(IF(AND($G55="3",R55&lt;&gt;""),HLOOKUP(R55,Points_Table_Modified,IF(AO55&gt;=6,8,AO55+2),FALSE),IF(R55&lt;&gt;"",HLOOKUP(R55,Points_Table,IF(AO55&gt;=6,8,AO55+2),FALSE),"")),S55),S55)</f>
        <v/>
      </c>
      <c r="U55" s="102" t="str">
        <f>IF(AND(J55&lt;&gt;"",$G55="3"),J55,"")</f>
        <v/>
      </c>
      <c r="V55" s="103" t="str">
        <f>IF(AND(J55&lt;&gt;"",$G55="3"),_xlfn.RANK.EQ(J55,$U$6:$U$89),"")</f>
        <v/>
      </c>
      <c r="W55" s="103" t="str">
        <f>IF(G55="6",IF(IF(V55&lt;&gt;"",IF(MAX(COUNTIF($V$6:$V$89,$V$6:$V$89))&gt;1,"x",""),"")&lt;&gt;"",V55+1,""),IF(U55=0,"",IF(IF(V55&lt;&gt;"",IF(MAX(COUNTIF($V$6:$V$89,$V$6:$V$89))&gt;1,"x",""),"")&lt;&gt;"",V55+1,"")))</f>
        <v/>
      </c>
      <c r="X55" s="103" t="str">
        <f>IF(V55&lt;&gt;"",IF($G55="3",IF(J55&lt;&gt;"",IF(AND(V55&lt;=20,J55&gt;=$U$92),HLOOKUP(V55,Points_Table_Modified,IF(AO55&gt;=6,8,AO55+2),FALSE),0),""),IF(J55&lt;&gt;"",IF(AND(V55&lt;=10,$J55&gt;=$U$92),HLOOKUP(V55,Points_Table,IF(AO55&gt;=6,8,AO55+2),FALSE),0),"")),"")</f>
        <v/>
      </c>
      <c r="Y55" s="103" t="str">
        <f>IF(W55&lt;&gt;"",AVERAGE(IF(AND($G55="3",W55&lt;&gt;""),HLOOKUP(W55,Points_Table_Modified,IF(AO55&gt;=6,8,AO55+2),FALSE),IF(W55&lt;&gt;"",HLOOKUP(W55,Points_Table,IF(AO55&gt;=6,8,AO55+2),FALSE),"")),X55),X55)</f>
        <v/>
      </c>
      <c r="Z55" s="102" t="str">
        <f>IF(AND(J55&lt;&gt;"",$G55="4"),J55,"")</f>
        <v/>
      </c>
      <c r="AA55" s="103" t="str">
        <f>IF(AND($J55&lt;&gt;"",G55="4"),_xlfn.RANK.EQ(J55,$Z$6:$Z$89),"")</f>
        <v/>
      </c>
      <c r="AB55" s="103" t="str">
        <f>IF($G55="6",IF(IF(AA55&lt;&gt;"",IF(MAX(COUNTIF($AA$6:$AA$89,$AA$6:$AA$89))&gt;1,"x",""),"")&lt;&gt;"",AA55+1,""),IF(Z55=0,"",IF(IF(AA55&lt;&gt;"",IF(MAX(COUNTIF($AA$6:$AA$89,$AA$6:$AA$89))&gt;1,"x",""),"")&lt;&gt;"",AA55+1,"")))</f>
        <v/>
      </c>
      <c r="AC55" s="103" t="str">
        <f>IF(AA55&lt;&gt;"",IF($G55="3",IF(J55&lt;&gt;"",IF(AND(AA55&lt;=10,J55&gt;=$Z$92),HLOOKUP(AA55,Points_Table_Modified,IF(AO55&gt;=6,8,AO55+2),FALSE),0),""),IF(J55&lt;&gt;"",IF(AND(AA55&lt;=10,J55&gt;=$Z$92),HLOOKUP(AA55,Points_Table,IF(AO55&gt;=6,8,AO55+2),FALSE),0),"")),"")</f>
        <v/>
      </c>
      <c r="AD55" s="103" t="str">
        <f>IF(AB55&lt;&gt;"",AVERAGE(IF(AND($G55="3",AB55&lt;&gt;""),HLOOKUP(AB55,Points_Table_Modified,IF(AO55&gt;=6,8,AO55+2),FALSE),IF(AB55&lt;&gt;"",HLOOKUP(AB55,Points_Table,IF(AO55&gt;=6,8,AO55+2),FALSE),"")),AC55),AC55)</f>
        <v/>
      </c>
      <c r="AE55" s="102" t="str">
        <f>IF(AND(J55&lt;&gt;"",$G55="5"),J55,"")</f>
        <v/>
      </c>
      <c r="AF55" s="103" t="str">
        <f>IF(AND(J55&lt;&gt;"",$G55="5"),_xlfn.RANK.EQ(J55,$AE$6:$AE$89),"")</f>
        <v/>
      </c>
      <c r="AG55" s="103" t="str">
        <f>IF($G55="6",IF(IF(AF55&lt;&gt;"",IF(MAX(COUNTIF($AF$6:$AF$89,$AF$6:$AF$89))&gt;1,"x",""),"")&lt;&gt;"",AF55+1,""),IF(AE55=0,"",IF(IF(AF55&lt;&gt;"",IF(MAX(COUNTIF($AF$6:$AF$89,$AF$6:$AF$89))&gt;1,"x",""),"")&lt;&gt;"",AF55+1,"")))</f>
        <v/>
      </c>
      <c r="AH55" s="103" t="str">
        <f>IF(AF55&lt;&gt;"",IF($G55="3",IF(J55&lt;&gt;"",IF(AND(AF55&lt;=10,J55&gt;=$AE$92),HLOOKUP(AF55,Points_Table_Modified,IF(AO55&gt;=6,8,AO55+2),FALSE),0),""),IF(J55&lt;&gt;"",IF(AND(AF55&lt;=10,J55&gt;=$AE$92),HLOOKUP(AF55,Points_Table,IF(AO55&gt;=6,8,AO55+2),FALSE),0),"")),"")</f>
        <v/>
      </c>
      <c r="AI55" s="103" t="str">
        <f>IF(AG55&lt;&gt;"",AVERAGE(IF(AND($G55="3",AG55&lt;&gt;""),HLOOKUP(AG55,Points_Table_Modified,IF(AO55&gt;=6,8,AO55+2),FALSE),IF(AG55&lt;&gt;"",HLOOKUP(AG55,Points_Table,IF(AO55&gt;=6,8,AO55+2),FALSE),"")),AH55),AH55)</f>
        <v/>
      </c>
      <c r="AJ55" s="102" t="str">
        <f>IF(AND(J55&lt;&gt;"",$G55="6"),J55,"")</f>
        <v/>
      </c>
      <c r="AK55" s="103" t="str">
        <f>IF(AND(J55&lt;&gt;"",$G55="6"),_xlfn.RANK.EQ(J55,$AJ$6:$AJ$89),"")</f>
        <v/>
      </c>
      <c r="AL55" s="103" t="str">
        <f>IF(G55="6",IF(IF(AK55&lt;&gt;"",IF(MAX(COUNTIF($AK$6:$AK$89,$AK$6:$AK$89))&gt;1,"x",""),"")&lt;&gt;"",AK55+1,""),IF(AJ55=0,"",IF(IF(AK55&lt;&gt;"",IF(MAX(COUNTIF($AK$6:$AK$89,$AK$6:$AK$89))&gt;1,"x",""),"")&lt;&gt;"",AK55+1,"")))</f>
        <v/>
      </c>
      <c r="AM55" s="103" t="str">
        <f>IF(AK55&lt;&gt;"",IF($G55="3",IF(J55&lt;&gt;"",IF(AND(AK55&lt;=10,J55&gt;=$AJ$92),HLOOKUP(AK55,Points_Table_Modified,IF(AO55&gt;=6,8,AO55+2),FALSE),0),""),IF(J55&lt;&gt;"",IF(AND(AK55&lt;=10,J55&gt;=$AJ$92),HLOOKUP(AK55,Points_Table,IF(AO55&gt;=6,8,AO55+2),FALSE),0),"")),"")</f>
        <v/>
      </c>
      <c r="AN55" s="136" t="str">
        <f>IF(AL55&lt;&gt;"",AVERAGE(IF(AND($G55="3",AL55&lt;&gt;""),HLOOKUP(AL55,Points_Table_Modified,IF(AO55&gt;=6,8,AO55+2),FALSE),IF(AL55&lt;&gt;"",HLOOKUP(AL55,Points_Table,IF(AO55&gt;=6,8,AO55+2),FALSE),"")),AM55),AM55)</f>
        <v/>
      </c>
      <c r="AO55" s="55" t="e">
        <f>VLOOKUP($G55,Entries_D_Event,4,FALSE)</f>
        <v>#N/A</v>
      </c>
      <c r="AP55" s="52" t="str">
        <f>CONCATENATE(AK55,AF55,AA55,V55,Q55,L55)</f>
        <v/>
      </c>
      <c r="AQ55" s="118" t="str">
        <f>IF(AP55&lt;&gt;"",IF(AND($G55="3",J55&lt;&gt;""),10,IF(J55&lt;&gt;"",5,"")),"")</f>
        <v/>
      </c>
      <c r="AR55" s="118">
        <f>_xlfn.NUMBERVALUE(IF(AP55&lt;&gt;"",CONCATENATE(AN55,AI55,AD55,Y55,T55,O55),""))</f>
        <v>0</v>
      </c>
      <c r="AS55" s="56">
        <f>IFERROR(AQ55+AR55,0)</f>
        <v>0</v>
      </c>
      <c r="AT55" s="90"/>
      <c r="AU55" s="54" t="str">
        <f>IF(AND(AT55&lt;&gt;"",$G55="1"),AT55,"")</f>
        <v/>
      </c>
      <c r="AV55" s="52" t="str">
        <f>IF(AND(AT55&lt;&gt;"",$G55="1"),_xlfn.RANK.EQ(AT55,$AU$6:$AU$89),"")</f>
        <v/>
      </c>
      <c r="AW55" s="52" t="str">
        <f>IF(IF(AV55&lt;&gt;"",IF(MAX(COUNTIF($AV$6:$AV$89,$AV$6:$AV$89))&gt;1,"x",""),"")&lt;&gt;"",AV55+1,"")</f>
        <v/>
      </c>
      <c r="AX55" s="52" t="str">
        <f>IF(AV55&lt;&gt;"",IF($G55="3",IF(AT55&lt;&gt;"",IF(AND(AV55&lt;=10,AT55&gt;=$AU$92),HLOOKUP(AV55,Points_Table_Modified,IF(BY55&gt;=6,8,BY55+2),FALSE),0),""),IF(AT55&lt;&gt;"",IF(AND(AV55&lt;=10,AT55&gt;=$AU$92),HLOOKUP(AV55,Points_Table,IF(BY55&gt;=6,8,BY55+2),FALSE),0),"")),"")</f>
        <v/>
      </c>
      <c r="AY55" s="53" t="str">
        <f>IF(AW55&lt;&gt;"",AVERAGE(IF(AND($G55="3",AW55&lt;&gt;""),HLOOKUP(AW55,Points_Table_Modified,IF(BY55&gt;=6,8,BY55+2),FALSE),IF(AW55&lt;&gt;"",HLOOKUP(AW55,Points_Table,IF(BY55&gt;=6,8,BY55+2),FALSE),"")),AX55),AX55)</f>
        <v/>
      </c>
      <c r="AZ55" s="51" t="str">
        <f>IF(AND($G55="2",AT55&lt;&gt;""),AT55,"")</f>
        <v/>
      </c>
      <c r="BA55" s="52" t="str">
        <f>IF(AND(AT55&lt;&gt;"",$G55="2"),_xlfn.RANK.EQ(AT55,$AZ$6:$AZ$89),"")</f>
        <v/>
      </c>
      <c r="BB55" s="52" t="str">
        <f>IF(IF(BA55&lt;&gt;"",IF(MAX(COUNTIF($BA$6:$BA$89,$BA$6:$BA$89))&gt;1,"x",""),"")&lt;&gt;"",BA55+1,"")</f>
        <v/>
      </c>
      <c r="BC55" s="54" t="str">
        <f>IF(BA55&lt;&gt;"",IF($G55="3",IF(AT55&lt;&gt;"",IF(AND(BA55&lt;=10,AT55&gt;=$AZ$92),HLOOKUP(BA55,Points_Table_Modified,IF(BY55&gt;=6,8,BY55+2),FALSE),0),""),IF(AT55&lt;&gt;"",IF(AND(BA55&lt;=10,AT55&gt;=$AZ$92),HLOOKUP(BA55,Points_Table,IF(BY55&gt;=6,8,BY55+2),FALSE),0),"")),"")</f>
        <v/>
      </c>
      <c r="BD55" s="53" t="str">
        <f>IF(BB55&lt;&gt;"",AVERAGE(IF(AND($G55="3",BB55&lt;&gt;""),HLOOKUP(BB55,Points_Table_Modified,IF(BY55&gt;=6,8,BY55+2),FALSE),IF(BB55&lt;&gt;"",HLOOKUP(BB55,Points_Table,IF(BY55&gt;=6,8,BY55+2),FALSE),"")),BC55),BC55)</f>
        <v/>
      </c>
      <c r="BE55" s="51" t="str">
        <f>IF(AND($G55="3",AT55&lt;&gt;""),AT55,"")</f>
        <v/>
      </c>
      <c r="BF55" s="52" t="str">
        <f>IF(AND(AT55&lt;&gt;"",$G55="3"),_xlfn.RANK.EQ(AT55,$BE$6:$BE$89),"")</f>
        <v/>
      </c>
      <c r="BG55" s="52" t="str">
        <f>IF(IF(BF55&lt;&gt;"",IF(MAX(COUNTIF($BF$6:$BF$89,$BF$6:$BF$89))&gt;1,"x",""),"")&lt;&gt;"",BF55+1,"")</f>
        <v/>
      </c>
      <c r="BH55" s="52" t="str">
        <f>IF(BF55&lt;&gt;"",IF($G55="3",IF(AT55&lt;&gt;"",IF(AND(BF55&lt;=20,AT55&gt;=$BE$92),HLOOKUP(BF55,Points_Table_Modified,IF(BY55&gt;=6,8,BY55+2),FALSE),0),""),IF(AT55&lt;&gt;"",IF(AND(BF55&lt;=10,AT55&gt;=$BE$92),HLOOKUP(BF55,Points_Table,IF(BY55&gt;=6,8,BY55+2),FALSE),0),"")),"")</f>
        <v/>
      </c>
      <c r="BI55" s="53" t="str">
        <f>IF(BG55&lt;&gt;"",AVERAGE(IF(AND($G55="3",BG55&lt;&gt;""),HLOOKUP(BG55,Points_Table_Modified,IF(BY55&gt;=6,8,BY55+2),FALSE),IF(BG55&lt;&gt;"",HLOOKUP(BG55,Points_Table,IF(BY55&gt;=6,8,BY55+2),FALSE),"")),BH55),BH55)</f>
        <v/>
      </c>
      <c r="BJ55" s="51" t="str">
        <f>IF(AND($G55="4",AT55&lt;&gt;""),AT55,"")</f>
        <v/>
      </c>
      <c r="BK55" s="52" t="str">
        <f>IF(AND(AT55&lt;&gt;"",G55="4"),_xlfn.RANK.EQ(AT55,$BJ$6:$BJ$89),"")</f>
        <v/>
      </c>
      <c r="BL55" s="52" t="str">
        <f>IF(IF(BK55&lt;&gt;"",IF(MAX(COUNTIF($BK$6:$BK$89,$BK$6:$BK$89))&gt;1,"x",""),"")&lt;&gt;"",BK55+1,"")</f>
        <v/>
      </c>
      <c r="BM55" s="52" t="str">
        <f>IF(BK55&lt;&gt;"",IF($G55="3",IF(AT55&lt;&gt;"",IF(AND(BK55&lt;=10,AT55&gt;=$BJ$92),HLOOKUP(BK55,Points_Table_Modified,IF(BY55&gt;=6,8,BY55+2),FALSE),0),""),IF(AT55&lt;&gt;"",IF(AND(BK55&lt;=10,AT55&gt;=$BJ$92),HLOOKUP(BK55,Points_Table,IF(BY55&gt;=6,8,BY55+2),FALSE),0),"")),"")</f>
        <v/>
      </c>
      <c r="BN55" s="53" t="str">
        <f>IF(BL55&lt;&gt;"",AVERAGE(IF(AND($G55="3",BL55&lt;&gt;""),HLOOKUP(BL55,Points_Table_Modified,IF(BY55&gt;=6,8,BY55+2),FALSE),IF(BL55&lt;&gt;"",HLOOKUP(BL55,Points_Table,IF(BY55&gt;=6,8,BY55+2),FALSE),"")),BM55),BM55)</f>
        <v/>
      </c>
      <c r="BO55" s="51" t="str">
        <f>IF(AND($G55="5",AT55&lt;&gt;""),AT55,"")</f>
        <v/>
      </c>
      <c r="BP55" s="52" t="str">
        <f>IF(AND(AT55&lt;&gt;"",$G55="5"),_xlfn.RANK.EQ(AT55,$BO$6:$BO$89),"")</f>
        <v/>
      </c>
      <c r="BQ55" s="52" t="str">
        <f>IF(IF(BP55&lt;&gt;"",IF(MAX(COUNTIF($BP$6:$BP$89,$BP$6:$BP$89))&gt;1,"x",""),"")&lt;&gt;"",BP55+1,"")</f>
        <v/>
      </c>
      <c r="BR55" s="52" t="str">
        <f>IF(BP55&lt;&gt;"",IF($G55="3",IF(AT55&lt;&gt;"",IF(AND(BP55&lt;=10,AT55&gt;=$BO$92),HLOOKUP(BP55,Points_Table_Modified,IF(BY55&gt;=6,8,BY55+2),FALSE),0),""),IF(AT55&lt;&gt;"",IF(AND(BP55&lt;=10,AT55&gt;=$BO$92),HLOOKUP(BP55,Points_Table,IF(BY55&gt;=6,8,BY55+2),FALSE),0),"")),"")</f>
        <v/>
      </c>
      <c r="BS55" s="53" t="str">
        <f>IF(BQ55&lt;&gt;"",AVERAGE(IF(AND($G55="3",BQ55&lt;&gt;""),HLOOKUP(BQ55,Points_Table_Modified,IF(BY55&gt;=6,8,BY55+2),FALSE),IF(BQ55&lt;&gt;"",HLOOKUP(BQ55,Points_Table,IF(BY55&gt;=6,8,BY55+2),FALSE),"")),BR55),BR55)</f>
        <v/>
      </c>
      <c r="BT55" s="51" t="str">
        <f>IF(AND($G55="6",AT55&lt;&gt;""),AT55,"")</f>
        <v/>
      </c>
      <c r="BU55" s="52" t="str">
        <f>IF(AND(AT55&lt;&gt;"",$G55="6"),_xlfn.RANK.EQ(AT55,$BT$6:$BT$89),"")</f>
        <v/>
      </c>
      <c r="BV55" s="52" t="str">
        <f>IF(IF(BU55&lt;&gt;"",IF(MAX(COUNTIF($BU$6:$BU$89,$BU$6:$BU$89))&gt;1,"x",""),"")&lt;&gt;"",BU55+1,"")</f>
        <v/>
      </c>
      <c r="BW55" s="52" t="str">
        <f>IF(BU55&lt;&gt;"",IF($G55="3",IF(AT55&lt;&gt;"",IF(AND(BU55&lt;=10,AT55&gt;=$BT$92),HLOOKUP(BU55,Points_Table_Modified,IF(BY55&gt;=6,8,BY55+2),FALSE),0),""),IF(AT55&lt;&gt;"",IF(AND(BU55&lt;=10,AT55&gt;=$BT$92),HLOOKUP(BU55,Points_Table,IF(BY55&gt;=6,8,BY55+2),FALSE),0),"")),"")</f>
        <v/>
      </c>
      <c r="BX55" s="53" t="str">
        <f>IF(BV55&lt;&gt;"",AVERAGE(IF(AND($G55="3",BV55&lt;&gt;""),HLOOKUP(BV55,Points_Table_Modified,IF(BY55&gt;=6,8,BY55+2),FALSE),IF(BV55&lt;&gt;"",HLOOKUP(BV55,Points_Table,IF(BY55&gt;=6,8,BY55+2),FALSE),"")),BW55),BW55)</f>
        <v/>
      </c>
      <c r="BY55" s="55" t="e">
        <f>VLOOKUP($G55,Entries_D_Event,5,FALSE)</f>
        <v>#N/A</v>
      </c>
      <c r="BZ55" s="52" t="str">
        <f>CONCATENATE(BU55,BP55,BK55,BF55,BA55,AV55)</f>
        <v/>
      </c>
      <c r="CA55" s="118" t="str">
        <f>IF(BZ55&lt;&gt;"",IF(AND($G55="3",AT55&lt;&gt;""),10,IF(AT55&lt;&gt;"",5,"")),"")</f>
        <v/>
      </c>
      <c r="CB55" s="118">
        <f>_xlfn.NUMBERVALUE(IF(BZ55&lt;&gt;"",CONCATENATE(BX55,BS55,BN55,BI55,BD55,AY55),""))</f>
        <v>0</v>
      </c>
      <c r="CC55" s="56">
        <f>IFERROR(CA55+CB55,0)</f>
        <v>0</v>
      </c>
      <c r="CD55" s="90">
        <v>191</v>
      </c>
      <c r="CE55" s="54" t="str">
        <f>IF(AND($G55="1",CD55&lt;&gt;""),CD55,"")</f>
        <v/>
      </c>
      <c r="CF55" s="52" t="str">
        <f>IF(AND(CD55&lt;&gt;"",$G55="1"),_xlfn.RANK.EQ(CD55,$CE$6:$CE$89),"")</f>
        <v/>
      </c>
      <c r="CG55" s="52" t="str">
        <f>IF(IF(CF55&lt;&gt;"",IF(MAX(COUNTIF($CF$6:$CF$89,$CF$6:$CF$89))&gt;1,"x",""),"")&lt;&gt;"",CF55+1,"")</f>
        <v/>
      </c>
      <c r="CH55" s="52" t="str">
        <f>IF(CF55&lt;&gt;"",IF($G55="3",IF(CD55&lt;&gt;"",IF(AND(CF55&lt;=10,CD55&gt;=$CE$92),HLOOKUP(CF55,Points_Table_Modified,IF(DI55&gt;=6,8,DI55+2),FALSE),0),""),IF(CD55&lt;&gt;"",IF(AND(CF55&lt;=10,CD55&gt;=$CE$92),HLOOKUP(CF55,Points_Table,IF(DI55&gt;=6,8,DI55+2),FALSE),0),"")),"")</f>
        <v/>
      </c>
      <c r="CI55" s="53" t="str">
        <f>IF(CG55&lt;&gt;"",AVERAGE(IF(AND($G55="3",CG55&lt;&gt;""),HLOOKUP(CG55,Points_Table_Modified,IF(DI55&gt;=6,8,DI55+2),FALSE),IF(CG55&lt;&gt;"",HLOOKUP(CG55,Points_Table,IF(DI55&gt;=6,8,DI55+2),FALSE),"")),CH55),CH55)</f>
        <v/>
      </c>
      <c r="CJ55" s="51" t="str">
        <f>IF(AND($G55="2",CD55&lt;&gt;""),CD55,"")</f>
        <v/>
      </c>
      <c r="CK55" s="52" t="str">
        <f>IF(AND(CD55&lt;&gt;"",$G55="2"),_xlfn.RANK.EQ(CD55,$CJ$6:$CJ$89),"")</f>
        <v/>
      </c>
      <c r="CL55" s="52" t="str">
        <f>IF(IF(CK55&lt;&gt;"",IF(MAX(COUNTIF($CK$6:$CK$89,$CK$6:$CK$89))&gt;1,"x",""),"")&lt;&gt;"",CK55+1,"")</f>
        <v/>
      </c>
      <c r="CM55" s="54" t="str">
        <f>IF(CK55&lt;&gt;"",IF($G55="3",IF(CD55&lt;&gt;"",IF(AND(CK55&lt;=10,CD55&gt;=$CJ$92),HLOOKUP(CK55,Points_Table_Modified,IF(DI55&gt;=6,8,DI55+2),FALSE),0),""),IF(CD55&lt;&gt;"",IF(AND(CK55&lt;=10,CD55&gt;=$CJ$92),HLOOKUP(CK55,Points_Table,IF(DI55&gt;=6,8,DI55+2),FALSE),0),"")),"")</f>
        <v/>
      </c>
      <c r="CN55" s="53" t="str">
        <f>IF(CL55&lt;&gt;"",AVERAGE(IF(AND($G55="3",CL55&lt;&gt;""),HLOOKUP(CL55,Points_Table_Modified,IF(DI55&gt;=6,8,DI55+2),FALSE),IF(CL55&lt;&gt;"",HLOOKUP(CL55,Points_Table,IF(DI55&gt;=6,8,DI55+2),FALSE),"")),CM55),CM55)</f>
        <v/>
      </c>
      <c r="CO55" s="51" t="str">
        <f>IF(AND($G55="3",CD55&lt;&gt;""),CD55,"")</f>
        <v/>
      </c>
      <c r="CP55" s="52" t="str">
        <f>IF(AND(CD55&lt;&gt;"",$G55="3"),_xlfn.RANK.EQ(CD55,$CO$6:$CO$89),"")</f>
        <v/>
      </c>
      <c r="CQ55" s="52" t="str">
        <f>IF(IF(CP55&lt;&gt;"",IF(MAX(COUNTIF($CP55:$CP$89,$CP$6:$CP$89))&gt;1,"x",""),"")&lt;&gt;"",CP55+1,"")</f>
        <v/>
      </c>
      <c r="CR55" s="52" t="str">
        <f>IF(CP55&lt;&gt;"",IF($G55="3",IF(CD55&lt;&gt;"",IF(AND(CP55&lt;=20,CD55&gt;=$CO$92),HLOOKUP(CP55,Points_Table_Modified,IF(DI55&gt;=6,8,DI55+2),FALSE),0),""),IF(CD55&lt;&gt;"",IF(AND(CP55&lt;=10,CD55&gt;=$CO$92),HLOOKUP(CP55,Points_Table,IF(DI55&gt;=6,8,DI55+2),FALSE),0),"")),"")</f>
        <v/>
      </c>
      <c r="CS55" s="53" t="str">
        <f>IF(CQ55&lt;&gt;"",AVERAGE(IF(AND($G55="3",CQ55&lt;&gt;""),HLOOKUP(CQ55,Points_Table_Modified,IF(DI55&gt;=6,8,DI55+2),FALSE),IF(CQ55&lt;&gt;"",HLOOKUP(CQ55,Points_Table,IF(DI55&gt;=6,8,DI55+2),FALSE),"")),CR55),CR55)</f>
        <v/>
      </c>
      <c r="CT55" s="51" t="str">
        <f>IF(AND($G55="4",CD55&lt;&gt;""),CD55,"")</f>
        <v/>
      </c>
      <c r="CU55" s="52" t="str">
        <f>IF(AND(CD55&lt;&gt;"",G55="4"),_xlfn.RANK.EQ(CD55,$CT$6:$CT$89),"")</f>
        <v/>
      </c>
      <c r="CV55" s="52" t="str">
        <f>IF(IF(CU55&lt;&gt;"",IF(MAX(COUNTIF($CU$6:$CU$89,$CU$6:$CU$89))&gt;1,"x",""),"")&lt;&gt;"",CU55+1,"")</f>
        <v/>
      </c>
      <c r="CW55" s="52" t="str">
        <f>IF(CU55&lt;&gt;"",IF($G55="3",IF(CD55&lt;&gt;"",IF(AND(CU55&lt;=10,CD55&gt;=$CT$92),HLOOKUP(CU55,Points_Table_Modified,IF(DI55&gt;=6,8,DI55+2),FALSE),0),""),IF(CD55&lt;&gt;"",IF(AND(CU55&lt;=10,CD55&gt;=$CT$92),HLOOKUP(CU55,Points_Table,IF(DI55&gt;=6,8,DI55+2),FALSE),0),"")),"")</f>
        <v/>
      </c>
      <c r="CX55" s="53" t="str">
        <f>IF(CV55&lt;&gt;"",AVERAGE(IF(AND($G55="3",CV55&lt;&gt;""),HLOOKUP(CV55,Points_Table_Modified,IF(DI55&gt;=6,8,DI55+2),FALSE),IF(CV55&lt;&gt;"",HLOOKUP(CV55,Points_Table,IF(DI55&gt;=6,8,DI55+2),FALSE),"")),CW55),CW55)</f>
        <v/>
      </c>
      <c r="CY55" s="51" t="str">
        <f>IF(AND($G55="5",CD55&lt;&gt;""),CD55,"")</f>
        <v/>
      </c>
      <c r="CZ55" s="52" t="str">
        <f>IF(AND(CD55&lt;&gt;"",$G55="5"),_xlfn.RANK.EQ(CD55,$CY$6:$CY$89),"")</f>
        <v/>
      </c>
      <c r="DA55" s="52" t="str">
        <f>IF(IF(CZ55&lt;&gt;"",IF(MAX(COUNTIF($CZ$6:$CZ$89,$CZ$6:$CZ$89))&gt;1,"x",""),"")&lt;&gt;"",CZ55+1,"")</f>
        <v/>
      </c>
      <c r="DB55" s="52" t="str">
        <f>IF(CZ55&lt;&gt;"",IF($G55="3",IF(CD55&lt;&gt;"",IF(AND(CZ55&lt;=10,CD55&gt;=$CY$92),HLOOKUP(CZ55,Points_Table_Modified,IF(DI55&gt;=6,8,DI55+2),FALSE),0),""),IF(CD55&lt;&gt;"",IF(AND(CZ55&lt;=10,CD55&gt;=$CY$92),HLOOKUP(CZ55,Points_Table,IF(DI55&gt;=6,8,DI55+2),FALSE),0),"")),"")</f>
        <v/>
      </c>
      <c r="DC55" s="53" t="str">
        <f>IF(DA55&lt;&gt;"",AVERAGE(IF(AND($G55="3",DA55&lt;&gt;""),HLOOKUP(DA55,Points_Table_Modified,IF(DI55&gt;=6,8,DI55+2),FALSE),IF(DA55&lt;&gt;"",HLOOKUP(DA55,Points_Table,IF(DI55&gt;=6,8,DI55+2),FALSE),"")),DB55),DB55)</f>
        <v/>
      </c>
      <c r="DD55" s="51" t="str">
        <f>IF(AND($G55="6",CD55&lt;&gt;""),CD55,"")</f>
        <v/>
      </c>
      <c r="DE55" s="52" t="str">
        <f>IF(AND(CD55&lt;&gt;"",$G55="6"),_xlfn.RANK.EQ(CD55,$DD$6:$DD$89),"")</f>
        <v/>
      </c>
      <c r="DF55" s="52" t="str">
        <f>IF(IF(DE55&lt;&gt;"",IF(MAX(COUNTIF($DE$6:$DE$89,$DE$6:$DE$89))&gt;1,"x",""),"")&lt;&gt;"",DE55+1,"")</f>
        <v/>
      </c>
      <c r="DG55" s="52" t="str">
        <f>IF(DE55&lt;&gt;"",IF($G55="3",IF(CD55&lt;&gt;"",IF(AND(DE55&lt;=10,CD55&gt;=$DD$92),HLOOKUP(DE55,Points_Table_Modified,IF(DI55&gt;=6,8,DI55+2),FALSE),0),""),IF(CD55&lt;&gt;"",IF(AND(DE55&lt;=10,CD55&gt;=$DD$92),HLOOKUP(DE55,Points_Table,IF(DI55&gt;=6,8,DI55+2),FALSE),0),"")),"")</f>
        <v/>
      </c>
      <c r="DH55" s="53" t="str">
        <f>IF(DF55&lt;&gt;"",AVERAGE(IF(AND($G55="3",DF55&lt;&gt;""),HLOOKUP(DF55,Points_Table_Modified,IF(DI55&gt;=6,8,DI55+2),FALSE),IF(DF55&lt;&gt;"",HLOOKUP(DF55,Points_Table,IF(DI55&gt;=6,8,DI55+2),FALSE),"")),DG55),DG55)</f>
        <v/>
      </c>
      <c r="DI55" s="55" t="e">
        <f>VLOOKUP($G55,Entries_D_Event,6,FALSE)</f>
        <v>#N/A</v>
      </c>
      <c r="DJ55" s="52" t="str">
        <f>CONCATENATE(DE55,CZ55,CU55,CP55,CK55,CF55)</f>
        <v/>
      </c>
      <c r="DK55" s="52" t="str">
        <f>IF(DJ55&lt;&gt;"",IF(AND($G55="3",CD55&lt;&gt;""),10,IF(CD55&lt;&gt;"",5,"")),"")</f>
        <v/>
      </c>
      <c r="DL55" s="156">
        <f>_xlfn.NUMBERVALUE(IF(DJ55&lt;&gt;"",CONCATENATE(DH55,DC55,CX55,CS55,CN55,CI55),""))</f>
        <v>0</v>
      </c>
      <c r="DM55" s="56">
        <f>IFERROR(DK55+DL55,0)</f>
        <v>0</v>
      </c>
      <c r="DN55" s="90"/>
      <c r="DO55" s="52" t="str">
        <f>IF(AND($G55="1",DN55&lt;&gt;""),DN55,"")</f>
        <v/>
      </c>
      <c r="DP55" s="52" t="str">
        <f>IF(AND(DN55&lt;&gt;"",$G55="1"),_xlfn.RANK.EQ(DN55,$DO$6:$DO$89),"")</f>
        <v/>
      </c>
      <c r="DQ55" s="52" t="str">
        <f>IF(IF(DP55&lt;&gt;"",IF(MAX(COUNTIF($DP$6:$DP$89,$DP$6:$DP$89))&gt;1,"x",""),"")&lt;&gt;"",DP55+1,"")</f>
        <v/>
      </c>
      <c r="DR55" s="52" t="str">
        <f>IF(DP55&lt;&gt;"",IF($G55="3",IF(DN55&lt;&gt;"",IF(AND(DP55&lt;=10,DN55&gt;=$DO$92),HLOOKUP(DP55,Points_Table_Modified,IF(ES55&gt;=6,8,ES55+2),FALSE),0),""),IF(DN55&lt;&gt;"",IF(AND(DP55&lt;=10,DN55&gt;=$DO$92),HLOOKUP(DP55,Points_Table,IF(ES55&gt;=6,8,ES55+2),FALSE),0),"")),"")</f>
        <v/>
      </c>
      <c r="DS55" s="53" t="str">
        <f>IF(DQ55&lt;&gt;"",AVERAGE(IF(AND($G55="3",DQ55&lt;&gt;""),HLOOKUP(DQ55,Points_Table_Modified,IF(ES55&gt;=6,8,ES55+2),FALSE),IF(DQ55&lt;&gt;"",HLOOKUP(DQ55,Points_Table,IF(ES55&gt;=6,8,ES55+2),FALSE),"")),DR55),DR55)</f>
        <v/>
      </c>
      <c r="DT55" s="51" t="str">
        <f>IF(AND($G55="2",DN55&lt;&gt;""),DN55,"")</f>
        <v/>
      </c>
      <c r="DU55" s="52" t="str">
        <f>IF(AND(DN55&lt;&gt;"",$G55="2"),_xlfn.RANK.EQ(DN55,$DT$6:$DT$89),"")</f>
        <v/>
      </c>
      <c r="DV55" s="52" t="str">
        <f>IF(IF(DU55&lt;&gt;"",IF(MAX(COUNTIF($DU$6:$DU$89,$DU$6:$DU$89))&gt;1,"x",""),"")&lt;&gt;"",DU55+1,"")</f>
        <v/>
      </c>
      <c r="DW55" s="54" t="str">
        <f>IF(DU55&lt;&gt;"",IF($G55="3",IF(DN55&lt;&gt;"",IF(AND(DU55&lt;=10,DN55&gt;=$DT$92),HLOOKUP(DU55,Points_Table_Modified,IF(ES55&gt;=6,8,ES55+2),FALSE),0),""),IF(DN55&lt;&gt;"",IF(AND(DU55&lt;=10,DN55&gt;=$DT$92),HLOOKUP(DU55,Points_Table,IF(ES55&gt;=6,8,ES55+2),FALSE),0),"")),"")</f>
        <v/>
      </c>
      <c r="DX55" s="53" t="str">
        <f>IF(DV55&lt;&gt;"",AVERAGE(IF(AND($G55="3",DV55&lt;&gt;""),HLOOKUP(DV55,Points_Table_Modified,IF(ES55&gt;=6,8,ES55+2),FALSE),IF(DV55&lt;&gt;"",HLOOKUP(DV55,Points_Table,IF(ES55&gt;=6,8,ES55+2),FALSE),"")),DW55),DW55)</f>
        <v/>
      </c>
      <c r="DY55" s="51" t="str">
        <f>IF(AND($G55="3",DN55&lt;&gt;""),DN55,"")</f>
        <v/>
      </c>
      <c r="DZ55" s="52" t="str">
        <f>IF(AND(DN55&lt;&gt;"",$G55="3"),_xlfn.RANK.EQ(DN55,$DY$6:$DY$89),"")</f>
        <v/>
      </c>
      <c r="EA55" s="52" t="str">
        <f>IF(IF(DZ55&lt;&gt;"",IF(MAX(COUNTIF($DZ$6:$DZ$89,$DZ$6:$DZ$89))&gt;1,"x",""),"")&lt;&gt;"",DZ55+1,"")</f>
        <v/>
      </c>
      <c r="EB55" s="52" t="str">
        <f>IF(DZ55&lt;&gt;"",IF($G55="3",IF(DN55&lt;&gt;"",IF(AND(DZ55&lt;=20,DN55&gt;=$DY$92),HLOOKUP(DZ55,Points_Table_Modified,IF(ES55&gt;=6,8,ES55+2),FALSE),0),""),IF(DN55&lt;&gt;"",IF(AND(DZ55&lt;=10,DN55&gt;=$DY$92),HLOOKUP(DZ55,Points_Table,IF(ES55&gt;=6,8,ES55+2),FALSE),0),"")),"")</f>
        <v/>
      </c>
      <c r="EC55" s="53" t="str">
        <f>IF(EA55&lt;&gt;"",AVERAGE(IF(AND($G55="3",EA55&lt;&gt;""),HLOOKUP(EA55,Points_Table_Modified,IF(ES55&gt;=6,8,ES55+2),FALSE),IF(EA55&lt;&gt;"",HLOOKUP(EA55,Points_Table,IF(ES55&gt;=6,8,ES55+2),FALSE),"")),EB55),EB55)</f>
        <v/>
      </c>
      <c r="ED55" s="51" t="str">
        <f>IF(AND($G55="4",DN55&lt;&gt;""),DN55,"")</f>
        <v/>
      </c>
      <c r="EE55" s="52" t="str">
        <f>IF(AND(DN55&lt;&gt;"",G55="4"),_xlfn.RANK.EQ(DN55,$ED$6:$ED$89),"")</f>
        <v/>
      </c>
      <c r="EF55" s="52" t="str">
        <f>IF(IF(EE55&lt;&gt;"",IF(MAX(COUNTIF($EE$6:$EE$89,$EE$6:$EE$89))&gt;1,"x",""),"")&lt;&gt;"",EE55+1,"")</f>
        <v/>
      </c>
      <c r="EG55" s="52" t="str">
        <f>IF(EE55&lt;&gt;"",IF($G55="3",IF(DN55&lt;&gt;"",IF(AND(EE55&lt;=10,DN55&gt;=$ED$92),HLOOKUP(EE55,Points_Table_Modified,IF(ES55&gt;=6,8,ES55+2),FALSE),0),""),IF(DN55&lt;&gt;"",IF(AND(EE55&lt;=10,DN55&gt;=$ED$92),HLOOKUP(EE55,Points_Table,IF(ES55&gt;=6,8,ES55+2),FALSE),0),"")),"")</f>
        <v/>
      </c>
      <c r="EH55" s="53" t="str">
        <f>IF(EF55&lt;&gt;"",AVERAGE(IF(AND($G55="3",EF55&lt;&gt;""),HLOOKUP(EF55,Points_Table_Modified,IF(ES55&gt;=6,8,ES55+2),FALSE),IF(EF55&lt;&gt;"",HLOOKUP(EF55,Points_Table,IF(ES55&gt;=6,8,ES55+2),FALSE),"")),EG55),EG55)</f>
        <v/>
      </c>
      <c r="EI55" s="51" t="str">
        <f>IF(AND($G55="5",DN55&lt;&gt;""),DN55,"")</f>
        <v/>
      </c>
      <c r="EJ55" s="52" t="str">
        <f>IF(AND(DN55&lt;&gt;"",$G55="5"),_xlfn.RANK.EQ(DN55,$EI$6:$EI$89),"")</f>
        <v/>
      </c>
      <c r="EK55" s="52" t="str">
        <f>IF(IF(EJ55&lt;&gt;"",IF(MAX(COUNTIF($EJ$6:$EJ$89,$EJ$6:$EJ$89))&gt;1,"x",""),"")&lt;&gt;"",EJ55+1,"")</f>
        <v/>
      </c>
      <c r="EL55" s="52" t="str">
        <f>IF(EJ55&lt;&gt;"",IF($G55="3",IF(DN55&lt;&gt;"",IF(AND(EJ55&lt;=10,DN55&gt;=$EI$92),HLOOKUP(EJ55,Points_Table_Modified,IF(ES55&gt;=6,8,ES55+2),FALSE),0),""),IF(DN55&lt;&gt;"",IF(AND(EJ55&lt;=10,DN55&gt;=$EI$92),HLOOKUP(EJ55,Points_Table,IF(ES55&gt;=6,8,ES55+2),FALSE),0),"")),"")</f>
        <v/>
      </c>
      <c r="EM55" s="53" t="str">
        <f>IF(EK55&lt;&gt;"",AVERAGE(IF(AND($G55="3",EK55&lt;&gt;""),HLOOKUP(EK55,Points_Table_Modified,IF(ES55&gt;=6,8,ES55+2),FALSE),IF(EK55&lt;&gt;"",HLOOKUP(EK55,Points_Table,IF(ES55&gt;=6,8,ES55+2),FALSE),"")),EL55),EL55)</f>
        <v/>
      </c>
      <c r="EN55" s="51" t="str">
        <f>IF(AND($G55="6",DN55&lt;&gt;""),DN55,"")</f>
        <v/>
      </c>
      <c r="EO55" s="52" t="str">
        <f>IF(AND(DN55&lt;&gt;"",$G55="6"),_xlfn.RANK.EQ(DN55,$EN$6:$EN$89),"")</f>
        <v/>
      </c>
      <c r="EP55" s="52" t="str">
        <f>IF(IF(EO55&lt;&gt;"",IF(MAX(COUNTIF($EO$6:$EO$89,$EO$6:$EO$89))&gt;1,"x",""),"")&lt;&gt;"",EO55+1,"")</f>
        <v/>
      </c>
      <c r="EQ55" s="52" t="str">
        <f>IF(EO55&lt;&gt;"",IF($G55="3",IF(DN55&lt;&gt;"",IF(AND(EO55&lt;=10,DN55&gt;=$EN$92),HLOOKUP(EO55,Points_Table_Modified,IF(ES55&gt;=6,8,ES55+2),FALSE),0),""),IF(DN55&lt;&gt;"",IF(AND(EO55&lt;=10,DN55&gt;=$EN$92),HLOOKUP(EO55,Points_Table,IF(ES55&gt;=6,8,ES55+2),FALSE),0),"")),"")</f>
        <v/>
      </c>
      <c r="ER55" s="53" t="str">
        <f>IF(EP55&lt;&gt;"",AVERAGE(IF(AND($G55="3",EP55&lt;&gt;""),HLOOKUP(EP55,Points_Table_Modified,IF(ES55&gt;=6,8,ES55+2),FALSE),IF(EP55&lt;&gt;"",HLOOKUP(EP55,Points_Table,IF(ES55&gt;=6,8,ES55+2),FALSE),"")),EQ55),EQ55)</f>
        <v/>
      </c>
      <c r="ES55" s="57" t="e">
        <f>VLOOKUP($G55,Entries_D_Event,7,FALSE)</f>
        <v>#N/A</v>
      </c>
      <c r="ET55" s="52" t="str">
        <f>CONCATENATE(EO55,EJ55,EE55,DZ55,DU55,DP55)</f>
        <v/>
      </c>
      <c r="EU55" s="118" t="str">
        <f>IF(ET55&lt;&gt;"",IF(AND($G55="3",DN55&lt;&gt;""),10,IF(DN55&lt;&gt;"",5,"")),"")</f>
        <v/>
      </c>
      <c r="EV55" s="118">
        <f>_xlfn.NUMBERVALUE(IF(ET55&lt;&gt;"",CONCATENATE(ER55,EM55,EH55,EC55,DX55,DS55),""))</f>
        <v>0</v>
      </c>
      <c r="EW55" s="56">
        <f>IFERROR(EU55+EV55,0)</f>
        <v>0</v>
      </c>
      <c r="EX55" s="90"/>
      <c r="EY55" s="52" t="str">
        <f>IF(AND($G55="1",EX55&lt;&gt;""),EX55,"")</f>
        <v/>
      </c>
      <c r="EZ55" s="52" t="str">
        <f>IF(AND(EX55&lt;&gt;"",$G55="1"),_xlfn.RANK.EQ(EX55,$EY$6:$EY$89),"")</f>
        <v/>
      </c>
      <c r="FA55" s="52" t="str">
        <f>IF(IF(EZ55&lt;&gt;"",IF(MAX(COUNTIF($EZ$6:$EZ$89,$EZ$6:$EZ$89))&gt;1,"x",""),"")&lt;&gt;"",EZ55+1,"")</f>
        <v/>
      </c>
      <c r="FB55" s="52" t="str">
        <f>IF(EZ55&lt;&gt;"",IF($G55="3",IF(EX55&lt;&gt;"",IF(AND(EZ55&lt;=10,EX55&gt;=$EY$92),HLOOKUP(EZ55,Points_Table_Modified,IF(GC55&gt;=6,8,GC55+2),FALSE),0),""),IF(EX55&lt;&gt;"",IF(AND(EZ55&lt;=10,EX55&gt;=$EY$92),HLOOKUP(EZ55,Points_Table,IF(GC55&gt;=6,8,GC55+2),FALSE),0),"")),"")</f>
        <v/>
      </c>
      <c r="FC55" s="56" t="str">
        <f>IF(FB55&gt;0,IF(FA55&lt;&gt;"",AVERAGE(IF(AND($G55="3",FA55&lt;&gt;""),HLOOKUP(FA55,Points_Table_Modified,IF(GC55&gt;=6,8,GC55+2),FALSE),IF(FA55&lt;&gt;"",HLOOKUP(FA55,Points_Table,IF(GC55&gt;=6,8,GC55+2),FALSE),"")),FB55),FB55),0)</f>
        <v/>
      </c>
      <c r="FD55" s="51" t="str">
        <f>IF(AND($G55="2",EX55&lt;&gt;""),EX55,"")</f>
        <v/>
      </c>
      <c r="FE55" s="52" t="str">
        <f>IF(AND(EX55&lt;&gt;"",$G55="2"),_xlfn.RANK.EQ(EX55,$FD$6:$FD$89),"")</f>
        <v/>
      </c>
      <c r="FF55" s="52" t="str">
        <f>IF(IF(FE55&lt;&gt;"",IF(MAX(COUNTIF($FE$6:$FE$89,$FE$6:$FE$89))&gt;1,"x",""),"")&lt;&gt;"",FE55+1,"")</f>
        <v/>
      </c>
      <c r="FG55" s="54" t="str">
        <f>IF(FE55&lt;&gt;"",IF($G55="3",IF(EX55&lt;&gt;"",IF(AND(FE55&lt;=10,EX55&gt;=$FD$92),HLOOKUP(FE55,Points_Table_Modified,IF(GC55&gt;=6,8,GC55+2),FALSE),0),""),IF(EX55&lt;&gt;"",IF(AND(FE55&lt;=10,EX55&gt;=$FD$92),HLOOKUP(FE55,Points_Table,IF(GC55&gt;=6,8,GC55+2),FALSE),0),"")),"")</f>
        <v/>
      </c>
      <c r="FH55" s="56" t="str">
        <f>IF(FG55&gt;0,IF(FF55&lt;&gt;"",AVERAGE(IF(AND($G55="3",FF55&lt;&gt;""),HLOOKUP(FF55,Points_Table_Modified,IF(GC55&gt;=6,8,GC55+2),FALSE),IF(FF55&lt;&gt;"",HLOOKUP(FF55,Points_Table,IF(GC55&gt;=6,8,GC55+2),FALSE),"")),FG55),FG55),0)</f>
        <v/>
      </c>
      <c r="FI55" s="51" t="str">
        <f>IF(AND($G55="3",EX55&lt;&gt;""),EX55,"")</f>
        <v/>
      </c>
      <c r="FJ55" s="52" t="str">
        <f>IF(AND(EX55&lt;&gt;"",$G55="3"),_xlfn.RANK.EQ(EX55,$FI$6:$FI$89),"")</f>
        <v/>
      </c>
      <c r="FK55" s="52" t="str">
        <f>IF(IF(FJ55&lt;&gt;"",IF(MAX(COUNTIF($FJ$6:$FJ$89,$FJ$6:$FJ$89))&gt;1,"x",""),"")&lt;&gt;"",FJ55+1,"")</f>
        <v/>
      </c>
      <c r="FL55" s="52" t="str">
        <f>IF(FJ55&lt;&gt;"",IF($G55="3",IF(EX55&lt;&gt;"",IF(AND(FJ55&lt;=20,EX55&gt;=$FI$92),HLOOKUP(FJ55,Points_Table_Modified,IF(GC55&gt;=6,8,GC55+2),FALSE),0),""),IF(EX55&lt;&gt;"",IF(AND(FJ55&lt;=10,EX55&gt;=$FI$92),HLOOKUP(FJ55,Points_Table,IF(GC55&gt;=6,8,GC55+2),FALSE),0),"")),"")</f>
        <v/>
      </c>
      <c r="FM55" s="56" t="str">
        <f>IF(FL55&gt;0,IF(FK55&lt;&gt;"",AVERAGE(IF(AND($G55="3",FK55&lt;&gt;""),HLOOKUP(FK55,Points_Table_Modified,IF(GC55&gt;=6,8,GC55+2),FALSE),IF(FK55&lt;&gt;"",HLOOKUP(FK55,Points_Table,IF(GC55&gt;=6,8,GC55+2),FALSE),"")),FL55),FL55),0)</f>
        <v/>
      </c>
      <c r="FN55" s="51" t="str">
        <f>IF(AND($G55="4",EX55&lt;&gt;""),EX55,"")</f>
        <v/>
      </c>
      <c r="FO55" s="52" t="str">
        <f>IF(AND(EX55&lt;&gt;"",G55="4"),_xlfn.RANK.EQ(EX55,$FN$6:$FN$89),"")</f>
        <v/>
      </c>
      <c r="FP55" s="52" t="str">
        <f>IF(IF(FO55&lt;&gt;"",IF(MAX(COUNTIF($FO$6:$FO$89,$FO$6:$FO$89))&gt;1,"x",""),"")&lt;&gt;"",FO55+1,"")</f>
        <v/>
      </c>
      <c r="FQ55" s="52" t="str">
        <f>IF(FO55&lt;&gt;"",IF($G55="3",IF(EX55&lt;&gt;"",IF(AND(FO55&lt;=10,EX55&gt;=$FN$92),HLOOKUP(FO55,Points_Table_Modified,IF(GC55&gt;=6,8,GC55+2),FALSE),0),""),IF(EX55&lt;&gt;"",IF(AND(FO55&lt;=10,EX55&gt;=$FN$92),HLOOKUP(FO55,Points_Table,IF(GC55&gt;=6,8,GC55+2),FALSE),0),"")),"")</f>
        <v/>
      </c>
      <c r="FR55" s="56" t="str">
        <f>IF(FQ55&gt;0,IF(FP55&lt;&gt;"",AVERAGE(IF(AND($G55="3",FP55&lt;&gt;""),HLOOKUP(FP55,Points_Table_Modified,IF(GC55&gt;=6,8,GC55+2),FALSE),IF(FP55&lt;&gt;"",HLOOKUP(FP55,Points_Table,IF(GC55&gt;=6,8,GC55+2),FALSE),"")),FQ55),FQ55),0)</f>
        <v/>
      </c>
      <c r="FS55" s="51" t="str">
        <f>IF(AND($G55="5",EX55&lt;&gt;""),EX55,"")</f>
        <v/>
      </c>
      <c r="FT55" s="52" t="str">
        <f>IF(AND(EX55&lt;&gt;"",$G55="5"),_xlfn.RANK.EQ(EX55,$FS$6:$FS$89),"")</f>
        <v/>
      </c>
      <c r="FU55" s="52" t="str">
        <f>IF(IF(FT55&lt;&gt;"",IF(MAX(COUNTIF($FT$6:$FT$89,$FT$6:$FT$89))&gt;1,"x",""),"")&lt;&gt;"",FT55+1,"")</f>
        <v/>
      </c>
      <c r="FV55" s="52" t="str">
        <f>IF(FT55&lt;&gt;"",IF($G55="3",IF(EX55&lt;&gt;"",IF(AND(FT55&lt;=10,EX55&gt;=$FS$92),HLOOKUP(FT55,Points_Table_Modified,IF(GC55&gt;=6,8,GC55+2),FALSE),0),""),IF(EX55&lt;&gt;"",IF(AND(FT55&lt;=10,EX55&gt;=$FS$92),HLOOKUP(FT55,Points_Table,IF(GC55&gt;=6,8,GC55+2),FALSE),0),"")),"")</f>
        <v/>
      </c>
      <c r="FW55" s="56" t="str">
        <f>IF(FV55&gt;0,IF(FU55&lt;&gt;"",AVERAGE(IF(AND($G55="3",FU55&lt;&gt;""),HLOOKUP(FU55,Points_Table_Modified,IF(GC55&gt;=6,8,GC55+2),FALSE),IF(FU55&lt;&gt;"",HLOOKUP(FU55,Points_Table,IF(GC55&gt;=6,8,GC55+2),FALSE),"")),FV55),FV55),0)</f>
        <v/>
      </c>
      <c r="FX55" s="51" t="str">
        <f>IF(AND($G55="6",EX55&lt;&gt;""),EX55,"")</f>
        <v/>
      </c>
      <c r="FY55" s="52" t="str">
        <f>IF(AND(EX55&lt;&gt;"",$G55="6"),_xlfn.RANK.EQ(EX55,$FX$6:$FX$89),"")</f>
        <v/>
      </c>
      <c r="FZ55" s="52" t="str">
        <f>IF(IF(FY55&lt;&gt;"",IF(MAX(COUNTIF($FY$6:$FY$89,$FY$6:$FY$89))&gt;1,"x",""),"")&lt;&gt;"",FY55+1,"")</f>
        <v/>
      </c>
      <c r="GA55" s="52" t="str">
        <f>IF(FY55&lt;&gt;"",IF($G55="3",IF(EX55&lt;&gt;"",IF(AND(FY55&lt;=10,EX55&gt;=$FX$92),HLOOKUP(FY55,Points_Table_Modified,IF(GC55&gt;=6,8,GC55+2),FALSE),0),""),IF(EX55&lt;&gt;"",IF(AND(FY55&lt;=10,EX55&gt;=$FX$92),HLOOKUP(FY55,Points_Table,IF(GC55&gt;=6,8,GC55+2),FALSE),0),"")),"")</f>
        <v/>
      </c>
      <c r="GB55" s="56" t="str">
        <f>IF(GA55&gt;0,IF(FZ55&lt;&gt;"",AVERAGE(IF(AND($G55="3",FZ55&lt;&gt;""),HLOOKUP(FZ55,Points_Table_Modified,IF(GC55&gt;=6,8,GC55+2),FALSE),IF(FZ55&lt;&gt;"",HLOOKUP(FZ55,Points_Table,IF(GC55&gt;=6,8,GC55+2),FALSE),"")),GA55),GA55),0)</f>
        <v/>
      </c>
      <c r="GC55" s="57" t="e">
        <f>VLOOKUP($G55,Entries_D_Event,8,FALSE)</f>
        <v>#N/A</v>
      </c>
      <c r="GD55" s="52" t="str">
        <f>CONCATENATE(FY55,FT55,FO55,FJ55,FE55,EZ55)</f>
        <v/>
      </c>
      <c r="GE55" s="118" t="str">
        <f>IF(GD55&lt;&gt;"",IF(AND($G55="3",EX55&lt;&gt;""),10,IF(EX55&lt;&gt;"",5,"")),"")</f>
        <v/>
      </c>
      <c r="GF55" s="118">
        <f>_xlfn.NUMBERVALUE(IF(GD55&lt;&gt;"",CONCATENATE(GB55,FW55,FR55,FM55,FH55,FC55),""))</f>
        <v>0</v>
      </c>
      <c r="GG55" s="56">
        <f>IFERROR(GE55+GF55,0)</f>
        <v>0</v>
      </c>
      <c r="GH55" s="90"/>
      <c r="GI55" s="52" t="str">
        <f>IF(AND($G55="1",GH55&lt;&gt;""),GH55,"")</f>
        <v/>
      </c>
      <c r="GJ55" s="52" t="str">
        <f>IF(AND(GH55&lt;&gt;"",$G55="1"),_xlfn.RANK.EQ(GH55,$GI$6:$GI$89),"")</f>
        <v/>
      </c>
      <c r="GK55" s="52" t="str">
        <f>IF(IF(GJ55&lt;&gt;"",IF(MAX(COUNTIF($GJ$6:$GJ$89,$GJ$6:$GJ$89))&gt;1,"x",""),"")&lt;&gt;"",GJ55+1,"")</f>
        <v/>
      </c>
      <c r="GL55" s="52" t="str">
        <f>IF(GJ55&lt;&gt;"",IF($G55="3",IF(GH55&lt;&gt;"",IF(AND(GJ55&lt;=10,GH55&gt;=$GI$92),HLOOKUP(GJ55,Points_Table_Modified,IF(HM55&gt;=6,8,HM55+2),FALSE),0),""),IF(GH55&lt;&gt;"",IF(AND(GJ55&lt;=10,GH55&gt;=$GI$92),HLOOKUP(GJ55,Points_Table,IF(HM55&gt;=6,8,HM55+2),FALSE),0),"")),"")</f>
        <v/>
      </c>
      <c r="GM55" s="53" t="str">
        <f>IF(GK55&lt;&gt;"",AVERAGE(IF(AND($G55="3",GK55&lt;&gt;""),HLOOKUP(GK55,Points_Table_Modified,IF(HM55&gt;=6,8,HM55+2),FALSE),IF(GK55&lt;&gt;"",HLOOKUP(GK55,Points_Table,IF(HM55&gt;=6,8,HM55+2),FALSE),"")),GL55),GL55)</f>
        <v/>
      </c>
      <c r="GN55" s="51" t="str">
        <f>IF(AND($G55="2",GH55&lt;&gt;""),GH55,"")</f>
        <v/>
      </c>
      <c r="GO55" s="52" t="str">
        <f>IF(AND(GH55&lt;&gt;"",$G55="2"),_xlfn.RANK.EQ(GH55,$GN$6:$GN$89),"")</f>
        <v/>
      </c>
      <c r="GP55" s="52" t="str">
        <f>IF(IF(GO55&lt;&gt;"",IF(MAX(COUNTIF($GO$6:$GO$89,$GO$6:$GO$89))&gt;1,"x",""),"")&lt;&gt;"",GO55+1,"")</f>
        <v/>
      </c>
      <c r="GQ55" s="54" t="str">
        <f>IF(GO55&lt;&gt;"",IF($G55="3",IF(GH55&lt;&gt;"",IF(AND(GO55&lt;=10,GH55&gt;=$GN$92),HLOOKUP(GO55,Points_Table_Modified,IF(HM55&gt;=6,8,HM55+2),FALSE),0),""),IF(GH55&lt;&gt;"",IF(AND(GO55&lt;=10,GH55&gt;=$GN$92),HLOOKUP(GO55,Points_Table,IF(HM55&gt;=6,8,HM55+2),FALSE),0),"")),"")</f>
        <v/>
      </c>
      <c r="GR55" s="53" t="str">
        <f>IF(GP55&lt;&gt;"",AVERAGE(IF(AND($G55="3",GP55&lt;&gt;""),HLOOKUP(GP55,Points_Table_Modified,IF(HM55&gt;=6,8,HM55+2),FALSE),IF(GP55&lt;&gt;"",HLOOKUP(GP55,Points_Table,IF(HM55&gt;=6,8,HM55+2),FALSE),"")),GQ55),GQ55)</f>
        <v/>
      </c>
      <c r="GS55" s="51" t="str">
        <f>IF(AND($G55="3",GH55&lt;&gt;""),GH55,"")</f>
        <v/>
      </c>
      <c r="GT55" s="52" t="str">
        <f>IF(AND(GH55&lt;&gt;"",$G55="3"),_xlfn.RANK.EQ(GH55,$GS$6:$GS$89),"")</f>
        <v/>
      </c>
      <c r="GU55" s="52" t="str">
        <f>IF(IF(GT55&lt;&gt;"",IF(MAX(COUNTIF($GT$6:$GT$89,$GT$6:$GT$89))&gt;1,"x",""),"")&lt;&gt;"",GT55+1,"")</f>
        <v/>
      </c>
      <c r="GV55" s="52" t="str">
        <f>IF(GT55&lt;&gt;"",IF($G55="3",IF(GH55&lt;&gt;"",IF(AND(GT55&lt;=20,GH55&gt;=$GS$92),HLOOKUP(GT55,Points_Table_Modified,IF(HM55&gt;=6,8,HM55+2),FALSE),0),""),IF(GH55&lt;&gt;"",IF(AND(GT55&lt;=10,GH55&gt;=$GS$92),HLOOKUP(GT55,Points_Table,IF(HM55&gt;=6,8,HM55+2),FALSE),0),"")),"")</f>
        <v/>
      </c>
      <c r="GW55" s="53" t="str">
        <f>IF(GU55&lt;&gt;"",AVERAGE(IF(AND($G55="3",GU55&lt;&gt;""),HLOOKUP(GU55,Points_Table_Modified,IF(HM55&gt;=6,8,HM55+2),FALSE),IF(GU55&lt;&gt;"",HLOOKUP(GU55,Points_Table,IF(HM55&gt;=6,8,HM55+2),FALSE),"")),GV55),GV55)</f>
        <v/>
      </c>
      <c r="GX55" s="51" t="str">
        <f>IF(AND($G55="4",GH55&lt;&gt;""),GH55,"")</f>
        <v/>
      </c>
      <c r="GY55" s="52" t="str">
        <f>IF(AND($GH55&lt;&gt;"",G55="4"),_xlfn.RANK.EQ(GH55,$GX$6:$GX$89),"")</f>
        <v/>
      </c>
      <c r="GZ55" s="52" t="str">
        <f>IF(IF(GY55&lt;&gt;"",IF(MAX(COUNTIF($GY$6:$GY$89,$GY$6:$GY$89))&gt;1,"x",""),"")&lt;&gt;"",GY55+1,"")</f>
        <v/>
      </c>
      <c r="HA55" s="52" t="str">
        <f>IF(GY55&lt;&gt;"",IF($G55="3",IF(GH55&lt;&gt;"",IF(AND(GY55&lt;=10,GH55&gt;=$GX$92),HLOOKUP(GY55,Points_Table_Modified,IF(HM55&gt;=6,8,HM55+2),FALSE),0),""),IF(GH55&lt;&gt;"",IF(AND(GY55&lt;=10,GH55&gt;=$GX$92),HLOOKUP(GY55,Points_Table,IF(HM55&gt;=6,8,HM55+2),FALSE),0),"")),"")</f>
        <v/>
      </c>
      <c r="HB55" s="53" t="str">
        <f>IF(GZ55&lt;&gt;"",AVERAGE(IF(AND($G55="3",GZ55&lt;&gt;""),HLOOKUP(GZ55,Points_Table_Modified,IF(HM55&gt;=6,8,HM55+2),FALSE),IF(GZ55&lt;&gt;"",HLOOKUP(GZ55,Points_Table,IF(HM55&gt;=6,8,HM55+2),FALSE),"")),HA55),HA55)</f>
        <v/>
      </c>
      <c r="HC55" s="51" t="str">
        <f>IF(AND($G55="5",GH55&lt;&gt;""),GH55,"")</f>
        <v/>
      </c>
      <c r="HD55" s="52" t="str">
        <f>IF(AND(GH55&lt;&gt;"",$G55="5"),_xlfn.RANK.EQ(GH55,$HC$6:$HC$89),"")</f>
        <v/>
      </c>
      <c r="HE55" s="52" t="str">
        <f>IF(IF(HD55&lt;&gt;"",IF(MAX(COUNTIF($HD$6:$HD$89,$HD$6:$HD$89))&gt;1,"x",""),"")&lt;&gt;"",HD55+1,"")</f>
        <v/>
      </c>
      <c r="HF55" s="52" t="str">
        <f>IF(HD55&lt;&gt;"",IF($G55="3",IF(GH55&lt;&gt;"",IF(AND(HD55&lt;=10,GH55&gt;=$HC$92),HLOOKUP(HD55,Points_Table_Modified,IF(HM55&gt;=6,8,HM55+2),FALSE),0),""),IF(GH55&lt;&gt;"",IF(AND(HD55&lt;=10,GH55&gt;=$HC$92),HLOOKUP(HD55,Points_Table,IF(HM55&gt;=6,8,HM55+2),FALSE),0),"")),"")</f>
        <v/>
      </c>
      <c r="HG55" s="53" t="str">
        <f>IF(HE55&lt;&gt;"",AVERAGE(IF(AND($G55="3",HE55&lt;&gt;""),HLOOKUP(HE55,Points_Table_Modified,IF(HM55&gt;=6,8,HM55+2),FALSE),IF(HE55&lt;&gt;"",HLOOKUP(HE55,Points_Table,IF(HM55&gt;=6,8,HM55+2),FALSE),"")),HF55),HF55)</f>
        <v/>
      </c>
      <c r="HH55" s="51" t="str">
        <f>IF(AND($G55="6",GH55&lt;&gt;""),GH55,"")</f>
        <v/>
      </c>
      <c r="HI55" s="52" t="str">
        <f>IF(AND(GH55&lt;&gt;"",$G55="6"),_xlfn.RANK.EQ(GH55,$HH$6:$HH$89),"")</f>
        <v/>
      </c>
      <c r="HJ55" s="52" t="str">
        <f>IF(IF(HI55&lt;&gt;"",IF(MAX(COUNTIF($HI$6:$HI$89,$HI$6:$HI$89))&gt;1,"x",""),"")&lt;&gt;"",HI55+1,"")</f>
        <v/>
      </c>
      <c r="HK55" s="52" t="str">
        <f>IF(HI55&lt;&gt;"",IF($G55="3",IF(GH55&lt;&gt;"",IF(AND(HI55&lt;=10,GH55&gt;=$HH$92),HLOOKUP(HI55,Points_Table_Modified,IF(HM55&gt;=6,8,HM55+2),FALSE),0),""),IF(GH55&lt;&gt;"",IF(AND(HI55&lt;=10,GH55&gt;=$HH$92),HLOOKUP(HI55,Points_Table,IF(HM55&gt;=6,8,HM55+2),FALSE),0),"")),"")</f>
        <v/>
      </c>
      <c r="HL55" s="53" t="str">
        <f>IF(HJ55&lt;&gt;"",AVERAGE(IF(AND($G55="3",HJ55&lt;&gt;""),HLOOKUP(HJ55,Points_Table_Modified,IF(HM55&gt;=6,8,HM55+2),FALSE),IF(HJ55&lt;&gt;"",HLOOKUP(HJ55,Points_Table,IF(HM55&gt;=6,8,HM55+2),FALSE),"")),HK55),HK55)</f>
        <v/>
      </c>
      <c r="HM55" s="57" t="e">
        <f>VLOOKUP($G55,Entries_D_Event,9,FALSE)</f>
        <v>#N/A</v>
      </c>
      <c r="HN55" s="52" t="str">
        <f>CONCATENATE(HI55,HD55,GY55,GT55,GO55,GJ55)</f>
        <v/>
      </c>
      <c r="HO55" s="118" t="str">
        <f>IF(HN55&lt;&gt;"",IF(AND($G55="3",GH55&lt;&gt;""),10,IF(GH55&lt;&gt;"",5,"")),"")</f>
        <v/>
      </c>
      <c r="HP55" s="118">
        <f>_xlfn.NUMBERVALUE(IF(HN55&lt;&gt;"",CONCATENATE(HL55,HG55,HB55,GW55,GR55,GM55),""))</f>
        <v>0</v>
      </c>
      <c r="HQ55" s="56">
        <f>IFERROR(HO55+HP55,0)</f>
        <v>0</v>
      </c>
      <c r="HR55" s="90"/>
      <c r="HS55" s="52" t="str">
        <f>IF(AND($G55="1",HR55&lt;&gt;""),HR55,"")</f>
        <v/>
      </c>
      <c r="HT55" s="52" t="str">
        <f>IF(AND(HR55&lt;&gt;"",$G55="1"),_xlfn.RANK.EQ(HR55,$HS$6:$HS$89),"")</f>
        <v/>
      </c>
      <c r="HU55" s="52" t="str">
        <f>IF(IF(HT55&lt;&gt;"",IF(MAX(COUNTIF($HT$6:$HT$89,$HT$6:$HT$89))&gt;1,"x",""),"")&lt;&gt;"",HT55+1,"")</f>
        <v/>
      </c>
      <c r="HV55" s="52" t="str">
        <f>IF(HT55&lt;&gt;"",IF($G55="3",IF(HR55&lt;&gt;"",IF(AND(HT55&lt;=10,HR55&gt;=$HS$92),HLOOKUP(HT55,Points_Table_Modified,IF(IW55&gt;=6,8,IW55+2),FALSE),0),""),IF(HR55&lt;&gt;"",IF(AND(HT55&lt;=10,HR55&gt;=$HS$92),HLOOKUP(HT55,Points_Table,IF(IW55&gt;=6,8,IW55+2),FALSE),0),"")),"")</f>
        <v/>
      </c>
      <c r="HW55" s="53" t="str">
        <f>IF(HU55&lt;&gt;"",AVERAGE(IF(AND($G55="3",HU55&lt;&gt;""),HLOOKUP(HU55,Points_Table_Modified,IF(IW55&gt;=6,8,IW55+2),FALSE),IF(HU55&lt;&gt;"",HLOOKUP(HU55,Points_Table,IF(IW55&gt;=6,8,IW55+2),FALSE),"")),HV55),HV55)</f>
        <v/>
      </c>
      <c r="HX55" s="51" t="str">
        <f>IF(AND($G55="2",HR55&lt;&gt;""),HR55,"")</f>
        <v/>
      </c>
      <c r="HY55" s="52" t="str">
        <f>IF(AND(HR55&lt;&gt;"",$G55="2"),_xlfn.RANK.EQ(HR55,$HX$6:$HX$89),"")</f>
        <v/>
      </c>
      <c r="HZ55" s="52" t="str">
        <f>IF(IF(HY55&lt;&gt;"",IF(MAX(COUNTIF($HY$6:$HY$89,$HY$6:$HY$89))&gt;1,"x",""),"")&lt;&gt;"",HY55+1,"")</f>
        <v/>
      </c>
      <c r="IA55" s="54" t="str">
        <f>IF(HY55&lt;&gt;"",IF($G55="3",IF(HR55&lt;&gt;"",IF(AND(HY55&lt;=10,HR55&gt;=$HX$92),HLOOKUP(HY55,Points_Table_Modified,IF(IW55&gt;=6,8,IW55+2),FALSE),0),""),IF(HR55&lt;&gt;"",IF(AND(HY55&lt;=10,HR55&gt;=$HX$92),HLOOKUP(HY55,Points_Table,IF(IW55&gt;=6,8,IW55+2),FALSE),0),"")),"")</f>
        <v/>
      </c>
      <c r="IB55" s="53" t="str">
        <f>IF(HZ55&lt;&gt;"",AVERAGE(IF(AND($G55="3",HZ55&lt;&gt;""),HLOOKUP(HZ55,Points_Table_Modified,IF(IW55&gt;=6,8,IW55+2),FALSE),IF(HZ55&lt;&gt;"",HLOOKUP(HZ55,Points_Table,IF(IW55&gt;=6,8,IW55+2),FALSE),"")),IA55),IA55)</f>
        <v/>
      </c>
      <c r="IC55" s="51" t="str">
        <f>IF(AND($G55="3",HR55&lt;&gt;""),HR55,"")</f>
        <v/>
      </c>
      <c r="ID55" s="52" t="str">
        <f>IF(AND(HR55&lt;&gt;"",$G55="3"),_xlfn.RANK.EQ(HR55,$IC$6:$IC$89),"")</f>
        <v/>
      </c>
      <c r="IE55" s="52" t="str">
        <f>IF(IF(ID55&lt;&gt;"",IF(MAX(COUNTIF($ID$6:$ID$89,$ID$6:$ID$89))&gt;1,"x",""),"")&lt;&gt;"",ID55+1,"")</f>
        <v/>
      </c>
      <c r="IF55" s="52" t="str">
        <f>IF(ID55&lt;&gt;"",IF($G55="3",IF(HR55&lt;&gt;"",IF(AND(ID55&lt;=20,HR55&gt;=$IC$92),HLOOKUP(ID55,Points_Table_Modified,IF(IW55&gt;=6,8,IW55+2),FALSE),0),""),IF(HR55&lt;&gt;"",IF(AND(ID55&lt;=10,HR55&gt;=$IC$92),HLOOKUP(ID55,Points_Table,IF(IW55&gt;=6,8,IW55+2),FALSE),0),"")),"")</f>
        <v/>
      </c>
      <c r="IG55" s="53" t="str">
        <f>IF(IE55&lt;&gt;"",AVERAGE(IF(AND($G55="3",IE55&lt;&gt;""),HLOOKUP(IE55,Points_Table_Modified,IF(IW55&gt;=6,8,IW55+2),FALSE),IF(IE55&lt;&gt;"",HLOOKUP(IE55,Points_Table,IF(IW55&gt;=6,8,IW55+2),FALSE),"")),IF55),IF55)</f>
        <v/>
      </c>
      <c r="IH55" s="51" t="str">
        <f>IF(AND($G55="4",HR55&lt;&gt;""),HR55,"")</f>
        <v/>
      </c>
      <c r="II55" s="52" t="str">
        <f>IF(AND(HR55&lt;&gt;"",G55="4"),_xlfn.RANK.EQ(HR55,$IH$6:$IH$89),"")</f>
        <v/>
      </c>
      <c r="IJ55" s="52" t="str">
        <f>IF(IF(II55&lt;&gt;"",IF(MAX(COUNTIF($II$6:$II$89,$II$6:$II$89))&gt;1,"x",""),"")&lt;&gt;"",II55+1,"")</f>
        <v/>
      </c>
      <c r="IK55" s="52" t="str">
        <f>IF(II55&lt;&gt;"",IF($G55="3",IF(HR55&lt;&gt;"",IF(AND(II55&lt;=10,HR55&gt;=$IH$92),HLOOKUP(II55,Points_Table_Modified,IF(IW55&gt;=6,8,IW55+2),FALSE),0),""),IF(HR55&lt;&gt;"",IF(AND(II55&lt;=10,HR55&gt;=$IH$92),HLOOKUP(II55,Points_Table,IF(IW55&gt;=6,8,IW55+2),FALSE),0),"")),"")</f>
        <v/>
      </c>
      <c r="IL55" s="53" t="str">
        <f>IF(IJ55&lt;&gt;"",AVERAGE(IF(AND($G55="3",IJ55&lt;&gt;""),HLOOKUP(IJ55,Points_Table_Modified,IF(IW55&gt;=6,8,IW55+2),FALSE),IF(IJ55&lt;&gt;"",HLOOKUP(IJ55,Points_Table,IF(IW55&gt;=6,8,IW55+2),FALSE),"")),IK55),IK55)</f>
        <v/>
      </c>
      <c r="IM55" s="51" t="str">
        <f>IF(AND($G55="5",HR55&lt;&gt;""),HR55,"")</f>
        <v/>
      </c>
      <c r="IN55" s="52" t="str">
        <f>IF(AND(HR55&lt;&gt;"",$G55="5"),_xlfn.RANK.EQ(HR55,$IM$6:$IM$89),"")</f>
        <v/>
      </c>
      <c r="IO55" s="52" t="str">
        <f>IF(IF(IN55&lt;&gt;"",IF(MAX(COUNTIF($IN$6:$IN$89,$IN$6:$IN$89))&gt;1,"x",""),"")&lt;&gt;"",IN55+1,"")</f>
        <v/>
      </c>
      <c r="IP55" s="52" t="str">
        <f>IF(IN55&lt;&gt;"",IF($G55="3",IF(HR55&lt;&gt;"",IF(AND(IN55&lt;=10,HR55&gt;=$IM$92),HLOOKUP(IN55,Points_Table_Modified,IF(IW55&gt;=6,8,IW55+2),FALSE),0),""),IF(HR55&lt;&gt;"",IF(AND(IN55&lt;=10,HR55&gt;=$IM$92),HLOOKUP(IN55,Points_Table,IF(IW55&gt;=6,8,IW55+2),FALSE),0),"")),"")</f>
        <v/>
      </c>
      <c r="IQ55" s="53" t="str">
        <f>IF(IO55&lt;&gt;"",AVERAGE(IF(AND($G55="3",IO55&lt;&gt;""),HLOOKUP(IO55,Points_Table_Modified,IF(IW55&gt;=6,8,IW55+2),FALSE),IF(IO55&lt;&gt;"",HLOOKUP(IO55,Points_Table,IF(IW55&gt;=6,8,IW55+2),FALSE),"")),IP55),IP55)</f>
        <v/>
      </c>
      <c r="IR55" s="51" t="str">
        <f>IF(AND($G55="6",HR55&lt;&gt;""),HR55,"")</f>
        <v/>
      </c>
      <c r="IS55" s="52" t="str">
        <f>IF(AND(HR55&lt;&gt;"",$G55="6"),_xlfn.RANK.EQ(HR55,$IR$6:$IR$89),"")</f>
        <v/>
      </c>
      <c r="IT55" s="52" t="str">
        <f>IF(IF(IS55&lt;&gt;"",IF(MAX(COUNTIF($IS$6:$IS$89,$IS$6:$IS$89))&gt;1,"x",""),"")&lt;&gt;"",IS55+1,"")</f>
        <v/>
      </c>
      <c r="IU55" s="52" t="str">
        <f>IF(IS55&lt;&gt;"",IF($G55="3",IF(HR55&lt;&gt;"",IF(AND(IS55&lt;=10,HR55&gt;=$IR$92),HLOOKUP(IS55,Points_Table_Modified,IF(IW55&gt;=6,8,IW55+2),FALSE),0),""),IF(HR55&lt;&gt;"",IF(AND(IS55&lt;=10,HR55&gt;=$IR$92),HLOOKUP(IS55,Points_Table,IF(IW55&gt;=6,8,IW55+2),FALSE),0),"")),"")</f>
        <v/>
      </c>
      <c r="IV55" s="53" t="str">
        <f>IF(IT55&lt;&gt;"",AVERAGE(IF(AND($G55="3",IT55&lt;&gt;""),HLOOKUP(IT55,Points_Table_Modified,IF(IW55&gt;=6,8,IW55+2),FALSE),IF(IT55&lt;&gt;"",HLOOKUP(IT55,Points_Table,IF(IW55&gt;=6,8,IW55+2),FALSE),"")),IU55),IU55)</f>
        <v/>
      </c>
      <c r="IW55" s="57" t="e">
        <f>VLOOKUP($G55,Entries_D_Event,10,FALSE)</f>
        <v>#N/A</v>
      </c>
      <c r="IX55" s="52" t="str">
        <f>CONCATENATE(IS55,IN55,II55,ID55,HY55,HT55)</f>
        <v/>
      </c>
      <c r="IY55" s="118" t="str">
        <f>IF(IX55&lt;&gt;"",IF(AND($G55="3",HR55&lt;&gt;""),10,IF(HR55&lt;&gt;"",5,"")),"")</f>
        <v/>
      </c>
      <c r="IZ55" s="118">
        <f>_xlfn.NUMBERVALUE(IF(IX55&lt;&gt;"",CONCATENATE(IV55,IQ55,IL55,IG55,IB55,HW55),""))</f>
        <v>0</v>
      </c>
      <c r="JA55" s="56">
        <f>IFERROR(IY55+IZ55,0)</f>
        <v>0</v>
      </c>
      <c r="JB55" s="90"/>
      <c r="JC55" s="52" t="str">
        <f>IF(AND($G55="1",JB55&lt;&gt;""),JB55,"")</f>
        <v/>
      </c>
      <c r="JD55" s="52" t="str">
        <f>IF(AND(JB55&lt;&gt;"",$G55="1"),_xlfn.RANK.EQ(JB55,$JC$6:$JC$89),"")</f>
        <v/>
      </c>
      <c r="JE55" s="52" t="str">
        <f>IF(IF(JD55&lt;&gt;"",IF(MAX(COUNTIF($JD$6:$JD$89,$JD$6:$JD$89))&gt;1,"x",""),"")&lt;&gt;"",JD55+1,"")</f>
        <v/>
      </c>
      <c r="JF55" s="52" t="str">
        <f>IF(JD55&lt;&gt;"",IF($G55="3",IF(JB55&lt;&gt;"",IF(AND(JD55&lt;=10,JB55&gt;=$JC$92),HLOOKUP(JD55,Points_Table_Modified,IF(KG55&gt;=6,8,KG55+2),FALSE),0),""),IF(JB55&lt;&gt;"",IF(AND(JD55&lt;=10,JB55&gt;=$JC$92),HLOOKUP(JD55,Points_Table,IF(KG55&gt;=6,8,KG55+2),FALSE),0),"")),"")</f>
        <v/>
      </c>
      <c r="JG55" s="53" t="str">
        <f>IF(JE55&lt;&gt;"",AVERAGE(IF(AND($G55="3",JE55&lt;&gt;""),HLOOKUP(JE55,Points_Table_Modified,IF(KG55&gt;=6,8,KG55+2),FALSE),IF(JE55&lt;&gt;"",HLOOKUP(JE55,Points_Table,IF(KG55&gt;=6,8,KG55+2),FALSE),"")),JF55),JF55)</f>
        <v/>
      </c>
      <c r="JH55" s="51" t="str">
        <f>IF(AND($G55="2",JB55&lt;&gt;""),JB55,"")</f>
        <v/>
      </c>
      <c r="JI55" s="52" t="str">
        <f>IF(AND(JB55&lt;&gt;"",$G55="2"),_xlfn.RANK.EQ(JB55,$JH$6:$JH$89),"")</f>
        <v/>
      </c>
      <c r="JJ55" s="52" t="str">
        <f>IF(IF(JI55&lt;&gt;"",IF(MAX(COUNTIF($JI$6:$JI$89,$JI$6:$JI$89))&gt;1,"x",""),"")&lt;&gt;"",JI55+1,"")</f>
        <v/>
      </c>
      <c r="JK55" s="54" t="str">
        <f>IF(JI55&lt;&gt;"",IF($G55="3",IF(JB55&lt;&gt;"",IF(AND(JI55&lt;=10,JB55&gt;=$JH$92),HLOOKUP(JI55,Points_Table_Modified,IF(KG55&gt;=6,8,KG55+2),FALSE),0),""),IF(JB55&lt;&gt;"",IF(AND(JI55&lt;=10,JB55&gt;=$JH$92),HLOOKUP(JI55,Points_Table,IF(KG55&gt;=6,8,KG55+2),FALSE),0),"")),"")</f>
        <v/>
      </c>
      <c r="JL55" s="53" t="str">
        <f>IF(JJ55&lt;&gt;"",AVERAGE(IF(AND($G55="3",JJ55&lt;&gt;""),HLOOKUP(JJ55,Points_Table_Modified,IF(KG55&gt;=6,8,KG55+2),FALSE),IF(JJ55&lt;&gt;"",HLOOKUP(JJ55,Points_Table,IF(KG55&gt;=6,8,KG55+2),FALSE),"")),JK55),JK55)</f>
        <v/>
      </c>
      <c r="JM55" s="51" t="str">
        <f>IF(AND($G55="3",JB55&lt;&gt;""),JB55,"")</f>
        <v/>
      </c>
      <c r="JN55" s="52" t="str">
        <f>IF(AND(JB55&lt;&gt;"",$G55="3"),_xlfn.RANK.EQ(JB55,$JM$6:$JM$89),"")</f>
        <v/>
      </c>
      <c r="JO55" s="52" t="str">
        <f>IF(IF(JN55&lt;&gt;"",IF(MAX(COUNTIF($JN$6:$JN$89,$JN$6:$JN$89))&gt;1,"x",""),"")&lt;&gt;"",JN55+1,"")</f>
        <v/>
      </c>
      <c r="JP55" s="52" t="str">
        <f>IF(JN55&lt;&gt;"",IF($G55="3",IF(JB55&lt;&gt;"",IF(AND(JN55&lt;=20,JB55&gt;=$JM$92),HLOOKUP(JN55,Points_Table_Modified,IF(KG55&gt;=6,8,KG55+2),FALSE),0),""),IF(JB55&lt;&gt;"",IF(AND(JN55&lt;=10,JB55&gt;=$JM$92),HLOOKUP(JN55,Points_Table,IF(KG55&gt;=6,8,KG55+2),FALSE),0),"")),"")</f>
        <v/>
      </c>
      <c r="JQ55" s="53" t="str">
        <f>IF(JO55&lt;&gt;"",AVERAGE(IF(AND($G55="3",JO55&lt;&gt;""),HLOOKUP(JO55,Points_Table_Modified,IF(KG55&gt;=6,8,KG55+2),FALSE),IF(JO55&lt;&gt;"",HLOOKUP(JO55,Points_Table,IF(KG55&gt;=6,8,KG55+2),FALSE),"")),JP55),JP55)</f>
        <v/>
      </c>
      <c r="JR55" s="51" t="str">
        <f>IF(AND($G55="4",JB55&lt;&gt;""),JB55,"")</f>
        <v/>
      </c>
      <c r="JS55" s="52" t="str">
        <f>IF(AND(JB55&lt;&gt;"",G55="4"),_xlfn.RANK.EQ(JB55,$JR$6:$JR$89),"")</f>
        <v/>
      </c>
      <c r="JT55" s="52" t="str">
        <f>IF(IF(JS55&lt;&gt;"",IF(MAX(COUNTIF($JS$6:$JS$89,$JS$6:$JS$89))&gt;1,"x",""),"")&lt;&gt;"",JS55+1,"")</f>
        <v/>
      </c>
      <c r="JU55" s="52" t="str">
        <f>IF(JS55&lt;&gt;"",IF($G55="3",IF(JB55&lt;&gt;"",IF(AND(JS55&lt;=10,JB55&gt;=$JR$92),HLOOKUP(JS55,Points_Table_Modified,IF(KG55&gt;=6,8,KG55+2),FALSE),0),""),IF(JB55&lt;&gt;"",IF(AND(JS55&lt;=10,JB55&gt;=$JR$92),HLOOKUP(JS55,Points_Table,IF(KG55&gt;=6,8,KG55+2),FALSE),0),"")),"")</f>
        <v/>
      </c>
      <c r="JV55" s="53" t="str">
        <f>IF(JT55&lt;&gt;"",AVERAGE(IF(AND($G55="3",JT55&lt;&gt;""),HLOOKUP(JT55,Points_Table_Modified,IF(KG55&gt;=6,8,KG55+2),FALSE),IF(JT55&lt;&gt;"",HLOOKUP(JT55,Points_Table,IF(KG55&gt;=6,8,KG55+2),FALSE),"")),JU55),JU55)</f>
        <v/>
      </c>
      <c r="JW55" s="51" t="str">
        <f>IF(AND($G55="5",JB55&lt;&gt;""),JB55,"")</f>
        <v/>
      </c>
      <c r="JX55" s="52" t="str">
        <f>IF(AND(JB55&lt;&gt;"",$G55="5"),_xlfn.RANK.EQ(JB55,$JW$6:$JW$89),"")</f>
        <v/>
      </c>
      <c r="JY55" s="52" t="str">
        <f>IF(IF(JX55&lt;&gt;"",IF(MAX(COUNTIF($JX$6:$JX$89,$JX$6:$JX$89))&gt;1,"x",""),"")&lt;&gt;"",JX55+1,"")</f>
        <v/>
      </c>
      <c r="JZ55" s="52" t="str">
        <f>IF(JX55&lt;&gt;"",IF($G55="3",IF(JB55&lt;&gt;"",IF(AND(JX55&lt;=10,JB55&gt;=$JW$92),HLOOKUP(JX55,Points_Table_Modified,IF(KG55&gt;=6,8,KG55+2),FALSE),0),""),IF(JB55&lt;&gt;"",IF(AND(JX55&lt;=10,JB55&gt;=$JW$92),HLOOKUP(JX55,Points_Table,IF(KG55&gt;=6,8,KG55+2),FALSE),0),"")),"")</f>
        <v/>
      </c>
      <c r="KA55" s="53" t="str">
        <f>IF(JY55&lt;&gt;"",AVERAGE(IF(AND($G55="3",JY55&lt;&gt;""),HLOOKUP(JY55,Points_Table_Modified,IF(KG55&gt;=6,8,KG55+2),FALSE),IF(JY55&lt;&gt;"",HLOOKUP(JY55,Points_Table,IF(KG55&gt;=6,8,KG55+2),FALSE),"")),JZ55),JZ55)</f>
        <v/>
      </c>
      <c r="KB55" s="51" t="str">
        <f>IF(AND($G55="6",JB55&lt;&gt;""),JB55,"")</f>
        <v/>
      </c>
      <c r="KC55" s="52" t="str">
        <f>IF(AND(JB55&lt;&gt;"",$G55="6"),_xlfn.RANK.EQ(JB55,$KB$6:$KB$89),"")</f>
        <v/>
      </c>
      <c r="KD55" s="52" t="str">
        <f>IF(IF(KC55&lt;&gt;"",IF(MAX(COUNTIF($KC$6:$KC$89,$KC$6:$KC$89))&gt;1,"x",""),"")&lt;&gt;"",KC55+1,"")</f>
        <v/>
      </c>
      <c r="KE55" s="52" t="str">
        <f>IF(KC55&lt;&gt;"",IF($G55="3",IF(JB55&lt;&gt;"",IF(AND(KC55&lt;=10,JB55&gt;=$KB$92),HLOOKUP(KC55,Points_Table_Modified,IF(KG55&gt;=6,8,KG55+2),FALSE),0),""),IF(JB55&lt;&gt;"",IF(AND(KC55&lt;=10,JB55&gt;=$KB$92),HLOOKUP(KC55,Points_Table,IF(KG55&gt;=6,8,KG55+2),FALSE),0),"")),"")</f>
        <v/>
      </c>
      <c r="KF55" s="53" t="str">
        <f>IF(KD55&lt;&gt;"",AVERAGE(IF(AND($G55="3",KD55&lt;&gt;""),HLOOKUP(KD55,Points_Table_Modified,IF(KG55&gt;=6,8,KG55+2),FALSE),IF(KD55&lt;&gt;"",HLOOKUP(KD55,Points_Table,IF(KG55&gt;=6,8,KG55+2),FALSE),"")),KE55),KE55)</f>
        <v/>
      </c>
      <c r="KG55" s="57" t="e">
        <f>VLOOKUP($G55,Entries_D_Event,11,FALSE)</f>
        <v>#N/A</v>
      </c>
      <c r="KH55" s="52" t="str">
        <f>CONCATENATE(KC55,JX55,JS55,JN55,JI55,JD55)</f>
        <v/>
      </c>
      <c r="KI55" s="118" t="str">
        <f>IF(KH55&lt;&gt;"",IF(AND($G55="3",JB55&lt;&gt;""),10,IF(JB55&lt;&gt;"",5,"")),"")</f>
        <v/>
      </c>
      <c r="KJ55" s="118">
        <f>_xlfn.NUMBERVALUE(IF(KH55&lt;&gt;"",CONCATENATE(KF55,KA55,JV55,JQ55,JL55,JG55),""))</f>
        <v>0</v>
      </c>
      <c r="KK55" s="56">
        <f>IFERROR(KI55+KJ55,0)</f>
        <v>0</v>
      </c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</row>
    <row r="56" spans="1:358" s="1" customFormat="1" x14ac:dyDescent="0.25">
      <c r="A56" s="35"/>
      <c r="B56" s="45">
        <v>51</v>
      </c>
      <c r="C56" s="47" t="s">
        <v>220</v>
      </c>
      <c r="D56" s="47" t="s">
        <v>221</v>
      </c>
      <c r="E56" s="50"/>
      <c r="F56" s="50">
        <v>931</v>
      </c>
      <c r="G56" s="49"/>
      <c r="H56" s="50" t="s">
        <v>213</v>
      </c>
      <c r="I56" s="187">
        <f>AS56+CC56+DM56+EW56+GG56+HQ56+JA56+KK56</f>
        <v>0</v>
      </c>
      <c r="J56" s="116"/>
      <c r="K56" s="102" t="str">
        <f>IF(AND(J56&lt;&gt;"",$G56="1"),J56,"")</f>
        <v/>
      </c>
      <c r="L56" s="103" t="str">
        <f>IF(AND(J56&lt;&gt;"",$G56="1"),_xlfn.RANK.EQ(J56,$K$6:$K$89),"")</f>
        <v/>
      </c>
      <c r="M56" s="103" t="str">
        <f>IF(G56="6",IF(IF(L56&lt;&gt;"",IF(MAX(COUNTIF($L$6:$L$89,$L$6:$L$89))&gt;1,"x",""),"")&lt;&gt;"",L56+1,""),IF(K56=0,"",IF(IF(L56&lt;&gt;"",IF(MAX(COUNTIF($L$6:$L$89,$L$6:$L$89))&gt;1,"x",""),"")&lt;&gt;"",L56+1,"")))</f>
        <v/>
      </c>
      <c r="N56" s="103" t="str">
        <f>IF(L56&lt;&gt;"",IF($G56="3",IF(AND(L56&lt;=20,J56&gt;=$K$92),HLOOKUP(L56,Points_Table_Modified,IF(AO56&gt;=6,8,AO56+2),FALSE),0),IF(AND(L56&lt;=10,J56&gt;=$K$92),HLOOKUP(L56,Points_Table,IF(AO56&gt;=6,8,AO56+2),FALSE),0)),"")</f>
        <v/>
      </c>
      <c r="O56" s="103" t="str">
        <f>IF(M56&lt;&gt;"",AVERAGE(IF(AND($G56="3",M56&lt;&gt;""),HLOOKUP(M56,Points_Table_Modified,IF(AO56&gt;=6,8,AO56+2),FALSE),IF(M56&lt;&gt;"",HLOOKUP(M56,Points_Table,IF(AO56&gt;=6,8,AO56+2),FALSE),"")),N56),N56)</f>
        <v/>
      </c>
      <c r="P56" s="102" t="str">
        <f>IF(AND(J56&lt;&gt;"",$G56="2"),J56,"")</f>
        <v/>
      </c>
      <c r="Q56" s="103" t="str">
        <f>IF(AND(J56&lt;&gt;"",$G56="2"),_xlfn.RANK.EQ(J56,$P$6:$P$89),"")</f>
        <v/>
      </c>
      <c r="R56" s="103" t="str">
        <f>IF(G56="6",IF(IF(Q56&lt;&gt;"",IF(MAX(COUNTIF($Q$6:$Q$89,$Q$6:$Q$89))&gt;1,"x",""),"")&lt;&gt;"",Q56+1,""),IF(P56=0,"",IF(IF(Q56&lt;&gt;"",IF(MAX(COUNTIF($Q$6:$Q$89,$Q$6:$Q$89))&gt;1,"x",""),"")&lt;&gt;"",Q56+1,"")))</f>
        <v/>
      </c>
      <c r="S56" s="103" t="str">
        <f>IF(Q56&lt;&gt;"",IF($G56="3",IF(J56&lt;&gt;"",IF(AND(Q56&lt;=10,J56&gt;=$P$92),HLOOKUP(Q56,Points_Table_Modified,IF(AO56&gt;=6,8,AO56+2),FALSE),0),""),IF(J56&lt;&gt;"",IF(AND(Q56&lt;=10,J56&gt;=$P$92),HLOOKUP(Q56,Points_Table,IF(AO56&gt;=6,8,AO56+2),FALSE),0),"")),"")</f>
        <v/>
      </c>
      <c r="T56" s="103" t="str">
        <f>IF(R56&lt;&gt;"",AVERAGE(IF(AND($G56="3",R56&lt;&gt;""),HLOOKUP(R56,Points_Table_Modified,IF(AO56&gt;=6,8,AO56+2),FALSE),IF(R56&lt;&gt;"",HLOOKUP(R56,Points_Table,IF(AO56&gt;=6,8,AO56+2),FALSE),"")),S56),S56)</f>
        <v/>
      </c>
      <c r="U56" s="102" t="str">
        <f>IF(AND(J56&lt;&gt;"",$G56="3"),J56,"")</f>
        <v/>
      </c>
      <c r="V56" s="103" t="str">
        <f>IF(AND(J56&lt;&gt;"",$G56="3"),_xlfn.RANK.EQ(J56,$U$6:$U$89),"")</f>
        <v/>
      </c>
      <c r="W56" s="103" t="str">
        <f>IF(G56="6",IF(IF(V56&lt;&gt;"",IF(MAX(COUNTIF($V$6:$V$89,$V$6:$V$89))&gt;1,"x",""),"")&lt;&gt;"",V56+1,""),IF(U56=0,"",IF(IF(V56&lt;&gt;"",IF(MAX(COUNTIF($V$6:$V$89,$V$6:$V$89))&gt;1,"x",""),"")&lt;&gt;"",V56+1,"")))</f>
        <v/>
      </c>
      <c r="X56" s="103" t="str">
        <f>IF(V56&lt;&gt;"",IF($G56="3",IF(J56&lt;&gt;"",IF(AND(V56&lt;=20,J56&gt;=$U$92),HLOOKUP(V56,Points_Table_Modified,IF(AO56&gt;=6,8,AO56+2),FALSE),0),""),IF(J56&lt;&gt;"",IF(AND(V56&lt;=10,$J56&gt;=$U$92),HLOOKUP(V56,Points_Table,IF(AO56&gt;=6,8,AO56+2),FALSE),0),"")),"")</f>
        <v/>
      </c>
      <c r="Y56" s="103" t="str">
        <f>IF(W56&lt;&gt;"",AVERAGE(IF(AND($G56="3",W56&lt;&gt;""),HLOOKUP(W56,Points_Table_Modified,IF(AO56&gt;=6,8,AO56+2),FALSE),IF(W56&lt;&gt;"",HLOOKUP(W56,Points_Table,IF(AO56&gt;=6,8,AO56+2),FALSE),"")),X56),X56)</f>
        <v/>
      </c>
      <c r="Z56" s="102" t="str">
        <f>IF(AND(J56&lt;&gt;"",$G56="4"),J56,"")</f>
        <v/>
      </c>
      <c r="AA56" s="103" t="str">
        <f>IF(AND($J56&lt;&gt;"",G56="4"),_xlfn.RANK.EQ(J56,$Z$6:$Z$89),"")</f>
        <v/>
      </c>
      <c r="AB56" s="103" t="str">
        <f>IF($G56="6",IF(IF(AA56&lt;&gt;"",IF(MAX(COUNTIF($AA$6:$AA$89,$AA$6:$AA$89))&gt;1,"x",""),"")&lt;&gt;"",AA56+1,""),IF(Z56=0,"",IF(IF(AA56&lt;&gt;"",IF(MAX(COUNTIF($AA$6:$AA$89,$AA$6:$AA$89))&gt;1,"x",""),"")&lt;&gt;"",AA56+1,"")))</f>
        <v/>
      </c>
      <c r="AC56" s="103" t="str">
        <f>IF(AA56&lt;&gt;"",IF($G56="3",IF(J56&lt;&gt;"",IF(AND(AA56&lt;=10,J56&gt;=$Z$92),HLOOKUP(AA56,Points_Table_Modified,IF(AO56&gt;=6,8,AO56+2),FALSE),0),""),IF(J56&lt;&gt;"",IF(AND(AA56&lt;=10,J56&gt;=$Z$92),HLOOKUP(AA56,Points_Table,IF(AO56&gt;=6,8,AO56+2),FALSE),0),"")),"")</f>
        <v/>
      </c>
      <c r="AD56" s="103" t="str">
        <f>IF(AB56&lt;&gt;"",AVERAGE(IF(AND($G56="3",AB56&lt;&gt;""),HLOOKUP(AB56,Points_Table_Modified,IF(AO56&gt;=6,8,AO56+2),FALSE),IF(AB56&lt;&gt;"",HLOOKUP(AB56,Points_Table,IF(AO56&gt;=6,8,AO56+2),FALSE),"")),AC56),AC56)</f>
        <v/>
      </c>
      <c r="AE56" s="102" t="str">
        <f>IF(AND(J56&lt;&gt;"",$G56="5"),J56,"")</f>
        <v/>
      </c>
      <c r="AF56" s="103" t="str">
        <f>IF(AND(J56&lt;&gt;"",$G56="5"),_xlfn.RANK.EQ(J56,$AE$6:$AE$89),"")</f>
        <v/>
      </c>
      <c r="AG56" s="103" t="str">
        <f>IF($G56="6",IF(IF(AF56&lt;&gt;"",IF(MAX(COUNTIF($AF$6:$AF$89,$AF$6:$AF$89))&gt;1,"x",""),"")&lt;&gt;"",AF56+1,""),IF(AE56=0,"",IF(IF(AF56&lt;&gt;"",IF(MAX(COUNTIF($AF$6:$AF$89,$AF$6:$AF$89))&gt;1,"x",""),"")&lt;&gt;"",AF56+1,"")))</f>
        <v/>
      </c>
      <c r="AH56" s="103" t="str">
        <f>IF(AF56&lt;&gt;"",IF($G56="3",IF(J56&lt;&gt;"",IF(AND(AF56&lt;=10,J56&gt;=$AE$92),HLOOKUP(AF56,Points_Table_Modified,IF(AO56&gt;=6,8,AO56+2),FALSE),0),""),IF(J56&lt;&gt;"",IF(AND(AF56&lt;=10,J56&gt;=$AE$92),HLOOKUP(AF56,Points_Table,IF(AO56&gt;=6,8,AO56+2),FALSE),0),"")),"")</f>
        <v/>
      </c>
      <c r="AI56" s="103" t="str">
        <f>IF(AG56&lt;&gt;"",AVERAGE(IF(AND($G56="3",AG56&lt;&gt;""),HLOOKUP(AG56,Points_Table_Modified,IF(AO56&gt;=6,8,AO56+2),FALSE),IF(AG56&lt;&gt;"",HLOOKUP(AG56,Points_Table,IF(AO56&gt;=6,8,AO56+2),FALSE),"")),AH56),AH56)</f>
        <v/>
      </c>
      <c r="AJ56" s="102" t="str">
        <f>IF(AND(J56&lt;&gt;"",$G56="6"),J56,"")</f>
        <v/>
      </c>
      <c r="AK56" s="103" t="str">
        <f>IF(AND(J56&lt;&gt;"",$G56="6"),_xlfn.RANK.EQ(J56,$AJ$6:$AJ$89),"")</f>
        <v/>
      </c>
      <c r="AL56" s="103" t="str">
        <f>IF(G56="6",IF(IF(AK56&lt;&gt;"",IF(MAX(COUNTIF($AK$6:$AK$89,$AK$6:$AK$89))&gt;1,"x",""),"")&lt;&gt;"",AK56+1,""),IF(AJ56=0,"",IF(IF(AK56&lt;&gt;"",IF(MAX(COUNTIF($AK$6:$AK$89,$AK$6:$AK$89))&gt;1,"x",""),"")&lt;&gt;"",AK56+1,"")))</f>
        <v/>
      </c>
      <c r="AM56" s="103" t="str">
        <f>IF(AK56&lt;&gt;"",IF($G56="3",IF(J56&lt;&gt;"",IF(AND(AK56&lt;=10,J56&gt;=$AJ$92),HLOOKUP(AK56,Points_Table_Modified,IF(AO56&gt;=6,8,AO56+2),FALSE),0),""),IF(J56&lt;&gt;"",IF(AND(AK56&lt;=10,J56&gt;=$AJ$92),HLOOKUP(AK56,Points_Table,IF(AO56&gt;=6,8,AO56+2),FALSE),0),"")),"")</f>
        <v/>
      </c>
      <c r="AN56" s="136" t="str">
        <f>IF(AL56&lt;&gt;"",AVERAGE(IF(AND($G56="3",AL56&lt;&gt;""),HLOOKUP(AL56,Points_Table_Modified,IF(AO56&gt;=6,8,AO56+2),FALSE),IF(AL56&lt;&gt;"",HLOOKUP(AL56,Points_Table,IF(AO56&gt;=6,8,AO56+2),FALSE),"")),AM56),AM56)</f>
        <v/>
      </c>
      <c r="AO56" s="55" t="e">
        <f>VLOOKUP($G56,Entries_D_Event,4,FALSE)</f>
        <v>#N/A</v>
      </c>
      <c r="AP56" s="52" t="str">
        <f>CONCATENATE(AK56,AF56,AA56,V56,Q56,L56)</f>
        <v/>
      </c>
      <c r="AQ56" s="118" t="str">
        <f>IF(AP56&lt;&gt;"",IF(AND($G56="3",J56&lt;&gt;""),10,IF(J56&lt;&gt;"",5,"")),"")</f>
        <v/>
      </c>
      <c r="AR56" s="118">
        <f>_xlfn.NUMBERVALUE(IF(AP56&lt;&gt;"",CONCATENATE(AN56,AI56,AD56,Y56,T56,O56),""))</f>
        <v>0</v>
      </c>
      <c r="AS56" s="56">
        <f>IFERROR(AQ56+AR56,0)</f>
        <v>0</v>
      </c>
      <c r="AT56" s="90"/>
      <c r="AU56" s="54" t="str">
        <f>IF(AND(AT56&lt;&gt;"",$G56="1"),AT56,"")</f>
        <v/>
      </c>
      <c r="AV56" s="52" t="str">
        <f>IF(AND(AT56&lt;&gt;"",$G56="1"),_xlfn.RANK.EQ(AT56,$AU$6:$AU$89),"")</f>
        <v/>
      </c>
      <c r="AW56" s="52" t="str">
        <f>IF(IF(AV56&lt;&gt;"",IF(MAX(COUNTIF($AV$6:$AV$89,$AV$6:$AV$89))&gt;1,"x",""),"")&lt;&gt;"",AV56+1,"")</f>
        <v/>
      </c>
      <c r="AX56" s="52" t="str">
        <f>IF(AV56&lt;&gt;"",IF($G56="3",IF(AT56&lt;&gt;"",IF(AND(AV56&lt;=10,AT56&gt;=$AU$92),HLOOKUP(AV56,Points_Table_Modified,IF(BY56&gt;=6,8,BY56+2),FALSE),0),""),IF(AT56&lt;&gt;"",IF(AND(AV56&lt;=10,AT56&gt;=$AU$92),HLOOKUP(AV56,Points_Table,IF(BY56&gt;=6,8,BY56+2),FALSE),0),"")),"")</f>
        <v/>
      </c>
      <c r="AY56" s="53" t="str">
        <f>IF(AW56&lt;&gt;"",AVERAGE(IF(AND($G56="3",AW56&lt;&gt;""),HLOOKUP(AW56,Points_Table_Modified,IF(BY56&gt;=6,8,BY56+2),FALSE),IF(AW56&lt;&gt;"",HLOOKUP(AW56,Points_Table,IF(BY56&gt;=6,8,BY56+2),FALSE),"")),AX56),AX56)</f>
        <v/>
      </c>
      <c r="AZ56" s="51" t="str">
        <f>IF(AND($G56="2",AT56&lt;&gt;""),AT56,"")</f>
        <v/>
      </c>
      <c r="BA56" s="52" t="str">
        <f>IF(AND(AT56&lt;&gt;"",$G56="2"),_xlfn.RANK.EQ(AT56,$AZ$6:$AZ$89),"")</f>
        <v/>
      </c>
      <c r="BB56" s="52" t="str">
        <f>IF(IF(BA56&lt;&gt;"",IF(MAX(COUNTIF($BA$6:$BA$89,$BA$6:$BA$89))&gt;1,"x",""),"")&lt;&gt;"",BA56+1,"")</f>
        <v/>
      </c>
      <c r="BC56" s="54" t="str">
        <f>IF(BA56&lt;&gt;"",IF($G56="3",IF(AT56&lt;&gt;"",IF(AND(BA56&lt;=10,AT56&gt;=$AZ$92),HLOOKUP(BA56,Points_Table_Modified,IF(BY56&gt;=6,8,BY56+2),FALSE),0),""),IF(AT56&lt;&gt;"",IF(AND(BA56&lt;=10,AT56&gt;=$AZ$92),HLOOKUP(BA56,Points_Table,IF(BY56&gt;=6,8,BY56+2),FALSE),0),"")),"")</f>
        <v/>
      </c>
      <c r="BD56" s="53" t="str">
        <f>IF(BB56&lt;&gt;"",AVERAGE(IF(AND($G56="3",BB56&lt;&gt;""),HLOOKUP(BB56,Points_Table_Modified,IF(BY56&gt;=6,8,BY56+2),FALSE),IF(BB56&lt;&gt;"",HLOOKUP(BB56,Points_Table,IF(BY56&gt;=6,8,BY56+2),FALSE),"")),BC56),BC56)</f>
        <v/>
      </c>
      <c r="BE56" s="51" t="str">
        <f>IF(AND($G56="3",AT56&lt;&gt;""),AT56,"")</f>
        <v/>
      </c>
      <c r="BF56" s="52" t="str">
        <f>IF(AND(AT56&lt;&gt;"",$G56="3"),_xlfn.RANK.EQ(AT56,$BE$6:$BE$89),"")</f>
        <v/>
      </c>
      <c r="BG56" s="52" t="str">
        <f>IF(IF(BF56&lt;&gt;"",IF(MAX(COUNTIF($BF$6:$BF$89,$BF$6:$BF$89))&gt;1,"x",""),"")&lt;&gt;"",BF56+1,"")</f>
        <v/>
      </c>
      <c r="BH56" s="52" t="str">
        <f>IF(BF56&lt;&gt;"",IF($G56="3",IF(AT56&lt;&gt;"",IF(AND(BF56&lt;=20,AT56&gt;=$BE$92),HLOOKUP(BF56,Points_Table_Modified,IF(BY56&gt;=6,8,BY56+2),FALSE),0),""),IF(AT56&lt;&gt;"",IF(AND(BF56&lt;=10,AT56&gt;=$BE$92),HLOOKUP(BF56,Points_Table,IF(BY56&gt;=6,8,BY56+2),FALSE),0),"")),"")</f>
        <v/>
      </c>
      <c r="BI56" s="53" t="str">
        <f>IF(BG56&lt;&gt;"",AVERAGE(IF(AND($G56="3",BG56&lt;&gt;""),HLOOKUP(BG56,Points_Table_Modified,IF(BY56&gt;=6,8,BY56+2),FALSE),IF(BG56&lt;&gt;"",HLOOKUP(BG56,Points_Table,IF(BY56&gt;=6,8,BY56+2),FALSE),"")),BH56),BH56)</f>
        <v/>
      </c>
      <c r="BJ56" s="51" t="str">
        <f>IF(AND($G56="4",AT56&lt;&gt;""),AT56,"")</f>
        <v/>
      </c>
      <c r="BK56" s="52" t="str">
        <f>IF(AND(AT56&lt;&gt;"",G56="4"),_xlfn.RANK.EQ(AT56,$BJ$6:$BJ$89),"")</f>
        <v/>
      </c>
      <c r="BL56" s="52" t="str">
        <f>IF(IF(BK56&lt;&gt;"",IF(MAX(COUNTIF($BK$6:$BK$89,$BK$6:$BK$89))&gt;1,"x",""),"")&lt;&gt;"",BK56+1,"")</f>
        <v/>
      </c>
      <c r="BM56" s="52" t="str">
        <f>IF(BK56&lt;&gt;"",IF($G56="3",IF(AT56&lt;&gt;"",IF(AND(BK56&lt;=10,AT56&gt;=$BJ$92),HLOOKUP(BK56,Points_Table_Modified,IF(BY56&gt;=6,8,BY56+2),FALSE),0),""),IF(AT56&lt;&gt;"",IF(AND(BK56&lt;=10,AT56&gt;=$BJ$92),HLOOKUP(BK56,Points_Table,IF(BY56&gt;=6,8,BY56+2),FALSE),0),"")),"")</f>
        <v/>
      </c>
      <c r="BN56" s="53" t="str">
        <f>IF(BL56&lt;&gt;"",AVERAGE(IF(AND($G56="3",BL56&lt;&gt;""),HLOOKUP(BL56,Points_Table_Modified,IF(BY56&gt;=6,8,BY56+2),FALSE),IF(BL56&lt;&gt;"",HLOOKUP(BL56,Points_Table,IF(BY56&gt;=6,8,BY56+2),FALSE),"")),BM56),BM56)</f>
        <v/>
      </c>
      <c r="BO56" s="51" t="str">
        <f>IF(AND($G56="5",AT56&lt;&gt;""),AT56,"")</f>
        <v/>
      </c>
      <c r="BP56" s="52" t="str">
        <f>IF(AND(AT56&lt;&gt;"",$G56="5"),_xlfn.RANK.EQ(AT56,$BO$6:$BO$89),"")</f>
        <v/>
      </c>
      <c r="BQ56" s="52" t="str">
        <f>IF(IF(BP56&lt;&gt;"",IF(MAX(COUNTIF($BP$6:$BP$89,$BP$6:$BP$89))&gt;1,"x",""),"")&lt;&gt;"",BP56+1,"")</f>
        <v/>
      </c>
      <c r="BR56" s="52" t="str">
        <f>IF(BP56&lt;&gt;"",IF($G56="3",IF(AT56&lt;&gt;"",IF(AND(BP56&lt;=10,AT56&gt;=$BO$92),HLOOKUP(BP56,Points_Table_Modified,IF(BY56&gt;=6,8,BY56+2),FALSE),0),""),IF(AT56&lt;&gt;"",IF(AND(BP56&lt;=10,AT56&gt;=$BO$92),HLOOKUP(BP56,Points_Table,IF(BY56&gt;=6,8,BY56+2),FALSE),0),"")),"")</f>
        <v/>
      </c>
      <c r="BS56" s="53" t="str">
        <f>IF(BQ56&lt;&gt;"",AVERAGE(IF(AND($G56="3",BQ56&lt;&gt;""),HLOOKUP(BQ56,Points_Table_Modified,IF(BY56&gt;=6,8,BY56+2),FALSE),IF(BQ56&lt;&gt;"",HLOOKUP(BQ56,Points_Table,IF(BY56&gt;=6,8,BY56+2),FALSE),"")),BR56),BR56)</f>
        <v/>
      </c>
      <c r="BT56" s="51" t="str">
        <f>IF(AND($G56="6",AT56&lt;&gt;""),AT56,"")</f>
        <v/>
      </c>
      <c r="BU56" s="52" t="str">
        <f>IF(AND(AT56&lt;&gt;"",$G56="6"),_xlfn.RANK.EQ(AT56,$BT$6:$BT$89),"")</f>
        <v/>
      </c>
      <c r="BV56" s="52" t="str">
        <f>IF(IF(BU56&lt;&gt;"",IF(MAX(COUNTIF($BU$6:$BU$89,$BU$6:$BU$89))&gt;1,"x",""),"")&lt;&gt;"",BU56+1,"")</f>
        <v/>
      </c>
      <c r="BW56" s="52" t="str">
        <f>IF(BU56&lt;&gt;"",IF($G56="3",IF(AT56&lt;&gt;"",IF(AND(BU56&lt;=10,AT56&gt;=$BT$92),HLOOKUP(BU56,Points_Table_Modified,IF(BY56&gt;=6,8,BY56+2),FALSE),0),""),IF(AT56&lt;&gt;"",IF(AND(BU56&lt;=10,AT56&gt;=$BT$92),HLOOKUP(BU56,Points_Table,IF(BY56&gt;=6,8,BY56+2),FALSE),0),"")),"")</f>
        <v/>
      </c>
      <c r="BX56" s="53" t="str">
        <f>IF(BV56&lt;&gt;"",AVERAGE(IF(AND($G56="3",BV56&lt;&gt;""),HLOOKUP(BV56,Points_Table_Modified,IF(BY56&gt;=6,8,BY56+2),FALSE),IF(BV56&lt;&gt;"",HLOOKUP(BV56,Points_Table,IF(BY56&gt;=6,8,BY56+2),FALSE),"")),BW56),BW56)</f>
        <v/>
      </c>
      <c r="BY56" s="55" t="e">
        <f>VLOOKUP($G56,Entries_D_Event,5,FALSE)</f>
        <v>#N/A</v>
      </c>
      <c r="BZ56" s="52" t="str">
        <f>CONCATENATE(BU56,BP56,BK56,BF56,BA56,AV56)</f>
        <v/>
      </c>
      <c r="CA56" s="118" t="str">
        <f>IF(BZ56&lt;&gt;"",IF(AND($G56="3",AT56&lt;&gt;""),10,IF(AT56&lt;&gt;"",5,"")),"")</f>
        <v/>
      </c>
      <c r="CB56" s="118">
        <f>_xlfn.NUMBERVALUE(IF(BZ56&lt;&gt;"",CONCATENATE(BX56,BS56,BN56,BI56,BD56,AY56),""))</f>
        <v>0</v>
      </c>
      <c r="CC56" s="56">
        <f>IFERROR(CA56+CB56,0)</f>
        <v>0</v>
      </c>
      <c r="CD56" s="90">
        <v>165</v>
      </c>
      <c r="CE56" s="54" t="str">
        <f>IF(AND($G56="1",CD56&lt;&gt;""),CD56,"")</f>
        <v/>
      </c>
      <c r="CF56" s="52" t="str">
        <f>IF(AND(CD56&lt;&gt;"",$G56="1"),_xlfn.RANK.EQ(CD56,$CE$6:$CE$89),"")</f>
        <v/>
      </c>
      <c r="CG56" s="52" t="str">
        <f>IF(IF(CF56&lt;&gt;"",IF(MAX(COUNTIF($CF$6:$CF$89,$CF$6:$CF$89))&gt;1,"x",""),"")&lt;&gt;"",CF56+1,"")</f>
        <v/>
      </c>
      <c r="CH56" s="52" t="str">
        <f>IF(CF56&lt;&gt;"",IF($G56="3",IF(CD56&lt;&gt;"",IF(AND(CF56&lt;=10,CD56&gt;=$CE$92),HLOOKUP(CF56,Points_Table_Modified,IF(DI56&gt;=6,8,DI56+2),FALSE),0),""),IF(CD56&lt;&gt;"",IF(AND(CF56&lt;=10,CD56&gt;=$CE$92),HLOOKUP(CF56,Points_Table,IF(DI56&gt;=6,8,DI56+2),FALSE),0),"")),"")</f>
        <v/>
      </c>
      <c r="CI56" s="53" t="str">
        <f>IF(CG56&lt;&gt;"",AVERAGE(IF(AND($G56="3",CG56&lt;&gt;""),HLOOKUP(CG56,Points_Table_Modified,IF(DI56&gt;=6,8,DI56+2),FALSE),IF(CG56&lt;&gt;"",HLOOKUP(CG56,Points_Table,IF(DI56&gt;=6,8,DI56+2),FALSE),"")),CH56),CH56)</f>
        <v/>
      </c>
      <c r="CJ56" s="51" t="str">
        <f>IF(AND($G56="2",CD56&lt;&gt;""),CD56,"")</f>
        <v/>
      </c>
      <c r="CK56" s="52" t="str">
        <f>IF(AND(CD56&lt;&gt;"",$G56="2"),_xlfn.RANK.EQ(CD56,$CJ$6:$CJ$89),"")</f>
        <v/>
      </c>
      <c r="CL56" s="52" t="str">
        <f>IF(IF(CK56&lt;&gt;"",IF(MAX(COUNTIF($CK$6:$CK$89,$CK$6:$CK$89))&gt;1,"x",""),"")&lt;&gt;"",CK56+1,"")</f>
        <v/>
      </c>
      <c r="CM56" s="54" t="str">
        <f>IF(CK56&lt;&gt;"",IF($G56="3",IF(CD56&lt;&gt;"",IF(AND(CK56&lt;=10,CD56&gt;=$CJ$92),HLOOKUP(CK56,Points_Table_Modified,IF(DI56&gt;=6,8,DI56+2),FALSE),0),""),IF(CD56&lt;&gt;"",IF(AND(CK56&lt;=10,CD56&gt;=$CJ$92),HLOOKUP(CK56,Points_Table,IF(DI56&gt;=6,8,DI56+2),FALSE),0),"")),"")</f>
        <v/>
      </c>
      <c r="CN56" s="53" t="str">
        <f>IF(CL56&lt;&gt;"",AVERAGE(IF(AND($G56="3",CL56&lt;&gt;""),HLOOKUP(CL56,Points_Table_Modified,IF(DI56&gt;=6,8,DI56+2),FALSE),IF(CL56&lt;&gt;"",HLOOKUP(CL56,Points_Table,IF(DI56&gt;=6,8,DI56+2),FALSE),"")),CM56),CM56)</f>
        <v/>
      </c>
      <c r="CO56" s="51" t="str">
        <f>IF(AND($G56="3",CD56&lt;&gt;""),CD56,"")</f>
        <v/>
      </c>
      <c r="CP56" s="52" t="str">
        <f>IF(AND(CD56&lt;&gt;"",$G56="3"),_xlfn.RANK.EQ(CD56,$CO$6:$CO$89),"")</f>
        <v/>
      </c>
      <c r="CQ56" s="52" t="str">
        <f>IF(IF(CP56&lt;&gt;"",IF(MAX(COUNTIF($CP56:$CP$89,$CP$6:$CP$89))&gt;1,"x",""),"")&lt;&gt;"",CP56+1,"")</f>
        <v/>
      </c>
      <c r="CR56" s="52" t="str">
        <f>IF(CP56&lt;&gt;"",IF($G56="3",IF(CD56&lt;&gt;"",IF(AND(CP56&lt;=20,CD56&gt;=$CO$92),HLOOKUP(CP56,Points_Table_Modified,IF(DI56&gt;=6,8,DI56+2),FALSE),0),""),IF(CD56&lt;&gt;"",IF(AND(CP56&lt;=10,CD56&gt;=$CO$92),HLOOKUP(CP56,Points_Table,IF(DI56&gt;=6,8,DI56+2),FALSE),0),"")),"")</f>
        <v/>
      </c>
      <c r="CS56" s="53" t="str">
        <f>IF(CQ56&lt;&gt;"",AVERAGE(IF(AND($G56="3",CQ56&lt;&gt;""),HLOOKUP(CQ56,Points_Table_Modified,IF(DI56&gt;=6,8,DI56+2),FALSE),IF(CQ56&lt;&gt;"",HLOOKUP(CQ56,Points_Table,IF(DI56&gt;=6,8,DI56+2),FALSE),"")),CR56),CR56)</f>
        <v/>
      </c>
      <c r="CT56" s="51" t="str">
        <f>IF(AND($G56="4",CD56&lt;&gt;""),CD56,"")</f>
        <v/>
      </c>
      <c r="CU56" s="52" t="str">
        <f>IF(AND(CD56&lt;&gt;"",G56="4"),_xlfn.RANK.EQ(CD56,$CT$6:$CT$89),"")</f>
        <v/>
      </c>
      <c r="CV56" s="52" t="str">
        <f>IF(IF(CU56&lt;&gt;"",IF(MAX(COUNTIF($CU$6:$CU$89,$CU$6:$CU$89))&gt;1,"x",""),"")&lt;&gt;"",CU56+1,"")</f>
        <v/>
      </c>
      <c r="CW56" s="52" t="str">
        <f>IF(CU56&lt;&gt;"",IF($G56="3",IF(CD56&lt;&gt;"",IF(AND(CU56&lt;=10,CD56&gt;=$CT$92),HLOOKUP(CU56,Points_Table_Modified,IF(DI56&gt;=6,8,DI56+2),FALSE),0),""),IF(CD56&lt;&gt;"",IF(AND(CU56&lt;=10,CD56&gt;=$CT$92),HLOOKUP(CU56,Points_Table,IF(DI56&gt;=6,8,DI56+2),FALSE),0),"")),"")</f>
        <v/>
      </c>
      <c r="CX56" s="53" t="str">
        <f>IF(CV56&lt;&gt;"",AVERAGE(IF(AND($G56="3",CV56&lt;&gt;""),HLOOKUP(CV56,Points_Table_Modified,IF(DI56&gt;=6,8,DI56+2),FALSE),IF(CV56&lt;&gt;"",HLOOKUP(CV56,Points_Table,IF(DI56&gt;=6,8,DI56+2),FALSE),"")),CW56),CW56)</f>
        <v/>
      </c>
      <c r="CY56" s="51" t="str">
        <f>IF(AND($G56="5",CD56&lt;&gt;""),CD56,"")</f>
        <v/>
      </c>
      <c r="CZ56" s="52" t="str">
        <f>IF(AND(CD56&lt;&gt;"",$G56="5"),_xlfn.RANK.EQ(CD56,$CY$6:$CY$89),"")</f>
        <v/>
      </c>
      <c r="DA56" s="52" t="str">
        <f>IF(IF(CZ56&lt;&gt;"",IF(MAX(COUNTIF($CZ$6:$CZ$89,$CZ$6:$CZ$89))&gt;1,"x",""),"")&lt;&gt;"",CZ56+1,"")</f>
        <v/>
      </c>
      <c r="DB56" s="52" t="str">
        <f>IF(CZ56&lt;&gt;"",IF($G56="3",IF(CD56&lt;&gt;"",IF(AND(CZ56&lt;=10,CD56&gt;=$CY$92),HLOOKUP(CZ56,Points_Table_Modified,IF(DI56&gt;=6,8,DI56+2),FALSE),0),""),IF(CD56&lt;&gt;"",IF(AND(CZ56&lt;=10,CD56&gt;=$CY$92),HLOOKUP(CZ56,Points_Table,IF(DI56&gt;=6,8,DI56+2),FALSE),0),"")),"")</f>
        <v/>
      </c>
      <c r="DC56" s="53" t="str">
        <f>IF(DA56&lt;&gt;"",AVERAGE(IF(AND($G56="3",DA56&lt;&gt;""),HLOOKUP(DA56,Points_Table_Modified,IF(DI56&gt;=6,8,DI56+2),FALSE),IF(DA56&lt;&gt;"",HLOOKUP(DA56,Points_Table,IF(DI56&gt;=6,8,DI56+2),FALSE),"")),DB56),DB56)</f>
        <v/>
      </c>
      <c r="DD56" s="51" t="str">
        <f>IF(AND($G56="6",CD56&lt;&gt;""),CD56,"")</f>
        <v/>
      </c>
      <c r="DE56" s="52" t="str">
        <f>IF(AND(CD56&lt;&gt;"",$G56="6"),_xlfn.RANK.EQ(CD56,$DD$6:$DD$89),"")</f>
        <v/>
      </c>
      <c r="DF56" s="52" t="str">
        <f>IF(IF(DE56&lt;&gt;"",IF(MAX(COUNTIF($DE$6:$DE$89,$DE$6:$DE$89))&gt;1,"x",""),"")&lt;&gt;"",DE56+1,"")</f>
        <v/>
      </c>
      <c r="DG56" s="52" t="str">
        <f>IF(DE56&lt;&gt;"",IF($G56="3",IF(CD56&lt;&gt;"",IF(AND(DE56&lt;=10,CD56&gt;=$DD$92),HLOOKUP(DE56,Points_Table_Modified,IF(DI56&gt;=6,8,DI56+2),FALSE),0),""),IF(CD56&lt;&gt;"",IF(AND(DE56&lt;=10,CD56&gt;=$DD$92),HLOOKUP(DE56,Points_Table,IF(DI56&gt;=6,8,DI56+2),FALSE),0),"")),"")</f>
        <v/>
      </c>
      <c r="DH56" s="53" t="str">
        <f>IF(DF56&lt;&gt;"",AVERAGE(IF(AND($G56="3",DF56&lt;&gt;""),HLOOKUP(DF56,Points_Table_Modified,IF(DI56&gt;=6,8,DI56+2),FALSE),IF(DF56&lt;&gt;"",HLOOKUP(DF56,Points_Table,IF(DI56&gt;=6,8,DI56+2),FALSE),"")),DG56),DG56)</f>
        <v/>
      </c>
      <c r="DI56" s="55" t="e">
        <f>VLOOKUP($G56,Entries_D_Event,6,FALSE)</f>
        <v>#N/A</v>
      </c>
      <c r="DJ56" s="52" t="str">
        <f>CONCATENATE(DE56,CZ56,CU56,CP56,CK56,CF56)</f>
        <v/>
      </c>
      <c r="DK56" s="52" t="str">
        <f>IF(DJ56&lt;&gt;"",IF(AND($G56="3",CD56&lt;&gt;""),10,IF(CD56&lt;&gt;"",5,"")),"")</f>
        <v/>
      </c>
      <c r="DL56" s="156">
        <f>_xlfn.NUMBERVALUE(IF(DJ56&lt;&gt;"",CONCATENATE(DH56,DC56,CX56,CS56,CN56,CI56),""))</f>
        <v>0</v>
      </c>
      <c r="DM56" s="56">
        <f>IFERROR(DK56+DL56,0)</f>
        <v>0</v>
      </c>
      <c r="DN56" s="90"/>
      <c r="DO56" s="52" t="str">
        <f>IF(AND($G56="1",DN56&lt;&gt;""),DN56,"")</f>
        <v/>
      </c>
      <c r="DP56" s="52" t="str">
        <f>IF(AND(DN56&lt;&gt;"",$G56="1"),_xlfn.RANK.EQ(DN56,$DO$6:$DO$89),"")</f>
        <v/>
      </c>
      <c r="DQ56" s="52" t="str">
        <f>IF(IF(DP56&lt;&gt;"",IF(MAX(COUNTIF($DP$6:$DP$89,$DP$6:$DP$89))&gt;1,"x",""),"")&lt;&gt;"",DP56+1,"")</f>
        <v/>
      </c>
      <c r="DR56" s="52" t="str">
        <f>IF(DP56&lt;&gt;"",IF($G56="3",IF(DN56&lt;&gt;"",IF(AND(DP56&lt;=10,DN56&gt;=$DO$92),HLOOKUP(DP56,Points_Table_Modified,IF(ES56&gt;=6,8,ES56+2),FALSE),0),""),IF(DN56&lt;&gt;"",IF(AND(DP56&lt;=10,DN56&gt;=$DO$92),HLOOKUP(DP56,Points_Table,IF(ES56&gt;=6,8,ES56+2),FALSE),0),"")),"")</f>
        <v/>
      </c>
      <c r="DS56" s="53" t="str">
        <f>IF(DQ56&lt;&gt;"",AVERAGE(IF(AND($G56="3",DQ56&lt;&gt;""),HLOOKUP(DQ56,Points_Table_Modified,IF(ES56&gt;=6,8,ES56+2),FALSE),IF(DQ56&lt;&gt;"",HLOOKUP(DQ56,Points_Table,IF(ES56&gt;=6,8,ES56+2),FALSE),"")),DR56),DR56)</f>
        <v/>
      </c>
      <c r="DT56" s="51" t="str">
        <f>IF(AND($G56="2",DN56&lt;&gt;""),DN56,"")</f>
        <v/>
      </c>
      <c r="DU56" s="52" t="str">
        <f>IF(AND(DN56&lt;&gt;"",$G56="2"),_xlfn.RANK.EQ(DN56,$DT$6:$DT$89),"")</f>
        <v/>
      </c>
      <c r="DV56" s="52" t="str">
        <f>IF(IF(DU56&lt;&gt;"",IF(MAX(COUNTIF($DU$6:$DU$89,$DU$6:$DU$89))&gt;1,"x",""),"")&lt;&gt;"",DU56+1,"")</f>
        <v/>
      </c>
      <c r="DW56" s="54" t="str">
        <f>IF(DU56&lt;&gt;"",IF($G56="3",IF(DN56&lt;&gt;"",IF(AND(DU56&lt;=10,DN56&gt;=$DT$92),HLOOKUP(DU56,Points_Table_Modified,IF(ES56&gt;=6,8,ES56+2),FALSE),0),""),IF(DN56&lt;&gt;"",IF(AND(DU56&lt;=10,DN56&gt;=$DT$92),HLOOKUP(DU56,Points_Table,IF(ES56&gt;=6,8,ES56+2),FALSE),0),"")),"")</f>
        <v/>
      </c>
      <c r="DX56" s="53" t="str">
        <f>IF(DV56&lt;&gt;"",AVERAGE(IF(AND($G56="3",DV56&lt;&gt;""),HLOOKUP(DV56,Points_Table_Modified,IF(ES56&gt;=6,8,ES56+2),FALSE),IF(DV56&lt;&gt;"",HLOOKUP(DV56,Points_Table,IF(ES56&gt;=6,8,ES56+2),FALSE),"")),DW56),DW56)</f>
        <v/>
      </c>
      <c r="DY56" s="51" t="str">
        <f>IF(AND($G56="3",DN56&lt;&gt;""),DN56,"")</f>
        <v/>
      </c>
      <c r="DZ56" s="52" t="str">
        <f>IF(AND(DN56&lt;&gt;"",$G56="3"),_xlfn.RANK.EQ(DN56,$DY$6:$DY$89),"")</f>
        <v/>
      </c>
      <c r="EA56" s="52" t="str">
        <f>IF(IF(DZ56&lt;&gt;"",IF(MAX(COUNTIF($DZ$6:$DZ$89,$DZ$6:$DZ$89))&gt;1,"x",""),"")&lt;&gt;"",DZ56+1,"")</f>
        <v/>
      </c>
      <c r="EB56" s="52" t="str">
        <f>IF(DZ56&lt;&gt;"",IF($G56="3",IF(DN56&lt;&gt;"",IF(AND(DZ56&lt;=20,DN56&gt;=$DY$92),HLOOKUP(DZ56,Points_Table_Modified,IF(ES56&gt;=6,8,ES56+2),FALSE),0),""),IF(DN56&lt;&gt;"",IF(AND(DZ56&lt;=10,DN56&gt;=$DY$92),HLOOKUP(DZ56,Points_Table,IF(ES56&gt;=6,8,ES56+2),FALSE),0),"")),"")</f>
        <v/>
      </c>
      <c r="EC56" s="53" t="str">
        <f>IF(EA56&lt;&gt;"",AVERAGE(IF(AND($G56="3",EA56&lt;&gt;""),HLOOKUP(EA56,Points_Table_Modified,IF(ES56&gt;=6,8,ES56+2),FALSE),IF(EA56&lt;&gt;"",HLOOKUP(EA56,Points_Table,IF(ES56&gt;=6,8,ES56+2),FALSE),"")),EB56),EB56)</f>
        <v/>
      </c>
      <c r="ED56" s="51" t="str">
        <f>IF(AND($G56="4",DN56&lt;&gt;""),DN56,"")</f>
        <v/>
      </c>
      <c r="EE56" s="52" t="str">
        <f>IF(AND(DN56&lt;&gt;"",G56="4"),_xlfn.RANK.EQ(DN56,$ED$6:$ED$89),"")</f>
        <v/>
      </c>
      <c r="EF56" s="52" t="str">
        <f>IF(IF(EE56&lt;&gt;"",IF(MAX(COUNTIF($EE$6:$EE$89,$EE$6:$EE$89))&gt;1,"x",""),"")&lt;&gt;"",EE56+1,"")</f>
        <v/>
      </c>
      <c r="EG56" s="52" t="str">
        <f>IF(EE56&lt;&gt;"",IF($G56="3",IF(DN56&lt;&gt;"",IF(AND(EE56&lt;=10,DN56&gt;=$ED$92),HLOOKUP(EE56,Points_Table_Modified,IF(ES56&gt;=6,8,ES56+2),FALSE),0),""),IF(DN56&lt;&gt;"",IF(AND(EE56&lt;=10,DN56&gt;=$ED$92),HLOOKUP(EE56,Points_Table,IF(ES56&gt;=6,8,ES56+2),FALSE),0),"")),"")</f>
        <v/>
      </c>
      <c r="EH56" s="53" t="str">
        <f>IF(EF56&lt;&gt;"",AVERAGE(IF(AND($G56="3",EF56&lt;&gt;""),HLOOKUP(EF56,Points_Table_Modified,IF(ES56&gt;=6,8,ES56+2),FALSE),IF(EF56&lt;&gt;"",HLOOKUP(EF56,Points_Table,IF(ES56&gt;=6,8,ES56+2),FALSE),"")),EG56),EG56)</f>
        <v/>
      </c>
      <c r="EI56" s="51" t="str">
        <f>IF(AND($G56="5",DN56&lt;&gt;""),DN56,"")</f>
        <v/>
      </c>
      <c r="EJ56" s="52" t="str">
        <f>IF(AND(DN56&lt;&gt;"",$G56="5"),_xlfn.RANK.EQ(DN56,$EI$6:$EI$89),"")</f>
        <v/>
      </c>
      <c r="EK56" s="52" t="str">
        <f>IF(IF(EJ56&lt;&gt;"",IF(MAX(COUNTIF($EJ$6:$EJ$89,$EJ$6:$EJ$89))&gt;1,"x",""),"")&lt;&gt;"",EJ56+1,"")</f>
        <v/>
      </c>
      <c r="EL56" s="52" t="str">
        <f>IF(EJ56&lt;&gt;"",IF($G56="3",IF(DN56&lt;&gt;"",IF(AND(EJ56&lt;=10,DN56&gt;=$EI$92),HLOOKUP(EJ56,Points_Table_Modified,IF(ES56&gt;=6,8,ES56+2),FALSE),0),""),IF(DN56&lt;&gt;"",IF(AND(EJ56&lt;=10,DN56&gt;=$EI$92),HLOOKUP(EJ56,Points_Table,IF(ES56&gt;=6,8,ES56+2),FALSE),0),"")),"")</f>
        <v/>
      </c>
      <c r="EM56" s="53" t="str">
        <f>IF(EK56&lt;&gt;"",AVERAGE(IF(AND($G56="3",EK56&lt;&gt;""),HLOOKUP(EK56,Points_Table_Modified,IF(ES56&gt;=6,8,ES56+2),FALSE),IF(EK56&lt;&gt;"",HLOOKUP(EK56,Points_Table,IF(ES56&gt;=6,8,ES56+2),FALSE),"")),EL56),EL56)</f>
        <v/>
      </c>
      <c r="EN56" s="51" t="str">
        <f>IF(AND($G56="6",DN56&lt;&gt;""),DN56,"")</f>
        <v/>
      </c>
      <c r="EO56" s="52" t="str">
        <f>IF(AND(DN56&lt;&gt;"",$G56="6"),_xlfn.RANK.EQ(DN56,$EN$6:$EN$89),"")</f>
        <v/>
      </c>
      <c r="EP56" s="52" t="str">
        <f>IF(IF(EO56&lt;&gt;"",IF(MAX(COUNTIF($EO$6:$EO$89,$EO$6:$EO$89))&gt;1,"x",""),"")&lt;&gt;"",EO56+1,"")</f>
        <v/>
      </c>
      <c r="EQ56" s="52" t="str">
        <f>IF(EO56&lt;&gt;"",IF($G56="3",IF(DN56&lt;&gt;"",IF(AND(EO56&lt;=10,DN56&gt;=$EN$92),HLOOKUP(EO56,Points_Table_Modified,IF(ES56&gt;=6,8,ES56+2),FALSE),0),""),IF(DN56&lt;&gt;"",IF(AND(EO56&lt;=10,DN56&gt;=$EN$92),HLOOKUP(EO56,Points_Table,IF(ES56&gt;=6,8,ES56+2),FALSE),0),"")),"")</f>
        <v/>
      </c>
      <c r="ER56" s="53" t="str">
        <f>IF(EP56&lt;&gt;"",AVERAGE(IF(AND($G56="3",EP56&lt;&gt;""),HLOOKUP(EP56,Points_Table_Modified,IF(ES56&gt;=6,8,ES56+2),FALSE),IF(EP56&lt;&gt;"",HLOOKUP(EP56,Points_Table,IF(ES56&gt;=6,8,ES56+2),FALSE),"")),EQ56),EQ56)</f>
        <v/>
      </c>
      <c r="ES56" s="57" t="e">
        <f>VLOOKUP($G56,Entries_D_Event,7,FALSE)</f>
        <v>#N/A</v>
      </c>
      <c r="ET56" s="52" t="str">
        <f>CONCATENATE(EO56,EJ56,EE56,DZ56,DU56,DP56)</f>
        <v/>
      </c>
      <c r="EU56" s="118" t="str">
        <f>IF(ET56&lt;&gt;"",IF(AND($G56="3",DN56&lt;&gt;""),10,IF(DN56&lt;&gt;"",5,"")),"")</f>
        <v/>
      </c>
      <c r="EV56" s="118">
        <f>_xlfn.NUMBERVALUE(IF(ET56&lt;&gt;"",CONCATENATE(ER56,EM56,EH56,EC56,DX56,DS56),""))</f>
        <v>0</v>
      </c>
      <c r="EW56" s="56">
        <f>IFERROR(EU56+EV56,0)</f>
        <v>0</v>
      </c>
      <c r="EX56" s="90"/>
      <c r="EY56" s="52" t="str">
        <f>IF(AND($G56="1",EX56&lt;&gt;""),EX56,"")</f>
        <v/>
      </c>
      <c r="EZ56" s="52" t="str">
        <f>IF(AND(EX56&lt;&gt;"",$G56="1"),_xlfn.RANK.EQ(EX56,$EY$6:$EY$89),"")</f>
        <v/>
      </c>
      <c r="FA56" s="52" t="str">
        <f>IF(IF(EZ56&lt;&gt;"",IF(MAX(COUNTIF($EZ$6:$EZ$89,$EZ$6:$EZ$89))&gt;1,"x",""),"")&lt;&gt;"",EZ56+1,"")</f>
        <v/>
      </c>
      <c r="FB56" s="52" t="str">
        <f>IF(EZ56&lt;&gt;"",IF($G56="3",IF(EX56&lt;&gt;"",IF(AND(EZ56&lt;=10,EX56&gt;=$EY$92),HLOOKUP(EZ56,Points_Table_Modified,IF(GC56&gt;=6,8,GC56+2),FALSE),0),""),IF(EX56&lt;&gt;"",IF(AND(EZ56&lt;=10,EX56&gt;=$EY$92),HLOOKUP(EZ56,Points_Table,IF(GC56&gt;=6,8,GC56+2),FALSE),0),"")),"")</f>
        <v/>
      </c>
      <c r="FC56" s="56" t="str">
        <f>IF(FB56&gt;0,IF(FA56&lt;&gt;"",AVERAGE(IF(AND($G56="3",FA56&lt;&gt;""),HLOOKUP(FA56,Points_Table_Modified,IF(GC56&gt;=6,8,GC56+2),FALSE),IF(FA56&lt;&gt;"",HLOOKUP(FA56,Points_Table,IF(GC56&gt;=6,8,GC56+2),FALSE),"")),FB56),FB56),0)</f>
        <v/>
      </c>
      <c r="FD56" s="51" t="str">
        <f>IF(AND($G56="2",EX56&lt;&gt;""),EX56,"")</f>
        <v/>
      </c>
      <c r="FE56" s="52" t="str">
        <f>IF(AND(EX56&lt;&gt;"",$G56="2"),_xlfn.RANK.EQ(EX56,$FD$6:$FD$89),"")</f>
        <v/>
      </c>
      <c r="FF56" s="52" t="str">
        <f>IF(IF(FE56&lt;&gt;"",IF(MAX(COUNTIF($FE$6:$FE$89,$FE$6:$FE$89))&gt;1,"x",""),"")&lt;&gt;"",FE56+1,"")</f>
        <v/>
      </c>
      <c r="FG56" s="54" t="str">
        <f>IF(FE56&lt;&gt;"",IF($G56="3",IF(EX56&lt;&gt;"",IF(AND(FE56&lt;=10,EX56&gt;=$FD$92),HLOOKUP(FE56,Points_Table_Modified,IF(GC56&gt;=6,8,GC56+2),FALSE),0),""),IF(EX56&lt;&gt;"",IF(AND(FE56&lt;=10,EX56&gt;=$FD$92),HLOOKUP(FE56,Points_Table,IF(GC56&gt;=6,8,GC56+2),FALSE),0),"")),"")</f>
        <v/>
      </c>
      <c r="FH56" s="56" t="str">
        <f>IF(FG56&gt;0,IF(FF56&lt;&gt;"",AVERAGE(IF(AND($G56="3",FF56&lt;&gt;""),HLOOKUP(FF56,Points_Table_Modified,IF(GC56&gt;=6,8,GC56+2),FALSE),IF(FF56&lt;&gt;"",HLOOKUP(FF56,Points_Table,IF(GC56&gt;=6,8,GC56+2),FALSE),"")),FG56),FG56),0)</f>
        <v/>
      </c>
      <c r="FI56" s="51" t="str">
        <f>IF(AND($G56="3",EX56&lt;&gt;""),EX56,"")</f>
        <v/>
      </c>
      <c r="FJ56" s="52" t="str">
        <f>IF(AND(EX56&lt;&gt;"",$G56="3"),_xlfn.RANK.EQ(EX56,$FI$6:$FI$89),"")</f>
        <v/>
      </c>
      <c r="FK56" s="52" t="str">
        <f>IF(IF(FJ56&lt;&gt;"",IF(MAX(COUNTIF($FJ$6:$FJ$89,$FJ$6:$FJ$89))&gt;1,"x",""),"")&lt;&gt;"",FJ56+1,"")</f>
        <v/>
      </c>
      <c r="FL56" s="52" t="str">
        <f>IF(FJ56&lt;&gt;"",IF($G56="3",IF(EX56&lt;&gt;"",IF(AND(FJ56&lt;=20,EX56&gt;=$FI$92),HLOOKUP(FJ56,Points_Table_Modified,IF(GC56&gt;=6,8,GC56+2),FALSE),0),""),IF(EX56&lt;&gt;"",IF(AND(FJ56&lt;=10,EX56&gt;=$FI$92),HLOOKUP(FJ56,Points_Table,IF(GC56&gt;=6,8,GC56+2),FALSE),0),"")),"")</f>
        <v/>
      </c>
      <c r="FM56" s="56" t="str">
        <f>IF(FL56&gt;0,IF(FK56&lt;&gt;"",AVERAGE(IF(AND($G56="3",FK56&lt;&gt;""),HLOOKUP(FK56,Points_Table_Modified,IF(GC56&gt;=6,8,GC56+2),FALSE),IF(FK56&lt;&gt;"",HLOOKUP(FK56,Points_Table,IF(GC56&gt;=6,8,GC56+2),FALSE),"")),FL56),FL56),0)</f>
        <v/>
      </c>
      <c r="FN56" s="51" t="str">
        <f>IF(AND($G56="4",EX56&lt;&gt;""),EX56,"")</f>
        <v/>
      </c>
      <c r="FO56" s="52" t="str">
        <f>IF(AND(EX56&lt;&gt;"",G56="4"),_xlfn.RANK.EQ(EX56,$FN$6:$FN$89),"")</f>
        <v/>
      </c>
      <c r="FP56" s="52" t="str">
        <f>IF(IF(FO56&lt;&gt;"",IF(MAX(COUNTIF($FO$6:$FO$89,$FO$6:$FO$89))&gt;1,"x",""),"")&lt;&gt;"",FO56+1,"")</f>
        <v/>
      </c>
      <c r="FQ56" s="52" t="str">
        <f>IF(FO56&lt;&gt;"",IF($G56="3",IF(EX56&lt;&gt;"",IF(AND(FO56&lt;=10,EX56&gt;=$FN$92),HLOOKUP(FO56,Points_Table_Modified,IF(GC56&gt;=6,8,GC56+2),FALSE),0),""),IF(EX56&lt;&gt;"",IF(AND(FO56&lt;=10,EX56&gt;=$FN$92),HLOOKUP(FO56,Points_Table,IF(GC56&gt;=6,8,GC56+2),FALSE),0),"")),"")</f>
        <v/>
      </c>
      <c r="FR56" s="56" t="str">
        <f>IF(FQ56&gt;0,IF(FP56&lt;&gt;"",AVERAGE(IF(AND($G56="3",FP56&lt;&gt;""),HLOOKUP(FP56,Points_Table_Modified,IF(GC56&gt;=6,8,GC56+2),FALSE),IF(FP56&lt;&gt;"",HLOOKUP(FP56,Points_Table,IF(GC56&gt;=6,8,GC56+2),FALSE),"")),FQ56),FQ56),0)</f>
        <v/>
      </c>
      <c r="FS56" s="51" t="str">
        <f>IF(AND($G56="5",EX56&lt;&gt;""),EX56,"")</f>
        <v/>
      </c>
      <c r="FT56" s="52" t="str">
        <f>IF(AND(EX56&lt;&gt;"",$G56="5"),_xlfn.RANK.EQ(EX56,$FS$6:$FS$89),"")</f>
        <v/>
      </c>
      <c r="FU56" s="52" t="str">
        <f>IF(IF(FT56&lt;&gt;"",IF(MAX(COUNTIF($FT$6:$FT$89,$FT$6:$FT$89))&gt;1,"x",""),"")&lt;&gt;"",FT56+1,"")</f>
        <v/>
      </c>
      <c r="FV56" s="52" t="str">
        <f>IF(FT56&lt;&gt;"",IF($G56="3",IF(EX56&lt;&gt;"",IF(AND(FT56&lt;=10,EX56&gt;=$FS$92),HLOOKUP(FT56,Points_Table_Modified,IF(GC56&gt;=6,8,GC56+2),FALSE),0),""),IF(EX56&lt;&gt;"",IF(AND(FT56&lt;=10,EX56&gt;=$FS$92),HLOOKUP(FT56,Points_Table,IF(GC56&gt;=6,8,GC56+2),FALSE),0),"")),"")</f>
        <v/>
      </c>
      <c r="FW56" s="56" t="str">
        <f>IF(FV56&gt;0,IF(FU56&lt;&gt;"",AVERAGE(IF(AND($G56="3",FU56&lt;&gt;""),HLOOKUP(FU56,Points_Table_Modified,IF(GC56&gt;=6,8,GC56+2),FALSE),IF(FU56&lt;&gt;"",HLOOKUP(FU56,Points_Table,IF(GC56&gt;=6,8,GC56+2),FALSE),"")),FV56),FV56),0)</f>
        <v/>
      </c>
      <c r="FX56" s="51" t="str">
        <f>IF(AND($G56="6",EX56&lt;&gt;""),EX56,"")</f>
        <v/>
      </c>
      <c r="FY56" s="52" t="str">
        <f>IF(AND(EX56&lt;&gt;"",$G56="6"),_xlfn.RANK.EQ(EX56,$FX$6:$FX$89),"")</f>
        <v/>
      </c>
      <c r="FZ56" s="52" t="str">
        <f>IF(IF(FY56&lt;&gt;"",IF(MAX(COUNTIF($FY$6:$FY$89,$FY$6:$FY$89))&gt;1,"x",""),"")&lt;&gt;"",FY56+1,"")</f>
        <v/>
      </c>
      <c r="GA56" s="52" t="str">
        <f>IF(FY56&lt;&gt;"",IF($G56="3",IF(EX56&lt;&gt;"",IF(AND(FY56&lt;=10,EX56&gt;=$FX$92),HLOOKUP(FY56,Points_Table_Modified,IF(GC56&gt;=6,8,GC56+2),FALSE),0),""),IF(EX56&lt;&gt;"",IF(AND(FY56&lt;=10,EX56&gt;=$FX$92),HLOOKUP(FY56,Points_Table,IF(GC56&gt;=6,8,GC56+2),FALSE),0),"")),"")</f>
        <v/>
      </c>
      <c r="GB56" s="56" t="str">
        <f>IF(GA56&gt;0,IF(FZ56&lt;&gt;"",AVERAGE(IF(AND($G56="3",FZ56&lt;&gt;""),HLOOKUP(FZ56,Points_Table_Modified,IF(GC56&gt;=6,8,GC56+2),FALSE),IF(FZ56&lt;&gt;"",HLOOKUP(FZ56,Points_Table,IF(GC56&gt;=6,8,GC56+2),FALSE),"")),GA56),GA56),0)</f>
        <v/>
      </c>
      <c r="GC56" s="57" t="e">
        <f>VLOOKUP($G56,Entries_D_Event,8,FALSE)</f>
        <v>#N/A</v>
      </c>
      <c r="GD56" s="52" t="str">
        <f>CONCATENATE(FY56,FT56,FO56,FJ56,FE56,EZ56)</f>
        <v/>
      </c>
      <c r="GE56" s="118" t="str">
        <f>IF(GD56&lt;&gt;"",IF(AND($G56="3",EX56&lt;&gt;""),10,IF(EX56&lt;&gt;"",5,"")),"")</f>
        <v/>
      </c>
      <c r="GF56" s="118">
        <f>_xlfn.NUMBERVALUE(IF(GD56&lt;&gt;"",CONCATENATE(GB56,FW56,FR56,FM56,FH56,FC56),""))</f>
        <v>0</v>
      </c>
      <c r="GG56" s="56">
        <f>IFERROR(GE56+GF56,0)</f>
        <v>0</v>
      </c>
      <c r="GH56" s="90"/>
      <c r="GI56" s="52" t="str">
        <f>IF(AND($G56="1",GH56&lt;&gt;""),GH56,"")</f>
        <v/>
      </c>
      <c r="GJ56" s="52" t="str">
        <f>IF(AND(GH56&lt;&gt;"",$G56="1"),_xlfn.RANK.EQ(GH56,$GI$6:$GI$89),"")</f>
        <v/>
      </c>
      <c r="GK56" s="52" t="str">
        <f>IF(IF(GJ56&lt;&gt;"",IF(MAX(COUNTIF($GJ$6:$GJ$89,$GJ$6:$GJ$89))&gt;1,"x",""),"")&lt;&gt;"",GJ56+1,"")</f>
        <v/>
      </c>
      <c r="GL56" s="52" t="str">
        <f>IF(GJ56&lt;&gt;"",IF($G56="3",IF(GH56&lt;&gt;"",IF(AND(GJ56&lt;=10,GH56&gt;=$GI$92),HLOOKUP(GJ56,Points_Table_Modified,IF(HM56&gt;=6,8,HM56+2),FALSE),0),""),IF(GH56&lt;&gt;"",IF(AND(GJ56&lt;=10,GH56&gt;=$GI$92),HLOOKUP(GJ56,Points_Table,IF(HM56&gt;=6,8,HM56+2),FALSE),0),"")),"")</f>
        <v/>
      </c>
      <c r="GM56" s="53" t="str">
        <f>IF(GK56&lt;&gt;"",AVERAGE(IF(AND($G56="3",GK56&lt;&gt;""),HLOOKUP(GK56,Points_Table_Modified,IF(HM56&gt;=6,8,HM56+2),FALSE),IF(GK56&lt;&gt;"",HLOOKUP(GK56,Points_Table,IF(HM56&gt;=6,8,HM56+2),FALSE),"")),GL56),GL56)</f>
        <v/>
      </c>
      <c r="GN56" s="51" t="str">
        <f>IF(AND($G56="2",GH56&lt;&gt;""),GH56,"")</f>
        <v/>
      </c>
      <c r="GO56" s="52" t="str">
        <f>IF(AND(GH56&lt;&gt;"",$G56="2"),_xlfn.RANK.EQ(GH56,$GN$6:$GN$89),"")</f>
        <v/>
      </c>
      <c r="GP56" s="52" t="str">
        <f>IF(IF(GO56&lt;&gt;"",IF(MAX(COUNTIF($GO$6:$GO$89,$GO$6:$GO$89))&gt;1,"x",""),"")&lt;&gt;"",GO56+1,"")</f>
        <v/>
      </c>
      <c r="GQ56" s="54" t="str">
        <f>IF(GO56&lt;&gt;"",IF($G56="3",IF(GH56&lt;&gt;"",IF(AND(GO56&lt;=10,GH56&gt;=$GN$92),HLOOKUP(GO56,Points_Table_Modified,IF(HM56&gt;=6,8,HM56+2),FALSE),0),""),IF(GH56&lt;&gt;"",IF(AND(GO56&lt;=10,GH56&gt;=$GN$92),HLOOKUP(GO56,Points_Table,IF(HM56&gt;=6,8,HM56+2),FALSE),0),"")),"")</f>
        <v/>
      </c>
      <c r="GR56" s="53" t="str">
        <f>IF(GP56&lt;&gt;"",AVERAGE(IF(AND($G56="3",GP56&lt;&gt;""),HLOOKUP(GP56,Points_Table_Modified,IF(HM56&gt;=6,8,HM56+2),FALSE),IF(GP56&lt;&gt;"",HLOOKUP(GP56,Points_Table,IF(HM56&gt;=6,8,HM56+2),FALSE),"")),GQ56),GQ56)</f>
        <v/>
      </c>
      <c r="GS56" s="51" t="str">
        <f>IF(AND($G56="3",GH56&lt;&gt;""),GH56,"")</f>
        <v/>
      </c>
      <c r="GT56" s="52" t="str">
        <f>IF(AND(GH56&lt;&gt;"",$G56="3"),_xlfn.RANK.EQ(GH56,$GS$6:$GS$89),"")</f>
        <v/>
      </c>
      <c r="GU56" s="52" t="str">
        <f>IF(IF(GT56&lt;&gt;"",IF(MAX(COUNTIF($GT$6:$GT$89,$GT$6:$GT$89))&gt;1,"x",""),"")&lt;&gt;"",GT56+1,"")</f>
        <v/>
      </c>
      <c r="GV56" s="52" t="str">
        <f>IF(GT56&lt;&gt;"",IF($G56="3",IF(GH56&lt;&gt;"",IF(AND(GT56&lt;=20,GH56&gt;=$GS$92),HLOOKUP(GT56,Points_Table_Modified,IF(HM56&gt;=6,8,HM56+2),FALSE),0),""),IF(GH56&lt;&gt;"",IF(AND(GT56&lt;=10,GH56&gt;=$GS$92),HLOOKUP(GT56,Points_Table,IF(HM56&gt;=6,8,HM56+2),FALSE),0),"")),"")</f>
        <v/>
      </c>
      <c r="GW56" s="53" t="str">
        <f>IF(GU56&lt;&gt;"",AVERAGE(IF(AND($G56="3",GU56&lt;&gt;""),HLOOKUP(GU56,Points_Table_Modified,IF(HM56&gt;=6,8,HM56+2),FALSE),IF(GU56&lt;&gt;"",HLOOKUP(GU56,Points_Table,IF(HM56&gt;=6,8,HM56+2),FALSE),"")),GV56),GV56)</f>
        <v/>
      </c>
      <c r="GX56" s="51" t="str">
        <f>IF(AND($G56="4",GH56&lt;&gt;""),GH56,"")</f>
        <v/>
      </c>
      <c r="GY56" s="52" t="str">
        <f>IF(AND($GH56&lt;&gt;"",G56="4"),_xlfn.RANK.EQ(GH56,$GX$6:$GX$89),"")</f>
        <v/>
      </c>
      <c r="GZ56" s="52" t="str">
        <f>IF(IF(GY56&lt;&gt;"",IF(MAX(COUNTIF($GY$6:$GY$89,$GY$6:$GY$89))&gt;1,"x",""),"")&lt;&gt;"",GY56+1,"")</f>
        <v/>
      </c>
      <c r="HA56" s="52" t="str">
        <f>IF(GY56&lt;&gt;"",IF($G56="3",IF(GH56&lt;&gt;"",IF(AND(GY56&lt;=10,GH56&gt;=$GX$92),HLOOKUP(GY56,Points_Table_Modified,IF(HM56&gt;=6,8,HM56+2),FALSE),0),""),IF(GH56&lt;&gt;"",IF(AND(GY56&lt;=10,GH56&gt;=$GX$92),HLOOKUP(GY56,Points_Table,IF(HM56&gt;=6,8,HM56+2),FALSE),0),"")),"")</f>
        <v/>
      </c>
      <c r="HB56" s="53" t="str">
        <f>IF(GZ56&lt;&gt;"",AVERAGE(IF(AND($G56="3",GZ56&lt;&gt;""),HLOOKUP(GZ56,Points_Table_Modified,IF(HM56&gt;=6,8,HM56+2),FALSE),IF(GZ56&lt;&gt;"",HLOOKUP(GZ56,Points_Table,IF(HM56&gt;=6,8,HM56+2),FALSE),"")),HA56),HA56)</f>
        <v/>
      </c>
      <c r="HC56" s="51" t="str">
        <f>IF(AND($G56="5",GH56&lt;&gt;""),GH56,"")</f>
        <v/>
      </c>
      <c r="HD56" s="52" t="str">
        <f>IF(AND(GH56&lt;&gt;"",$G56="5"),_xlfn.RANK.EQ(GH56,$HC$6:$HC$89),"")</f>
        <v/>
      </c>
      <c r="HE56" s="52" t="str">
        <f>IF(IF(HD56&lt;&gt;"",IF(MAX(COUNTIF($HD$6:$HD$89,$HD$6:$HD$89))&gt;1,"x",""),"")&lt;&gt;"",HD56+1,"")</f>
        <v/>
      </c>
      <c r="HF56" s="52" t="str">
        <f>IF(HD56&lt;&gt;"",IF($G56="3",IF(GH56&lt;&gt;"",IF(AND(HD56&lt;=10,GH56&gt;=$HC$92),HLOOKUP(HD56,Points_Table_Modified,IF(HM56&gt;=6,8,HM56+2),FALSE),0),""),IF(GH56&lt;&gt;"",IF(AND(HD56&lt;=10,GH56&gt;=$HC$92),HLOOKUP(HD56,Points_Table,IF(HM56&gt;=6,8,HM56+2),FALSE),0),"")),"")</f>
        <v/>
      </c>
      <c r="HG56" s="53" t="str">
        <f>IF(HE56&lt;&gt;"",AVERAGE(IF(AND($G56="3",HE56&lt;&gt;""),HLOOKUP(HE56,Points_Table_Modified,IF(HM56&gt;=6,8,HM56+2),FALSE),IF(HE56&lt;&gt;"",HLOOKUP(HE56,Points_Table,IF(HM56&gt;=6,8,HM56+2),FALSE),"")),HF56),HF56)</f>
        <v/>
      </c>
      <c r="HH56" s="51" t="str">
        <f>IF(AND($G56="6",GH56&lt;&gt;""),GH56,"")</f>
        <v/>
      </c>
      <c r="HI56" s="52" t="str">
        <f>IF(AND(GH56&lt;&gt;"",$G56="6"),_xlfn.RANK.EQ(GH56,$HH$6:$HH$89),"")</f>
        <v/>
      </c>
      <c r="HJ56" s="52" t="str">
        <f>IF(IF(HI56&lt;&gt;"",IF(MAX(COUNTIF($HI$6:$HI$89,$HI$6:$HI$89))&gt;1,"x",""),"")&lt;&gt;"",HI56+1,"")</f>
        <v/>
      </c>
      <c r="HK56" s="52" t="str">
        <f>IF(HI56&lt;&gt;"",IF($G56="3",IF(GH56&lt;&gt;"",IF(AND(HI56&lt;=10,GH56&gt;=$HH$92),HLOOKUP(HI56,Points_Table_Modified,IF(HM56&gt;=6,8,HM56+2),FALSE),0),""),IF(GH56&lt;&gt;"",IF(AND(HI56&lt;=10,GH56&gt;=$HH$92),HLOOKUP(HI56,Points_Table,IF(HM56&gt;=6,8,HM56+2),FALSE),0),"")),"")</f>
        <v/>
      </c>
      <c r="HL56" s="53" t="str">
        <f>IF(HJ56&lt;&gt;"",AVERAGE(IF(AND($G56="3",HJ56&lt;&gt;""),HLOOKUP(HJ56,Points_Table_Modified,IF(HM56&gt;=6,8,HM56+2),FALSE),IF(HJ56&lt;&gt;"",HLOOKUP(HJ56,Points_Table,IF(HM56&gt;=6,8,HM56+2),FALSE),"")),HK56),HK56)</f>
        <v/>
      </c>
      <c r="HM56" s="57" t="e">
        <f>VLOOKUP($G56,Entries_D_Event,9,FALSE)</f>
        <v>#N/A</v>
      </c>
      <c r="HN56" s="52" t="str">
        <f>CONCATENATE(HI56,HD56,GY56,GT56,GO56,GJ56)</f>
        <v/>
      </c>
      <c r="HO56" s="118" t="str">
        <f>IF(HN56&lt;&gt;"",IF(AND($G56="3",GH56&lt;&gt;""),10,IF(GH56&lt;&gt;"",5,"")),"")</f>
        <v/>
      </c>
      <c r="HP56" s="118">
        <f>_xlfn.NUMBERVALUE(IF(HN56&lt;&gt;"",CONCATENATE(HL56,HG56,HB56,GW56,GR56,GM56),""))</f>
        <v>0</v>
      </c>
      <c r="HQ56" s="56">
        <f>IFERROR(HO56+HP56,0)</f>
        <v>0</v>
      </c>
      <c r="HR56" s="90"/>
      <c r="HS56" s="52" t="str">
        <f>IF(AND($G56="1",HR56&lt;&gt;""),HR56,"")</f>
        <v/>
      </c>
      <c r="HT56" s="52" t="str">
        <f>IF(AND(HR56&lt;&gt;"",$G56="1"),_xlfn.RANK.EQ(HR56,$HS$6:$HS$89),"")</f>
        <v/>
      </c>
      <c r="HU56" s="52" t="str">
        <f>IF(IF(HT56&lt;&gt;"",IF(MAX(COUNTIF($HT$6:$HT$89,$HT$6:$HT$89))&gt;1,"x",""),"")&lt;&gt;"",HT56+1,"")</f>
        <v/>
      </c>
      <c r="HV56" s="52" t="str">
        <f>IF(HT56&lt;&gt;"",IF($G56="3",IF(HR56&lt;&gt;"",IF(AND(HT56&lt;=10,HR56&gt;=$HS$92),HLOOKUP(HT56,Points_Table_Modified,IF(IW56&gt;=6,8,IW56+2),FALSE),0),""),IF(HR56&lt;&gt;"",IF(AND(HT56&lt;=10,HR56&gt;=$HS$92),HLOOKUP(HT56,Points_Table,IF(IW56&gt;=6,8,IW56+2),FALSE),0),"")),"")</f>
        <v/>
      </c>
      <c r="HW56" s="53" t="str">
        <f>IF(HU56&lt;&gt;"",AVERAGE(IF(AND($G56="3",HU56&lt;&gt;""),HLOOKUP(HU56,Points_Table_Modified,IF(IW56&gt;=6,8,IW56+2),FALSE),IF(HU56&lt;&gt;"",HLOOKUP(HU56,Points_Table,IF(IW56&gt;=6,8,IW56+2),FALSE),"")),HV56),HV56)</f>
        <v/>
      </c>
      <c r="HX56" s="51" t="str">
        <f>IF(AND($G56="2",HR56&lt;&gt;""),HR56,"")</f>
        <v/>
      </c>
      <c r="HY56" s="52" t="str">
        <f>IF(AND(HR56&lt;&gt;"",$G56="2"),_xlfn.RANK.EQ(HR56,$HX$6:$HX$89),"")</f>
        <v/>
      </c>
      <c r="HZ56" s="52" t="str">
        <f>IF(IF(HY56&lt;&gt;"",IF(MAX(COUNTIF($HY$6:$HY$89,$HY$6:$HY$89))&gt;1,"x",""),"")&lt;&gt;"",HY56+1,"")</f>
        <v/>
      </c>
      <c r="IA56" s="54" t="str">
        <f>IF(HY56&lt;&gt;"",IF($G56="3",IF(HR56&lt;&gt;"",IF(AND(HY56&lt;=10,HR56&gt;=$HX$92),HLOOKUP(HY56,Points_Table_Modified,IF(IW56&gt;=6,8,IW56+2),FALSE),0),""),IF(HR56&lt;&gt;"",IF(AND(HY56&lt;=10,HR56&gt;=$HX$92),HLOOKUP(HY56,Points_Table,IF(IW56&gt;=6,8,IW56+2),FALSE),0),"")),"")</f>
        <v/>
      </c>
      <c r="IB56" s="53" t="str">
        <f>IF(HZ56&lt;&gt;"",AVERAGE(IF(AND($G56="3",HZ56&lt;&gt;""),HLOOKUP(HZ56,Points_Table_Modified,IF(IW56&gt;=6,8,IW56+2),FALSE),IF(HZ56&lt;&gt;"",HLOOKUP(HZ56,Points_Table,IF(IW56&gt;=6,8,IW56+2),FALSE),"")),IA56),IA56)</f>
        <v/>
      </c>
      <c r="IC56" s="51" t="str">
        <f>IF(AND($G56="3",HR56&lt;&gt;""),HR56,"")</f>
        <v/>
      </c>
      <c r="ID56" s="52" t="str">
        <f>IF(AND(HR56&lt;&gt;"",$G56="3"),_xlfn.RANK.EQ(HR56,$IC$6:$IC$89),"")</f>
        <v/>
      </c>
      <c r="IE56" s="52" t="str">
        <f>IF(IF(ID56&lt;&gt;"",IF(MAX(COUNTIF($ID$6:$ID$89,$ID$6:$ID$89))&gt;1,"x",""),"")&lt;&gt;"",ID56+1,"")</f>
        <v/>
      </c>
      <c r="IF56" s="52" t="str">
        <f>IF(ID56&lt;&gt;"",IF($G56="3",IF(HR56&lt;&gt;"",IF(AND(ID56&lt;=20,HR56&gt;=$IC$92),HLOOKUP(ID56,Points_Table_Modified,IF(IW56&gt;=6,8,IW56+2),FALSE),0),""),IF(HR56&lt;&gt;"",IF(AND(ID56&lt;=10,HR56&gt;=$IC$92),HLOOKUP(ID56,Points_Table,IF(IW56&gt;=6,8,IW56+2),FALSE),0),"")),"")</f>
        <v/>
      </c>
      <c r="IG56" s="53" t="str">
        <f>IF(IE56&lt;&gt;"",AVERAGE(IF(AND($G56="3",IE56&lt;&gt;""),HLOOKUP(IE56,Points_Table_Modified,IF(IW56&gt;=6,8,IW56+2),FALSE),IF(IE56&lt;&gt;"",HLOOKUP(IE56,Points_Table,IF(IW56&gt;=6,8,IW56+2),FALSE),"")),IF56),IF56)</f>
        <v/>
      </c>
      <c r="IH56" s="51" t="str">
        <f>IF(AND($G56="4",HR56&lt;&gt;""),HR56,"")</f>
        <v/>
      </c>
      <c r="II56" s="52" t="str">
        <f>IF(AND(HR56&lt;&gt;"",G56="4"),_xlfn.RANK.EQ(HR56,$IH$6:$IH$89),"")</f>
        <v/>
      </c>
      <c r="IJ56" s="52" t="str">
        <f>IF(IF(II56&lt;&gt;"",IF(MAX(COUNTIF($II$6:$II$89,$II$6:$II$89))&gt;1,"x",""),"")&lt;&gt;"",II56+1,"")</f>
        <v/>
      </c>
      <c r="IK56" s="52" t="str">
        <f>IF(II56&lt;&gt;"",IF($G56="3",IF(HR56&lt;&gt;"",IF(AND(II56&lt;=10,HR56&gt;=$IH$92),HLOOKUP(II56,Points_Table_Modified,IF(IW56&gt;=6,8,IW56+2),FALSE),0),""),IF(HR56&lt;&gt;"",IF(AND(II56&lt;=10,HR56&gt;=$IH$92),HLOOKUP(II56,Points_Table,IF(IW56&gt;=6,8,IW56+2),FALSE),0),"")),"")</f>
        <v/>
      </c>
      <c r="IL56" s="53" t="str">
        <f>IF(IJ56&lt;&gt;"",AVERAGE(IF(AND($G56="3",IJ56&lt;&gt;""),HLOOKUP(IJ56,Points_Table_Modified,IF(IW56&gt;=6,8,IW56+2),FALSE),IF(IJ56&lt;&gt;"",HLOOKUP(IJ56,Points_Table,IF(IW56&gt;=6,8,IW56+2),FALSE),"")),IK56),IK56)</f>
        <v/>
      </c>
      <c r="IM56" s="51" t="str">
        <f>IF(AND($G56="5",HR56&lt;&gt;""),HR56,"")</f>
        <v/>
      </c>
      <c r="IN56" s="52" t="str">
        <f>IF(AND(HR56&lt;&gt;"",$G56="5"),_xlfn.RANK.EQ(HR56,$IM$6:$IM$89),"")</f>
        <v/>
      </c>
      <c r="IO56" s="52" t="str">
        <f>IF(IF(IN56&lt;&gt;"",IF(MAX(COUNTIF($IN$6:$IN$89,$IN$6:$IN$89))&gt;1,"x",""),"")&lt;&gt;"",IN56+1,"")</f>
        <v/>
      </c>
      <c r="IP56" s="52" t="str">
        <f>IF(IN56&lt;&gt;"",IF($G56="3",IF(HR56&lt;&gt;"",IF(AND(IN56&lt;=10,HR56&gt;=$IM$92),HLOOKUP(IN56,Points_Table_Modified,IF(IW56&gt;=6,8,IW56+2),FALSE),0),""),IF(HR56&lt;&gt;"",IF(AND(IN56&lt;=10,HR56&gt;=$IM$92),HLOOKUP(IN56,Points_Table,IF(IW56&gt;=6,8,IW56+2),FALSE),0),"")),"")</f>
        <v/>
      </c>
      <c r="IQ56" s="53" t="str">
        <f>IF(IO56&lt;&gt;"",AVERAGE(IF(AND($G56="3",IO56&lt;&gt;""),HLOOKUP(IO56,Points_Table_Modified,IF(IW56&gt;=6,8,IW56+2),FALSE),IF(IO56&lt;&gt;"",HLOOKUP(IO56,Points_Table,IF(IW56&gt;=6,8,IW56+2),FALSE),"")),IP56),IP56)</f>
        <v/>
      </c>
      <c r="IR56" s="51" t="str">
        <f>IF(AND($G56="6",HR56&lt;&gt;""),HR56,"")</f>
        <v/>
      </c>
      <c r="IS56" s="52" t="str">
        <f>IF(AND(HR56&lt;&gt;"",$G56="6"),_xlfn.RANK.EQ(HR56,$IR$6:$IR$89),"")</f>
        <v/>
      </c>
      <c r="IT56" s="52" t="str">
        <f>IF(IF(IS56&lt;&gt;"",IF(MAX(COUNTIF($IS$6:$IS$89,$IS$6:$IS$89))&gt;1,"x",""),"")&lt;&gt;"",IS56+1,"")</f>
        <v/>
      </c>
      <c r="IU56" s="52" t="str">
        <f>IF(IS56&lt;&gt;"",IF($G56="3",IF(HR56&lt;&gt;"",IF(AND(IS56&lt;=10,HR56&gt;=$IR$92),HLOOKUP(IS56,Points_Table_Modified,IF(IW56&gt;=6,8,IW56+2),FALSE),0),""),IF(HR56&lt;&gt;"",IF(AND(IS56&lt;=10,HR56&gt;=$IR$92),HLOOKUP(IS56,Points_Table,IF(IW56&gt;=6,8,IW56+2),FALSE),0),"")),"")</f>
        <v/>
      </c>
      <c r="IV56" s="53" t="str">
        <f>IF(IT56&lt;&gt;"",AVERAGE(IF(AND($G56="3",IT56&lt;&gt;""),HLOOKUP(IT56,Points_Table_Modified,IF(IW56&gt;=6,8,IW56+2),FALSE),IF(IT56&lt;&gt;"",HLOOKUP(IT56,Points_Table,IF(IW56&gt;=6,8,IW56+2),FALSE),"")),IU56),IU56)</f>
        <v/>
      </c>
      <c r="IW56" s="57" t="e">
        <f>VLOOKUP($G56,Entries_D_Event,10,FALSE)</f>
        <v>#N/A</v>
      </c>
      <c r="IX56" s="52" t="str">
        <f>CONCATENATE(IS56,IN56,II56,ID56,HY56,HT56)</f>
        <v/>
      </c>
      <c r="IY56" s="118" t="str">
        <f>IF(IX56&lt;&gt;"",IF(AND($G56="3",HR56&lt;&gt;""),10,IF(HR56&lt;&gt;"",5,"")),"")</f>
        <v/>
      </c>
      <c r="IZ56" s="118">
        <f>_xlfn.NUMBERVALUE(IF(IX56&lt;&gt;"",CONCATENATE(IV56,IQ56,IL56,IG56,IB56,HW56),""))</f>
        <v>0</v>
      </c>
      <c r="JA56" s="56">
        <f>IFERROR(IY56+IZ56,0)</f>
        <v>0</v>
      </c>
      <c r="JB56" s="90"/>
      <c r="JC56" s="52" t="str">
        <f>IF(AND($G56="1",JB56&lt;&gt;""),JB56,"")</f>
        <v/>
      </c>
      <c r="JD56" s="52" t="str">
        <f>IF(AND(JB56&lt;&gt;"",$G56="1"),_xlfn.RANK.EQ(JB56,$JC$6:$JC$89),"")</f>
        <v/>
      </c>
      <c r="JE56" s="52" t="str">
        <f>IF(IF(JD56&lt;&gt;"",IF(MAX(COUNTIF($JD$6:$JD$89,$JD$6:$JD$89))&gt;1,"x",""),"")&lt;&gt;"",JD56+1,"")</f>
        <v/>
      </c>
      <c r="JF56" s="52" t="str">
        <f>IF(JD56&lt;&gt;"",IF($G56="3",IF(JB56&lt;&gt;"",IF(AND(JD56&lt;=10,JB56&gt;=$JC$92),HLOOKUP(JD56,Points_Table_Modified,IF(KG56&gt;=6,8,KG56+2),FALSE),0),""),IF(JB56&lt;&gt;"",IF(AND(JD56&lt;=10,JB56&gt;=$JC$92),HLOOKUP(JD56,Points_Table,IF(KG56&gt;=6,8,KG56+2),FALSE),0),"")),"")</f>
        <v/>
      </c>
      <c r="JG56" s="53" t="str">
        <f>IF(JE56&lt;&gt;"",AVERAGE(IF(AND($G56="3",JE56&lt;&gt;""),HLOOKUP(JE56,Points_Table_Modified,IF(KG56&gt;=6,8,KG56+2),FALSE),IF(JE56&lt;&gt;"",HLOOKUP(JE56,Points_Table,IF(KG56&gt;=6,8,KG56+2),FALSE),"")),JF56),JF56)</f>
        <v/>
      </c>
      <c r="JH56" s="51" t="str">
        <f>IF(AND($G56="2",JB56&lt;&gt;""),JB56,"")</f>
        <v/>
      </c>
      <c r="JI56" s="52" t="str">
        <f>IF(AND(JB56&lt;&gt;"",$G56="2"),_xlfn.RANK.EQ(JB56,$JH$6:$JH$89),"")</f>
        <v/>
      </c>
      <c r="JJ56" s="52" t="str">
        <f>IF(IF(JI56&lt;&gt;"",IF(MAX(COUNTIF($JI$6:$JI$89,$JI$6:$JI$89))&gt;1,"x",""),"")&lt;&gt;"",JI56+1,"")</f>
        <v/>
      </c>
      <c r="JK56" s="54" t="str">
        <f>IF(JI56&lt;&gt;"",IF($G56="3",IF(JB56&lt;&gt;"",IF(AND(JI56&lt;=10,JB56&gt;=$JH$92),HLOOKUP(JI56,Points_Table_Modified,IF(KG56&gt;=6,8,KG56+2),FALSE),0),""),IF(JB56&lt;&gt;"",IF(AND(JI56&lt;=10,JB56&gt;=$JH$92),HLOOKUP(JI56,Points_Table,IF(KG56&gt;=6,8,KG56+2),FALSE),0),"")),"")</f>
        <v/>
      </c>
      <c r="JL56" s="53" t="str">
        <f>IF(JJ56&lt;&gt;"",AVERAGE(IF(AND($G56="3",JJ56&lt;&gt;""),HLOOKUP(JJ56,Points_Table_Modified,IF(KG56&gt;=6,8,KG56+2),FALSE),IF(JJ56&lt;&gt;"",HLOOKUP(JJ56,Points_Table,IF(KG56&gt;=6,8,KG56+2),FALSE),"")),JK56),JK56)</f>
        <v/>
      </c>
      <c r="JM56" s="51" t="str">
        <f>IF(AND($G56="3",JB56&lt;&gt;""),JB56,"")</f>
        <v/>
      </c>
      <c r="JN56" s="52" t="str">
        <f>IF(AND(JB56&lt;&gt;"",$G56="3"),_xlfn.RANK.EQ(JB56,$JM$6:$JM$89),"")</f>
        <v/>
      </c>
      <c r="JO56" s="52" t="str">
        <f>IF(IF(JN56&lt;&gt;"",IF(MAX(COUNTIF($JN$6:$JN$89,$JN$6:$JN$89))&gt;1,"x",""),"")&lt;&gt;"",JN56+1,"")</f>
        <v/>
      </c>
      <c r="JP56" s="52" t="str">
        <f>IF(JN56&lt;&gt;"",IF($G56="3",IF(JB56&lt;&gt;"",IF(AND(JN56&lt;=20,JB56&gt;=$JM$92),HLOOKUP(JN56,Points_Table_Modified,IF(KG56&gt;=6,8,KG56+2),FALSE),0),""),IF(JB56&lt;&gt;"",IF(AND(JN56&lt;=10,JB56&gt;=$JM$92),HLOOKUP(JN56,Points_Table,IF(KG56&gt;=6,8,KG56+2),FALSE),0),"")),"")</f>
        <v/>
      </c>
      <c r="JQ56" s="53" t="str">
        <f>IF(JO56&lt;&gt;"",AVERAGE(IF(AND($G56="3",JO56&lt;&gt;""),HLOOKUP(JO56,Points_Table_Modified,IF(KG56&gt;=6,8,KG56+2),FALSE),IF(JO56&lt;&gt;"",HLOOKUP(JO56,Points_Table,IF(KG56&gt;=6,8,KG56+2),FALSE),"")),JP56),JP56)</f>
        <v/>
      </c>
      <c r="JR56" s="51" t="str">
        <f>IF(AND($G56="4",JB56&lt;&gt;""),JB56,"")</f>
        <v/>
      </c>
      <c r="JS56" s="52" t="str">
        <f>IF(AND(JB56&lt;&gt;"",G56="4"),_xlfn.RANK.EQ(JB56,$JR$6:$JR$89),"")</f>
        <v/>
      </c>
      <c r="JT56" s="52" t="str">
        <f>IF(IF(JS56&lt;&gt;"",IF(MAX(COUNTIF($JS$6:$JS$89,$JS$6:$JS$89))&gt;1,"x",""),"")&lt;&gt;"",JS56+1,"")</f>
        <v/>
      </c>
      <c r="JU56" s="52" t="str">
        <f>IF(JS56&lt;&gt;"",IF($G56="3",IF(JB56&lt;&gt;"",IF(AND(JS56&lt;=10,JB56&gt;=$JR$92),HLOOKUP(JS56,Points_Table_Modified,IF(KG56&gt;=6,8,KG56+2),FALSE),0),""),IF(JB56&lt;&gt;"",IF(AND(JS56&lt;=10,JB56&gt;=$JR$92),HLOOKUP(JS56,Points_Table,IF(KG56&gt;=6,8,KG56+2),FALSE),0),"")),"")</f>
        <v/>
      </c>
      <c r="JV56" s="53" t="str">
        <f>IF(JT56&lt;&gt;"",AVERAGE(IF(AND($G56="3",JT56&lt;&gt;""),HLOOKUP(JT56,Points_Table_Modified,IF(KG56&gt;=6,8,KG56+2),FALSE),IF(JT56&lt;&gt;"",HLOOKUP(JT56,Points_Table,IF(KG56&gt;=6,8,KG56+2),FALSE),"")),JU56),JU56)</f>
        <v/>
      </c>
      <c r="JW56" s="51" t="str">
        <f>IF(AND($G56="5",JB56&lt;&gt;""),JB56,"")</f>
        <v/>
      </c>
      <c r="JX56" s="52" t="str">
        <f>IF(AND(JB56&lt;&gt;"",$G56="5"),_xlfn.RANK.EQ(JB56,$JW$6:$JW$89),"")</f>
        <v/>
      </c>
      <c r="JY56" s="52" t="str">
        <f>IF(IF(JX56&lt;&gt;"",IF(MAX(COUNTIF($JX$6:$JX$89,$JX$6:$JX$89))&gt;1,"x",""),"")&lt;&gt;"",JX56+1,"")</f>
        <v/>
      </c>
      <c r="JZ56" s="52" t="str">
        <f>IF(JX56&lt;&gt;"",IF($G56="3",IF(JB56&lt;&gt;"",IF(AND(JX56&lt;=10,JB56&gt;=$JW$92),HLOOKUP(JX56,Points_Table_Modified,IF(KG56&gt;=6,8,KG56+2),FALSE),0),""),IF(JB56&lt;&gt;"",IF(AND(JX56&lt;=10,JB56&gt;=$JW$92),HLOOKUP(JX56,Points_Table,IF(KG56&gt;=6,8,KG56+2),FALSE),0),"")),"")</f>
        <v/>
      </c>
      <c r="KA56" s="53" t="str">
        <f>IF(JY56&lt;&gt;"",AVERAGE(IF(AND($G56="3",JY56&lt;&gt;""),HLOOKUP(JY56,Points_Table_Modified,IF(KG56&gt;=6,8,KG56+2),FALSE),IF(JY56&lt;&gt;"",HLOOKUP(JY56,Points_Table,IF(KG56&gt;=6,8,KG56+2),FALSE),"")),JZ56),JZ56)</f>
        <v/>
      </c>
      <c r="KB56" s="51" t="str">
        <f>IF(AND($G56="6",JB56&lt;&gt;""),JB56,"")</f>
        <v/>
      </c>
      <c r="KC56" s="52" t="str">
        <f>IF(AND(JB56&lt;&gt;"",$G56="6"),_xlfn.RANK.EQ(JB56,$KB$6:$KB$89),"")</f>
        <v/>
      </c>
      <c r="KD56" s="52" t="str">
        <f>IF(IF(KC56&lt;&gt;"",IF(MAX(COUNTIF($KC$6:$KC$89,$KC$6:$KC$89))&gt;1,"x",""),"")&lt;&gt;"",KC56+1,"")</f>
        <v/>
      </c>
      <c r="KE56" s="52" t="str">
        <f>IF(KC56&lt;&gt;"",IF($G56="3",IF(JB56&lt;&gt;"",IF(AND(KC56&lt;=10,JB56&gt;=$KB$92),HLOOKUP(KC56,Points_Table_Modified,IF(KG56&gt;=6,8,KG56+2),FALSE),0),""),IF(JB56&lt;&gt;"",IF(AND(KC56&lt;=10,JB56&gt;=$KB$92),HLOOKUP(KC56,Points_Table,IF(KG56&gt;=6,8,KG56+2),FALSE),0),"")),"")</f>
        <v/>
      </c>
      <c r="KF56" s="53" t="str">
        <f>IF(KD56&lt;&gt;"",AVERAGE(IF(AND($G56="3",KD56&lt;&gt;""),HLOOKUP(KD56,Points_Table_Modified,IF(KG56&gt;=6,8,KG56+2),FALSE),IF(KD56&lt;&gt;"",HLOOKUP(KD56,Points_Table,IF(KG56&gt;=6,8,KG56+2),FALSE),"")),KE56),KE56)</f>
        <v/>
      </c>
      <c r="KG56" s="57" t="e">
        <f>VLOOKUP($G56,Entries_D_Event,11,FALSE)</f>
        <v>#N/A</v>
      </c>
      <c r="KH56" s="52" t="str">
        <f>CONCATENATE(KC56,JX56,JS56,JN56,JI56,JD56)</f>
        <v/>
      </c>
      <c r="KI56" s="118" t="str">
        <f>IF(KH56&lt;&gt;"",IF(AND($G56="3",JB56&lt;&gt;""),10,IF(JB56&lt;&gt;"",5,"")),"")</f>
        <v/>
      </c>
      <c r="KJ56" s="118">
        <f>_xlfn.NUMBERVALUE(IF(KH56&lt;&gt;"",CONCATENATE(KF56,KA56,JV56,JQ56,JL56,JG56),""))</f>
        <v>0</v>
      </c>
      <c r="KK56" s="56">
        <f>IFERROR(KI56+KJ56,0)</f>
        <v>0</v>
      </c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</row>
    <row r="57" spans="1:358" s="1" customFormat="1" x14ac:dyDescent="0.25">
      <c r="A57" s="35"/>
      <c r="B57" s="45">
        <v>52</v>
      </c>
      <c r="C57" s="46" t="s">
        <v>222</v>
      </c>
      <c r="D57" s="47" t="s">
        <v>223</v>
      </c>
      <c r="E57" s="50"/>
      <c r="F57" s="109">
        <v>932</v>
      </c>
      <c r="G57" s="49"/>
      <c r="H57" s="50" t="s">
        <v>213</v>
      </c>
      <c r="I57" s="187">
        <f>AS57+CC57+DM57+EW57+GG57+HQ57+JA57+KK57</f>
        <v>0</v>
      </c>
      <c r="J57" s="116"/>
      <c r="K57" s="102" t="str">
        <f>IF(AND(J57&lt;&gt;"",$G57="1"),J57,"")</f>
        <v/>
      </c>
      <c r="L57" s="103" t="str">
        <f>IF(AND(J57&lt;&gt;"",$G57="1"),_xlfn.RANK.EQ(J57,$K$6:$K$89),"")</f>
        <v/>
      </c>
      <c r="M57" s="103" t="str">
        <f>IF(G57="6",IF(IF(L57&lt;&gt;"",IF(MAX(COUNTIF($L$6:$L$89,$L$6:$L$89))&gt;1,"x",""),"")&lt;&gt;"",L57+1,""),IF(K57=0,"",IF(IF(L57&lt;&gt;"",IF(MAX(COUNTIF($L$6:$L$89,$L$6:$L$89))&gt;1,"x",""),"")&lt;&gt;"",L57+1,"")))</f>
        <v/>
      </c>
      <c r="N57" s="103" t="str">
        <f>IF(L57&lt;&gt;"",IF($G57="3",IF(AND(L57&lt;=20,J57&gt;=$K$92),HLOOKUP(L57,Points_Table_Modified,IF(AO57&gt;=6,8,AO57+2),FALSE),0),IF(AND(L57&lt;=10,J57&gt;=$K$92),HLOOKUP(L57,Points_Table,IF(AO57&gt;=6,8,AO57+2),FALSE),0)),"")</f>
        <v/>
      </c>
      <c r="O57" s="103" t="str">
        <f>IF(M57&lt;&gt;"",AVERAGE(IF(AND($G57="3",M57&lt;&gt;""),HLOOKUP(M57,Points_Table_Modified,IF(AO57&gt;=6,8,AO57+2),FALSE),IF(M57&lt;&gt;"",HLOOKUP(M57,Points_Table,IF(AO57&gt;=6,8,AO57+2),FALSE),"")),N57),N57)</f>
        <v/>
      </c>
      <c r="P57" s="102" t="str">
        <f>IF(AND(J57&lt;&gt;"",$G57="2"),J57,"")</f>
        <v/>
      </c>
      <c r="Q57" s="103" t="str">
        <f>IF(AND(J57&lt;&gt;"",$G57="2"),_xlfn.RANK.EQ(J57,$P$6:$P$89),"")</f>
        <v/>
      </c>
      <c r="R57" s="103" t="str">
        <f>IF(G57="6",IF(IF(Q57&lt;&gt;"",IF(MAX(COUNTIF($Q$6:$Q$89,$Q$6:$Q$89))&gt;1,"x",""),"")&lt;&gt;"",Q57+1,""),IF(P57=0,"",IF(IF(Q57&lt;&gt;"",IF(MAX(COUNTIF($Q$6:$Q$89,$Q$6:$Q$89))&gt;1,"x",""),"")&lt;&gt;"",Q57+1,"")))</f>
        <v/>
      </c>
      <c r="S57" s="103" t="str">
        <f>IF(Q57&lt;&gt;"",IF($G57="3",IF(J57&lt;&gt;"",IF(AND(Q57&lt;=10,J57&gt;=$P$92),HLOOKUP(Q57,Points_Table_Modified,IF(AO57&gt;=6,8,AO57+2),FALSE),0),""),IF(J57&lt;&gt;"",IF(AND(Q57&lt;=10,J57&gt;=$P$92),HLOOKUP(Q57,Points_Table,IF(AO57&gt;=6,8,AO57+2),FALSE),0),"")),"")</f>
        <v/>
      </c>
      <c r="T57" s="103" t="str">
        <f>IF(R57&lt;&gt;"",AVERAGE(IF(AND($G57="3",R57&lt;&gt;""),HLOOKUP(R57,Points_Table_Modified,IF(AO57&gt;=6,8,AO57+2),FALSE),IF(R57&lt;&gt;"",HLOOKUP(R57,Points_Table,IF(AO57&gt;=6,8,AO57+2),FALSE),"")),S57),S57)</f>
        <v/>
      </c>
      <c r="U57" s="102" t="str">
        <f>IF(AND(J57&lt;&gt;"",$G57="3"),J57,"")</f>
        <v/>
      </c>
      <c r="V57" s="103" t="str">
        <f>IF(AND(J57&lt;&gt;"",$G57="3"),_xlfn.RANK.EQ(J57,$U$6:$U$89),"")</f>
        <v/>
      </c>
      <c r="W57" s="103" t="str">
        <f>IF(G57="6",IF(IF(V57&lt;&gt;"",IF(MAX(COUNTIF($V$6:$V$89,$V$6:$V$89))&gt;1,"x",""),"")&lt;&gt;"",V57+1,""),IF(U57=0,"",IF(IF(V57&lt;&gt;"",IF(MAX(COUNTIF($V$6:$V$89,$V$6:$V$89))&gt;1,"x",""),"")&lt;&gt;"",V57+1,"")))</f>
        <v/>
      </c>
      <c r="X57" s="103" t="str">
        <f>IF(V57&lt;&gt;"",IF($G57="3",IF(J57&lt;&gt;"",IF(AND(V57&lt;=20,J57&gt;=$U$92),HLOOKUP(V57,Points_Table_Modified,IF(AO57&gt;=6,8,AO57+2),FALSE),0),""),IF(J57&lt;&gt;"",IF(AND(V57&lt;=10,$J57&gt;=$U$92),HLOOKUP(V57,Points_Table,IF(AO57&gt;=6,8,AO57+2),FALSE),0),"")),"")</f>
        <v/>
      </c>
      <c r="Y57" s="103" t="str">
        <f>IF(W57&lt;&gt;"",AVERAGE(IF(AND($G57="3",W57&lt;&gt;""),HLOOKUP(W57,Points_Table_Modified,IF(AO57&gt;=6,8,AO57+2),FALSE),IF(W57&lt;&gt;"",HLOOKUP(W57,Points_Table,IF(AO57&gt;=6,8,AO57+2),FALSE),"")),X57),X57)</f>
        <v/>
      </c>
      <c r="Z57" s="102" t="str">
        <f>IF(AND(J57&lt;&gt;"",$G57="4"),J57,"")</f>
        <v/>
      </c>
      <c r="AA57" s="103" t="str">
        <f>IF(AND($J57&lt;&gt;"",G57="4"),_xlfn.RANK.EQ(J57,$Z$6:$Z$89),"")</f>
        <v/>
      </c>
      <c r="AB57" s="103" t="str">
        <f>IF($G57="6",IF(IF(AA57&lt;&gt;"",IF(MAX(COUNTIF($AA$6:$AA$89,$AA$6:$AA$89))&gt;1,"x",""),"")&lt;&gt;"",AA57+1,""),IF(Z57=0,"",IF(IF(AA57&lt;&gt;"",IF(MAX(COUNTIF($AA$6:$AA$89,$AA$6:$AA$89))&gt;1,"x",""),"")&lt;&gt;"",AA57+1,"")))</f>
        <v/>
      </c>
      <c r="AC57" s="103" t="str">
        <f>IF(AA57&lt;&gt;"",IF($G57="3",IF(J57&lt;&gt;"",IF(AND(AA57&lt;=10,J57&gt;=$Z$92),HLOOKUP(AA57,Points_Table_Modified,IF(AO57&gt;=6,8,AO57+2),FALSE),0),""),IF(J57&lt;&gt;"",IF(AND(AA57&lt;=10,J57&gt;=$Z$92),HLOOKUP(AA57,Points_Table,IF(AO57&gt;=6,8,AO57+2),FALSE),0),"")),"")</f>
        <v/>
      </c>
      <c r="AD57" s="103" t="str">
        <f>IF(AB57&lt;&gt;"",AVERAGE(IF(AND($G57="3",AB57&lt;&gt;""),HLOOKUP(AB57,Points_Table_Modified,IF(AO57&gt;=6,8,AO57+2),FALSE),IF(AB57&lt;&gt;"",HLOOKUP(AB57,Points_Table,IF(AO57&gt;=6,8,AO57+2),FALSE),"")),AC57),AC57)</f>
        <v/>
      </c>
      <c r="AE57" s="102" t="str">
        <f>IF(AND(J57&lt;&gt;"",$G57="5"),J57,"")</f>
        <v/>
      </c>
      <c r="AF57" s="103" t="str">
        <f>IF(AND(J57&lt;&gt;"",$G57="5"),_xlfn.RANK.EQ(J57,$AE$6:$AE$89),"")</f>
        <v/>
      </c>
      <c r="AG57" s="103" t="str">
        <f>IF($G57="6",IF(IF(AF57&lt;&gt;"",IF(MAX(COUNTIF($AF$6:$AF$89,$AF$6:$AF$89))&gt;1,"x",""),"")&lt;&gt;"",AF57+1,""),IF(AE57=0,"",IF(IF(AF57&lt;&gt;"",IF(MAX(COUNTIF($AF$6:$AF$89,$AF$6:$AF$89))&gt;1,"x",""),"")&lt;&gt;"",AF57+1,"")))</f>
        <v/>
      </c>
      <c r="AH57" s="103" t="str">
        <f>IF(AF57&lt;&gt;"",IF($G57="3",IF(J57&lt;&gt;"",IF(AND(AF57&lt;=10,J57&gt;=$AE$92),HLOOKUP(AF57,Points_Table_Modified,IF(AO57&gt;=6,8,AO57+2),FALSE),0),""),IF(J57&lt;&gt;"",IF(AND(AF57&lt;=10,J57&gt;=$AE$92),HLOOKUP(AF57,Points_Table,IF(AO57&gt;=6,8,AO57+2),FALSE),0),"")),"")</f>
        <v/>
      </c>
      <c r="AI57" s="103" t="str">
        <f>IF(AG57&lt;&gt;"",AVERAGE(IF(AND($G57="3",AG57&lt;&gt;""),HLOOKUP(AG57,Points_Table_Modified,IF(AO57&gt;=6,8,AO57+2),FALSE),IF(AG57&lt;&gt;"",HLOOKUP(AG57,Points_Table,IF(AO57&gt;=6,8,AO57+2),FALSE),"")),AH57),AH57)</f>
        <v/>
      </c>
      <c r="AJ57" s="102" t="str">
        <f>IF(AND(J57&lt;&gt;"",$G57="6"),J57,"")</f>
        <v/>
      </c>
      <c r="AK57" s="103" t="str">
        <f>IF(AND(J57&lt;&gt;"",$G57="6"),_xlfn.RANK.EQ(J57,$AJ$6:$AJ$89),"")</f>
        <v/>
      </c>
      <c r="AL57" s="103" t="str">
        <f>IF(G57="6",IF(IF(AK57&lt;&gt;"",IF(MAX(COUNTIF($AK$6:$AK$89,$AK$6:$AK$89))&gt;1,"x",""),"")&lt;&gt;"",AK57+1,""),IF(AJ57=0,"",IF(IF(AK57&lt;&gt;"",IF(MAX(COUNTIF($AK$6:$AK$89,$AK$6:$AK$89))&gt;1,"x",""),"")&lt;&gt;"",AK57+1,"")))</f>
        <v/>
      </c>
      <c r="AM57" s="103" t="str">
        <f>IF(AK57&lt;&gt;"",IF($G57="3",IF(J57&lt;&gt;"",IF(AND(AK57&lt;=10,J57&gt;=$AJ$92),HLOOKUP(AK57,Points_Table_Modified,IF(AO57&gt;=6,8,AO57+2),FALSE),0),""),IF(J57&lt;&gt;"",IF(AND(AK57&lt;=10,J57&gt;=$AJ$92),HLOOKUP(AK57,Points_Table,IF(AO57&gt;=6,8,AO57+2),FALSE),0),"")),"")</f>
        <v/>
      </c>
      <c r="AN57" s="136" t="str">
        <f>IF(AL57&lt;&gt;"",AVERAGE(IF(AND($G57="3",AL57&lt;&gt;""),HLOOKUP(AL57,Points_Table_Modified,IF(AO57&gt;=6,8,AO57+2),FALSE),IF(AL57&lt;&gt;"",HLOOKUP(AL57,Points_Table,IF(AO57&gt;=6,8,AO57+2),FALSE),"")),AM57),AM57)</f>
        <v/>
      </c>
      <c r="AO57" s="55" t="e">
        <f>VLOOKUP($G57,Entries_D_Event,4,FALSE)</f>
        <v>#N/A</v>
      </c>
      <c r="AP57" s="52" t="str">
        <f>CONCATENATE(AK57,AF57,AA57,V57,Q57,L57)</f>
        <v/>
      </c>
      <c r="AQ57" s="118" t="str">
        <f>IF(AP57&lt;&gt;"",IF(AND($G57="3",J57&lt;&gt;""),10,IF(J57&lt;&gt;"",5,"")),"")</f>
        <v/>
      </c>
      <c r="AR57" s="118">
        <f>_xlfn.NUMBERVALUE(IF(AP57&lt;&gt;"",CONCATENATE(AN57,AI57,AD57,Y57,T57,O57),""))</f>
        <v>0</v>
      </c>
      <c r="AS57" s="56">
        <f>IFERROR(AQ57+AR57,0)</f>
        <v>0</v>
      </c>
      <c r="AT57" s="90"/>
      <c r="AU57" s="54" t="str">
        <f>IF(AND(AT57&lt;&gt;"",$G57="1"),AT57,"")</f>
        <v/>
      </c>
      <c r="AV57" s="52" t="str">
        <f>IF(AND(AT57&lt;&gt;"",$G57="1"),_xlfn.RANK.EQ(AT57,$AU$6:$AU$89),"")</f>
        <v/>
      </c>
      <c r="AW57" s="52" t="str">
        <f>IF(IF(AV57&lt;&gt;"",IF(MAX(COUNTIF($AV$6:$AV$89,$AV$6:$AV$89))&gt;1,"x",""),"")&lt;&gt;"",AV57+1,"")</f>
        <v/>
      </c>
      <c r="AX57" s="52" t="str">
        <f>IF(AV57&lt;&gt;"",IF($G57="3",IF(AT57&lt;&gt;"",IF(AND(AV57&lt;=10,AT57&gt;=$AU$92),HLOOKUP(AV57,Points_Table_Modified,IF(BY57&gt;=6,8,BY57+2),FALSE),0),""),IF(AT57&lt;&gt;"",IF(AND(AV57&lt;=10,AT57&gt;=$AU$92),HLOOKUP(AV57,Points_Table,IF(BY57&gt;=6,8,BY57+2),FALSE),0),"")),"")</f>
        <v/>
      </c>
      <c r="AY57" s="53" t="str">
        <f>IF(AW57&lt;&gt;"",AVERAGE(IF(AND($G57="3",AW57&lt;&gt;""),HLOOKUP(AW57,Points_Table_Modified,IF(BY57&gt;=6,8,BY57+2),FALSE),IF(AW57&lt;&gt;"",HLOOKUP(AW57,Points_Table,IF(BY57&gt;=6,8,BY57+2),FALSE),"")),AX57),AX57)</f>
        <v/>
      </c>
      <c r="AZ57" s="51" t="str">
        <f>IF(AND($G57="2",AT57&lt;&gt;""),AT57,"")</f>
        <v/>
      </c>
      <c r="BA57" s="52" t="str">
        <f>IF(AND(AT57&lt;&gt;"",$G57="2"),_xlfn.RANK.EQ(AT57,$AZ$6:$AZ$89),"")</f>
        <v/>
      </c>
      <c r="BB57" s="52" t="str">
        <f>IF(IF(BA57&lt;&gt;"",IF(MAX(COUNTIF($BA$6:$BA$89,$BA$6:$BA$89))&gt;1,"x",""),"")&lt;&gt;"",BA57+1,"")</f>
        <v/>
      </c>
      <c r="BC57" s="54" t="str">
        <f>IF(BA57&lt;&gt;"",IF($G57="3",IF(AT57&lt;&gt;"",IF(AND(BA57&lt;=10,AT57&gt;=$AZ$92),HLOOKUP(BA57,Points_Table_Modified,IF(BY57&gt;=6,8,BY57+2),FALSE),0),""),IF(AT57&lt;&gt;"",IF(AND(BA57&lt;=10,AT57&gt;=$AZ$92),HLOOKUP(BA57,Points_Table,IF(BY57&gt;=6,8,BY57+2),FALSE),0),"")),"")</f>
        <v/>
      </c>
      <c r="BD57" s="53" t="str">
        <f>IF(BB57&lt;&gt;"",AVERAGE(IF(AND($G57="3",BB57&lt;&gt;""),HLOOKUP(BB57,Points_Table_Modified,IF(BY57&gt;=6,8,BY57+2),FALSE),IF(BB57&lt;&gt;"",HLOOKUP(BB57,Points_Table,IF(BY57&gt;=6,8,BY57+2),FALSE),"")),BC57),BC57)</f>
        <v/>
      </c>
      <c r="BE57" s="51" t="str">
        <f>IF(AND($G57="3",AT57&lt;&gt;""),AT57,"")</f>
        <v/>
      </c>
      <c r="BF57" s="52" t="str">
        <f>IF(AND(AT57&lt;&gt;"",$G57="3"),_xlfn.RANK.EQ(AT57,$BE$6:$BE$89),"")</f>
        <v/>
      </c>
      <c r="BG57" s="52" t="str">
        <f>IF(IF(BF57&lt;&gt;"",IF(MAX(COUNTIF($BF$6:$BF$89,$BF$6:$BF$89))&gt;1,"x",""),"")&lt;&gt;"",BF57+1,"")</f>
        <v/>
      </c>
      <c r="BH57" s="52" t="str">
        <f>IF(BF57&lt;&gt;"",IF($G57="3",IF(AT57&lt;&gt;"",IF(AND(BF57&lt;=20,AT57&gt;=$BE$92),HLOOKUP(BF57,Points_Table_Modified,IF(BY57&gt;=6,8,BY57+2),FALSE),0),""),IF(AT57&lt;&gt;"",IF(AND(BF57&lt;=10,AT57&gt;=$BE$92),HLOOKUP(BF57,Points_Table,IF(BY57&gt;=6,8,BY57+2),FALSE),0),"")),"")</f>
        <v/>
      </c>
      <c r="BI57" s="53" t="str">
        <f>IF(BG57&lt;&gt;"",AVERAGE(IF(AND($G57="3",BG57&lt;&gt;""),HLOOKUP(BG57,Points_Table_Modified,IF(BY57&gt;=6,8,BY57+2),FALSE),IF(BG57&lt;&gt;"",HLOOKUP(BG57,Points_Table,IF(BY57&gt;=6,8,BY57+2),FALSE),"")),BH57),BH57)</f>
        <v/>
      </c>
      <c r="BJ57" s="51" t="str">
        <f>IF(AND($G57="4",AT57&lt;&gt;""),AT57,"")</f>
        <v/>
      </c>
      <c r="BK57" s="52" t="str">
        <f>IF(AND(AT57&lt;&gt;"",G57="4"),_xlfn.RANK.EQ(AT57,$BJ$6:$BJ$89),"")</f>
        <v/>
      </c>
      <c r="BL57" s="52" t="str">
        <f>IF(IF(BK57&lt;&gt;"",IF(MAX(COUNTIF($BK$6:$BK$89,$BK$6:$BK$89))&gt;1,"x",""),"")&lt;&gt;"",BK57+1,"")</f>
        <v/>
      </c>
      <c r="BM57" s="52" t="str">
        <f>IF(BK57&lt;&gt;"",IF($G57="3",IF(AT57&lt;&gt;"",IF(AND(BK57&lt;=10,AT57&gt;=$BJ$92),HLOOKUP(BK57,Points_Table_Modified,IF(BY57&gt;=6,8,BY57+2),FALSE),0),""),IF(AT57&lt;&gt;"",IF(AND(BK57&lt;=10,AT57&gt;=$BJ$92),HLOOKUP(BK57,Points_Table,IF(BY57&gt;=6,8,BY57+2),FALSE),0),"")),"")</f>
        <v/>
      </c>
      <c r="BN57" s="53" t="str">
        <f>IF(BL57&lt;&gt;"",AVERAGE(IF(AND($G57="3",BL57&lt;&gt;""),HLOOKUP(BL57,Points_Table_Modified,IF(BY57&gt;=6,8,BY57+2),FALSE),IF(BL57&lt;&gt;"",HLOOKUP(BL57,Points_Table,IF(BY57&gt;=6,8,BY57+2),FALSE),"")),BM57),BM57)</f>
        <v/>
      </c>
      <c r="BO57" s="51" t="str">
        <f>IF(AND($G57="5",AT57&lt;&gt;""),AT57,"")</f>
        <v/>
      </c>
      <c r="BP57" s="52" t="str">
        <f>IF(AND(AT57&lt;&gt;"",$G57="5"),_xlfn.RANK.EQ(AT57,$BO$6:$BO$89),"")</f>
        <v/>
      </c>
      <c r="BQ57" s="52" t="str">
        <f>IF(IF(BP57&lt;&gt;"",IF(MAX(COUNTIF($BP$6:$BP$89,$BP$6:$BP$89))&gt;1,"x",""),"")&lt;&gt;"",BP57+1,"")</f>
        <v/>
      </c>
      <c r="BR57" s="52" t="str">
        <f>IF(BP57&lt;&gt;"",IF($G57="3",IF(AT57&lt;&gt;"",IF(AND(BP57&lt;=10,AT57&gt;=$BO$92),HLOOKUP(BP57,Points_Table_Modified,IF(BY57&gt;=6,8,BY57+2),FALSE),0),""),IF(AT57&lt;&gt;"",IF(AND(BP57&lt;=10,AT57&gt;=$BO$92),HLOOKUP(BP57,Points_Table,IF(BY57&gt;=6,8,BY57+2),FALSE),0),"")),"")</f>
        <v/>
      </c>
      <c r="BS57" s="53" t="str">
        <f>IF(BQ57&lt;&gt;"",AVERAGE(IF(AND($G57="3",BQ57&lt;&gt;""),HLOOKUP(BQ57,Points_Table_Modified,IF(BY57&gt;=6,8,BY57+2),FALSE),IF(BQ57&lt;&gt;"",HLOOKUP(BQ57,Points_Table,IF(BY57&gt;=6,8,BY57+2),FALSE),"")),BR57),BR57)</f>
        <v/>
      </c>
      <c r="BT57" s="51" t="str">
        <f>IF(AND($G57="6",AT57&lt;&gt;""),AT57,"")</f>
        <v/>
      </c>
      <c r="BU57" s="52" t="str">
        <f>IF(AND(AT57&lt;&gt;"",$G57="6"),_xlfn.RANK.EQ(AT57,$BT$6:$BT$89),"")</f>
        <v/>
      </c>
      <c r="BV57" s="52" t="str">
        <f>IF(IF(BU57&lt;&gt;"",IF(MAX(COUNTIF($BU$6:$BU$89,$BU$6:$BU$89))&gt;1,"x",""),"")&lt;&gt;"",BU57+1,"")</f>
        <v/>
      </c>
      <c r="BW57" s="52" t="str">
        <f>IF(BU57&lt;&gt;"",IF($G57="3",IF(AT57&lt;&gt;"",IF(AND(BU57&lt;=10,AT57&gt;=$BT$92),HLOOKUP(BU57,Points_Table_Modified,IF(BY57&gt;=6,8,BY57+2),FALSE),0),""),IF(AT57&lt;&gt;"",IF(AND(BU57&lt;=10,AT57&gt;=$BT$92),HLOOKUP(BU57,Points_Table,IF(BY57&gt;=6,8,BY57+2),FALSE),0),"")),"")</f>
        <v/>
      </c>
      <c r="BX57" s="53" t="str">
        <f>IF(BV57&lt;&gt;"",AVERAGE(IF(AND($G57="3",BV57&lt;&gt;""),HLOOKUP(BV57,Points_Table_Modified,IF(BY57&gt;=6,8,BY57+2),FALSE),IF(BV57&lt;&gt;"",HLOOKUP(BV57,Points_Table,IF(BY57&gt;=6,8,BY57+2),FALSE),"")),BW57),BW57)</f>
        <v/>
      </c>
      <c r="BY57" s="55" t="e">
        <f>VLOOKUP($G57,Entries_D_Event,5,FALSE)</f>
        <v>#N/A</v>
      </c>
      <c r="BZ57" s="52" t="str">
        <f>CONCATENATE(BU57,BP57,BK57,BF57,BA57,AV57)</f>
        <v/>
      </c>
      <c r="CA57" s="118" t="str">
        <f>IF(BZ57&lt;&gt;"",IF(AND($G57="3",AT57&lt;&gt;""),10,IF(AT57&lt;&gt;"",5,"")),"")</f>
        <v/>
      </c>
      <c r="CB57" s="118">
        <f>_xlfn.NUMBERVALUE(IF(BZ57&lt;&gt;"",CONCATENATE(BX57,BS57,BN57,BI57,BD57,AY57),""))</f>
        <v>0</v>
      </c>
      <c r="CC57" s="56">
        <f>IFERROR(CA57+CB57,0)</f>
        <v>0</v>
      </c>
      <c r="CD57" s="90">
        <v>0</v>
      </c>
      <c r="CE57" s="54" t="str">
        <f>IF(AND($G57="1",CD57&lt;&gt;""),CD57,"")</f>
        <v/>
      </c>
      <c r="CF57" s="52" t="str">
        <f>IF(AND(CD57&lt;&gt;"",$G57="1"),_xlfn.RANK.EQ(CD57,$CE$6:$CE$89),"")</f>
        <v/>
      </c>
      <c r="CG57" s="52" t="str">
        <f>IF(IF(CF57&lt;&gt;"",IF(MAX(COUNTIF($CF$6:$CF$89,$CF$6:$CF$89))&gt;1,"x",""),"")&lt;&gt;"",CF57+1,"")</f>
        <v/>
      </c>
      <c r="CH57" s="52" t="str">
        <f>IF(CF57&lt;&gt;"",IF($G57="3",IF(CD57&lt;&gt;"",IF(AND(CF57&lt;=10,CD57&gt;=$CE$92),HLOOKUP(CF57,Points_Table_Modified,IF(DI57&gt;=6,8,DI57+2),FALSE),0),""),IF(CD57&lt;&gt;"",IF(AND(CF57&lt;=10,CD57&gt;=$CE$92),HLOOKUP(CF57,Points_Table,IF(DI57&gt;=6,8,DI57+2),FALSE),0),"")),"")</f>
        <v/>
      </c>
      <c r="CI57" s="53" t="str">
        <f>IF(CG57&lt;&gt;"",AVERAGE(IF(AND($G57="3",CG57&lt;&gt;""),HLOOKUP(CG57,Points_Table_Modified,IF(DI57&gt;=6,8,DI57+2),FALSE),IF(CG57&lt;&gt;"",HLOOKUP(CG57,Points_Table,IF(DI57&gt;=6,8,DI57+2),FALSE),"")),CH57),CH57)</f>
        <v/>
      </c>
      <c r="CJ57" s="51" t="str">
        <f>IF(AND($G57="2",CD57&lt;&gt;""),CD57,"")</f>
        <v/>
      </c>
      <c r="CK57" s="52" t="str">
        <f>IF(AND(CD57&lt;&gt;"",$G57="2"),_xlfn.RANK.EQ(CD57,$CJ$6:$CJ$89),"")</f>
        <v/>
      </c>
      <c r="CL57" s="52" t="str">
        <f>IF(IF(CK57&lt;&gt;"",IF(MAX(COUNTIF($CK$6:$CK$89,$CK$6:$CK$89))&gt;1,"x",""),"")&lt;&gt;"",CK57+1,"")</f>
        <v/>
      </c>
      <c r="CM57" s="54" t="str">
        <f>IF(CK57&lt;&gt;"",IF($G57="3",IF(CD57&lt;&gt;"",IF(AND(CK57&lt;=10,CD57&gt;=$CJ$92),HLOOKUP(CK57,Points_Table_Modified,IF(DI57&gt;=6,8,DI57+2),FALSE),0),""),IF(CD57&lt;&gt;"",IF(AND(CK57&lt;=10,CD57&gt;=$CJ$92),HLOOKUP(CK57,Points_Table,IF(DI57&gt;=6,8,DI57+2),FALSE),0),"")),"")</f>
        <v/>
      </c>
      <c r="CN57" s="53" t="str">
        <f>IF(CL57&lt;&gt;"",AVERAGE(IF(AND($G57="3",CL57&lt;&gt;""),HLOOKUP(CL57,Points_Table_Modified,IF(DI57&gt;=6,8,DI57+2),FALSE),IF(CL57&lt;&gt;"",HLOOKUP(CL57,Points_Table,IF(DI57&gt;=6,8,DI57+2),FALSE),"")),CM57),CM57)</f>
        <v/>
      </c>
      <c r="CO57" s="51" t="str">
        <f>IF(AND($G57="3",CD57&lt;&gt;""),CD57,"")</f>
        <v/>
      </c>
      <c r="CP57" s="52" t="str">
        <f>IF(AND(CD57&lt;&gt;"",$G57="3"),_xlfn.RANK.EQ(CD57,$CO$6:$CO$89),"")</f>
        <v/>
      </c>
      <c r="CQ57" s="52" t="str">
        <f>IF(IF(CP57&lt;&gt;"",IF(MAX(COUNTIF($CP57:$CP$89,$CP$6:$CP$89))&gt;1,"x",""),"")&lt;&gt;"",CP57+1,"")</f>
        <v/>
      </c>
      <c r="CR57" s="52" t="str">
        <f>IF(CP57&lt;&gt;"",IF($G57="3",IF(CD57&lt;&gt;"",IF(AND(CP57&lt;=20,CD57&gt;=$CO$92),HLOOKUP(CP57,Points_Table_Modified,IF(DI57&gt;=6,8,DI57+2),FALSE),0),""),IF(CD57&lt;&gt;"",IF(AND(CP57&lt;=10,CD57&gt;=$CO$92),HLOOKUP(CP57,Points_Table,IF(DI57&gt;=6,8,DI57+2),FALSE),0),"")),"")</f>
        <v/>
      </c>
      <c r="CS57" s="53" t="str">
        <f>IF(CQ57&lt;&gt;"",AVERAGE(IF(AND($G57="3",CQ57&lt;&gt;""),HLOOKUP(CQ57,Points_Table_Modified,IF(DI57&gt;=6,8,DI57+2),FALSE),IF(CQ57&lt;&gt;"",HLOOKUP(CQ57,Points_Table,IF(DI57&gt;=6,8,DI57+2),FALSE),"")),CR57),CR57)</f>
        <v/>
      </c>
      <c r="CT57" s="51" t="str">
        <f>IF(AND($G57="4",CD57&lt;&gt;""),CD57,"")</f>
        <v/>
      </c>
      <c r="CU57" s="52" t="str">
        <f>IF(AND(CD57&lt;&gt;"",G57="4"),_xlfn.RANK.EQ(CD57,$CT$6:$CT$89),"")</f>
        <v/>
      </c>
      <c r="CV57" s="52" t="str">
        <f>IF(IF(CU57&lt;&gt;"",IF(MAX(COUNTIF($CU$6:$CU$89,$CU$6:$CU$89))&gt;1,"x",""),"")&lt;&gt;"",CU57+1,"")</f>
        <v/>
      </c>
      <c r="CW57" s="52" t="str">
        <f>IF(CU57&lt;&gt;"",IF($G57="3",IF(CD57&lt;&gt;"",IF(AND(CU57&lt;=10,CD57&gt;=$CT$92),HLOOKUP(CU57,Points_Table_Modified,IF(DI57&gt;=6,8,DI57+2),FALSE),0),""),IF(CD57&lt;&gt;"",IF(AND(CU57&lt;=10,CD57&gt;=$CT$92),HLOOKUP(CU57,Points_Table,IF(DI57&gt;=6,8,DI57+2),FALSE),0),"")),"")</f>
        <v/>
      </c>
      <c r="CX57" s="53" t="str">
        <f>IF(CV57&lt;&gt;"",AVERAGE(IF(AND($G57="3",CV57&lt;&gt;""),HLOOKUP(CV57,Points_Table_Modified,IF(DI57&gt;=6,8,DI57+2),FALSE),IF(CV57&lt;&gt;"",HLOOKUP(CV57,Points_Table,IF(DI57&gt;=6,8,DI57+2),FALSE),"")),CW57),CW57)</f>
        <v/>
      </c>
      <c r="CY57" s="51" t="str">
        <f>IF(AND($G57="5",CD57&lt;&gt;""),CD57,"")</f>
        <v/>
      </c>
      <c r="CZ57" s="52" t="str">
        <f>IF(AND(CD57&lt;&gt;"",$G57="5"),_xlfn.RANK.EQ(CD57,$CY$6:$CY$89),"")</f>
        <v/>
      </c>
      <c r="DA57" s="52" t="str">
        <f>IF(IF(CZ57&lt;&gt;"",IF(MAX(COUNTIF($CZ$6:$CZ$89,$CZ$6:$CZ$89))&gt;1,"x",""),"")&lt;&gt;"",CZ57+1,"")</f>
        <v/>
      </c>
      <c r="DB57" s="52" t="str">
        <f>IF(CZ57&lt;&gt;"",IF($G57="3",IF(CD57&lt;&gt;"",IF(AND(CZ57&lt;=10,CD57&gt;=$CY$92),HLOOKUP(CZ57,Points_Table_Modified,IF(DI57&gt;=6,8,DI57+2),FALSE),0),""),IF(CD57&lt;&gt;"",IF(AND(CZ57&lt;=10,CD57&gt;=$CY$92),HLOOKUP(CZ57,Points_Table,IF(DI57&gt;=6,8,DI57+2),FALSE),0),"")),"")</f>
        <v/>
      </c>
      <c r="DC57" s="53" t="str">
        <f>IF(DA57&lt;&gt;"",AVERAGE(IF(AND($G57="3",DA57&lt;&gt;""),HLOOKUP(DA57,Points_Table_Modified,IF(DI57&gt;=6,8,DI57+2),FALSE),IF(DA57&lt;&gt;"",HLOOKUP(DA57,Points_Table,IF(DI57&gt;=6,8,DI57+2),FALSE),"")),DB57),DB57)</f>
        <v/>
      </c>
      <c r="DD57" s="51" t="str">
        <f>IF(AND($G57="6",CD57&lt;&gt;""),CD57,"")</f>
        <v/>
      </c>
      <c r="DE57" s="52" t="str">
        <f>IF(AND(CD57&lt;&gt;"",$G57="6"),_xlfn.RANK.EQ(CD57,$DD$6:$DD$89),"")</f>
        <v/>
      </c>
      <c r="DF57" s="52" t="str">
        <f>IF(IF(DE57&lt;&gt;"",IF(MAX(COUNTIF($DE$6:$DE$89,$DE$6:$DE$89))&gt;1,"x",""),"")&lt;&gt;"",DE57+1,"")</f>
        <v/>
      </c>
      <c r="DG57" s="52" t="str">
        <f>IF(DE57&lt;&gt;"",IF($G57="3",IF(CD57&lt;&gt;"",IF(AND(DE57&lt;=10,CD57&gt;=$DD$92),HLOOKUP(DE57,Points_Table_Modified,IF(DI57&gt;=6,8,DI57+2),FALSE),0),""),IF(CD57&lt;&gt;"",IF(AND(DE57&lt;=10,CD57&gt;=$DD$92),HLOOKUP(DE57,Points_Table,IF(DI57&gt;=6,8,DI57+2),FALSE),0),"")),"")</f>
        <v/>
      </c>
      <c r="DH57" s="53" t="str">
        <f>IF(DF57&lt;&gt;"",AVERAGE(IF(AND($G57="3",DF57&lt;&gt;""),HLOOKUP(DF57,Points_Table_Modified,IF(DI57&gt;=6,8,DI57+2),FALSE),IF(DF57&lt;&gt;"",HLOOKUP(DF57,Points_Table,IF(DI57&gt;=6,8,DI57+2),FALSE),"")),DG57),DG57)</f>
        <v/>
      </c>
      <c r="DI57" s="55" t="e">
        <f>VLOOKUP($G57,Entries_D_Event,6,FALSE)</f>
        <v>#N/A</v>
      </c>
      <c r="DJ57" s="52" t="str">
        <f>CONCATENATE(DE57,CZ57,CU57,CP57,CK57,CF57)</f>
        <v/>
      </c>
      <c r="DK57" s="52" t="str">
        <f>IF(DJ57&lt;&gt;"",IF(AND($G57="3",CD57&lt;&gt;""),10,IF(CD57&lt;&gt;"",5,"")),"")</f>
        <v/>
      </c>
      <c r="DL57" s="156">
        <f>_xlfn.NUMBERVALUE(IF(DJ57&lt;&gt;"",CONCATENATE(DH57,DC57,CX57,CS57,CN57,CI57),""))</f>
        <v>0</v>
      </c>
      <c r="DM57" s="56">
        <f>IFERROR(DK57+DL57,0)</f>
        <v>0</v>
      </c>
      <c r="DN57" s="90"/>
      <c r="DO57" s="52" t="str">
        <f>IF(AND($G57="1",DN57&lt;&gt;""),DN57,"")</f>
        <v/>
      </c>
      <c r="DP57" s="52" t="str">
        <f>IF(AND(DN57&lt;&gt;"",$G57="1"),_xlfn.RANK.EQ(DN57,$DO$6:$DO$89),"")</f>
        <v/>
      </c>
      <c r="DQ57" s="52" t="str">
        <f>IF(IF(DP57&lt;&gt;"",IF(MAX(COUNTIF($DP$6:$DP$89,$DP$6:$DP$89))&gt;1,"x",""),"")&lt;&gt;"",DP57+1,"")</f>
        <v/>
      </c>
      <c r="DR57" s="52" t="str">
        <f>IF(DP57&lt;&gt;"",IF($G57="3",IF(DN57&lt;&gt;"",IF(AND(DP57&lt;=10,DN57&gt;=$DO$92),HLOOKUP(DP57,Points_Table_Modified,IF(ES57&gt;=6,8,ES57+2),FALSE),0),""),IF(DN57&lt;&gt;"",IF(AND(DP57&lt;=10,DN57&gt;=$DO$92),HLOOKUP(DP57,Points_Table,IF(ES57&gt;=6,8,ES57+2),FALSE),0),"")),"")</f>
        <v/>
      </c>
      <c r="DS57" s="53" t="str">
        <f>IF(DQ57&lt;&gt;"",AVERAGE(IF(AND($G57="3",DQ57&lt;&gt;""),HLOOKUP(DQ57,Points_Table_Modified,IF(ES57&gt;=6,8,ES57+2),FALSE),IF(DQ57&lt;&gt;"",HLOOKUP(DQ57,Points_Table,IF(ES57&gt;=6,8,ES57+2),FALSE),"")),DR57),DR57)</f>
        <v/>
      </c>
      <c r="DT57" s="51" t="str">
        <f>IF(AND($G57="2",DN57&lt;&gt;""),DN57,"")</f>
        <v/>
      </c>
      <c r="DU57" s="52" t="str">
        <f>IF(AND(DN57&lt;&gt;"",$G57="2"),_xlfn.RANK.EQ(DN57,$DT$6:$DT$89),"")</f>
        <v/>
      </c>
      <c r="DV57" s="52" t="str">
        <f>IF(IF(DU57&lt;&gt;"",IF(MAX(COUNTIF($DU$6:$DU$89,$DU$6:$DU$89))&gt;1,"x",""),"")&lt;&gt;"",DU57+1,"")</f>
        <v/>
      </c>
      <c r="DW57" s="54" t="str">
        <f>IF(DU57&lt;&gt;"",IF($G57="3",IF(DN57&lt;&gt;"",IF(AND(DU57&lt;=10,DN57&gt;=$DT$92),HLOOKUP(DU57,Points_Table_Modified,IF(ES57&gt;=6,8,ES57+2),FALSE),0),""),IF(DN57&lt;&gt;"",IF(AND(DU57&lt;=10,DN57&gt;=$DT$92),HLOOKUP(DU57,Points_Table,IF(ES57&gt;=6,8,ES57+2),FALSE),0),"")),"")</f>
        <v/>
      </c>
      <c r="DX57" s="53" t="str">
        <f>IF(DV57&lt;&gt;"",AVERAGE(IF(AND($G57="3",DV57&lt;&gt;""),HLOOKUP(DV57,Points_Table_Modified,IF(ES57&gt;=6,8,ES57+2),FALSE),IF(DV57&lt;&gt;"",HLOOKUP(DV57,Points_Table,IF(ES57&gt;=6,8,ES57+2),FALSE),"")),DW57),DW57)</f>
        <v/>
      </c>
      <c r="DY57" s="51" t="str">
        <f>IF(AND($G57="3",DN57&lt;&gt;""),DN57,"")</f>
        <v/>
      </c>
      <c r="DZ57" s="52" t="str">
        <f>IF(AND(DN57&lt;&gt;"",$G57="3"),_xlfn.RANK.EQ(DN57,$DY$6:$DY$89),"")</f>
        <v/>
      </c>
      <c r="EA57" s="52" t="str">
        <f>IF(IF(DZ57&lt;&gt;"",IF(MAX(COUNTIF($DZ$6:$DZ$89,$DZ$6:$DZ$89))&gt;1,"x",""),"")&lt;&gt;"",DZ57+1,"")</f>
        <v/>
      </c>
      <c r="EB57" s="52" t="str">
        <f>IF(DZ57&lt;&gt;"",IF($G57="3",IF(DN57&lt;&gt;"",IF(AND(DZ57&lt;=20,DN57&gt;=$DY$92),HLOOKUP(DZ57,Points_Table_Modified,IF(ES57&gt;=6,8,ES57+2),FALSE),0),""),IF(DN57&lt;&gt;"",IF(AND(DZ57&lt;=10,DN57&gt;=$DY$92),HLOOKUP(DZ57,Points_Table,IF(ES57&gt;=6,8,ES57+2),FALSE),0),"")),"")</f>
        <v/>
      </c>
      <c r="EC57" s="53" t="str">
        <f>IF(EA57&lt;&gt;"",AVERAGE(IF(AND($G57="3",EA57&lt;&gt;""),HLOOKUP(EA57,Points_Table_Modified,IF(ES57&gt;=6,8,ES57+2),FALSE),IF(EA57&lt;&gt;"",HLOOKUP(EA57,Points_Table,IF(ES57&gt;=6,8,ES57+2),FALSE),"")),EB57),EB57)</f>
        <v/>
      </c>
      <c r="ED57" s="51" t="str">
        <f>IF(AND($G57="4",DN57&lt;&gt;""),DN57,"")</f>
        <v/>
      </c>
      <c r="EE57" s="52" t="str">
        <f>IF(AND(DN57&lt;&gt;"",G57="4"),_xlfn.RANK.EQ(DN57,$ED$6:$ED$89),"")</f>
        <v/>
      </c>
      <c r="EF57" s="52" t="str">
        <f>IF(IF(EE57&lt;&gt;"",IF(MAX(COUNTIF($EE$6:$EE$89,$EE$6:$EE$89))&gt;1,"x",""),"")&lt;&gt;"",EE57+1,"")</f>
        <v/>
      </c>
      <c r="EG57" s="52" t="str">
        <f>IF(EE57&lt;&gt;"",IF($G57="3",IF(DN57&lt;&gt;"",IF(AND(EE57&lt;=10,DN57&gt;=$ED$92),HLOOKUP(EE57,Points_Table_Modified,IF(ES57&gt;=6,8,ES57+2),FALSE),0),""),IF(DN57&lt;&gt;"",IF(AND(EE57&lt;=10,DN57&gt;=$ED$92),HLOOKUP(EE57,Points_Table,IF(ES57&gt;=6,8,ES57+2),FALSE),0),"")),"")</f>
        <v/>
      </c>
      <c r="EH57" s="53" t="str">
        <f>IF(EF57&lt;&gt;"",AVERAGE(IF(AND($G57="3",EF57&lt;&gt;""),HLOOKUP(EF57,Points_Table_Modified,IF(ES57&gt;=6,8,ES57+2),FALSE),IF(EF57&lt;&gt;"",HLOOKUP(EF57,Points_Table,IF(ES57&gt;=6,8,ES57+2),FALSE),"")),EG57),EG57)</f>
        <v/>
      </c>
      <c r="EI57" s="51" t="str">
        <f>IF(AND($G57="5",DN57&lt;&gt;""),DN57,"")</f>
        <v/>
      </c>
      <c r="EJ57" s="52" t="str">
        <f>IF(AND(DN57&lt;&gt;"",$G57="5"),_xlfn.RANK.EQ(DN57,$EI$6:$EI$89),"")</f>
        <v/>
      </c>
      <c r="EK57" s="52" t="str">
        <f>IF(IF(EJ57&lt;&gt;"",IF(MAX(COUNTIF($EJ$6:$EJ$89,$EJ$6:$EJ$89))&gt;1,"x",""),"")&lt;&gt;"",EJ57+1,"")</f>
        <v/>
      </c>
      <c r="EL57" s="52" t="str">
        <f>IF(EJ57&lt;&gt;"",IF($G57="3",IF(DN57&lt;&gt;"",IF(AND(EJ57&lt;=10,DN57&gt;=$EI$92),HLOOKUP(EJ57,Points_Table_Modified,IF(ES57&gt;=6,8,ES57+2),FALSE),0),""),IF(DN57&lt;&gt;"",IF(AND(EJ57&lt;=10,DN57&gt;=$EI$92),HLOOKUP(EJ57,Points_Table,IF(ES57&gt;=6,8,ES57+2),FALSE),0),"")),"")</f>
        <v/>
      </c>
      <c r="EM57" s="53" t="str">
        <f>IF(EK57&lt;&gt;"",AVERAGE(IF(AND($G57="3",EK57&lt;&gt;""),HLOOKUP(EK57,Points_Table_Modified,IF(ES57&gt;=6,8,ES57+2),FALSE),IF(EK57&lt;&gt;"",HLOOKUP(EK57,Points_Table,IF(ES57&gt;=6,8,ES57+2),FALSE),"")),EL57),EL57)</f>
        <v/>
      </c>
      <c r="EN57" s="51" t="str">
        <f>IF(AND($G57="6",DN57&lt;&gt;""),DN57,"")</f>
        <v/>
      </c>
      <c r="EO57" s="52" t="str">
        <f>IF(AND(DN57&lt;&gt;"",$G57="6"),_xlfn.RANK.EQ(DN57,$EN$6:$EN$89),"")</f>
        <v/>
      </c>
      <c r="EP57" s="52" t="str">
        <f>IF(IF(EO57&lt;&gt;"",IF(MAX(COUNTIF($EO$6:$EO$89,$EO$6:$EO$89))&gt;1,"x",""),"")&lt;&gt;"",EO57+1,"")</f>
        <v/>
      </c>
      <c r="EQ57" s="52" t="str">
        <f>IF(EO57&lt;&gt;"",IF($G57="3",IF(DN57&lt;&gt;"",IF(AND(EO57&lt;=10,DN57&gt;=$EN$92),HLOOKUP(EO57,Points_Table_Modified,IF(ES57&gt;=6,8,ES57+2),FALSE),0),""),IF(DN57&lt;&gt;"",IF(AND(EO57&lt;=10,DN57&gt;=$EN$92),HLOOKUP(EO57,Points_Table,IF(ES57&gt;=6,8,ES57+2),FALSE),0),"")),"")</f>
        <v/>
      </c>
      <c r="ER57" s="53" t="str">
        <f>IF(EP57&lt;&gt;"",AVERAGE(IF(AND($G57="3",EP57&lt;&gt;""),HLOOKUP(EP57,Points_Table_Modified,IF(ES57&gt;=6,8,ES57+2),FALSE),IF(EP57&lt;&gt;"",HLOOKUP(EP57,Points_Table,IF(ES57&gt;=6,8,ES57+2),FALSE),"")),EQ57),EQ57)</f>
        <v/>
      </c>
      <c r="ES57" s="57" t="e">
        <f>VLOOKUP($G57,Entries_D_Event,7,FALSE)</f>
        <v>#N/A</v>
      </c>
      <c r="ET57" s="52" t="str">
        <f>CONCATENATE(EO57,EJ57,EE57,DZ57,DU57,DP57)</f>
        <v/>
      </c>
      <c r="EU57" s="118" t="str">
        <f>IF(ET57&lt;&gt;"",IF(AND($G57="3",DN57&lt;&gt;""),10,IF(DN57&lt;&gt;"",5,"")),"")</f>
        <v/>
      </c>
      <c r="EV57" s="118">
        <f>_xlfn.NUMBERVALUE(IF(ET57&lt;&gt;"",CONCATENATE(ER57,EM57,EH57,EC57,DX57,DS57),""))</f>
        <v>0</v>
      </c>
      <c r="EW57" s="56">
        <f>IFERROR(EU57+EV57,0)</f>
        <v>0</v>
      </c>
      <c r="EX57" s="90"/>
      <c r="EY57" s="52" t="str">
        <f>IF(AND($G57="1",EX57&lt;&gt;""),EX57,"")</f>
        <v/>
      </c>
      <c r="EZ57" s="52" t="str">
        <f>IF(AND(EX57&lt;&gt;"",$G57="1"),_xlfn.RANK.EQ(EX57,$EY$6:$EY$89),"")</f>
        <v/>
      </c>
      <c r="FA57" s="52" t="str">
        <f>IF(IF(EZ57&lt;&gt;"",IF(MAX(COUNTIF($EZ$6:$EZ$89,$EZ$6:$EZ$89))&gt;1,"x",""),"")&lt;&gt;"",EZ57+1,"")</f>
        <v/>
      </c>
      <c r="FB57" s="52" t="str">
        <f>IF(EZ57&lt;&gt;"",IF($G57="3",IF(EX57&lt;&gt;"",IF(AND(EZ57&lt;=10,EX57&gt;=$EY$92),HLOOKUP(EZ57,Points_Table_Modified,IF(GC57&gt;=6,8,GC57+2),FALSE),0),""),IF(EX57&lt;&gt;"",IF(AND(EZ57&lt;=10,EX57&gt;=$EY$92),HLOOKUP(EZ57,Points_Table,IF(GC57&gt;=6,8,GC57+2),FALSE),0),"")),"")</f>
        <v/>
      </c>
      <c r="FC57" s="56" t="str">
        <f>IF(FB57&gt;0,IF(FA57&lt;&gt;"",AVERAGE(IF(AND($G57="3",FA57&lt;&gt;""),HLOOKUP(FA57,Points_Table_Modified,IF(GC57&gt;=6,8,GC57+2),FALSE),IF(FA57&lt;&gt;"",HLOOKUP(FA57,Points_Table,IF(GC57&gt;=6,8,GC57+2),FALSE),"")),FB57),FB57),0)</f>
        <v/>
      </c>
      <c r="FD57" s="51" t="str">
        <f>IF(AND($G57="2",EX57&lt;&gt;""),EX57,"")</f>
        <v/>
      </c>
      <c r="FE57" s="52" t="str">
        <f>IF(AND(EX57&lt;&gt;"",$G57="2"),_xlfn.RANK.EQ(EX57,$FD$6:$FD$89),"")</f>
        <v/>
      </c>
      <c r="FF57" s="52" t="str">
        <f>IF(IF(FE57&lt;&gt;"",IF(MAX(COUNTIF($FE$6:$FE$89,$FE$6:$FE$89))&gt;1,"x",""),"")&lt;&gt;"",FE57+1,"")</f>
        <v/>
      </c>
      <c r="FG57" s="54" t="str">
        <f>IF(FE57&lt;&gt;"",IF($G57="3",IF(EX57&lt;&gt;"",IF(AND(FE57&lt;=10,EX57&gt;=$FD$92),HLOOKUP(FE57,Points_Table_Modified,IF(GC57&gt;=6,8,GC57+2),FALSE),0),""),IF(EX57&lt;&gt;"",IF(AND(FE57&lt;=10,EX57&gt;=$FD$92),HLOOKUP(FE57,Points_Table,IF(GC57&gt;=6,8,GC57+2),FALSE),0),"")),"")</f>
        <v/>
      </c>
      <c r="FH57" s="56" t="str">
        <f>IF(FG57&gt;0,IF(FF57&lt;&gt;"",AVERAGE(IF(AND($G57="3",FF57&lt;&gt;""),HLOOKUP(FF57,Points_Table_Modified,IF(GC57&gt;=6,8,GC57+2),FALSE),IF(FF57&lt;&gt;"",HLOOKUP(FF57,Points_Table,IF(GC57&gt;=6,8,GC57+2),FALSE),"")),FG57),FG57),0)</f>
        <v/>
      </c>
      <c r="FI57" s="51" t="str">
        <f>IF(AND($G57="3",EX57&lt;&gt;""),EX57,"")</f>
        <v/>
      </c>
      <c r="FJ57" s="52" t="str">
        <f>IF(AND(EX57&lt;&gt;"",$G57="3"),_xlfn.RANK.EQ(EX57,$FI$6:$FI$89),"")</f>
        <v/>
      </c>
      <c r="FK57" s="52" t="str">
        <f>IF(IF(FJ57&lt;&gt;"",IF(MAX(COUNTIF($FJ$6:$FJ$89,$FJ$6:$FJ$89))&gt;1,"x",""),"")&lt;&gt;"",FJ57+1,"")</f>
        <v/>
      </c>
      <c r="FL57" s="52" t="str">
        <f>IF(FJ57&lt;&gt;"",IF($G57="3",IF(EX57&lt;&gt;"",IF(AND(FJ57&lt;=20,EX57&gt;=$FI$92),HLOOKUP(FJ57,Points_Table_Modified,IF(GC57&gt;=6,8,GC57+2),FALSE),0),""),IF(EX57&lt;&gt;"",IF(AND(FJ57&lt;=10,EX57&gt;=$FI$92),HLOOKUP(FJ57,Points_Table,IF(GC57&gt;=6,8,GC57+2),FALSE),0),"")),"")</f>
        <v/>
      </c>
      <c r="FM57" s="56" t="str">
        <f>IF(FL57&gt;0,IF(FK57&lt;&gt;"",AVERAGE(IF(AND($G57="3",FK57&lt;&gt;""),HLOOKUP(FK57,Points_Table_Modified,IF(GC57&gt;=6,8,GC57+2),FALSE),IF(FK57&lt;&gt;"",HLOOKUP(FK57,Points_Table,IF(GC57&gt;=6,8,GC57+2),FALSE),"")),FL57),FL57),0)</f>
        <v/>
      </c>
      <c r="FN57" s="51" t="str">
        <f>IF(AND($G57="4",EX57&lt;&gt;""),EX57,"")</f>
        <v/>
      </c>
      <c r="FO57" s="52" t="str">
        <f>IF(AND(EX57&lt;&gt;"",G57="4"),_xlfn.RANK.EQ(EX57,$FN$6:$FN$89),"")</f>
        <v/>
      </c>
      <c r="FP57" s="52" t="str">
        <f>IF(IF(FO57&lt;&gt;"",IF(MAX(COUNTIF($FO$6:$FO$89,$FO$6:$FO$89))&gt;1,"x",""),"")&lt;&gt;"",FO57+1,"")</f>
        <v/>
      </c>
      <c r="FQ57" s="52" t="str">
        <f>IF(FO57&lt;&gt;"",IF($G57="3",IF(EX57&lt;&gt;"",IF(AND(FO57&lt;=10,EX57&gt;=$FN$92),HLOOKUP(FO57,Points_Table_Modified,IF(GC57&gt;=6,8,GC57+2),FALSE),0),""),IF(EX57&lt;&gt;"",IF(AND(FO57&lt;=10,EX57&gt;=$FN$92),HLOOKUP(FO57,Points_Table,IF(GC57&gt;=6,8,GC57+2),FALSE),0),"")),"")</f>
        <v/>
      </c>
      <c r="FR57" s="56" t="str">
        <f>IF(FQ57&gt;0,IF(FP57&lt;&gt;"",AVERAGE(IF(AND($G57="3",FP57&lt;&gt;""),HLOOKUP(FP57,Points_Table_Modified,IF(GC57&gt;=6,8,GC57+2),FALSE),IF(FP57&lt;&gt;"",HLOOKUP(FP57,Points_Table,IF(GC57&gt;=6,8,GC57+2),FALSE),"")),FQ57),FQ57),0)</f>
        <v/>
      </c>
      <c r="FS57" s="51" t="str">
        <f>IF(AND($G57="5",EX57&lt;&gt;""),EX57,"")</f>
        <v/>
      </c>
      <c r="FT57" s="52" t="str">
        <f>IF(AND(EX57&lt;&gt;"",$G57="5"),_xlfn.RANK.EQ(EX57,$FS$6:$FS$89),"")</f>
        <v/>
      </c>
      <c r="FU57" s="52" t="str">
        <f>IF(IF(FT57&lt;&gt;"",IF(MAX(COUNTIF($FT$6:$FT$89,$FT$6:$FT$89))&gt;1,"x",""),"")&lt;&gt;"",FT57+1,"")</f>
        <v/>
      </c>
      <c r="FV57" s="52" t="str">
        <f>IF(FT57&lt;&gt;"",IF($G57="3",IF(EX57&lt;&gt;"",IF(AND(FT57&lt;=10,EX57&gt;=$FS$92),HLOOKUP(FT57,Points_Table_Modified,IF(GC57&gt;=6,8,GC57+2),FALSE),0),""),IF(EX57&lt;&gt;"",IF(AND(FT57&lt;=10,EX57&gt;=$FS$92),HLOOKUP(FT57,Points_Table,IF(GC57&gt;=6,8,GC57+2),FALSE),0),"")),"")</f>
        <v/>
      </c>
      <c r="FW57" s="56" t="str">
        <f>IF(FV57&gt;0,IF(FU57&lt;&gt;"",AVERAGE(IF(AND($G57="3",FU57&lt;&gt;""),HLOOKUP(FU57,Points_Table_Modified,IF(GC57&gt;=6,8,GC57+2),FALSE),IF(FU57&lt;&gt;"",HLOOKUP(FU57,Points_Table,IF(GC57&gt;=6,8,GC57+2),FALSE),"")),FV57),FV57),0)</f>
        <v/>
      </c>
      <c r="FX57" s="51" t="str">
        <f>IF(AND($G57="6",EX57&lt;&gt;""),EX57,"")</f>
        <v/>
      </c>
      <c r="FY57" s="52" t="str">
        <f>IF(AND(EX57&lt;&gt;"",$G57="6"),_xlfn.RANK.EQ(EX57,$FX$6:$FX$89),"")</f>
        <v/>
      </c>
      <c r="FZ57" s="52" t="str">
        <f>IF(IF(FY57&lt;&gt;"",IF(MAX(COUNTIF($FY$6:$FY$89,$FY$6:$FY$89))&gt;1,"x",""),"")&lt;&gt;"",FY57+1,"")</f>
        <v/>
      </c>
      <c r="GA57" s="52" t="str">
        <f>IF(FY57&lt;&gt;"",IF($G57="3",IF(EX57&lt;&gt;"",IF(AND(FY57&lt;=10,EX57&gt;=$FX$92),HLOOKUP(FY57,Points_Table_Modified,IF(GC57&gt;=6,8,GC57+2),FALSE),0),""),IF(EX57&lt;&gt;"",IF(AND(FY57&lt;=10,EX57&gt;=$FX$92),HLOOKUP(FY57,Points_Table,IF(GC57&gt;=6,8,GC57+2),FALSE),0),"")),"")</f>
        <v/>
      </c>
      <c r="GB57" s="56" t="str">
        <f>IF(GA57&gt;0,IF(FZ57&lt;&gt;"",AVERAGE(IF(AND($G57="3",FZ57&lt;&gt;""),HLOOKUP(FZ57,Points_Table_Modified,IF(GC57&gt;=6,8,GC57+2),FALSE),IF(FZ57&lt;&gt;"",HLOOKUP(FZ57,Points_Table,IF(GC57&gt;=6,8,GC57+2),FALSE),"")),GA57),GA57),0)</f>
        <v/>
      </c>
      <c r="GC57" s="57" t="e">
        <f>VLOOKUP($G57,Entries_D_Event,8,FALSE)</f>
        <v>#N/A</v>
      </c>
      <c r="GD57" s="52" t="str">
        <f>CONCATENATE(FY57,FT57,FO57,FJ57,FE57,EZ57)</f>
        <v/>
      </c>
      <c r="GE57" s="118" t="str">
        <f>IF(GD57&lt;&gt;"",IF(AND($G57="3",EX57&lt;&gt;""),10,IF(EX57&lt;&gt;"",5,"")),"")</f>
        <v/>
      </c>
      <c r="GF57" s="118">
        <f>_xlfn.NUMBERVALUE(IF(GD57&lt;&gt;"",CONCATENATE(GB57,FW57,FR57,FM57,FH57,FC57),""))</f>
        <v>0</v>
      </c>
      <c r="GG57" s="56">
        <f>IFERROR(GE57+GF57,0)</f>
        <v>0</v>
      </c>
      <c r="GH57" s="90"/>
      <c r="GI57" s="52" t="str">
        <f>IF(AND($G57="1",GH57&lt;&gt;""),GH57,"")</f>
        <v/>
      </c>
      <c r="GJ57" s="52" t="str">
        <f>IF(AND(GH57&lt;&gt;"",$G57="1"),_xlfn.RANK.EQ(GH57,$GI$6:$GI$89),"")</f>
        <v/>
      </c>
      <c r="GK57" s="52" t="str">
        <f>IF(IF(GJ57&lt;&gt;"",IF(MAX(COUNTIF($GJ$6:$GJ$89,$GJ$6:$GJ$89))&gt;1,"x",""),"")&lt;&gt;"",GJ57+1,"")</f>
        <v/>
      </c>
      <c r="GL57" s="52" t="str">
        <f>IF(GJ57&lt;&gt;"",IF($G57="3",IF(GH57&lt;&gt;"",IF(AND(GJ57&lt;=10,GH57&gt;=$GI$92),HLOOKUP(GJ57,Points_Table_Modified,IF(HM57&gt;=6,8,HM57+2),FALSE),0),""),IF(GH57&lt;&gt;"",IF(AND(GJ57&lt;=10,GH57&gt;=$GI$92),HLOOKUP(GJ57,Points_Table,IF(HM57&gt;=6,8,HM57+2),FALSE),0),"")),"")</f>
        <v/>
      </c>
      <c r="GM57" s="53" t="str">
        <f>IF(GK57&lt;&gt;"",AVERAGE(IF(AND($G57="3",GK57&lt;&gt;""),HLOOKUP(GK57,Points_Table_Modified,IF(HM57&gt;=6,8,HM57+2),FALSE),IF(GK57&lt;&gt;"",HLOOKUP(GK57,Points_Table,IF(HM57&gt;=6,8,HM57+2),FALSE),"")),GL57),GL57)</f>
        <v/>
      </c>
      <c r="GN57" s="51" t="str">
        <f>IF(AND($G57="2",GH57&lt;&gt;""),GH57,"")</f>
        <v/>
      </c>
      <c r="GO57" s="52" t="str">
        <f>IF(AND(GH57&lt;&gt;"",$G57="2"),_xlfn.RANK.EQ(GH57,$GN$6:$GN$89),"")</f>
        <v/>
      </c>
      <c r="GP57" s="52" t="str">
        <f>IF(IF(GO57&lt;&gt;"",IF(MAX(COUNTIF($GO$6:$GO$89,$GO$6:$GO$89))&gt;1,"x",""),"")&lt;&gt;"",GO57+1,"")</f>
        <v/>
      </c>
      <c r="GQ57" s="54" t="str">
        <f>IF(GO57&lt;&gt;"",IF($G57="3",IF(GH57&lt;&gt;"",IF(AND(GO57&lt;=10,GH57&gt;=$GN$92),HLOOKUP(GO57,Points_Table_Modified,IF(HM57&gt;=6,8,HM57+2),FALSE),0),""),IF(GH57&lt;&gt;"",IF(AND(GO57&lt;=10,GH57&gt;=$GN$92),HLOOKUP(GO57,Points_Table,IF(HM57&gt;=6,8,HM57+2),FALSE),0),"")),"")</f>
        <v/>
      </c>
      <c r="GR57" s="53" t="str">
        <f>IF(GP57&lt;&gt;"",AVERAGE(IF(AND($G57="3",GP57&lt;&gt;""),HLOOKUP(GP57,Points_Table_Modified,IF(HM57&gt;=6,8,HM57+2),FALSE),IF(GP57&lt;&gt;"",HLOOKUP(GP57,Points_Table,IF(HM57&gt;=6,8,HM57+2),FALSE),"")),GQ57),GQ57)</f>
        <v/>
      </c>
      <c r="GS57" s="51" t="str">
        <f>IF(AND($G57="3",GH57&lt;&gt;""),GH57,"")</f>
        <v/>
      </c>
      <c r="GT57" s="52" t="str">
        <f>IF(AND(GH57&lt;&gt;"",$G57="3"),_xlfn.RANK.EQ(GH57,$GS$6:$GS$89),"")</f>
        <v/>
      </c>
      <c r="GU57" s="52" t="str">
        <f>IF(IF(GT57&lt;&gt;"",IF(MAX(COUNTIF($GT$6:$GT$89,$GT$6:$GT$89))&gt;1,"x",""),"")&lt;&gt;"",GT57+1,"")</f>
        <v/>
      </c>
      <c r="GV57" s="52" t="str">
        <f>IF(GT57&lt;&gt;"",IF($G57="3",IF(GH57&lt;&gt;"",IF(AND(GT57&lt;=20,GH57&gt;=$GS$92),HLOOKUP(GT57,Points_Table_Modified,IF(HM57&gt;=6,8,HM57+2),FALSE),0),""),IF(GH57&lt;&gt;"",IF(AND(GT57&lt;=10,GH57&gt;=$GS$92),HLOOKUP(GT57,Points_Table,IF(HM57&gt;=6,8,HM57+2),FALSE),0),"")),"")</f>
        <v/>
      </c>
      <c r="GW57" s="53" t="str">
        <f>IF(GU57&lt;&gt;"",AVERAGE(IF(AND($G57="3",GU57&lt;&gt;""),HLOOKUP(GU57,Points_Table_Modified,IF(HM57&gt;=6,8,HM57+2),FALSE),IF(GU57&lt;&gt;"",HLOOKUP(GU57,Points_Table,IF(HM57&gt;=6,8,HM57+2),FALSE),"")),GV57),GV57)</f>
        <v/>
      </c>
      <c r="GX57" s="51" t="str">
        <f>IF(AND($G57="4",GH57&lt;&gt;""),GH57,"")</f>
        <v/>
      </c>
      <c r="GY57" s="52" t="str">
        <f>IF(AND($GH57&lt;&gt;"",G57="4"),_xlfn.RANK.EQ(GH57,$GX$6:$GX$89),"")</f>
        <v/>
      </c>
      <c r="GZ57" s="52" t="str">
        <f>IF(IF(GY57&lt;&gt;"",IF(MAX(COUNTIF($GY$6:$GY$89,$GY$6:$GY$89))&gt;1,"x",""),"")&lt;&gt;"",GY57+1,"")</f>
        <v/>
      </c>
      <c r="HA57" s="52" t="str">
        <f>IF(GY57&lt;&gt;"",IF($G57="3",IF(GH57&lt;&gt;"",IF(AND(GY57&lt;=10,GH57&gt;=$GX$92),HLOOKUP(GY57,Points_Table_Modified,IF(HM57&gt;=6,8,HM57+2),FALSE),0),""),IF(GH57&lt;&gt;"",IF(AND(GY57&lt;=10,GH57&gt;=$GX$92),HLOOKUP(GY57,Points_Table,IF(HM57&gt;=6,8,HM57+2),FALSE),0),"")),"")</f>
        <v/>
      </c>
      <c r="HB57" s="53" t="str">
        <f>IF(GZ57&lt;&gt;"",AVERAGE(IF(AND($G57="3",GZ57&lt;&gt;""),HLOOKUP(GZ57,Points_Table_Modified,IF(HM57&gt;=6,8,HM57+2),FALSE),IF(GZ57&lt;&gt;"",HLOOKUP(GZ57,Points_Table,IF(HM57&gt;=6,8,HM57+2),FALSE),"")),HA57),HA57)</f>
        <v/>
      </c>
      <c r="HC57" s="51" t="str">
        <f>IF(AND($G57="5",GH57&lt;&gt;""),GH57,"")</f>
        <v/>
      </c>
      <c r="HD57" s="52" t="str">
        <f>IF(AND(GH57&lt;&gt;"",$G57="5"),_xlfn.RANK.EQ(GH57,$HC$6:$HC$89),"")</f>
        <v/>
      </c>
      <c r="HE57" s="52" t="str">
        <f>IF(IF(HD57&lt;&gt;"",IF(MAX(COUNTIF($HD$6:$HD$89,$HD$6:$HD$89))&gt;1,"x",""),"")&lt;&gt;"",HD57+1,"")</f>
        <v/>
      </c>
      <c r="HF57" s="52" t="str">
        <f>IF(HD57&lt;&gt;"",IF($G57="3",IF(GH57&lt;&gt;"",IF(AND(HD57&lt;=10,GH57&gt;=$HC$92),HLOOKUP(HD57,Points_Table_Modified,IF(HM57&gt;=6,8,HM57+2),FALSE),0),""),IF(GH57&lt;&gt;"",IF(AND(HD57&lt;=10,GH57&gt;=$HC$92),HLOOKUP(HD57,Points_Table,IF(HM57&gt;=6,8,HM57+2),FALSE),0),"")),"")</f>
        <v/>
      </c>
      <c r="HG57" s="53" t="str">
        <f>IF(HE57&lt;&gt;"",AVERAGE(IF(AND($G57="3",HE57&lt;&gt;""),HLOOKUP(HE57,Points_Table_Modified,IF(HM57&gt;=6,8,HM57+2),FALSE),IF(HE57&lt;&gt;"",HLOOKUP(HE57,Points_Table,IF(HM57&gt;=6,8,HM57+2),FALSE),"")),HF57),HF57)</f>
        <v/>
      </c>
      <c r="HH57" s="51" t="str">
        <f>IF(AND($G57="6",GH57&lt;&gt;""),GH57,"")</f>
        <v/>
      </c>
      <c r="HI57" s="52" t="str">
        <f>IF(AND(GH57&lt;&gt;"",$G57="6"),_xlfn.RANK.EQ(GH57,$HH$6:$HH$89),"")</f>
        <v/>
      </c>
      <c r="HJ57" s="52" t="str">
        <f>IF(IF(HI57&lt;&gt;"",IF(MAX(COUNTIF($HI$6:$HI$89,$HI$6:$HI$89))&gt;1,"x",""),"")&lt;&gt;"",HI57+1,"")</f>
        <v/>
      </c>
      <c r="HK57" s="52" t="str">
        <f>IF(HI57&lt;&gt;"",IF($G57="3",IF(GH57&lt;&gt;"",IF(AND(HI57&lt;=10,GH57&gt;=$HH$92),HLOOKUP(HI57,Points_Table_Modified,IF(HM57&gt;=6,8,HM57+2),FALSE),0),""),IF(GH57&lt;&gt;"",IF(AND(HI57&lt;=10,GH57&gt;=$HH$92),HLOOKUP(HI57,Points_Table,IF(HM57&gt;=6,8,HM57+2),FALSE),0),"")),"")</f>
        <v/>
      </c>
      <c r="HL57" s="53" t="str">
        <f>IF(HJ57&lt;&gt;"",AVERAGE(IF(AND($G57="3",HJ57&lt;&gt;""),HLOOKUP(HJ57,Points_Table_Modified,IF(HM57&gt;=6,8,HM57+2),FALSE),IF(HJ57&lt;&gt;"",HLOOKUP(HJ57,Points_Table,IF(HM57&gt;=6,8,HM57+2),FALSE),"")),HK57),HK57)</f>
        <v/>
      </c>
      <c r="HM57" s="57" t="e">
        <f>VLOOKUP($G57,Entries_D_Event,9,FALSE)</f>
        <v>#N/A</v>
      </c>
      <c r="HN57" s="52" t="str">
        <f>CONCATENATE(HI57,HD57,GY57,GT57,GO57,GJ57)</f>
        <v/>
      </c>
      <c r="HO57" s="118" t="str">
        <f>IF(HN57&lt;&gt;"",IF(AND($G57="3",GH57&lt;&gt;""),10,IF(GH57&lt;&gt;"",5,"")),"")</f>
        <v/>
      </c>
      <c r="HP57" s="118">
        <f>_xlfn.NUMBERVALUE(IF(HN57&lt;&gt;"",CONCATENATE(HL57,HG57,HB57,GW57,GR57,GM57),""))</f>
        <v>0</v>
      </c>
      <c r="HQ57" s="56">
        <f>IFERROR(HO57+HP57,0)</f>
        <v>0</v>
      </c>
      <c r="HR57" s="90"/>
      <c r="HS57" s="52" t="str">
        <f>IF(AND($G57="1",HR57&lt;&gt;""),HR57,"")</f>
        <v/>
      </c>
      <c r="HT57" s="52" t="str">
        <f>IF(AND(HR57&lt;&gt;"",$G57="1"),_xlfn.RANK.EQ(HR57,$HS$6:$HS$89),"")</f>
        <v/>
      </c>
      <c r="HU57" s="52" t="str">
        <f>IF(IF(HT57&lt;&gt;"",IF(MAX(COUNTIF($HT$6:$HT$89,$HT$6:$HT$89))&gt;1,"x",""),"")&lt;&gt;"",HT57+1,"")</f>
        <v/>
      </c>
      <c r="HV57" s="52" t="str">
        <f>IF(HT57&lt;&gt;"",IF($G57="3",IF(HR57&lt;&gt;"",IF(AND(HT57&lt;=10,HR57&gt;=$HS$92),HLOOKUP(HT57,Points_Table_Modified,IF(IW57&gt;=6,8,IW57+2),FALSE),0),""),IF(HR57&lt;&gt;"",IF(AND(HT57&lt;=10,HR57&gt;=$HS$92),HLOOKUP(HT57,Points_Table,IF(IW57&gt;=6,8,IW57+2),FALSE),0),"")),"")</f>
        <v/>
      </c>
      <c r="HW57" s="53" t="str">
        <f>IF(HU57&lt;&gt;"",AVERAGE(IF(AND($G57="3",HU57&lt;&gt;""),HLOOKUP(HU57,Points_Table_Modified,IF(IW57&gt;=6,8,IW57+2),FALSE),IF(HU57&lt;&gt;"",HLOOKUP(HU57,Points_Table,IF(IW57&gt;=6,8,IW57+2),FALSE),"")),HV57),HV57)</f>
        <v/>
      </c>
      <c r="HX57" s="51" t="str">
        <f>IF(AND($G57="2",HR57&lt;&gt;""),HR57,"")</f>
        <v/>
      </c>
      <c r="HY57" s="52" t="str">
        <f>IF(AND(HR57&lt;&gt;"",$G57="2"),_xlfn.RANK.EQ(HR57,$HX$6:$HX$89),"")</f>
        <v/>
      </c>
      <c r="HZ57" s="52" t="str">
        <f>IF(IF(HY57&lt;&gt;"",IF(MAX(COUNTIF($HY$6:$HY$89,$HY$6:$HY$89))&gt;1,"x",""),"")&lt;&gt;"",HY57+1,"")</f>
        <v/>
      </c>
      <c r="IA57" s="54" t="str">
        <f>IF(HY57&lt;&gt;"",IF($G57="3",IF(HR57&lt;&gt;"",IF(AND(HY57&lt;=10,HR57&gt;=$HX$92),HLOOKUP(HY57,Points_Table_Modified,IF(IW57&gt;=6,8,IW57+2),FALSE),0),""),IF(HR57&lt;&gt;"",IF(AND(HY57&lt;=10,HR57&gt;=$HX$92),HLOOKUP(HY57,Points_Table,IF(IW57&gt;=6,8,IW57+2),FALSE),0),"")),"")</f>
        <v/>
      </c>
      <c r="IB57" s="53" t="str">
        <f>IF(HZ57&lt;&gt;"",AVERAGE(IF(AND($G57="3",HZ57&lt;&gt;""),HLOOKUP(HZ57,Points_Table_Modified,IF(IW57&gt;=6,8,IW57+2),FALSE),IF(HZ57&lt;&gt;"",HLOOKUP(HZ57,Points_Table,IF(IW57&gt;=6,8,IW57+2),FALSE),"")),IA57),IA57)</f>
        <v/>
      </c>
      <c r="IC57" s="51" t="str">
        <f>IF(AND($G57="3",HR57&lt;&gt;""),HR57,"")</f>
        <v/>
      </c>
      <c r="ID57" s="52" t="str">
        <f>IF(AND(HR57&lt;&gt;"",$G57="3"),_xlfn.RANK.EQ(HR57,$IC$6:$IC$89),"")</f>
        <v/>
      </c>
      <c r="IE57" s="52" t="str">
        <f>IF(IF(ID57&lt;&gt;"",IF(MAX(COUNTIF($ID$6:$ID$89,$ID$6:$ID$89))&gt;1,"x",""),"")&lt;&gt;"",ID57+1,"")</f>
        <v/>
      </c>
      <c r="IF57" s="52" t="str">
        <f>IF(ID57&lt;&gt;"",IF($G57="3",IF(HR57&lt;&gt;"",IF(AND(ID57&lt;=20,HR57&gt;=$IC$92),HLOOKUP(ID57,Points_Table_Modified,IF(IW57&gt;=6,8,IW57+2),FALSE),0),""),IF(HR57&lt;&gt;"",IF(AND(ID57&lt;=10,HR57&gt;=$IC$92),HLOOKUP(ID57,Points_Table,IF(IW57&gt;=6,8,IW57+2),FALSE),0),"")),"")</f>
        <v/>
      </c>
      <c r="IG57" s="53" t="str">
        <f>IF(IE57&lt;&gt;"",AVERAGE(IF(AND($G57="3",IE57&lt;&gt;""),HLOOKUP(IE57,Points_Table_Modified,IF(IW57&gt;=6,8,IW57+2),FALSE),IF(IE57&lt;&gt;"",HLOOKUP(IE57,Points_Table,IF(IW57&gt;=6,8,IW57+2),FALSE),"")),IF57),IF57)</f>
        <v/>
      </c>
      <c r="IH57" s="51" t="str">
        <f>IF(AND($G57="4",HR57&lt;&gt;""),HR57,"")</f>
        <v/>
      </c>
      <c r="II57" s="52" t="str">
        <f>IF(AND(HR57&lt;&gt;"",G57="4"),_xlfn.RANK.EQ(HR57,$IH$6:$IH$89),"")</f>
        <v/>
      </c>
      <c r="IJ57" s="52" t="str">
        <f>IF(IF(II57&lt;&gt;"",IF(MAX(COUNTIF($II$6:$II$89,$II$6:$II$89))&gt;1,"x",""),"")&lt;&gt;"",II57+1,"")</f>
        <v/>
      </c>
      <c r="IK57" s="52" t="str">
        <f>IF(II57&lt;&gt;"",IF($G57="3",IF(HR57&lt;&gt;"",IF(AND(II57&lt;=10,HR57&gt;=$IH$92),HLOOKUP(II57,Points_Table_Modified,IF(IW57&gt;=6,8,IW57+2),FALSE),0),""),IF(HR57&lt;&gt;"",IF(AND(II57&lt;=10,HR57&gt;=$IH$92),HLOOKUP(II57,Points_Table,IF(IW57&gt;=6,8,IW57+2),FALSE),0),"")),"")</f>
        <v/>
      </c>
      <c r="IL57" s="53" t="str">
        <f>IF(IJ57&lt;&gt;"",AVERAGE(IF(AND($G57="3",IJ57&lt;&gt;""),HLOOKUP(IJ57,Points_Table_Modified,IF(IW57&gt;=6,8,IW57+2),FALSE),IF(IJ57&lt;&gt;"",HLOOKUP(IJ57,Points_Table,IF(IW57&gt;=6,8,IW57+2),FALSE),"")),IK57),IK57)</f>
        <v/>
      </c>
      <c r="IM57" s="51" t="str">
        <f>IF(AND($G57="5",HR57&lt;&gt;""),HR57,"")</f>
        <v/>
      </c>
      <c r="IN57" s="52" t="str">
        <f>IF(AND(HR57&lt;&gt;"",$G57="5"),_xlfn.RANK.EQ(HR57,$IM$6:$IM$89),"")</f>
        <v/>
      </c>
      <c r="IO57" s="52" t="str">
        <f>IF(IF(IN57&lt;&gt;"",IF(MAX(COUNTIF($IN$6:$IN$89,$IN$6:$IN$89))&gt;1,"x",""),"")&lt;&gt;"",IN57+1,"")</f>
        <v/>
      </c>
      <c r="IP57" s="52" t="str">
        <f>IF(IN57&lt;&gt;"",IF($G57="3",IF(HR57&lt;&gt;"",IF(AND(IN57&lt;=10,HR57&gt;=$IM$92),HLOOKUP(IN57,Points_Table_Modified,IF(IW57&gt;=6,8,IW57+2),FALSE),0),""),IF(HR57&lt;&gt;"",IF(AND(IN57&lt;=10,HR57&gt;=$IM$92),HLOOKUP(IN57,Points_Table,IF(IW57&gt;=6,8,IW57+2),FALSE),0),"")),"")</f>
        <v/>
      </c>
      <c r="IQ57" s="53" t="str">
        <f>IF(IO57&lt;&gt;"",AVERAGE(IF(AND($G57="3",IO57&lt;&gt;""),HLOOKUP(IO57,Points_Table_Modified,IF(IW57&gt;=6,8,IW57+2),FALSE),IF(IO57&lt;&gt;"",HLOOKUP(IO57,Points_Table,IF(IW57&gt;=6,8,IW57+2),FALSE),"")),IP57),IP57)</f>
        <v/>
      </c>
      <c r="IR57" s="51" t="str">
        <f>IF(AND($G57="6",HR57&lt;&gt;""),HR57,"")</f>
        <v/>
      </c>
      <c r="IS57" s="52" t="str">
        <f>IF(AND(HR57&lt;&gt;"",$G57="6"),_xlfn.RANK.EQ(HR57,$IR$6:$IR$89),"")</f>
        <v/>
      </c>
      <c r="IT57" s="52" t="str">
        <f>IF(IF(IS57&lt;&gt;"",IF(MAX(COUNTIF($IS$6:$IS$89,$IS$6:$IS$89))&gt;1,"x",""),"")&lt;&gt;"",IS57+1,"")</f>
        <v/>
      </c>
      <c r="IU57" s="52" t="str">
        <f>IF(IS57&lt;&gt;"",IF($G57="3",IF(HR57&lt;&gt;"",IF(AND(IS57&lt;=10,HR57&gt;=$IR$92),HLOOKUP(IS57,Points_Table_Modified,IF(IW57&gt;=6,8,IW57+2),FALSE),0),""),IF(HR57&lt;&gt;"",IF(AND(IS57&lt;=10,HR57&gt;=$IR$92),HLOOKUP(IS57,Points_Table,IF(IW57&gt;=6,8,IW57+2),FALSE),0),"")),"")</f>
        <v/>
      </c>
      <c r="IV57" s="53" t="str">
        <f>IF(IT57&lt;&gt;"",AVERAGE(IF(AND($G57="3",IT57&lt;&gt;""),HLOOKUP(IT57,Points_Table_Modified,IF(IW57&gt;=6,8,IW57+2),FALSE),IF(IT57&lt;&gt;"",HLOOKUP(IT57,Points_Table,IF(IW57&gt;=6,8,IW57+2),FALSE),"")),IU57),IU57)</f>
        <v/>
      </c>
      <c r="IW57" s="57" t="e">
        <f>VLOOKUP($G57,Entries_D_Event,10,FALSE)</f>
        <v>#N/A</v>
      </c>
      <c r="IX57" s="52" t="str">
        <f>CONCATENATE(IS57,IN57,II57,ID57,HY57,HT57)</f>
        <v/>
      </c>
      <c r="IY57" s="118" t="str">
        <f>IF(IX57&lt;&gt;"",IF(AND($G57="3",HR57&lt;&gt;""),10,IF(HR57&lt;&gt;"",5,"")),"")</f>
        <v/>
      </c>
      <c r="IZ57" s="118">
        <f>_xlfn.NUMBERVALUE(IF(IX57&lt;&gt;"",CONCATENATE(IV57,IQ57,IL57,IG57,IB57,HW57),""))</f>
        <v>0</v>
      </c>
      <c r="JA57" s="56">
        <f>IFERROR(IY57+IZ57,0)</f>
        <v>0</v>
      </c>
      <c r="JB57" s="90"/>
      <c r="JC57" s="52" t="str">
        <f>IF(AND($G57="1",JB57&lt;&gt;""),JB57,"")</f>
        <v/>
      </c>
      <c r="JD57" s="52" t="str">
        <f>IF(AND(JB57&lt;&gt;"",$G57="1"),_xlfn.RANK.EQ(JB57,$JC$6:$JC$89),"")</f>
        <v/>
      </c>
      <c r="JE57" s="52" t="str">
        <f>IF(IF(JD57&lt;&gt;"",IF(MAX(COUNTIF($JD$6:$JD$89,$JD$6:$JD$89))&gt;1,"x",""),"")&lt;&gt;"",JD57+1,"")</f>
        <v/>
      </c>
      <c r="JF57" s="52" t="str">
        <f>IF(JD57&lt;&gt;"",IF($G57="3",IF(JB57&lt;&gt;"",IF(AND(JD57&lt;=10,JB57&gt;=$JC$92),HLOOKUP(JD57,Points_Table_Modified,IF(KG57&gt;=6,8,KG57+2),FALSE),0),""),IF(JB57&lt;&gt;"",IF(AND(JD57&lt;=10,JB57&gt;=$JC$92),HLOOKUP(JD57,Points_Table,IF(KG57&gt;=6,8,KG57+2),FALSE),0),"")),"")</f>
        <v/>
      </c>
      <c r="JG57" s="53" t="str">
        <f>IF(JE57&lt;&gt;"",AVERAGE(IF(AND($G57="3",JE57&lt;&gt;""),HLOOKUP(JE57,Points_Table_Modified,IF(KG57&gt;=6,8,KG57+2),FALSE),IF(JE57&lt;&gt;"",HLOOKUP(JE57,Points_Table,IF(KG57&gt;=6,8,KG57+2),FALSE),"")),JF57),JF57)</f>
        <v/>
      </c>
      <c r="JH57" s="51" t="str">
        <f>IF(AND($G57="2",JB57&lt;&gt;""),JB57,"")</f>
        <v/>
      </c>
      <c r="JI57" s="52" t="str">
        <f>IF(AND(JB57&lt;&gt;"",$G57="2"),_xlfn.RANK.EQ(JB57,$JH$6:$JH$89),"")</f>
        <v/>
      </c>
      <c r="JJ57" s="52" t="str">
        <f>IF(IF(JI57&lt;&gt;"",IF(MAX(COUNTIF($JI$6:$JI$89,$JI$6:$JI$89))&gt;1,"x",""),"")&lt;&gt;"",JI57+1,"")</f>
        <v/>
      </c>
      <c r="JK57" s="54" t="str">
        <f>IF(JI57&lt;&gt;"",IF($G57="3",IF(JB57&lt;&gt;"",IF(AND(JI57&lt;=10,JB57&gt;=$JH$92),HLOOKUP(JI57,Points_Table_Modified,IF(KG57&gt;=6,8,KG57+2),FALSE),0),""),IF(JB57&lt;&gt;"",IF(AND(JI57&lt;=10,JB57&gt;=$JH$92),HLOOKUP(JI57,Points_Table,IF(KG57&gt;=6,8,KG57+2),FALSE),0),"")),"")</f>
        <v/>
      </c>
      <c r="JL57" s="53" t="str">
        <f>IF(JJ57&lt;&gt;"",AVERAGE(IF(AND($G57="3",JJ57&lt;&gt;""),HLOOKUP(JJ57,Points_Table_Modified,IF(KG57&gt;=6,8,KG57+2),FALSE),IF(JJ57&lt;&gt;"",HLOOKUP(JJ57,Points_Table,IF(KG57&gt;=6,8,KG57+2),FALSE),"")),JK57),JK57)</f>
        <v/>
      </c>
      <c r="JM57" s="51" t="str">
        <f>IF(AND($G57="3",JB57&lt;&gt;""),JB57,"")</f>
        <v/>
      </c>
      <c r="JN57" s="52" t="str">
        <f>IF(AND(JB57&lt;&gt;"",$G57="3"),_xlfn.RANK.EQ(JB57,$JM$6:$JM$89),"")</f>
        <v/>
      </c>
      <c r="JO57" s="52" t="str">
        <f>IF(IF(JN57&lt;&gt;"",IF(MAX(COUNTIF($JN$6:$JN$89,$JN$6:$JN$89))&gt;1,"x",""),"")&lt;&gt;"",JN57+1,"")</f>
        <v/>
      </c>
      <c r="JP57" s="52" t="str">
        <f>IF(JN57&lt;&gt;"",IF($G57="3",IF(JB57&lt;&gt;"",IF(AND(JN57&lt;=20,JB57&gt;=$JM$92),HLOOKUP(JN57,Points_Table_Modified,IF(KG57&gt;=6,8,KG57+2),FALSE),0),""),IF(JB57&lt;&gt;"",IF(AND(JN57&lt;=10,JB57&gt;=$JM$92),HLOOKUP(JN57,Points_Table,IF(KG57&gt;=6,8,KG57+2),FALSE),0),"")),"")</f>
        <v/>
      </c>
      <c r="JQ57" s="53" t="str">
        <f>IF(JO57&lt;&gt;"",AVERAGE(IF(AND($G57="3",JO57&lt;&gt;""),HLOOKUP(JO57,Points_Table_Modified,IF(KG57&gt;=6,8,KG57+2),FALSE),IF(JO57&lt;&gt;"",HLOOKUP(JO57,Points_Table,IF(KG57&gt;=6,8,KG57+2),FALSE),"")),JP57),JP57)</f>
        <v/>
      </c>
      <c r="JR57" s="51" t="str">
        <f>IF(AND($G57="4",JB57&lt;&gt;""),JB57,"")</f>
        <v/>
      </c>
      <c r="JS57" s="52" t="str">
        <f>IF(AND(JB57&lt;&gt;"",G57="4"),_xlfn.RANK.EQ(JB57,$JR$6:$JR$89),"")</f>
        <v/>
      </c>
      <c r="JT57" s="52" t="str">
        <f>IF(IF(JS57&lt;&gt;"",IF(MAX(COUNTIF($JS$6:$JS$89,$JS$6:$JS$89))&gt;1,"x",""),"")&lt;&gt;"",JS57+1,"")</f>
        <v/>
      </c>
      <c r="JU57" s="52" t="str">
        <f>IF(JS57&lt;&gt;"",IF($G57="3",IF(JB57&lt;&gt;"",IF(AND(JS57&lt;=10,JB57&gt;=$JR$92),HLOOKUP(JS57,Points_Table_Modified,IF(KG57&gt;=6,8,KG57+2),FALSE),0),""),IF(JB57&lt;&gt;"",IF(AND(JS57&lt;=10,JB57&gt;=$JR$92),HLOOKUP(JS57,Points_Table,IF(KG57&gt;=6,8,KG57+2),FALSE),0),"")),"")</f>
        <v/>
      </c>
      <c r="JV57" s="53" t="str">
        <f>IF(JT57&lt;&gt;"",AVERAGE(IF(AND($G57="3",JT57&lt;&gt;""),HLOOKUP(JT57,Points_Table_Modified,IF(KG57&gt;=6,8,KG57+2),FALSE),IF(JT57&lt;&gt;"",HLOOKUP(JT57,Points_Table,IF(KG57&gt;=6,8,KG57+2),FALSE),"")),JU57),JU57)</f>
        <v/>
      </c>
      <c r="JW57" s="51" t="str">
        <f>IF(AND($G57="5",JB57&lt;&gt;""),JB57,"")</f>
        <v/>
      </c>
      <c r="JX57" s="52" t="str">
        <f>IF(AND(JB57&lt;&gt;"",$G57="5"),_xlfn.RANK.EQ(JB57,$JW$6:$JW$89),"")</f>
        <v/>
      </c>
      <c r="JY57" s="52" t="str">
        <f>IF(IF(JX57&lt;&gt;"",IF(MAX(COUNTIF($JX$6:$JX$89,$JX$6:$JX$89))&gt;1,"x",""),"")&lt;&gt;"",JX57+1,"")</f>
        <v/>
      </c>
      <c r="JZ57" s="52" t="str">
        <f>IF(JX57&lt;&gt;"",IF($G57="3",IF(JB57&lt;&gt;"",IF(AND(JX57&lt;=10,JB57&gt;=$JW$92),HLOOKUP(JX57,Points_Table_Modified,IF(KG57&gt;=6,8,KG57+2),FALSE),0),""),IF(JB57&lt;&gt;"",IF(AND(JX57&lt;=10,JB57&gt;=$JW$92),HLOOKUP(JX57,Points_Table,IF(KG57&gt;=6,8,KG57+2),FALSE),0),"")),"")</f>
        <v/>
      </c>
      <c r="KA57" s="53" t="str">
        <f>IF(JY57&lt;&gt;"",AVERAGE(IF(AND($G57="3",JY57&lt;&gt;""),HLOOKUP(JY57,Points_Table_Modified,IF(KG57&gt;=6,8,KG57+2),FALSE),IF(JY57&lt;&gt;"",HLOOKUP(JY57,Points_Table,IF(KG57&gt;=6,8,KG57+2),FALSE),"")),JZ57),JZ57)</f>
        <v/>
      </c>
      <c r="KB57" s="51" t="str">
        <f>IF(AND($G57="6",JB57&lt;&gt;""),JB57,"")</f>
        <v/>
      </c>
      <c r="KC57" s="52" t="str">
        <f>IF(AND(JB57&lt;&gt;"",$G57="6"),_xlfn.RANK.EQ(JB57,$KB$6:$KB$89),"")</f>
        <v/>
      </c>
      <c r="KD57" s="52" t="str">
        <f>IF(IF(KC57&lt;&gt;"",IF(MAX(COUNTIF($KC$6:$KC$89,$KC$6:$KC$89))&gt;1,"x",""),"")&lt;&gt;"",KC57+1,"")</f>
        <v/>
      </c>
      <c r="KE57" s="52" t="str">
        <f>IF(KC57&lt;&gt;"",IF($G57="3",IF(JB57&lt;&gt;"",IF(AND(KC57&lt;=10,JB57&gt;=$KB$92),HLOOKUP(KC57,Points_Table_Modified,IF(KG57&gt;=6,8,KG57+2),FALSE),0),""),IF(JB57&lt;&gt;"",IF(AND(KC57&lt;=10,JB57&gt;=$KB$92),HLOOKUP(KC57,Points_Table,IF(KG57&gt;=6,8,KG57+2),FALSE),0),"")),"")</f>
        <v/>
      </c>
      <c r="KF57" s="53" t="str">
        <f>IF(KD57&lt;&gt;"",AVERAGE(IF(AND($G57="3",KD57&lt;&gt;""),HLOOKUP(KD57,Points_Table_Modified,IF(KG57&gt;=6,8,KG57+2),FALSE),IF(KD57&lt;&gt;"",HLOOKUP(KD57,Points_Table,IF(KG57&gt;=6,8,KG57+2),FALSE),"")),KE57),KE57)</f>
        <v/>
      </c>
      <c r="KG57" s="57" t="e">
        <f>VLOOKUP($G57,Entries_D_Event,11,FALSE)</f>
        <v>#N/A</v>
      </c>
      <c r="KH57" s="52" t="str">
        <f>CONCATENATE(KC57,JX57,JS57,JN57,JI57,JD57)</f>
        <v/>
      </c>
      <c r="KI57" s="118" t="str">
        <f>IF(KH57&lt;&gt;"",IF(AND($G57="3",JB57&lt;&gt;""),10,IF(JB57&lt;&gt;"",5,"")),"")</f>
        <v/>
      </c>
      <c r="KJ57" s="118">
        <f>_xlfn.NUMBERVALUE(IF(KH57&lt;&gt;"",CONCATENATE(KF57,KA57,JV57,JQ57,JL57,JG57),""))</f>
        <v>0</v>
      </c>
      <c r="KK57" s="56">
        <f>IFERROR(KI57+KJ57,0)</f>
        <v>0</v>
      </c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</row>
    <row r="58" spans="1:358" s="1" customFormat="1" x14ac:dyDescent="0.25">
      <c r="A58" s="35"/>
      <c r="B58" s="45">
        <v>53</v>
      </c>
      <c r="C58" s="47" t="s">
        <v>171</v>
      </c>
      <c r="D58" s="47" t="s">
        <v>238</v>
      </c>
      <c r="E58" s="50"/>
      <c r="F58" s="50">
        <v>930</v>
      </c>
      <c r="G58" s="49"/>
      <c r="H58" s="50" t="s">
        <v>213</v>
      </c>
      <c r="I58" s="187">
        <f>AS58+CC58+DM58+EW58+GG58+HQ58+JA58+KK58</f>
        <v>0</v>
      </c>
      <c r="J58" s="115"/>
      <c r="K58" s="102" t="str">
        <f>IF(AND(J58&lt;&gt;"",$G58="1"),J58,"")</f>
        <v/>
      </c>
      <c r="L58" s="103" t="str">
        <f>IF(AND(J58&lt;&gt;"",$G58="1"),_xlfn.RANK.EQ(J58,$K$6:$K$89),"")</f>
        <v/>
      </c>
      <c r="M58" s="103" t="str">
        <f>IF(G58="6",IF(IF(L58&lt;&gt;"",IF(MAX(COUNTIF($L$6:$L$89,$L$6:$L$89))&gt;1,"x",""),"")&lt;&gt;"",L58+1,""),IF(K58=0,"",IF(IF(L58&lt;&gt;"",IF(MAX(COUNTIF($L$6:$L$89,$L$6:$L$89))&gt;1,"x",""),"")&lt;&gt;"",L58+1,"")))</f>
        <v/>
      </c>
      <c r="N58" s="103" t="str">
        <f>IF(L58&lt;&gt;"",IF($G58="3",IF(AND(L58&lt;=20,J58&gt;=$K$92),HLOOKUP(L58,Points_Table_Modified,IF(AO58&gt;=6,8,AO58+2),FALSE),0),IF(AND(L58&lt;=10,J58&gt;=$K$92),HLOOKUP(L58,Points_Table,IF(AO58&gt;=6,8,AO58+2),FALSE),0)),"")</f>
        <v/>
      </c>
      <c r="O58" s="103" t="str">
        <f>IF(M58&lt;&gt;"",AVERAGE(IF(AND($G58="3",M58&lt;&gt;""),HLOOKUP(M58,Points_Table_Modified,IF(AO58&gt;=6,8,AO58+2),FALSE),IF(M58&lt;&gt;"",HLOOKUP(M58,Points_Table,IF(AO58&gt;=6,8,AO58+2),FALSE),"")),N58),N58)</f>
        <v/>
      </c>
      <c r="P58" s="102" t="str">
        <f>IF(AND(J58&lt;&gt;"",$G58="2"),J58,"")</f>
        <v/>
      </c>
      <c r="Q58" s="103" t="str">
        <f>IF(AND(J58&lt;&gt;"",$G58="2"),_xlfn.RANK.EQ(J58,$P$6:$P$89),"")</f>
        <v/>
      </c>
      <c r="R58" s="103" t="str">
        <f>IF(G58="6",IF(IF(Q58&lt;&gt;"",IF(MAX(COUNTIF($Q$6:$Q$89,$Q$6:$Q$89))&gt;1,"x",""),"")&lt;&gt;"",Q58+1,""),IF(P58=0,"",IF(IF(Q58&lt;&gt;"",IF(MAX(COUNTIF($Q$6:$Q$89,$Q$6:$Q$89))&gt;1,"x",""),"")&lt;&gt;"",Q58+1,"")))</f>
        <v/>
      </c>
      <c r="S58" s="103" t="str">
        <f>IF(Q58&lt;&gt;"",IF($G58="3",IF(J58&lt;&gt;"",IF(AND(Q58&lt;=10,J58&gt;=$P$92),HLOOKUP(Q58,Points_Table_Modified,IF(AO58&gt;=6,8,AO58+2),FALSE),0),""),IF(J58&lt;&gt;"",IF(AND(Q58&lt;=10,J58&gt;=$P$92),HLOOKUP(Q58,Points_Table,IF(AO58&gt;=6,8,AO58+2),FALSE),0),"")),"")</f>
        <v/>
      </c>
      <c r="T58" s="103" t="str">
        <f>IF(R58&lt;&gt;"",AVERAGE(IF(AND($G58="3",R58&lt;&gt;""),HLOOKUP(R58,Points_Table_Modified,IF(AO58&gt;=6,8,AO58+2),FALSE),IF(R58&lt;&gt;"",HLOOKUP(R58,Points_Table,IF(AO58&gt;=6,8,AO58+2),FALSE),"")),S58),S58)</f>
        <v/>
      </c>
      <c r="U58" s="102" t="str">
        <f>IF(AND(J58&lt;&gt;"",$G58="3"),J58,"")</f>
        <v/>
      </c>
      <c r="V58" s="103" t="str">
        <f>IF(AND(J58&lt;&gt;"",$G58="3"),_xlfn.RANK.EQ(J58,$U$6:$U$89),"")</f>
        <v/>
      </c>
      <c r="W58" s="103" t="str">
        <f>IF(G58="6",IF(IF(V58&lt;&gt;"",IF(MAX(COUNTIF($V$6:$V$89,$V$6:$V$89))&gt;1,"x",""),"")&lt;&gt;"",V58+1,""),IF(U58=0,"",IF(IF(V58&lt;&gt;"",IF(MAX(COUNTIF($V$6:$V$89,$V$6:$V$89))&gt;1,"x",""),"")&lt;&gt;"",V58+1,"")))</f>
        <v/>
      </c>
      <c r="X58" s="103" t="str">
        <f>IF(V58&lt;&gt;"",IF($G58="3",IF(J58&lt;&gt;"",IF(AND(V58&lt;=20,J58&gt;=$U$92),HLOOKUP(V58,Points_Table_Modified,IF(AO58&gt;=6,8,AO58+2),FALSE),0),""),IF(J58&lt;&gt;"",IF(AND(V58&lt;=10,$J58&gt;=$U$92),HLOOKUP(V58,Points_Table,IF(AO58&gt;=6,8,AO58+2),FALSE),0),"")),"")</f>
        <v/>
      </c>
      <c r="Y58" s="103" t="str">
        <f>IF(W58&lt;&gt;"",AVERAGE(IF(AND($G58="3",W58&lt;&gt;""),HLOOKUP(W58,Points_Table_Modified,IF(AO58&gt;=6,8,AO58+2),FALSE),IF(W58&lt;&gt;"",HLOOKUP(W58,Points_Table,IF(AO58&gt;=6,8,AO58+2),FALSE),"")),X58),X58)</f>
        <v/>
      </c>
      <c r="Z58" s="102" t="str">
        <f>IF(AND(J58&lt;&gt;"",$G58="4"),J58,"")</f>
        <v/>
      </c>
      <c r="AA58" s="103" t="str">
        <f>IF(AND($J58&lt;&gt;"",G58="4"),_xlfn.RANK.EQ(J58,$Z$6:$Z$89),"")</f>
        <v/>
      </c>
      <c r="AB58" s="103" t="str">
        <f>IF($G58="6",IF(IF(AA58&lt;&gt;"",IF(MAX(COUNTIF($AA$6:$AA$89,$AA$6:$AA$89))&gt;1,"x",""),"")&lt;&gt;"",AA58+1,""),IF(Z58=0,"",IF(IF(AA58&lt;&gt;"",IF(MAX(COUNTIF($AA$6:$AA$89,$AA$6:$AA$89))&gt;1,"x",""),"")&lt;&gt;"",AA58+1,"")))</f>
        <v/>
      </c>
      <c r="AC58" s="103" t="str">
        <f>IF(AA58&lt;&gt;"",IF($G58="3",IF(J58&lt;&gt;"",IF(AND(AA58&lt;=10,J58&gt;=$Z$92),HLOOKUP(AA58,Points_Table_Modified,IF(AO58&gt;=6,8,AO58+2),FALSE),0),""),IF(J58&lt;&gt;"",IF(AND(AA58&lt;=10,J58&gt;=$Z$92),HLOOKUP(AA58,Points_Table,IF(AO58&gt;=6,8,AO58+2),FALSE),0),"")),"")</f>
        <v/>
      </c>
      <c r="AD58" s="103" t="str">
        <f>IF(AB58&lt;&gt;"",AVERAGE(IF(AND($G58="3",AB58&lt;&gt;""),HLOOKUP(AB58,Points_Table_Modified,IF(AO58&gt;=6,8,AO58+2),FALSE),IF(AB58&lt;&gt;"",HLOOKUP(AB58,Points_Table,IF(AO58&gt;=6,8,AO58+2),FALSE),"")),AC58),AC58)</f>
        <v/>
      </c>
      <c r="AE58" s="102" t="str">
        <f>IF(AND(J58&lt;&gt;"",$G58="5"),J58,"")</f>
        <v/>
      </c>
      <c r="AF58" s="103" t="str">
        <f>IF(AND(J58&lt;&gt;"",$G58="5"),_xlfn.RANK.EQ(J58,$AE$6:$AE$89),"")</f>
        <v/>
      </c>
      <c r="AG58" s="103" t="str">
        <f>IF($G58="6",IF(IF(AF58&lt;&gt;"",IF(MAX(COUNTIF($AF$6:$AF$89,$AF$6:$AF$89))&gt;1,"x",""),"")&lt;&gt;"",AF58+1,""),IF(AE58=0,"",IF(IF(AF58&lt;&gt;"",IF(MAX(COUNTIF($AF$6:$AF$89,$AF$6:$AF$89))&gt;1,"x",""),"")&lt;&gt;"",AF58+1,"")))</f>
        <v/>
      </c>
      <c r="AH58" s="103" t="str">
        <f>IF(AF58&lt;&gt;"",IF($G58="3",IF(J58&lt;&gt;"",IF(AND(AF58&lt;=10,J58&gt;=$AE$92),HLOOKUP(AF58,Points_Table_Modified,IF(AO58&gt;=6,8,AO58+2),FALSE),0),""),IF(J58&lt;&gt;"",IF(AND(AF58&lt;=10,J58&gt;=$AE$92),HLOOKUP(AF58,Points_Table,IF(AO58&gt;=6,8,AO58+2),FALSE),0),"")),"")</f>
        <v/>
      </c>
      <c r="AI58" s="103" t="str">
        <f>IF(AG58&lt;&gt;"",AVERAGE(IF(AND($G58="3",AG58&lt;&gt;""),HLOOKUP(AG58,Points_Table_Modified,IF(AO58&gt;=6,8,AO58+2),FALSE),IF(AG58&lt;&gt;"",HLOOKUP(AG58,Points_Table,IF(AO58&gt;=6,8,AO58+2),FALSE),"")),AH58),AH58)</f>
        <v/>
      </c>
      <c r="AJ58" s="102" t="str">
        <f>IF(AND(J58&lt;&gt;"",$G58="6"),J58,"")</f>
        <v/>
      </c>
      <c r="AK58" s="103" t="str">
        <f>IF(AND(J58&lt;&gt;"",$G58="6"),_xlfn.RANK.EQ(J58,$AJ$6:$AJ$89),"")</f>
        <v/>
      </c>
      <c r="AL58" s="103" t="str">
        <f>IF(G58="6",IF(IF(AK58&lt;&gt;"",IF(MAX(COUNTIF($AK$6:$AK$89,$AK$6:$AK$89))&gt;1,"x",""),"")&lt;&gt;"",AK58+1,""),IF(AJ58=0,"",IF(IF(AK58&lt;&gt;"",IF(MAX(COUNTIF($AK$6:$AK$89,$AK$6:$AK$89))&gt;1,"x",""),"")&lt;&gt;"",AK58+1,"")))</f>
        <v/>
      </c>
      <c r="AM58" s="103" t="str">
        <f>IF(AK58&lt;&gt;"",IF($G58="3",IF(J58&lt;&gt;"",IF(AND(AK58&lt;=10,J58&gt;=$AJ$92),HLOOKUP(AK58,Points_Table_Modified,IF(AO58&gt;=6,8,AO58+2),FALSE),0),""),IF(J58&lt;&gt;"",IF(AND(AK58&lt;=10,J58&gt;=$AJ$92),HLOOKUP(AK58,Points_Table,IF(AO58&gt;=6,8,AO58+2),FALSE),0),"")),"")</f>
        <v/>
      </c>
      <c r="AN58" s="136" t="str">
        <f>IF(AL58&lt;&gt;"",AVERAGE(IF(AND($G58="3",AL58&lt;&gt;""),HLOOKUP(AL58,Points_Table_Modified,IF(AO58&gt;=6,8,AO58+2),FALSE),IF(AL58&lt;&gt;"",HLOOKUP(AL58,Points_Table,IF(AO58&gt;=6,8,AO58+2),FALSE),"")),AM58),AM58)</f>
        <v/>
      </c>
      <c r="AO58" s="55" t="e">
        <f>VLOOKUP($G58,Entries_D_Event,4,FALSE)</f>
        <v>#N/A</v>
      </c>
      <c r="AP58" s="52" t="str">
        <f>CONCATENATE(AK58,AF58,AA58,V58,Q58,L58)</f>
        <v/>
      </c>
      <c r="AQ58" s="118" t="str">
        <f>IF(AP58&lt;&gt;"",IF(AND($G58="3",J58&lt;&gt;""),10,IF(J58&lt;&gt;"",5,"")),"")</f>
        <v/>
      </c>
      <c r="AR58" s="118">
        <f>_xlfn.NUMBERVALUE(IF(AP58&lt;&gt;"",CONCATENATE(AN58,AI58,AD58,Y58,T58,O58),""))</f>
        <v>0</v>
      </c>
      <c r="AS58" s="56">
        <f>IFERROR(AQ58+AR58,0)</f>
        <v>0</v>
      </c>
      <c r="AT58" s="90"/>
      <c r="AU58" s="54" t="str">
        <f>IF(AND(AT58&lt;&gt;"",$G58="1"),AT58,"")</f>
        <v/>
      </c>
      <c r="AV58" s="52" t="str">
        <f>IF(AND(AT58&lt;&gt;"",$G58="1"),_xlfn.RANK.EQ(AT58,$AU$6:$AU$89),"")</f>
        <v/>
      </c>
      <c r="AW58" s="52" t="str">
        <f>IF(IF(AV58&lt;&gt;"",IF(MAX(COUNTIF($AV$6:$AV$89,$AV$6:$AV$89))&gt;1,"x",""),"")&lt;&gt;"",AV58+1,"")</f>
        <v/>
      </c>
      <c r="AX58" s="52" t="str">
        <f>IF(AV58&lt;&gt;"",IF($G58="3",IF(AT58&lt;&gt;"",IF(AND(AV58&lt;=10,AT58&gt;=$AU$92),HLOOKUP(AV58,Points_Table_Modified,IF(BY58&gt;=6,8,BY58+2),FALSE),0),""),IF(AT58&lt;&gt;"",IF(AND(AV58&lt;=10,AT58&gt;=$AU$92),HLOOKUP(AV58,Points_Table,IF(BY58&gt;=6,8,BY58+2),FALSE),0),"")),"")</f>
        <v/>
      </c>
      <c r="AY58" s="53" t="str">
        <f>IF(AW58&lt;&gt;"",AVERAGE(IF(AND($G58="3",AW58&lt;&gt;""),HLOOKUP(AW58,Points_Table_Modified,IF(BY58&gt;=6,8,BY58+2),FALSE),IF(AW58&lt;&gt;"",HLOOKUP(AW58,Points_Table,IF(BY58&gt;=6,8,BY58+2),FALSE),"")),AX58),AX58)</f>
        <v/>
      </c>
      <c r="AZ58" s="51" t="str">
        <f>IF(AND($G58="2",AT58&lt;&gt;""),AT58,"")</f>
        <v/>
      </c>
      <c r="BA58" s="52" t="str">
        <f>IF(AND(AT58&lt;&gt;"",$G58="2"),_xlfn.RANK.EQ(AT58,$AZ$6:$AZ$89),"")</f>
        <v/>
      </c>
      <c r="BB58" s="52" t="str">
        <f>IF(IF(BA58&lt;&gt;"",IF(MAX(COUNTIF($BA$6:$BA$89,$BA$6:$BA$89))&gt;1,"x",""),"")&lt;&gt;"",BA58+1,"")</f>
        <v/>
      </c>
      <c r="BC58" s="54" t="str">
        <f>IF(BA58&lt;&gt;"",IF($G58="3",IF(AT58&lt;&gt;"",IF(AND(BA58&lt;=10,AT58&gt;=$AZ$92),HLOOKUP(BA58,Points_Table_Modified,IF(BY58&gt;=6,8,BY58+2),FALSE),0),""),IF(AT58&lt;&gt;"",IF(AND(BA58&lt;=10,AT58&gt;=$AZ$92),HLOOKUP(BA58,Points_Table,IF(BY58&gt;=6,8,BY58+2),FALSE),0),"")),"")</f>
        <v/>
      </c>
      <c r="BD58" s="53" t="str">
        <f>IF(BB58&lt;&gt;"",AVERAGE(IF(AND($G58="3",BB58&lt;&gt;""),HLOOKUP(BB58,Points_Table_Modified,IF(BY58&gt;=6,8,BY58+2),FALSE),IF(BB58&lt;&gt;"",HLOOKUP(BB58,Points_Table,IF(BY58&gt;=6,8,BY58+2),FALSE),"")),BC58),BC58)</f>
        <v/>
      </c>
      <c r="BE58" s="51" t="str">
        <f>IF(AND($G58="3",AT58&lt;&gt;""),AT58,"")</f>
        <v/>
      </c>
      <c r="BF58" s="52" t="str">
        <f>IF(AND(AT58&lt;&gt;"",$G58="3"),_xlfn.RANK.EQ(AT58,$BE$6:$BE$89),"")</f>
        <v/>
      </c>
      <c r="BG58" s="52" t="str">
        <f>IF(IF(BF58&lt;&gt;"",IF(MAX(COUNTIF($BF$6:$BF$89,$BF$6:$BF$89))&gt;1,"x",""),"")&lt;&gt;"",BF58+1,"")</f>
        <v/>
      </c>
      <c r="BH58" s="52" t="str">
        <f>IF(BF58&lt;&gt;"",IF($G58="3",IF(AT58&lt;&gt;"",IF(AND(BF58&lt;=20,AT58&gt;=$BE$92),HLOOKUP(BF58,Points_Table_Modified,IF(BY58&gt;=6,8,BY58+2),FALSE),0),""),IF(AT58&lt;&gt;"",IF(AND(BF58&lt;=10,AT58&gt;=$BE$92),HLOOKUP(BF58,Points_Table,IF(BY58&gt;=6,8,BY58+2),FALSE),0),"")),"")</f>
        <v/>
      </c>
      <c r="BI58" s="53" t="str">
        <f>IF(BG58&lt;&gt;"",AVERAGE(IF(AND($G58="3",BG58&lt;&gt;""),HLOOKUP(BG58,Points_Table_Modified,IF(BY58&gt;=6,8,BY58+2),FALSE),IF(BG58&lt;&gt;"",HLOOKUP(BG58,Points_Table,IF(BY58&gt;=6,8,BY58+2),FALSE),"")),BH58),BH58)</f>
        <v/>
      </c>
      <c r="BJ58" s="51" t="str">
        <f>IF(AND($G58="4",AT58&lt;&gt;""),AT58,"")</f>
        <v/>
      </c>
      <c r="BK58" s="52" t="str">
        <f>IF(AND(AT58&lt;&gt;"",G58="4"),_xlfn.RANK.EQ(AT58,$BJ$6:$BJ$89),"")</f>
        <v/>
      </c>
      <c r="BL58" s="52" t="str">
        <f>IF(IF(BK58&lt;&gt;"",IF(MAX(COUNTIF($BK$6:$BK$89,$BK$6:$BK$89))&gt;1,"x",""),"")&lt;&gt;"",BK58+1,"")</f>
        <v/>
      </c>
      <c r="BM58" s="52" t="str">
        <f>IF(BK58&lt;&gt;"",IF($G58="3",IF(AT58&lt;&gt;"",IF(AND(BK58&lt;=10,AT58&gt;=$BJ$92),HLOOKUP(BK58,Points_Table_Modified,IF(BY58&gt;=6,8,BY58+2),FALSE),0),""),IF(AT58&lt;&gt;"",IF(AND(BK58&lt;=10,AT58&gt;=$BJ$92),HLOOKUP(BK58,Points_Table,IF(BY58&gt;=6,8,BY58+2),FALSE),0),"")),"")</f>
        <v/>
      </c>
      <c r="BN58" s="53" t="str">
        <f>IF(BL58&lt;&gt;"",AVERAGE(IF(AND($G58="3",BL58&lt;&gt;""),HLOOKUP(BL58,Points_Table_Modified,IF(BY58&gt;=6,8,BY58+2),FALSE),IF(BL58&lt;&gt;"",HLOOKUP(BL58,Points_Table,IF(BY58&gt;=6,8,BY58+2),FALSE),"")),BM58),BM58)</f>
        <v/>
      </c>
      <c r="BO58" s="51" t="str">
        <f>IF(AND($G58="5",AT58&lt;&gt;""),AT58,"")</f>
        <v/>
      </c>
      <c r="BP58" s="52" t="str">
        <f>IF(AND(AT58&lt;&gt;"",$G58="5"),_xlfn.RANK.EQ(AT58,$BO$6:$BO$89),"")</f>
        <v/>
      </c>
      <c r="BQ58" s="52" t="str">
        <f>IF(IF(BP58&lt;&gt;"",IF(MAX(COUNTIF($BP$6:$BP$89,$BP$6:$BP$89))&gt;1,"x",""),"")&lt;&gt;"",BP58+1,"")</f>
        <v/>
      </c>
      <c r="BR58" s="52" t="str">
        <f>IF(BP58&lt;&gt;"",IF($G58="3",IF(AT58&lt;&gt;"",IF(AND(BP58&lt;=10,AT58&gt;=$BO$92),HLOOKUP(BP58,Points_Table_Modified,IF(BY58&gt;=6,8,BY58+2),FALSE),0),""),IF(AT58&lt;&gt;"",IF(AND(BP58&lt;=10,AT58&gt;=$BO$92),HLOOKUP(BP58,Points_Table,IF(BY58&gt;=6,8,BY58+2),FALSE),0),"")),"")</f>
        <v/>
      </c>
      <c r="BS58" s="53" t="str">
        <f>IF(BQ58&lt;&gt;"",AVERAGE(IF(AND($G58="3",BQ58&lt;&gt;""),HLOOKUP(BQ58,Points_Table_Modified,IF(BY58&gt;=6,8,BY58+2),FALSE),IF(BQ58&lt;&gt;"",HLOOKUP(BQ58,Points_Table,IF(BY58&gt;=6,8,BY58+2),FALSE),"")),BR58),BR58)</f>
        <v/>
      </c>
      <c r="BT58" s="51" t="str">
        <f>IF(AND($G58="6",AT58&lt;&gt;""),AT58,"")</f>
        <v/>
      </c>
      <c r="BU58" s="52" t="str">
        <f>IF(AND(AT58&lt;&gt;"",$G58="6"),_xlfn.RANK.EQ(AT58,$BT$6:$BT$89),"")</f>
        <v/>
      </c>
      <c r="BV58" s="52" t="str">
        <f>IF(IF(BU58&lt;&gt;"",IF(MAX(COUNTIF($BU$6:$BU$89,$BU$6:$BU$89))&gt;1,"x",""),"")&lt;&gt;"",BU58+1,"")</f>
        <v/>
      </c>
      <c r="BW58" s="52" t="str">
        <f>IF(BU58&lt;&gt;"",IF($G58="3",IF(AT58&lt;&gt;"",IF(AND(BU58&lt;=10,AT58&gt;=$BT$92),HLOOKUP(BU58,Points_Table_Modified,IF(BY58&gt;=6,8,BY58+2),FALSE),0),""),IF(AT58&lt;&gt;"",IF(AND(BU58&lt;=10,AT58&gt;=$BT$92),HLOOKUP(BU58,Points_Table,IF(BY58&gt;=6,8,BY58+2),FALSE),0),"")),"")</f>
        <v/>
      </c>
      <c r="BX58" s="53" t="str">
        <f>IF(BV58&lt;&gt;"",AVERAGE(IF(AND($G58="3",BV58&lt;&gt;""),HLOOKUP(BV58,Points_Table_Modified,IF(BY58&gt;=6,8,BY58+2),FALSE),IF(BV58&lt;&gt;"",HLOOKUP(BV58,Points_Table,IF(BY58&gt;=6,8,BY58+2),FALSE),"")),BW58),BW58)</f>
        <v/>
      </c>
      <c r="BY58" s="55" t="e">
        <f>VLOOKUP($G58,Entries_D_Event,5,FALSE)</f>
        <v>#N/A</v>
      </c>
      <c r="BZ58" s="52" t="str">
        <f>CONCATENATE(BU58,BP58,BK58,BF58,BA58,AV58)</f>
        <v/>
      </c>
      <c r="CA58" s="118" t="str">
        <f>IF(BZ58&lt;&gt;"",IF(AND($G58="3",AT58&lt;&gt;""),10,IF(AT58&lt;&gt;"",5,"")),"")</f>
        <v/>
      </c>
      <c r="CB58" s="118">
        <f>_xlfn.NUMBERVALUE(IF(BZ58&lt;&gt;"",CONCATENATE(BX58,BS58,BN58,BI58,BD58,AY58),""))</f>
        <v>0</v>
      </c>
      <c r="CC58" s="56">
        <f>IFERROR(CA58+CB58,0)</f>
        <v>0</v>
      </c>
      <c r="CD58" s="90"/>
      <c r="CE58" s="54" t="str">
        <f>IF(AND($G58="1",CD58&lt;&gt;""),CD58,"")</f>
        <v/>
      </c>
      <c r="CF58" s="52" t="str">
        <f>IF(AND(CD58&lt;&gt;"",$G58="1"),_xlfn.RANK.EQ(CD58,$CE$6:$CE$89),"")</f>
        <v/>
      </c>
      <c r="CG58" s="52" t="str">
        <f>IF(IF(CF58&lt;&gt;"",IF(MAX(COUNTIF($CF$6:$CF$89,$CF$6:$CF$89))&gt;1,"x",""),"")&lt;&gt;"",CF58+1,"")</f>
        <v/>
      </c>
      <c r="CH58" s="52" t="str">
        <f>IF(CF58&lt;&gt;"",IF($G58="3",IF(CD58&lt;&gt;"",IF(AND(CF58&lt;=10,CD58&gt;=$CE$92),HLOOKUP(CF58,Points_Table_Modified,IF(DI58&gt;=6,8,DI58+2),FALSE),0),""),IF(CD58&lt;&gt;"",IF(AND(CF58&lt;=10,CD58&gt;=$CE$92),HLOOKUP(CF58,Points_Table,IF(DI58&gt;=6,8,DI58+2),FALSE),0),"")),"")</f>
        <v/>
      </c>
      <c r="CI58" s="53" t="str">
        <f>IF(CG58&lt;&gt;"",AVERAGE(IF(AND($G58="3",CG58&lt;&gt;""),HLOOKUP(CG58,Points_Table_Modified,IF(DI58&gt;=6,8,DI58+2),FALSE),IF(CG58&lt;&gt;"",HLOOKUP(CG58,Points_Table,IF(DI58&gt;=6,8,DI58+2),FALSE),"")),CH58),CH58)</f>
        <v/>
      </c>
      <c r="CJ58" s="51" t="str">
        <f>IF(AND($G58="2",CD58&lt;&gt;""),CD58,"")</f>
        <v/>
      </c>
      <c r="CK58" s="52" t="str">
        <f>IF(AND(CD58&lt;&gt;"",$G58="2"),_xlfn.RANK.EQ(CD58,$CJ$6:$CJ$89),"")</f>
        <v/>
      </c>
      <c r="CL58" s="52" t="str">
        <f>IF(IF(CK58&lt;&gt;"",IF(MAX(COUNTIF($CK$6:$CK$89,$CK$6:$CK$89))&gt;1,"x",""),"")&lt;&gt;"",CK58+1,"")</f>
        <v/>
      </c>
      <c r="CM58" s="54" t="str">
        <f>IF(CK58&lt;&gt;"",IF($G58="3",IF(CD58&lt;&gt;"",IF(AND(CK58&lt;=10,CD58&gt;=$CJ$92),HLOOKUP(CK58,Points_Table_Modified,IF(DI58&gt;=6,8,DI58+2),FALSE),0),""),IF(CD58&lt;&gt;"",IF(AND(CK58&lt;=10,CD58&gt;=$CJ$92),HLOOKUP(CK58,Points_Table,IF(DI58&gt;=6,8,DI58+2),FALSE),0),"")),"")</f>
        <v/>
      </c>
      <c r="CN58" s="53" t="str">
        <f>IF(CL58&lt;&gt;"",AVERAGE(IF(AND($G58="3",CL58&lt;&gt;""),HLOOKUP(CL58,Points_Table_Modified,IF(DI58&gt;=6,8,DI58+2),FALSE),IF(CL58&lt;&gt;"",HLOOKUP(CL58,Points_Table,IF(DI58&gt;=6,8,DI58+2),FALSE),"")),CM58),CM58)</f>
        <v/>
      </c>
      <c r="CO58" s="51" t="str">
        <f>IF(AND($G58="3",CD58&lt;&gt;""),CD58,"")</f>
        <v/>
      </c>
      <c r="CP58" s="52" t="str">
        <f>IF(AND(CD58&lt;&gt;"",$G58="3"),_xlfn.RANK.EQ(CD58,$CO$6:$CO$89),"")</f>
        <v/>
      </c>
      <c r="CQ58" s="52" t="str">
        <f>IF(IF(CP58&lt;&gt;"",IF(MAX(COUNTIF($CP58:$CP$89,$CP$6:$CP$89))&gt;1,"x",""),"")&lt;&gt;"",CP58+1,"")</f>
        <v/>
      </c>
      <c r="CR58" s="52" t="str">
        <f>IF(CP58&lt;&gt;"",IF($G58="3",IF(CD58&lt;&gt;"",IF(AND(CP58&lt;=20,CD58&gt;=$CO$92),HLOOKUP(CP58,Points_Table_Modified,IF(DI58&gt;=6,8,DI58+2),FALSE),0),""),IF(CD58&lt;&gt;"",IF(AND(CP58&lt;=10,CD58&gt;=$CO$92),HLOOKUP(CP58,Points_Table,IF(DI58&gt;=6,8,DI58+2),FALSE),0),"")),"")</f>
        <v/>
      </c>
      <c r="CS58" s="53" t="str">
        <f>IF(CQ58&lt;&gt;"",AVERAGE(IF(AND($G58="3",CQ58&lt;&gt;""),HLOOKUP(CQ58,Points_Table_Modified,IF(DI58&gt;=6,8,DI58+2),FALSE),IF(CQ58&lt;&gt;"",HLOOKUP(CQ58,Points_Table,IF(DI58&gt;=6,8,DI58+2),FALSE),"")),CR58),CR58)</f>
        <v/>
      </c>
      <c r="CT58" s="51" t="str">
        <f>IF(AND($G58="4",CD58&lt;&gt;""),CD58,"")</f>
        <v/>
      </c>
      <c r="CU58" s="52" t="str">
        <f>IF(AND(CD58&lt;&gt;"",G58="4"),_xlfn.RANK.EQ(CD58,$CT$6:$CT$89),"")</f>
        <v/>
      </c>
      <c r="CV58" s="52" t="str">
        <f>IF(IF(CU58&lt;&gt;"",IF(MAX(COUNTIF($CU$6:$CU$89,$CU$6:$CU$89))&gt;1,"x",""),"")&lt;&gt;"",CU58+1,"")</f>
        <v/>
      </c>
      <c r="CW58" s="52" t="str">
        <f>IF(CU58&lt;&gt;"",IF($G58="3",IF(CD58&lt;&gt;"",IF(AND(CU58&lt;=10,CD58&gt;=$CT$92),HLOOKUP(CU58,Points_Table_Modified,IF(DI58&gt;=6,8,DI58+2),FALSE),0),""),IF(CD58&lt;&gt;"",IF(AND(CU58&lt;=10,CD58&gt;=$CT$92),HLOOKUP(CU58,Points_Table,IF(DI58&gt;=6,8,DI58+2),FALSE),0),"")),"")</f>
        <v/>
      </c>
      <c r="CX58" s="53" t="str">
        <f>IF(CV58&lt;&gt;"",AVERAGE(IF(AND($G58="3",CV58&lt;&gt;""),HLOOKUP(CV58,Points_Table_Modified,IF(DI58&gt;=6,8,DI58+2),FALSE),IF(CV58&lt;&gt;"",HLOOKUP(CV58,Points_Table,IF(DI58&gt;=6,8,DI58+2),FALSE),"")),CW58),CW58)</f>
        <v/>
      </c>
      <c r="CY58" s="51" t="str">
        <f>IF(AND($G58="5",CD58&lt;&gt;""),CD58,"")</f>
        <v/>
      </c>
      <c r="CZ58" s="52" t="str">
        <f>IF(AND(CD58&lt;&gt;"",$G58="5"),_xlfn.RANK.EQ(CD58,$CY$6:$CY$89),"")</f>
        <v/>
      </c>
      <c r="DA58" s="52" t="str">
        <f>IF(IF(CZ58&lt;&gt;"",IF(MAX(COUNTIF($CZ$6:$CZ$89,$CZ$6:$CZ$89))&gt;1,"x",""),"")&lt;&gt;"",CZ58+1,"")</f>
        <v/>
      </c>
      <c r="DB58" s="52" t="str">
        <f>IF(CZ58&lt;&gt;"",IF($G58="3",IF(CD58&lt;&gt;"",IF(AND(CZ58&lt;=10,CD58&gt;=$CY$92),HLOOKUP(CZ58,Points_Table_Modified,IF(DI58&gt;=6,8,DI58+2),FALSE),0),""),IF(CD58&lt;&gt;"",IF(AND(CZ58&lt;=10,CD58&gt;=$CY$92),HLOOKUP(CZ58,Points_Table,IF(DI58&gt;=6,8,DI58+2),FALSE),0),"")),"")</f>
        <v/>
      </c>
      <c r="DC58" s="53" t="str">
        <f>IF(DA58&lt;&gt;"",AVERAGE(IF(AND($G58="3",DA58&lt;&gt;""),HLOOKUP(DA58,Points_Table_Modified,IF(DI58&gt;=6,8,DI58+2),FALSE),IF(DA58&lt;&gt;"",HLOOKUP(DA58,Points_Table,IF(DI58&gt;=6,8,DI58+2),FALSE),"")),DB58),DB58)</f>
        <v/>
      </c>
      <c r="DD58" s="51" t="str">
        <f>IF(AND($G58="6",CD58&lt;&gt;""),CD58,"")</f>
        <v/>
      </c>
      <c r="DE58" s="52" t="str">
        <f>IF(AND(CD58&lt;&gt;"",$G58="6"),_xlfn.RANK.EQ(CD58,$DD$6:$DD$89),"")</f>
        <v/>
      </c>
      <c r="DF58" s="52" t="str">
        <f>IF(IF(DE58&lt;&gt;"",IF(MAX(COUNTIF($DE$6:$DE$89,$DE$6:$DE$89))&gt;1,"x",""),"")&lt;&gt;"",DE58+1,"")</f>
        <v/>
      </c>
      <c r="DG58" s="52" t="str">
        <f>IF(DE58&lt;&gt;"",IF($G58="3",IF(CD58&lt;&gt;"",IF(AND(DE58&lt;=10,CD58&gt;=$DD$92),HLOOKUP(DE58,Points_Table_Modified,IF(DI58&gt;=6,8,DI58+2),FALSE),0),""),IF(CD58&lt;&gt;"",IF(AND(DE58&lt;=10,CD58&gt;=$DD$92),HLOOKUP(DE58,Points_Table,IF(DI58&gt;=6,8,DI58+2),FALSE),0),"")),"")</f>
        <v/>
      </c>
      <c r="DH58" s="53" t="str">
        <f>IF(DF58&lt;&gt;"",AVERAGE(IF(AND($G58="3",DF58&lt;&gt;""),HLOOKUP(DF58,Points_Table_Modified,IF(DI58&gt;=6,8,DI58+2),FALSE),IF(DF58&lt;&gt;"",HLOOKUP(DF58,Points_Table,IF(DI58&gt;=6,8,DI58+2),FALSE),"")),DG58),DG58)</f>
        <v/>
      </c>
      <c r="DI58" s="55" t="e">
        <f>VLOOKUP($G58,Entries_D_Event,6,FALSE)</f>
        <v>#N/A</v>
      </c>
      <c r="DJ58" s="52" t="str">
        <f>CONCATENATE(DE58,CZ58,CU58,CP58,CK58,CF58)</f>
        <v/>
      </c>
      <c r="DK58" s="52" t="str">
        <f>IF(DJ58&lt;&gt;"",IF(AND($G58="3",CD58&lt;&gt;""),10,IF(CD58&lt;&gt;"",5,"")),"")</f>
        <v/>
      </c>
      <c r="DL58" s="156">
        <f>_xlfn.NUMBERVALUE(IF(DJ58&lt;&gt;"",CONCATENATE(DH58,DC58,CX58,CS58,CN58,CI58),""))</f>
        <v>0</v>
      </c>
      <c r="DM58" s="56">
        <f>IFERROR(DK58+DL58,0)</f>
        <v>0</v>
      </c>
      <c r="DN58" s="90">
        <v>712</v>
      </c>
      <c r="DO58" s="52" t="str">
        <f>IF(AND($G58="1",DN58&lt;&gt;""),DN58,"")</f>
        <v/>
      </c>
      <c r="DP58" s="52" t="str">
        <f>IF(AND(DN58&lt;&gt;"",$G58="1"),_xlfn.RANK.EQ(DN58,$DO$6:$DO$89),"")</f>
        <v/>
      </c>
      <c r="DQ58" s="52" t="str">
        <f>IF(IF(DP58&lt;&gt;"",IF(MAX(COUNTIF($DP$6:$DP$89,$DP$6:$DP$89))&gt;1,"x",""),"")&lt;&gt;"",DP58+1,"")</f>
        <v/>
      </c>
      <c r="DR58" s="52" t="str">
        <f>IF(DP58&lt;&gt;"",IF($G58="3",IF(DN58&lt;&gt;"",IF(AND(DP58&lt;=10,DN58&gt;=$DO$92),HLOOKUP(DP58,Points_Table_Modified,IF(ES58&gt;=6,8,ES58+2),FALSE),0),""),IF(DN58&lt;&gt;"",IF(AND(DP58&lt;=10,DN58&gt;=$DO$92),HLOOKUP(DP58,Points_Table,IF(ES58&gt;=6,8,ES58+2),FALSE),0),"")),"")</f>
        <v/>
      </c>
      <c r="DS58" s="53" t="str">
        <f>IF(DQ58&lt;&gt;"",AVERAGE(IF(AND($G58="3",DQ58&lt;&gt;""),HLOOKUP(DQ58,Points_Table_Modified,IF(ES58&gt;=6,8,ES58+2),FALSE),IF(DQ58&lt;&gt;"",HLOOKUP(DQ58,Points_Table,IF(ES58&gt;=6,8,ES58+2),FALSE),"")),DR58),DR58)</f>
        <v/>
      </c>
      <c r="DT58" s="51" t="str">
        <f>IF(AND($G58="2",DN58&lt;&gt;""),DN58,"")</f>
        <v/>
      </c>
      <c r="DU58" s="52" t="str">
        <f>IF(AND(DN58&lt;&gt;"",$G58="2"),_xlfn.RANK.EQ(DN58,$DT$6:$DT$89),"")</f>
        <v/>
      </c>
      <c r="DV58" s="52" t="str">
        <f>IF(IF(DU58&lt;&gt;"",IF(MAX(COUNTIF($DU$6:$DU$89,$DU$6:$DU$89))&gt;1,"x",""),"")&lt;&gt;"",DU58+1,"")</f>
        <v/>
      </c>
      <c r="DW58" s="54" t="str">
        <f>IF(DU58&lt;&gt;"",IF($G58="3",IF(DN58&lt;&gt;"",IF(AND(DU58&lt;=10,DN58&gt;=$DT$92),HLOOKUP(DU58,Points_Table_Modified,IF(ES58&gt;=6,8,ES58+2),FALSE),0),""),IF(DN58&lt;&gt;"",IF(AND(DU58&lt;=10,DN58&gt;=$DT$92),HLOOKUP(DU58,Points_Table,IF(ES58&gt;=6,8,ES58+2),FALSE),0),"")),"")</f>
        <v/>
      </c>
      <c r="DX58" s="53" t="str">
        <f>IF(DV58&lt;&gt;"",AVERAGE(IF(AND($G58="3",DV58&lt;&gt;""),HLOOKUP(DV58,Points_Table_Modified,IF(ES58&gt;=6,8,ES58+2),FALSE),IF(DV58&lt;&gt;"",HLOOKUP(DV58,Points_Table,IF(ES58&gt;=6,8,ES58+2),FALSE),"")),DW58),DW58)</f>
        <v/>
      </c>
      <c r="DY58" s="51" t="str">
        <f>IF(AND($G58="3",DN58&lt;&gt;""),DN58,"")</f>
        <v/>
      </c>
      <c r="DZ58" s="52" t="str">
        <f>IF(AND(DN58&lt;&gt;"",$G58="3"),_xlfn.RANK.EQ(DN58,$DY$6:$DY$89),"")</f>
        <v/>
      </c>
      <c r="EA58" s="52" t="str">
        <f>IF(IF(DZ58&lt;&gt;"",IF(MAX(COUNTIF($DZ$6:$DZ$89,$DZ$6:$DZ$89))&gt;1,"x",""),"")&lt;&gt;"",DZ58+1,"")</f>
        <v/>
      </c>
      <c r="EB58" s="52" t="str">
        <f>IF(DZ58&lt;&gt;"",IF($G58="3",IF(DN58&lt;&gt;"",IF(AND(DZ58&lt;=20,DN58&gt;=$DY$92),HLOOKUP(DZ58,Points_Table_Modified,IF(ES58&gt;=6,8,ES58+2),FALSE),0),""),IF(DN58&lt;&gt;"",IF(AND(DZ58&lt;=10,DN58&gt;=$DY$92),HLOOKUP(DZ58,Points_Table,IF(ES58&gt;=6,8,ES58+2),FALSE),0),"")),"")</f>
        <v/>
      </c>
      <c r="EC58" s="53" t="str">
        <f>IF(EA58&lt;&gt;"",AVERAGE(IF(AND($G58="3",EA58&lt;&gt;""),HLOOKUP(EA58,Points_Table_Modified,IF(ES58&gt;=6,8,ES58+2),FALSE),IF(EA58&lt;&gt;"",HLOOKUP(EA58,Points_Table,IF(ES58&gt;=6,8,ES58+2),FALSE),"")),EB58),EB58)</f>
        <v/>
      </c>
      <c r="ED58" s="51" t="str">
        <f>IF(AND($G58="4",DN58&lt;&gt;""),DN58,"")</f>
        <v/>
      </c>
      <c r="EE58" s="52" t="str">
        <f>IF(AND(DN58&lt;&gt;"",G58="4"),_xlfn.RANK.EQ(DN58,$ED$6:$ED$89),"")</f>
        <v/>
      </c>
      <c r="EF58" s="52" t="str">
        <f>IF(IF(EE58&lt;&gt;"",IF(MAX(COUNTIF($EE$6:$EE$89,$EE$6:$EE$89))&gt;1,"x",""),"")&lt;&gt;"",EE58+1,"")</f>
        <v/>
      </c>
      <c r="EG58" s="52" t="str">
        <f>IF(EE58&lt;&gt;"",IF($G58="3",IF(DN58&lt;&gt;"",IF(AND(EE58&lt;=10,DN58&gt;=$ED$92),HLOOKUP(EE58,Points_Table_Modified,IF(ES58&gt;=6,8,ES58+2),FALSE),0),""),IF(DN58&lt;&gt;"",IF(AND(EE58&lt;=10,DN58&gt;=$ED$92),HLOOKUP(EE58,Points_Table,IF(ES58&gt;=6,8,ES58+2),FALSE),0),"")),"")</f>
        <v/>
      </c>
      <c r="EH58" s="53" t="str">
        <f>IF(EF58&lt;&gt;"",AVERAGE(IF(AND($G58="3",EF58&lt;&gt;""),HLOOKUP(EF58,Points_Table_Modified,IF(ES58&gt;=6,8,ES58+2),FALSE),IF(EF58&lt;&gt;"",HLOOKUP(EF58,Points_Table,IF(ES58&gt;=6,8,ES58+2),FALSE),"")),EG58),EG58)</f>
        <v/>
      </c>
      <c r="EI58" s="51" t="str">
        <f>IF(AND($G58="5",DN58&lt;&gt;""),DN58,"")</f>
        <v/>
      </c>
      <c r="EJ58" s="52" t="str">
        <f>IF(AND(DN58&lt;&gt;"",$G58="5"),_xlfn.RANK.EQ(DN58,$EI$6:$EI$89),"")</f>
        <v/>
      </c>
      <c r="EK58" s="52" t="str">
        <f>IF(IF(EJ58&lt;&gt;"",IF(MAX(COUNTIF($EJ$6:$EJ$89,$EJ$6:$EJ$89))&gt;1,"x",""),"")&lt;&gt;"",EJ58+1,"")</f>
        <v/>
      </c>
      <c r="EL58" s="52" t="str">
        <f>IF(EJ58&lt;&gt;"",IF($G58="3",IF(DN58&lt;&gt;"",IF(AND(EJ58&lt;=10,DN58&gt;=$EI$92),HLOOKUP(EJ58,Points_Table_Modified,IF(ES58&gt;=6,8,ES58+2),FALSE),0),""),IF(DN58&lt;&gt;"",IF(AND(EJ58&lt;=10,DN58&gt;=$EI$92),HLOOKUP(EJ58,Points_Table,IF(ES58&gt;=6,8,ES58+2),FALSE),0),"")),"")</f>
        <v/>
      </c>
      <c r="EM58" s="53" t="str">
        <f>IF(EK58&lt;&gt;"",AVERAGE(IF(AND($G58="3",EK58&lt;&gt;""),HLOOKUP(EK58,Points_Table_Modified,IF(ES58&gt;=6,8,ES58+2),FALSE),IF(EK58&lt;&gt;"",HLOOKUP(EK58,Points_Table,IF(ES58&gt;=6,8,ES58+2),FALSE),"")),EL58),EL58)</f>
        <v/>
      </c>
      <c r="EN58" s="51" t="str">
        <f>IF(AND($G58="6",DN58&lt;&gt;""),DN58,"")</f>
        <v/>
      </c>
      <c r="EO58" s="52" t="str">
        <f>IF(AND(DN58&lt;&gt;"",$G58="6"),_xlfn.RANK.EQ(DN58,$EN$6:$EN$89),"")</f>
        <v/>
      </c>
      <c r="EP58" s="52" t="str">
        <f>IF(IF(EO58&lt;&gt;"",IF(MAX(COUNTIF($EO$6:$EO$89,$EO$6:$EO$89))&gt;1,"x",""),"")&lt;&gt;"",EO58+1,"")</f>
        <v/>
      </c>
      <c r="EQ58" s="52" t="str">
        <f>IF(EO58&lt;&gt;"",IF($G58="3",IF(DN58&lt;&gt;"",IF(AND(EO58&lt;=10,DN58&gt;=$EN$92),HLOOKUP(EO58,Points_Table_Modified,IF(ES58&gt;=6,8,ES58+2),FALSE),0),""),IF(DN58&lt;&gt;"",IF(AND(EO58&lt;=10,DN58&gt;=$EN$92),HLOOKUP(EO58,Points_Table,IF(ES58&gt;=6,8,ES58+2),FALSE),0),"")),"")</f>
        <v/>
      </c>
      <c r="ER58" s="53" t="str">
        <f>IF(EP58&lt;&gt;"",AVERAGE(IF(AND($G58="3",EP58&lt;&gt;""),HLOOKUP(EP58,Points_Table_Modified,IF(ES58&gt;=6,8,ES58+2),FALSE),IF(EP58&lt;&gt;"",HLOOKUP(EP58,Points_Table,IF(ES58&gt;=6,8,ES58+2),FALSE),"")),EQ58),EQ58)</f>
        <v/>
      </c>
      <c r="ES58" s="57"/>
      <c r="ET58" s="52" t="str">
        <f>CONCATENATE(EO58,EJ58,EE58,DZ58,DU58,DP58)</f>
        <v/>
      </c>
      <c r="EU58" s="118" t="str">
        <f>IF(ET58&lt;&gt;"",IF(AND($G58="3",DN58&lt;&gt;""),10,IF(DN58&lt;&gt;"",5,"")),"")</f>
        <v/>
      </c>
      <c r="EV58" s="118">
        <f>_xlfn.NUMBERVALUE(IF(ET58&lt;&gt;"",CONCATENATE(ER58,EM58,EH58,EC58,DX58,DS58),""))</f>
        <v>0</v>
      </c>
      <c r="EW58" s="56">
        <f>IFERROR(EU58+EV58,0)</f>
        <v>0</v>
      </c>
      <c r="EX58" s="90"/>
      <c r="EY58" s="52" t="str">
        <f>IF(AND($G58="1",EX58&lt;&gt;""),EX58,"")</f>
        <v/>
      </c>
      <c r="EZ58" s="52" t="str">
        <f>IF(AND(EX58&lt;&gt;"",$G58="1"),_xlfn.RANK.EQ(EX58,$EY$6:$EY$89),"")</f>
        <v/>
      </c>
      <c r="FA58" s="52" t="str">
        <f>IF(IF(EZ58&lt;&gt;"",IF(MAX(COUNTIF($EZ$6:$EZ$89,$EZ$6:$EZ$89))&gt;1,"x",""),"")&lt;&gt;"",EZ58+1,"")</f>
        <v/>
      </c>
      <c r="FB58" s="52" t="str">
        <f>IF(EZ58&lt;&gt;"",IF($G58="3",IF(EX58&lt;&gt;"",IF(AND(EZ58&lt;=10,EX58&gt;=$EY$92),HLOOKUP(EZ58,Points_Table_Modified,IF(GC58&gt;=6,8,GC58+2),FALSE),0),""),IF(EX58&lt;&gt;"",IF(AND(EZ58&lt;=10,EX58&gt;=$EY$92),HLOOKUP(EZ58,Points_Table,IF(GC58&gt;=6,8,GC58+2),FALSE),0),"")),"")</f>
        <v/>
      </c>
      <c r="FC58" s="56" t="str">
        <f>IF(FB58&gt;0,IF(FA58&lt;&gt;"",AVERAGE(IF(AND($G58="3",FA58&lt;&gt;""),HLOOKUP(FA58,Points_Table_Modified,IF(GC58&gt;=6,8,GC58+2),FALSE),IF(FA58&lt;&gt;"",HLOOKUP(FA58,Points_Table,IF(GC58&gt;=6,8,GC58+2),FALSE),"")),FB58),FB58),0)</f>
        <v/>
      </c>
      <c r="FD58" s="51" t="str">
        <f>IF(AND($G58="2",EX58&lt;&gt;""),EX58,"")</f>
        <v/>
      </c>
      <c r="FE58" s="52" t="str">
        <f>IF(AND(EX58&lt;&gt;"",$G58="2"),_xlfn.RANK.EQ(EX58,$FD$6:$FD$89),"")</f>
        <v/>
      </c>
      <c r="FF58" s="52" t="str">
        <f>IF(IF(FE58&lt;&gt;"",IF(MAX(COUNTIF($FE$6:$FE$89,$FE$6:$FE$89))&gt;1,"x",""),"")&lt;&gt;"",FE58+1,"")</f>
        <v/>
      </c>
      <c r="FG58" s="54" t="str">
        <f>IF(FE58&lt;&gt;"",IF($G58="3",IF(EX58&lt;&gt;"",IF(AND(FE58&lt;=10,EX58&gt;=$FD$92),HLOOKUP(FE58,Points_Table_Modified,IF(GC58&gt;=6,8,GC58+2),FALSE),0),""),IF(EX58&lt;&gt;"",IF(AND(FE58&lt;=10,EX58&gt;=$FD$92),HLOOKUP(FE58,Points_Table,IF(GC58&gt;=6,8,GC58+2),FALSE),0),"")),"")</f>
        <v/>
      </c>
      <c r="FH58" s="56" t="str">
        <f>IF(FG58&gt;0,IF(FF58&lt;&gt;"",AVERAGE(IF(AND($G58="3",FF58&lt;&gt;""),HLOOKUP(FF58,Points_Table_Modified,IF(GC58&gt;=6,8,GC58+2),FALSE),IF(FF58&lt;&gt;"",HLOOKUP(FF58,Points_Table,IF(GC58&gt;=6,8,GC58+2),FALSE),"")),FG58),FG58),0)</f>
        <v/>
      </c>
      <c r="FI58" s="51" t="str">
        <f>IF(AND($G58="3",EX58&lt;&gt;""),EX58,"")</f>
        <v/>
      </c>
      <c r="FJ58" s="52" t="str">
        <f>IF(AND(EX58&lt;&gt;"",$G58="3"),_xlfn.RANK.EQ(EX58,$FI$6:$FI$89),"")</f>
        <v/>
      </c>
      <c r="FK58" s="52" t="str">
        <f>IF(IF(FJ58&lt;&gt;"",IF(MAX(COUNTIF($FJ$6:$FJ$89,$FJ$6:$FJ$89))&gt;1,"x",""),"")&lt;&gt;"",FJ58+1,"")</f>
        <v/>
      </c>
      <c r="FL58" s="52" t="str">
        <f>IF(FJ58&lt;&gt;"",IF($G58="3",IF(EX58&lt;&gt;"",IF(AND(FJ58&lt;=20,EX58&gt;=$FI$92),HLOOKUP(FJ58,Points_Table_Modified,IF(GC58&gt;=6,8,GC58+2),FALSE),0),""),IF(EX58&lt;&gt;"",IF(AND(FJ58&lt;=10,EX58&gt;=$FI$92),HLOOKUP(FJ58,Points_Table,IF(GC58&gt;=6,8,GC58+2),FALSE),0),"")),"")</f>
        <v/>
      </c>
      <c r="FM58" s="56" t="str">
        <f>IF(FL58&gt;0,IF(FK58&lt;&gt;"",AVERAGE(IF(AND($G58="3",FK58&lt;&gt;""),HLOOKUP(FK58,Points_Table_Modified,IF(GC58&gt;=6,8,GC58+2),FALSE),IF(FK58&lt;&gt;"",HLOOKUP(FK58,Points_Table,IF(GC58&gt;=6,8,GC58+2),FALSE),"")),FL58),FL58),0)</f>
        <v/>
      </c>
      <c r="FN58" s="51" t="str">
        <f>IF(AND($G58="4",EX58&lt;&gt;""),EX58,"")</f>
        <v/>
      </c>
      <c r="FO58" s="52" t="str">
        <f>IF(AND(EX58&lt;&gt;"",G58="4"),_xlfn.RANK.EQ(EX58,$FN$6:$FN$89),"")</f>
        <v/>
      </c>
      <c r="FP58" s="52" t="str">
        <f>IF(IF(FO58&lt;&gt;"",IF(MAX(COUNTIF($FO$6:$FO$89,$FO$6:$FO$89))&gt;1,"x",""),"")&lt;&gt;"",FO58+1,"")</f>
        <v/>
      </c>
      <c r="FQ58" s="52" t="str">
        <f>IF(FO58&lt;&gt;"",IF($G58="3",IF(EX58&lt;&gt;"",IF(AND(FO58&lt;=10,EX58&gt;=$FN$92),HLOOKUP(FO58,Points_Table_Modified,IF(GC58&gt;=6,8,GC58+2),FALSE),0),""),IF(EX58&lt;&gt;"",IF(AND(FO58&lt;=10,EX58&gt;=$FN$92),HLOOKUP(FO58,Points_Table,IF(GC58&gt;=6,8,GC58+2),FALSE),0),"")),"")</f>
        <v/>
      </c>
      <c r="FR58" s="56" t="str">
        <f>IF(FQ58&gt;0,IF(FP58&lt;&gt;"",AVERAGE(IF(AND($G58="3",FP58&lt;&gt;""),HLOOKUP(FP58,Points_Table_Modified,IF(GC58&gt;=6,8,GC58+2),FALSE),IF(FP58&lt;&gt;"",HLOOKUP(FP58,Points_Table,IF(GC58&gt;=6,8,GC58+2),FALSE),"")),FQ58),FQ58),0)</f>
        <v/>
      </c>
      <c r="FS58" s="51" t="str">
        <f>IF(AND($G58="5",EX58&lt;&gt;""),EX58,"")</f>
        <v/>
      </c>
      <c r="FT58" s="52" t="str">
        <f>IF(AND(EX58&lt;&gt;"",$G58="5"),_xlfn.RANK.EQ(EX58,$FS$6:$FS$89),"")</f>
        <v/>
      </c>
      <c r="FU58" s="52" t="str">
        <f>IF(IF(FT58&lt;&gt;"",IF(MAX(COUNTIF($FT$6:$FT$89,$FT$6:$FT$89))&gt;1,"x",""),"")&lt;&gt;"",FT58+1,"")</f>
        <v/>
      </c>
      <c r="FV58" s="52" t="str">
        <f>IF(FT58&lt;&gt;"",IF($G58="3",IF(EX58&lt;&gt;"",IF(AND(FT58&lt;=10,EX58&gt;=$FS$92),HLOOKUP(FT58,Points_Table_Modified,IF(GC58&gt;=6,8,GC58+2),FALSE),0),""),IF(EX58&lt;&gt;"",IF(AND(FT58&lt;=10,EX58&gt;=$FS$92),HLOOKUP(FT58,Points_Table,IF(GC58&gt;=6,8,GC58+2),FALSE),0),"")),"")</f>
        <v/>
      </c>
      <c r="FW58" s="56" t="str">
        <f>IF(FV58&gt;0,IF(FU58&lt;&gt;"",AVERAGE(IF(AND($G58="3",FU58&lt;&gt;""),HLOOKUP(FU58,Points_Table_Modified,IF(GC58&gt;=6,8,GC58+2),FALSE),IF(FU58&lt;&gt;"",HLOOKUP(FU58,Points_Table,IF(GC58&gt;=6,8,GC58+2),FALSE),"")),FV58),FV58),0)</f>
        <v/>
      </c>
      <c r="FX58" s="51" t="str">
        <f>IF(AND($G58="6",EX58&lt;&gt;""),EX58,"")</f>
        <v/>
      </c>
      <c r="FY58" s="52" t="str">
        <f>IF(AND(EX58&lt;&gt;"",$G58="6"),_xlfn.RANK.EQ(EX58,$FX$6:$FX$89),"")</f>
        <v/>
      </c>
      <c r="FZ58" s="52" t="str">
        <f>IF(IF(FY58&lt;&gt;"",IF(MAX(COUNTIF($FY$6:$FY$89,$FY$6:$FY$89))&gt;1,"x",""),"")&lt;&gt;"",FY58+1,"")</f>
        <v/>
      </c>
      <c r="GA58" s="52" t="str">
        <f>IF(FY58&lt;&gt;"",IF($G58="3",IF(EX58&lt;&gt;"",IF(AND(FY58&lt;=10,EX58&gt;=$FX$92),HLOOKUP(FY58,Points_Table_Modified,IF(GC58&gt;=6,8,GC58+2),FALSE),0),""),IF(EX58&lt;&gt;"",IF(AND(FY58&lt;=10,EX58&gt;=$FX$92),HLOOKUP(FY58,Points_Table,IF(GC58&gt;=6,8,GC58+2),FALSE),0),"")),"")</f>
        <v/>
      </c>
      <c r="GB58" s="56" t="str">
        <f>IF(GA58&gt;0,IF(FZ58&lt;&gt;"",AVERAGE(IF(AND($G58="3",FZ58&lt;&gt;""),HLOOKUP(FZ58,Points_Table_Modified,IF(GC58&gt;=6,8,GC58+2),FALSE),IF(FZ58&lt;&gt;"",HLOOKUP(FZ58,Points_Table,IF(GC58&gt;=6,8,GC58+2),FALSE),"")),GA58),GA58),0)</f>
        <v/>
      </c>
      <c r="GC58" s="57" t="e">
        <f>VLOOKUP($G58,Entries_D_Event,8,FALSE)</f>
        <v>#N/A</v>
      </c>
      <c r="GD58" s="52" t="str">
        <f>CONCATENATE(FY58,FT58,FO58,FJ58,FE58,EZ58)</f>
        <v/>
      </c>
      <c r="GE58" s="118" t="str">
        <f>IF(GD58&lt;&gt;"",IF(AND($G58="3",EX58&lt;&gt;""),10,IF(EX58&lt;&gt;"",5,"")),"")</f>
        <v/>
      </c>
      <c r="GF58" s="118">
        <f>_xlfn.NUMBERVALUE(IF(GD58&lt;&gt;"",CONCATENATE(GB58,FW58,FR58,FM58,FH58,FC58),""))</f>
        <v>0</v>
      </c>
      <c r="GG58" s="56">
        <f>IFERROR(GE58+GF58,0)</f>
        <v>0</v>
      </c>
      <c r="GH58" s="90"/>
      <c r="GI58" s="52" t="str">
        <f>IF(AND($G58="1",GH58&lt;&gt;""),GH58,"")</f>
        <v/>
      </c>
      <c r="GJ58" s="52" t="str">
        <f>IF(AND(GH58&lt;&gt;"",$G58="1"),_xlfn.RANK.EQ(GH58,$GI$6:$GI$89),"")</f>
        <v/>
      </c>
      <c r="GK58" s="52" t="str">
        <f>IF(IF(GJ58&lt;&gt;"",IF(MAX(COUNTIF($GJ$6:$GJ$89,$GJ$6:$GJ$89))&gt;1,"x",""),"")&lt;&gt;"",GJ58+1,"")</f>
        <v/>
      </c>
      <c r="GL58" s="52" t="str">
        <f>IF(GJ58&lt;&gt;"",IF($G58="3",IF(GH58&lt;&gt;"",IF(AND(GJ58&lt;=10,GH58&gt;=$GI$92),HLOOKUP(GJ58,Points_Table_Modified,IF(HM58&gt;=6,8,HM58+2),FALSE),0),""),IF(GH58&lt;&gt;"",IF(AND(GJ58&lt;=10,GH58&gt;=$GI$92),HLOOKUP(GJ58,Points_Table,IF(HM58&gt;=6,8,HM58+2),FALSE),0),"")),"")</f>
        <v/>
      </c>
      <c r="GM58" s="53" t="str">
        <f>IF(GK58&lt;&gt;"",AVERAGE(IF(AND($G58="3",GK58&lt;&gt;""),HLOOKUP(GK58,Points_Table_Modified,IF(HM58&gt;=6,8,HM58+2),FALSE),IF(GK58&lt;&gt;"",HLOOKUP(GK58,Points_Table,IF(HM58&gt;=6,8,HM58+2),FALSE),"")),GL58),GL58)</f>
        <v/>
      </c>
      <c r="GN58" s="51" t="str">
        <f>IF(AND($G58="2",GH58&lt;&gt;""),GH58,"")</f>
        <v/>
      </c>
      <c r="GO58" s="52" t="str">
        <f>IF(AND(GH58&lt;&gt;"",$G58="2"),_xlfn.RANK.EQ(GH58,$GN$6:$GN$89),"")</f>
        <v/>
      </c>
      <c r="GP58" s="52" t="str">
        <f>IF(IF(GO58&lt;&gt;"",IF(MAX(COUNTIF($GO$6:$GO$89,$GO$6:$GO$89))&gt;1,"x",""),"")&lt;&gt;"",GO58+1,"")</f>
        <v/>
      </c>
      <c r="GQ58" s="54" t="str">
        <f>IF(GO58&lt;&gt;"",IF($G58="3",IF(GH58&lt;&gt;"",IF(AND(GO58&lt;=10,GH58&gt;=$GN$92),HLOOKUP(GO58,Points_Table_Modified,IF(HM58&gt;=6,8,HM58+2),FALSE),0),""),IF(GH58&lt;&gt;"",IF(AND(GO58&lt;=10,GH58&gt;=$GN$92),HLOOKUP(GO58,Points_Table,IF(HM58&gt;=6,8,HM58+2),FALSE),0),"")),"")</f>
        <v/>
      </c>
      <c r="GR58" s="53" t="str">
        <f>IF(GP58&lt;&gt;"",AVERAGE(IF(AND($G58="3",GP58&lt;&gt;""),HLOOKUP(GP58,Points_Table_Modified,IF(HM58&gt;=6,8,HM58+2),FALSE),IF(GP58&lt;&gt;"",HLOOKUP(GP58,Points_Table,IF(HM58&gt;=6,8,HM58+2),FALSE),"")),GQ58),GQ58)</f>
        <v/>
      </c>
      <c r="GS58" s="51" t="str">
        <f>IF(AND($G58="3",GH58&lt;&gt;""),GH58,"")</f>
        <v/>
      </c>
      <c r="GT58" s="52" t="str">
        <f>IF(AND(GH58&lt;&gt;"",$G58="3"),_xlfn.RANK.EQ(GH58,$GS$6:$GS$89),"")</f>
        <v/>
      </c>
      <c r="GU58" s="52" t="str">
        <f>IF(IF(GT58&lt;&gt;"",IF(MAX(COUNTIF($GT$6:$GT$89,$GT$6:$GT$89))&gt;1,"x",""),"")&lt;&gt;"",GT58+1,"")</f>
        <v/>
      </c>
      <c r="GV58" s="52" t="str">
        <f>IF(GT58&lt;&gt;"",IF($G58="3",IF(GH58&lt;&gt;"",IF(AND(GT58&lt;=20,GH58&gt;=$GS$92),HLOOKUP(GT58,Points_Table_Modified,IF(HM58&gt;=6,8,HM58+2),FALSE),0),""),IF(GH58&lt;&gt;"",IF(AND(GT58&lt;=10,GH58&gt;=$GS$92),HLOOKUP(GT58,Points_Table,IF(HM58&gt;=6,8,HM58+2),FALSE),0),"")),"")</f>
        <v/>
      </c>
      <c r="GW58" s="53" t="str">
        <f>IF(GU58&lt;&gt;"",AVERAGE(IF(AND($G58="3",GU58&lt;&gt;""),HLOOKUP(GU58,Points_Table_Modified,IF(HM58&gt;=6,8,HM58+2),FALSE),IF(GU58&lt;&gt;"",HLOOKUP(GU58,Points_Table,IF(HM58&gt;=6,8,HM58+2),FALSE),"")),GV58),GV58)</f>
        <v/>
      </c>
      <c r="GX58" s="51" t="str">
        <f>IF(AND($G58="4",GH58&lt;&gt;""),GH58,"")</f>
        <v/>
      </c>
      <c r="GY58" s="52" t="str">
        <f>IF(AND($GH58&lt;&gt;"",G58="4"),_xlfn.RANK.EQ(GH58,$GX$6:$GX$89),"")</f>
        <v/>
      </c>
      <c r="GZ58" s="52" t="str">
        <f>IF(IF(GY58&lt;&gt;"",IF(MAX(COUNTIF($GY$6:$GY$89,$GY$6:$GY$89))&gt;1,"x",""),"")&lt;&gt;"",GY58+1,"")</f>
        <v/>
      </c>
      <c r="HA58" s="52" t="str">
        <f>IF(GY58&lt;&gt;"",IF($G58="3",IF(GH58&lt;&gt;"",IF(AND(GY58&lt;=10,GH58&gt;=$GX$92),HLOOKUP(GY58,Points_Table_Modified,IF(HM58&gt;=6,8,HM58+2),FALSE),0),""),IF(GH58&lt;&gt;"",IF(AND(GY58&lt;=10,GH58&gt;=$GX$92),HLOOKUP(GY58,Points_Table,IF(HM58&gt;=6,8,HM58+2),FALSE),0),"")),"")</f>
        <v/>
      </c>
      <c r="HB58" s="53" t="str">
        <f>IF(GZ58&lt;&gt;"",AVERAGE(IF(AND($G58="3",GZ58&lt;&gt;""),HLOOKUP(GZ58,Points_Table_Modified,IF(HM58&gt;=6,8,HM58+2),FALSE),IF(GZ58&lt;&gt;"",HLOOKUP(GZ58,Points_Table,IF(HM58&gt;=6,8,HM58+2),FALSE),"")),HA58),HA58)</f>
        <v/>
      </c>
      <c r="HC58" s="51" t="str">
        <f>IF(AND($G58="5",GH58&lt;&gt;""),GH58,"")</f>
        <v/>
      </c>
      <c r="HD58" s="52" t="str">
        <f>IF(AND(GH58&lt;&gt;"",$G58="5"),_xlfn.RANK.EQ(GH58,$HC$6:$HC$89),"")</f>
        <v/>
      </c>
      <c r="HE58" s="52" t="str">
        <f>IF(IF(HD58&lt;&gt;"",IF(MAX(COUNTIF($HD$6:$HD$89,$HD$6:$HD$89))&gt;1,"x",""),"")&lt;&gt;"",HD58+1,"")</f>
        <v/>
      </c>
      <c r="HF58" s="52" t="str">
        <f>IF(HD58&lt;&gt;"",IF($G58="3",IF(GH58&lt;&gt;"",IF(AND(HD58&lt;=10,GH58&gt;=$HC$92),HLOOKUP(HD58,Points_Table_Modified,IF(HM58&gt;=6,8,HM58+2),FALSE),0),""),IF(GH58&lt;&gt;"",IF(AND(HD58&lt;=10,GH58&gt;=$HC$92),HLOOKUP(HD58,Points_Table,IF(HM58&gt;=6,8,HM58+2),FALSE),0),"")),"")</f>
        <v/>
      </c>
      <c r="HG58" s="53" t="str">
        <f>IF(HE58&lt;&gt;"",AVERAGE(IF(AND($G58="3",HE58&lt;&gt;""),HLOOKUP(HE58,Points_Table_Modified,IF(HM58&gt;=6,8,HM58+2),FALSE),IF(HE58&lt;&gt;"",HLOOKUP(HE58,Points_Table,IF(HM58&gt;=6,8,HM58+2),FALSE),"")),HF58),HF58)</f>
        <v/>
      </c>
      <c r="HH58" s="51" t="str">
        <f>IF(AND($G58="6",GH58&lt;&gt;""),GH58,"")</f>
        <v/>
      </c>
      <c r="HI58" s="52" t="str">
        <f>IF(AND(GH58&lt;&gt;"",$G58="6"),_xlfn.RANK.EQ(GH58,$HH$6:$HH$89),"")</f>
        <v/>
      </c>
      <c r="HJ58" s="52" t="str">
        <f>IF(IF(HI58&lt;&gt;"",IF(MAX(COUNTIF($HI$6:$HI$89,$HI$6:$HI$89))&gt;1,"x",""),"")&lt;&gt;"",HI58+1,"")</f>
        <v/>
      </c>
      <c r="HK58" s="52" t="str">
        <f>IF(HI58&lt;&gt;"",IF($G58="3",IF(GH58&lt;&gt;"",IF(AND(HI58&lt;=10,GH58&gt;=$HH$92),HLOOKUP(HI58,Points_Table_Modified,IF(HM58&gt;=6,8,HM58+2),FALSE),0),""),IF(GH58&lt;&gt;"",IF(AND(HI58&lt;=10,GH58&gt;=$HH$92),HLOOKUP(HI58,Points_Table,IF(HM58&gt;=6,8,HM58+2),FALSE),0),"")),"")</f>
        <v/>
      </c>
      <c r="HL58" s="53" t="str">
        <f>IF(HJ58&lt;&gt;"",AVERAGE(IF(AND($G58="3",HJ58&lt;&gt;""),HLOOKUP(HJ58,Points_Table_Modified,IF(HM58&gt;=6,8,HM58+2),FALSE),IF(HJ58&lt;&gt;"",HLOOKUP(HJ58,Points_Table,IF(HM58&gt;=6,8,HM58+2),FALSE),"")),HK58),HK58)</f>
        <v/>
      </c>
      <c r="HM58" s="57" t="e">
        <f>VLOOKUP($G58,Entries_D_Event,9,FALSE)</f>
        <v>#N/A</v>
      </c>
      <c r="HN58" s="52" t="str">
        <f>CONCATENATE(HI58,HD58,GY58,GT58,GO58,GJ58)</f>
        <v/>
      </c>
      <c r="HO58" s="118" t="str">
        <f>IF(HN58&lt;&gt;"",IF(AND($G58="3",GH58&lt;&gt;""),10,IF(GH58&lt;&gt;"",5,"")),"")</f>
        <v/>
      </c>
      <c r="HP58" s="118">
        <f>_xlfn.NUMBERVALUE(IF(HN58&lt;&gt;"",CONCATENATE(HL58,HG58,HB58,GW58,GR58,GM58),""))</f>
        <v>0</v>
      </c>
      <c r="HQ58" s="56">
        <f>IFERROR(HO58+HP58,0)</f>
        <v>0</v>
      </c>
      <c r="HR58" s="90"/>
      <c r="HS58" s="52" t="str">
        <f>IF(AND($G58="1",HR58&lt;&gt;""),HR58,"")</f>
        <v/>
      </c>
      <c r="HT58" s="52" t="str">
        <f>IF(AND(HR58&lt;&gt;"",$G58="1"),_xlfn.RANK.EQ(HR58,$HS$6:$HS$89),"")</f>
        <v/>
      </c>
      <c r="HU58" s="52" t="str">
        <f>IF(IF(HT58&lt;&gt;"",IF(MAX(COUNTIF($HT$6:$HT$89,$HT$6:$HT$89))&gt;1,"x",""),"")&lt;&gt;"",HT58+1,"")</f>
        <v/>
      </c>
      <c r="HV58" s="52" t="str">
        <f>IF(HT58&lt;&gt;"",IF($G58="3",IF(HR58&lt;&gt;"",IF(AND(HT58&lt;=10,HR58&gt;=$HS$92),HLOOKUP(HT58,Points_Table_Modified,IF(IW58&gt;=6,8,IW58+2),FALSE),0),""),IF(HR58&lt;&gt;"",IF(AND(HT58&lt;=10,HR58&gt;=$HS$92),HLOOKUP(HT58,Points_Table,IF(IW58&gt;=6,8,IW58+2),FALSE),0),"")),"")</f>
        <v/>
      </c>
      <c r="HW58" s="53" t="str">
        <f>IF(HU58&lt;&gt;"",AVERAGE(IF(AND($G58="3",HU58&lt;&gt;""),HLOOKUP(HU58,Points_Table_Modified,IF(IW58&gt;=6,8,IW58+2),FALSE),IF(HU58&lt;&gt;"",HLOOKUP(HU58,Points_Table,IF(IW58&gt;=6,8,IW58+2),FALSE),"")),HV58),HV58)</f>
        <v/>
      </c>
      <c r="HX58" s="51" t="str">
        <f>IF(AND($G58="2",HR58&lt;&gt;""),HR58,"")</f>
        <v/>
      </c>
      <c r="HY58" s="52" t="str">
        <f>IF(AND(HR58&lt;&gt;"",$G58="2"),_xlfn.RANK.EQ(HR58,$HX$6:$HX$89),"")</f>
        <v/>
      </c>
      <c r="HZ58" s="52" t="str">
        <f>IF(IF(HY58&lt;&gt;"",IF(MAX(COUNTIF($HY$6:$HY$89,$HY$6:$HY$89))&gt;1,"x",""),"")&lt;&gt;"",HY58+1,"")</f>
        <v/>
      </c>
      <c r="IA58" s="54" t="str">
        <f>IF(HY58&lt;&gt;"",IF($G58="3",IF(HR58&lt;&gt;"",IF(AND(HY58&lt;=10,HR58&gt;=$HX$92),HLOOKUP(HY58,Points_Table_Modified,IF(IW58&gt;=6,8,IW58+2),FALSE),0),""),IF(HR58&lt;&gt;"",IF(AND(HY58&lt;=10,HR58&gt;=$HX$92),HLOOKUP(HY58,Points_Table,IF(IW58&gt;=6,8,IW58+2),FALSE),0),"")),"")</f>
        <v/>
      </c>
      <c r="IB58" s="53" t="str">
        <f>IF(HZ58&lt;&gt;"",AVERAGE(IF(AND($G58="3",HZ58&lt;&gt;""),HLOOKUP(HZ58,Points_Table_Modified,IF(IW58&gt;=6,8,IW58+2),FALSE),IF(HZ58&lt;&gt;"",HLOOKUP(HZ58,Points_Table,IF(IW58&gt;=6,8,IW58+2),FALSE),"")),IA58),IA58)</f>
        <v/>
      </c>
      <c r="IC58" s="51" t="str">
        <f>IF(AND($G58="3",HR58&lt;&gt;""),HR58,"")</f>
        <v/>
      </c>
      <c r="ID58" s="52" t="str">
        <f>IF(AND(HR58&lt;&gt;"",$G58="3"),_xlfn.RANK.EQ(HR58,$IC$6:$IC$89),"")</f>
        <v/>
      </c>
      <c r="IE58" s="52" t="str">
        <f>IF(IF(ID58&lt;&gt;"",IF(MAX(COUNTIF($ID$6:$ID$89,$ID$6:$ID$89))&gt;1,"x",""),"")&lt;&gt;"",ID58+1,"")</f>
        <v/>
      </c>
      <c r="IF58" s="52" t="str">
        <f>IF(ID58&lt;&gt;"",IF($G58="3",IF(HR58&lt;&gt;"",IF(AND(ID58&lt;=20,HR58&gt;=$IC$92),HLOOKUP(ID58,Points_Table_Modified,IF(IW58&gt;=6,8,IW58+2),FALSE),0),""),IF(HR58&lt;&gt;"",IF(AND(ID58&lt;=10,HR58&gt;=$IC$92),HLOOKUP(ID58,Points_Table,IF(IW58&gt;=6,8,IW58+2),FALSE),0),"")),"")</f>
        <v/>
      </c>
      <c r="IG58" s="53" t="str">
        <f>IF(IE58&lt;&gt;"",AVERAGE(IF(AND($G58="3",IE58&lt;&gt;""),HLOOKUP(IE58,Points_Table_Modified,IF(IW58&gt;=6,8,IW58+2),FALSE),IF(IE58&lt;&gt;"",HLOOKUP(IE58,Points_Table,IF(IW58&gt;=6,8,IW58+2),FALSE),"")),IF58),IF58)</f>
        <v/>
      </c>
      <c r="IH58" s="51" t="str">
        <f>IF(AND($G58="4",HR58&lt;&gt;""),HR58,"")</f>
        <v/>
      </c>
      <c r="II58" s="52" t="str">
        <f>IF(AND(HR58&lt;&gt;"",G58="4"),_xlfn.RANK.EQ(HR58,$IH$6:$IH$89),"")</f>
        <v/>
      </c>
      <c r="IJ58" s="52" t="str">
        <f>IF(IF(II58&lt;&gt;"",IF(MAX(COUNTIF($II$6:$II$89,$II$6:$II$89))&gt;1,"x",""),"")&lt;&gt;"",II58+1,"")</f>
        <v/>
      </c>
      <c r="IK58" s="52" t="str">
        <f>IF(II58&lt;&gt;"",IF($G58="3",IF(HR58&lt;&gt;"",IF(AND(II58&lt;=10,HR58&gt;=$IH$92),HLOOKUP(II58,Points_Table_Modified,IF(IW58&gt;=6,8,IW58+2),FALSE),0),""),IF(HR58&lt;&gt;"",IF(AND(II58&lt;=10,HR58&gt;=$IH$92),HLOOKUP(II58,Points_Table,IF(IW58&gt;=6,8,IW58+2),FALSE),0),"")),"")</f>
        <v/>
      </c>
      <c r="IL58" s="53" t="str">
        <f>IF(IJ58&lt;&gt;"",AVERAGE(IF(AND($G58="3",IJ58&lt;&gt;""),HLOOKUP(IJ58,Points_Table_Modified,IF(IW58&gt;=6,8,IW58+2),FALSE),IF(IJ58&lt;&gt;"",HLOOKUP(IJ58,Points_Table,IF(IW58&gt;=6,8,IW58+2),FALSE),"")),IK58),IK58)</f>
        <v/>
      </c>
      <c r="IM58" s="51" t="str">
        <f>IF(AND($G58="5",HR58&lt;&gt;""),HR58,"")</f>
        <v/>
      </c>
      <c r="IN58" s="52" t="str">
        <f>IF(AND(HR58&lt;&gt;"",$G58="5"),_xlfn.RANK.EQ(HR58,$IM$6:$IM$89),"")</f>
        <v/>
      </c>
      <c r="IO58" s="52" t="str">
        <f>IF(IF(IN58&lt;&gt;"",IF(MAX(COUNTIF($IN$6:$IN$89,$IN$6:$IN$89))&gt;1,"x",""),"")&lt;&gt;"",IN58+1,"")</f>
        <v/>
      </c>
      <c r="IP58" s="52" t="str">
        <f>IF(IN58&lt;&gt;"",IF($G58="3",IF(HR58&lt;&gt;"",IF(AND(IN58&lt;=10,HR58&gt;=$IM$92),HLOOKUP(IN58,Points_Table_Modified,IF(IW58&gt;=6,8,IW58+2),FALSE),0),""),IF(HR58&lt;&gt;"",IF(AND(IN58&lt;=10,HR58&gt;=$IM$92),HLOOKUP(IN58,Points_Table,IF(IW58&gt;=6,8,IW58+2),FALSE),0),"")),"")</f>
        <v/>
      </c>
      <c r="IQ58" s="53" t="str">
        <f>IF(IO58&lt;&gt;"",AVERAGE(IF(AND($G58="3",IO58&lt;&gt;""),HLOOKUP(IO58,Points_Table_Modified,IF(IW58&gt;=6,8,IW58+2),FALSE),IF(IO58&lt;&gt;"",HLOOKUP(IO58,Points_Table,IF(IW58&gt;=6,8,IW58+2),FALSE),"")),IP58),IP58)</f>
        <v/>
      </c>
      <c r="IR58" s="51" t="str">
        <f>IF(AND($G58="6",HR58&lt;&gt;""),HR58,"")</f>
        <v/>
      </c>
      <c r="IS58" s="52" t="str">
        <f>IF(AND(HR58&lt;&gt;"",$G58="6"),_xlfn.RANK.EQ(HR58,$IR$6:$IR$89),"")</f>
        <v/>
      </c>
      <c r="IT58" s="52" t="str">
        <f>IF(IF(IS58&lt;&gt;"",IF(MAX(COUNTIF($IS$6:$IS$89,$IS$6:$IS$89))&gt;1,"x",""),"")&lt;&gt;"",IS58+1,"")</f>
        <v/>
      </c>
      <c r="IU58" s="52" t="str">
        <f>IF(IS58&lt;&gt;"",IF($G58="3",IF(HR58&lt;&gt;"",IF(AND(IS58&lt;=10,HR58&gt;=$IR$92),HLOOKUP(IS58,Points_Table_Modified,IF(IW58&gt;=6,8,IW58+2),FALSE),0),""),IF(HR58&lt;&gt;"",IF(AND(IS58&lt;=10,HR58&gt;=$IR$92),HLOOKUP(IS58,Points_Table,IF(IW58&gt;=6,8,IW58+2),FALSE),0),"")),"")</f>
        <v/>
      </c>
      <c r="IV58" s="53" t="str">
        <f>IF(IT58&lt;&gt;"",AVERAGE(IF(AND($G58="3",IT58&lt;&gt;""),HLOOKUP(IT58,Points_Table_Modified,IF(IW58&gt;=6,8,IW58+2),FALSE),IF(IT58&lt;&gt;"",HLOOKUP(IT58,Points_Table,IF(IW58&gt;=6,8,IW58+2),FALSE),"")),IU58),IU58)</f>
        <v/>
      </c>
      <c r="IW58" s="57" t="e">
        <f>VLOOKUP($G58,Entries_D_Event,10,FALSE)</f>
        <v>#N/A</v>
      </c>
      <c r="IX58" s="52" t="str">
        <f>CONCATENATE(IS58,IN58,II58,ID58,HY58,HT58)</f>
        <v/>
      </c>
      <c r="IY58" s="118" t="str">
        <f>IF(IX58&lt;&gt;"",IF(AND($G58="3",HR58&lt;&gt;""),10,IF(HR58&lt;&gt;"",5,"")),"")</f>
        <v/>
      </c>
      <c r="IZ58" s="118">
        <f>_xlfn.NUMBERVALUE(IF(IX58&lt;&gt;"",CONCATENATE(IV58,IQ58,IL58,IG58,IB58,HW58),""))</f>
        <v>0</v>
      </c>
      <c r="JA58" s="56">
        <f>IFERROR(IY58+IZ58,0)</f>
        <v>0</v>
      </c>
      <c r="JB58" s="90"/>
      <c r="JC58" s="52" t="str">
        <f>IF(AND($G58="1",JB58&lt;&gt;""),JB58,"")</f>
        <v/>
      </c>
      <c r="JD58" s="52" t="str">
        <f>IF(AND(JB58&lt;&gt;"",$G58="1"),_xlfn.RANK.EQ(JB58,$JC$6:$JC$89),"")</f>
        <v/>
      </c>
      <c r="JE58" s="52" t="str">
        <f>IF(IF(JD58&lt;&gt;"",IF(MAX(COUNTIF($JD$6:$JD$89,$JD$6:$JD$89))&gt;1,"x",""),"")&lt;&gt;"",JD58+1,"")</f>
        <v/>
      </c>
      <c r="JF58" s="52" t="str">
        <f>IF(JD58&lt;&gt;"",IF($G58="3",IF(JB58&lt;&gt;"",IF(AND(JD58&lt;=10,JB58&gt;=$JC$92),HLOOKUP(JD58,Points_Table_Modified,IF(KG58&gt;=6,8,KG58+2),FALSE),0),""),IF(JB58&lt;&gt;"",IF(AND(JD58&lt;=10,JB58&gt;=$JC$92),HLOOKUP(JD58,Points_Table,IF(KG58&gt;=6,8,KG58+2),FALSE),0),"")),"")</f>
        <v/>
      </c>
      <c r="JG58" s="53" t="str">
        <f>IF(JE58&lt;&gt;"",AVERAGE(IF(AND($G58="3",JE58&lt;&gt;""),HLOOKUP(JE58,Points_Table_Modified,IF(KG58&gt;=6,8,KG58+2),FALSE),IF(JE58&lt;&gt;"",HLOOKUP(JE58,Points_Table,IF(KG58&gt;=6,8,KG58+2),FALSE),"")),JF58),JF58)</f>
        <v/>
      </c>
      <c r="JH58" s="51" t="str">
        <f>IF(AND($G58="2",JB58&lt;&gt;""),JB58,"")</f>
        <v/>
      </c>
      <c r="JI58" s="52" t="str">
        <f>IF(AND(JB58&lt;&gt;"",$G58="2"),_xlfn.RANK.EQ(JB58,$JH$6:$JH$89),"")</f>
        <v/>
      </c>
      <c r="JJ58" s="52" t="str">
        <f>IF(IF(JI58&lt;&gt;"",IF(MAX(COUNTIF($JI$6:$JI$89,$JI$6:$JI$89))&gt;1,"x",""),"")&lt;&gt;"",JI58+1,"")</f>
        <v/>
      </c>
      <c r="JK58" s="54" t="str">
        <f>IF(JI58&lt;&gt;"",IF($G58="3",IF(JB58&lt;&gt;"",IF(AND(JI58&lt;=10,JB58&gt;=$JH$92),HLOOKUP(JI58,Points_Table_Modified,IF(KG58&gt;=6,8,KG58+2),FALSE),0),""),IF(JB58&lt;&gt;"",IF(AND(JI58&lt;=10,JB58&gt;=$JH$92),HLOOKUP(JI58,Points_Table,IF(KG58&gt;=6,8,KG58+2),FALSE),0),"")),"")</f>
        <v/>
      </c>
      <c r="JL58" s="53" t="str">
        <f>IF(JJ58&lt;&gt;"",AVERAGE(IF(AND($G58="3",JJ58&lt;&gt;""),HLOOKUP(JJ58,Points_Table_Modified,IF(KG58&gt;=6,8,KG58+2),FALSE),IF(JJ58&lt;&gt;"",HLOOKUP(JJ58,Points_Table,IF(KG58&gt;=6,8,KG58+2),FALSE),"")),JK58),JK58)</f>
        <v/>
      </c>
      <c r="JM58" s="51" t="str">
        <f>IF(AND($G58="3",JB58&lt;&gt;""),JB58,"")</f>
        <v/>
      </c>
      <c r="JN58" s="52" t="str">
        <f>IF(AND(JB58&lt;&gt;"",$G58="3"),_xlfn.RANK.EQ(JB58,$JM$6:$JM$89),"")</f>
        <v/>
      </c>
      <c r="JO58" s="52" t="str">
        <f>IF(IF(JN58&lt;&gt;"",IF(MAX(COUNTIF($JN$6:$JN$89,$JN$6:$JN$89))&gt;1,"x",""),"")&lt;&gt;"",JN58+1,"")</f>
        <v/>
      </c>
      <c r="JP58" s="52" t="str">
        <f>IF(JN58&lt;&gt;"",IF($G58="3",IF(JB58&lt;&gt;"",IF(AND(JN58&lt;=20,JB58&gt;=$JM$92),HLOOKUP(JN58,Points_Table_Modified,IF(KG58&gt;=6,8,KG58+2),FALSE),0),""),IF(JB58&lt;&gt;"",IF(AND(JN58&lt;=10,JB58&gt;=$JM$92),HLOOKUP(JN58,Points_Table,IF(KG58&gt;=6,8,KG58+2),FALSE),0),"")),"")</f>
        <v/>
      </c>
      <c r="JQ58" s="53" t="str">
        <f>IF(JO58&lt;&gt;"",AVERAGE(IF(AND($G58="3",JO58&lt;&gt;""),HLOOKUP(JO58,Points_Table_Modified,IF(KG58&gt;=6,8,KG58+2),FALSE),IF(JO58&lt;&gt;"",HLOOKUP(JO58,Points_Table,IF(KG58&gt;=6,8,KG58+2),FALSE),"")),JP58),JP58)</f>
        <v/>
      </c>
      <c r="JR58" s="51" t="str">
        <f>IF(AND($G58="4",JB58&lt;&gt;""),JB58,"")</f>
        <v/>
      </c>
      <c r="JS58" s="52" t="str">
        <f>IF(AND(JB58&lt;&gt;"",G58="4"),_xlfn.RANK.EQ(JB58,$JR$6:$JR$89),"")</f>
        <v/>
      </c>
      <c r="JT58" s="52" t="str">
        <f>IF(IF(JS58&lt;&gt;"",IF(MAX(COUNTIF($JS$6:$JS$89,$JS$6:$JS$89))&gt;1,"x",""),"")&lt;&gt;"",JS58+1,"")</f>
        <v/>
      </c>
      <c r="JU58" s="52" t="str">
        <f>IF(JS58&lt;&gt;"",IF($G58="3",IF(JB58&lt;&gt;"",IF(AND(JS58&lt;=10,JB58&gt;=$JR$92),HLOOKUP(JS58,Points_Table_Modified,IF(KG58&gt;=6,8,KG58+2),FALSE),0),""),IF(JB58&lt;&gt;"",IF(AND(JS58&lt;=10,JB58&gt;=$JR$92),HLOOKUP(JS58,Points_Table,IF(KG58&gt;=6,8,KG58+2),FALSE),0),"")),"")</f>
        <v/>
      </c>
      <c r="JV58" s="53" t="str">
        <f>IF(JT58&lt;&gt;"",AVERAGE(IF(AND($G58="3",JT58&lt;&gt;""),HLOOKUP(JT58,Points_Table_Modified,IF(KG58&gt;=6,8,KG58+2),FALSE),IF(JT58&lt;&gt;"",HLOOKUP(JT58,Points_Table,IF(KG58&gt;=6,8,KG58+2),FALSE),"")),JU58),JU58)</f>
        <v/>
      </c>
      <c r="JW58" s="51" t="str">
        <f>IF(AND($G58="5",JB58&lt;&gt;""),JB58,"")</f>
        <v/>
      </c>
      <c r="JX58" s="52" t="str">
        <f>IF(AND(JB58&lt;&gt;"",$G58="5"),_xlfn.RANK.EQ(JB58,$JW$6:$JW$89),"")</f>
        <v/>
      </c>
      <c r="JY58" s="52" t="str">
        <f>IF(IF(JX58&lt;&gt;"",IF(MAX(COUNTIF($JX$6:$JX$89,$JX$6:$JX$89))&gt;1,"x",""),"")&lt;&gt;"",JX58+1,"")</f>
        <v/>
      </c>
      <c r="JZ58" s="52" t="str">
        <f>IF(JX58&lt;&gt;"",IF($G58="3",IF(JB58&lt;&gt;"",IF(AND(JX58&lt;=10,JB58&gt;=$JW$92),HLOOKUP(JX58,Points_Table_Modified,IF(KG58&gt;=6,8,KG58+2),FALSE),0),""),IF(JB58&lt;&gt;"",IF(AND(JX58&lt;=10,JB58&gt;=$JW$92),HLOOKUP(JX58,Points_Table,IF(KG58&gt;=6,8,KG58+2),FALSE),0),"")),"")</f>
        <v/>
      </c>
      <c r="KA58" s="53" t="str">
        <f>IF(JY58&lt;&gt;"",AVERAGE(IF(AND($G58="3",JY58&lt;&gt;""),HLOOKUP(JY58,Points_Table_Modified,IF(KG58&gt;=6,8,KG58+2),FALSE),IF(JY58&lt;&gt;"",HLOOKUP(JY58,Points_Table,IF(KG58&gt;=6,8,KG58+2),FALSE),"")),JZ58),JZ58)</f>
        <v/>
      </c>
      <c r="KB58" s="51" t="str">
        <f>IF(AND($G58="6",JB58&lt;&gt;""),JB58,"")</f>
        <v/>
      </c>
      <c r="KC58" s="52" t="str">
        <f>IF(AND(JB58&lt;&gt;"",$G58="6"),_xlfn.RANK.EQ(JB58,$KB$6:$KB$89),"")</f>
        <v/>
      </c>
      <c r="KD58" s="52" t="str">
        <f>IF(IF(KC58&lt;&gt;"",IF(MAX(COUNTIF($KC$6:$KC$89,$KC$6:$KC$89))&gt;1,"x",""),"")&lt;&gt;"",KC58+1,"")</f>
        <v/>
      </c>
      <c r="KE58" s="52" t="str">
        <f>IF(KC58&lt;&gt;"",IF($G58="3",IF(JB58&lt;&gt;"",IF(AND(KC58&lt;=10,JB58&gt;=$KB$92),HLOOKUP(KC58,Points_Table_Modified,IF(KG58&gt;=6,8,KG58+2),FALSE),0),""),IF(JB58&lt;&gt;"",IF(AND(KC58&lt;=10,JB58&gt;=$KB$92),HLOOKUP(KC58,Points_Table,IF(KG58&gt;=6,8,KG58+2),FALSE),0),"")),"")</f>
        <v/>
      </c>
      <c r="KF58" s="53" t="str">
        <f>IF(KD58&lt;&gt;"",AVERAGE(IF(AND($G58="3",KD58&lt;&gt;""),HLOOKUP(KD58,Points_Table_Modified,IF(KG58&gt;=6,8,KG58+2),FALSE),IF(KD58&lt;&gt;"",HLOOKUP(KD58,Points_Table,IF(KG58&gt;=6,8,KG58+2),FALSE),"")),KE58),KE58)</f>
        <v/>
      </c>
      <c r="KG58" s="57" t="e">
        <f>VLOOKUP($G58,Entries_D_Event,11,FALSE)</f>
        <v>#N/A</v>
      </c>
      <c r="KH58" s="52" t="str">
        <f>CONCATENATE(KC58,JX58,JS58,JN58,JI58,JD58)</f>
        <v/>
      </c>
      <c r="KI58" s="118" t="str">
        <f>IF(KH58&lt;&gt;"",IF(AND($G58="3",JB58&lt;&gt;""),10,IF(JB58&lt;&gt;"",5,"")),"")</f>
        <v/>
      </c>
      <c r="KJ58" s="118">
        <f>_xlfn.NUMBERVALUE(IF(KH58&lt;&gt;"",CONCATENATE(KF58,KA58,JV58,JQ58,JL58,JG58),""))</f>
        <v>0</v>
      </c>
      <c r="KK58" s="56">
        <f>IFERROR(KI58+KJ58,0)</f>
        <v>0</v>
      </c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</row>
    <row r="59" spans="1:358" s="1" customFormat="1" x14ac:dyDescent="0.25">
      <c r="A59" s="35"/>
      <c r="B59" s="45">
        <v>54</v>
      </c>
      <c r="C59" s="46" t="s">
        <v>211</v>
      </c>
      <c r="D59" s="47" t="s">
        <v>39</v>
      </c>
      <c r="E59" s="50"/>
      <c r="F59" s="109">
        <v>925</v>
      </c>
      <c r="G59" s="49"/>
      <c r="H59" s="50" t="s">
        <v>213</v>
      </c>
      <c r="I59" s="187">
        <f>AS59+CC59+DM59+EW59+GG59+HQ59+JA59+KK59</f>
        <v>0</v>
      </c>
      <c r="J59" s="116"/>
      <c r="K59" s="102" t="str">
        <f>IF(AND(J59&lt;&gt;"",$G59="1"),J59,"")</f>
        <v/>
      </c>
      <c r="L59" s="103" t="str">
        <f>IF(AND(J59&lt;&gt;"",$G59="1"),_xlfn.RANK.EQ(J59,$K$6:$K$89),"")</f>
        <v/>
      </c>
      <c r="M59" s="103" t="str">
        <f>IF(G59="6",IF(IF(L59&lt;&gt;"",IF(MAX(COUNTIF($L$6:$L$89,$L$6:$L$89))&gt;1,"x",""),"")&lt;&gt;"",L59+1,""),IF(K59=0,"",IF(IF(L59&lt;&gt;"",IF(MAX(COUNTIF($L$6:$L$89,$L$6:$L$89))&gt;1,"x",""),"")&lt;&gt;"",L59+1,"")))</f>
        <v/>
      </c>
      <c r="N59" s="103" t="str">
        <f>IF(L59&lt;&gt;"",IF($G59="3",IF(AND(L59&lt;=20,J59&gt;=$K$92),HLOOKUP(L59,Points_Table_Modified,IF(AO59&gt;=6,8,AO59+2),FALSE),0),IF(AND(L59&lt;=10,J59&gt;=$K$92),HLOOKUP(L59,Points_Table,IF(AO59&gt;=6,8,AO59+2),FALSE),0)),"")</f>
        <v/>
      </c>
      <c r="O59" s="103" t="str">
        <f>IF(M59&lt;&gt;"",AVERAGE(IF(AND($G59="3",M59&lt;&gt;""),HLOOKUP(M59,Points_Table_Modified,IF(AO59&gt;=6,8,AO59+2),FALSE),IF(M59&lt;&gt;"",HLOOKUP(M59,Points_Table,IF(AO59&gt;=6,8,AO59+2),FALSE),"")),N59),N59)</f>
        <v/>
      </c>
      <c r="P59" s="102" t="str">
        <f>IF(AND(J59&lt;&gt;"",$G59="2"),J59,"")</f>
        <v/>
      </c>
      <c r="Q59" s="103" t="str">
        <f>IF(AND(J59&lt;&gt;"",$G59="2"),_xlfn.RANK.EQ(J59,$P$6:$P$89),"")</f>
        <v/>
      </c>
      <c r="R59" s="103" t="str">
        <f>IF(G59="6",IF(IF(Q59&lt;&gt;"",IF(MAX(COUNTIF($Q$6:$Q$89,$Q$6:$Q$89))&gt;1,"x",""),"")&lt;&gt;"",Q59+1,""),IF(P59=0,"",IF(IF(Q59&lt;&gt;"",IF(MAX(COUNTIF($Q$6:$Q$89,$Q$6:$Q$89))&gt;1,"x",""),"")&lt;&gt;"",Q59+1,"")))</f>
        <v/>
      </c>
      <c r="S59" s="103" t="str">
        <f>IF(Q59&lt;&gt;"",IF($G59="3",IF(J59&lt;&gt;"",IF(AND(Q59&lt;=10,J59&gt;=$P$92),HLOOKUP(Q59,Points_Table_Modified,IF(AO59&gt;=6,8,AO59+2),FALSE),0),""),IF(J59&lt;&gt;"",IF(AND(Q59&lt;=10,J59&gt;=$P$92),HLOOKUP(Q59,Points_Table,IF(AO59&gt;=6,8,AO59+2),FALSE),0),"")),"")</f>
        <v/>
      </c>
      <c r="T59" s="103" t="str">
        <f>IF(R59&lt;&gt;"",AVERAGE(IF(AND($G59="3",R59&lt;&gt;""),HLOOKUP(R59,Points_Table_Modified,IF(AO59&gt;=6,8,AO59+2),FALSE),IF(R59&lt;&gt;"",HLOOKUP(R59,Points_Table,IF(AO59&gt;=6,8,AO59+2),FALSE),"")),S59),S59)</f>
        <v/>
      </c>
      <c r="U59" s="102" t="str">
        <f>IF(AND(J59&lt;&gt;"",$G59="3"),J59,"")</f>
        <v/>
      </c>
      <c r="V59" s="103" t="str">
        <f>IF(AND(J59&lt;&gt;"",$G59="3"),_xlfn.RANK.EQ(J59,$U$6:$U$89),"")</f>
        <v/>
      </c>
      <c r="W59" s="103" t="str">
        <f>IF(G59="6",IF(IF(V59&lt;&gt;"",IF(MAX(COUNTIF($V$6:$V$89,$V$6:$V$89))&gt;1,"x",""),"")&lt;&gt;"",V59+1,""),IF(U59=0,"",IF(IF(V59&lt;&gt;"",IF(MAX(COUNTIF($V$6:$V$89,$V$6:$V$89))&gt;1,"x",""),"")&lt;&gt;"",V59+1,"")))</f>
        <v/>
      </c>
      <c r="X59" s="103" t="str">
        <f>IF(V59&lt;&gt;"",IF($G59="3",IF(J59&lt;&gt;"",IF(AND(V59&lt;=20,J59&gt;=$U$92),HLOOKUP(V59,Points_Table_Modified,IF(AO59&gt;=6,8,AO59+2),FALSE),0),""),IF(J59&lt;&gt;"",IF(AND(V59&lt;=10,$J59&gt;=$U$92),HLOOKUP(V59,Points_Table,IF(AO59&gt;=6,8,AO59+2),FALSE),0),"")),"")</f>
        <v/>
      </c>
      <c r="Y59" s="103" t="str">
        <f>IF(W59&lt;&gt;"",AVERAGE(IF(AND($G59="3",W59&lt;&gt;""),HLOOKUP(W59,Points_Table_Modified,IF(AO59&gt;=6,8,AO59+2),FALSE),IF(W59&lt;&gt;"",HLOOKUP(W59,Points_Table,IF(AO59&gt;=6,8,AO59+2),FALSE),"")),X59),X59)</f>
        <v/>
      </c>
      <c r="Z59" s="102" t="str">
        <f>IF(AND(J59&lt;&gt;"",$G59="4"),J59,"")</f>
        <v/>
      </c>
      <c r="AA59" s="103" t="str">
        <f>IF(AND($J59&lt;&gt;"",G59="4"),_xlfn.RANK.EQ(J59,$Z$6:$Z$89),"")</f>
        <v/>
      </c>
      <c r="AB59" s="103" t="str">
        <f>IF($G59="6",IF(IF(AA59&lt;&gt;"",IF(MAX(COUNTIF($AA$6:$AA$89,$AA$6:$AA$89))&gt;1,"x",""),"")&lt;&gt;"",AA59+1,""),IF(Z59=0,"",IF(IF(AA59&lt;&gt;"",IF(MAX(COUNTIF($AA$6:$AA$89,$AA$6:$AA$89))&gt;1,"x",""),"")&lt;&gt;"",AA59+1,"")))</f>
        <v/>
      </c>
      <c r="AC59" s="103" t="str">
        <f>IF(AA59&lt;&gt;"",IF($G59="3",IF(J59&lt;&gt;"",IF(AND(AA59&lt;=10,J59&gt;=$Z$92),HLOOKUP(AA59,Points_Table_Modified,IF(AO59&gt;=6,8,AO59+2),FALSE),0),""),IF(J59&lt;&gt;"",IF(AND(AA59&lt;=10,J59&gt;=$Z$92),HLOOKUP(AA59,Points_Table,IF(AO59&gt;=6,8,AO59+2),FALSE),0),"")),"")</f>
        <v/>
      </c>
      <c r="AD59" s="103" t="str">
        <f>IF(AB59&lt;&gt;"",AVERAGE(IF(AND($G59="3",AB59&lt;&gt;""),HLOOKUP(AB59,Points_Table_Modified,IF(AO59&gt;=6,8,AO59+2),FALSE),IF(AB59&lt;&gt;"",HLOOKUP(AB59,Points_Table,IF(AO59&gt;=6,8,AO59+2),FALSE),"")),AC59),AC59)</f>
        <v/>
      </c>
      <c r="AE59" s="102" t="str">
        <f>IF(AND(J59&lt;&gt;"",$G59="5"),J59,"")</f>
        <v/>
      </c>
      <c r="AF59" s="103" t="str">
        <f>IF(AND(J59&lt;&gt;"",$G59="5"),_xlfn.RANK.EQ(J59,$AE$6:$AE$89),"")</f>
        <v/>
      </c>
      <c r="AG59" s="103" t="str">
        <f>IF($G59="6",IF(IF(AF59&lt;&gt;"",IF(MAX(COUNTIF($AF$6:$AF$89,$AF$6:$AF$89))&gt;1,"x",""),"")&lt;&gt;"",AF59+1,""),IF(AE59=0,"",IF(IF(AF59&lt;&gt;"",IF(MAX(COUNTIF($AF$6:$AF$89,$AF$6:$AF$89))&gt;1,"x",""),"")&lt;&gt;"",AF59+1,"")))</f>
        <v/>
      </c>
      <c r="AH59" s="103" t="str">
        <f>IF(AF59&lt;&gt;"",IF($G59="3",IF(J59&lt;&gt;"",IF(AND(AF59&lt;=10,J59&gt;=$AE$92),HLOOKUP(AF59,Points_Table_Modified,IF(AO59&gt;=6,8,AO59+2),FALSE),0),""),IF(J59&lt;&gt;"",IF(AND(AF59&lt;=10,J59&gt;=$AE$92),HLOOKUP(AF59,Points_Table,IF(AO59&gt;=6,8,AO59+2),FALSE),0),"")),"")</f>
        <v/>
      </c>
      <c r="AI59" s="103" t="str">
        <f>IF(AG59&lt;&gt;"",AVERAGE(IF(AND($G59="3",AG59&lt;&gt;""),HLOOKUP(AG59,Points_Table_Modified,IF(AO59&gt;=6,8,AO59+2),FALSE),IF(AG59&lt;&gt;"",HLOOKUP(AG59,Points_Table,IF(AO59&gt;=6,8,AO59+2),FALSE),"")),AH59),AH59)</f>
        <v/>
      </c>
      <c r="AJ59" s="102" t="str">
        <f>IF(AND(J59&lt;&gt;"",$G59="6"),J59,"")</f>
        <v/>
      </c>
      <c r="AK59" s="103" t="str">
        <f>IF(AND(J59&lt;&gt;"",$G59="6"),_xlfn.RANK.EQ(J59,$AJ$6:$AJ$89),"")</f>
        <v/>
      </c>
      <c r="AL59" s="103" t="str">
        <f>IF(G59="6",IF(IF(AK59&lt;&gt;"",IF(MAX(COUNTIF($AK$6:$AK$89,$AK$6:$AK$89))&gt;1,"x",""),"")&lt;&gt;"",AK59+1,""),IF(AJ59=0,"",IF(IF(AK59&lt;&gt;"",IF(MAX(COUNTIF($AK$6:$AK$89,$AK$6:$AK$89))&gt;1,"x",""),"")&lt;&gt;"",AK59+1,"")))</f>
        <v/>
      </c>
      <c r="AM59" s="103" t="str">
        <f>IF(AK59&lt;&gt;"",IF($G59="3",IF(J59&lt;&gt;"",IF(AND(AK59&lt;=10,J59&gt;=$AJ$92),HLOOKUP(AK59,Points_Table_Modified,IF(AO59&gt;=6,8,AO59+2),FALSE),0),""),IF(J59&lt;&gt;"",IF(AND(AK59&lt;=10,J59&gt;=$AJ$92),HLOOKUP(AK59,Points_Table,IF(AO59&gt;=6,8,AO59+2),FALSE),0),"")),"")</f>
        <v/>
      </c>
      <c r="AN59" s="136" t="str">
        <f>IF(AL59&lt;&gt;"",AVERAGE(IF(AND($G59="3",AL59&lt;&gt;""),HLOOKUP(AL59,Points_Table_Modified,IF(AO59&gt;=6,8,AO59+2),FALSE),IF(AL59&lt;&gt;"",HLOOKUP(AL59,Points_Table,IF(AO59&gt;=6,8,AO59+2),FALSE),"")),AM59),AM59)</f>
        <v/>
      </c>
      <c r="AO59" s="55" t="e">
        <f>VLOOKUP($G59,Entries_D_Event,4,FALSE)</f>
        <v>#N/A</v>
      </c>
      <c r="AP59" s="52" t="str">
        <f>CONCATENATE(AK59,AF59,AA59,V59,Q59,L59)</f>
        <v/>
      </c>
      <c r="AQ59" s="118" t="str">
        <f>IF(AP59&lt;&gt;"",IF(AND($G59="3",J59&lt;&gt;""),10,IF(J59&lt;&gt;"",5,"")),"")</f>
        <v/>
      </c>
      <c r="AR59" s="118">
        <f>_xlfn.NUMBERVALUE(IF(AP59&lt;&gt;"",CONCATENATE(AN59,AI59,AD59,Y59,T59,O59),""))</f>
        <v>0</v>
      </c>
      <c r="AS59" s="56">
        <f>IFERROR(AQ59+AR59,0)</f>
        <v>0</v>
      </c>
      <c r="AT59" s="90"/>
      <c r="AU59" s="54" t="str">
        <f>IF(AND(AT59&lt;&gt;"",$G59="1"),AT59,"")</f>
        <v/>
      </c>
      <c r="AV59" s="52" t="str">
        <f>IF(AND(AT59&lt;&gt;"",$G59="1"),_xlfn.RANK.EQ(AT59,$AU$6:$AU$89),"")</f>
        <v/>
      </c>
      <c r="AW59" s="52" t="str">
        <f>IF(IF(AV59&lt;&gt;"",IF(MAX(COUNTIF($AV$6:$AV$89,$AV$6:$AV$89))&gt;1,"x",""),"")&lt;&gt;"",AV59+1,"")</f>
        <v/>
      </c>
      <c r="AX59" s="52" t="str">
        <f>IF(AV59&lt;&gt;"",IF($G59="3",IF(AT59&lt;&gt;"",IF(AND(AV59&lt;=10,AT59&gt;=$AU$92),HLOOKUP(AV59,Points_Table_Modified,IF(BY59&gt;=6,8,BY59+2),FALSE),0),""),IF(AT59&lt;&gt;"",IF(AND(AV59&lt;=10,AT59&gt;=$AU$92),HLOOKUP(AV59,Points_Table,IF(BY59&gt;=6,8,BY59+2),FALSE),0),"")),"")</f>
        <v/>
      </c>
      <c r="AY59" s="53" t="str">
        <f>IF(AW59&lt;&gt;"",AVERAGE(IF(AND($G59="3",AW59&lt;&gt;""),HLOOKUP(AW59,Points_Table_Modified,IF(BY59&gt;=6,8,BY59+2),FALSE),IF(AW59&lt;&gt;"",HLOOKUP(AW59,Points_Table,IF(BY59&gt;=6,8,BY59+2),FALSE),"")),AX59),AX59)</f>
        <v/>
      </c>
      <c r="AZ59" s="51" t="str">
        <f>IF(AND($G59="2",AT59&lt;&gt;""),AT59,"")</f>
        <v/>
      </c>
      <c r="BA59" s="52" t="str">
        <f>IF(AND(AT59&lt;&gt;"",$G59="2"),_xlfn.RANK.EQ(AT59,$AZ$6:$AZ$89),"")</f>
        <v/>
      </c>
      <c r="BB59" s="52" t="str">
        <f>IF(IF(BA59&lt;&gt;"",IF(MAX(COUNTIF($BA$6:$BA$89,$BA$6:$BA$89))&gt;1,"x",""),"")&lt;&gt;"",BA59+1,"")</f>
        <v/>
      </c>
      <c r="BC59" s="54" t="str">
        <f>IF(BA59&lt;&gt;"",IF($G59="3",IF(AT59&lt;&gt;"",IF(AND(BA59&lt;=10,AT59&gt;=$AZ$92),HLOOKUP(BA59,Points_Table_Modified,IF(BY59&gt;=6,8,BY59+2),FALSE),0),""),IF(AT59&lt;&gt;"",IF(AND(BA59&lt;=10,AT59&gt;=$AZ$92),HLOOKUP(BA59,Points_Table,IF(BY59&gt;=6,8,BY59+2),FALSE),0),"")),"")</f>
        <v/>
      </c>
      <c r="BD59" s="53" t="str">
        <f>IF(BB59&lt;&gt;"",AVERAGE(IF(AND($G59="3",BB59&lt;&gt;""),HLOOKUP(BB59,Points_Table_Modified,IF(BY59&gt;=6,8,BY59+2),FALSE),IF(BB59&lt;&gt;"",HLOOKUP(BB59,Points_Table,IF(BY59&gt;=6,8,BY59+2),FALSE),"")),BC59),BC59)</f>
        <v/>
      </c>
      <c r="BE59" s="51" t="str">
        <f>IF(AND($G59="3",AT59&lt;&gt;""),AT59,"")</f>
        <v/>
      </c>
      <c r="BF59" s="52" t="str">
        <f>IF(AND(AT59&lt;&gt;"",$G59="3"),_xlfn.RANK.EQ(AT59,$BE$6:$BE$89),"")</f>
        <v/>
      </c>
      <c r="BG59" s="52" t="str">
        <f>IF(IF(BF59&lt;&gt;"",IF(MAX(COUNTIF($BF$6:$BF$89,$BF$6:$BF$89))&gt;1,"x",""),"")&lt;&gt;"",BF59+1,"")</f>
        <v/>
      </c>
      <c r="BH59" s="52" t="str">
        <f>IF(BF59&lt;&gt;"",IF($G59="3",IF(AT59&lt;&gt;"",IF(AND(BF59&lt;=20,AT59&gt;=$BE$92),HLOOKUP(BF59,Points_Table_Modified,IF(BY59&gt;=6,8,BY59+2),FALSE),0),""),IF(AT59&lt;&gt;"",IF(AND(BF59&lt;=10,AT59&gt;=$BE$92),HLOOKUP(BF59,Points_Table,IF(BY59&gt;=6,8,BY59+2),FALSE),0),"")),"")</f>
        <v/>
      </c>
      <c r="BI59" s="53" t="str">
        <f>IF(BG59&lt;&gt;"",AVERAGE(IF(AND($G59="3",BG59&lt;&gt;""),HLOOKUP(BG59,Points_Table_Modified,IF(BY59&gt;=6,8,BY59+2),FALSE),IF(BG59&lt;&gt;"",HLOOKUP(BG59,Points_Table,IF(BY59&gt;=6,8,BY59+2),FALSE),"")),BH59),BH59)</f>
        <v/>
      </c>
      <c r="BJ59" s="51" t="str">
        <f>IF(AND($G59="4",AT59&lt;&gt;""),AT59,"")</f>
        <v/>
      </c>
      <c r="BK59" s="52" t="str">
        <f>IF(AND(AT59&lt;&gt;"",G59="4"),_xlfn.RANK.EQ(AT59,$BJ$6:$BJ$89),"")</f>
        <v/>
      </c>
      <c r="BL59" s="52" t="str">
        <f>IF(IF(BK59&lt;&gt;"",IF(MAX(COUNTIF($BK$6:$BK$89,$BK$6:$BK$89))&gt;1,"x",""),"")&lt;&gt;"",BK59+1,"")</f>
        <v/>
      </c>
      <c r="BM59" s="52" t="str">
        <f>IF(BK59&lt;&gt;"",IF($G59="3",IF(AT59&lt;&gt;"",IF(AND(BK59&lt;=10,AT59&gt;=$BJ$92),HLOOKUP(BK59,Points_Table_Modified,IF(BY59&gt;=6,8,BY59+2),FALSE),0),""),IF(AT59&lt;&gt;"",IF(AND(BK59&lt;=10,AT59&gt;=$BJ$92),HLOOKUP(BK59,Points_Table,IF(BY59&gt;=6,8,BY59+2),FALSE),0),"")),"")</f>
        <v/>
      </c>
      <c r="BN59" s="53" t="str">
        <f>IF(BL59&lt;&gt;"",AVERAGE(IF(AND($G59="3",BL59&lt;&gt;""),HLOOKUP(BL59,Points_Table_Modified,IF(BY59&gt;=6,8,BY59+2),FALSE),IF(BL59&lt;&gt;"",HLOOKUP(BL59,Points_Table,IF(BY59&gt;=6,8,BY59+2),FALSE),"")),BM59),BM59)</f>
        <v/>
      </c>
      <c r="BO59" s="51" t="str">
        <f>IF(AND($G59="5",AT59&lt;&gt;""),AT59,"")</f>
        <v/>
      </c>
      <c r="BP59" s="52" t="str">
        <f>IF(AND(AT59&lt;&gt;"",$G59="5"),_xlfn.RANK.EQ(AT59,$BO$6:$BO$89),"")</f>
        <v/>
      </c>
      <c r="BQ59" s="52" t="str">
        <f>IF(IF(BP59&lt;&gt;"",IF(MAX(COUNTIF($BP$6:$BP$89,$BP$6:$BP$89))&gt;1,"x",""),"")&lt;&gt;"",BP59+1,"")</f>
        <v/>
      </c>
      <c r="BR59" s="52" t="str">
        <f>IF(BP59&lt;&gt;"",IF($G59="3",IF(AT59&lt;&gt;"",IF(AND(BP59&lt;=10,AT59&gt;=$BO$92),HLOOKUP(BP59,Points_Table_Modified,IF(BY59&gt;=6,8,BY59+2),FALSE),0),""),IF(AT59&lt;&gt;"",IF(AND(BP59&lt;=10,AT59&gt;=$BO$92),HLOOKUP(BP59,Points_Table,IF(BY59&gt;=6,8,BY59+2),FALSE),0),"")),"")</f>
        <v/>
      </c>
      <c r="BS59" s="53" t="str">
        <f>IF(BQ59&lt;&gt;"",AVERAGE(IF(AND($G59="3",BQ59&lt;&gt;""),HLOOKUP(BQ59,Points_Table_Modified,IF(BY59&gt;=6,8,BY59+2),FALSE),IF(BQ59&lt;&gt;"",HLOOKUP(BQ59,Points_Table,IF(BY59&gt;=6,8,BY59+2),FALSE),"")),BR59),BR59)</f>
        <v/>
      </c>
      <c r="BT59" s="51" t="str">
        <f>IF(AND($G59="6",AT59&lt;&gt;""),AT59,"")</f>
        <v/>
      </c>
      <c r="BU59" s="52" t="str">
        <f>IF(AND(AT59&lt;&gt;"",$G59="6"),_xlfn.RANK.EQ(AT59,$BT$6:$BT$89),"")</f>
        <v/>
      </c>
      <c r="BV59" s="52" t="str">
        <f>IF(IF(BU59&lt;&gt;"",IF(MAX(COUNTIF($BU$6:$BU$89,$BU$6:$BU$89))&gt;1,"x",""),"")&lt;&gt;"",BU59+1,"")</f>
        <v/>
      </c>
      <c r="BW59" s="52" t="str">
        <f>IF(BU59&lt;&gt;"",IF($G59="3",IF(AT59&lt;&gt;"",IF(AND(BU59&lt;=10,AT59&gt;=$BT$92),HLOOKUP(BU59,Points_Table_Modified,IF(BY59&gt;=6,8,BY59+2),FALSE),0),""),IF(AT59&lt;&gt;"",IF(AND(BU59&lt;=10,AT59&gt;=$BT$92),HLOOKUP(BU59,Points_Table,IF(BY59&gt;=6,8,BY59+2),FALSE),0),"")),"")</f>
        <v/>
      </c>
      <c r="BX59" s="53" t="str">
        <f>IF(BV59&lt;&gt;"",AVERAGE(IF(AND($G59="3",BV59&lt;&gt;""),HLOOKUP(BV59,Points_Table_Modified,IF(BY59&gt;=6,8,BY59+2),FALSE),IF(BV59&lt;&gt;"",HLOOKUP(BV59,Points_Table,IF(BY59&gt;=6,8,BY59+2),FALSE),"")),BW59),BW59)</f>
        <v/>
      </c>
      <c r="BY59" s="55" t="e">
        <f>VLOOKUP($G59,Entries_D_Event,5,FALSE)</f>
        <v>#N/A</v>
      </c>
      <c r="BZ59" s="52" t="str">
        <f>CONCATENATE(BU59,BP59,BK59,BF59,BA59,AV59)</f>
        <v/>
      </c>
      <c r="CA59" s="118" t="str">
        <f>IF(BZ59&lt;&gt;"",IF(AND($G59="3",AT59&lt;&gt;""),10,IF(AT59&lt;&gt;"",5,"")),"")</f>
        <v/>
      </c>
      <c r="CB59" s="118">
        <f>_xlfn.NUMBERVALUE(IF(BZ59&lt;&gt;"",CONCATENATE(BX59,BS59,BN59,BI59,BD59,AY59),""))</f>
        <v>0</v>
      </c>
      <c r="CC59" s="56">
        <f>IFERROR(CA59+CB59,0)</f>
        <v>0</v>
      </c>
      <c r="CD59" s="90"/>
      <c r="CE59" s="54" t="str">
        <f>IF(AND($G59="1",CD59&lt;&gt;""),CD59,"")</f>
        <v/>
      </c>
      <c r="CF59" s="52" t="str">
        <f>IF(AND(CD59&lt;&gt;"",$G59="1"),_xlfn.RANK.EQ(CD59,$CE$6:$CE$89),"")</f>
        <v/>
      </c>
      <c r="CG59" s="52" t="str">
        <f>IF(IF(CF59&lt;&gt;"",IF(MAX(COUNTIF($CF$6:$CF$89,$CF$6:$CF$89))&gt;1,"x",""),"")&lt;&gt;"",CF59+1,"")</f>
        <v/>
      </c>
      <c r="CH59" s="52" t="str">
        <f>IF(CF59&lt;&gt;"",IF($G59="3",IF(CD59&lt;&gt;"",IF(AND(CF59&lt;=10,CD59&gt;=$CE$92),HLOOKUP(CF59,Points_Table_Modified,IF(DI59&gt;=6,8,DI59+2),FALSE),0),""),IF(CD59&lt;&gt;"",IF(AND(CF59&lt;=10,CD59&gt;=$CE$92),HLOOKUP(CF59,Points_Table,IF(DI59&gt;=6,8,DI59+2),FALSE),0),"")),"")</f>
        <v/>
      </c>
      <c r="CI59" s="53" t="str">
        <f>IF(CG59&lt;&gt;"",AVERAGE(IF(AND($G59="3",CG59&lt;&gt;""),HLOOKUP(CG59,Points_Table_Modified,IF(DI59&gt;=6,8,DI59+2),FALSE),IF(CG59&lt;&gt;"",HLOOKUP(CG59,Points_Table,IF(DI59&gt;=6,8,DI59+2),FALSE),"")),CH59),CH59)</f>
        <v/>
      </c>
      <c r="CJ59" s="51" t="str">
        <f>IF(AND($G59="2",CD59&lt;&gt;""),CD59,"")</f>
        <v/>
      </c>
      <c r="CK59" s="52" t="str">
        <f>IF(AND(CD59&lt;&gt;"",$G59="2"),_xlfn.RANK.EQ(CD59,$CJ$6:$CJ$89),"")</f>
        <v/>
      </c>
      <c r="CL59" s="52" t="str">
        <f>IF(IF(CK59&lt;&gt;"",IF(MAX(COUNTIF($CK$6:$CK$89,$CK$6:$CK$89))&gt;1,"x",""),"")&lt;&gt;"",CK59+1,"")</f>
        <v/>
      </c>
      <c r="CM59" s="54" t="str">
        <f>IF(CK59&lt;&gt;"",IF($G59="3",IF(CD59&lt;&gt;"",IF(AND(CK59&lt;=10,CD59&gt;=$CJ$92),HLOOKUP(CK59,Points_Table_Modified,IF(DI59&gt;=6,8,DI59+2),FALSE),0),""),IF(CD59&lt;&gt;"",IF(AND(CK59&lt;=10,CD59&gt;=$CJ$92),HLOOKUP(CK59,Points_Table,IF(DI59&gt;=6,8,DI59+2),FALSE),0),"")),"")</f>
        <v/>
      </c>
      <c r="CN59" s="53" t="str">
        <f>IF(CL59&lt;&gt;"",AVERAGE(IF(AND($G59="3",CL59&lt;&gt;""),HLOOKUP(CL59,Points_Table_Modified,IF(DI59&gt;=6,8,DI59+2),FALSE),IF(CL59&lt;&gt;"",HLOOKUP(CL59,Points_Table,IF(DI59&gt;=6,8,DI59+2),FALSE),"")),CM59),CM59)</f>
        <v/>
      </c>
      <c r="CO59" s="51" t="str">
        <f>IF(AND($G59="3",CD59&lt;&gt;""),CD59,"")</f>
        <v/>
      </c>
      <c r="CP59" s="52" t="str">
        <f>IF(AND(CD59&lt;&gt;"",$G59="3"),_xlfn.RANK.EQ(CD59,$CO$6:$CO$89),"")</f>
        <v/>
      </c>
      <c r="CQ59" s="52" t="str">
        <f>IF(IF(CP59&lt;&gt;"",IF(MAX(COUNTIF($CP59:$CP$89,$CP$6:$CP$89))&gt;1,"x",""),"")&lt;&gt;"",CP59+1,"")</f>
        <v/>
      </c>
      <c r="CR59" s="52" t="str">
        <f>IF(CP59&lt;&gt;"",IF($G59="3",IF(CD59&lt;&gt;"",IF(AND(CP59&lt;=20,CD59&gt;=$CO$92),HLOOKUP(CP59,Points_Table_Modified,IF(DI59&gt;=6,8,DI59+2),FALSE),0),""),IF(CD59&lt;&gt;"",IF(AND(CP59&lt;=10,CD59&gt;=$CO$92),HLOOKUP(CP59,Points_Table,IF(DI59&gt;=6,8,DI59+2),FALSE),0),"")),"")</f>
        <v/>
      </c>
      <c r="CS59" s="53" t="str">
        <f>IF(CQ59&lt;&gt;"",AVERAGE(IF(AND($G59="3",CQ59&lt;&gt;""),HLOOKUP(CQ59,Points_Table_Modified,IF(DI59&gt;=6,8,DI59+2),FALSE),IF(CQ59&lt;&gt;"",HLOOKUP(CQ59,Points_Table,IF(DI59&gt;=6,8,DI59+2),FALSE),"")),CR59),CR59)</f>
        <v/>
      </c>
      <c r="CT59" s="51" t="str">
        <f>IF(AND($G59="4",CD59&lt;&gt;""),CD59,"")</f>
        <v/>
      </c>
      <c r="CU59" s="52" t="str">
        <f>IF(AND(CD59&lt;&gt;"",G59="4"),_xlfn.RANK.EQ(CD59,$CT$6:$CT$89),"")</f>
        <v/>
      </c>
      <c r="CV59" s="52" t="str">
        <f>IF(IF(CU59&lt;&gt;"",IF(MAX(COUNTIF($CU$6:$CU$89,$CU$6:$CU$89))&gt;1,"x",""),"")&lt;&gt;"",CU59+1,"")</f>
        <v/>
      </c>
      <c r="CW59" s="52" t="str">
        <f>IF(CU59&lt;&gt;"",IF($G59="3",IF(CD59&lt;&gt;"",IF(AND(CU59&lt;=10,CD59&gt;=$CT$92),HLOOKUP(CU59,Points_Table_Modified,IF(DI59&gt;=6,8,DI59+2),FALSE),0),""),IF(CD59&lt;&gt;"",IF(AND(CU59&lt;=10,CD59&gt;=$CT$92),HLOOKUP(CU59,Points_Table,IF(DI59&gt;=6,8,DI59+2),FALSE),0),"")),"")</f>
        <v/>
      </c>
      <c r="CX59" s="53" t="str">
        <f>IF(CV59&lt;&gt;"",AVERAGE(IF(AND($G59="3",CV59&lt;&gt;""),HLOOKUP(CV59,Points_Table_Modified,IF(DI59&gt;=6,8,DI59+2),FALSE),IF(CV59&lt;&gt;"",HLOOKUP(CV59,Points_Table,IF(DI59&gt;=6,8,DI59+2),FALSE),"")),CW59),CW59)</f>
        <v/>
      </c>
      <c r="CY59" s="51" t="str">
        <f>IF(AND($G59="5",CD59&lt;&gt;""),CD59,"")</f>
        <v/>
      </c>
      <c r="CZ59" s="52" t="str">
        <f>IF(AND(CD59&lt;&gt;"",$G59="5"),_xlfn.RANK.EQ(CD59,$CY$6:$CY$89),"")</f>
        <v/>
      </c>
      <c r="DA59" s="52" t="str">
        <f>IF(IF(CZ59&lt;&gt;"",IF(MAX(COUNTIF($CZ$6:$CZ$89,$CZ$6:$CZ$89))&gt;1,"x",""),"")&lt;&gt;"",CZ59+1,"")</f>
        <v/>
      </c>
      <c r="DB59" s="52" t="str">
        <f>IF(CZ59&lt;&gt;"",IF($G59="3",IF(CD59&lt;&gt;"",IF(AND(CZ59&lt;=10,CD59&gt;=$CY$92),HLOOKUP(CZ59,Points_Table_Modified,IF(DI59&gt;=6,8,DI59+2),FALSE),0),""),IF(CD59&lt;&gt;"",IF(AND(CZ59&lt;=10,CD59&gt;=$CY$92),HLOOKUP(CZ59,Points_Table,IF(DI59&gt;=6,8,DI59+2),FALSE),0),"")),"")</f>
        <v/>
      </c>
      <c r="DC59" s="53" t="str">
        <f>IF(DA59&lt;&gt;"",AVERAGE(IF(AND($G59="3",DA59&lt;&gt;""),HLOOKUP(DA59,Points_Table_Modified,IF(DI59&gt;=6,8,DI59+2),FALSE),IF(DA59&lt;&gt;"",HLOOKUP(DA59,Points_Table,IF(DI59&gt;=6,8,DI59+2),FALSE),"")),DB59),DB59)</f>
        <v/>
      </c>
      <c r="DD59" s="51" t="str">
        <f>IF(AND($G59="6",CD59&lt;&gt;""),CD59,"")</f>
        <v/>
      </c>
      <c r="DE59" s="52" t="str">
        <f>IF(AND(CD59&lt;&gt;"",$G59="6"),_xlfn.RANK.EQ(CD59,$DD$6:$DD$89),"")</f>
        <v/>
      </c>
      <c r="DF59" s="52" t="str">
        <f>IF(IF(DE59&lt;&gt;"",IF(MAX(COUNTIF($DE$6:$DE$89,$DE$6:$DE$89))&gt;1,"x",""),"")&lt;&gt;"",DE59+1,"")</f>
        <v/>
      </c>
      <c r="DG59" s="52" t="str">
        <f>IF(DE59&lt;&gt;"",IF($G59="3",IF(CD59&lt;&gt;"",IF(AND(DE59&lt;=10,CD59&gt;=$DD$92),HLOOKUP(DE59,Points_Table_Modified,IF(DI59&gt;=6,8,DI59+2),FALSE),0),""),IF(CD59&lt;&gt;"",IF(AND(DE59&lt;=10,CD59&gt;=$DD$92),HLOOKUP(DE59,Points_Table,IF(DI59&gt;=6,8,DI59+2),FALSE),0),"")),"")</f>
        <v/>
      </c>
      <c r="DH59" s="53" t="str">
        <f>IF(DF59&lt;&gt;"",AVERAGE(IF(AND($G59="3",DF59&lt;&gt;""),HLOOKUP(DF59,Points_Table_Modified,IF(DI59&gt;=6,8,DI59+2),FALSE),IF(DF59&lt;&gt;"",HLOOKUP(DF59,Points_Table,IF(DI59&gt;=6,8,DI59+2),FALSE),"")),DG59),DG59)</f>
        <v/>
      </c>
      <c r="DI59" s="55" t="e">
        <f>VLOOKUP($G59,Entries_D_Event,6,FALSE)</f>
        <v>#N/A</v>
      </c>
      <c r="DJ59" s="52" t="str">
        <f>CONCATENATE(DE59,CZ59,CU59,CP59,CK59,CF59)</f>
        <v/>
      </c>
      <c r="DK59" s="52" t="str">
        <f>IF(DJ59&lt;&gt;"",IF(AND($G59="3",CD59&lt;&gt;""),10,IF(CD59&lt;&gt;"",5,"")),"")</f>
        <v/>
      </c>
      <c r="DL59" s="156">
        <f>_xlfn.NUMBERVALUE(IF(DJ59&lt;&gt;"",CONCATENATE(DH59,DC59,CX59,CS59,CN59,CI59),""))</f>
        <v>0</v>
      </c>
      <c r="DM59" s="56">
        <f>IFERROR(DK59+DL59,0)</f>
        <v>0</v>
      </c>
      <c r="DN59" s="90">
        <v>705</v>
      </c>
      <c r="DO59" s="52" t="str">
        <f>IF(AND($G59="1",DN59&lt;&gt;""),DN59,"")</f>
        <v/>
      </c>
      <c r="DP59" s="52" t="str">
        <f>IF(AND(DN59&lt;&gt;"",$G59="1"),_xlfn.RANK.EQ(DN59,$DO$6:$DO$89),"")</f>
        <v/>
      </c>
      <c r="DQ59" s="52" t="str">
        <f>IF(IF(DP59&lt;&gt;"",IF(MAX(COUNTIF($DP$6:$DP$89,$DP$6:$DP$89))&gt;1,"x",""),"")&lt;&gt;"",DP59+1,"")</f>
        <v/>
      </c>
      <c r="DR59" s="52" t="str">
        <f>IF(DP59&lt;&gt;"",IF($G59="3",IF(DN59&lt;&gt;"",IF(AND(DP59&lt;=10,DN59&gt;=$DO$92),HLOOKUP(DP59,Points_Table_Modified,IF(ES59&gt;=6,8,ES59+2),FALSE),0),""),IF(DN59&lt;&gt;"",IF(AND(DP59&lt;=10,DN59&gt;=$DO$92),HLOOKUP(DP59,Points_Table,IF(ES59&gt;=6,8,ES59+2),FALSE),0),"")),"")</f>
        <v/>
      </c>
      <c r="DS59" s="53" t="str">
        <f>IF(DQ59&lt;&gt;"",AVERAGE(IF(AND($G59="3",DQ59&lt;&gt;""),HLOOKUP(DQ59,Points_Table_Modified,IF(ES59&gt;=6,8,ES59+2),FALSE),IF(DQ59&lt;&gt;"",HLOOKUP(DQ59,Points_Table,IF(ES59&gt;=6,8,ES59+2),FALSE),"")),DR59),DR59)</f>
        <v/>
      </c>
      <c r="DT59" s="51" t="str">
        <f>IF(AND($G59="2",DN59&lt;&gt;""),DN59,"")</f>
        <v/>
      </c>
      <c r="DU59" s="52" t="str">
        <f>IF(AND(DN59&lt;&gt;"",$G59="2"),_xlfn.RANK.EQ(DN59,$DT$6:$DT$89),"")</f>
        <v/>
      </c>
      <c r="DV59" s="52" t="str">
        <f>IF(IF(DU59&lt;&gt;"",IF(MAX(COUNTIF($DU$6:$DU$89,$DU$6:$DU$89))&gt;1,"x",""),"")&lt;&gt;"",DU59+1,"")</f>
        <v/>
      </c>
      <c r="DW59" s="54" t="str">
        <f>IF(DU59&lt;&gt;"",IF($G59="3",IF(DN59&lt;&gt;"",IF(AND(DU59&lt;=10,DN59&gt;=$DT$92),HLOOKUP(DU59,Points_Table_Modified,IF(ES59&gt;=6,8,ES59+2),FALSE),0),""),IF(DN59&lt;&gt;"",IF(AND(DU59&lt;=10,DN59&gt;=$DT$92),HLOOKUP(DU59,Points_Table,IF(ES59&gt;=6,8,ES59+2),FALSE),0),"")),"")</f>
        <v/>
      </c>
      <c r="DX59" s="53" t="str">
        <f>IF(DV59&lt;&gt;"",AVERAGE(IF(AND($G59="3",DV59&lt;&gt;""),HLOOKUP(DV59,Points_Table_Modified,IF(ES59&gt;=6,8,ES59+2),FALSE),IF(DV59&lt;&gt;"",HLOOKUP(DV59,Points_Table,IF(ES59&gt;=6,8,ES59+2),FALSE),"")),DW59),DW59)</f>
        <v/>
      </c>
      <c r="DY59" s="51" t="str">
        <f>IF(AND($G59="3",DN59&lt;&gt;""),DN59,"")</f>
        <v/>
      </c>
      <c r="DZ59" s="52" t="str">
        <f>IF(AND(DN59&lt;&gt;"",$G59="3"),_xlfn.RANK.EQ(DN59,$DY$6:$DY$89),"")</f>
        <v/>
      </c>
      <c r="EA59" s="52" t="str">
        <f>IF(IF(DZ59&lt;&gt;"",IF(MAX(COUNTIF($DZ$6:$DZ$89,$DZ$6:$DZ$89))&gt;1,"x",""),"")&lt;&gt;"",DZ59+1,"")</f>
        <v/>
      </c>
      <c r="EB59" s="52" t="str">
        <f>IF(DZ59&lt;&gt;"",IF($G59="3",IF(DN59&lt;&gt;"",IF(AND(DZ59&lt;=20,DN59&gt;=$DY$92),HLOOKUP(DZ59,Points_Table_Modified,IF(ES59&gt;=6,8,ES59+2),FALSE),0),""),IF(DN59&lt;&gt;"",IF(AND(DZ59&lt;=10,DN59&gt;=$DY$92),HLOOKUP(DZ59,Points_Table,IF(ES59&gt;=6,8,ES59+2),FALSE),0),"")),"")</f>
        <v/>
      </c>
      <c r="EC59" s="53" t="str">
        <f>IF(EA59&lt;&gt;"",AVERAGE(IF(AND($G59="3",EA59&lt;&gt;""),HLOOKUP(EA59,Points_Table_Modified,IF(ES59&gt;=6,8,ES59+2),FALSE),IF(EA59&lt;&gt;"",HLOOKUP(EA59,Points_Table,IF(ES59&gt;=6,8,ES59+2),FALSE),"")),EB59),EB59)</f>
        <v/>
      </c>
      <c r="ED59" s="51" t="str">
        <f>IF(AND($G59="4",DN59&lt;&gt;""),DN59,"")</f>
        <v/>
      </c>
      <c r="EE59" s="52" t="str">
        <f>IF(AND(DN59&lt;&gt;"",G59="4"),_xlfn.RANK.EQ(DN59,$ED$6:$ED$89),"")</f>
        <v/>
      </c>
      <c r="EF59" s="52" t="str">
        <f>IF(IF(EE59&lt;&gt;"",IF(MAX(COUNTIF($EE$6:$EE$89,$EE$6:$EE$89))&gt;1,"x",""),"")&lt;&gt;"",EE59+1,"")</f>
        <v/>
      </c>
      <c r="EG59" s="52" t="str">
        <f>IF(EE59&lt;&gt;"",IF($G59="3",IF(DN59&lt;&gt;"",IF(AND(EE59&lt;=10,DN59&gt;=$ED$92),HLOOKUP(EE59,Points_Table_Modified,IF(ES59&gt;=6,8,ES59+2),FALSE),0),""),IF(DN59&lt;&gt;"",IF(AND(EE59&lt;=10,DN59&gt;=$ED$92),HLOOKUP(EE59,Points_Table,IF(ES59&gt;=6,8,ES59+2),FALSE),0),"")),"")</f>
        <v/>
      </c>
      <c r="EH59" s="53" t="str">
        <f>IF(EF59&lt;&gt;"",AVERAGE(IF(AND($G59="3",EF59&lt;&gt;""),HLOOKUP(EF59,Points_Table_Modified,IF(ES59&gt;=6,8,ES59+2),FALSE),IF(EF59&lt;&gt;"",HLOOKUP(EF59,Points_Table,IF(ES59&gt;=6,8,ES59+2),FALSE),"")),EG59),EG59)</f>
        <v/>
      </c>
      <c r="EI59" s="51" t="str">
        <f>IF(AND($G59="5",DN59&lt;&gt;""),DN59,"")</f>
        <v/>
      </c>
      <c r="EJ59" s="52" t="str">
        <f>IF(AND(DN59&lt;&gt;"",$G59="5"),_xlfn.RANK.EQ(DN59,$EI$6:$EI$89),"")</f>
        <v/>
      </c>
      <c r="EK59" s="52" t="str">
        <f>IF(IF(EJ59&lt;&gt;"",IF(MAX(COUNTIF($EJ$6:$EJ$89,$EJ$6:$EJ$89))&gt;1,"x",""),"")&lt;&gt;"",EJ59+1,"")</f>
        <v/>
      </c>
      <c r="EL59" s="52" t="str">
        <f>IF(EJ59&lt;&gt;"",IF($G59="3",IF(DN59&lt;&gt;"",IF(AND(EJ59&lt;=10,DN59&gt;=$EI$92),HLOOKUP(EJ59,Points_Table_Modified,IF(ES59&gt;=6,8,ES59+2),FALSE),0),""),IF(DN59&lt;&gt;"",IF(AND(EJ59&lt;=10,DN59&gt;=$EI$92),HLOOKUP(EJ59,Points_Table,IF(ES59&gt;=6,8,ES59+2),FALSE),0),"")),"")</f>
        <v/>
      </c>
      <c r="EM59" s="53" t="str">
        <f>IF(EK59&lt;&gt;"",AVERAGE(IF(AND($G59="3",EK59&lt;&gt;""),HLOOKUP(EK59,Points_Table_Modified,IF(ES59&gt;=6,8,ES59+2),FALSE),IF(EK59&lt;&gt;"",HLOOKUP(EK59,Points_Table,IF(ES59&gt;=6,8,ES59+2),FALSE),"")),EL59),EL59)</f>
        <v/>
      </c>
      <c r="EN59" s="51" t="str">
        <f>IF(AND($G59="6",DN59&lt;&gt;""),DN59,"")</f>
        <v/>
      </c>
      <c r="EO59" s="52" t="str">
        <f>IF(AND(DN59&lt;&gt;"",$G59="6"),_xlfn.RANK.EQ(DN59,$EN$6:$EN$89),"")</f>
        <v/>
      </c>
      <c r="EP59" s="52" t="str">
        <f>IF(IF(EO59&lt;&gt;"",IF(MAX(COUNTIF($EO$6:$EO$89,$EO$6:$EO$89))&gt;1,"x",""),"")&lt;&gt;"",EO59+1,"")</f>
        <v/>
      </c>
      <c r="EQ59" s="52" t="str">
        <f>IF(EO59&lt;&gt;"",IF($G59="3",IF(DN59&lt;&gt;"",IF(AND(EO59&lt;=10,DN59&gt;=$EN$92),HLOOKUP(EO59,Points_Table_Modified,IF(ES59&gt;=6,8,ES59+2),FALSE),0),""),IF(DN59&lt;&gt;"",IF(AND(EO59&lt;=10,DN59&gt;=$EN$92),HLOOKUP(EO59,Points_Table,IF(ES59&gt;=6,8,ES59+2),FALSE),0),"")),"")</f>
        <v/>
      </c>
      <c r="ER59" s="53" t="str">
        <f>IF(EP59&lt;&gt;"",AVERAGE(IF(AND($G59="3",EP59&lt;&gt;""),HLOOKUP(EP59,Points_Table_Modified,IF(ES59&gt;=6,8,ES59+2),FALSE),IF(EP59&lt;&gt;"",HLOOKUP(EP59,Points_Table,IF(ES59&gt;=6,8,ES59+2),FALSE),"")),EQ59),EQ59)</f>
        <v/>
      </c>
      <c r="ES59" s="57" t="e">
        <f>VLOOKUP($G59,Entries_D_Event,7,FALSE)</f>
        <v>#N/A</v>
      </c>
      <c r="ET59" s="52" t="str">
        <f>CONCATENATE(EO59,EJ59,EE59,DZ59,DU59,DP59)</f>
        <v/>
      </c>
      <c r="EU59" s="118" t="str">
        <f>IF(ET59&lt;&gt;"",IF(AND($G59="3",DN59&lt;&gt;""),10,IF(DN59&lt;&gt;"",5,"")),"")</f>
        <v/>
      </c>
      <c r="EV59" s="118">
        <f>_xlfn.NUMBERVALUE(IF(ET59&lt;&gt;"",CONCATENATE(ER59,EM59,EH59,EC59,DX59,DS59),""))</f>
        <v>0</v>
      </c>
      <c r="EW59" s="56">
        <f>IFERROR(EU59+EV59,0)</f>
        <v>0</v>
      </c>
      <c r="EX59" s="90"/>
      <c r="EY59" s="52" t="str">
        <f>IF(AND($G59="1",EX59&lt;&gt;""),EX59,"")</f>
        <v/>
      </c>
      <c r="EZ59" s="52" t="str">
        <f>IF(AND(EX59&lt;&gt;"",$G59="1"),_xlfn.RANK.EQ(EX59,$EY$6:$EY$89),"")</f>
        <v/>
      </c>
      <c r="FA59" s="52" t="str">
        <f>IF(IF(EZ59&lt;&gt;"",IF(MAX(COUNTIF($EZ$6:$EZ$89,$EZ$6:$EZ$89))&gt;1,"x",""),"")&lt;&gt;"",EZ59+1,"")</f>
        <v/>
      </c>
      <c r="FB59" s="52" t="str">
        <f>IF(EZ59&lt;&gt;"",IF($G59="3",IF(EX59&lt;&gt;"",IF(AND(EZ59&lt;=10,EX59&gt;=$EY$92),HLOOKUP(EZ59,Points_Table_Modified,IF(GC59&gt;=6,8,GC59+2),FALSE),0),""),IF(EX59&lt;&gt;"",IF(AND(EZ59&lt;=10,EX59&gt;=$EY$92),HLOOKUP(EZ59,Points_Table,IF(GC59&gt;=6,8,GC59+2),FALSE),0),"")),"")</f>
        <v/>
      </c>
      <c r="FC59" s="56" t="str">
        <f>IF(FB59&gt;0,IF(FA59&lt;&gt;"",AVERAGE(IF(AND($G59="3",FA59&lt;&gt;""),HLOOKUP(FA59,Points_Table_Modified,IF(GC59&gt;=6,8,GC59+2),FALSE),IF(FA59&lt;&gt;"",HLOOKUP(FA59,Points_Table,IF(GC59&gt;=6,8,GC59+2),FALSE),"")),FB59),FB59),0)</f>
        <v/>
      </c>
      <c r="FD59" s="51" t="str">
        <f>IF(AND($G59="2",EX59&lt;&gt;""),EX59,"")</f>
        <v/>
      </c>
      <c r="FE59" s="52" t="str">
        <f>IF(AND(EX59&lt;&gt;"",$G59="2"),_xlfn.RANK.EQ(EX59,$FD$6:$FD$89),"")</f>
        <v/>
      </c>
      <c r="FF59" s="52" t="str">
        <f>IF(IF(FE59&lt;&gt;"",IF(MAX(COUNTIF($FE$6:$FE$89,$FE$6:$FE$89))&gt;1,"x",""),"")&lt;&gt;"",FE59+1,"")</f>
        <v/>
      </c>
      <c r="FG59" s="54" t="str">
        <f>IF(FE59&lt;&gt;"",IF($G59="3",IF(EX59&lt;&gt;"",IF(AND(FE59&lt;=10,EX59&gt;=$FD$92),HLOOKUP(FE59,Points_Table_Modified,IF(GC59&gt;=6,8,GC59+2),FALSE),0),""),IF(EX59&lt;&gt;"",IF(AND(FE59&lt;=10,EX59&gt;=$FD$92),HLOOKUP(FE59,Points_Table,IF(GC59&gt;=6,8,GC59+2),FALSE),0),"")),"")</f>
        <v/>
      </c>
      <c r="FH59" s="56" t="str">
        <f>IF(FG59&gt;0,IF(FF59&lt;&gt;"",AVERAGE(IF(AND($G59="3",FF59&lt;&gt;""),HLOOKUP(FF59,Points_Table_Modified,IF(GC59&gt;=6,8,GC59+2),FALSE),IF(FF59&lt;&gt;"",HLOOKUP(FF59,Points_Table,IF(GC59&gt;=6,8,GC59+2),FALSE),"")),FG59),FG59),0)</f>
        <v/>
      </c>
      <c r="FI59" s="51" t="str">
        <f>IF(AND($G59="3",EX59&lt;&gt;""),EX59,"")</f>
        <v/>
      </c>
      <c r="FJ59" s="52" t="str">
        <f>IF(AND(EX59&lt;&gt;"",$G59="3"),_xlfn.RANK.EQ(EX59,$FI$6:$FI$89),"")</f>
        <v/>
      </c>
      <c r="FK59" s="52" t="str">
        <f>IF(IF(FJ59&lt;&gt;"",IF(MAX(COUNTIF($FJ$6:$FJ$89,$FJ$6:$FJ$89))&gt;1,"x",""),"")&lt;&gt;"",FJ59+1,"")</f>
        <v/>
      </c>
      <c r="FL59" s="52" t="str">
        <f>IF(FJ59&lt;&gt;"",IF($G59="3",IF(EX59&lt;&gt;"",IF(AND(FJ59&lt;=20,EX59&gt;=$FI$92),HLOOKUP(FJ59,Points_Table_Modified,IF(GC59&gt;=6,8,GC59+2),FALSE),0),""),IF(EX59&lt;&gt;"",IF(AND(FJ59&lt;=10,EX59&gt;=$FI$92),HLOOKUP(FJ59,Points_Table,IF(GC59&gt;=6,8,GC59+2),FALSE),0),"")),"")</f>
        <v/>
      </c>
      <c r="FM59" s="56" t="str">
        <f>IF(FL59&gt;0,IF(FK59&lt;&gt;"",AVERAGE(IF(AND($G59="3",FK59&lt;&gt;""),HLOOKUP(FK59,Points_Table_Modified,IF(GC59&gt;=6,8,GC59+2),FALSE),IF(FK59&lt;&gt;"",HLOOKUP(FK59,Points_Table,IF(GC59&gt;=6,8,GC59+2),FALSE),"")),FL59),FL59),0)</f>
        <v/>
      </c>
      <c r="FN59" s="51" t="str">
        <f>IF(AND($G59="4",EX59&lt;&gt;""),EX59,"")</f>
        <v/>
      </c>
      <c r="FO59" s="52" t="str">
        <f>IF(AND(EX59&lt;&gt;"",G59="4"),_xlfn.RANK.EQ(EX59,$FN$6:$FN$89),"")</f>
        <v/>
      </c>
      <c r="FP59" s="52" t="str">
        <f>IF(IF(FO59&lt;&gt;"",IF(MAX(COUNTIF($FO$6:$FO$89,$FO$6:$FO$89))&gt;1,"x",""),"")&lt;&gt;"",FO59+1,"")</f>
        <v/>
      </c>
      <c r="FQ59" s="52" t="str">
        <f>IF(FO59&lt;&gt;"",IF($G59="3",IF(EX59&lt;&gt;"",IF(AND(FO59&lt;=10,EX59&gt;=$FN$92),HLOOKUP(FO59,Points_Table_Modified,IF(GC59&gt;=6,8,GC59+2),FALSE),0),""),IF(EX59&lt;&gt;"",IF(AND(FO59&lt;=10,EX59&gt;=$FN$92),HLOOKUP(FO59,Points_Table,IF(GC59&gt;=6,8,GC59+2),FALSE),0),"")),"")</f>
        <v/>
      </c>
      <c r="FR59" s="56" t="str">
        <f>IF(FQ59&gt;0,IF(FP59&lt;&gt;"",AVERAGE(IF(AND($G59="3",FP59&lt;&gt;""),HLOOKUP(FP59,Points_Table_Modified,IF(GC59&gt;=6,8,GC59+2),FALSE),IF(FP59&lt;&gt;"",HLOOKUP(FP59,Points_Table,IF(GC59&gt;=6,8,GC59+2),FALSE),"")),FQ59),FQ59),0)</f>
        <v/>
      </c>
      <c r="FS59" s="51" t="str">
        <f>IF(AND($G59="5",EX59&lt;&gt;""),EX59,"")</f>
        <v/>
      </c>
      <c r="FT59" s="52" t="str">
        <f>IF(AND(EX59&lt;&gt;"",$G59="5"),_xlfn.RANK.EQ(EX59,$FS$6:$FS$89),"")</f>
        <v/>
      </c>
      <c r="FU59" s="52" t="str">
        <f>IF(IF(FT59&lt;&gt;"",IF(MAX(COUNTIF($FT$6:$FT$89,$FT$6:$FT$89))&gt;1,"x",""),"")&lt;&gt;"",FT59+1,"")</f>
        <v/>
      </c>
      <c r="FV59" s="52" t="str">
        <f>IF(FT59&lt;&gt;"",IF($G59="3",IF(EX59&lt;&gt;"",IF(AND(FT59&lt;=10,EX59&gt;=$FS$92),HLOOKUP(FT59,Points_Table_Modified,IF(GC59&gt;=6,8,GC59+2),FALSE),0),""),IF(EX59&lt;&gt;"",IF(AND(FT59&lt;=10,EX59&gt;=$FS$92),HLOOKUP(FT59,Points_Table,IF(GC59&gt;=6,8,GC59+2),FALSE),0),"")),"")</f>
        <v/>
      </c>
      <c r="FW59" s="56" t="str">
        <f>IF(FV59&gt;0,IF(FU59&lt;&gt;"",AVERAGE(IF(AND($G59="3",FU59&lt;&gt;""),HLOOKUP(FU59,Points_Table_Modified,IF(GC59&gt;=6,8,GC59+2),FALSE),IF(FU59&lt;&gt;"",HLOOKUP(FU59,Points_Table,IF(GC59&gt;=6,8,GC59+2),FALSE),"")),FV59),FV59),0)</f>
        <v/>
      </c>
      <c r="FX59" s="51" t="str">
        <f>IF(AND($G59="6",EX59&lt;&gt;""),EX59,"")</f>
        <v/>
      </c>
      <c r="FY59" s="52" t="str">
        <f>IF(AND(EX59&lt;&gt;"",$G59="6"),_xlfn.RANK.EQ(EX59,$FX$6:$FX$89),"")</f>
        <v/>
      </c>
      <c r="FZ59" s="52" t="str">
        <f>IF(IF(FY59&lt;&gt;"",IF(MAX(COUNTIF($FY$6:$FY$89,$FY$6:$FY$89))&gt;1,"x",""),"")&lt;&gt;"",FY59+1,"")</f>
        <v/>
      </c>
      <c r="GA59" s="52" t="str">
        <f>IF(FY59&lt;&gt;"",IF($G59="3",IF(EX59&lt;&gt;"",IF(AND(FY59&lt;=10,EX59&gt;=$FX$92),HLOOKUP(FY59,Points_Table_Modified,IF(GC59&gt;=6,8,GC59+2),FALSE),0),""),IF(EX59&lt;&gt;"",IF(AND(FY59&lt;=10,EX59&gt;=$FX$92),HLOOKUP(FY59,Points_Table,IF(GC59&gt;=6,8,GC59+2),FALSE),0),"")),"")</f>
        <v/>
      </c>
      <c r="GB59" s="56" t="str">
        <f>IF(GA59&gt;0,IF(FZ59&lt;&gt;"",AVERAGE(IF(AND($G59="3",FZ59&lt;&gt;""),HLOOKUP(FZ59,Points_Table_Modified,IF(GC59&gt;=6,8,GC59+2),FALSE),IF(FZ59&lt;&gt;"",HLOOKUP(FZ59,Points_Table,IF(GC59&gt;=6,8,GC59+2),FALSE),"")),GA59),GA59),0)</f>
        <v/>
      </c>
      <c r="GC59" s="57" t="e">
        <f>VLOOKUP($G59,Entries_D_Event,8,FALSE)</f>
        <v>#N/A</v>
      </c>
      <c r="GD59" s="52" t="str">
        <f>CONCATENATE(FY59,FT59,FO59,FJ59,FE59,EZ59)</f>
        <v/>
      </c>
      <c r="GE59" s="118" t="str">
        <f>IF(GD59&lt;&gt;"",IF(AND($G59="3",EX59&lt;&gt;""),10,IF(EX59&lt;&gt;"",5,"")),"")</f>
        <v/>
      </c>
      <c r="GF59" s="118">
        <f>_xlfn.NUMBERVALUE(IF(GD59&lt;&gt;"",CONCATENATE(GB59,FW59,FR59,FM59,FH59,FC59),""))</f>
        <v>0</v>
      </c>
      <c r="GG59" s="56">
        <f>IFERROR(GE59+GF59,0)</f>
        <v>0</v>
      </c>
      <c r="GH59" s="90"/>
      <c r="GI59" s="52" t="str">
        <f>IF(AND($G59="1",GH59&lt;&gt;""),GH59,"")</f>
        <v/>
      </c>
      <c r="GJ59" s="52" t="str">
        <f>IF(AND(GH59&lt;&gt;"",$G59="1"),_xlfn.RANK.EQ(GH59,$GI$6:$GI$89),"")</f>
        <v/>
      </c>
      <c r="GK59" s="52" t="str">
        <f>IF(IF(GJ59&lt;&gt;"",IF(MAX(COUNTIF($GJ$6:$GJ$89,$GJ$6:$GJ$89))&gt;1,"x",""),"")&lt;&gt;"",GJ59+1,"")</f>
        <v/>
      </c>
      <c r="GL59" s="52" t="str">
        <f>IF(GJ59&lt;&gt;"",IF($G59="3",IF(GH59&lt;&gt;"",IF(AND(GJ59&lt;=10,GH59&gt;=$GI$92),HLOOKUP(GJ59,Points_Table_Modified,IF(HM59&gt;=6,8,HM59+2),FALSE),0),""),IF(GH59&lt;&gt;"",IF(AND(GJ59&lt;=10,GH59&gt;=$GI$92),HLOOKUP(GJ59,Points_Table,IF(HM59&gt;=6,8,HM59+2),FALSE),0),"")),"")</f>
        <v/>
      </c>
      <c r="GM59" s="53" t="str">
        <f>IF(GK59&lt;&gt;"",AVERAGE(IF(AND($G59="3",GK59&lt;&gt;""),HLOOKUP(GK59,Points_Table_Modified,IF(HM59&gt;=6,8,HM59+2),FALSE),IF(GK59&lt;&gt;"",HLOOKUP(GK59,Points_Table,IF(HM59&gt;=6,8,HM59+2),FALSE),"")),GL59),GL59)</f>
        <v/>
      </c>
      <c r="GN59" s="51" t="str">
        <f>IF(AND($G59="2",GH59&lt;&gt;""),GH59,"")</f>
        <v/>
      </c>
      <c r="GO59" s="52" t="str">
        <f>IF(AND(GH59&lt;&gt;"",$G59="2"),_xlfn.RANK.EQ(GH59,$GN$6:$GN$89),"")</f>
        <v/>
      </c>
      <c r="GP59" s="52" t="str">
        <f>IF(IF(GO59&lt;&gt;"",IF(MAX(COUNTIF($GO$6:$GO$89,$GO$6:$GO$89))&gt;1,"x",""),"")&lt;&gt;"",GO59+1,"")</f>
        <v/>
      </c>
      <c r="GQ59" s="54" t="str">
        <f>IF(GO59&lt;&gt;"",IF($G59="3",IF(GH59&lt;&gt;"",IF(AND(GO59&lt;=10,GH59&gt;=$GN$92),HLOOKUP(GO59,Points_Table_Modified,IF(HM59&gt;=6,8,HM59+2),FALSE),0),""),IF(GH59&lt;&gt;"",IF(AND(GO59&lt;=10,GH59&gt;=$GN$92),HLOOKUP(GO59,Points_Table,IF(HM59&gt;=6,8,HM59+2),FALSE),0),"")),"")</f>
        <v/>
      </c>
      <c r="GR59" s="53" t="str">
        <f>IF(GP59&lt;&gt;"",AVERAGE(IF(AND($G59="3",GP59&lt;&gt;""),HLOOKUP(GP59,Points_Table_Modified,IF(HM59&gt;=6,8,HM59+2),FALSE),IF(GP59&lt;&gt;"",HLOOKUP(GP59,Points_Table,IF(HM59&gt;=6,8,HM59+2),FALSE),"")),GQ59),GQ59)</f>
        <v/>
      </c>
      <c r="GS59" s="51" t="str">
        <f>IF(AND($G59="3",GH59&lt;&gt;""),GH59,"")</f>
        <v/>
      </c>
      <c r="GT59" s="52" t="str">
        <f>IF(AND(GH59&lt;&gt;"",$G59="3"),_xlfn.RANK.EQ(GH59,$GS$6:$GS$89),"")</f>
        <v/>
      </c>
      <c r="GU59" s="52" t="str">
        <f>IF(IF(GT59&lt;&gt;"",IF(MAX(COUNTIF($GT$6:$GT$89,$GT$6:$GT$89))&gt;1,"x",""),"")&lt;&gt;"",GT59+1,"")</f>
        <v/>
      </c>
      <c r="GV59" s="52" t="str">
        <f>IF(GT59&lt;&gt;"",IF($G59="3",IF(GH59&lt;&gt;"",IF(AND(GT59&lt;=20,GH59&gt;=$GS$92),HLOOKUP(GT59,Points_Table_Modified,IF(HM59&gt;=6,8,HM59+2),FALSE),0),""),IF(GH59&lt;&gt;"",IF(AND(GT59&lt;=10,GH59&gt;=$GS$92),HLOOKUP(GT59,Points_Table,IF(HM59&gt;=6,8,HM59+2),FALSE),0),"")),"")</f>
        <v/>
      </c>
      <c r="GW59" s="53" t="str">
        <f>IF(GU59&lt;&gt;"",AVERAGE(IF(AND($G59="3",GU59&lt;&gt;""),HLOOKUP(GU59,Points_Table_Modified,IF(HM59&gt;=6,8,HM59+2),FALSE),IF(GU59&lt;&gt;"",HLOOKUP(GU59,Points_Table,IF(HM59&gt;=6,8,HM59+2),FALSE),"")),GV59),GV59)</f>
        <v/>
      </c>
      <c r="GX59" s="51" t="str">
        <f>IF(AND($G59="4",GH59&lt;&gt;""),GH59,"")</f>
        <v/>
      </c>
      <c r="GY59" s="52" t="str">
        <f>IF(AND($GH59&lt;&gt;"",G59="4"),_xlfn.RANK.EQ(GH59,$GX$6:$GX$89),"")</f>
        <v/>
      </c>
      <c r="GZ59" s="52" t="str">
        <f>IF(IF(GY59&lt;&gt;"",IF(MAX(COUNTIF($GY$6:$GY$89,$GY$6:$GY$89))&gt;1,"x",""),"")&lt;&gt;"",GY59+1,"")</f>
        <v/>
      </c>
      <c r="HA59" s="52" t="str">
        <f>IF(GY59&lt;&gt;"",IF($G59="3",IF(GH59&lt;&gt;"",IF(AND(GY59&lt;=10,GH59&gt;=$GX$92),HLOOKUP(GY59,Points_Table_Modified,IF(HM59&gt;=6,8,HM59+2),FALSE),0),""),IF(GH59&lt;&gt;"",IF(AND(GY59&lt;=10,GH59&gt;=$GX$92),HLOOKUP(GY59,Points_Table,IF(HM59&gt;=6,8,HM59+2),FALSE),0),"")),"")</f>
        <v/>
      </c>
      <c r="HB59" s="53" t="str">
        <f>IF(GZ59&lt;&gt;"",AVERAGE(IF(AND($G59="3",GZ59&lt;&gt;""),HLOOKUP(GZ59,Points_Table_Modified,IF(HM59&gt;=6,8,HM59+2),FALSE),IF(GZ59&lt;&gt;"",HLOOKUP(GZ59,Points_Table,IF(HM59&gt;=6,8,HM59+2),FALSE),"")),HA59),HA59)</f>
        <v/>
      </c>
      <c r="HC59" s="51" t="str">
        <f>IF(AND($G59="5",GH59&lt;&gt;""),GH59,"")</f>
        <v/>
      </c>
      <c r="HD59" s="52" t="str">
        <f>IF(AND(GH59&lt;&gt;"",$G59="5"),_xlfn.RANK.EQ(GH59,$HC$6:$HC$89),"")</f>
        <v/>
      </c>
      <c r="HE59" s="52" t="str">
        <f>IF(IF(HD59&lt;&gt;"",IF(MAX(COUNTIF($HD$6:$HD$89,$HD$6:$HD$89))&gt;1,"x",""),"")&lt;&gt;"",HD59+1,"")</f>
        <v/>
      </c>
      <c r="HF59" s="52" t="str">
        <f>IF(HD59&lt;&gt;"",IF($G59="3",IF(GH59&lt;&gt;"",IF(AND(HD59&lt;=10,GH59&gt;=$HC$92),HLOOKUP(HD59,Points_Table_Modified,IF(HM59&gt;=6,8,HM59+2),FALSE),0),""),IF(GH59&lt;&gt;"",IF(AND(HD59&lt;=10,GH59&gt;=$HC$92),HLOOKUP(HD59,Points_Table,IF(HM59&gt;=6,8,HM59+2),FALSE),0),"")),"")</f>
        <v/>
      </c>
      <c r="HG59" s="53" t="str">
        <f>IF(HE59&lt;&gt;"",AVERAGE(IF(AND($G59="3",HE59&lt;&gt;""),HLOOKUP(HE59,Points_Table_Modified,IF(HM59&gt;=6,8,HM59+2),FALSE),IF(HE59&lt;&gt;"",HLOOKUP(HE59,Points_Table,IF(HM59&gt;=6,8,HM59+2),FALSE),"")),HF59),HF59)</f>
        <v/>
      </c>
      <c r="HH59" s="51" t="str">
        <f>IF(AND($G59="6",GH59&lt;&gt;""),GH59,"")</f>
        <v/>
      </c>
      <c r="HI59" s="52" t="str">
        <f>IF(AND(GH59&lt;&gt;"",$G59="6"),_xlfn.RANK.EQ(GH59,$HH$6:$HH$89),"")</f>
        <v/>
      </c>
      <c r="HJ59" s="52" t="str">
        <f>IF(IF(HI59&lt;&gt;"",IF(MAX(COUNTIF($HI$6:$HI$89,$HI$6:$HI$89))&gt;1,"x",""),"")&lt;&gt;"",HI59+1,"")</f>
        <v/>
      </c>
      <c r="HK59" s="52" t="str">
        <f>IF(HI59&lt;&gt;"",IF($G59="3",IF(GH59&lt;&gt;"",IF(AND(HI59&lt;=10,GH59&gt;=$HH$92),HLOOKUP(HI59,Points_Table_Modified,IF(HM59&gt;=6,8,HM59+2),FALSE),0),""),IF(GH59&lt;&gt;"",IF(AND(HI59&lt;=10,GH59&gt;=$HH$92),HLOOKUP(HI59,Points_Table,IF(HM59&gt;=6,8,HM59+2),FALSE),0),"")),"")</f>
        <v/>
      </c>
      <c r="HL59" s="53" t="str">
        <f>IF(HJ59&lt;&gt;"",AVERAGE(IF(AND($G59="3",HJ59&lt;&gt;""),HLOOKUP(HJ59,Points_Table_Modified,IF(HM59&gt;=6,8,HM59+2),FALSE),IF(HJ59&lt;&gt;"",HLOOKUP(HJ59,Points_Table,IF(HM59&gt;=6,8,HM59+2),FALSE),"")),HK59),HK59)</f>
        <v/>
      </c>
      <c r="HM59" s="57" t="e">
        <f>VLOOKUP($G59,Entries_D_Event,9,FALSE)</f>
        <v>#N/A</v>
      </c>
      <c r="HN59" s="52" t="str">
        <f>CONCATENATE(HI59,HD59,GY59,GT59,GO59,GJ59)</f>
        <v/>
      </c>
      <c r="HO59" s="118" t="str">
        <f>IF(HN59&lt;&gt;"",IF(AND($G59="3",GH59&lt;&gt;""),10,IF(GH59&lt;&gt;"",5,"")),"")</f>
        <v/>
      </c>
      <c r="HP59" s="118">
        <f>_xlfn.NUMBERVALUE(IF(HN59&lt;&gt;"",CONCATENATE(HL59,HG59,HB59,GW59,GR59,GM59),""))</f>
        <v>0</v>
      </c>
      <c r="HQ59" s="56">
        <f>IFERROR(HO59+HP59,0)</f>
        <v>0</v>
      </c>
      <c r="HR59" s="90"/>
      <c r="HS59" s="52" t="str">
        <f>IF(AND($G59="1",HR59&lt;&gt;""),HR59,"")</f>
        <v/>
      </c>
      <c r="HT59" s="52" t="str">
        <f>IF(AND(HR59&lt;&gt;"",$G59="1"),_xlfn.RANK.EQ(HR59,$HS$6:$HS$89),"")</f>
        <v/>
      </c>
      <c r="HU59" s="52" t="str">
        <f>IF(IF(HT59&lt;&gt;"",IF(MAX(COUNTIF($HT$6:$HT$89,$HT$6:$HT$89))&gt;1,"x",""),"")&lt;&gt;"",HT59+1,"")</f>
        <v/>
      </c>
      <c r="HV59" s="52" t="str">
        <f>IF(HT59&lt;&gt;"",IF($G59="3",IF(HR59&lt;&gt;"",IF(AND(HT59&lt;=10,HR59&gt;=$HS$92),HLOOKUP(HT59,Points_Table_Modified,IF(IW59&gt;=6,8,IW59+2),FALSE),0),""),IF(HR59&lt;&gt;"",IF(AND(HT59&lt;=10,HR59&gt;=$HS$92),HLOOKUP(HT59,Points_Table,IF(IW59&gt;=6,8,IW59+2),FALSE),0),"")),"")</f>
        <v/>
      </c>
      <c r="HW59" s="53" t="str">
        <f>IF(HU59&lt;&gt;"",AVERAGE(IF(AND($G59="3",HU59&lt;&gt;""),HLOOKUP(HU59,Points_Table_Modified,IF(IW59&gt;=6,8,IW59+2),FALSE),IF(HU59&lt;&gt;"",HLOOKUP(HU59,Points_Table,IF(IW59&gt;=6,8,IW59+2),FALSE),"")),HV59),HV59)</f>
        <v/>
      </c>
      <c r="HX59" s="51" t="str">
        <f>IF(AND($G59="2",HR59&lt;&gt;""),HR59,"")</f>
        <v/>
      </c>
      <c r="HY59" s="52" t="str">
        <f>IF(AND(HR59&lt;&gt;"",$G59="2"),_xlfn.RANK.EQ(HR59,$HX$6:$HX$89),"")</f>
        <v/>
      </c>
      <c r="HZ59" s="52" t="str">
        <f>IF(IF(HY59&lt;&gt;"",IF(MAX(COUNTIF($HY$6:$HY$89,$HY$6:$HY$89))&gt;1,"x",""),"")&lt;&gt;"",HY59+1,"")</f>
        <v/>
      </c>
      <c r="IA59" s="54" t="str">
        <f>IF(HY59&lt;&gt;"",IF($G59="3",IF(HR59&lt;&gt;"",IF(AND(HY59&lt;=10,HR59&gt;=$HX$92),HLOOKUP(HY59,Points_Table_Modified,IF(IW59&gt;=6,8,IW59+2),FALSE),0),""),IF(HR59&lt;&gt;"",IF(AND(HY59&lt;=10,HR59&gt;=$HX$92),HLOOKUP(HY59,Points_Table,IF(IW59&gt;=6,8,IW59+2),FALSE),0),"")),"")</f>
        <v/>
      </c>
      <c r="IB59" s="53" t="str">
        <f>IF(HZ59&lt;&gt;"",AVERAGE(IF(AND($G59="3",HZ59&lt;&gt;""),HLOOKUP(HZ59,Points_Table_Modified,IF(IW59&gt;=6,8,IW59+2),FALSE),IF(HZ59&lt;&gt;"",HLOOKUP(HZ59,Points_Table,IF(IW59&gt;=6,8,IW59+2),FALSE),"")),IA59),IA59)</f>
        <v/>
      </c>
      <c r="IC59" s="51" t="str">
        <f>IF(AND($G59="3",HR59&lt;&gt;""),HR59,"")</f>
        <v/>
      </c>
      <c r="ID59" s="52" t="str">
        <f>IF(AND(HR59&lt;&gt;"",$G59="3"),_xlfn.RANK.EQ(HR59,$IC$6:$IC$89),"")</f>
        <v/>
      </c>
      <c r="IE59" s="52" t="str">
        <f>IF(IF(ID59&lt;&gt;"",IF(MAX(COUNTIF($ID$6:$ID$89,$ID$6:$ID$89))&gt;1,"x",""),"")&lt;&gt;"",ID59+1,"")</f>
        <v/>
      </c>
      <c r="IF59" s="52" t="str">
        <f>IF(ID59&lt;&gt;"",IF($G59="3",IF(HR59&lt;&gt;"",IF(AND(ID59&lt;=20,HR59&gt;=$IC$92),HLOOKUP(ID59,Points_Table_Modified,IF(IW59&gt;=6,8,IW59+2),FALSE),0),""),IF(HR59&lt;&gt;"",IF(AND(ID59&lt;=10,HR59&gt;=$IC$92),HLOOKUP(ID59,Points_Table,IF(IW59&gt;=6,8,IW59+2),FALSE),0),"")),"")</f>
        <v/>
      </c>
      <c r="IG59" s="53" t="str">
        <f>IF(IE59&lt;&gt;"",AVERAGE(IF(AND($G59="3",IE59&lt;&gt;""),HLOOKUP(IE59,Points_Table_Modified,IF(IW59&gt;=6,8,IW59+2),FALSE),IF(IE59&lt;&gt;"",HLOOKUP(IE59,Points_Table,IF(IW59&gt;=6,8,IW59+2),FALSE),"")),IF59),IF59)</f>
        <v/>
      </c>
      <c r="IH59" s="51" t="str">
        <f>IF(AND($G59="4",HR59&lt;&gt;""),HR59,"")</f>
        <v/>
      </c>
      <c r="II59" s="52" t="str">
        <f>IF(AND(HR59&lt;&gt;"",G59="4"),_xlfn.RANK.EQ(HR59,$IH$6:$IH$89),"")</f>
        <v/>
      </c>
      <c r="IJ59" s="52" t="str">
        <f>IF(IF(II59&lt;&gt;"",IF(MAX(COUNTIF($II$6:$II$89,$II$6:$II$89))&gt;1,"x",""),"")&lt;&gt;"",II59+1,"")</f>
        <v/>
      </c>
      <c r="IK59" s="52" t="str">
        <f>IF(II59&lt;&gt;"",IF($G59="3",IF(HR59&lt;&gt;"",IF(AND(II59&lt;=10,HR59&gt;=$IH$92),HLOOKUP(II59,Points_Table_Modified,IF(IW59&gt;=6,8,IW59+2),FALSE),0),""),IF(HR59&lt;&gt;"",IF(AND(II59&lt;=10,HR59&gt;=$IH$92),HLOOKUP(II59,Points_Table,IF(IW59&gt;=6,8,IW59+2),FALSE),0),"")),"")</f>
        <v/>
      </c>
      <c r="IL59" s="53" t="str">
        <f>IF(IJ59&lt;&gt;"",AVERAGE(IF(AND($G59="3",IJ59&lt;&gt;""),HLOOKUP(IJ59,Points_Table_Modified,IF(IW59&gt;=6,8,IW59+2),FALSE),IF(IJ59&lt;&gt;"",HLOOKUP(IJ59,Points_Table,IF(IW59&gt;=6,8,IW59+2),FALSE),"")),IK59),IK59)</f>
        <v/>
      </c>
      <c r="IM59" s="51" t="str">
        <f>IF(AND($G59="5",HR59&lt;&gt;""),HR59,"")</f>
        <v/>
      </c>
      <c r="IN59" s="52" t="str">
        <f>IF(AND(HR59&lt;&gt;"",$G59="5"),_xlfn.RANK.EQ(HR59,$IM$6:$IM$89),"")</f>
        <v/>
      </c>
      <c r="IO59" s="52" t="str">
        <f>IF(IF(IN59&lt;&gt;"",IF(MAX(COUNTIF($IN$6:$IN$89,$IN$6:$IN$89))&gt;1,"x",""),"")&lt;&gt;"",IN59+1,"")</f>
        <v/>
      </c>
      <c r="IP59" s="52" t="str">
        <f>IF(IN59&lt;&gt;"",IF($G59="3",IF(HR59&lt;&gt;"",IF(AND(IN59&lt;=10,HR59&gt;=$IM$92),HLOOKUP(IN59,Points_Table_Modified,IF(IW59&gt;=6,8,IW59+2),FALSE),0),""),IF(HR59&lt;&gt;"",IF(AND(IN59&lt;=10,HR59&gt;=$IM$92),HLOOKUP(IN59,Points_Table,IF(IW59&gt;=6,8,IW59+2),FALSE),0),"")),"")</f>
        <v/>
      </c>
      <c r="IQ59" s="53" t="str">
        <f>IF(IO59&lt;&gt;"",AVERAGE(IF(AND($G59="3",IO59&lt;&gt;""),HLOOKUP(IO59,Points_Table_Modified,IF(IW59&gt;=6,8,IW59+2),FALSE),IF(IO59&lt;&gt;"",HLOOKUP(IO59,Points_Table,IF(IW59&gt;=6,8,IW59+2),FALSE),"")),IP59),IP59)</f>
        <v/>
      </c>
      <c r="IR59" s="51" t="str">
        <f>IF(AND($G59="6",HR59&lt;&gt;""),HR59,"")</f>
        <v/>
      </c>
      <c r="IS59" s="52" t="str">
        <f>IF(AND(HR59&lt;&gt;"",$G59="6"),_xlfn.RANK.EQ(HR59,$IR$6:$IR$89),"")</f>
        <v/>
      </c>
      <c r="IT59" s="52" t="str">
        <f>IF(IF(IS59&lt;&gt;"",IF(MAX(COUNTIF($IS$6:$IS$89,$IS$6:$IS$89))&gt;1,"x",""),"")&lt;&gt;"",IS59+1,"")</f>
        <v/>
      </c>
      <c r="IU59" s="52" t="str">
        <f>IF(IS59&lt;&gt;"",IF($G59="3",IF(HR59&lt;&gt;"",IF(AND(IS59&lt;=10,HR59&gt;=$IR$92),HLOOKUP(IS59,Points_Table_Modified,IF(IW59&gt;=6,8,IW59+2),FALSE),0),""),IF(HR59&lt;&gt;"",IF(AND(IS59&lt;=10,HR59&gt;=$IR$92),HLOOKUP(IS59,Points_Table,IF(IW59&gt;=6,8,IW59+2),FALSE),0),"")),"")</f>
        <v/>
      </c>
      <c r="IV59" s="53" t="str">
        <f>IF(IT59&lt;&gt;"",AVERAGE(IF(AND($G59="3",IT59&lt;&gt;""),HLOOKUP(IT59,Points_Table_Modified,IF(IW59&gt;=6,8,IW59+2),FALSE),IF(IT59&lt;&gt;"",HLOOKUP(IT59,Points_Table,IF(IW59&gt;=6,8,IW59+2),FALSE),"")),IU59),IU59)</f>
        <v/>
      </c>
      <c r="IW59" s="57" t="e">
        <f>VLOOKUP($G59,Entries_D_Event,10,FALSE)</f>
        <v>#N/A</v>
      </c>
      <c r="IX59" s="52" t="str">
        <f>CONCATENATE(IS59,IN59,II59,ID59,HY59,HT59)</f>
        <v/>
      </c>
      <c r="IY59" s="118" t="str">
        <f>IF(IX59&lt;&gt;"",IF(AND($G59="3",HR59&lt;&gt;""),10,IF(HR59&lt;&gt;"",5,"")),"")</f>
        <v/>
      </c>
      <c r="IZ59" s="118">
        <f>_xlfn.NUMBERVALUE(IF(IX59&lt;&gt;"",CONCATENATE(IV59,IQ59,IL59,IG59,IB59,HW59),""))</f>
        <v>0</v>
      </c>
      <c r="JA59" s="56">
        <f>IFERROR(IY59+IZ59,0)</f>
        <v>0</v>
      </c>
      <c r="JB59" s="90"/>
      <c r="JC59" s="52" t="str">
        <f>IF(AND($G59="1",JB59&lt;&gt;""),JB59,"")</f>
        <v/>
      </c>
      <c r="JD59" s="52" t="str">
        <f>IF(AND(JB59&lt;&gt;"",$G59="1"),_xlfn.RANK.EQ(JB59,$JC$6:$JC$89),"")</f>
        <v/>
      </c>
      <c r="JE59" s="52" t="str">
        <f>IF(IF(JD59&lt;&gt;"",IF(MAX(COUNTIF($JD$6:$JD$89,$JD$6:$JD$89))&gt;1,"x",""),"")&lt;&gt;"",JD59+1,"")</f>
        <v/>
      </c>
      <c r="JF59" s="52" t="str">
        <f>IF(JD59&lt;&gt;"",IF($G59="3",IF(JB59&lt;&gt;"",IF(AND(JD59&lt;=10,JB59&gt;=$JC$92),HLOOKUP(JD59,Points_Table_Modified,IF(KG59&gt;=6,8,KG59+2),FALSE),0),""),IF(JB59&lt;&gt;"",IF(AND(JD59&lt;=10,JB59&gt;=$JC$92),HLOOKUP(JD59,Points_Table,IF(KG59&gt;=6,8,KG59+2),FALSE),0),"")),"")</f>
        <v/>
      </c>
      <c r="JG59" s="53" t="str">
        <f>IF(JE59&lt;&gt;"",AVERAGE(IF(AND($G59="3",JE59&lt;&gt;""),HLOOKUP(JE59,Points_Table_Modified,IF(KG59&gt;=6,8,KG59+2),FALSE),IF(JE59&lt;&gt;"",HLOOKUP(JE59,Points_Table,IF(KG59&gt;=6,8,KG59+2),FALSE),"")),JF59),JF59)</f>
        <v/>
      </c>
      <c r="JH59" s="51" t="str">
        <f>IF(AND($G59="2",JB59&lt;&gt;""),JB59,"")</f>
        <v/>
      </c>
      <c r="JI59" s="52" t="str">
        <f>IF(AND(JB59&lt;&gt;"",$G59="2"),_xlfn.RANK.EQ(JB59,$JH$6:$JH$89),"")</f>
        <v/>
      </c>
      <c r="JJ59" s="52" t="str">
        <f>IF(IF(JI59&lt;&gt;"",IF(MAX(COUNTIF($JI$6:$JI$89,$JI$6:$JI$89))&gt;1,"x",""),"")&lt;&gt;"",JI59+1,"")</f>
        <v/>
      </c>
      <c r="JK59" s="54" t="str">
        <f>IF(JI59&lt;&gt;"",IF($G59="3",IF(JB59&lt;&gt;"",IF(AND(JI59&lt;=10,JB59&gt;=$JH$92),HLOOKUP(JI59,Points_Table_Modified,IF(KG59&gt;=6,8,KG59+2),FALSE),0),""),IF(JB59&lt;&gt;"",IF(AND(JI59&lt;=10,JB59&gt;=$JH$92),HLOOKUP(JI59,Points_Table,IF(KG59&gt;=6,8,KG59+2),FALSE),0),"")),"")</f>
        <v/>
      </c>
      <c r="JL59" s="53" t="str">
        <f>IF(JJ59&lt;&gt;"",AVERAGE(IF(AND($G59="3",JJ59&lt;&gt;""),HLOOKUP(JJ59,Points_Table_Modified,IF(KG59&gt;=6,8,KG59+2),FALSE),IF(JJ59&lt;&gt;"",HLOOKUP(JJ59,Points_Table,IF(KG59&gt;=6,8,KG59+2),FALSE),"")),JK59),JK59)</f>
        <v/>
      </c>
      <c r="JM59" s="51" t="str">
        <f>IF(AND($G59="3",JB59&lt;&gt;""),JB59,"")</f>
        <v/>
      </c>
      <c r="JN59" s="52" t="str">
        <f>IF(AND(JB59&lt;&gt;"",$G59="3"),_xlfn.RANK.EQ(JB59,$JM$6:$JM$89),"")</f>
        <v/>
      </c>
      <c r="JO59" s="52" t="str">
        <f>IF(IF(JN59&lt;&gt;"",IF(MAX(COUNTIF($JN$6:$JN$89,$JN$6:$JN$89))&gt;1,"x",""),"")&lt;&gt;"",JN59+1,"")</f>
        <v/>
      </c>
      <c r="JP59" s="52" t="str">
        <f>IF(JN59&lt;&gt;"",IF($G59="3",IF(JB59&lt;&gt;"",IF(AND(JN59&lt;=20,JB59&gt;=$JM$92),HLOOKUP(JN59,Points_Table_Modified,IF(KG59&gt;=6,8,KG59+2),FALSE),0),""),IF(JB59&lt;&gt;"",IF(AND(JN59&lt;=10,JB59&gt;=$JM$92),HLOOKUP(JN59,Points_Table,IF(KG59&gt;=6,8,KG59+2),FALSE),0),"")),"")</f>
        <v/>
      </c>
      <c r="JQ59" s="53" t="str">
        <f>IF(JO59&lt;&gt;"",AVERAGE(IF(AND($G59="3",JO59&lt;&gt;""),HLOOKUP(JO59,Points_Table_Modified,IF(KG59&gt;=6,8,KG59+2),FALSE),IF(JO59&lt;&gt;"",HLOOKUP(JO59,Points_Table,IF(KG59&gt;=6,8,KG59+2),FALSE),"")),JP59),JP59)</f>
        <v/>
      </c>
      <c r="JR59" s="51" t="str">
        <f>IF(AND($G59="4",JB59&lt;&gt;""),JB59,"")</f>
        <v/>
      </c>
      <c r="JS59" s="52" t="str">
        <f>IF(AND(JB59&lt;&gt;"",G59="4"),_xlfn.RANK.EQ(JB59,$JR$6:$JR$89),"")</f>
        <v/>
      </c>
      <c r="JT59" s="52" t="str">
        <f>IF(IF(JS59&lt;&gt;"",IF(MAX(COUNTIF($JS$6:$JS$89,$JS$6:$JS$89))&gt;1,"x",""),"")&lt;&gt;"",JS59+1,"")</f>
        <v/>
      </c>
      <c r="JU59" s="52" t="str">
        <f>IF(JS59&lt;&gt;"",IF($G59="3",IF(JB59&lt;&gt;"",IF(AND(JS59&lt;=10,JB59&gt;=$JR$92),HLOOKUP(JS59,Points_Table_Modified,IF(KG59&gt;=6,8,KG59+2),FALSE),0),""),IF(JB59&lt;&gt;"",IF(AND(JS59&lt;=10,JB59&gt;=$JR$92),HLOOKUP(JS59,Points_Table,IF(KG59&gt;=6,8,KG59+2),FALSE),0),"")),"")</f>
        <v/>
      </c>
      <c r="JV59" s="53" t="str">
        <f>IF(JT59&lt;&gt;"",AVERAGE(IF(AND($G59="3",JT59&lt;&gt;""),HLOOKUP(JT59,Points_Table_Modified,IF(KG59&gt;=6,8,KG59+2),FALSE),IF(JT59&lt;&gt;"",HLOOKUP(JT59,Points_Table,IF(KG59&gt;=6,8,KG59+2),FALSE),"")),JU59),JU59)</f>
        <v/>
      </c>
      <c r="JW59" s="51" t="str">
        <f>IF(AND($G59="5",JB59&lt;&gt;""),JB59,"")</f>
        <v/>
      </c>
      <c r="JX59" s="52" t="str">
        <f>IF(AND(JB59&lt;&gt;"",$G59="5"),_xlfn.RANK.EQ(JB59,$JW$6:$JW$89),"")</f>
        <v/>
      </c>
      <c r="JY59" s="52" t="str">
        <f>IF(IF(JX59&lt;&gt;"",IF(MAX(COUNTIF($JX$6:$JX$89,$JX$6:$JX$89))&gt;1,"x",""),"")&lt;&gt;"",JX59+1,"")</f>
        <v/>
      </c>
      <c r="JZ59" s="52" t="str">
        <f>IF(JX59&lt;&gt;"",IF($G59="3",IF(JB59&lt;&gt;"",IF(AND(JX59&lt;=10,JB59&gt;=$JW$92),HLOOKUP(JX59,Points_Table_Modified,IF(KG59&gt;=6,8,KG59+2),FALSE),0),""),IF(JB59&lt;&gt;"",IF(AND(JX59&lt;=10,JB59&gt;=$JW$92),HLOOKUP(JX59,Points_Table,IF(KG59&gt;=6,8,KG59+2),FALSE),0),"")),"")</f>
        <v/>
      </c>
      <c r="KA59" s="53" t="str">
        <f>IF(JY59&lt;&gt;"",AVERAGE(IF(AND($G59="3",JY59&lt;&gt;""),HLOOKUP(JY59,Points_Table_Modified,IF(KG59&gt;=6,8,KG59+2),FALSE),IF(JY59&lt;&gt;"",HLOOKUP(JY59,Points_Table,IF(KG59&gt;=6,8,KG59+2),FALSE),"")),JZ59),JZ59)</f>
        <v/>
      </c>
      <c r="KB59" s="51" t="str">
        <f>IF(AND($G59="6",JB59&lt;&gt;""),JB59,"")</f>
        <v/>
      </c>
      <c r="KC59" s="52" t="str">
        <f>IF(AND(JB59&lt;&gt;"",$G59="6"),_xlfn.RANK.EQ(JB59,$KB$6:$KB$89),"")</f>
        <v/>
      </c>
      <c r="KD59" s="52" t="str">
        <f>IF(IF(KC59&lt;&gt;"",IF(MAX(COUNTIF($KC$6:$KC$89,$KC$6:$KC$89))&gt;1,"x",""),"")&lt;&gt;"",KC59+1,"")</f>
        <v/>
      </c>
      <c r="KE59" s="52" t="str">
        <f>IF(KC59&lt;&gt;"",IF($G59="3",IF(JB59&lt;&gt;"",IF(AND(KC59&lt;=10,JB59&gt;=$KB$92),HLOOKUP(KC59,Points_Table_Modified,IF(KG59&gt;=6,8,KG59+2),FALSE),0),""),IF(JB59&lt;&gt;"",IF(AND(KC59&lt;=10,JB59&gt;=$KB$92),HLOOKUP(KC59,Points_Table,IF(KG59&gt;=6,8,KG59+2),FALSE),0),"")),"")</f>
        <v/>
      </c>
      <c r="KF59" s="53" t="str">
        <f>IF(KD59&lt;&gt;"",AVERAGE(IF(AND($G59="3",KD59&lt;&gt;""),HLOOKUP(KD59,Points_Table_Modified,IF(KG59&gt;=6,8,KG59+2),FALSE),IF(KD59&lt;&gt;"",HLOOKUP(KD59,Points_Table,IF(KG59&gt;=6,8,KG59+2),FALSE),"")),KE59),KE59)</f>
        <v/>
      </c>
      <c r="KG59" s="57" t="e">
        <f>VLOOKUP($G59,Entries_D_Event,11,FALSE)</f>
        <v>#N/A</v>
      </c>
      <c r="KH59" s="52" t="str">
        <f>CONCATENATE(KC59,JX59,JS59,JN59,JI59,JD59)</f>
        <v/>
      </c>
      <c r="KI59" s="118" t="str">
        <f>IF(KH59&lt;&gt;"",IF(AND($G59="3",JB59&lt;&gt;""),10,IF(JB59&lt;&gt;"",5,"")),"")</f>
        <v/>
      </c>
      <c r="KJ59" s="118">
        <f>_xlfn.NUMBERVALUE(IF(KH59&lt;&gt;"",CONCATENATE(KF59,KA59,JV59,JQ59,JL59,JG59),""))</f>
        <v>0</v>
      </c>
      <c r="KK59" s="56">
        <f>IFERROR(KI59+KJ59,0)</f>
        <v>0</v>
      </c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</row>
    <row r="60" spans="1:358" s="1" customFormat="1" x14ac:dyDescent="0.25">
      <c r="A60" s="35"/>
      <c r="B60" s="45">
        <v>55</v>
      </c>
      <c r="C60" s="46" t="s">
        <v>256</v>
      </c>
      <c r="D60" s="47" t="s">
        <v>257</v>
      </c>
      <c r="E60" s="50"/>
      <c r="F60" s="109">
        <v>937</v>
      </c>
      <c r="G60" s="49"/>
      <c r="H60" s="50" t="s">
        <v>213</v>
      </c>
      <c r="I60" s="187">
        <f>AS60+CC60+DM60+EW60+GG60+HQ60+JA60+KK60</f>
        <v>0</v>
      </c>
      <c r="J60" s="116"/>
      <c r="K60" s="102" t="str">
        <f>IF(AND(J60&lt;&gt;"",$G60="1"),J60,"")</f>
        <v/>
      </c>
      <c r="L60" s="103" t="str">
        <f>IF(AND(J60&lt;&gt;"",$G60="1"),_xlfn.RANK.EQ(J60,$K$6:$K$89),"")</f>
        <v/>
      </c>
      <c r="M60" s="103" t="str">
        <f>IF(G60="6",IF(IF(L60&lt;&gt;"",IF(MAX(COUNTIF($L$6:$L$89,$L$6:$L$89))&gt;1,"x",""),"")&lt;&gt;"",L60+1,""),IF(K60=0,"",IF(IF(L60&lt;&gt;"",IF(MAX(COUNTIF($L$6:$L$89,$L$6:$L$89))&gt;1,"x",""),"")&lt;&gt;"",L60+1,"")))</f>
        <v/>
      </c>
      <c r="N60" s="103" t="str">
        <f>IF(L60&lt;&gt;"",IF($G60="3",IF(AND(L60&lt;=20,J60&gt;=$K$92),HLOOKUP(L60,Points_Table_Modified,IF(AO60&gt;=6,8,AO60+2),FALSE),0),IF(AND(L60&lt;=10,J60&gt;=$K$92),HLOOKUP(L60,Points_Table,IF(AO60&gt;=6,8,AO60+2),FALSE),0)),"")</f>
        <v/>
      </c>
      <c r="O60" s="103" t="str">
        <f>IF(M60&lt;&gt;"",AVERAGE(IF(AND($G60="3",M60&lt;&gt;""),HLOOKUP(M60,Points_Table_Modified,IF(AO60&gt;=6,8,AO60+2),FALSE),IF(M60&lt;&gt;"",HLOOKUP(M60,Points_Table,IF(AO60&gt;=6,8,AO60+2),FALSE),"")),N60),N60)</f>
        <v/>
      </c>
      <c r="P60" s="102" t="str">
        <f>IF(AND(J60&lt;&gt;"",$G60="2"),J60,"")</f>
        <v/>
      </c>
      <c r="Q60" s="103" t="str">
        <f>IF(AND(J60&lt;&gt;"",$G60="2"),_xlfn.RANK.EQ(J60,$P$6:$P$89),"")</f>
        <v/>
      </c>
      <c r="R60" s="103" t="str">
        <f>IF(G60="6",IF(IF(Q60&lt;&gt;"",IF(MAX(COUNTIF($Q$6:$Q$89,$Q$6:$Q$89))&gt;1,"x",""),"")&lt;&gt;"",Q60+1,""),IF(P60=0,"",IF(IF(Q60&lt;&gt;"",IF(MAX(COUNTIF($Q$6:$Q$89,$Q$6:$Q$89))&gt;1,"x",""),"")&lt;&gt;"",Q60+1,"")))</f>
        <v/>
      </c>
      <c r="S60" s="103" t="str">
        <f>IF(Q60&lt;&gt;"",IF($G60="3",IF(J60&lt;&gt;"",IF(AND(Q60&lt;=10,J60&gt;=$P$92),HLOOKUP(Q60,Points_Table_Modified,IF(AO60&gt;=6,8,AO60+2),FALSE),0),""),IF(J60&lt;&gt;"",IF(AND(Q60&lt;=10,J60&gt;=$P$92),HLOOKUP(Q60,Points_Table,IF(AO60&gt;=6,8,AO60+2),FALSE),0),"")),"")</f>
        <v/>
      </c>
      <c r="T60" s="103" t="str">
        <f>IF(R60&lt;&gt;"",AVERAGE(IF(AND($G60="3",R60&lt;&gt;""),HLOOKUP(R60,Points_Table_Modified,IF(AO60&gt;=6,8,AO60+2),FALSE),IF(R60&lt;&gt;"",HLOOKUP(R60,Points_Table,IF(AO60&gt;=6,8,AO60+2),FALSE),"")),S60),S60)</f>
        <v/>
      </c>
      <c r="U60" s="102" t="str">
        <f>IF(AND(J60&lt;&gt;"",$G60="3"),J60,"")</f>
        <v/>
      </c>
      <c r="V60" s="103" t="str">
        <f>IF(AND(J60&lt;&gt;"",$G60="3"),_xlfn.RANK.EQ(J60,$U$6:$U$89),"")</f>
        <v/>
      </c>
      <c r="W60" s="103" t="str">
        <f>IF(G60="6",IF(IF(V60&lt;&gt;"",IF(MAX(COUNTIF($V$6:$V$89,$V$6:$V$89))&gt;1,"x",""),"")&lt;&gt;"",V60+1,""),IF(U60=0,"",IF(IF(V60&lt;&gt;"",IF(MAX(COUNTIF($V$6:$V$89,$V$6:$V$89))&gt;1,"x",""),"")&lt;&gt;"",V60+1,"")))</f>
        <v/>
      </c>
      <c r="X60" s="103" t="str">
        <f>IF(V60&lt;&gt;"",IF($G60="3",IF(J60&lt;&gt;"",IF(AND(V60&lt;=20,J60&gt;=$U$92),HLOOKUP(V60,Points_Table_Modified,IF(AO60&gt;=6,8,AO60+2),FALSE),0),""),IF(J60&lt;&gt;"",IF(AND(V60&lt;=10,$J60&gt;=$U$92),HLOOKUP(V60,Points_Table,IF(AO60&gt;=6,8,AO60+2),FALSE),0),"")),"")</f>
        <v/>
      </c>
      <c r="Y60" s="103" t="str">
        <f>IF(W60&lt;&gt;"",AVERAGE(IF(AND($G60="3",W60&lt;&gt;""),HLOOKUP(W60,Points_Table_Modified,IF(AO60&gt;=6,8,AO60+2),FALSE),IF(W60&lt;&gt;"",HLOOKUP(W60,Points_Table,IF(AO60&gt;=6,8,AO60+2),FALSE),"")),X60),X60)</f>
        <v/>
      </c>
      <c r="Z60" s="102" t="str">
        <f>IF(AND(J60&lt;&gt;"",$G60="4"),J60,"")</f>
        <v/>
      </c>
      <c r="AA60" s="103" t="str">
        <f>IF(AND($J60&lt;&gt;"",G60="4"),_xlfn.RANK.EQ(J60,$Z$6:$Z$89),"")</f>
        <v/>
      </c>
      <c r="AB60" s="103" t="str">
        <f>IF($G60="6",IF(IF(AA60&lt;&gt;"",IF(MAX(COUNTIF($AA$6:$AA$89,$AA$6:$AA$89))&gt;1,"x",""),"")&lt;&gt;"",AA60+1,""),IF(Z60=0,"",IF(IF(AA60&lt;&gt;"",IF(MAX(COUNTIF($AA$6:$AA$89,$AA$6:$AA$89))&gt;1,"x",""),"")&lt;&gt;"",AA60+1,"")))</f>
        <v/>
      </c>
      <c r="AC60" s="103" t="str">
        <f>IF(AA60&lt;&gt;"",IF($G60="3",IF(J60&lt;&gt;"",IF(AND(AA60&lt;=10,J60&gt;=$Z$92),HLOOKUP(AA60,Points_Table_Modified,IF(AO60&gt;=6,8,AO60+2),FALSE),0),""),IF(J60&lt;&gt;"",IF(AND(AA60&lt;=10,J60&gt;=$Z$92),HLOOKUP(AA60,Points_Table,IF(AO60&gt;=6,8,AO60+2),FALSE),0),"")),"")</f>
        <v/>
      </c>
      <c r="AD60" s="103" t="str">
        <f>IF(AB60&lt;&gt;"",AVERAGE(IF(AND($G60="3",AB60&lt;&gt;""),HLOOKUP(AB60,Points_Table_Modified,IF(AO60&gt;=6,8,AO60+2),FALSE),IF(AB60&lt;&gt;"",HLOOKUP(AB60,Points_Table,IF(AO60&gt;=6,8,AO60+2),FALSE),"")),AC60),AC60)</f>
        <v/>
      </c>
      <c r="AE60" s="102" t="str">
        <f>IF(AND(J60&lt;&gt;"",$G60="5"),J60,"")</f>
        <v/>
      </c>
      <c r="AF60" s="103" t="str">
        <f>IF(AND(J60&lt;&gt;"",$G60="5"),_xlfn.RANK.EQ(J60,$AE$6:$AE$89),"")</f>
        <v/>
      </c>
      <c r="AG60" s="103" t="str">
        <f>IF($G60="6",IF(IF(AF60&lt;&gt;"",IF(MAX(COUNTIF($AF$6:$AF$89,$AF$6:$AF$89))&gt;1,"x",""),"")&lt;&gt;"",AF60+1,""),IF(AE60=0,"",IF(IF(AF60&lt;&gt;"",IF(MAX(COUNTIF($AF$6:$AF$89,$AF$6:$AF$89))&gt;1,"x",""),"")&lt;&gt;"",AF60+1,"")))</f>
        <v/>
      </c>
      <c r="AH60" s="103" t="str">
        <f>IF(AF60&lt;&gt;"",IF($G60="3",IF(J60&lt;&gt;"",IF(AND(AF60&lt;=10,J60&gt;=$AE$92),HLOOKUP(AF60,Points_Table_Modified,IF(AO60&gt;=6,8,AO60+2),FALSE),0),""),IF(J60&lt;&gt;"",IF(AND(AF60&lt;=10,J60&gt;=$AE$92),HLOOKUP(AF60,Points_Table,IF(AO60&gt;=6,8,AO60+2),FALSE),0),"")),"")</f>
        <v/>
      </c>
      <c r="AI60" s="103" t="str">
        <f>IF(AG60&lt;&gt;"",AVERAGE(IF(AND($G60="3",AG60&lt;&gt;""),HLOOKUP(AG60,Points_Table_Modified,IF(AO60&gt;=6,8,AO60+2),FALSE),IF(AG60&lt;&gt;"",HLOOKUP(AG60,Points_Table,IF(AO60&gt;=6,8,AO60+2),FALSE),"")),AH60),AH60)</f>
        <v/>
      </c>
      <c r="AJ60" s="102" t="str">
        <f>IF(AND(J60&lt;&gt;"",$G60="6"),J60,"")</f>
        <v/>
      </c>
      <c r="AK60" s="103" t="str">
        <f>IF(AND(J60&lt;&gt;"",$G60="6"),_xlfn.RANK.EQ(J60,$AJ$6:$AJ$89),"")</f>
        <v/>
      </c>
      <c r="AL60" s="103" t="str">
        <f>IF(G60="6",IF(IF(AK60&lt;&gt;"",IF(MAX(COUNTIF($AK$6:$AK$89,$AK$6:$AK$89))&gt;1,"x",""),"")&lt;&gt;"",AK60+1,""),IF(AJ60=0,"",IF(IF(AK60&lt;&gt;"",IF(MAX(COUNTIF($AK$6:$AK$89,$AK$6:$AK$89))&gt;1,"x",""),"")&lt;&gt;"",AK60+1,"")))</f>
        <v/>
      </c>
      <c r="AM60" s="103" t="str">
        <f>IF(AK60&lt;&gt;"",IF($G60="3",IF(J60&lt;&gt;"",IF(AND(AK60&lt;=10,J60&gt;=$AJ$92),HLOOKUP(AK60,Points_Table_Modified,IF(AO60&gt;=6,8,AO60+2),FALSE),0),""),IF(J60&lt;&gt;"",IF(AND(AK60&lt;=10,J60&gt;=$AJ$92),HLOOKUP(AK60,Points_Table,IF(AO60&gt;=6,8,AO60+2),FALSE),0),"")),"")</f>
        <v/>
      </c>
      <c r="AN60" s="136" t="str">
        <f>IF(AL60&lt;&gt;"",AVERAGE(IF(AND($G60="3",AL60&lt;&gt;""),HLOOKUP(AL60,Points_Table_Modified,IF(AO60&gt;=6,8,AO60+2),FALSE),IF(AL60&lt;&gt;"",HLOOKUP(AL60,Points_Table,IF(AO60&gt;=6,8,AO60+2),FALSE),"")),AM60),AM60)</f>
        <v/>
      </c>
      <c r="AO60" s="55" t="e">
        <f>VLOOKUP($G60,Entries_D_Event,4,FALSE)</f>
        <v>#N/A</v>
      </c>
      <c r="AP60" s="52" t="str">
        <f>CONCATENATE(AK60,AF60,AA60,V60,Q60,L60)</f>
        <v/>
      </c>
      <c r="AQ60" s="118" t="str">
        <f>IF(AP60&lt;&gt;"",IF(AND($G60="3",J60&lt;&gt;""),10,IF(J60&lt;&gt;"",5,"")),"")</f>
        <v/>
      </c>
      <c r="AR60" s="118">
        <f>_xlfn.NUMBERVALUE(IF(AP60&lt;&gt;"",CONCATENATE(AN60,AI60,AD60,Y60,T60,O60),""))</f>
        <v>0</v>
      </c>
      <c r="AS60" s="56">
        <f>IFERROR(AQ60+AR60,0)</f>
        <v>0</v>
      </c>
      <c r="AT60" s="90"/>
      <c r="AU60" s="54" t="str">
        <f>IF(AND(AT60&lt;&gt;"",$G60="1"),AT60,"")</f>
        <v/>
      </c>
      <c r="AV60" s="52" t="str">
        <f>IF(AND(AT60&lt;&gt;"",$G60="1"),_xlfn.RANK.EQ(AT60,$AU$6:$AU$89),"")</f>
        <v/>
      </c>
      <c r="AW60" s="52" t="str">
        <f>IF(IF(AV60&lt;&gt;"",IF(MAX(COUNTIF($AV$6:$AV$89,$AV$6:$AV$89))&gt;1,"x",""),"")&lt;&gt;"",AV60+1,"")</f>
        <v/>
      </c>
      <c r="AX60" s="52" t="str">
        <f>IF(AV60&lt;&gt;"",IF($G60="3",IF(AT60&lt;&gt;"",IF(AND(AV60&lt;=10,AT60&gt;=$AU$92),HLOOKUP(AV60,Points_Table_Modified,IF(BY60&gt;=6,8,BY60+2),FALSE),0),""),IF(AT60&lt;&gt;"",IF(AND(AV60&lt;=10,AT60&gt;=$AU$92),HLOOKUP(AV60,Points_Table,IF(BY60&gt;=6,8,BY60+2),FALSE),0),"")),"")</f>
        <v/>
      </c>
      <c r="AY60" s="53" t="str">
        <f>IF(AW60&lt;&gt;"",AVERAGE(IF(AND($G60="3",AW60&lt;&gt;""),HLOOKUP(AW60,Points_Table_Modified,IF(BY60&gt;=6,8,BY60+2),FALSE),IF(AW60&lt;&gt;"",HLOOKUP(AW60,Points_Table,IF(BY60&gt;=6,8,BY60+2),FALSE),"")),AX60),AX60)</f>
        <v/>
      </c>
      <c r="AZ60" s="51" t="str">
        <f>IF(AND($G60="2",AT60&lt;&gt;""),AT60,"")</f>
        <v/>
      </c>
      <c r="BA60" s="52" t="str">
        <f>IF(AND(AT60&lt;&gt;"",$G60="2"),_xlfn.RANK.EQ(AT60,$AZ$6:$AZ$89),"")</f>
        <v/>
      </c>
      <c r="BB60" s="52" t="str">
        <f>IF(IF(BA60&lt;&gt;"",IF(MAX(COUNTIF($BA$6:$BA$89,$BA$6:$BA$89))&gt;1,"x",""),"")&lt;&gt;"",BA60+1,"")</f>
        <v/>
      </c>
      <c r="BC60" s="54" t="str">
        <f>IF(BA60&lt;&gt;"",IF($G60="3",IF(AT60&lt;&gt;"",IF(AND(BA60&lt;=10,AT60&gt;=$AZ$92),HLOOKUP(BA60,Points_Table_Modified,IF(BY60&gt;=6,8,BY60+2),FALSE),0),""),IF(AT60&lt;&gt;"",IF(AND(BA60&lt;=10,AT60&gt;=$AZ$92),HLOOKUP(BA60,Points_Table,IF(BY60&gt;=6,8,BY60+2),FALSE),0),"")),"")</f>
        <v/>
      </c>
      <c r="BD60" s="53" t="str">
        <f>IF(BB60&lt;&gt;"",AVERAGE(IF(AND($G60="3",BB60&lt;&gt;""),HLOOKUP(BB60,Points_Table_Modified,IF(BY60&gt;=6,8,BY60+2),FALSE),IF(BB60&lt;&gt;"",HLOOKUP(BB60,Points_Table,IF(BY60&gt;=6,8,BY60+2),FALSE),"")),BC60),BC60)</f>
        <v/>
      </c>
      <c r="BE60" s="51" t="str">
        <f>IF(AND($G60="3",AT60&lt;&gt;""),AT60,"")</f>
        <v/>
      </c>
      <c r="BF60" s="52" t="str">
        <f>IF(AND(AT60&lt;&gt;"",$G60="3"),_xlfn.RANK.EQ(AT60,$BE$6:$BE$89),"")</f>
        <v/>
      </c>
      <c r="BG60" s="52" t="str">
        <f>IF(IF(BF60&lt;&gt;"",IF(MAX(COUNTIF($BF$6:$BF$89,$BF$6:$BF$89))&gt;1,"x",""),"")&lt;&gt;"",BF60+1,"")</f>
        <v/>
      </c>
      <c r="BH60" s="52" t="str">
        <f>IF(BF60&lt;&gt;"",IF($G60="3",IF(AT60&lt;&gt;"",IF(AND(BF60&lt;=20,AT60&gt;=$BE$92),HLOOKUP(BF60,Points_Table_Modified,IF(BY60&gt;=6,8,BY60+2),FALSE),0),""),IF(AT60&lt;&gt;"",IF(AND(BF60&lt;=10,AT60&gt;=$BE$92),HLOOKUP(BF60,Points_Table,IF(BY60&gt;=6,8,BY60+2),FALSE),0),"")),"")</f>
        <v/>
      </c>
      <c r="BI60" s="53" t="str">
        <f>IF(BG60&lt;&gt;"",AVERAGE(IF(AND($G60="3",BG60&lt;&gt;""),HLOOKUP(BG60,Points_Table_Modified,IF(BY60&gt;=6,8,BY60+2),FALSE),IF(BG60&lt;&gt;"",HLOOKUP(BG60,Points_Table,IF(BY60&gt;=6,8,BY60+2),FALSE),"")),BH60),BH60)</f>
        <v/>
      </c>
      <c r="BJ60" s="51" t="str">
        <f>IF(AND($G60="4",AT60&lt;&gt;""),AT60,"")</f>
        <v/>
      </c>
      <c r="BK60" s="52" t="str">
        <f>IF(AND(AT60&lt;&gt;"",G60="4"),_xlfn.RANK.EQ(AT60,$BJ$6:$BJ$89),"")</f>
        <v/>
      </c>
      <c r="BL60" s="52" t="str">
        <f>IF(IF(BK60&lt;&gt;"",IF(MAX(COUNTIF($BK$6:$BK$89,$BK$6:$BK$89))&gt;1,"x",""),"")&lt;&gt;"",BK60+1,"")</f>
        <v/>
      </c>
      <c r="BM60" s="52" t="str">
        <f>IF(BK60&lt;&gt;"",IF($G60="3",IF(AT60&lt;&gt;"",IF(AND(BK60&lt;=10,AT60&gt;=$BJ$92),HLOOKUP(BK60,Points_Table_Modified,IF(BY60&gt;=6,8,BY60+2),FALSE),0),""),IF(AT60&lt;&gt;"",IF(AND(BK60&lt;=10,AT60&gt;=$BJ$92),HLOOKUP(BK60,Points_Table,IF(BY60&gt;=6,8,BY60+2),FALSE),0),"")),"")</f>
        <v/>
      </c>
      <c r="BN60" s="53" t="str">
        <f>IF(BL60&lt;&gt;"",AVERAGE(IF(AND($G60="3",BL60&lt;&gt;""),HLOOKUP(BL60,Points_Table_Modified,IF(BY60&gt;=6,8,BY60+2),FALSE),IF(BL60&lt;&gt;"",HLOOKUP(BL60,Points_Table,IF(BY60&gt;=6,8,BY60+2),FALSE),"")),BM60),BM60)</f>
        <v/>
      </c>
      <c r="BO60" s="51" t="str">
        <f>IF(AND($G60="5",AT60&lt;&gt;""),AT60,"")</f>
        <v/>
      </c>
      <c r="BP60" s="52" t="str">
        <f>IF(AND(AT60&lt;&gt;"",$G60="5"),_xlfn.RANK.EQ(AT60,$BO$6:$BO$89),"")</f>
        <v/>
      </c>
      <c r="BQ60" s="52" t="str">
        <f>IF(IF(BP60&lt;&gt;"",IF(MAX(COUNTIF($BP$6:$BP$89,$BP$6:$BP$89))&gt;1,"x",""),"")&lt;&gt;"",BP60+1,"")</f>
        <v/>
      </c>
      <c r="BR60" s="52" t="str">
        <f>IF(BP60&lt;&gt;"",IF($G60="3",IF(AT60&lt;&gt;"",IF(AND(BP60&lt;=10,AT60&gt;=$BO$92),HLOOKUP(BP60,Points_Table_Modified,IF(BY60&gt;=6,8,BY60+2),FALSE),0),""),IF(AT60&lt;&gt;"",IF(AND(BP60&lt;=10,AT60&gt;=$BO$92),HLOOKUP(BP60,Points_Table,IF(BY60&gt;=6,8,BY60+2),FALSE),0),"")),"")</f>
        <v/>
      </c>
      <c r="BS60" s="53" t="str">
        <f>IF(BQ60&lt;&gt;"",AVERAGE(IF(AND($G60="3",BQ60&lt;&gt;""),HLOOKUP(BQ60,Points_Table_Modified,IF(BY60&gt;=6,8,BY60+2),FALSE),IF(BQ60&lt;&gt;"",HLOOKUP(BQ60,Points_Table,IF(BY60&gt;=6,8,BY60+2),FALSE),"")),BR60),BR60)</f>
        <v/>
      </c>
      <c r="BT60" s="51" t="str">
        <f>IF(AND($G60="6",AT60&lt;&gt;""),AT60,"")</f>
        <v/>
      </c>
      <c r="BU60" s="52" t="str">
        <f>IF(AND(AT60&lt;&gt;"",$G60="6"),_xlfn.RANK.EQ(AT60,$BT$6:$BT$89),"")</f>
        <v/>
      </c>
      <c r="BV60" s="52" t="str">
        <f>IF(IF(BU60&lt;&gt;"",IF(MAX(COUNTIF($BU$6:$BU$89,$BU$6:$BU$89))&gt;1,"x",""),"")&lt;&gt;"",BU60+1,"")</f>
        <v/>
      </c>
      <c r="BW60" s="52" t="str">
        <f>IF(BU60&lt;&gt;"",IF($G60="3",IF(AT60&lt;&gt;"",IF(AND(BU60&lt;=10,AT60&gt;=$BT$92),HLOOKUP(BU60,Points_Table_Modified,IF(BY60&gt;=6,8,BY60+2),FALSE),0),""),IF(AT60&lt;&gt;"",IF(AND(BU60&lt;=10,AT60&gt;=$BT$92),HLOOKUP(BU60,Points_Table,IF(BY60&gt;=6,8,BY60+2),FALSE),0),"")),"")</f>
        <v/>
      </c>
      <c r="BX60" s="53" t="str">
        <f>IF(BV60&lt;&gt;"",AVERAGE(IF(AND($G60="3",BV60&lt;&gt;""),HLOOKUP(BV60,Points_Table_Modified,IF(BY60&gt;=6,8,BY60+2),FALSE),IF(BV60&lt;&gt;"",HLOOKUP(BV60,Points_Table,IF(BY60&gt;=6,8,BY60+2),FALSE),"")),BW60),BW60)</f>
        <v/>
      </c>
      <c r="BY60" s="55" t="e">
        <f>VLOOKUP($G60,Entries_D_Event,5,FALSE)</f>
        <v>#N/A</v>
      </c>
      <c r="BZ60" s="52" t="str">
        <f>CONCATENATE(BU60,BP60,BK60,BF60,BA60,AV60)</f>
        <v/>
      </c>
      <c r="CA60" s="118" t="str">
        <f>IF(BZ60&lt;&gt;"",IF(AND($G60="3",AT60&lt;&gt;""),10,IF(AT60&lt;&gt;"",5,"")),"")</f>
        <v/>
      </c>
      <c r="CB60" s="118">
        <f>_xlfn.NUMBERVALUE(IF(BZ60&lt;&gt;"",CONCATENATE(BX60,BS60,BN60,BI60,BD60,AY60),""))</f>
        <v>0</v>
      </c>
      <c r="CC60" s="56">
        <f>IFERROR(CA60+CB60,0)</f>
        <v>0</v>
      </c>
      <c r="CD60" s="90"/>
      <c r="CE60" s="54" t="str">
        <f>IF(AND($G60="1",CD60&lt;&gt;""),CD60,"")</f>
        <v/>
      </c>
      <c r="CF60" s="52" t="str">
        <f>IF(AND(CD60&lt;&gt;"",$G60="1"),_xlfn.RANK.EQ(CD60,$CE$6:$CE$89),"")</f>
        <v/>
      </c>
      <c r="CG60" s="52" t="str">
        <f>IF(IF(CF60&lt;&gt;"",IF(MAX(COUNTIF($CF$6:$CF$89,$CF$6:$CF$89))&gt;1,"x",""),"")&lt;&gt;"",CF60+1,"")</f>
        <v/>
      </c>
      <c r="CH60" s="52" t="str">
        <f>IF(CF60&lt;&gt;"",IF($G60="3",IF(CD60&lt;&gt;"",IF(AND(CF60&lt;=10,CD60&gt;=$CE$92),HLOOKUP(CF60,Points_Table_Modified,IF(DI60&gt;=6,8,DI60+2),FALSE),0),""),IF(CD60&lt;&gt;"",IF(AND(CF60&lt;=10,CD60&gt;=$CE$92),HLOOKUP(CF60,Points_Table,IF(DI60&gt;=6,8,DI60+2),FALSE),0),"")),"")</f>
        <v/>
      </c>
      <c r="CI60" s="53" t="str">
        <f>IF(CG60&lt;&gt;"",AVERAGE(IF(AND($G60="3",CG60&lt;&gt;""),HLOOKUP(CG60,Points_Table_Modified,IF(DI60&gt;=6,8,DI60+2),FALSE),IF(CG60&lt;&gt;"",HLOOKUP(CG60,Points_Table,IF(DI60&gt;=6,8,DI60+2),FALSE),"")),CH60),CH60)</f>
        <v/>
      </c>
      <c r="CJ60" s="51" t="str">
        <f>IF(AND($G60="2",CD60&lt;&gt;""),CD60,"")</f>
        <v/>
      </c>
      <c r="CK60" s="52" t="str">
        <f>IF(AND(CD60&lt;&gt;"",$G60="2"),_xlfn.RANK.EQ(CD60,$CJ$6:$CJ$89),"")</f>
        <v/>
      </c>
      <c r="CL60" s="52" t="str">
        <f>IF(IF(CK60&lt;&gt;"",IF(MAX(COUNTIF($CK$6:$CK$89,$CK$6:$CK$89))&gt;1,"x",""),"")&lt;&gt;"",CK60+1,"")</f>
        <v/>
      </c>
      <c r="CM60" s="54" t="str">
        <f>IF(CK60&lt;&gt;"",IF($G60="3",IF(CD60&lt;&gt;"",IF(AND(CK60&lt;=10,CD60&gt;=$CJ$92),HLOOKUP(CK60,Points_Table_Modified,IF(DI60&gt;=6,8,DI60+2),FALSE),0),""),IF(CD60&lt;&gt;"",IF(AND(CK60&lt;=10,CD60&gt;=$CJ$92),HLOOKUP(CK60,Points_Table,IF(DI60&gt;=6,8,DI60+2),FALSE),0),"")),"")</f>
        <v/>
      </c>
      <c r="CN60" s="53" t="str">
        <f>IF(CL60&lt;&gt;"",AVERAGE(IF(AND($G60="3",CL60&lt;&gt;""),HLOOKUP(CL60,Points_Table_Modified,IF(DI60&gt;=6,8,DI60+2),FALSE),IF(CL60&lt;&gt;"",HLOOKUP(CL60,Points_Table,IF(DI60&gt;=6,8,DI60+2),FALSE),"")),CM60),CM60)</f>
        <v/>
      </c>
      <c r="CO60" s="51" t="str">
        <f>IF(AND($G60="3",CD60&lt;&gt;""),CD60,"")</f>
        <v/>
      </c>
      <c r="CP60" s="52" t="str">
        <f>IF(AND(CD60&lt;&gt;"",$G60="3"),_xlfn.RANK.EQ(CD60,$CO$6:$CO$89),"")</f>
        <v/>
      </c>
      <c r="CQ60" s="52" t="str">
        <f>IF(IF(CP60&lt;&gt;"",IF(MAX(COUNTIF($CP60:$CP$89,$CP$6:$CP$89))&gt;1,"x",""),"")&lt;&gt;"",CP60+1,"")</f>
        <v/>
      </c>
      <c r="CR60" s="52" t="str">
        <f>IF(CP60&lt;&gt;"",IF($G60="3",IF(CD60&lt;&gt;"",IF(AND(CP60&lt;=20,CD60&gt;=$CO$92),HLOOKUP(CP60,Points_Table_Modified,IF(DI60&gt;=6,8,DI60+2),FALSE),0),""),IF(CD60&lt;&gt;"",IF(AND(CP60&lt;=10,CD60&gt;=$CO$92),HLOOKUP(CP60,Points_Table,IF(DI60&gt;=6,8,DI60+2),FALSE),0),"")),"")</f>
        <v/>
      </c>
      <c r="CS60" s="53" t="str">
        <f>IF(CQ60&lt;&gt;"",AVERAGE(IF(AND($G60="3",CQ60&lt;&gt;""),HLOOKUP(CQ60,Points_Table_Modified,IF(DI60&gt;=6,8,DI60+2),FALSE),IF(CQ60&lt;&gt;"",HLOOKUP(CQ60,Points_Table,IF(DI60&gt;=6,8,DI60+2),FALSE),"")),CR60),CR60)</f>
        <v/>
      </c>
      <c r="CT60" s="51" t="str">
        <f>IF(AND($G60="4",CD60&lt;&gt;""),CD60,"")</f>
        <v/>
      </c>
      <c r="CU60" s="52" t="str">
        <f>IF(AND(CD60&lt;&gt;"",G60="4"),_xlfn.RANK.EQ(CD60,$CT$6:$CT$89),"")</f>
        <v/>
      </c>
      <c r="CV60" s="52" t="str">
        <f>IF(IF(CU60&lt;&gt;"",IF(MAX(COUNTIF($CU$6:$CU$89,$CU$6:$CU$89))&gt;1,"x",""),"")&lt;&gt;"",CU60+1,"")</f>
        <v/>
      </c>
      <c r="CW60" s="52" t="str">
        <f>IF(CU60&lt;&gt;"",IF($G60="3",IF(CD60&lt;&gt;"",IF(AND(CU60&lt;=10,CD60&gt;=$CT$92),HLOOKUP(CU60,Points_Table_Modified,IF(DI60&gt;=6,8,DI60+2),FALSE),0),""),IF(CD60&lt;&gt;"",IF(AND(CU60&lt;=10,CD60&gt;=$CT$92),HLOOKUP(CU60,Points_Table,IF(DI60&gt;=6,8,DI60+2),FALSE),0),"")),"")</f>
        <v/>
      </c>
      <c r="CX60" s="53" t="str">
        <f>IF(CV60&lt;&gt;"",AVERAGE(IF(AND($G60="3",CV60&lt;&gt;""),HLOOKUP(CV60,Points_Table_Modified,IF(DI60&gt;=6,8,DI60+2),FALSE),IF(CV60&lt;&gt;"",HLOOKUP(CV60,Points_Table,IF(DI60&gt;=6,8,DI60+2),FALSE),"")),CW60),CW60)</f>
        <v/>
      </c>
      <c r="CY60" s="51" t="str">
        <f>IF(AND($G60="5",CD60&lt;&gt;""),CD60,"")</f>
        <v/>
      </c>
      <c r="CZ60" s="52" t="str">
        <f>IF(AND(CD60&lt;&gt;"",$G60="5"),_xlfn.RANK.EQ(CD60,$CY$6:$CY$89),"")</f>
        <v/>
      </c>
      <c r="DA60" s="52" t="str">
        <f>IF(IF(CZ60&lt;&gt;"",IF(MAX(COUNTIF($CZ$6:$CZ$89,$CZ$6:$CZ$89))&gt;1,"x",""),"")&lt;&gt;"",CZ60+1,"")</f>
        <v/>
      </c>
      <c r="DB60" s="52" t="str">
        <f>IF(CZ60&lt;&gt;"",IF($G60="3",IF(CD60&lt;&gt;"",IF(AND(CZ60&lt;=10,CD60&gt;=$CY$92),HLOOKUP(CZ60,Points_Table_Modified,IF(DI60&gt;=6,8,DI60+2),FALSE),0),""),IF(CD60&lt;&gt;"",IF(AND(CZ60&lt;=10,CD60&gt;=$CY$92),HLOOKUP(CZ60,Points_Table,IF(DI60&gt;=6,8,DI60+2),FALSE),0),"")),"")</f>
        <v/>
      </c>
      <c r="DC60" s="53" t="str">
        <f>IF(DA60&lt;&gt;"",AVERAGE(IF(AND($G60="3",DA60&lt;&gt;""),HLOOKUP(DA60,Points_Table_Modified,IF(DI60&gt;=6,8,DI60+2),FALSE),IF(DA60&lt;&gt;"",HLOOKUP(DA60,Points_Table,IF(DI60&gt;=6,8,DI60+2),FALSE),"")),DB60),DB60)</f>
        <v/>
      </c>
      <c r="DD60" s="51" t="str">
        <f>IF(AND($G60="6",CD60&lt;&gt;""),CD60,"")</f>
        <v/>
      </c>
      <c r="DE60" s="52" t="str">
        <f>IF(AND(CD60&lt;&gt;"",$G60="6"),_xlfn.RANK.EQ(CD60,$DD$6:$DD$89),"")</f>
        <v/>
      </c>
      <c r="DF60" s="52" t="str">
        <f>IF(IF(DE60&lt;&gt;"",IF(MAX(COUNTIF($DE$6:$DE$89,$DE$6:$DE$89))&gt;1,"x",""),"")&lt;&gt;"",DE60+1,"")</f>
        <v/>
      </c>
      <c r="DG60" s="52" t="str">
        <f>IF(DE60&lt;&gt;"",IF($G60="3",IF(CD60&lt;&gt;"",IF(AND(DE60&lt;=10,CD60&gt;=$DD$92),HLOOKUP(DE60,Points_Table_Modified,IF(DI60&gt;=6,8,DI60+2),FALSE),0),""),IF(CD60&lt;&gt;"",IF(AND(DE60&lt;=10,CD60&gt;=$DD$92),HLOOKUP(DE60,Points_Table,IF(DI60&gt;=6,8,DI60+2),FALSE),0),"")),"")</f>
        <v/>
      </c>
      <c r="DH60" s="53" t="str">
        <f>IF(DF60&lt;&gt;"",AVERAGE(IF(AND($G60="3",DF60&lt;&gt;""),HLOOKUP(DF60,Points_Table_Modified,IF(DI60&gt;=6,8,DI60+2),FALSE),IF(DF60&lt;&gt;"",HLOOKUP(DF60,Points_Table,IF(DI60&gt;=6,8,DI60+2),FALSE),"")),DG60),DG60)</f>
        <v/>
      </c>
      <c r="DI60" s="55" t="e">
        <f>VLOOKUP($G60,Entries_D_Event,6,FALSE)</f>
        <v>#N/A</v>
      </c>
      <c r="DJ60" s="52" t="str">
        <f>CONCATENATE(DE60,CZ60,CU60,CP60,CK60,CF60)</f>
        <v/>
      </c>
      <c r="DK60" s="52" t="str">
        <f>IF(DJ60&lt;&gt;"",IF(AND($G60="3",CD60&lt;&gt;""),10,IF(CD60&lt;&gt;"",5,"")),"")</f>
        <v/>
      </c>
      <c r="DL60" s="156">
        <f>_xlfn.NUMBERVALUE(IF(DJ60&lt;&gt;"",CONCATENATE(DH60,DC60,CX60,CS60,CN60,CI60),""))</f>
        <v>0</v>
      </c>
      <c r="DM60" s="56">
        <f>IFERROR(DK60+DL60,0)</f>
        <v>0</v>
      </c>
      <c r="DN60" s="90">
        <v>507</v>
      </c>
      <c r="DO60" s="52" t="str">
        <f>IF(AND($G60="1",DN60&lt;&gt;""),DN60,"")</f>
        <v/>
      </c>
      <c r="DP60" s="52" t="str">
        <f>IF(AND(DN60&lt;&gt;"",$G60="1"),_xlfn.RANK.EQ(DN60,$DO$6:$DO$89),"")</f>
        <v/>
      </c>
      <c r="DQ60" s="52" t="str">
        <f>IF(IF(DP60&lt;&gt;"",IF(MAX(COUNTIF($DP$6:$DP$89,$DP$6:$DP$89))&gt;1,"x",""),"")&lt;&gt;"",DP60+1,"")</f>
        <v/>
      </c>
      <c r="DR60" s="52" t="str">
        <f>IF(DP60&lt;&gt;"",IF($G60="3",IF(DN60&lt;&gt;"",IF(AND(DP60&lt;=10,DN60&gt;=$DO$92),HLOOKUP(DP60,Points_Table_Modified,IF(ES60&gt;=6,8,ES60+2),FALSE),0),""),IF(DN60&lt;&gt;"",IF(AND(DP60&lt;=10,DN60&gt;=$DO$92),HLOOKUP(DP60,Points_Table,IF(ES60&gt;=6,8,ES60+2),FALSE),0),"")),"")</f>
        <v/>
      </c>
      <c r="DS60" s="53" t="str">
        <f>IF(DQ60&lt;&gt;"",AVERAGE(IF(AND($G60="3",DQ60&lt;&gt;""),HLOOKUP(DQ60,Points_Table_Modified,IF(ES60&gt;=6,8,ES60+2),FALSE),IF(DQ60&lt;&gt;"",HLOOKUP(DQ60,Points_Table,IF(ES60&gt;=6,8,ES60+2),FALSE),"")),DR60),DR60)</f>
        <v/>
      </c>
      <c r="DT60" s="51" t="str">
        <f>IF(AND($G60="2",DN60&lt;&gt;""),DN60,"")</f>
        <v/>
      </c>
      <c r="DU60" s="52" t="str">
        <f>IF(AND(DN60&lt;&gt;"",$G60="2"),_xlfn.RANK.EQ(DN60,$DT$6:$DT$89),"")</f>
        <v/>
      </c>
      <c r="DV60" s="52" t="str">
        <f>IF(IF(DU60&lt;&gt;"",IF(MAX(COUNTIF($DU$6:$DU$89,$DU$6:$DU$89))&gt;1,"x",""),"")&lt;&gt;"",DU60+1,"")</f>
        <v/>
      </c>
      <c r="DW60" s="54" t="str">
        <f>IF(DU60&lt;&gt;"",IF($G60="3",IF(DN60&lt;&gt;"",IF(AND(DU60&lt;=10,DN60&gt;=$DT$92),HLOOKUP(DU60,Points_Table_Modified,IF(ES60&gt;=6,8,ES60+2),FALSE),0),""),IF(DN60&lt;&gt;"",IF(AND(DU60&lt;=10,DN60&gt;=$DT$92),HLOOKUP(DU60,Points_Table,IF(ES60&gt;=6,8,ES60+2),FALSE),0),"")),"")</f>
        <v/>
      </c>
      <c r="DX60" s="53" t="str">
        <f>IF(DV60&lt;&gt;"",AVERAGE(IF(AND($G60="3",DV60&lt;&gt;""),HLOOKUP(DV60,Points_Table_Modified,IF(ES60&gt;=6,8,ES60+2),FALSE),IF(DV60&lt;&gt;"",HLOOKUP(DV60,Points_Table,IF(ES60&gt;=6,8,ES60+2),FALSE),"")),DW60),DW60)</f>
        <v/>
      </c>
      <c r="DY60" s="51" t="str">
        <f>IF(AND($G60="3",DN60&lt;&gt;""),DN60,"")</f>
        <v/>
      </c>
      <c r="DZ60" s="52" t="str">
        <f>IF(AND(DN60&lt;&gt;"",$G60="3"),_xlfn.RANK.EQ(DN60,$DY$6:$DY$89),"")</f>
        <v/>
      </c>
      <c r="EA60" s="52" t="str">
        <f>IF(IF(DZ60&lt;&gt;"",IF(MAX(COUNTIF($DZ$6:$DZ$89,$DZ$6:$DZ$89))&gt;1,"x",""),"")&lt;&gt;"",DZ60+1,"")</f>
        <v/>
      </c>
      <c r="EB60" s="52" t="str">
        <f>IF(DZ60&lt;&gt;"",IF($G60="3",IF(DN60&lt;&gt;"",IF(AND(DZ60&lt;=20,DN60&gt;=$DY$92),HLOOKUP(DZ60,Points_Table_Modified,IF(ES60&gt;=6,8,ES60+2),FALSE),0),""),IF(DN60&lt;&gt;"",IF(AND(DZ60&lt;=10,DN60&gt;=$DY$92),HLOOKUP(DZ60,Points_Table,IF(ES60&gt;=6,8,ES60+2),FALSE),0),"")),"")</f>
        <v/>
      </c>
      <c r="EC60" s="53" t="str">
        <f>IF(EA60&lt;&gt;"",AVERAGE(IF(AND($G60="3",EA60&lt;&gt;""),HLOOKUP(EA60,Points_Table_Modified,IF(ES60&gt;=6,8,ES60+2),FALSE),IF(EA60&lt;&gt;"",HLOOKUP(EA60,Points_Table,IF(ES60&gt;=6,8,ES60+2),FALSE),"")),EB60),EB60)</f>
        <v/>
      </c>
      <c r="ED60" s="51" t="str">
        <f>IF(AND($G60="4",DN60&lt;&gt;""),DN60,"")</f>
        <v/>
      </c>
      <c r="EE60" s="52" t="str">
        <f>IF(AND(DN60&lt;&gt;"",G60="4"),_xlfn.RANK.EQ(DN60,$ED$6:$ED$89),"")</f>
        <v/>
      </c>
      <c r="EF60" s="52" t="str">
        <f>IF(IF(EE60&lt;&gt;"",IF(MAX(COUNTIF($EE$6:$EE$89,$EE$6:$EE$89))&gt;1,"x",""),"")&lt;&gt;"",EE60+1,"")</f>
        <v/>
      </c>
      <c r="EG60" s="52" t="str">
        <f>IF(EE60&lt;&gt;"",IF($G60="3",IF(DN60&lt;&gt;"",IF(AND(EE60&lt;=10,DN60&gt;=$ED$92),HLOOKUP(EE60,Points_Table_Modified,IF(ES60&gt;=6,8,ES60+2),FALSE),0),""),IF(DN60&lt;&gt;"",IF(AND(EE60&lt;=10,DN60&gt;=$ED$92),HLOOKUP(EE60,Points_Table,IF(ES60&gt;=6,8,ES60+2),FALSE),0),"")),"")</f>
        <v/>
      </c>
      <c r="EH60" s="53" t="str">
        <f>IF(EF60&lt;&gt;"",AVERAGE(IF(AND($G60="3",EF60&lt;&gt;""),HLOOKUP(EF60,Points_Table_Modified,IF(ES60&gt;=6,8,ES60+2),FALSE),IF(EF60&lt;&gt;"",HLOOKUP(EF60,Points_Table,IF(ES60&gt;=6,8,ES60+2),FALSE),"")),EG60),EG60)</f>
        <v/>
      </c>
      <c r="EI60" s="51" t="str">
        <f>IF(AND($G60="5",DN60&lt;&gt;""),DN60,"")</f>
        <v/>
      </c>
      <c r="EJ60" s="52" t="str">
        <f>IF(AND(DN60&lt;&gt;"",$G60="5"),_xlfn.RANK.EQ(DN60,$EI$6:$EI$89),"")</f>
        <v/>
      </c>
      <c r="EK60" s="52" t="str">
        <f>IF(IF(EJ60&lt;&gt;"",IF(MAX(COUNTIF($EJ$6:$EJ$89,$EJ$6:$EJ$89))&gt;1,"x",""),"")&lt;&gt;"",EJ60+1,"")</f>
        <v/>
      </c>
      <c r="EL60" s="52" t="str">
        <f>IF(EJ60&lt;&gt;"",IF($G60="3",IF(DN60&lt;&gt;"",IF(AND(EJ60&lt;=10,DN60&gt;=$EI$92),HLOOKUP(EJ60,Points_Table_Modified,IF(ES60&gt;=6,8,ES60+2),FALSE),0),""),IF(DN60&lt;&gt;"",IF(AND(EJ60&lt;=10,DN60&gt;=$EI$92),HLOOKUP(EJ60,Points_Table,IF(ES60&gt;=6,8,ES60+2),FALSE),0),"")),"")</f>
        <v/>
      </c>
      <c r="EM60" s="53" t="str">
        <f>IF(EK60&lt;&gt;"",AVERAGE(IF(AND($G60="3",EK60&lt;&gt;""),HLOOKUP(EK60,Points_Table_Modified,IF(ES60&gt;=6,8,ES60+2),FALSE),IF(EK60&lt;&gt;"",HLOOKUP(EK60,Points_Table,IF(ES60&gt;=6,8,ES60+2),FALSE),"")),EL60),EL60)</f>
        <v/>
      </c>
      <c r="EN60" s="51" t="str">
        <f>IF(AND($G60="6",DN60&lt;&gt;""),DN60,"")</f>
        <v/>
      </c>
      <c r="EO60" s="52" t="str">
        <f>IF(AND(DN60&lt;&gt;"",$G60="6"),_xlfn.RANK.EQ(DN60,$EN$6:$EN$89),"")</f>
        <v/>
      </c>
      <c r="EP60" s="52" t="str">
        <f>IF(IF(EO60&lt;&gt;"",IF(MAX(COUNTIF($EO$6:$EO$89,$EO$6:$EO$89))&gt;1,"x",""),"")&lt;&gt;"",EO60+1,"")</f>
        <v/>
      </c>
      <c r="EQ60" s="52" t="str">
        <f>IF(EO60&lt;&gt;"",IF($G60="3",IF(DN60&lt;&gt;"",IF(AND(EO60&lt;=10,DN60&gt;=$EN$92),HLOOKUP(EO60,Points_Table_Modified,IF(ES60&gt;=6,8,ES60+2),FALSE),0),""),IF(DN60&lt;&gt;"",IF(AND(EO60&lt;=10,DN60&gt;=$EN$92),HLOOKUP(EO60,Points_Table,IF(ES60&gt;=6,8,ES60+2),FALSE),0),"")),"")</f>
        <v/>
      </c>
      <c r="ER60" s="53" t="str">
        <f>IF(EP60&lt;&gt;"",AVERAGE(IF(AND($G60="3",EP60&lt;&gt;""),HLOOKUP(EP60,Points_Table_Modified,IF(ES60&gt;=6,8,ES60+2),FALSE),IF(EP60&lt;&gt;"",HLOOKUP(EP60,Points_Table,IF(ES60&gt;=6,8,ES60+2),FALSE),"")),EQ60),EQ60)</f>
        <v/>
      </c>
      <c r="ES60" s="57" t="e">
        <f>VLOOKUP($G60,Entries_D_Event,7,FALSE)</f>
        <v>#N/A</v>
      </c>
      <c r="ET60" s="52" t="str">
        <f>CONCATENATE(EO60,EJ60,EE60,DZ60,DU60,DP60)</f>
        <v/>
      </c>
      <c r="EU60" s="118" t="str">
        <f>IF(ET60&lt;&gt;"",IF(AND($G60="3",DN60&lt;&gt;""),10,IF(DN60&lt;&gt;"",5,"")),"")</f>
        <v/>
      </c>
      <c r="EV60" s="118">
        <f>_xlfn.NUMBERVALUE(IF(ET60&lt;&gt;"",CONCATENATE(ER60,EM60,EH60,EC60,DX60,DS60),""))</f>
        <v>0</v>
      </c>
      <c r="EW60" s="56">
        <f>IFERROR(EU60+EV60,0)</f>
        <v>0</v>
      </c>
      <c r="EX60" s="90"/>
      <c r="EY60" s="52" t="str">
        <f>IF(AND($G60="1",EX60&lt;&gt;""),EX60,"")</f>
        <v/>
      </c>
      <c r="EZ60" s="52" t="str">
        <f>IF(AND(EX60&lt;&gt;"",$G60="1"),_xlfn.RANK.EQ(EX60,$EY$6:$EY$89),"")</f>
        <v/>
      </c>
      <c r="FA60" s="52" t="str">
        <f>IF(IF(EZ60&lt;&gt;"",IF(MAX(COUNTIF($EZ$6:$EZ$89,$EZ$6:$EZ$89))&gt;1,"x",""),"")&lt;&gt;"",EZ60+1,"")</f>
        <v/>
      </c>
      <c r="FB60" s="52" t="str">
        <f>IF(EZ60&lt;&gt;"",IF($G60="3",IF(EX60&lt;&gt;"",IF(AND(EZ60&lt;=10,EX60&gt;=$EY$92),HLOOKUP(EZ60,Points_Table_Modified,IF(GC60&gt;=6,8,GC60+2),FALSE),0),""),IF(EX60&lt;&gt;"",IF(AND(EZ60&lt;=10,EX60&gt;=$EY$92),HLOOKUP(EZ60,Points_Table,IF(GC60&gt;=6,8,GC60+2),FALSE),0),"")),"")</f>
        <v/>
      </c>
      <c r="FC60" s="56" t="str">
        <f>IF(FB60&gt;0,IF(FA60&lt;&gt;"",AVERAGE(IF(AND($G60="3",FA60&lt;&gt;""),HLOOKUP(FA60,Points_Table_Modified,IF(GC60&gt;=6,8,GC60+2),FALSE),IF(FA60&lt;&gt;"",HLOOKUP(FA60,Points_Table,IF(GC60&gt;=6,8,GC60+2),FALSE),"")),FB60),FB60),0)</f>
        <v/>
      </c>
      <c r="FD60" s="51" t="str">
        <f>IF(AND($G60="2",EX60&lt;&gt;""),EX60,"")</f>
        <v/>
      </c>
      <c r="FE60" s="52" t="str">
        <f>IF(AND(EX60&lt;&gt;"",$G60="2"),_xlfn.RANK.EQ(EX60,$FD$6:$FD$89),"")</f>
        <v/>
      </c>
      <c r="FF60" s="52" t="str">
        <f>IF(IF(FE60&lt;&gt;"",IF(MAX(COUNTIF($FE$6:$FE$89,$FE$6:$FE$89))&gt;1,"x",""),"")&lt;&gt;"",FE60+1,"")</f>
        <v/>
      </c>
      <c r="FG60" s="54" t="str">
        <f>IF(FE60&lt;&gt;"",IF($G60="3",IF(EX60&lt;&gt;"",IF(AND(FE60&lt;=10,EX60&gt;=$FD$92),HLOOKUP(FE60,Points_Table_Modified,IF(GC60&gt;=6,8,GC60+2),FALSE),0),""),IF(EX60&lt;&gt;"",IF(AND(FE60&lt;=10,EX60&gt;=$FD$92),HLOOKUP(FE60,Points_Table,IF(GC60&gt;=6,8,GC60+2),FALSE),0),"")),"")</f>
        <v/>
      </c>
      <c r="FH60" s="56" t="str">
        <f>IF(FG60&gt;0,IF(FF60&lt;&gt;"",AVERAGE(IF(AND($G60="3",FF60&lt;&gt;""),HLOOKUP(FF60,Points_Table_Modified,IF(GC60&gt;=6,8,GC60+2),FALSE),IF(FF60&lt;&gt;"",HLOOKUP(FF60,Points_Table,IF(GC60&gt;=6,8,GC60+2),FALSE),"")),FG60),FG60),0)</f>
        <v/>
      </c>
      <c r="FI60" s="51" t="str">
        <f>IF(AND($G60="3",EX60&lt;&gt;""),EX60,"")</f>
        <v/>
      </c>
      <c r="FJ60" s="52" t="str">
        <f>IF(AND(EX60&lt;&gt;"",$G60="3"),_xlfn.RANK.EQ(EX60,$FI$6:$FI$89),"")</f>
        <v/>
      </c>
      <c r="FK60" s="52" t="str">
        <f>IF(IF(FJ60&lt;&gt;"",IF(MAX(COUNTIF($FJ$6:$FJ$89,$FJ$6:$FJ$89))&gt;1,"x",""),"")&lt;&gt;"",FJ60+1,"")</f>
        <v/>
      </c>
      <c r="FL60" s="52" t="str">
        <f>IF(FJ60&lt;&gt;"",IF($G60="3",IF(EX60&lt;&gt;"",IF(AND(FJ60&lt;=20,EX60&gt;=$FI$92),HLOOKUP(FJ60,Points_Table_Modified,IF(GC60&gt;=6,8,GC60+2),FALSE),0),""),IF(EX60&lt;&gt;"",IF(AND(FJ60&lt;=10,EX60&gt;=$FI$92),HLOOKUP(FJ60,Points_Table,IF(GC60&gt;=6,8,GC60+2),FALSE),0),"")),"")</f>
        <v/>
      </c>
      <c r="FM60" s="56" t="str">
        <f>IF(FL60&gt;0,IF(FK60&lt;&gt;"",AVERAGE(IF(AND($G60="3",FK60&lt;&gt;""),HLOOKUP(FK60,Points_Table_Modified,IF(GC60&gt;=6,8,GC60+2),FALSE),IF(FK60&lt;&gt;"",HLOOKUP(FK60,Points_Table,IF(GC60&gt;=6,8,GC60+2),FALSE),"")),FL60),FL60),0)</f>
        <v/>
      </c>
      <c r="FN60" s="51" t="str">
        <f>IF(AND($G60="4",EX60&lt;&gt;""),EX60,"")</f>
        <v/>
      </c>
      <c r="FO60" s="52" t="str">
        <f>IF(AND(EX60&lt;&gt;"",G60="4"),_xlfn.RANK.EQ(EX60,$FN$6:$FN$89),"")</f>
        <v/>
      </c>
      <c r="FP60" s="52" t="str">
        <f>IF(IF(FO60&lt;&gt;"",IF(MAX(COUNTIF($FO$6:$FO$89,$FO$6:$FO$89))&gt;1,"x",""),"")&lt;&gt;"",FO60+1,"")</f>
        <v/>
      </c>
      <c r="FQ60" s="52" t="str">
        <f>IF(FO60&lt;&gt;"",IF($G60="3",IF(EX60&lt;&gt;"",IF(AND(FO60&lt;=10,EX60&gt;=$FN$92),HLOOKUP(FO60,Points_Table_Modified,IF(GC60&gt;=6,8,GC60+2),FALSE),0),""),IF(EX60&lt;&gt;"",IF(AND(FO60&lt;=10,EX60&gt;=$FN$92),HLOOKUP(FO60,Points_Table,IF(GC60&gt;=6,8,GC60+2),FALSE),0),"")),"")</f>
        <v/>
      </c>
      <c r="FR60" s="56" t="str">
        <f>IF(FQ60&gt;0,IF(FP60&lt;&gt;"",AVERAGE(IF(AND($G60="3",FP60&lt;&gt;""),HLOOKUP(FP60,Points_Table_Modified,IF(GC60&gt;=6,8,GC60+2),FALSE),IF(FP60&lt;&gt;"",HLOOKUP(FP60,Points_Table,IF(GC60&gt;=6,8,GC60+2),FALSE),"")),FQ60),FQ60),0)</f>
        <v/>
      </c>
      <c r="FS60" s="51" t="str">
        <f>IF(AND($G60="5",EX60&lt;&gt;""),EX60,"")</f>
        <v/>
      </c>
      <c r="FT60" s="52" t="str">
        <f>IF(AND(EX60&lt;&gt;"",$G60="5"),_xlfn.RANK.EQ(EX60,$FS$6:$FS$89),"")</f>
        <v/>
      </c>
      <c r="FU60" s="52" t="str">
        <f>IF(IF(FT60&lt;&gt;"",IF(MAX(COUNTIF($FT$6:$FT$89,$FT$6:$FT$89))&gt;1,"x",""),"")&lt;&gt;"",FT60+1,"")</f>
        <v/>
      </c>
      <c r="FV60" s="52" t="str">
        <f>IF(FT60&lt;&gt;"",IF($G60="3",IF(EX60&lt;&gt;"",IF(AND(FT60&lt;=10,EX60&gt;=$FS$92),HLOOKUP(FT60,Points_Table_Modified,IF(GC60&gt;=6,8,GC60+2),FALSE),0),""),IF(EX60&lt;&gt;"",IF(AND(FT60&lt;=10,EX60&gt;=$FS$92),HLOOKUP(FT60,Points_Table,IF(GC60&gt;=6,8,GC60+2),FALSE),0),"")),"")</f>
        <v/>
      </c>
      <c r="FW60" s="56" t="str">
        <f>IF(FV60&gt;0,IF(FU60&lt;&gt;"",AVERAGE(IF(AND($G60="3",FU60&lt;&gt;""),HLOOKUP(FU60,Points_Table_Modified,IF(GC60&gt;=6,8,GC60+2),FALSE),IF(FU60&lt;&gt;"",HLOOKUP(FU60,Points_Table,IF(GC60&gt;=6,8,GC60+2),FALSE),"")),FV60),FV60),0)</f>
        <v/>
      </c>
      <c r="FX60" s="51" t="str">
        <f>IF(AND($G60="6",EX60&lt;&gt;""),EX60,"")</f>
        <v/>
      </c>
      <c r="FY60" s="52" t="str">
        <f>IF(AND(EX60&lt;&gt;"",$G60="6"),_xlfn.RANK.EQ(EX60,$FX$6:$FX$89),"")</f>
        <v/>
      </c>
      <c r="FZ60" s="52" t="str">
        <f>IF(IF(FY60&lt;&gt;"",IF(MAX(COUNTIF($FY$6:$FY$89,$FY$6:$FY$89))&gt;1,"x",""),"")&lt;&gt;"",FY60+1,"")</f>
        <v/>
      </c>
      <c r="GA60" s="52" t="str">
        <f>IF(FY60&lt;&gt;"",IF($G60="3",IF(EX60&lt;&gt;"",IF(AND(FY60&lt;=10,EX60&gt;=$FX$92),HLOOKUP(FY60,Points_Table_Modified,IF(GC60&gt;=6,8,GC60+2),FALSE),0),""),IF(EX60&lt;&gt;"",IF(AND(FY60&lt;=10,EX60&gt;=$FX$92),HLOOKUP(FY60,Points_Table,IF(GC60&gt;=6,8,GC60+2),FALSE),0),"")),"")</f>
        <v/>
      </c>
      <c r="GB60" s="56" t="str">
        <f>IF(GA60&gt;0,IF(FZ60&lt;&gt;"",AVERAGE(IF(AND($G60="3",FZ60&lt;&gt;""),HLOOKUP(FZ60,Points_Table_Modified,IF(GC60&gt;=6,8,GC60+2),FALSE),IF(FZ60&lt;&gt;"",HLOOKUP(FZ60,Points_Table,IF(GC60&gt;=6,8,GC60+2),FALSE),"")),GA60),GA60),0)</f>
        <v/>
      </c>
      <c r="GC60" s="57" t="e">
        <f>VLOOKUP($G60,Entries_D_Event,8,FALSE)</f>
        <v>#N/A</v>
      </c>
      <c r="GD60" s="52" t="str">
        <f>CONCATENATE(FY60,FT60,FO60,FJ60,FE60,EZ60)</f>
        <v/>
      </c>
      <c r="GE60" s="118" t="str">
        <f>IF(GD60&lt;&gt;"",IF(AND($G60="3",EX60&lt;&gt;""),10,IF(EX60&lt;&gt;"",5,"")),"")</f>
        <v/>
      </c>
      <c r="GF60" s="118">
        <f>_xlfn.NUMBERVALUE(IF(GD60&lt;&gt;"",CONCATENATE(GB60,FW60,FR60,FM60,FH60,FC60),""))</f>
        <v>0</v>
      </c>
      <c r="GG60" s="56">
        <f>IFERROR(GE60+GF60,0)</f>
        <v>0</v>
      </c>
      <c r="GH60" s="90"/>
      <c r="GI60" s="52" t="str">
        <f>IF(AND($G60="1",GH60&lt;&gt;""),GH60,"")</f>
        <v/>
      </c>
      <c r="GJ60" s="52" t="str">
        <f>IF(AND(GH60&lt;&gt;"",$G60="1"),_xlfn.RANK.EQ(GH60,$GI$6:$GI$89),"")</f>
        <v/>
      </c>
      <c r="GK60" s="52" t="str">
        <f>IF(IF(GJ60&lt;&gt;"",IF(MAX(COUNTIF($GJ$6:$GJ$89,$GJ$6:$GJ$89))&gt;1,"x",""),"")&lt;&gt;"",GJ60+1,"")</f>
        <v/>
      </c>
      <c r="GL60" s="52" t="str">
        <f>IF(GJ60&lt;&gt;"",IF($G60="3",IF(GH60&lt;&gt;"",IF(AND(GJ60&lt;=10,GH60&gt;=$GI$92),HLOOKUP(GJ60,Points_Table_Modified,IF(HM60&gt;=6,8,HM60+2),FALSE),0),""),IF(GH60&lt;&gt;"",IF(AND(GJ60&lt;=10,GH60&gt;=$GI$92),HLOOKUP(GJ60,Points_Table,IF(HM60&gt;=6,8,HM60+2),FALSE),0),"")),"")</f>
        <v/>
      </c>
      <c r="GM60" s="53" t="str">
        <f>IF(GK60&lt;&gt;"",AVERAGE(IF(AND($G60="3",GK60&lt;&gt;""),HLOOKUP(GK60,Points_Table_Modified,IF(HM60&gt;=6,8,HM60+2),FALSE),IF(GK60&lt;&gt;"",HLOOKUP(GK60,Points_Table,IF(HM60&gt;=6,8,HM60+2),FALSE),"")),GL60),GL60)</f>
        <v/>
      </c>
      <c r="GN60" s="51" t="str">
        <f>IF(AND($G60="2",GH60&lt;&gt;""),GH60,"")</f>
        <v/>
      </c>
      <c r="GO60" s="52" t="str">
        <f>IF(AND(GH60&lt;&gt;"",$G60="2"),_xlfn.RANK.EQ(GH60,$GN$6:$GN$89),"")</f>
        <v/>
      </c>
      <c r="GP60" s="52" t="str">
        <f>IF(IF(GO60&lt;&gt;"",IF(MAX(COUNTIF($GO$6:$GO$89,$GO$6:$GO$89))&gt;1,"x",""),"")&lt;&gt;"",GO60+1,"")</f>
        <v/>
      </c>
      <c r="GQ60" s="54" t="str">
        <f>IF(GO60&lt;&gt;"",IF($G60="3",IF(GH60&lt;&gt;"",IF(AND(GO60&lt;=10,GH60&gt;=$GN$92),HLOOKUP(GO60,Points_Table_Modified,IF(HM60&gt;=6,8,HM60+2),FALSE),0),""),IF(GH60&lt;&gt;"",IF(AND(GO60&lt;=10,GH60&gt;=$GN$92),HLOOKUP(GO60,Points_Table,IF(HM60&gt;=6,8,HM60+2),FALSE),0),"")),"")</f>
        <v/>
      </c>
      <c r="GR60" s="53" t="str">
        <f>IF(GP60&lt;&gt;"",AVERAGE(IF(AND($G60="3",GP60&lt;&gt;""),HLOOKUP(GP60,Points_Table_Modified,IF(HM60&gt;=6,8,HM60+2),FALSE),IF(GP60&lt;&gt;"",HLOOKUP(GP60,Points_Table,IF(HM60&gt;=6,8,HM60+2),FALSE),"")),GQ60),GQ60)</f>
        <v/>
      </c>
      <c r="GS60" s="51" t="str">
        <f>IF(AND($G60="3",GH60&lt;&gt;""),GH60,"")</f>
        <v/>
      </c>
      <c r="GT60" s="52" t="str">
        <f>IF(AND(GH60&lt;&gt;"",$G60="3"),_xlfn.RANK.EQ(GH60,$GS$6:$GS$89),"")</f>
        <v/>
      </c>
      <c r="GU60" s="52" t="str">
        <f>IF(IF(GT60&lt;&gt;"",IF(MAX(COUNTIF($GT$6:$GT$89,$GT$6:$GT$89))&gt;1,"x",""),"")&lt;&gt;"",GT60+1,"")</f>
        <v/>
      </c>
      <c r="GV60" s="52" t="str">
        <f>IF(GT60&lt;&gt;"",IF($G60="3",IF(GH60&lt;&gt;"",IF(AND(GT60&lt;=20,GH60&gt;=$GS$92),HLOOKUP(GT60,Points_Table_Modified,IF(HM60&gt;=6,8,HM60+2),FALSE),0),""),IF(GH60&lt;&gt;"",IF(AND(GT60&lt;=10,GH60&gt;=$GS$92),HLOOKUP(GT60,Points_Table,IF(HM60&gt;=6,8,HM60+2),FALSE),0),"")),"")</f>
        <v/>
      </c>
      <c r="GW60" s="53" t="str">
        <f>IF(GU60&lt;&gt;"",AVERAGE(IF(AND($G60="3",GU60&lt;&gt;""),HLOOKUP(GU60,Points_Table_Modified,IF(HM60&gt;=6,8,HM60+2),FALSE),IF(GU60&lt;&gt;"",HLOOKUP(GU60,Points_Table,IF(HM60&gt;=6,8,HM60+2),FALSE),"")),GV60),GV60)</f>
        <v/>
      </c>
      <c r="GX60" s="51" t="str">
        <f>IF(AND($G60="4",GH60&lt;&gt;""),GH60,"")</f>
        <v/>
      </c>
      <c r="GY60" s="52" t="str">
        <f>IF(AND($GH60&lt;&gt;"",G60="4"),_xlfn.RANK.EQ(GH60,$GX$6:$GX$89),"")</f>
        <v/>
      </c>
      <c r="GZ60" s="52" t="str">
        <f>IF(IF(GY60&lt;&gt;"",IF(MAX(COUNTIF($GY$6:$GY$89,$GY$6:$GY$89))&gt;1,"x",""),"")&lt;&gt;"",GY60+1,"")</f>
        <v/>
      </c>
      <c r="HA60" s="52" t="str">
        <f>IF(GY60&lt;&gt;"",IF($G60="3",IF(GH60&lt;&gt;"",IF(AND(GY60&lt;=10,GH60&gt;=$GX$92),HLOOKUP(GY60,Points_Table_Modified,IF(HM60&gt;=6,8,HM60+2),FALSE),0),""),IF(GH60&lt;&gt;"",IF(AND(GY60&lt;=10,GH60&gt;=$GX$92),HLOOKUP(GY60,Points_Table,IF(HM60&gt;=6,8,HM60+2),FALSE),0),"")),"")</f>
        <v/>
      </c>
      <c r="HB60" s="53" t="str">
        <f>IF(GZ60&lt;&gt;"",AVERAGE(IF(AND($G60="3",GZ60&lt;&gt;""),HLOOKUP(GZ60,Points_Table_Modified,IF(HM60&gt;=6,8,HM60+2),FALSE),IF(GZ60&lt;&gt;"",HLOOKUP(GZ60,Points_Table,IF(HM60&gt;=6,8,HM60+2),FALSE),"")),HA60),HA60)</f>
        <v/>
      </c>
      <c r="HC60" s="51" t="str">
        <f>IF(AND($G60="5",GH60&lt;&gt;""),GH60,"")</f>
        <v/>
      </c>
      <c r="HD60" s="52" t="str">
        <f>IF(AND(GH60&lt;&gt;"",$G60="5"),_xlfn.RANK.EQ(GH60,$HC$6:$HC$89),"")</f>
        <v/>
      </c>
      <c r="HE60" s="52" t="str">
        <f>IF(IF(HD60&lt;&gt;"",IF(MAX(COUNTIF($HD$6:$HD$89,$HD$6:$HD$89))&gt;1,"x",""),"")&lt;&gt;"",HD60+1,"")</f>
        <v/>
      </c>
      <c r="HF60" s="52" t="str">
        <f>IF(HD60&lt;&gt;"",IF($G60="3",IF(GH60&lt;&gt;"",IF(AND(HD60&lt;=10,GH60&gt;=$HC$92),HLOOKUP(HD60,Points_Table_Modified,IF(HM60&gt;=6,8,HM60+2),FALSE),0),""),IF(GH60&lt;&gt;"",IF(AND(HD60&lt;=10,GH60&gt;=$HC$92),HLOOKUP(HD60,Points_Table,IF(HM60&gt;=6,8,HM60+2),FALSE),0),"")),"")</f>
        <v/>
      </c>
      <c r="HG60" s="53" t="str">
        <f>IF(HE60&lt;&gt;"",AVERAGE(IF(AND($G60="3",HE60&lt;&gt;""),HLOOKUP(HE60,Points_Table_Modified,IF(HM60&gt;=6,8,HM60+2),FALSE),IF(HE60&lt;&gt;"",HLOOKUP(HE60,Points_Table,IF(HM60&gt;=6,8,HM60+2),FALSE),"")),HF60),HF60)</f>
        <v/>
      </c>
      <c r="HH60" s="51" t="str">
        <f>IF(AND($G60="6",GH60&lt;&gt;""),GH60,"")</f>
        <v/>
      </c>
      <c r="HI60" s="52" t="str">
        <f>IF(AND(GH60&lt;&gt;"",$G60="6"),_xlfn.RANK.EQ(GH60,$HH$6:$HH$89),"")</f>
        <v/>
      </c>
      <c r="HJ60" s="52" t="str">
        <f>IF(IF(HI60&lt;&gt;"",IF(MAX(COUNTIF($HI$6:$HI$89,$HI$6:$HI$89))&gt;1,"x",""),"")&lt;&gt;"",HI60+1,"")</f>
        <v/>
      </c>
      <c r="HK60" s="52" t="str">
        <f>IF(HI60&lt;&gt;"",IF($G60="3",IF(GH60&lt;&gt;"",IF(AND(HI60&lt;=10,GH60&gt;=$HH$92),HLOOKUP(HI60,Points_Table_Modified,IF(HM60&gt;=6,8,HM60+2),FALSE),0),""),IF(GH60&lt;&gt;"",IF(AND(HI60&lt;=10,GH60&gt;=$HH$92),HLOOKUP(HI60,Points_Table,IF(HM60&gt;=6,8,HM60+2),FALSE),0),"")),"")</f>
        <v/>
      </c>
      <c r="HL60" s="53" t="str">
        <f>IF(HJ60&lt;&gt;"",AVERAGE(IF(AND($G60="3",HJ60&lt;&gt;""),HLOOKUP(HJ60,Points_Table_Modified,IF(HM60&gt;=6,8,HM60+2),FALSE),IF(HJ60&lt;&gt;"",HLOOKUP(HJ60,Points_Table,IF(HM60&gt;=6,8,HM60+2),FALSE),"")),HK60),HK60)</f>
        <v/>
      </c>
      <c r="HM60" s="57" t="e">
        <f>VLOOKUP($G60,Entries_D_Event,9,FALSE)</f>
        <v>#N/A</v>
      </c>
      <c r="HN60" s="52" t="str">
        <f>CONCATENATE(HI60,HD60,GY60,GT60,GO60,GJ60)</f>
        <v/>
      </c>
      <c r="HO60" s="118" t="str">
        <f>IF(HN60&lt;&gt;"",IF(AND($G60="3",GH60&lt;&gt;""),10,IF(GH60&lt;&gt;"",5,"")),"")</f>
        <v/>
      </c>
      <c r="HP60" s="118">
        <f>_xlfn.NUMBERVALUE(IF(HN60&lt;&gt;"",CONCATENATE(HL60,HG60,HB60,GW60,GR60,GM60),""))</f>
        <v>0</v>
      </c>
      <c r="HQ60" s="56">
        <f>IFERROR(HO60+HP60,0)</f>
        <v>0</v>
      </c>
      <c r="HR60" s="90"/>
      <c r="HS60" s="52" t="str">
        <f>IF(AND($G60="1",HR60&lt;&gt;""),HR60,"")</f>
        <v/>
      </c>
      <c r="HT60" s="52" t="str">
        <f>IF(AND(HR60&lt;&gt;"",$G60="1"),_xlfn.RANK.EQ(HR60,$HS$6:$HS$89),"")</f>
        <v/>
      </c>
      <c r="HU60" s="52" t="str">
        <f>IF(IF(HT60&lt;&gt;"",IF(MAX(COUNTIF($HT$6:$HT$89,$HT$6:$HT$89))&gt;1,"x",""),"")&lt;&gt;"",HT60+1,"")</f>
        <v/>
      </c>
      <c r="HV60" s="52" t="str">
        <f>IF(HT60&lt;&gt;"",IF($G60="3",IF(HR60&lt;&gt;"",IF(AND(HT60&lt;=10,HR60&gt;=$HS$92),HLOOKUP(HT60,Points_Table_Modified,IF(IW60&gt;=6,8,IW60+2),FALSE),0),""),IF(HR60&lt;&gt;"",IF(AND(HT60&lt;=10,HR60&gt;=$HS$92),HLOOKUP(HT60,Points_Table,IF(IW60&gt;=6,8,IW60+2),FALSE),0),"")),"")</f>
        <v/>
      </c>
      <c r="HW60" s="53" t="str">
        <f>IF(HU60&lt;&gt;"",AVERAGE(IF(AND($G60="3",HU60&lt;&gt;""),HLOOKUP(HU60,Points_Table_Modified,IF(IW60&gt;=6,8,IW60+2),FALSE),IF(HU60&lt;&gt;"",HLOOKUP(HU60,Points_Table,IF(IW60&gt;=6,8,IW60+2),FALSE),"")),HV60),HV60)</f>
        <v/>
      </c>
      <c r="HX60" s="51" t="str">
        <f>IF(AND($G60="2",HR60&lt;&gt;""),HR60,"")</f>
        <v/>
      </c>
      <c r="HY60" s="52" t="str">
        <f>IF(AND(HR60&lt;&gt;"",$G60="2"),_xlfn.RANK.EQ(HR60,$HX$6:$HX$89),"")</f>
        <v/>
      </c>
      <c r="HZ60" s="52" t="str">
        <f>IF(IF(HY60&lt;&gt;"",IF(MAX(COUNTIF($HY$6:$HY$89,$HY$6:$HY$89))&gt;1,"x",""),"")&lt;&gt;"",HY60+1,"")</f>
        <v/>
      </c>
      <c r="IA60" s="54" t="str">
        <f>IF(HY60&lt;&gt;"",IF($G60="3",IF(HR60&lt;&gt;"",IF(AND(HY60&lt;=10,HR60&gt;=$HX$92),HLOOKUP(HY60,Points_Table_Modified,IF(IW60&gt;=6,8,IW60+2),FALSE),0),""),IF(HR60&lt;&gt;"",IF(AND(HY60&lt;=10,HR60&gt;=$HX$92),HLOOKUP(HY60,Points_Table,IF(IW60&gt;=6,8,IW60+2),FALSE),0),"")),"")</f>
        <v/>
      </c>
      <c r="IB60" s="53" t="str">
        <f>IF(HZ60&lt;&gt;"",AVERAGE(IF(AND($G60="3",HZ60&lt;&gt;""),HLOOKUP(HZ60,Points_Table_Modified,IF(IW60&gt;=6,8,IW60+2),FALSE),IF(HZ60&lt;&gt;"",HLOOKUP(HZ60,Points_Table,IF(IW60&gt;=6,8,IW60+2),FALSE),"")),IA60),IA60)</f>
        <v/>
      </c>
      <c r="IC60" s="51" t="str">
        <f>IF(AND($G60="3",HR60&lt;&gt;""),HR60,"")</f>
        <v/>
      </c>
      <c r="ID60" s="52" t="str">
        <f>IF(AND(HR60&lt;&gt;"",$G60="3"),_xlfn.RANK.EQ(HR60,$IC$6:$IC$89),"")</f>
        <v/>
      </c>
      <c r="IE60" s="52" t="str">
        <f>IF(IF(ID60&lt;&gt;"",IF(MAX(COUNTIF($ID$6:$ID$89,$ID$6:$ID$89))&gt;1,"x",""),"")&lt;&gt;"",ID60+1,"")</f>
        <v/>
      </c>
      <c r="IF60" s="52" t="str">
        <f>IF(ID60&lt;&gt;"",IF($G60="3",IF(HR60&lt;&gt;"",IF(AND(ID60&lt;=20,HR60&gt;=$IC$92),HLOOKUP(ID60,Points_Table_Modified,IF(IW60&gt;=6,8,IW60+2),FALSE),0),""),IF(HR60&lt;&gt;"",IF(AND(ID60&lt;=10,HR60&gt;=$IC$92),HLOOKUP(ID60,Points_Table,IF(IW60&gt;=6,8,IW60+2),FALSE),0),"")),"")</f>
        <v/>
      </c>
      <c r="IG60" s="53" t="str">
        <f>IF(IE60&lt;&gt;"",AVERAGE(IF(AND($G60="3",IE60&lt;&gt;""),HLOOKUP(IE60,Points_Table_Modified,IF(IW60&gt;=6,8,IW60+2),FALSE),IF(IE60&lt;&gt;"",HLOOKUP(IE60,Points_Table,IF(IW60&gt;=6,8,IW60+2),FALSE),"")),IF60),IF60)</f>
        <v/>
      </c>
      <c r="IH60" s="51" t="str">
        <f>IF(AND($G60="4",HR60&lt;&gt;""),HR60,"")</f>
        <v/>
      </c>
      <c r="II60" s="52" t="str">
        <f>IF(AND(HR60&lt;&gt;"",G60="4"),_xlfn.RANK.EQ(HR60,$IH$6:$IH$89),"")</f>
        <v/>
      </c>
      <c r="IJ60" s="52" t="str">
        <f>IF(IF(II60&lt;&gt;"",IF(MAX(COUNTIF($II$6:$II$89,$II$6:$II$89))&gt;1,"x",""),"")&lt;&gt;"",II60+1,"")</f>
        <v/>
      </c>
      <c r="IK60" s="52" t="str">
        <f>IF(II60&lt;&gt;"",IF($G60="3",IF(HR60&lt;&gt;"",IF(AND(II60&lt;=10,HR60&gt;=$IH$92),HLOOKUP(II60,Points_Table_Modified,IF(IW60&gt;=6,8,IW60+2),FALSE),0),""),IF(HR60&lt;&gt;"",IF(AND(II60&lt;=10,HR60&gt;=$IH$92),HLOOKUP(II60,Points_Table,IF(IW60&gt;=6,8,IW60+2),FALSE),0),"")),"")</f>
        <v/>
      </c>
      <c r="IL60" s="53" t="str">
        <f>IF(IJ60&lt;&gt;"",AVERAGE(IF(AND($G60="3",IJ60&lt;&gt;""),HLOOKUP(IJ60,Points_Table_Modified,IF(IW60&gt;=6,8,IW60+2),FALSE),IF(IJ60&lt;&gt;"",HLOOKUP(IJ60,Points_Table,IF(IW60&gt;=6,8,IW60+2),FALSE),"")),IK60),IK60)</f>
        <v/>
      </c>
      <c r="IM60" s="51" t="str">
        <f>IF(AND($G60="5",HR60&lt;&gt;""),HR60,"")</f>
        <v/>
      </c>
      <c r="IN60" s="52" t="str">
        <f>IF(AND(HR60&lt;&gt;"",$G60="5"),_xlfn.RANK.EQ(HR60,$IM$6:$IM$89),"")</f>
        <v/>
      </c>
      <c r="IO60" s="52" t="str">
        <f>IF(IF(IN60&lt;&gt;"",IF(MAX(COUNTIF($IN$6:$IN$89,$IN$6:$IN$89))&gt;1,"x",""),"")&lt;&gt;"",IN60+1,"")</f>
        <v/>
      </c>
      <c r="IP60" s="52" t="str">
        <f>IF(IN60&lt;&gt;"",IF($G60="3",IF(HR60&lt;&gt;"",IF(AND(IN60&lt;=10,HR60&gt;=$IM$92),HLOOKUP(IN60,Points_Table_Modified,IF(IW60&gt;=6,8,IW60+2),FALSE),0),""),IF(HR60&lt;&gt;"",IF(AND(IN60&lt;=10,HR60&gt;=$IM$92),HLOOKUP(IN60,Points_Table,IF(IW60&gt;=6,8,IW60+2),FALSE),0),"")),"")</f>
        <v/>
      </c>
      <c r="IQ60" s="53" t="str">
        <f>IF(IO60&lt;&gt;"",AVERAGE(IF(AND($G60="3",IO60&lt;&gt;""),HLOOKUP(IO60,Points_Table_Modified,IF(IW60&gt;=6,8,IW60+2),FALSE),IF(IO60&lt;&gt;"",HLOOKUP(IO60,Points_Table,IF(IW60&gt;=6,8,IW60+2),FALSE),"")),IP60),IP60)</f>
        <v/>
      </c>
      <c r="IR60" s="51" t="str">
        <f>IF(AND($G60="6",HR60&lt;&gt;""),HR60,"")</f>
        <v/>
      </c>
      <c r="IS60" s="52" t="str">
        <f>IF(AND(HR60&lt;&gt;"",$G60="6"),_xlfn.RANK.EQ(HR60,$IR$6:$IR$89),"")</f>
        <v/>
      </c>
      <c r="IT60" s="52" t="str">
        <f>IF(IF(IS60&lt;&gt;"",IF(MAX(COUNTIF($IS$6:$IS$89,$IS$6:$IS$89))&gt;1,"x",""),"")&lt;&gt;"",IS60+1,"")</f>
        <v/>
      </c>
      <c r="IU60" s="52" t="str">
        <f>IF(IS60&lt;&gt;"",IF($G60="3",IF(HR60&lt;&gt;"",IF(AND(IS60&lt;=10,HR60&gt;=$IR$92),HLOOKUP(IS60,Points_Table_Modified,IF(IW60&gt;=6,8,IW60+2),FALSE),0),""),IF(HR60&lt;&gt;"",IF(AND(IS60&lt;=10,HR60&gt;=$IR$92),HLOOKUP(IS60,Points_Table,IF(IW60&gt;=6,8,IW60+2),FALSE),0),"")),"")</f>
        <v/>
      </c>
      <c r="IV60" s="53" t="str">
        <f>IF(IT60&lt;&gt;"",AVERAGE(IF(AND($G60="3",IT60&lt;&gt;""),HLOOKUP(IT60,Points_Table_Modified,IF(IW60&gt;=6,8,IW60+2),FALSE),IF(IT60&lt;&gt;"",HLOOKUP(IT60,Points_Table,IF(IW60&gt;=6,8,IW60+2),FALSE),"")),IU60),IU60)</f>
        <v/>
      </c>
      <c r="IW60" s="57" t="e">
        <f>VLOOKUP($G60,Entries_D_Event,10,FALSE)</f>
        <v>#N/A</v>
      </c>
      <c r="IX60" s="52" t="str">
        <f>CONCATENATE(IS60,IN60,II60,ID60,HY60,HT60)</f>
        <v/>
      </c>
      <c r="IY60" s="118" t="str">
        <f>IF(IX60&lt;&gt;"",IF(AND($G60="3",HR60&lt;&gt;""),10,IF(HR60&lt;&gt;"",5,"")),"")</f>
        <v/>
      </c>
      <c r="IZ60" s="118">
        <f>_xlfn.NUMBERVALUE(IF(IX60&lt;&gt;"",CONCATENATE(IV60,IQ60,IL60,IG60,IB60,HW60),""))</f>
        <v>0</v>
      </c>
      <c r="JA60" s="56">
        <f>IFERROR(IY60+IZ60,0)</f>
        <v>0</v>
      </c>
      <c r="JB60" s="90"/>
      <c r="JC60" s="52" t="str">
        <f>IF(AND($G60="1",JB60&lt;&gt;""),JB60,"")</f>
        <v/>
      </c>
      <c r="JD60" s="52" t="str">
        <f>IF(AND(JB60&lt;&gt;"",$G60="1"),_xlfn.RANK.EQ(JB60,$JC$6:$JC$89),"")</f>
        <v/>
      </c>
      <c r="JE60" s="52" t="str">
        <f>IF(IF(JD60&lt;&gt;"",IF(MAX(COUNTIF($JD$6:$JD$89,$JD$6:$JD$89))&gt;1,"x",""),"")&lt;&gt;"",JD60+1,"")</f>
        <v/>
      </c>
      <c r="JF60" s="52" t="str">
        <f>IF(JD60&lt;&gt;"",IF($G60="3",IF(JB60&lt;&gt;"",IF(AND(JD60&lt;=10,JB60&gt;=$JC$92),HLOOKUP(JD60,Points_Table_Modified,IF(KG60&gt;=6,8,KG60+2),FALSE),0),""),IF(JB60&lt;&gt;"",IF(AND(JD60&lt;=10,JB60&gt;=$JC$92),HLOOKUP(JD60,Points_Table,IF(KG60&gt;=6,8,KG60+2),FALSE),0),"")),"")</f>
        <v/>
      </c>
      <c r="JG60" s="53" t="str">
        <f>IF(JE60&lt;&gt;"",AVERAGE(IF(AND($G60="3",JE60&lt;&gt;""),HLOOKUP(JE60,Points_Table_Modified,IF(KG60&gt;=6,8,KG60+2),FALSE),IF(JE60&lt;&gt;"",HLOOKUP(JE60,Points_Table,IF(KG60&gt;=6,8,KG60+2),FALSE),"")),JF60),JF60)</f>
        <v/>
      </c>
      <c r="JH60" s="51" t="str">
        <f>IF(AND($G60="2",JB60&lt;&gt;""),JB60,"")</f>
        <v/>
      </c>
      <c r="JI60" s="52" t="str">
        <f>IF(AND(JB60&lt;&gt;"",$G60="2"),_xlfn.RANK.EQ(JB60,$JH$6:$JH$89),"")</f>
        <v/>
      </c>
      <c r="JJ60" s="52" t="str">
        <f>IF(IF(JI60&lt;&gt;"",IF(MAX(COUNTIF($JI$6:$JI$89,$JI$6:$JI$89))&gt;1,"x",""),"")&lt;&gt;"",JI60+1,"")</f>
        <v/>
      </c>
      <c r="JK60" s="54" t="str">
        <f>IF(JI60&lt;&gt;"",IF($G60="3",IF(JB60&lt;&gt;"",IF(AND(JI60&lt;=10,JB60&gt;=$JH$92),HLOOKUP(JI60,Points_Table_Modified,IF(KG60&gt;=6,8,KG60+2),FALSE),0),""),IF(JB60&lt;&gt;"",IF(AND(JI60&lt;=10,JB60&gt;=$JH$92),HLOOKUP(JI60,Points_Table,IF(KG60&gt;=6,8,KG60+2),FALSE),0),"")),"")</f>
        <v/>
      </c>
      <c r="JL60" s="53" t="str">
        <f>IF(JJ60&lt;&gt;"",AVERAGE(IF(AND($G60="3",JJ60&lt;&gt;""),HLOOKUP(JJ60,Points_Table_Modified,IF(KG60&gt;=6,8,KG60+2),FALSE),IF(JJ60&lt;&gt;"",HLOOKUP(JJ60,Points_Table,IF(KG60&gt;=6,8,KG60+2),FALSE),"")),JK60),JK60)</f>
        <v/>
      </c>
      <c r="JM60" s="51" t="str">
        <f>IF(AND($G60="3",JB60&lt;&gt;""),JB60,"")</f>
        <v/>
      </c>
      <c r="JN60" s="52" t="str">
        <f>IF(AND(JB60&lt;&gt;"",$G60="3"),_xlfn.RANK.EQ(JB60,$JM$6:$JM$89),"")</f>
        <v/>
      </c>
      <c r="JO60" s="52" t="str">
        <f>IF(IF(JN60&lt;&gt;"",IF(MAX(COUNTIF($JN$6:$JN$89,$JN$6:$JN$89))&gt;1,"x",""),"")&lt;&gt;"",JN60+1,"")</f>
        <v/>
      </c>
      <c r="JP60" s="52" t="str">
        <f>IF(JN60&lt;&gt;"",IF($G60="3",IF(JB60&lt;&gt;"",IF(AND(JN60&lt;=20,JB60&gt;=$JM$92),HLOOKUP(JN60,Points_Table_Modified,IF(KG60&gt;=6,8,KG60+2),FALSE),0),""),IF(JB60&lt;&gt;"",IF(AND(JN60&lt;=10,JB60&gt;=$JM$92),HLOOKUP(JN60,Points_Table,IF(KG60&gt;=6,8,KG60+2),FALSE),0),"")),"")</f>
        <v/>
      </c>
      <c r="JQ60" s="53" t="str">
        <f>IF(JO60&lt;&gt;"",AVERAGE(IF(AND($G60="3",JO60&lt;&gt;""),HLOOKUP(JO60,Points_Table_Modified,IF(KG60&gt;=6,8,KG60+2),FALSE),IF(JO60&lt;&gt;"",HLOOKUP(JO60,Points_Table,IF(KG60&gt;=6,8,KG60+2),FALSE),"")),JP60),JP60)</f>
        <v/>
      </c>
      <c r="JR60" s="51" t="str">
        <f>IF(AND($G60="4",JB60&lt;&gt;""),JB60,"")</f>
        <v/>
      </c>
      <c r="JS60" s="52" t="str">
        <f>IF(AND(JB60&lt;&gt;"",G60="4"),_xlfn.RANK.EQ(JB60,$JR$6:$JR$89),"")</f>
        <v/>
      </c>
      <c r="JT60" s="52" t="str">
        <f>IF(IF(JS60&lt;&gt;"",IF(MAX(COUNTIF($JS$6:$JS$89,$JS$6:$JS$89))&gt;1,"x",""),"")&lt;&gt;"",JS60+1,"")</f>
        <v/>
      </c>
      <c r="JU60" s="52" t="str">
        <f>IF(JS60&lt;&gt;"",IF($G60="3",IF(JB60&lt;&gt;"",IF(AND(JS60&lt;=10,JB60&gt;=$JR$92),HLOOKUP(JS60,Points_Table_Modified,IF(KG60&gt;=6,8,KG60+2),FALSE),0),""),IF(JB60&lt;&gt;"",IF(AND(JS60&lt;=10,JB60&gt;=$JR$92),HLOOKUP(JS60,Points_Table,IF(KG60&gt;=6,8,KG60+2),FALSE),0),"")),"")</f>
        <v/>
      </c>
      <c r="JV60" s="53" t="str">
        <f>IF(JT60&lt;&gt;"",AVERAGE(IF(AND($G60="3",JT60&lt;&gt;""),HLOOKUP(JT60,Points_Table_Modified,IF(KG60&gt;=6,8,KG60+2),FALSE),IF(JT60&lt;&gt;"",HLOOKUP(JT60,Points_Table,IF(KG60&gt;=6,8,KG60+2),FALSE),"")),JU60),JU60)</f>
        <v/>
      </c>
      <c r="JW60" s="51" t="str">
        <f>IF(AND($G60="5",JB60&lt;&gt;""),JB60,"")</f>
        <v/>
      </c>
      <c r="JX60" s="52" t="str">
        <f>IF(AND(JB60&lt;&gt;"",$G60="5"),_xlfn.RANK.EQ(JB60,$JW$6:$JW$89),"")</f>
        <v/>
      </c>
      <c r="JY60" s="52" t="str">
        <f>IF(IF(JX60&lt;&gt;"",IF(MAX(COUNTIF($JX$6:$JX$89,$JX$6:$JX$89))&gt;1,"x",""),"")&lt;&gt;"",JX60+1,"")</f>
        <v/>
      </c>
      <c r="JZ60" s="52" t="str">
        <f>IF(JX60&lt;&gt;"",IF($G60="3",IF(JB60&lt;&gt;"",IF(AND(JX60&lt;=10,JB60&gt;=$JW$92),HLOOKUP(JX60,Points_Table_Modified,IF(KG60&gt;=6,8,KG60+2),FALSE),0),""),IF(JB60&lt;&gt;"",IF(AND(JX60&lt;=10,JB60&gt;=$JW$92),HLOOKUP(JX60,Points_Table,IF(KG60&gt;=6,8,KG60+2),FALSE),0),"")),"")</f>
        <v/>
      </c>
      <c r="KA60" s="53" t="str">
        <f>IF(JY60&lt;&gt;"",AVERAGE(IF(AND($G60="3",JY60&lt;&gt;""),HLOOKUP(JY60,Points_Table_Modified,IF(KG60&gt;=6,8,KG60+2),FALSE),IF(JY60&lt;&gt;"",HLOOKUP(JY60,Points_Table,IF(KG60&gt;=6,8,KG60+2),FALSE),"")),JZ60),JZ60)</f>
        <v/>
      </c>
      <c r="KB60" s="51" t="str">
        <f>IF(AND($G60="6",JB60&lt;&gt;""),JB60,"")</f>
        <v/>
      </c>
      <c r="KC60" s="52" t="str">
        <f>IF(AND(JB60&lt;&gt;"",$G60="6"),_xlfn.RANK.EQ(JB60,$KB$6:$KB$89),"")</f>
        <v/>
      </c>
      <c r="KD60" s="52" t="str">
        <f>IF(IF(KC60&lt;&gt;"",IF(MAX(COUNTIF($KC$6:$KC$89,$KC$6:$KC$89))&gt;1,"x",""),"")&lt;&gt;"",KC60+1,"")</f>
        <v/>
      </c>
      <c r="KE60" s="52" t="str">
        <f>IF(KC60&lt;&gt;"",IF($G60="3",IF(JB60&lt;&gt;"",IF(AND(KC60&lt;=10,JB60&gt;=$KB$92),HLOOKUP(KC60,Points_Table_Modified,IF(KG60&gt;=6,8,KG60+2),FALSE),0),""),IF(JB60&lt;&gt;"",IF(AND(KC60&lt;=10,JB60&gt;=$KB$92),HLOOKUP(KC60,Points_Table,IF(KG60&gt;=6,8,KG60+2),FALSE),0),"")),"")</f>
        <v/>
      </c>
      <c r="KF60" s="53" t="str">
        <f>IF(KD60&lt;&gt;"",AVERAGE(IF(AND($G60="3",KD60&lt;&gt;""),HLOOKUP(KD60,Points_Table_Modified,IF(KG60&gt;=6,8,KG60+2),FALSE),IF(KD60&lt;&gt;"",HLOOKUP(KD60,Points_Table,IF(KG60&gt;=6,8,KG60+2),FALSE),"")),KE60),KE60)</f>
        <v/>
      </c>
      <c r="KG60" s="57" t="e">
        <f>VLOOKUP($G60,Entries_D_Event,11,FALSE)</f>
        <v>#N/A</v>
      </c>
      <c r="KH60" s="52" t="str">
        <f>CONCATENATE(KC60,JX60,JS60,JN60,JI60,JD60)</f>
        <v/>
      </c>
      <c r="KI60" s="118" t="str">
        <f>IF(KH60&lt;&gt;"",IF(AND($G60="3",JB60&lt;&gt;""),10,IF(JB60&lt;&gt;"",5,"")),"")</f>
        <v/>
      </c>
      <c r="KJ60" s="118">
        <f>_xlfn.NUMBERVALUE(IF(KH60&lt;&gt;"",CONCATENATE(KF60,KA60,JV60,JQ60,JL60,JG60),""))</f>
        <v>0</v>
      </c>
      <c r="KK60" s="56">
        <f>IFERROR(KI60+KJ60,0)</f>
        <v>0</v>
      </c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  <c r="KX60" s="35"/>
      <c r="KY60" s="35"/>
      <c r="KZ60" s="35"/>
      <c r="LA60" s="35"/>
      <c r="LB60" s="35"/>
      <c r="LC60" s="35"/>
      <c r="LD60" s="35"/>
      <c r="LE60" s="35"/>
      <c r="LF60" s="35"/>
      <c r="LG60" s="35"/>
      <c r="LH60" s="35"/>
      <c r="LI60" s="35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</row>
    <row r="61" spans="1:358" s="1" customFormat="1" x14ac:dyDescent="0.25">
      <c r="A61" s="35"/>
      <c r="B61" s="45">
        <v>56</v>
      </c>
      <c r="C61" s="47" t="s">
        <v>258</v>
      </c>
      <c r="D61" s="47" t="s">
        <v>259</v>
      </c>
      <c r="E61" s="50"/>
      <c r="F61" s="108">
        <v>927</v>
      </c>
      <c r="G61" s="49"/>
      <c r="H61" s="50" t="s">
        <v>213</v>
      </c>
      <c r="I61" s="187">
        <f>AS61+CC61+DM61+EW61+GG61+HQ61+JA61+KK61</f>
        <v>0</v>
      </c>
      <c r="J61" s="116"/>
      <c r="K61" s="102" t="str">
        <f>IF(AND(J61&lt;&gt;"",$G61="1"),J61,"")</f>
        <v/>
      </c>
      <c r="L61" s="103" t="str">
        <f>IF(AND(J61&lt;&gt;"",$G61="1"),_xlfn.RANK.EQ(J61,$K$6:$K$89),"")</f>
        <v/>
      </c>
      <c r="M61" s="103" t="str">
        <f>IF(G61="6",IF(IF(L61&lt;&gt;"",IF(MAX(COUNTIF($L$6:$L$89,$L$6:$L$89))&gt;1,"x",""),"")&lt;&gt;"",L61+1,""),IF(K61=0,"",IF(IF(L61&lt;&gt;"",IF(MAX(COUNTIF($L$6:$L$89,$L$6:$L$89))&gt;1,"x",""),"")&lt;&gt;"",L61+1,"")))</f>
        <v/>
      </c>
      <c r="N61" s="103" t="str">
        <f>IF(L61&lt;&gt;"",IF($G61="3",IF(AND(L61&lt;=20,J61&gt;=$K$92),HLOOKUP(L61,Points_Table_Modified,IF(AO61&gt;=6,8,AO61+2),FALSE),0),IF(AND(L61&lt;=10,J61&gt;=$K$92),HLOOKUP(L61,Points_Table,IF(AO61&gt;=6,8,AO61+2),FALSE),0)),"")</f>
        <v/>
      </c>
      <c r="O61" s="103" t="str">
        <f>IF(M61&lt;&gt;"",AVERAGE(IF(AND($G61="3",M61&lt;&gt;""),HLOOKUP(M61,Points_Table_Modified,IF(AO61&gt;=6,8,AO61+2),FALSE),IF(M61&lt;&gt;"",HLOOKUP(M61,Points_Table,IF(AO61&gt;=6,8,AO61+2),FALSE),"")),N61),N61)</f>
        <v/>
      </c>
      <c r="P61" s="102" t="str">
        <f>IF(AND(J61&lt;&gt;"",$G61="2"),J61,"")</f>
        <v/>
      </c>
      <c r="Q61" s="103" t="str">
        <f>IF(AND(J61&lt;&gt;"",$G61="2"),_xlfn.RANK.EQ(J61,$P$6:$P$89),"")</f>
        <v/>
      </c>
      <c r="R61" s="103" t="str">
        <f>IF(G61="6",IF(IF(Q61&lt;&gt;"",IF(MAX(COUNTIF($Q$6:$Q$89,$Q$6:$Q$89))&gt;1,"x",""),"")&lt;&gt;"",Q61+1,""),IF(P61=0,"",IF(IF(Q61&lt;&gt;"",IF(MAX(COUNTIF($Q$6:$Q$89,$Q$6:$Q$89))&gt;1,"x",""),"")&lt;&gt;"",Q61+1,"")))</f>
        <v/>
      </c>
      <c r="S61" s="103" t="str">
        <f>IF(Q61&lt;&gt;"",IF($G61="3",IF(J61&lt;&gt;"",IF(AND(Q61&lt;=10,J61&gt;=$P$92),HLOOKUP(Q61,Points_Table_Modified,IF(AO61&gt;=6,8,AO61+2),FALSE),0),""),IF(J61&lt;&gt;"",IF(AND(Q61&lt;=10,J61&gt;=$P$92),HLOOKUP(Q61,Points_Table,IF(AO61&gt;=6,8,AO61+2),FALSE),0),"")),"")</f>
        <v/>
      </c>
      <c r="T61" s="103" t="str">
        <f>IF(R61&lt;&gt;"",AVERAGE(IF(AND($G61="3",R61&lt;&gt;""),HLOOKUP(R61,Points_Table_Modified,IF(AO61&gt;=6,8,AO61+2),FALSE),IF(R61&lt;&gt;"",HLOOKUP(R61,Points_Table,IF(AO61&gt;=6,8,AO61+2),FALSE),"")),S61),S61)</f>
        <v/>
      </c>
      <c r="U61" s="102" t="str">
        <f>IF(AND(J61&lt;&gt;"",$G61="3"),J61,"")</f>
        <v/>
      </c>
      <c r="V61" s="103" t="str">
        <f>IF(AND(J61&lt;&gt;"",$G61="3"),_xlfn.RANK.EQ(J61,$U$6:$U$89),"")</f>
        <v/>
      </c>
      <c r="W61" s="103" t="str">
        <f>IF(G61="6",IF(IF(V61&lt;&gt;"",IF(MAX(COUNTIF($V$6:$V$89,$V$6:$V$89))&gt;1,"x",""),"")&lt;&gt;"",V61+1,""),IF(U61=0,"",IF(IF(V61&lt;&gt;"",IF(MAX(COUNTIF($V$6:$V$89,$V$6:$V$89))&gt;1,"x",""),"")&lt;&gt;"",V61+1,"")))</f>
        <v/>
      </c>
      <c r="X61" s="103" t="str">
        <f>IF(V61&lt;&gt;"",IF($G61="3",IF(J61&lt;&gt;"",IF(AND(V61&lt;=20,J61&gt;=$U$92),HLOOKUP(V61,Points_Table_Modified,IF(AO61&gt;=6,8,AO61+2),FALSE),0),""),IF(J61&lt;&gt;"",IF(AND(V61&lt;=10,$J61&gt;=$U$92),HLOOKUP(V61,Points_Table,IF(AO61&gt;=6,8,AO61+2),FALSE),0),"")),"")</f>
        <v/>
      </c>
      <c r="Y61" s="103" t="str">
        <f>IF(W61&lt;&gt;"",AVERAGE(IF(AND($G61="3",W61&lt;&gt;""),HLOOKUP(W61,Points_Table_Modified,IF(AO61&gt;=6,8,AO61+2),FALSE),IF(W61&lt;&gt;"",HLOOKUP(W61,Points_Table,IF(AO61&gt;=6,8,AO61+2),FALSE),"")),X61),X61)</f>
        <v/>
      </c>
      <c r="Z61" s="102" t="str">
        <f>IF(AND(J61&lt;&gt;"",$G61="4"),J61,"")</f>
        <v/>
      </c>
      <c r="AA61" s="103" t="str">
        <f>IF(AND($J61&lt;&gt;"",G61="4"),_xlfn.RANK.EQ(J61,$Z$6:$Z$89),"")</f>
        <v/>
      </c>
      <c r="AB61" s="103" t="str">
        <f>IF($G61="6",IF(IF(AA61&lt;&gt;"",IF(MAX(COUNTIF($AA$6:$AA$89,$AA$6:$AA$89))&gt;1,"x",""),"")&lt;&gt;"",AA61+1,""),IF(Z61=0,"",IF(IF(AA61&lt;&gt;"",IF(MAX(COUNTIF($AA$6:$AA$89,$AA$6:$AA$89))&gt;1,"x",""),"")&lt;&gt;"",AA61+1,"")))</f>
        <v/>
      </c>
      <c r="AC61" s="103" t="str">
        <f>IF(AA61&lt;&gt;"",IF($G61="3",IF(J61&lt;&gt;"",IF(AND(AA61&lt;=10,J61&gt;=$Z$92),HLOOKUP(AA61,Points_Table_Modified,IF(AO61&gt;=6,8,AO61+2),FALSE),0),""),IF(J61&lt;&gt;"",IF(AND(AA61&lt;=10,J61&gt;=$Z$92),HLOOKUP(AA61,Points_Table,IF(AO61&gt;=6,8,AO61+2),FALSE),0),"")),"")</f>
        <v/>
      </c>
      <c r="AD61" s="103" t="str">
        <f>IF(AB61&lt;&gt;"",AVERAGE(IF(AND($G61="3",AB61&lt;&gt;""),HLOOKUP(AB61,Points_Table_Modified,IF(AO61&gt;=6,8,AO61+2),FALSE),IF(AB61&lt;&gt;"",HLOOKUP(AB61,Points_Table,IF(AO61&gt;=6,8,AO61+2),FALSE),"")),AC61),AC61)</f>
        <v/>
      </c>
      <c r="AE61" s="102" t="str">
        <f>IF(AND(J61&lt;&gt;"",$G61="5"),J61,"")</f>
        <v/>
      </c>
      <c r="AF61" s="103" t="str">
        <f>IF(AND(J61&lt;&gt;"",$G61="5"),_xlfn.RANK.EQ(J61,$AE$6:$AE$89),"")</f>
        <v/>
      </c>
      <c r="AG61" s="103" t="str">
        <f>IF($G61="6",IF(IF(AF61&lt;&gt;"",IF(MAX(COUNTIF($AF$6:$AF$89,$AF$6:$AF$89))&gt;1,"x",""),"")&lt;&gt;"",AF61+1,""),IF(AE61=0,"",IF(IF(AF61&lt;&gt;"",IF(MAX(COUNTIF($AF$6:$AF$89,$AF$6:$AF$89))&gt;1,"x",""),"")&lt;&gt;"",AF61+1,"")))</f>
        <v/>
      </c>
      <c r="AH61" s="103" t="str">
        <f>IF(AF61&lt;&gt;"",IF($G61="3",IF(J61&lt;&gt;"",IF(AND(AF61&lt;=10,J61&gt;=$AE$92),HLOOKUP(AF61,Points_Table_Modified,IF(AO61&gt;=6,8,AO61+2),FALSE),0),""),IF(J61&lt;&gt;"",IF(AND(AF61&lt;=10,J61&gt;=$AE$92),HLOOKUP(AF61,Points_Table,IF(AO61&gt;=6,8,AO61+2),FALSE),0),"")),"")</f>
        <v/>
      </c>
      <c r="AI61" s="103" t="str">
        <f>IF(AG61&lt;&gt;"",AVERAGE(IF(AND($G61="3",AG61&lt;&gt;""),HLOOKUP(AG61,Points_Table_Modified,IF(AO61&gt;=6,8,AO61+2),FALSE),IF(AG61&lt;&gt;"",HLOOKUP(AG61,Points_Table,IF(AO61&gt;=6,8,AO61+2),FALSE),"")),AH61),AH61)</f>
        <v/>
      </c>
      <c r="AJ61" s="102" t="str">
        <f>IF(AND(J61&lt;&gt;"",$G61="6"),J61,"")</f>
        <v/>
      </c>
      <c r="AK61" s="103" t="str">
        <f>IF(AND(J61&lt;&gt;"",$G61="6"),_xlfn.RANK.EQ(J61,$AJ$6:$AJ$89),"")</f>
        <v/>
      </c>
      <c r="AL61" s="103" t="str">
        <f>IF(G61="6",IF(IF(AK61&lt;&gt;"",IF(MAX(COUNTIF($AK$6:$AK$89,$AK$6:$AK$89))&gt;1,"x",""),"")&lt;&gt;"",AK61+1,""),IF(AJ61=0,"",IF(IF(AK61&lt;&gt;"",IF(MAX(COUNTIF($AK$6:$AK$89,$AK$6:$AK$89))&gt;1,"x",""),"")&lt;&gt;"",AK61+1,"")))</f>
        <v/>
      </c>
      <c r="AM61" s="103" t="str">
        <f>IF(AK61&lt;&gt;"",IF($G61="3",IF(J61&lt;&gt;"",IF(AND(AK61&lt;=10,J61&gt;=$AJ$92),HLOOKUP(AK61,Points_Table_Modified,IF(AO61&gt;=6,8,AO61+2),FALSE),0),""),IF(J61&lt;&gt;"",IF(AND(AK61&lt;=10,J61&gt;=$AJ$92),HLOOKUP(AK61,Points_Table,IF(AO61&gt;=6,8,AO61+2),FALSE),0),"")),"")</f>
        <v/>
      </c>
      <c r="AN61" s="136" t="str">
        <f>IF(AL61&lt;&gt;"",AVERAGE(IF(AND($G61="3",AL61&lt;&gt;""),HLOOKUP(AL61,Points_Table_Modified,IF(AO61&gt;=6,8,AO61+2),FALSE),IF(AL61&lt;&gt;"",HLOOKUP(AL61,Points_Table,IF(AO61&gt;=6,8,AO61+2),FALSE),"")),AM61),AM61)</f>
        <v/>
      </c>
      <c r="AO61" s="55" t="e">
        <f>VLOOKUP($G61,Entries_D_Event,4,FALSE)</f>
        <v>#N/A</v>
      </c>
      <c r="AP61" s="52" t="str">
        <f>CONCATENATE(AK61,AF61,AA61,V61,Q61,L61)</f>
        <v/>
      </c>
      <c r="AQ61" s="118" t="str">
        <f>IF(AP61&lt;&gt;"",IF(AND($G61="3",J61&lt;&gt;""),10,IF(J61&lt;&gt;"",5,"")),"")</f>
        <v/>
      </c>
      <c r="AR61" s="118">
        <f>_xlfn.NUMBERVALUE(IF(AP61&lt;&gt;"",CONCATENATE(AN61,AI61,AD61,Y61,T61,O61),""))</f>
        <v>0</v>
      </c>
      <c r="AS61" s="56">
        <f>IFERROR(AQ61+AR61,0)</f>
        <v>0</v>
      </c>
      <c r="AT61" s="90"/>
      <c r="AU61" s="54" t="str">
        <f>IF(AND(AT61&lt;&gt;"",$G61="1"),AT61,"")</f>
        <v/>
      </c>
      <c r="AV61" s="52" t="str">
        <f>IF(AND(AT61&lt;&gt;"",$G61="1"),_xlfn.RANK.EQ(AT61,$AU$6:$AU$89),"")</f>
        <v/>
      </c>
      <c r="AW61" s="52" t="str">
        <f>IF(IF(AV61&lt;&gt;"",IF(MAX(COUNTIF($AV$6:$AV$89,$AV$6:$AV$89))&gt;1,"x",""),"")&lt;&gt;"",AV61+1,"")</f>
        <v/>
      </c>
      <c r="AX61" s="52" t="str">
        <f>IF(AV61&lt;&gt;"",IF($G61="3",IF(AT61&lt;&gt;"",IF(AND(AV61&lt;=10,AT61&gt;=$AU$92),HLOOKUP(AV61,Points_Table_Modified,IF(BY61&gt;=6,8,BY61+2),FALSE),0),""),IF(AT61&lt;&gt;"",IF(AND(AV61&lt;=10,AT61&gt;=$AU$92),HLOOKUP(AV61,Points_Table,IF(BY61&gt;=6,8,BY61+2),FALSE),0),"")),"")</f>
        <v/>
      </c>
      <c r="AY61" s="53" t="str">
        <f>IF(AW61&lt;&gt;"",AVERAGE(IF(AND($G61="3",AW61&lt;&gt;""),HLOOKUP(AW61,Points_Table_Modified,IF(BY61&gt;=6,8,BY61+2),FALSE),IF(AW61&lt;&gt;"",HLOOKUP(AW61,Points_Table,IF(BY61&gt;=6,8,BY61+2),FALSE),"")),AX61),AX61)</f>
        <v/>
      </c>
      <c r="AZ61" s="51" t="str">
        <f>IF(AND($G61="2",AT61&lt;&gt;""),AT61,"")</f>
        <v/>
      </c>
      <c r="BA61" s="52" t="str">
        <f>IF(AND(AT61&lt;&gt;"",$G61="2"),_xlfn.RANK.EQ(AT61,$AZ$6:$AZ$89),"")</f>
        <v/>
      </c>
      <c r="BB61" s="52" t="str">
        <f>IF(IF(BA61&lt;&gt;"",IF(MAX(COUNTIF($BA$6:$BA$89,$BA$6:$BA$89))&gt;1,"x",""),"")&lt;&gt;"",BA61+1,"")</f>
        <v/>
      </c>
      <c r="BC61" s="54" t="str">
        <f>IF(BA61&lt;&gt;"",IF($G61="3",IF(AT61&lt;&gt;"",IF(AND(BA61&lt;=10,AT61&gt;=$AZ$92),HLOOKUP(BA61,Points_Table_Modified,IF(BY61&gt;=6,8,BY61+2),FALSE),0),""),IF(AT61&lt;&gt;"",IF(AND(BA61&lt;=10,AT61&gt;=$AZ$92),HLOOKUP(BA61,Points_Table,IF(BY61&gt;=6,8,BY61+2),FALSE),0),"")),"")</f>
        <v/>
      </c>
      <c r="BD61" s="53" t="str">
        <f>IF(BB61&lt;&gt;"",AVERAGE(IF(AND($G61="3",BB61&lt;&gt;""),HLOOKUP(BB61,Points_Table_Modified,IF(BY61&gt;=6,8,BY61+2),FALSE),IF(BB61&lt;&gt;"",HLOOKUP(BB61,Points_Table,IF(BY61&gt;=6,8,BY61+2),FALSE),"")),BC61),BC61)</f>
        <v/>
      </c>
      <c r="BE61" s="51" t="str">
        <f>IF(AND($G61="3",AT61&lt;&gt;""),AT61,"")</f>
        <v/>
      </c>
      <c r="BF61" s="52" t="str">
        <f>IF(AND(AT61&lt;&gt;"",$G61="3"),_xlfn.RANK.EQ(AT61,$BE$6:$BE$89),"")</f>
        <v/>
      </c>
      <c r="BG61" s="52" t="str">
        <f>IF(IF(BF61&lt;&gt;"",IF(MAX(COUNTIF($BF$6:$BF$89,$BF$6:$BF$89))&gt;1,"x",""),"")&lt;&gt;"",BF61+1,"")</f>
        <v/>
      </c>
      <c r="BH61" s="52" t="str">
        <f>IF(BF61&lt;&gt;"",IF($G61="3",IF(AT61&lt;&gt;"",IF(AND(BF61&lt;=20,AT61&gt;=$BE$92),HLOOKUP(BF61,Points_Table_Modified,IF(BY61&gt;=6,8,BY61+2),FALSE),0),""),IF(AT61&lt;&gt;"",IF(AND(BF61&lt;=10,AT61&gt;=$BE$92),HLOOKUP(BF61,Points_Table,IF(BY61&gt;=6,8,BY61+2),FALSE),0),"")),"")</f>
        <v/>
      </c>
      <c r="BI61" s="53" t="str">
        <f>IF(BG61&lt;&gt;"",AVERAGE(IF(AND($G61="3",BG61&lt;&gt;""),HLOOKUP(BG61,Points_Table_Modified,IF(BY61&gt;=6,8,BY61+2),FALSE),IF(BG61&lt;&gt;"",HLOOKUP(BG61,Points_Table,IF(BY61&gt;=6,8,BY61+2),FALSE),"")),BH61),BH61)</f>
        <v/>
      </c>
      <c r="BJ61" s="51" t="str">
        <f>IF(AND($G61="4",AT61&lt;&gt;""),AT61,"")</f>
        <v/>
      </c>
      <c r="BK61" s="52" t="str">
        <f>IF(AND(AT61&lt;&gt;"",G61="4"),_xlfn.RANK.EQ(AT61,$BJ$6:$BJ$89),"")</f>
        <v/>
      </c>
      <c r="BL61" s="52" t="str">
        <f>IF(IF(BK61&lt;&gt;"",IF(MAX(COUNTIF($BK$6:$BK$89,$BK$6:$BK$89))&gt;1,"x",""),"")&lt;&gt;"",BK61+1,"")</f>
        <v/>
      </c>
      <c r="BM61" s="52" t="str">
        <f>IF(BK61&lt;&gt;"",IF($G61="3",IF(AT61&lt;&gt;"",IF(AND(BK61&lt;=10,AT61&gt;=$BJ$92),HLOOKUP(BK61,Points_Table_Modified,IF(BY61&gt;=6,8,BY61+2),FALSE),0),""),IF(AT61&lt;&gt;"",IF(AND(BK61&lt;=10,AT61&gt;=$BJ$92),HLOOKUP(BK61,Points_Table,IF(BY61&gt;=6,8,BY61+2),FALSE),0),"")),"")</f>
        <v/>
      </c>
      <c r="BN61" s="53" t="str">
        <f>IF(BL61&lt;&gt;"",AVERAGE(IF(AND($G61="3",BL61&lt;&gt;""),HLOOKUP(BL61,Points_Table_Modified,IF(BY61&gt;=6,8,BY61+2),FALSE),IF(BL61&lt;&gt;"",HLOOKUP(BL61,Points_Table,IF(BY61&gt;=6,8,BY61+2),FALSE),"")),BM61),BM61)</f>
        <v/>
      </c>
      <c r="BO61" s="51" t="str">
        <f>IF(AND($G61="5",AT61&lt;&gt;""),AT61,"")</f>
        <v/>
      </c>
      <c r="BP61" s="52" t="str">
        <f>IF(AND(AT61&lt;&gt;"",$G61="5"),_xlfn.RANK.EQ(AT61,$BO$6:$BO$89),"")</f>
        <v/>
      </c>
      <c r="BQ61" s="52" t="str">
        <f>IF(IF(BP61&lt;&gt;"",IF(MAX(COUNTIF($BP$6:$BP$89,$BP$6:$BP$89))&gt;1,"x",""),"")&lt;&gt;"",BP61+1,"")</f>
        <v/>
      </c>
      <c r="BR61" s="52" t="str">
        <f>IF(BP61&lt;&gt;"",IF($G61="3",IF(AT61&lt;&gt;"",IF(AND(BP61&lt;=10,AT61&gt;=$BO$92),HLOOKUP(BP61,Points_Table_Modified,IF(BY61&gt;=6,8,BY61+2),FALSE),0),""),IF(AT61&lt;&gt;"",IF(AND(BP61&lt;=10,AT61&gt;=$BO$92),HLOOKUP(BP61,Points_Table,IF(BY61&gt;=6,8,BY61+2),FALSE),0),"")),"")</f>
        <v/>
      </c>
      <c r="BS61" s="53" t="str">
        <f>IF(BQ61&lt;&gt;"",AVERAGE(IF(AND($G61="3",BQ61&lt;&gt;""),HLOOKUP(BQ61,Points_Table_Modified,IF(BY61&gt;=6,8,BY61+2),FALSE),IF(BQ61&lt;&gt;"",HLOOKUP(BQ61,Points_Table,IF(BY61&gt;=6,8,BY61+2),FALSE),"")),BR61),BR61)</f>
        <v/>
      </c>
      <c r="BT61" s="51" t="str">
        <f>IF(AND($G61="6",AT61&lt;&gt;""),AT61,"")</f>
        <v/>
      </c>
      <c r="BU61" s="52" t="str">
        <f>IF(AND(AT61&lt;&gt;"",$G61="6"),_xlfn.RANK.EQ(AT61,$BT$6:$BT$89),"")</f>
        <v/>
      </c>
      <c r="BV61" s="52" t="str">
        <f>IF(IF(BU61&lt;&gt;"",IF(MAX(COUNTIF($BU$6:$BU$89,$BU$6:$BU$89))&gt;1,"x",""),"")&lt;&gt;"",BU61+1,"")</f>
        <v/>
      </c>
      <c r="BW61" s="52" t="str">
        <f>IF(BU61&lt;&gt;"",IF($G61="3",IF(AT61&lt;&gt;"",IF(AND(BU61&lt;=10,AT61&gt;=$BT$92),HLOOKUP(BU61,Points_Table_Modified,IF(BY61&gt;=6,8,BY61+2),FALSE),0),""),IF(AT61&lt;&gt;"",IF(AND(BU61&lt;=10,AT61&gt;=$BT$92),HLOOKUP(BU61,Points_Table,IF(BY61&gt;=6,8,BY61+2),FALSE),0),"")),"")</f>
        <v/>
      </c>
      <c r="BX61" s="53" t="str">
        <f>IF(BV61&lt;&gt;"",AVERAGE(IF(AND($G61="3",BV61&lt;&gt;""),HLOOKUP(BV61,Points_Table_Modified,IF(BY61&gt;=6,8,BY61+2),FALSE),IF(BV61&lt;&gt;"",HLOOKUP(BV61,Points_Table,IF(BY61&gt;=6,8,BY61+2),FALSE),"")),BW61),BW61)</f>
        <v/>
      </c>
      <c r="BY61" s="55" t="e">
        <f>VLOOKUP($G61,Entries_D_Event,5,FALSE)</f>
        <v>#N/A</v>
      </c>
      <c r="BZ61" s="52" t="str">
        <f>CONCATENATE(BU61,BP61,BK61,BF61,BA61,AV61)</f>
        <v/>
      </c>
      <c r="CA61" s="118" t="str">
        <f>IF(BZ61&lt;&gt;"",IF(AND($G61="3",AT61&lt;&gt;""),10,IF(AT61&lt;&gt;"",5,"")),"")</f>
        <v/>
      </c>
      <c r="CB61" s="118">
        <f>_xlfn.NUMBERVALUE(IF(BZ61&lt;&gt;"",CONCATENATE(BX61,BS61,BN61,BI61,BD61,AY61),""))</f>
        <v>0</v>
      </c>
      <c r="CC61" s="56">
        <f>IFERROR(CA61+CB61,0)</f>
        <v>0</v>
      </c>
      <c r="CD61" s="90"/>
      <c r="CE61" s="54" t="str">
        <f>IF(AND($G61="1",CD61&lt;&gt;""),CD61,"")</f>
        <v/>
      </c>
      <c r="CF61" s="52" t="str">
        <f>IF(AND(CD61&lt;&gt;"",$G61="1"),_xlfn.RANK.EQ(CD61,$CE$6:$CE$89),"")</f>
        <v/>
      </c>
      <c r="CG61" s="52" t="str">
        <f>IF(IF(CF61&lt;&gt;"",IF(MAX(COUNTIF($CF$6:$CF$89,$CF$6:$CF$89))&gt;1,"x",""),"")&lt;&gt;"",CF61+1,"")</f>
        <v/>
      </c>
      <c r="CH61" s="52" t="str">
        <f>IF(CF61&lt;&gt;"",IF($G61="3",IF(CD61&lt;&gt;"",IF(AND(CF61&lt;=10,CD61&gt;=$CE$92),HLOOKUP(CF61,Points_Table_Modified,IF(DI61&gt;=6,8,DI61+2),FALSE),0),""),IF(CD61&lt;&gt;"",IF(AND(CF61&lt;=10,CD61&gt;=$CE$92),HLOOKUP(CF61,Points_Table,IF(DI61&gt;=6,8,DI61+2),FALSE),0),"")),"")</f>
        <v/>
      </c>
      <c r="CI61" s="53" t="str">
        <f>IF(CG61&lt;&gt;"",AVERAGE(IF(AND($G61="3",CG61&lt;&gt;""),HLOOKUP(CG61,Points_Table_Modified,IF(DI61&gt;=6,8,DI61+2),FALSE),IF(CG61&lt;&gt;"",HLOOKUP(CG61,Points_Table,IF(DI61&gt;=6,8,DI61+2),FALSE),"")),CH61),CH61)</f>
        <v/>
      </c>
      <c r="CJ61" s="51" t="str">
        <f>IF(AND($G61="2",CD61&lt;&gt;""),CD61,"")</f>
        <v/>
      </c>
      <c r="CK61" s="52" t="str">
        <f>IF(AND(CD61&lt;&gt;"",$G61="2"),_xlfn.RANK.EQ(CD61,$CJ$6:$CJ$89),"")</f>
        <v/>
      </c>
      <c r="CL61" s="52" t="str">
        <f>IF(IF(CK61&lt;&gt;"",IF(MAX(COUNTIF($CK$6:$CK$89,$CK$6:$CK$89))&gt;1,"x",""),"")&lt;&gt;"",CK61+1,"")</f>
        <v/>
      </c>
      <c r="CM61" s="54" t="str">
        <f>IF(CK61&lt;&gt;"",IF($G61="3",IF(CD61&lt;&gt;"",IF(AND(CK61&lt;=10,CD61&gt;=$CJ$92),HLOOKUP(CK61,Points_Table_Modified,IF(DI61&gt;=6,8,DI61+2),FALSE),0),""),IF(CD61&lt;&gt;"",IF(AND(CK61&lt;=10,CD61&gt;=$CJ$92),HLOOKUP(CK61,Points_Table,IF(DI61&gt;=6,8,DI61+2),FALSE),0),"")),"")</f>
        <v/>
      </c>
      <c r="CN61" s="53" t="str">
        <f>IF(CL61&lt;&gt;"",AVERAGE(IF(AND($G61="3",CL61&lt;&gt;""),HLOOKUP(CL61,Points_Table_Modified,IF(DI61&gt;=6,8,DI61+2),FALSE),IF(CL61&lt;&gt;"",HLOOKUP(CL61,Points_Table,IF(DI61&gt;=6,8,DI61+2),FALSE),"")),CM61),CM61)</f>
        <v/>
      </c>
      <c r="CO61" s="51" t="str">
        <f>IF(AND($G61="3",CD61&lt;&gt;""),CD61,"")</f>
        <v/>
      </c>
      <c r="CP61" s="52" t="str">
        <f>IF(AND(CD61&lt;&gt;"",$G61="3"),_xlfn.RANK.EQ(CD61,$CO$6:$CO$89),"")</f>
        <v/>
      </c>
      <c r="CQ61" s="52" t="str">
        <f>IF(IF(CP61&lt;&gt;"",IF(MAX(COUNTIF($CP61:$CP$89,$CP$6:$CP$89))&gt;1,"x",""),"")&lt;&gt;"",CP61+1,"")</f>
        <v/>
      </c>
      <c r="CR61" s="52" t="str">
        <f>IF(CP61&lt;&gt;"",IF($G61="3",IF(CD61&lt;&gt;"",IF(AND(CP61&lt;=20,CD61&gt;=$CO$92),HLOOKUP(CP61,Points_Table_Modified,IF(DI61&gt;=6,8,DI61+2),FALSE),0),""),IF(CD61&lt;&gt;"",IF(AND(CP61&lt;=10,CD61&gt;=$CO$92),HLOOKUP(CP61,Points_Table,IF(DI61&gt;=6,8,DI61+2),FALSE),0),"")),"")</f>
        <v/>
      </c>
      <c r="CS61" s="53" t="str">
        <f>IF(CQ61&lt;&gt;"",AVERAGE(IF(AND($G61="3",CQ61&lt;&gt;""),HLOOKUP(CQ61,Points_Table_Modified,IF(DI61&gt;=6,8,DI61+2),FALSE),IF(CQ61&lt;&gt;"",HLOOKUP(CQ61,Points_Table,IF(DI61&gt;=6,8,DI61+2),FALSE),"")),CR61),CR61)</f>
        <v/>
      </c>
      <c r="CT61" s="51" t="str">
        <f>IF(AND($G61="4",CD61&lt;&gt;""),CD61,"")</f>
        <v/>
      </c>
      <c r="CU61" s="52" t="str">
        <f>IF(AND(CD61&lt;&gt;"",G61="4"),_xlfn.RANK.EQ(CD61,$CT$6:$CT$89),"")</f>
        <v/>
      </c>
      <c r="CV61" s="52" t="str">
        <f>IF(IF(CU61&lt;&gt;"",IF(MAX(COUNTIF($CU$6:$CU$89,$CU$6:$CU$89))&gt;1,"x",""),"")&lt;&gt;"",CU61+1,"")</f>
        <v/>
      </c>
      <c r="CW61" s="52" t="str">
        <f>IF(CU61&lt;&gt;"",IF($G61="3",IF(CD61&lt;&gt;"",IF(AND(CU61&lt;=10,CD61&gt;=$CT$92),HLOOKUP(CU61,Points_Table_Modified,IF(DI61&gt;=6,8,DI61+2),FALSE),0),""),IF(CD61&lt;&gt;"",IF(AND(CU61&lt;=10,CD61&gt;=$CT$92),HLOOKUP(CU61,Points_Table,IF(DI61&gt;=6,8,DI61+2),FALSE),0),"")),"")</f>
        <v/>
      </c>
      <c r="CX61" s="53" t="str">
        <f>IF(CV61&lt;&gt;"",AVERAGE(IF(AND($G61="3",CV61&lt;&gt;""),HLOOKUP(CV61,Points_Table_Modified,IF(DI61&gt;=6,8,DI61+2),FALSE),IF(CV61&lt;&gt;"",HLOOKUP(CV61,Points_Table,IF(DI61&gt;=6,8,DI61+2),FALSE),"")),CW61),CW61)</f>
        <v/>
      </c>
      <c r="CY61" s="51" t="str">
        <f>IF(AND($G61="5",CD61&lt;&gt;""),CD61,"")</f>
        <v/>
      </c>
      <c r="CZ61" s="52" t="str">
        <f>IF(AND(CD61&lt;&gt;"",$G61="5"),_xlfn.RANK.EQ(CD61,$CY$6:$CY$89),"")</f>
        <v/>
      </c>
      <c r="DA61" s="52" t="str">
        <f>IF(IF(CZ61&lt;&gt;"",IF(MAX(COUNTIF($CZ$6:$CZ$89,$CZ$6:$CZ$89))&gt;1,"x",""),"")&lt;&gt;"",CZ61+1,"")</f>
        <v/>
      </c>
      <c r="DB61" s="52" t="str">
        <f>IF(CZ61&lt;&gt;"",IF($G61="3",IF(CD61&lt;&gt;"",IF(AND(CZ61&lt;=10,CD61&gt;=$CY$92),HLOOKUP(CZ61,Points_Table_Modified,IF(DI61&gt;=6,8,DI61+2),FALSE),0),""),IF(CD61&lt;&gt;"",IF(AND(CZ61&lt;=10,CD61&gt;=$CY$92),HLOOKUP(CZ61,Points_Table,IF(DI61&gt;=6,8,DI61+2),FALSE),0),"")),"")</f>
        <v/>
      </c>
      <c r="DC61" s="53" t="str">
        <f>IF(DA61&lt;&gt;"",AVERAGE(IF(AND($G61="3",DA61&lt;&gt;""),HLOOKUP(DA61,Points_Table_Modified,IF(DI61&gt;=6,8,DI61+2),FALSE),IF(DA61&lt;&gt;"",HLOOKUP(DA61,Points_Table,IF(DI61&gt;=6,8,DI61+2),FALSE),"")),DB61),DB61)</f>
        <v/>
      </c>
      <c r="DD61" s="51" t="str">
        <f>IF(AND($G61="6",CD61&lt;&gt;""),CD61,"")</f>
        <v/>
      </c>
      <c r="DE61" s="52" t="str">
        <f>IF(AND(CD61&lt;&gt;"",$G61="6"),_xlfn.RANK.EQ(CD61,$DD$6:$DD$89),"")</f>
        <v/>
      </c>
      <c r="DF61" s="52" t="str">
        <f>IF(IF(DE61&lt;&gt;"",IF(MAX(COUNTIF($DE$6:$DE$89,$DE$6:$DE$89))&gt;1,"x",""),"")&lt;&gt;"",DE61+1,"")</f>
        <v/>
      </c>
      <c r="DG61" s="52" t="str">
        <f>IF(DE61&lt;&gt;"",IF($G61="3",IF(CD61&lt;&gt;"",IF(AND(DE61&lt;=10,CD61&gt;=$DD$92),HLOOKUP(DE61,Points_Table_Modified,IF(DI61&gt;=6,8,DI61+2),FALSE),0),""),IF(CD61&lt;&gt;"",IF(AND(DE61&lt;=10,CD61&gt;=$DD$92),HLOOKUP(DE61,Points_Table,IF(DI61&gt;=6,8,DI61+2),FALSE),0),"")),"")</f>
        <v/>
      </c>
      <c r="DH61" s="53" t="str">
        <f>IF(DF61&lt;&gt;"",AVERAGE(IF(AND($G61="3",DF61&lt;&gt;""),HLOOKUP(DF61,Points_Table_Modified,IF(DI61&gt;=6,8,DI61+2),FALSE),IF(DF61&lt;&gt;"",HLOOKUP(DF61,Points_Table,IF(DI61&gt;=6,8,DI61+2),FALSE),"")),DG61),DG61)</f>
        <v/>
      </c>
      <c r="DI61" s="55" t="e">
        <f>VLOOKUP($G61,Entries_D_Event,6,FALSE)</f>
        <v>#N/A</v>
      </c>
      <c r="DJ61" s="52" t="str">
        <f>CONCATENATE(DE61,CZ61,CU61,CP61,CK61,CF61)</f>
        <v/>
      </c>
      <c r="DK61" s="52" t="str">
        <f>IF(DJ61&lt;&gt;"",IF(AND($G61="3",CD61&lt;&gt;""),10,IF(CD61&lt;&gt;"",5,"")),"")</f>
        <v/>
      </c>
      <c r="DL61" s="156">
        <f>_xlfn.NUMBERVALUE(IF(DJ61&lt;&gt;"",CONCATENATE(DH61,DC61,CX61,CS61,CN61,CI61),""))</f>
        <v>0</v>
      </c>
      <c r="DM61" s="56">
        <f>IFERROR(DK61+DL61,0)</f>
        <v>0</v>
      </c>
      <c r="DN61" s="90">
        <v>373</v>
      </c>
      <c r="DO61" s="52" t="str">
        <f>IF(AND($G61="1",DN61&lt;&gt;""),DN61,"")</f>
        <v/>
      </c>
      <c r="DP61" s="52" t="str">
        <f>IF(AND(DN61&lt;&gt;"",$G61="1"),_xlfn.RANK.EQ(DN61,$DO$6:$DO$89),"")</f>
        <v/>
      </c>
      <c r="DQ61" s="52" t="str">
        <f>IF(IF(DP61&lt;&gt;"",IF(MAX(COUNTIF($DP$6:$DP$89,$DP$6:$DP$89))&gt;1,"x",""),"")&lt;&gt;"",DP61+1,"")</f>
        <v/>
      </c>
      <c r="DR61" s="52" t="str">
        <f>IF(DP61&lt;&gt;"",IF($G61="3",IF(DN61&lt;&gt;"",IF(AND(DP61&lt;=10,DN61&gt;=$DO$92),HLOOKUP(DP61,Points_Table_Modified,IF(ES61&gt;=6,8,ES61+2),FALSE),0),""),IF(DN61&lt;&gt;"",IF(AND(DP61&lt;=10,DN61&gt;=$DO$92),HLOOKUP(DP61,Points_Table,IF(ES61&gt;=6,8,ES61+2),FALSE),0),"")),"")</f>
        <v/>
      </c>
      <c r="DS61" s="53" t="str">
        <f>IF(DQ61&lt;&gt;"",AVERAGE(IF(AND($G61="3",DQ61&lt;&gt;""),HLOOKUP(DQ61,Points_Table_Modified,IF(ES61&gt;=6,8,ES61+2),FALSE),IF(DQ61&lt;&gt;"",HLOOKUP(DQ61,Points_Table,IF(ES61&gt;=6,8,ES61+2),FALSE),"")),DR61),DR61)</f>
        <v/>
      </c>
      <c r="DT61" s="51" t="str">
        <f>IF(AND($G61="2",DN61&lt;&gt;""),DN61,"")</f>
        <v/>
      </c>
      <c r="DU61" s="52" t="str">
        <f>IF(AND(DN61&lt;&gt;"",$G61="2"),_xlfn.RANK.EQ(DN61,$DT$6:$DT$89),"")</f>
        <v/>
      </c>
      <c r="DV61" s="52" t="str">
        <f>IF(IF(DU61&lt;&gt;"",IF(MAX(COUNTIF($DU$6:$DU$89,$DU$6:$DU$89))&gt;1,"x",""),"")&lt;&gt;"",DU61+1,"")</f>
        <v/>
      </c>
      <c r="DW61" s="54" t="str">
        <f>IF(DU61&lt;&gt;"",IF($G61="3",IF(DN61&lt;&gt;"",IF(AND(DU61&lt;=10,DN61&gt;=$DT$92),HLOOKUP(DU61,Points_Table_Modified,IF(ES61&gt;=6,8,ES61+2),FALSE),0),""),IF(DN61&lt;&gt;"",IF(AND(DU61&lt;=10,DN61&gt;=$DT$92),HLOOKUP(DU61,Points_Table,IF(ES61&gt;=6,8,ES61+2),FALSE),0),"")),"")</f>
        <v/>
      </c>
      <c r="DX61" s="53" t="str">
        <f>IF(DV61&lt;&gt;"",AVERAGE(IF(AND($G61="3",DV61&lt;&gt;""),HLOOKUP(DV61,Points_Table_Modified,IF(ES61&gt;=6,8,ES61+2),FALSE),IF(DV61&lt;&gt;"",HLOOKUP(DV61,Points_Table,IF(ES61&gt;=6,8,ES61+2),FALSE),"")),DW61),DW61)</f>
        <v/>
      </c>
      <c r="DY61" s="51" t="str">
        <f>IF(AND($G61="3",DN61&lt;&gt;""),DN61,"")</f>
        <v/>
      </c>
      <c r="DZ61" s="52" t="str">
        <f>IF(AND(DN61&lt;&gt;"",$G61="3"),_xlfn.RANK.EQ(DN61,$DY$6:$DY$89),"")</f>
        <v/>
      </c>
      <c r="EA61" s="52" t="str">
        <f>IF(IF(DZ61&lt;&gt;"",IF(MAX(COUNTIF($DZ$6:$DZ$89,$DZ$6:$DZ$89))&gt;1,"x",""),"")&lt;&gt;"",DZ61+1,"")</f>
        <v/>
      </c>
      <c r="EB61" s="52" t="str">
        <f>IF(DZ61&lt;&gt;"",IF($G61="3",IF(DN61&lt;&gt;"",IF(AND(DZ61&lt;=20,DN61&gt;=$DY$92),HLOOKUP(DZ61,Points_Table_Modified,IF(ES61&gt;=6,8,ES61+2),FALSE),0),""),IF(DN61&lt;&gt;"",IF(AND(DZ61&lt;=10,DN61&gt;=$DY$92),HLOOKUP(DZ61,Points_Table,IF(ES61&gt;=6,8,ES61+2),FALSE),0),"")),"")</f>
        <v/>
      </c>
      <c r="EC61" s="53" t="str">
        <f>IF(EA61&lt;&gt;"",AVERAGE(IF(AND($G61="3",EA61&lt;&gt;""),HLOOKUP(EA61,Points_Table_Modified,IF(ES61&gt;=6,8,ES61+2),FALSE),IF(EA61&lt;&gt;"",HLOOKUP(EA61,Points_Table,IF(ES61&gt;=6,8,ES61+2),FALSE),"")),EB61),EB61)</f>
        <v/>
      </c>
      <c r="ED61" s="51" t="str">
        <f>IF(AND($G61="4",DN61&lt;&gt;""),DN61,"")</f>
        <v/>
      </c>
      <c r="EE61" s="52" t="str">
        <f>IF(AND(DN61&lt;&gt;"",G61="4"),_xlfn.RANK.EQ(DN61,$ED$6:$ED$89),"")</f>
        <v/>
      </c>
      <c r="EF61" s="52" t="str">
        <f>IF(IF(EE61&lt;&gt;"",IF(MAX(COUNTIF($EE$6:$EE$89,$EE$6:$EE$89))&gt;1,"x",""),"")&lt;&gt;"",EE61+1,"")</f>
        <v/>
      </c>
      <c r="EG61" s="52" t="str">
        <f>IF(EE61&lt;&gt;"",IF($G61="3",IF(DN61&lt;&gt;"",IF(AND(EE61&lt;=10,DN61&gt;=$ED$92),HLOOKUP(EE61,Points_Table_Modified,IF(ES61&gt;=6,8,ES61+2),FALSE),0),""),IF(DN61&lt;&gt;"",IF(AND(EE61&lt;=10,DN61&gt;=$ED$92),HLOOKUP(EE61,Points_Table,IF(ES61&gt;=6,8,ES61+2),FALSE),0),"")),"")</f>
        <v/>
      </c>
      <c r="EH61" s="53" t="str">
        <f>IF(EF61&lt;&gt;"",AVERAGE(IF(AND($G61="3",EF61&lt;&gt;""),HLOOKUP(EF61,Points_Table_Modified,IF(ES61&gt;=6,8,ES61+2),FALSE),IF(EF61&lt;&gt;"",HLOOKUP(EF61,Points_Table,IF(ES61&gt;=6,8,ES61+2),FALSE),"")),EG61),EG61)</f>
        <v/>
      </c>
      <c r="EI61" s="51" t="str">
        <f>IF(AND($G61="5",DN61&lt;&gt;""),DN61,"")</f>
        <v/>
      </c>
      <c r="EJ61" s="52" t="str">
        <f>IF(AND(DN61&lt;&gt;"",$G61="5"),_xlfn.RANK.EQ(DN61,$EI$6:$EI$89),"")</f>
        <v/>
      </c>
      <c r="EK61" s="52" t="str">
        <f>IF(IF(EJ61&lt;&gt;"",IF(MAX(COUNTIF($EJ$6:$EJ$89,$EJ$6:$EJ$89))&gt;1,"x",""),"")&lt;&gt;"",EJ61+1,"")</f>
        <v/>
      </c>
      <c r="EL61" s="52" t="str">
        <f>IF(EJ61&lt;&gt;"",IF($G61="3",IF(DN61&lt;&gt;"",IF(AND(EJ61&lt;=10,DN61&gt;=$EI$92),HLOOKUP(EJ61,Points_Table_Modified,IF(ES61&gt;=6,8,ES61+2),FALSE),0),""),IF(DN61&lt;&gt;"",IF(AND(EJ61&lt;=10,DN61&gt;=$EI$92),HLOOKUP(EJ61,Points_Table,IF(ES61&gt;=6,8,ES61+2),FALSE),0),"")),"")</f>
        <v/>
      </c>
      <c r="EM61" s="53" t="str">
        <f>IF(EK61&lt;&gt;"",AVERAGE(IF(AND($G61="3",EK61&lt;&gt;""),HLOOKUP(EK61,Points_Table_Modified,IF(ES61&gt;=6,8,ES61+2),FALSE),IF(EK61&lt;&gt;"",HLOOKUP(EK61,Points_Table,IF(ES61&gt;=6,8,ES61+2),FALSE),"")),EL61),EL61)</f>
        <v/>
      </c>
      <c r="EN61" s="51" t="str">
        <f>IF(AND($G61="6",DN61&lt;&gt;""),DN61,"")</f>
        <v/>
      </c>
      <c r="EO61" s="52" t="str">
        <f>IF(AND(DN61&lt;&gt;"",$G61="6"),_xlfn.RANK.EQ(DN61,$EN$6:$EN$89),"")</f>
        <v/>
      </c>
      <c r="EP61" s="52" t="str">
        <f>IF(IF(EO61&lt;&gt;"",IF(MAX(COUNTIF($EO$6:$EO$89,$EO$6:$EO$89))&gt;1,"x",""),"")&lt;&gt;"",EO61+1,"")</f>
        <v/>
      </c>
      <c r="EQ61" s="52" t="str">
        <f>IF(EO61&lt;&gt;"",IF($G61="3",IF(DN61&lt;&gt;"",IF(AND(EO61&lt;=10,DN61&gt;=$EN$92),HLOOKUP(EO61,Points_Table_Modified,IF(ES61&gt;=6,8,ES61+2),FALSE),0),""),IF(DN61&lt;&gt;"",IF(AND(EO61&lt;=10,DN61&gt;=$EN$92),HLOOKUP(EO61,Points_Table,IF(ES61&gt;=6,8,ES61+2),FALSE),0),"")),"")</f>
        <v/>
      </c>
      <c r="ER61" s="53" t="str">
        <f>IF(EP61&lt;&gt;"",AVERAGE(IF(AND($G61="3",EP61&lt;&gt;""),HLOOKUP(EP61,Points_Table_Modified,IF(ES61&gt;=6,8,ES61+2),FALSE),IF(EP61&lt;&gt;"",HLOOKUP(EP61,Points_Table,IF(ES61&gt;=6,8,ES61+2),FALSE),"")),EQ61),EQ61)</f>
        <v/>
      </c>
      <c r="ES61" s="57" t="e">
        <f>VLOOKUP($G61,Entries_D_Event,7,FALSE)</f>
        <v>#N/A</v>
      </c>
      <c r="ET61" s="52" t="str">
        <f>CONCATENATE(EO61,EJ61,EE61,DZ61,DU61,DP61)</f>
        <v/>
      </c>
      <c r="EU61" s="118" t="str">
        <f>IF(ET61&lt;&gt;"",IF(AND($G61="3",DN61&lt;&gt;""),10,IF(DN61&lt;&gt;"",5,"")),"")</f>
        <v/>
      </c>
      <c r="EV61" s="118">
        <f>_xlfn.NUMBERVALUE(IF(ET61&lt;&gt;"",CONCATENATE(ER61,EM61,EH61,EC61,DX61,DS61),""))</f>
        <v>0</v>
      </c>
      <c r="EW61" s="56">
        <f>IFERROR(EU61+EV61,0)</f>
        <v>0</v>
      </c>
      <c r="EX61" s="90"/>
      <c r="EY61" s="52" t="str">
        <f>IF(AND($G61="1",EX61&lt;&gt;""),EX61,"")</f>
        <v/>
      </c>
      <c r="EZ61" s="52" t="str">
        <f>IF(AND(EX61&lt;&gt;"",$G61="1"),_xlfn.RANK.EQ(EX61,$EY$6:$EY$89),"")</f>
        <v/>
      </c>
      <c r="FA61" s="52" t="str">
        <f>IF(IF(EZ61&lt;&gt;"",IF(MAX(COUNTIF($EZ$6:$EZ$89,$EZ$6:$EZ$89))&gt;1,"x",""),"")&lt;&gt;"",EZ61+1,"")</f>
        <v/>
      </c>
      <c r="FB61" s="52" t="str">
        <f>IF(EZ61&lt;&gt;"",IF($G61="3",IF(EX61&lt;&gt;"",IF(AND(EZ61&lt;=10,EX61&gt;=$EY$92),HLOOKUP(EZ61,Points_Table_Modified,IF(GC61&gt;=6,8,GC61+2),FALSE),0),""),IF(EX61&lt;&gt;"",IF(AND(EZ61&lt;=10,EX61&gt;=$EY$92),HLOOKUP(EZ61,Points_Table,IF(GC61&gt;=6,8,GC61+2),FALSE),0),"")),"")</f>
        <v/>
      </c>
      <c r="FC61" s="56" t="str">
        <f>IF(FB61&gt;0,IF(FA61&lt;&gt;"",AVERAGE(IF(AND($G61="3",FA61&lt;&gt;""),HLOOKUP(FA61,Points_Table_Modified,IF(GC61&gt;=6,8,GC61+2),FALSE),IF(FA61&lt;&gt;"",HLOOKUP(FA61,Points_Table,IF(GC61&gt;=6,8,GC61+2),FALSE),"")),FB61),FB61),0)</f>
        <v/>
      </c>
      <c r="FD61" s="51" t="str">
        <f>IF(AND($G61="2",EX61&lt;&gt;""),EX61,"")</f>
        <v/>
      </c>
      <c r="FE61" s="52" t="str">
        <f>IF(AND(EX61&lt;&gt;"",$G61="2"),_xlfn.RANK.EQ(EX61,$FD$6:$FD$89),"")</f>
        <v/>
      </c>
      <c r="FF61" s="52" t="str">
        <f>IF(IF(FE61&lt;&gt;"",IF(MAX(COUNTIF($FE$6:$FE$89,$FE$6:$FE$89))&gt;1,"x",""),"")&lt;&gt;"",FE61+1,"")</f>
        <v/>
      </c>
      <c r="FG61" s="54" t="str">
        <f>IF(FE61&lt;&gt;"",IF($G61="3",IF(EX61&lt;&gt;"",IF(AND(FE61&lt;=10,EX61&gt;=$FD$92),HLOOKUP(FE61,Points_Table_Modified,IF(GC61&gt;=6,8,GC61+2),FALSE),0),""),IF(EX61&lt;&gt;"",IF(AND(FE61&lt;=10,EX61&gt;=$FD$92),HLOOKUP(FE61,Points_Table,IF(GC61&gt;=6,8,GC61+2),FALSE),0),"")),"")</f>
        <v/>
      </c>
      <c r="FH61" s="56" t="str">
        <f>IF(FG61&gt;0,IF(FF61&lt;&gt;"",AVERAGE(IF(AND($G61="3",FF61&lt;&gt;""),HLOOKUP(FF61,Points_Table_Modified,IF(GC61&gt;=6,8,GC61+2),FALSE),IF(FF61&lt;&gt;"",HLOOKUP(FF61,Points_Table,IF(GC61&gt;=6,8,GC61+2),FALSE),"")),FG61),FG61),0)</f>
        <v/>
      </c>
      <c r="FI61" s="51" t="str">
        <f>IF(AND($G61="3",EX61&lt;&gt;""),EX61,"")</f>
        <v/>
      </c>
      <c r="FJ61" s="52" t="str">
        <f>IF(AND(EX61&lt;&gt;"",$G61="3"),_xlfn.RANK.EQ(EX61,$FI$6:$FI$89),"")</f>
        <v/>
      </c>
      <c r="FK61" s="52" t="str">
        <f>IF(IF(FJ61&lt;&gt;"",IF(MAX(COUNTIF($FJ$6:$FJ$89,$FJ$6:$FJ$89))&gt;1,"x",""),"")&lt;&gt;"",FJ61+1,"")</f>
        <v/>
      </c>
      <c r="FL61" s="52" t="str">
        <f>IF(FJ61&lt;&gt;"",IF($G61="3",IF(EX61&lt;&gt;"",IF(AND(FJ61&lt;=20,EX61&gt;=$FI$92),HLOOKUP(FJ61,Points_Table_Modified,IF(GC61&gt;=6,8,GC61+2),FALSE),0),""),IF(EX61&lt;&gt;"",IF(AND(FJ61&lt;=10,EX61&gt;=$FI$92),HLOOKUP(FJ61,Points_Table,IF(GC61&gt;=6,8,GC61+2),FALSE),0),"")),"")</f>
        <v/>
      </c>
      <c r="FM61" s="56" t="str">
        <f>IF(FL61&gt;0,IF(FK61&lt;&gt;"",AVERAGE(IF(AND($G61="3",FK61&lt;&gt;""),HLOOKUP(FK61,Points_Table_Modified,IF(GC61&gt;=6,8,GC61+2),FALSE),IF(FK61&lt;&gt;"",HLOOKUP(FK61,Points_Table,IF(GC61&gt;=6,8,GC61+2),FALSE),"")),FL61),FL61),0)</f>
        <v/>
      </c>
      <c r="FN61" s="51" t="str">
        <f>IF(AND($G61="4",EX61&lt;&gt;""),EX61,"")</f>
        <v/>
      </c>
      <c r="FO61" s="52" t="str">
        <f>IF(AND(EX61&lt;&gt;"",G61="4"),_xlfn.RANK.EQ(EX61,$FN$6:$FN$89),"")</f>
        <v/>
      </c>
      <c r="FP61" s="52" t="str">
        <f>IF(IF(FO61&lt;&gt;"",IF(MAX(COUNTIF($FO$6:$FO$89,$FO$6:$FO$89))&gt;1,"x",""),"")&lt;&gt;"",FO61+1,"")</f>
        <v/>
      </c>
      <c r="FQ61" s="52" t="str">
        <f>IF(FO61&lt;&gt;"",IF($G61="3",IF(EX61&lt;&gt;"",IF(AND(FO61&lt;=10,EX61&gt;=$FN$92),HLOOKUP(FO61,Points_Table_Modified,IF(GC61&gt;=6,8,GC61+2),FALSE),0),""),IF(EX61&lt;&gt;"",IF(AND(FO61&lt;=10,EX61&gt;=$FN$92),HLOOKUP(FO61,Points_Table,IF(GC61&gt;=6,8,GC61+2),FALSE),0),"")),"")</f>
        <v/>
      </c>
      <c r="FR61" s="56" t="str">
        <f>IF(FQ61&gt;0,IF(FP61&lt;&gt;"",AVERAGE(IF(AND($G61="3",FP61&lt;&gt;""),HLOOKUP(FP61,Points_Table_Modified,IF(GC61&gt;=6,8,GC61+2),FALSE),IF(FP61&lt;&gt;"",HLOOKUP(FP61,Points_Table,IF(GC61&gt;=6,8,GC61+2),FALSE),"")),FQ61),FQ61),0)</f>
        <v/>
      </c>
      <c r="FS61" s="51" t="str">
        <f>IF(AND($G61="5",EX61&lt;&gt;""),EX61,"")</f>
        <v/>
      </c>
      <c r="FT61" s="52" t="str">
        <f>IF(AND(EX61&lt;&gt;"",$G61="5"),_xlfn.RANK.EQ(EX61,$FS$6:$FS$89),"")</f>
        <v/>
      </c>
      <c r="FU61" s="52" t="str">
        <f>IF(IF(FT61&lt;&gt;"",IF(MAX(COUNTIF($FT$6:$FT$89,$FT$6:$FT$89))&gt;1,"x",""),"")&lt;&gt;"",FT61+1,"")</f>
        <v/>
      </c>
      <c r="FV61" s="52" t="str">
        <f>IF(FT61&lt;&gt;"",IF($G61="3",IF(EX61&lt;&gt;"",IF(AND(FT61&lt;=10,EX61&gt;=$FS$92),HLOOKUP(FT61,Points_Table_Modified,IF(GC61&gt;=6,8,GC61+2),FALSE),0),""),IF(EX61&lt;&gt;"",IF(AND(FT61&lt;=10,EX61&gt;=$FS$92),HLOOKUP(FT61,Points_Table,IF(GC61&gt;=6,8,GC61+2),FALSE),0),"")),"")</f>
        <v/>
      </c>
      <c r="FW61" s="56" t="str">
        <f>IF(FV61&gt;0,IF(FU61&lt;&gt;"",AVERAGE(IF(AND($G61="3",FU61&lt;&gt;""),HLOOKUP(FU61,Points_Table_Modified,IF(GC61&gt;=6,8,GC61+2),FALSE),IF(FU61&lt;&gt;"",HLOOKUP(FU61,Points_Table,IF(GC61&gt;=6,8,GC61+2),FALSE),"")),FV61),FV61),0)</f>
        <v/>
      </c>
      <c r="FX61" s="51" t="str">
        <f>IF(AND($G61="6",EX61&lt;&gt;""),EX61,"")</f>
        <v/>
      </c>
      <c r="FY61" s="52" t="str">
        <f>IF(AND(EX61&lt;&gt;"",$G61="6"),_xlfn.RANK.EQ(EX61,$FX$6:$FX$89),"")</f>
        <v/>
      </c>
      <c r="FZ61" s="52" t="str">
        <f>IF(IF(FY61&lt;&gt;"",IF(MAX(COUNTIF($FY$6:$FY$89,$FY$6:$FY$89))&gt;1,"x",""),"")&lt;&gt;"",FY61+1,"")</f>
        <v/>
      </c>
      <c r="GA61" s="52" t="str">
        <f>IF(FY61&lt;&gt;"",IF($G61="3",IF(EX61&lt;&gt;"",IF(AND(FY61&lt;=10,EX61&gt;=$FX$92),HLOOKUP(FY61,Points_Table_Modified,IF(GC61&gt;=6,8,GC61+2),FALSE),0),""),IF(EX61&lt;&gt;"",IF(AND(FY61&lt;=10,EX61&gt;=$FX$92),HLOOKUP(FY61,Points_Table,IF(GC61&gt;=6,8,GC61+2),FALSE),0),"")),"")</f>
        <v/>
      </c>
      <c r="GB61" s="56" t="str">
        <f>IF(GA61&gt;0,IF(FZ61&lt;&gt;"",AVERAGE(IF(AND($G61="3",FZ61&lt;&gt;""),HLOOKUP(FZ61,Points_Table_Modified,IF(GC61&gt;=6,8,GC61+2),FALSE),IF(FZ61&lt;&gt;"",HLOOKUP(FZ61,Points_Table,IF(GC61&gt;=6,8,GC61+2),FALSE),"")),GA61),GA61),0)</f>
        <v/>
      </c>
      <c r="GC61" s="57" t="e">
        <f>VLOOKUP($G61,Entries_D_Event,8,FALSE)</f>
        <v>#N/A</v>
      </c>
      <c r="GD61" s="52" t="str">
        <f>CONCATENATE(FY61,FT61,FO61,FJ61,FE61,EZ61)</f>
        <v/>
      </c>
      <c r="GE61" s="118" t="str">
        <f>IF(GD61&lt;&gt;"",IF(AND($G61="3",EX61&lt;&gt;""),10,IF(EX61&lt;&gt;"",5,"")),"")</f>
        <v/>
      </c>
      <c r="GF61" s="118">
        <f>_xlfn.NUMBERVALUE(IF(GD61&lt;&gt;"",CONCATENATE(GB61,FW61,FR61,FM61,FH61,FC61),""))</f>
        <v>0</v>
      </c>
      <c r="GG61" s="56">
        <f>IFERROR(GE61+GF61,0)</f>
        <v>0</v>
      </c>
      <c r="GH61" s="90"/>
      <c r="GI61" s="52" t="str">
        <f>IF(AND($G61="1",GH61&lt;&gt;""),GH61,"")</f>
        <v/>
      </c>
      <c r="GJ61" s="52" t="str">
        <f>IF(AND(GH61&lt;&gt;"",$G61="1"),_xlfn.RANK.EQ(GH61,$GI$6:$GI$89),"")</f>
        <v/>
      </c>
      <c r="GK61" s="52" t="str">
        <f>IF(IF(GJ61&lt;&gt;"",IF(MAX(COUNTIF($GJ$6:$GJ$89,$GJ$6:$GJ$89))&gt;1,"x",""),"")&lt;&gt;"",GJ61+1,"")</f>
        <v/>
      </c>
      <c r="GL61" s="52" t="str">
        <f>IF(GJ61&lt;&gt;"",IF($G61="3",IF(GH61&lt;&gt;"",IF(AND(GJ61&lt;=10,GH61&gt;=$GI$92),HLOOKUP(GJ61,Points_Table_Modified,IF(HM61&gt;=6,8,HM61+2),FALSE),0),""),IF(GH61&lt;&gt;"",IF(AND(GJ61&lt;=10,GH61&gt;=$GI$92),HLOOKUP(GJ61,Points_Table,IF(HM61&gt;=6,8,HM61+2),FALSE),0),"")),"")</f>
        <v/>
      </c>
      <c r="GM61" s="53" t="str">
        <f>IF(GK61&lt;&gt;"",AVERAGE(IF(AND($G61="3",GK61&lt;&gt;""),HLOOKUP(GK61,Points_Table_Modified,IF(HM61&gt;=6,8,HM61+2),FALSE),IF(GK61&lt;&gt;"",HLOOKUP(GK61,Points_Table,IF(HM61&gt;=6,8,HM61+2),FALSE),"")),GL61),GL61)</f>
        <v/>
      </c>
      <c r="GN61" s="51" t="str">
        <f>IF(AND($G61="2",GH61&lt;&gt;""),GH61,"")</f>
        <v/>
      </c>
      <c r="GO61" s="52" t="str">
        <f>IF(AND(GH61&lt;&gt;"",$G61="2"),_xlfn.RANK.EQ(GH61,$GN$6:$GN$89),"")</f>
        <v/>
      </c>
      <c r="GP61" s="52" t="str">
        <f>IF(IF(GO61&lt;&gt;"",IF(MAX(COUNTIF($GO$6:$GO$89,$GO$6:$GO$89))&gt;1,"x",""),"")&lt;&gt;"",GO61+1,"")</f>
        <v/>
      </c>
      <c r="GQ61" s="54" t="str">
        <f>IF(GO61&lt;&gt;"",IF($G61="3",IF(GH61&lt;&gt;"",IF(AND(GO61&lt;=10,GH61&gt;=$GN$92),HLOOKUP(GO61,Points_Table_Modified,IF(HM61&gt;=6,8,HM61+2),FALSE),0),""),IF(GH61&lt;&gt;"",IF(AND(GO61&lt;=10,GH61&gt;=$GN$92),HLOOKUP(GO61,Points_Table,IF(HM61&gt;=6,8,HM61+2),FALSE),0),"")),"")</f>
        <v/>
      </c>
      <c r="GR61" s="53" t="str">
        <f>IF(GP61&lt;&gt;"",AVERAGE(IF(AND($G61="3",GP61&lt;&gt;""),HLOOKUP(GP61,Points_Table_Modified,IF(HM61&gt;=6,8,HM61+2),FALSE),IF(GP61&lt;&gt;"",HLOOKUP(GP61,Points_Table,IF(HM61&gt;=6,8,HM61+2),FALSE),"")),GQ61),GQ61)</f>
        <v/>
      </c>
      <c r="GS61" s="51" t="str">
        <f>IF(AND($G61="3",GH61&lt;&gt;""),GH61,"")</f>
        <v/>
      </c>
      <c r="GT61" s="52" t="str">
        <f>IF(AND(GH61&lt;&gt;"",$G61="3"),_xlfn.RANK.EQ(GH61,$GS$6:$GS$89),"")</f>
        <v/>
      </c>
      <c r="GU61" s="52" t="str">
        <f>IF(IF(GT61&lt;&gt;"",IF(MAX(COUNTIF($GT$6:$GT$89,$GT$6:$GT$89))&gt;1,"x",""),"")&lt;&gt;"",GT61+1,"")</f>
        <v/>
      </c>
      <c r="GV61" s="52" t="str">
        <f>IF(GT61&lt;&gt;"",IF($G61="3",IF(GH61&lt;&gt;"",IF(AND(GT61&lt;=20,GH61&gt;=$GS$92),HLOOKUP(GT61,Points_Table_Modified,IF(HM61&gt;=6,8,HM61+2),FALSE),0),""),IF(GH61&lt;&gt;"",IF(AND(GT61&lt;=10,GH61&gt;=$GS$92),HLOOKUP(GT61,Points_Table,IF(HM61&gt;=6,8,HM61+2),FALSE),0),"")),"")</f>
        <v/>
      </c>
      <c r="GW61" s="53" t="str">
        <f>IF(GU61&lt;&gt;"",AVERAGE(IF(AND($G61="3",GU61&lt;&gt;""),HLOOKUP(GU61,Points_Table_Modified,IF(HM61&gt;=6,8,HM61+2),FALSE),IF(GU61&lt;&gt;"",HLOOKUP(GU61,Points_Table,IF(HM61&gt;=6,8,HM61+2),FALSE),"")),GV61),GV61)</f>
        <v/>
      </c>
      <c r="GX61" s="51" t="str">
        <f>IF(AND($G61="4",GH61&lt;&gt;""),GH61,"")</f>
        <v/>
      </c>
      <c r="GY61" s="52" t="str">
        <f>IF(AND($GH61&lt;&gt;"",G61="4"),_xlfn.RANK.EQ(GH61,$GX$6:$GX$89),"")</f>
        <v/>
      </c>
      <c r="GZ61" s="52" t="str">
        <f>IF(IF(GY61&lt;&gt;"",IF(MAX(COUNTIF($GY$6:$GY$89,$GY$6:$GY$89))&gt;1,"x",""),"")&lt;&gt;"",GY61+1,"")</f>
        <v/>
      </c>
      <c r="HA61" s="52" t="str">
        <f>IF(GY61&lt;&gt;"",IF($G61="3",IF(GH61&lt;&gt;"",IF(AND(GY61&lt;=10,GH61&gt;=$GX$92),HLOOKUP(GY61,Points_Table_Modified,IF(HM61&gt;=6,8,HM61+2),FALSE),0),""),IF(GH61&lt;&gt;"",IF(AND(GY61&lt;=10,GH61&gt;=$GX$92),HLOOKUP(GY61,Points_Table,IF(HM61&gt;=6,8,HM61+2),FALSE),0),"")),"")</f>
        <v/>
      </c>
      <c r="HB61" s="53" t="str">
        <f>IF(GZ61&lt;&gt;"",AVERAGE(IF(AND($G61="3",GZ61&lt;&gt;""),HLOOKUP(GZ61,Points_Table_Modified,IF(HM61&gt;=6,8,HM61+2),FALSE),IF(GZ61&lt;&gt;"",HLOOKUP(GZ61,Points_Table,IF(HM61&gt;=6,8,HM61+2),FALSE),"")),HA61),HA61)</f>
        <v/>
      </c>
      <c r="HC61" s="51" t="str">
        <f>IF(AND($G61="5",GH61&lt;&gt;""),GH61,"")</f>
        <v/>
      </c>
      <c r="HD61" s="52" t="str">
        <f>IF(AND(GH61&lt;&gt;"",$G61="5"),_xlfn.RANK.EQ(GH61,$HC$6:$HC$89),"")</f>
        <v/>
      </c>
      <c r="HE61" s="52" t="str">
        <f>IF(IF(HD61&lt;&gt;"",IF(MAX(COUNTIF($HD$6:$HD$89,$HD$6:$HD$89))&gt;1,"x",""),"")&lt;&gt;"",HD61+1,"")</f>
        <v/>
      </c>
      <c r="HF61" s="52" t="str">
        <f>IF(HD61&lt;&gt;"",IF($G61="3",IF(GH61&lt;&gt;"",IF(AND(HD61&lt;=10,GH61&gt;=$HC$92),HLOOKUP(HD61,Points_Table_Modified,IF(HM61&gt;=6,8,HM61+2),FALSE),0),""),IF(GH61&lt;&gt;"",IF(AND(HD61&lt;=10,GH61&gt;=$HC$92),HLOOKUP(HD61,Points_Table,IF(HM61&gt;=6,8,HM61+2),FALSE),0),"")),"")</f>
        <v/>
      </c>
      <c r="HG61" s="53" t="str">
        <f>IF(HE61&lt;&gt;"",AVERAGE(IF(AND($G61="3",HE61&lt;&gt;""),HLOOKUP(HE61,Points_Table_Modified,IF(HM61&gt;=6,8,HM61+2),FALSE),IF(HE61&lt;&gt;"",HLOOKUP(HE61,Points_Table,IF(HM61&gt;=6,8,HM61+2),FALSE),"")),HF61),HF61)</f>
        <v/>
      </c>
      <c r="HH61" s="51" t="str">
        <f>IF(AND($G61="6",GH61&lt;&gt;""),GH61,"")</f>
        <v/>
      </c>
      <c r="HI61" s="52" t="str">
        <f>IF(AND(GH61&lt;&gt;"",$G61="6"),_xlfn.RANK.EQ(GH61,$HH$6:$HH$89),"")</f>
        <v/>
      </c>
      <c r="HJ61" s="52" t="str">
        <f>IF(IF(HI61&lt;&gt;"",IF(MAX(COUNTIF($HI$6:$HI$89,$HI$6:$HI$89))&gt;1,"x",""),"")&lt;&gt;"",HI61+1,"")</f>
        <v/>
      </c>
      <c r="HK61" s="52" t="str">
        <f>IF(HI61&lt;&gt;"",IF($G61="3",IF(GH61&lt;&gt;"",IF(AND(HI61&lt;=10,GH61&gt;=$HH$92),HLOOKUP(HI61,Points_Table_Modified,IF(HM61&gt;=6,8,HM61+2),FALSE),0),""),IF(GH61&lt;&gt;"",IF(AND(HI61&lt;=10,GH61&gt;=$HH$92),HLOOKUP(HI61,Points_Table,IF(HM61&gt;=6,8,HM61+2),FALSE),0),"")),"")</f>
        <v/>
      </c>
      <c r="HL61" s="53" t="str">
        <f>IF(HJ61&lt;&gt;"",AVERAGE(IF(AND($G61="3",HJ61&lt;&gt;""),HLOOKUP(HJ61,Points_Table_Modified,IF(HM61&gt;=6,8,HM61+2),FALSE),IF(HJ61&lt;&gt;"",HLOOKUP(HJ61,Points_Table,IF(HM61&gt;=6,8,HM61+2),FALSE),"")),HK61),HK61)</f>
        <v/>
      </c>
      <c r="HM61" s="57" t="e">
        <f>VLOOKUP($G61,Entries_D_Event,9,FALSE)</f>
        <v>#N/A</v>
      </c>
      <c r="HN61" s="52" t="str">
        <f>CONCATENATE(HI61,HD61,GY61,GT61,GO61,GJ61)</f>
        <v/>
      </c>
      <c r="HO61" s="118" t="str">
        <f>IF(HN61&lt;&gt;"",IF(AND($G61="3",GH61&lt;&gt;""),10,IF(GH61&lt;&gt;"",5,"")),"")</f>
        <v/>
      </c>
      <c r="HP61" s="118">
        <f>_xlfn.NUMBERVALUE(IF(HN61&lt;&gt;"",CONCATENATE(HL61,HG61,HB61,GW61,GR61,GM61),""))</f>
        <v>0</v>
      </c>
      <c r="HQ61" s="56">
        <f>IFERROR(HO61+HP61,0)</f>
        <v>0</v>
      </c>
      <c r="HR61" s="90"/>
      <c r="HS61" s="52" t="str">
        <f>IF(AND($G61="1",HR61&lt;&gt;""),HR61,"")</f>
        <v/>
      </c>
      <c r="HT61" s="52" t="str">
        <f>IF(AND(HR61&lt;&gt;"",$G61="1"),_xlfn.RANK.EQ(HR61,$HS$6:$HS$89),"")</f>
        <v/>
      </c>
      <c r="HU61" s="52" t="str">
        <f>IF(IF(HT61&lt;&gt;"",IF(MAX(COUNTIF($HT$6:$HT$89,$HT$6:$HT$89))&gt;1,"x",""),"")&lt;&gt;"",HT61+1,"")</f>
        <v/>
      </c>
      <c r="HV61" s="52" t="str">
        <f>IF(HT61&lt;&gt;"",IF($G61="3",IF(HR61&lt;&gt;"",IF(AND(HT61&lt;=10,HR61&gt;=$HS$92),HLOOKUP(HT61,Points_Table_Modified,IF(IW61&gt;=6,8,IW61+2),FALSE),0),""),IF(HR61&lt;&gt;"",IF(AND(HT61&lt;=10,HR61&gt;=$HS$92),HLOOKUP(HT61,Points_Table,IF(IW61&gt;=6,8,IW61+2),FALSE),0),"")),"")</f>
        <v/>
      </c>
      <c r="HW61" s="53" t="str">
        <f>IF(HU61&lt;&gt;"",AVERAGE(IF(AND($G61="3",HU61&lt;&gt;""),HLOOKUP(HU61,Points_Table_Modified,IF(IW61&gt;=6,8,IW61+2),FALSE),IF(HU61&lt;&gt;"",HLOOKUP(HU61,Points_Table,IF(IW61&gt;=6,8,IW61+2),FALSE),"")),HV61),HV61)</f>
        <v/>
      </c>
      <c r="HX61" s="51" t="str">
        <f>IF(AND($G61="2",HR61&lt;&gt;""),HR61,"")</f>
        <v/>
      </c>
      <c r="HY61" s="52" t="str">
        <f>IF(AND(HR61&lt;&gt;"",$G61="2"),_xlfn.RANK.EQ(HR61,$HX$6:$HX$89),"")</f>
        <v/>
      </c>
      <c r="HZ61" s="52" t="str">
        <f>IF(IF(HY61&lt;&gt;"",IF(MAX(COUNTIF($HY$6:$HY$89,$HY$6:$HY$89))&gt;1,"x",""),"")&lt;&gt;"",HY61+1,"")</f>
        <v/>
      </c>
      <c r="IA61" s="54" t="str">
        <f>IF(HY61&lt;&gt;"",IF($G61="3",IF(HR61&lt;&gt;"",IF(AND(HY61&lt;=10,HR61&gt;=$HX$92),HLOOKUP(HY61,Points_Table_Modified,IF(IW61&gt;=6,8,IW61+2),FALSE),0),""),IF(HR61&lt;&gt;"",IF(AND(HY61&lt;=10,HR61&gt;=$HX$92),HLOOKUP(HY61,Points_Table,IF(IW61&gt;=6,8,IW61+2),FALSE),0),"")),"")</f>
        <v/>
      </c>
      <c r="IB61" s="53" t="str">
        <f>IF(HZ61&lt;&gt;"",AVERAGE(IF(AND($G61="3",HZ61&lt;&gt;""),HLOOKUP(HZ61,Points_Table_Modified,IF(IW61&gt;=6,8,IW61+2),FALSE),IF(HZ61&lt;&gt;"",HLOOKUP(HZ61,Points_Table,IF(IW61&gt;=6,8,IW61+2),FALSE),"")),IA61),IA61)</f>
        <v/>
      </c>
      <c r="IC61" s="51" t="str">
        <f>IF(AND($G61="3",HR61&lt;&gt;""),HR61,"")</f>
        <v/>
      </c>
      <c r="ID61" s="52" t="str">
        <f>IF(AND(HR61&lt;&gt;"",$G61="3"),_xlfn.RANK.EQ(HR61,$IC$6:$IC$89),"")</f>
        <v/>
      </c>
      <c r="IE61" s="52" t="str">
        <f>IF(IF(ID61&lt;&gt;"",IF(MAX(COUNTIF($ID$6:$ID$89,$ID$6:$ID$89))&gt;1,"x",""),"")&lt;&gt;"",ID61+1,"")</f>
        <v/>
      </c>
      <c r="IF61" s="52" t="str">
        <f>IF(ID61&lt;&gt;"",IF($G61="3",IF(HR61&lt;&gt;"",IF(AND(ID61&lt;=20,HR61&gt;=$IC$92),HLOOKUP(ID61,Points_Table_Modified,IF(IW61&gt;=6,8,IW61+2),FALSE),0),""),IF(HR61&lt;&gt;"",IF(AND(ID61&lt;=10,HR61&gt;=$IC$92),HLOOKUP(ID61,Points_Table,IF(IW61&gt;=6,8,IW61+2),FALSE),0),"")),"")</f>
        <v/>
      </c>
      <c r="IG61" s="53" t="str">
        <f>IF(IE61&lt;&gt;"",AVERAGE(IF(AND($G61="3",IE61&lt;&gt;""),HLOOKUP(IE61,Points_Table_Modified,IF(IW61&gt;=6,8,IW61+2),FALSE),IF(IE61&lt;&gt;"",HLOOKUP(IE61,Points_Table,IF(IW61&gt;=6,8,IW61+2),FALSE),"")),IF61),IF61)</f>
        <v/>
      </c>
      <c r="IH61" s="51" t="str">
        <f>IF(AND($G61="4",HR61&lt;&gt;""),HR61,"")</f>
        <v/>
      </c>
      <c r="II61" s="52" t="str">
        <f>IF(AND(HR61&lt;&gt;"",G61="4"),_xlfn.RANK.EQ(HR61,$IH$6:$IH$89),"")</f>
        <v/>
      </c>
      <c r="IJ61" s="52" t="str">
        <f>IF(IF(II61&lt;&gt;"",IF(MAX(COUNTIF($II$6:$II$89,$II$6:$II$89))&gt;1,"x",""),"")&lt;&gt;"",II61+1,"")</f>
        <v/>
      </c>
      <c r="IK61" s="52" t="str">
        <f>IF(II61&lt;&gt;"",IF($G61="3",IF(HR61&lt;&gt;"",IF(AND(II61&lt;=10,HR61&gt;=$IH$92),HLOOKUP(II61,Points_Table_Modified,IF(IW61&gt;=6,8,IW61+2),FALSE),0),""),IF(HR61&lt;&gt;"",IF(AND(II61&lt;=10,HR61&gt;=$IH$92),HLOOKUP(II61,Points_Table,IF(IW61&gt;=6,8,IW61+2),FALSE),0),"")),"")</f>
        <v/>
      </c>
      <c r="IL61" s="53" t="str">
        <f>IF(IJ61&lt;&gt;"",AVERAGE(IF(AND($G61="3",IJ61&lt;&gt;""),HLOOKUP(IJ61,Points_Table_Modified,IF(IW61&gt;=6,8,IW61+2),FALSE),IF(IJ61&lt;&gt;"",HLOOKUP(IJ61,Points_Table,IF(IW61&gt;=6,8,IW61+2),FALSE),"")),IK61),IK61)</f>
        <v/>
      </c>
      <c r="IM61" s="51" t="str">
        <f>IF(AND($G61="5",HR61&lt;&gt;""),HR61,"")</f>
        <v/>
      </c>
      <c r="IN61" s="52" t="str">
        <f>IF(AND(HR61&lt;&gt;"",$G61="5"),_xlfn.RANK.EQ(HR61,$IM$6:$IM$89),"")</f>
        <v/>
      </c>
      <c r="IO61" s="52" t="str">
        <f>IF(IF(IN61&lt;&gt;"",IF(MAX(COUNTIF($IN$6:$IN$89,$IN$6:$IN$89))&gt;1,"x",""),"")&lt;&gt;"",IN61+1,"")</f>
        <v/>
      </c>
      <c r="IP61" s="52" t="str">
        <f>IF(IN61&lt;&gt;"",IF($G61="3",IF(HR61&lt;&gt;"",IF(AND(IN61&lt;=10,HR61&gt;=$IM$92),HLOOKUP(IN61,Points_Table_Modified,IF(IW61&gt;=6,8,IW61+2),FALSE),0),""),IF(HR61&lt;&gt;"",IF(AND(IN61&lt;=10,HR61&gt;=$IM$92),HLOOKUP(IN61,Points_Table,IF(IW61&gt;=6,8,IW61+2),FALSE),0),"")),"")</f>
        <v/>
      </c>
      <c r="IQ61" s="53" t="str">
        <f>IF(IO61&lt;&gt;"",AVERAGE(IF(AND($G61="3",IO61&lt;&gt;""),HLOOKUP(IO61,Points_Table_Modified,IF(IW61&gt;=6,8,IW61+2),FALSE),IF(IO61&lt;&gt;"",HLOOKUP(IO61,Points_Table,IF(IW61&gt;=6,8,IW61+2),FALSE),"")),IP61),IP61)</f>
        <v/>
      </c>
      <c r="IR61" s="51" t="str">
        <f>IF(AND($G61="6",HR61&lt;&gt;""),HR61,"")</f>
        <v/>
      </c>
      <c r="IS61" s="52" t="str">
        <f>IF(AND(HR61&lt;&gt;"",$G61="6"),_xlfn.RANK.EQ(HR61,$IR$6:$IR$89),"")</f>
        <v/>
      </c>
      <c r="IT61" s="52" t="str">
        <f>IF(IF(IS61&lt;&gt;"",IF(MAX(COUNTIF($IS$6:$IS$89,$IS$6:$IS$89))&gt;1,"x",""),"")&lt;&gt;"",IS61+1,"")</f>
        <v/>
      </c>
      <c r="IU61" s="52" t="str">
        <f>IF(IS61&lt;&gt;"",IF($G61="3",IF(HR61&lt;&gt;"",IF(AND(IS61&lt;=10,HR61&gt;=$IR$92),HLOOKUP(IS61,Points_Table_Modified,IF(IW61&gt;=6,8,IW61+2),FALSE),0),""),IF(HR61&lt;&gt;"",IF(AND(IS61&lt;=10,HR61&gt;=$IR$92),HLOOKUP(IS61,Points_Table,IF(IW61&gt;=6,8,IW61+2),FALSE),0),"")),"")</f>
        <v/>
      </c>
      <c r="IV61" s="53" t="str">
        <f>IF(IT61&lt;&gt;"",AVERAGE(IF(AND($G61="3",IT61&lt;&gt;""),HLOOKUP(IT61,Points_Table_Modified,IF(IW61&gt;=6,8,IW61+2),FALSE),IF(IT61&lt;&gt;"",HLOOKUP(IT61,Points_Table,IF(IW61&gt;=6,8,IW61+2),FALSE),"")),IU61),IU61)</f>
        <v/>
      </c>
      <c r="IW61" s="57" t="e">
        <f>VLOOKUP($G61,Entries_D_Event,10,FALSE)</f>
        <v>#N/A</v>
      </c>
      <c r="IX61" s="52" t="str">
        <f>CONCATENATE(IS61,IN61,II61,ID61,HY61,HT61)</f>
        <v/>
      </c>
      <c r="IY61" s="118" t="str">
        <f>IF(IX61&lt;&gt;"",IF(AND($G61="3",HR61&lt;&gt;""),10,IF(HR61&lt;&gt;"",5,"")),"")</f>
        <v/>
      </c>
      <c r="IZ61" s="118">
        <f>_xlfn.NUMBERVALUE(IF(IX61&lt;&gt;"",CONCATENATE(IV61,IQ61,IL61,IG61,IB61,HW61),""))</f>
        <v>0</v>
      </c>
      <c r="JA61" s="56">
        <f>IFERROR(IY61+IZ61,0)</f>
        <v>0</v>
      </c>
      <c r="JB61" s="90"/>
      <c r="JC61" s="52" t="str">
        <f>IF(AND($G61="1",JB61&lt;&gt;""),JB61,"")</f>
        <v/>
      </c>
      <c r="JD61" s="52" t="str">
        <f>IF(AND(JB61&lt;&gt;"",$G61="1"),_xlfn.RANK.EQ(JB61,$JC$6:$JC$89),"")</f>
        <v/>
      </c>
      <c r="JE61" s="52" t="str">
        <f>IF(IF(JD61&lt;&gt;"",IF(MAX(COUNTIF($JD$6:$JD$89,$JD$6:$JD$89))&gt;1,"x",""),"")&lt;&gt;"",JD61+1,"")</f>
        <v/>
      </c>
      <c r="JF61" s="52" t="str">
        <f>IF(JD61&lt;&gt;"",IF($G61="3",IF(JB61&lt;&gt;"",IF(AND(JD61&lt;=10,JB61&gt;=$JC$92),HLOOKUP(JD61,Points_Table_Modified,IF(KG61&gt;=6,8,KG61+2),FALSE),0),""),IF(JB61&lt;&gt;"",IF(AND(JD61&lt;=10,JB61&gt;=$JC$92),HLOOKUP(JD61,Points_Table,IF(KG61&gt;=6,8,KG61+2),FALSE),0),"")),"")</f>
        <v/>
      </c>
      <c r="JG61" s="53" t="str">
        <f>IF(JE61&lt;&gt;"",AVERAGE(IF(AND($G61="3",JE61&lt;&gt;""),HLOOKUP(JE61,Points_Table_Modified,IF(KG61&gt;=6,8,KG61+2),FALSE),IF(JE61&lt;&gt;"",HLOOKUP(JE61,Points_Table,IF(KG61&gt;=6,8,KG61+2),FALSE),"")),JF61),JF61)</f>
        <v/>
      </c>
      <c r="JH61" s="51" t="str">
        <f>IF(AND($G61="2",JB61&lt;&gt;""),JB61,"")</f>
        <v/>
      </c>
      <c r="JI61" s="52" t="str">
        <f>IF(AND(JB61&lt;&gt;"",$G61="2"),_xlfn.RANK.EQ(JB61,$JH$6:$JH$89),"")</f>
        <v/>
      </c>
      <c r="JJ61" s="52" t="str">
        <f>IF(IF(JI61&lt;&gt;"",IF(MAX(COUNTIF($JI$6:$JI$89,$JI$6:$JI$89))&gt;1,"x",""),"")&lt;&gt;"",JI61+1,"")</f>
        <v/>
      </c>
      <c r="JK61" s="54" t="str">
        <f>IF(JI61&lt;&gt;"",IF($G61="3",IF(JB61&lt;&gt;"",IF(AND(JI61&lt;=10,JB61&gt;=$JH$92),HLOOKUP(JI61,Points_Table_Modified,IF(KG61&gt;=6,8,KG61+2),FALSE),0),""),IF(JB61&lt;&gt;"",IF(AND(JI61&lt;=10,JB61&gt;=$JH$92),HLOOKUP(JI61,Points_Table,IF(KG61&gt;=6,8,KG61+2),FALSE),0),"")),"")</f>
        <v/>
      </c>
      <c r="JL61" s="53" t="str">
        <f>IF(JJ61&lt;&gt;"",AVERAGE(IF(AND($G61="3",JJ61&lt;&gt;""),HLOOKUP(JJ61,Points_Table_Modified,IF(KG61&gt;=6,8,KG61+2),FALSE),IF(JJ61&lt;&gt;"",HLOOKUP(JJ61,Points_Table,IF(KG61&gt;=6,8,KG61+2),FALSE),"")),JK61),JK61)</f>
        <v/>
      </c>
      <c r="JM61" s="51" t="str">
        <f>IF(AND($G61="3",JB61&lt;&gt;""),JB61,"")</f>
        <v/>
      </c>
      <c r="JN61" s="52" t="str">
        <f>IF(AND(JB61&lt;&gt;"",$G61="3"),_xlfn.RANK.EQ(JB61,$JM$6:$JM$89),"")</f>
        <v/>
      </c>
      <c r="JO61" s="52" t="str">
        <f>IF(IF(JN61&lt;&gt;"",IF(MAX(COUNTIF($JN$6:$JN$89,$JN$6:$JN$89))&gt;1,"x",""),"")&lt;&gt;"",JN61+1,"")</f>
        <v/>
      </c>
      <c r="JP61" s="52" t="str">
        <f>IF(JN61&lt;&gt;"",IF($G61="3",IF(JB61&lt;&gt;"",IF(AND(JN61&lt;=20,JB61&gt;=$JM$92),HLOOKUP(JN61,Points_Table_Modified,IF(KG61&gt;=6,8,KG61+2),FALSE),0),""),IF(JB61&lt;&gt;"",IF(AND(JN61&lt;=10,JB61&gt;=$JM$92),HLOOKUP(JN61,Points_Table,IF(KG61&gt;=6,8,KG61+2),FALSE),0),"")),"")</f>
        <v/>
      </c>
      <c r="JQ61" s="53" t="str">
        <f>IF(JO61&lt;&gt;"",AVERAGE(IF(AND($G61="3",JO61&lt;&gt;""),HLOOKUP(JO61,Points_Table_Modified,IF(KG61&gt;=6,8,KG61+2),FALSE),IF(JO61&lt;&gt;"",HLOOKUP(JO61,Points_Table,IF(KG61&gt;=6,8,KG61+2),FALSE),"")),JP61),JP61)</f>
        <v/>
      </c>
      <c r="JR61" s="51" t="str">
        <f>IF(AND($G61="4",JB61&lt;&gt;""),JB61,"")</f>
        <v/>
      </c>
      <c r="JS61" s="52" t="str">
        <f>IF(AND(JB61&lt;&gt;"",G61="4"),_xlfn.RANK.EQ(JB61,$JR$6:$JR$89),"")</f>
        <v/>
      </c>
      <c r="JT61" s="52" t="str">
        <f>IF(IF(JS61&lt;&gt;"",IF(MAX(COUNTIF($JS$6:$JS$89,$JS$6:$JS$89))&gt;1,"x",""),"")&lt;&gt;"",JS61+1,"")</f>
        <v/>
      </c>
      <c r="JU61" s="52" t="str">
        <f>IF(JS61&lt;&gt;"",IF($G61="3",IF(JB61&lt;&gt;"",IF(AND(JS61&lt;=10,JB61&gt;=$JR$92),HLOOKUP(JS61,Points_Table_Modified,IF(KG61&gt;=6,8,KG61+2),FALSE),0),""),IF(JB61&lt;&gt;"",IF(AND(JS61&lt;=10,JB61&gt;=$JR$92),HLOOKUP(JS61,Points_Table,IF(KG61&gt;=6,8,KG61+2),FALSE),0),"")),"")</f>
        <v/>
      </c>
      <c r="JV61" s="53" t="str">
        <f>IF(JT61&lt;&gt;"",AVERAGE(IF(AND($G61="3",JT61&lt;&gt;""),HLOOKUP(JT61,Points_Table_Modified,IF(KG61&gt;=6,8,KG61+2),FALSE),IF(JT61&lt;&gt;"",HLOOKUP(JT61,Points_Table,IF(KG61&gt;=6,8,KG61+2),FALSE),"")),JU61),JU61)</f>
        <v/>
      </c>
      <c r="JW61" s="51" t="str">
        <f>IF(AND($G61="5",JB61&lt;&gt;""),JB61,"")</f>
        <v/>
      </c>
      <c r="JX61" s="52" t="str">
        <f>IF(AND(JB61&lt;&gt;"",$G61="5"),_xlfn.RANK.EQ(JB61,$JW$6:$JW$89),"")</f>
        <v/>
      </c>
      <c r="JY61" s="52" t="str">
        <f>IF(IF(JX61&lt;&gt;"",IF(MAX(COUNTIF($JX$6:$JX$89,$JX$6:$JX$89))&gt;1,"x",""),"")&lt;&gt;"",JX61+1,"")</f>
        <v/>
      </c>
      <c r="JZ61" s="52" t="str">
        <f>IF(JX61&lt;&gt;"",IF($G61="3",IF(JB61&lt;&gt;"",IF(AND(JX61&lt;=10,JB61&gt;=$JW$92),HLOOKUP(JX61,Points_Table_Modified,IF(KG61&gt;=6,8,KG61+2),FALSE),0),""),IF(JB61&lt;&gt;"",IF(AND(JX61&lt;=10,JB61&gt;=$JW$92),HLOOKUP(JX61,Points_Table,IF(KG61&gt;=6,8,KG61+2),FALSE),0),"")),"")</f>
        <v/>
      </c>
      <c r="KA61" s="53" t="str">
        <f>IF(JY61&lt;&gt;"",AVERAGE(IF(AND($G61="3",JY61&lt;&gt;""),HLOOKUP(JY61,Points_Table_Modified,IF(KG61&gt;=6,8,KG61+2),FALSE),IF(JY61&lt;&gt;"",HLOOKUP(JY61,Points_Table,IF(KG61&gt;=6,8,KG61+2),FALSE),"")),JZ61),JZ61)</f>
        <v/>
      </c>
      <c r="KB61" s="51" t="str">
        <f>IF(AND($G61="6",JB61&lt;&gt;""),JB61,"")</f>
        <v/>
      </c>
      <c r="KC61" s="52" t="str">
        <f>IF(AND(JB61&lt;&gt;"",$G61="6"),_xlfn.RANK.EQ(JB61,$KB$6:$KB$89),"")</f>
        <v/>
      </c>
      <c r="KD61" s="52" t="str">
        <f>IF(IF(KC61&lt;&gt;"",IF(MAX(COUNTIF($KC$6:$KC$89,$KC$6:$KC$89))&gt;1,"x",""),"")&lt;&gt;"",KC61+1,"")</f>
        <v/>
      </c>
      <c r="KE61" s="52" t="str">
        <f>IF(KC61&lt;&gt;"",IF($G61="3",IF(JB61&lt;&gt;"",IF(AND(KC61&lt;=10,JB61&gt;=$KB$92),HLOOKUP(KC61,Points_Table_Modified,IF(KG61&gt;=6,8,KG61+2),FALSE),0),""),IF(JB61&lt;&gt;"",IF(AND(KC61&lt;=10,JB61&gt;=$KB$92),HLOOKUP(KC61,Points_Table,IF(KG61&gt;=6,8,KG61+2),FALSE),0),"")),"")</f>
        <v/>
      </c>
      <c r="KF61" s="53" t="str">
        <f>IF(KD61&lt;&gt;"",AVERAGE(IF(AND($G61="3",KD61&lt;&gt;""),HLOOKUP(KD61,Points_Table_Modified,IF(KG61&gt;=6,8,KG61+2),FALSE),IF(KD61&lt;&gt;"",HLOOKUP(KD61,Points_Table,IF(KG61&gt;=6,8,KG61+2),FALSE),"")),KE61),KE61)</f>
        <v/>
      </c>
      <c r="KG61" s="57" t="e">
        <f>VLOOKUP($G61,Entries_D_Event,11,FALSE)</f>
        <v>#N/A</v>
      </c>
      <c r="KH61" s="52" t="str">
        <f>CONCATENATE(KC61,JX61,JS61,JN61,JI61,JD61)</f>
        <v/>
      </c>
      <c r="KI61" s="118" t="str">
        <f>IF(KH61&lt;&gt;"",IF(AND($G61="3",JB61&lt;&gt;""),10,IF(JB61&lt;&gt;"",5,"")),"")</f>
        <v/>
      </c>
      <c r="KJ61" s="118">
        <f>_xlfn.NUMBERVALUE(IF(KH61&lt;&gt;"",CONCATENATE(KF61,KA61,JV61,JQ61,JL61,JG61),""))</f>
        <v>0</v>
      </c>
      <c r="KK61" s="56">
        <f>IFERROR(KI61+KJ61,0)</f>
        <v>0</v>
      </c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</row>
    <row r="62" spans="1:358" s="1" customFormat="1" x14ac:dyDescent="0.25">
      <c r="A62" s="35"/>
      <c r="B62" s="45">
        <v>57</v>
      </c>
      <c r="C62" s="46" t="s">
        <v>218</v>
      </c>
      <c r="D62" s="47" t="s">
        <v>260</v>
      </c>
      <c r="E62" s="50"/>
      <c r="F62" s="50">
        <v>928</v>
      </c>
      <c r="G62" s="49"/>
      <c r="H62" s="50" t="s">
        <v>213</v>
      </c>
      <c r="I62" s="187">
        <f>AS62+CC62+DM62+EW62+GG62+HQ62+JA62+KK62</f>
        <v>0</v>
      </c>
      <c r="J62" s="116"/>
      <c r="K62" s="102" t="str">
        <f>IF(AND(J62&lt;&gt;"",$G62="1"),J62,"")</f>
        <v/>
      </c>
      <c r="L62" s="103" t="str">
        <f>IF(AND(J62&lt;&gt;"",$G62="1"),_xlfn.RANK.EQ(J62,$K$6:$K$89),"")</f>
        <v/>
      </c>
      <c r="M62" s="103" t="str">
        <f>IF(G62="6",IF(IF(L62&lt;&gt;"",IF(MAX(COUNTIF($L$6:$L$89,$L$6:$L$89))&gt;1,"x",""),"")&lt;&gt;"",L62+1,""),IF(K62=0,"",IF(IF(L62&lt;&gt;"",IF(MAX(COUNTIF($L$6:$L$89,$L$6:$L$89))&gt;1,"x",""),"")&lt;&gt;"",L62+1,"")))</f>
        <v/>
      </c>
      <c r="N62" s="103" t="str">
        <f>IF(L62&lt;&gt;"",IF($G62="3",IF(AND(L62&lt;=20,J62&gt;=$K$92),HLOOKUP(L62,Points_Table_Modified,IF(AO62&gt;=6,8,AO62+2),FALSE),0),IF(AND(L62&lt;=10,J62&gt;=$K$92),HLOOKUP(L62,Points_Table,IF(AO62&gt;=6,8,AO62+2),FALSE),0)),"")</f>
        <v/>
      </c>
      <c r="O62" s="103" t="str">
        <f>IF(M62&lt;&gt;"",AVERAGE(IF(AND($G62="3",M62&lt;&gt;""),HLOOKUP(M62,Points_Table_Modified,IF(AO62&gt;=6,8,AO62+2),FALSE),IF(M62&lt;&gt;"",HLOOKUP(M62,Points_Table,IF(AO62&gt;=6,8,AO62+2),FALSE),"")),N62),N62)</f>
        <v/>
      </c>
      <c r="P62" s="102" t="str">
        <f>IF(AND(J62&lt;&gt;"",$G62="2"),J62,"")</f>
        <v/>
      </c>
      <c r="Q62" s="103" t="str">
        <f>IF(AND(J62&lt;&gt;"",$G62="2"),_xlfn.RANK.EQ(J62,$P$6:$P$89),"")</f>
        <v/>
      </c>
      <c r="R62" s="103" t="str">
        <f>IF(G62="6",IF(IF(Q62&lt;&gt;"",IF(MAX(COUNTIF($Q$6:$Q$89,$Q$6:$Q$89))&gt;1,"x",""),"")&lt;&gt;"",Q62+1,""),IF(P62=0,"",IF(IF(Q62&lt;&gt;"",IF(MAX(COUNTIF($Q$6:$Q$89,$Q$6:$Q$89))&gt;1,"x",""),"")&lt;&gt;"",Q62+1,"")))</f>
        <v/>
      </c>
      <c r="S62" s="103" t="str">
        <f>IF(Q62&lt;&gt;"",IF($G62="3",IF(J62&lt;&gt;"",IF(AND(Q62&lt;=10,J62&gt;=$P$92),HLOOKUP(Q62,Points_Table_Modified,IF(AO62&gt;=6,8,AO62+2),FALSE),0),""),IF(J62&lt;&gt;"",IF(AND(Q62&lt;=10,J62&gt;=$P$92),HLOOKUP(Q62,Points_Table,IF(AO62&gt;=6,8,AO62+2),FALSE),0),"")),"")</f>
        <v/>
      </c>
      <c r="T62" s="103" t="str">
        <f>IF(R62&lt;&gt;"",AVERAGE(IF(AND($G62="3",R62&lt;&gt;""),HLOOKUP(R62,Points_Table_Modified,IF(AO62&gt;=6,8,AO62+2),FALSE),IF(R62&lt;&gt;"",HLOOKUP(R62,Points_Table,IF(AO62&gt;=6,8,AO62+2),FALSE),"")),S62),S62)</f>
        <v/>
      </c>
      <c r="U62" s="102" t="str">
        <f>IF(AND(J62&lt;&gt;"",$G62="3"),J62,"")</f>
        <v/>
      </c>
      <c r="V62" s="103" t="str">
        <f>IF(AND(J62&lt;&gt;"",$G62="3"),_xlfn.RANK.EQ(J62,$U$6:$U$89),"")</f>
        <v/>
      </c>
      <c r="W62" s="103" t="str">
        <f>IF(G62="6",IF(IF(V62&lt;&gt;"",IF(MAX(COUNTIF($V$6:$V$89,$V$6:$V$89))&gt;1,"x",""),"")&lt;&gt;"",V62+1,""),IF(U62=0,"",IF(IF(V62&lt;&gt;"",IF(MAX(COUNTIF($V$6:$V$89,$V$6:$V$89))&gt;1,"x",""),"")&lt;&gt;"",V62+1,"")))</f>
        <v/>
      </c>
      <c r="X62" s="103" t="str">
        <f>IF(V62&lt;&gt;"",IF($G62="3",IF(J62&lt;&gt;"",IF(AND(V62&lt;=20,J62&gt;=$U$92),HLOOKUP(V62,Points_Table_Modified,IF(AO62&gt;=6,8,AO62+2),FALSE),0),""),IF(J62&lt;&gt;"",IF(AND(V62&lt;=10,$J62&gt;=$U$92),HLOOKUP(V62,Points_Table,IF(AO62&gt;=6,8,AO62+2),FALSE),0),"")),"")</f>
        <v/>
      </c>
      <c r="Y62" s="103" t="str">
        <f>IF(W62&lt;&gt;"",AVERAGE(IF(AND($G62="3",W62&lt;&gt;""),HLOOKUP(W62,Points_Table_Modified,IF(AO62&gt;=6,8,AO62+2),FALSE),IF(W62&lt;&gt;"",HLOOKUP(W62,Points_Table,IF(AO62&gt;=6,8,AO62+2),FALSE),"")),X62),X62)</f>
        <v/>
      </c>
      <c r="Z62" s="102" t="str">
        <f>IF(AND(J62&lt;&gt;"",$G62="4"),J62,"")</f>
        <v/>
      </c>
      <c r="AA62" s="103" t="str">
        <f>IF(AND($J62&lt;&gt;"",G62="4"),_xlfn.RANK.EQ(J62,$Z$6:$Z$89),"")</f>
        <v/>
      </c>
      <c r="AB62" s="103" t="str">
        <f>IF($G62="6",IF(IF(AA62&lt;&gt;"",IF(MAX(COUNTIF($AA$6:$AA$89,$AA$6:$AA$89))&gt;1,"x",""),"")&lt;&gt;"",AA62+1,""),IF(Z62=0,"",IF(IF(AA62&lt;&gt;"",IF(MAX(COUNTIF($AA$6:$AA$89,$AA$6:$AA$89))&gt;1,"x",""),"")&lt;&gt;"",AA62+1,"")))</f>
        <v/>
      </c>
      <c r="AC62" s="103" t="str">
        <f>IF(AA62&lt;&gt;"",IF($G62="3",IF(J62&lt;&gt;"",IF(AND(AA62&lt;=10,J62&gt;=$Z$92),HLOOKUP(AA62,Points_Table_Modified,IF(AO62&gt;=6,8,AO62+2),FALSE),0),""),IF(J62&lt;&gt;"",IF(AND(AA62&lt;=10,J62&gt;=$Z$92),HLOOKUP(AA62,Points_Table,IF(AO62&gt;=6,8,AO62+2),FALSE),0),"")),"")</f>
        <v/>
      </c>
      <c r="AD62" s="103" t="str">
        <f>IF(AB62&lt;&gt;"",AVERAGE(IF(AND($G62="3",AB62&lt;&gt;""),HLOOKUP(AB62,Points_Table_Modified,IF(AO62&gt;=6,8,AO62+2),FALSE),IF(AB62&lt;&gt;"",HLOOKUP(AB62,Points_Table,IF(AO62&gt;=6,8,AO62+2),FALSE),"")),AC62),AC62)</f>
        <v/>
      </c>
      <c r="AE62" s="102" t="str">
        <f>IF(AND(J62&lt;&gt;"",$G62="5"),J62,"")</f>
        <v/>
      </c>
      <c r="AF62" s="103" t="str">
        <f>IF(AND(J62&lt;&gt;"",$G62="5"),_xlfn.RANK.EQ(J62,$AE$6:$AE$89),"")</f>
        <v/>
      </c>
      <c r="AG62" s="103" t="str">
        <f>IF($G62="6",IF(IF(AF62&lt;&gt;"",IF(MAX(COUNTIF($AF$6:$AF$89,$AF$6:$AF$89))&gt;1,"x",""),"")&lt;&gt;"",AF62+1,""),IF(AE62=0,"",IF(IF(AF62&lt;&gt;"",IF(MAX(COUNTIF($AF$6:$AF$89,$AF$6:$AF$89))&gt;1,"x",""),"")&lt;&gt;"",AF62+1,"")))</f>
        <v/>
      </c>
      <c r="AH62" s="103" t="str">
        <f>IF(AF62&lt;&gt;"",IF($G62="3",IF(J62&lt;&gt;"",IF(AND(AF62&lt;=10,J62&gt;=$AE$92),HLOOKUP(AF62,Points_Table_Modified,IF(AO62&gt;=6,8,AO62+2),FALSE),0),""),IF(J62&lt;&gt;"",IF(AND(AF62&lt;=10,J62&gt;=$AE$92),HLOOKUP(AF62,Points_Table,IF(AO62&gt;=6,8,AO62+2),FALSE),0),"")),"")</f>
        <v/>
      </c>
      <c r="AI62" s="103" t="str">
        <f>IF(AG62&lt;&gt;"",AVERAGE(IF(AND($G62="3",AG62&lt;&gt;""),HLOOKUP(AG62,Points_Table_Modified,IF(AO62&gt;=6,8,AO62+2),FALSE),IF(AG62&lt;&gt;"",HLOOKUP(AG62,Points_Table,IF(AO62&gt;=6,8,AO62+2),FALSE),"")),AH62),AH62)</f>
        <v/>
      </c>
      <c r="AJ62" s="102" t="str">
        <f>IF(AND(J62&lt;&gt;"",$G62="6"),J62,"")</f>
        <v/>
      </c>
      <c r="AK62" s="103" t="str">
        <f>IF(AND(J62&lt;&gt;"",$G62="6"),_xlfn.RANK.EQ(J62,$AJ$6:$AJ$89),"")</f>
        <v/>
      </c>
      <c r="AL62" s="103" t="str">
        <f>IF(G62="6",IF(IF(AK62&lt;&gt;"",IF(MAX(COUNTIF($AK$6:$AK$89,$AK$6:$AK$89))&gt;1,"x",""),"")&lt;&gt;"",AK62+1,""),IF(AJ62=0,"",IF(IF(AK62&lt;&gt;"",IF(MAX(COUNTIF($AK$6:$AK$89,$AK$6:$AK$89))&gt;1,"x",""),"")&lt;&gt;"",AK62+1,"")))</f>
        <v/>
      </c>
      <c r="AM62" s="103" t="str">
        <f>IF(AK62&lt;&gt;"",IF($G62="3",IF(J62&lt;&gt;"",IF(AND(AK62&lt;=10,J62&gt;=$AJ$92),HLOOKUP(AK62,Points_Table_Modified,IF(AO62&gt;=6,8,AO62+2),FALSE),0),""),IF(J62&lt;&gt;"",IF(AND(AK62&lt;=10,J62&gt;=$AJ$92),HLOOKUP(AK62,Points_Table,IF(AO62&gt;=6,8,AO62+2),FALSE),0),"")),"")</f>
        <v/>
      </c>
      <c r="AN62" s="136" t="str">
        <f>IF(AL62&lt;&gt;"",AVERAGE(IF(AND($G62="3",AL62&lt;&gt;""),HLOOKUP(AL62,Points_Table_Modified,IF(AO62&gt;=6,8,AO62+2),FALSE),IF(AL62&lt;&gt;"",HLOOKUP(AL62,Points_Table,IF(AO62&gt;=6,8,AO62+2),FALSE),"")),AM62),AM62)</f>
        <v/>
      </c>
      <c r="AO62" s="55" t="e">
        <f>VLOOKUP($G62,Entries_D_Event,4,FALSE)</f>
        <v>#N/A</v>
      </c>
      <c r="AP62" s="52" t="str">
        <f>CONCATENATE(AK62,AF62,AA62,V62,Q62,L62)</f>
        <v/>
      </c>
      <c r="AQ62" s="118" t="str">
        <f>IF(AP62&lt;&gt;"",IF(AND($G62="3",J62&lt;&gt;""),10,IF(J62&lt;&gt;"",5,"")),"")</f>
        <v/>
      </c>
      <c r="AR62" s="118">
        <f>_xlfn.NUMBERVALUE(IF(AP62&lt;&gt;"",CONCATENATE(AN62,AI62,AD62,Y62,T62,O62),""))</f>
        <v>0</v>
      </c>
      <c r="AS62" s="56">
        <f>IFERROR(AQ62+AR62,0)</f>
        <v>0</v>
      </c>
      <c r="AT62" s="90"/>
      <c r="AU62" s="54" t="str">
        <f>IF(AND(AT62&lt;&gt;"",$G62="1"),AT62,"")</f>
        <v/>
      </c>
      <c r="AV62" s="52" t="str">
        <f>IF(AND(AT62&lt;&gt;"",$G62="1"),_xlfn.RANK.EQ(AT62,$AU$6:$AU$89),"")</f>
        <v/>
      </c>
      <c r="AW62" s="52" t="str">
        <f>IF(IF(AV62&lt;&gt;"",IF(MAX(COUNTIF($AV$6:$AV$89,$AV$6:$AV$89))&gt;1,"x",""),"")&lt;&gt;"",AV62+1,"")</f>
        <v/>
      </c>
      <c r="AX62" s="52" t="str">
        <f>IF(AV62&lt;&gt;"",IF($G62="3",IF(AT62&lt;&gt;"",IF(AND(AV62&lt;=10,AT62&gt;=$AU$92),HLOOKUP(AV62,Points_Table_Modified,IF(BY62&gt;=6,8,BY62+2),FALSE),0),""),IF(AT62&lt;&gt;"",IF(AND(AV62&lt;=10,AT62&gt;=$AU$92),HLOOKUP(AV62,Points_Table,IF(BY62&gt;=6,8,BY62+2),FALSE),0),"")),"")</f>
        <v/>
      </c>
      <c r="AY62" s="53" t="str">
        <f>IF(AW62&lt;&gt;"",AVERAGE(IF(AND($G62="3",AW62&lt;&gt;""),HLOOKUP(AW62,Points_Table_Modified,IF(BY62&gt;=6,8,BY62+2),FALSE),IF(AW62&lt;&gt;"",HLOOKUP(AW62,Points_Table,IF(BY62&gt;=6,8,BY62+2),FALSE),"")),AX62),AX62)</f>
        <v/>
      </c>
      <c r="AZ62" s="51" t="str">
        <f>IF(AND($G62="2",AT62&lt;&gt;""),AT62,"")</f>
        <v/>
      </c>
      <c r="BA62" s="52" t="str">
        <f>IF(AND(AT62&lt;&gt;"",$G62="2"),_xlfn.RANK.EQ(AT62,$AZ$6:$AZ$89),"")</f>
        <v/>
      </c>
      <c r="BB62" s="52" t="str">
        <f>IF(IF(BA62&lt;&gt;"",IF(MAX(COUNTIF($BA$6:$BA$89,$BA$6:$BA$89))&gt;1,"x",""),"")&lt;&gt;"",BA62+1,"")</f>
        <v/>
      </c>
      <c r="BC62" s="54" t="str">
        <f>IF(BA62&lt;&gt;"",IF($G62="3",IF(AT62&lt;&gt;"",IF(AND(BA62&lt;=10,AT62&gt;=$AZ$92),HLOOKUP(BA62,Points_Table_Modified,IF(BY62&gt;=6,8,BY62+2),FALSE),0),""),IF(AT62&lt;&gt;"",IF(AND(BA62&lt;=10,AT62&gt;=$AZ$92),HLOOKUP(BA62,Points_Table,IF(BY62&gt;=6,8,BY62+2),FALSE),0),"")),"")</f>
        <v/>
      </c>
      <c r="BD62" s="53" t="str">
        <f>IF(BB62&lt;&gt;"",AVERAGE(IF(AND($G62="3",BB62&lt;&gt;""),HLOOKUP(BB62,Points_Table_Modified,IF(BY62&gt;=6,8,BY62+2),FALSE),IF(BB62&lt;&gt;"",HLOOKUP(BB62,Points_Table,IF(BY62&gt;=6,8,BY62+2),FALSE),"")),BC62),BC62)</f>
        <v/>
      </c>
      <c r="BE62" s="51" t="str">
        <f>IF(AND($G62="3",AT62&lt;&gt;""),AT62,"")</f>
        <v/>
      </c>
      <c r="BF62" s="52" t="str">
        <f>IF(AND(AT62&lt;&gt;"",$G62="3"),_xlfn.RANK.EQ(AT62,$BE$6:$BE$89),"")</f>
        <v/>
      </c>
      <c r="BG62" s="52" t="str">
        <f>IF(IF(BF62&lt;&gt;"",IF(MAX(COUNTIF($BF$6:$BF$89,$BF$6:$BF$89))&gt;1,"x",""),"")&lt;&gt;"",BF62+1,"")</f>
        <v/>
      </c>
      <c r="BH62" s="52" t="str">
        <f>IF(BF62&lt;&gt;"",IF($G62="3",IF(AT62&lt;&gt;"",IF(AND(BF62&lt;=20,AT62&gt;=$BE$92),HLOOKUP(BF62,Points_Table_Modified,IF(BY62&gt;=6,8,BY62+2),FALSE),0),""),IF(AT62&lt;&gt;"",IF(AND(BF62&lt;=10,AT62&gt;=$BE$92),HLOOKUP(BF62,Points_Table,IF(BY62&gt;=6,8,BY62+2),FALSE),0),"")),"")</f>
        <v/>
      </c>
      <c r="BI62" s="53" t="str">
        <f>IF(BG62&lt;&gt;"",AVERAGE(IF(AND($G62="3",BG62&lt;&gt;""),HLOOKUP(BG62,Points_Table_Modified,IF(BY62&gt;=6,8,BY62+2),FALSE),IF(BG62&lt;&gt;"",HLOOKUP(BG62,Points_Table,IF(BY62&gt;=6,8,BY62+2),FALSE),"")),BH62),BH62)</f>
        <v/>
      </c>
      <c r="BJ62" s="51" t="str">
        <f>IF(AND($G62="4",AT62&lt;&gt;""),AT62,"")</f>
        <v/>
      </c>
      <c r="BK62" s="52" t="str">
        <f>IF(AND(AT62&lt;&gt;"",G62="4"),_xlfn.RANK.EQ(AT62,$BJ$6:$BJ$89),"")</f>
        <v/>
      </c>
      <c r="BL62" s="52" t="str">
        <f>IF(IF(BK62&lt;&gt;"",IF(MAX(COUNTIF($BK$6:$BK$89,$BK$6:$BK$89))&gt;1,"x",""),"")&lt;&gt;"",BK62+1,"")</f>
        <v/>
      </c>
      <c r="BM62" s="52" t="str">
        <f>IF(BK62&lt;&gt;"",IF($G62="3",IF(AT62&lt;&gt;"",IF(AND(BK62&lt;=10,AT62&gt;=$BJ$92),HLOOKUP(BK62,Points_Table_Modified,IF(BY62&gt;=6,8,BY62+2),FALSE),0),""),IF(AT62&lt;&gt;"",IF(AND(BK62&lt;=10,AT62&gt;=$BJ$92),HLOOKUP(BK62,Points_Table,IF(BY62&gt;=6,8,BY62+2),FALSE),0),"")),"")</f>
        <v/>
      </c>
      <c r="BN62" s="53" t="str">
        <f>IF(BL62&lt;&gt;"",AVERAGE(IF(AND($G62="3",BL62&lt;&gt;""),HLOOKUP(BL62,Points_Table_Modified,IF(BY62&gt;=6,8,BY62+2),FALSE),IF(BL62&lt;&gt;"",HLOOKUP(BL62,Points_Table,IF(BY62&gt;=6,8,BY62+2),FALSE),"")),BM62),BM62)</f>
        <v/>
      </c>
      <c r="BO62" s="51" t="str">
        <f>IF(AND($G62="5",AT62&lt;&gt;""),AT62,"")</f>
        <v/>
      </c>
      <c r="BP62" s="52" t="str">
        <f>IF(AND(AT62&lt;&gt;"",$G62="5"),_xlfn.RANK.EQ(AT62,$BO$6:$BO$89),"")</f>
        <v/>
      </c>
      <c r="BQ62" s="52" t="str">
        <f>IF(IF(BP62&lt;&gt;"",IF(MAX(COUNTIF($BP$6:$BP$89,$BP$6:$BP$89))&gt;1,"x",""),"")&lt;&gt;"",BP62+1,"")</f>
        <v/>
      </c>
      <c r="BR62" s="52" t="str">
        <f>IF(BP62&lt;&gt;"",IF($G62="3",IF(AT62&lt;&gt;"",IF(AND(BP62&lt;=10,AT62&gt;=$BO$92),HLOOKUP(BP62,Points_Table_Modified,IF(BY62&gt;=6,8,BY62+2),FALSE),0),""),IF(AT62&lt;&gt;"",IF(AND(BP62&lt;=10,AT62&gt;=$BO$92),HLOOKUP(BP62,Points_Table,IF(BY62&gt;=6,8,BY62+2),FALSE),0),"")),"")</f>
        <v/>
      </c>
      <c r="BS62" s="53" t="str">
        <f>IF(BQ62&lt;&gt;"",AVERAGE(IF(AND($G62="3",BQ62&lt;&gt;""),HLOOKUP(BQ62,Points_Table_Modified,IF(BY62&gt;=6,8,BY62+2),FALSE),IF(BQ62&lt;&gt;"",HLOOKUP(BQ62,Points_Table,IF(BY62&gt;=6,8,BY62+2),FALSE),"")),BR62),BR62)</f>
        <v/>
      </c>
      <c r="BT62" s="51" t="str">
        <f>IF(AND($G62="6",AT62&lt;&gt;""),AT62,"")</f>
        <v/>
      </c>
      <c r="BU62" s="52" t="str">
        <f>IF(AND(AT62&lt;&gt;"",$G62="6"),_xlfn.RANK.EQ(AT62,$BT$6:$BT$89),"")</f>
        <v/>
      </c>
      <c r="BV62" s="52" t="str">
        <f>IF(IF(BU62&lt;&gt;"",IF(MAX(COUNTIF($BU$6:$BU$89,$BU$6:$BU$89))&gt;1,"x",""),"")&lt;&gt;"",BU62+1,"")</f>
        <v/>
      </c>
      <c r="BW62" s="52" t="str">
        <f>IF(BU62&lt;&gt;"",IF($G62="3",IF(AT62&lt;&gt;"",IF(AND(BU62&lt;=10,AT62&gt;=$BT$92),HLOOKUP(BU62,Points_Table_Modified,IF(BY62&gt;=6,8,BY62+2),FALSE),0),""),IF(AT62&lt;&gt;"",IF(AND(BU62&lt;=10,AT62&gt;=$BT$92),HLOOKUP(BU62,Points_Table,IF(BY62&gt;=6,8,BY62+2),FALSE),0),"")),"")</f>
        <v/>
      </c>
      <c r="BX62" s="53" t="str">
        <f>IF(BV62&lt;&gt;"",AVERAGE(IF(AND($G62="3",BV62&lt;&gt;""),HLOOKUP(BV62,Points_Table_Modified,IF(BY62&gt;=6,8,BY62+2),FALSE),IF(BV62&lt;&gt;"",HLOOKUP(BV62,Points_Table,IF(BY62&gt;=6,8,BY62+2),FALSE),"")),BW62),BW62)</f>
        <v/>
      </c>
      <c r="BY62" s="55" t="e">
        <f>VLOOKUP($G62,Entries_D_Event,5,FALSE)</f>
        <v>#N/A</v>
      </c>
      <c r="BZ62" s="52" t="str">
        <f>CONCATENATE(BU62,BP62,BK62,BF62,BA62,AV62)</f>
        <v/>
      </c>
      <c r="CA62" s="118" t="str">
        <f>IF(BZ62&lt;&gt;"",IF(AND($G62="3",AT62&lt;&gt;""),10,IF(AT62&lt;&gt;"",5,"")),"")</f>
        <v/>
      </c>
      <c r="CB62" s="118">
        <f>_xlfn.NUMBERVALUE(IF(BZ62&lt;&gt;"",CONCATENATE(BX62,BS62,BN62,BI62,BD62,AY62),""))</f>
        <v>0</v>
      </c>
      <c r="CC62" s="56">
        <f>IFERROR(CA62+CB62,0)</f>
        <v>0</v>
      </c>
      <c r="CD62" s="90"/>
      <c r="CE62" s="54" t="str">
        <f>IF(AND($G62="1",CD62&lt;&gt;""),CD62,"")</f>
        <v/>
      </c>
      <c r="CF62" s="52" t="str">
        <f>IF(AND(CD62&lt;&gt;"",$G62="1"),_xlfn.RANK.EQ(CD62,$CE$6:$CE$89),"")</f>
        <v/>
      </c>
      <c r="CG62" s="52" t="str">
        <f>IF(IF(CF62&lt;&gt;"",IF(MAX(COUNTIF($CF$6:$CF$89,$CF$6:$CF$89))&gt;1,"x",""),"")&lt;&gt;"",CF62+1,"")</f>
        <v/>
      </c>
      <c r="CH62" s="52" t="str">
        <f>IF(CF62&lt;&gt;"",IF($G62="3",IF(CD62&lt;&gt;"",IF(AND(CF62&lt;=10,CD62&gt;=$CE$92),HLOOKUP(CF62,Points_Table_Modified,IF(DI62&gt;=6,8,DI62+2),FALSE),0),""),IF(CD62&lt;&gt;"",IF(AND(CF62&lt;=10,CD62&gt;=$CE$92),HLOOKUP(CF62,Points_Table,IF(DI62&gt;=6,8,DI62+2),FALSE),0),"")),"")</f>
        <v/>
      </c>
      <c r="CI62" s="53" t="str">
        <f>IF(CG62&lt;&gt;"",AVERAGE(IF(AND($G62="3",CG62&lt;&gt;""),HLOOKUP(CG62,Points_Table_Modified,IF(DI62&gt;=6,8,DI62+2),FALSE),IF(CG62&lt;&gt;"",HLOOKUP(CG62,Points_Table,IF(DI62&gt;=6,8,DI62+2),FALSE),"")),CH62),CH62)</f>
        <v/>
      </c>
      <c r="CJ62" s="51" t="str">
        <f>IF(AND($G62="2",CD62&lt;&gt;""),CD62,"")</f>
        <v/>
      </c>
      <c r="CK62" s="52" t="str">
        <f>IF(AND(CD62&lt;&gt;"",$G62="2"),_xlfn.RANK.EQ(CD62,$CJ$6:$CJ$89),"")</f>
        <v/>
      </c>
      <c r="CL62" s="52" t="str">
        <f>IF(IF(CK62&lt;&gt;"",IF(MAX(COUNTIF($CK$6:$CK$89,$CK$6:$CK$89))&gt;1,"x",""),"")&lt;&gt;"",CK62+1,"")</f>
        <v/>
      </c>
      <c r="CM62" s="54" t="str">
        <f>IF(CK62&lt;&gt;"",IF($G62="3",IF(CD62&lt;&gt;"",IF(AND(CK62&lt;=10,CD62&gt;=$CJ$92),HLOOKUP(CK62,Points_Table_Modified,IF(DI62&gt;=6,8,DI62+2),FALSE),0),""),IF(CD62&lt;&gt;"",IF(AND(CK62&lt;=10,CD62&gt;=$CJ$92),HLOOKUP(CK62,Points_Table,IF(DI62&gt;=6,8,DI62+2),FALSE),0),"")),"")</f>
        <v/>
      </c>
      <c r="CN62" s="53" t="str">
        <f>IF(CL62&lt;&gt;"",AVERAGE(IF(AND($G62="3",CL62&lt;&gt;""),HLOOKUP(CL62,Points_Table_Modified,IF(DI62&gt;=6,8,DI62+2),FALSE),IF(CL62&lt;&gt;"",HLOOKUP(CL62,Points_Table,IF(DI62&gt;=6,8,DI62+2),FALSE),"")),CM62),CM62)</f>
        <v/>
      </c>
      <c r="CO62" s="51" t="str">
        <f>IF(AND($G62="3",CD62&lt;&gt;""),CD62,"")</f>
        <v/>
      </c>
      <c r="CP62" s="52" t="str">
        <f>IF(AND(CD62&lt;&gt;"",$G62="3"),_xlfn.RANK.EQ(CD62,$CO$6:$CO$89),"")</f>
        <v/>
      </c>
      <c r="CQ62" s="52" t="str">
        <f>IF(IF(CP62&lt;&gt;"",IF(MAX(COUNTIF($CP62:$CP$89,$CP$6:$CP$89))&gt;1,"x",""),"")&lt;&gt;"",CP62+1,"")</f>
        <v/>
      </c>
      <c r="CR62" s="52" t="str">
        <f>IF(CP62&lt;&gt;"",IF($G62="3",IF(CD62&lt;&gt;"",IF(AND(CP62&lt;=20,CD62&gt;=$CO$92),HLOOKUP(CP62,Points_Table_Modified,IF(DI62&gt;=6,8,DI62+2),FALSE),0),""),IF(CD62&lt;&gt;"",IF(AND(CP62&lt;=10,CD62&gt;=$CO$92),HLOOKUP(CP62,Points_Table,IF(DI62&gt;=6,8,DI62+2),FALSE),0),"")),"")</f>
        <v/>
      </c>
      <c r="CS62" s="53" t="str">
        <f>IF(CQ62&lt;&gt;"",AVERAGE(IF(AND($G62="3",CQ62&lt;&gt;""),HLOOKUP(CQ62,Points_Table_Modified,IF(DI62&gt;=6,8,DI62+2),FALSE),IF(CQ62&lt;&gt;"",HLOOKUP(CQ62,Points_Table,IF(DI62&gt;=6,8,DI62+2),FALSE),"")),CR62),CR62)</f>
        <v/>
      </c>
      <c r="CT62" s="51" t="str">
        <f>IF(AND($G62="4",CD62&lt;&gt;""),CD62,"")</f>
        <v/>
      </c>
      <c r="CU62" s="52" t="str">
        <f>IF(AND(CD62&lt;&gt;"",G62="4"),_xlfn.RANK.EQ(CD62,$CT$6:$CT$89),"")</f>
        <v/>
      </c>
      <c r="CV62" s="52" t="str">
        <f>IF(IF(CU62&lt;&gt;"",IF(MAX(COUNTIF($CU$6:$CU$89,$CU$6:$CU$89))&gt;1,"x",""),"")&lt;&gt;"",CU62+1,"")</f>
        <v/>
      </c>
      <c r="CW62" s="52" t="str">
        <f>IF(CU62&lt;&gt;"",IF($G62="3",IF(CD62&lt;&gt;"",IF(AND(CU62&lt;=10,CD62&gt;=$CT$92),HLOOKUP(CU62,Points_Table_Modified,IF(DI62&gt;=6,8,DI62+2),FALSE),0),""),IF(CD62&lt;&gt;"",IF(AND(CU62&lt;=10,CD62&gt;=$CT$92),HLOOKUP(CU62,Points_Table,IF(DI62&gt;=6,8,DI62+2),FALSE),0),"")),"")</f>
        <v/>
      </c>
      <c r="CX62" s="53" t="str">
        <f>IF(CV62&lt;&gt;"",AVERAGE(IF(AND($G62="3",CV62&lt;&gt;""),HLOOKUP(CV62,Points_Table_Modified,IF(DI62&gt;=6,8,DI62+2),FALSE),IF(CV62&lt;&gt;"",HLOOKUP(CV62,Points_Table,IF(DI62&gt;=6,8,DI62+2),FALSE),"")),CW62),CW62)</f>
        <v/>
      </c>
      <c r="CY62" s="51" t="str">
        <f>IF(AND($G62="5",CD62&lt;&gt;""),CD62,"")</f>
        <v/>
      </c>
      <c r="CZ62" s="52" t="str">
        <f>IF(AND(CD62&lt;&gt;"",$G62="5"),_xlfn.RANK.EQ(CD62,$CY$6:$CY$89),"")</f>
        <v/>
      </c>
      <c r="DA62" s="52" t="str">
        <f>IF(IF(CZ62&lt;&gt;"",IF(MAX(COUNTIF($CZ$6:$CZ$89,$CZ$6:$CZ$89))&gt;1,"x",""),"")&lt;&gt;"",CZ62+1,"")</f>
        <v/>
      </c>
      <c r="DB62" s="52" t="str">
        <f>IF(CZ62&lt;&gt;"",IF($G62="3",IF(CD62&lt;&gt;"",IF(AND(CZ62&lt;=10,CD62&gt;=$CY$92),HLOOKUP(CZ62,Points_Table_Modified,IF(DI62&gt;=6,8,DI62+2),FALSE),0),""),IF(CD62&lt;&gt;"",IF(AND(CZ62&lt;=10,CD62&gt;=$CY$92),HLOOKUP(CZ62,Points_Table,IF(DI62&gt;=6,8,DI62+2),FALSE),0),"")),"")</f>
        <v/>
      </c>
      <c r="DC62" s="53" t="str">
        <f>IF(DA62&lt;&gt;"",AVERAGE(IF(AND($G62="3",DA62&lt;&gt;""),HLOOKUP(DA62,Points_Table_Modified,IF(DI62&gt;=6,8,DI62+2),FALSE),IF(DA62&lt;&gt;"",HLOOKUP(DA62,Points_Table,IF(DI62&gt;=6,8,DI62+2),FALSE),"")),DB62),DB62)</f>
        <v/>
      </c>
      <c r="DD62" s="51" t="str">
        <f>IF(AND($G62="6",CD62&lt;&gt;""),CD62,"")</f>
        <v/>
      </c>
      <c r="DE62" s="52" t="str">
        <f>IF(AND(CD62&lt;&gt;"",$G62="6"),_xlfn.RANK.EQ(CD62,$DD$6:$DD$89),"")</f>
        <v/>
      </c>
      <c r="DF62" s="52" t="str">
        <f>IF(IF(DE62&lt;&gt;"",IF(MAX(COUNTIF($DE$6:$DE$89,$DE$6:$DE$89))&gt;1,"x",""),"")&lt;&gt;"",DE62+1,"")</f>
        <v/>
      </c>
      <c r="DG62" s="52" t="str">
        <f>IF(DE62&lt;&gt;"",IF($G62="3",IF(CD62&lt;&gt;"",IF(AND(DE62&lt;=10,CD62&gt;=$DD$92),HLOOKUP(DE62,Points_Table_Modified,IF(DI62&gt;=6,8,DI62+2),FALSE),0),""),IF(CD62&lt;&gt;"",IF(AND(DE62&lt;=10,CD62&gt;=$DD$92),HLOOKUP(DE62,Points_Table,IF(DI62&gt;=6,8,DI62+2),FALSE),0),"")),"")</f>
        <v/>
      </c>
      <c r="DH62" s="53" t="str">
        <f>IF(DF62&lt;&gt;"",AVERAGE(IF(AND($G62="3",DF62&lt;&gt;""),HLOOKUP(DF62,Points_Table_Modified,IF(DI62&gt;=6,8,DI62+2),FALSE),IF(DF62&lt;&gt;"",HLOOKUP(DF62,Points_Table,IF(DI62&gt;=6,8,DI62+2),FALSE),"")),DG62),DG62)</f>
        <v/>
      </c>
      <c r="DI62" s="55" t="e">
        <f>VLOOKUP($G62,Entries_D_Event,6,FALSE)</f>
        <v>#N/A</v>
      </c>
      <c r="DJ62" s="52" t="str">
        <f>CONCATENATE(DE62,CZ62,CU62,CP62,CK62,CF62)</f>
        <v/>
      </c>
      <c r="DK62" s="52" t="str">
        <f>IF(DJ62&lt;&gt;"",IF(AND($G62="3",CD62&lt;&gt;""),10,IF(CD62&lt;&gt;"",5,"")),"")</f>
        <v/>
      </c>
      <c r="DL62" s="156">
        <f>_xlfn.NUMBERVALUE(IF(DJ62&lt;&gt;"",CONCATENATE(DH62,DC62,CX62,CS62,CN62,CI62),""))</f>
        <v>0</v>
      </c>
      <c r="DM62" s="56">
        <f>IFERROR(DK62+DL62,0)</f>
        <v>0</v>
      </c>
      <c r="DN62" s="90">
        <v>255</v>
      </c>
      <c r="DO62" s="52" t="str">
        <f>IF(AND($G62="1",DN62&lt;&gt;""),DN62,"")</f>
        <v/>
      </c>
      <c r="DP62" s="52" t="str">
        <f>IF(AND(DN62&lt;&gt;"",$G62="1"),_xlfn.RANK.EQ(DN62,$DO$6:$DO$89),"")</f>
        <v/>
      </c>
      <c r="DQ62" s="52" t="str">
        <f>IF(IF(DP62&lt;&gt;"",IF(MAX(COUNTIF($DP$6:$DP$89,$DP$6:$DP$89))&gt;1,"x",""),"")&lt;&gt;"",DP62+1,"")</f>
        <v/>
      </c>
      <c r="DR62" s="52" t="str">
        <f>IF(DP62&lt;&gt;"",IF($G62="3",IF(DN62&lt;&gt;"",IF(AND(DP62&lt;=10,DN62&gt;=$DO$92),HLOOKUP(DP62,Points_Table_Modified,IF(ES62&gt;=6,8,ES62+2),FALSE),0),""),IF(DN62&lt;&gt;"",IF(AND(DP62&lt;=10,DN62&gt;=$DO$92),HLOOKUP(DP62,Points_Table,IF(ES62&gt;=6,8,ES62+2),FALSE),0),"")),"")</f>
        <v/>
      </c>
      <c r="DS62" s="53" t="str">
        <f>IF(DQ62&lt;&gt;"",AVERAGE(IF(AND($G62="3",DQ62&lt;&gt;""),HLOOKUP(DQ62,Points_Table_Modified,IF(ES62&gt;=6,8,ES62+2),FALSE),IF(DQ62&lt;&gt;"",HLOOKUP(DQ62,Points_Table,IF(ES62&gt;=6,8,ES62+2),FALSE),"")),DR62),DR62)</f>
        <v/>
      </c>
      <c r="DT62" s="51" t="str">
        <f>IF(AND($G62="2",DN62&lt;&gt;""),DN62,"")</f>
        <v/>
      </c>
      <c r="DU62" s="52" t="str">
        <f>IF(AND(DN62&lt;&gt;"",$G62="2"),_xlfn.RANK.EQ(DN62,$DT$6:$DT$89),"")</f>
        <v/>
      </c>
      <c r="DV62" s="52" t="str">
        <f>IF(IF(DU62&lt;&gt;"",IF(MAX(COUNTIF($DU$6:$DU$89,$DU$6:$DU$89))&gt;1,"x",""),"")&lt;&gt;"",DU62+1,"")</f>
        <v/>
      </c>
      <c r="DW62" s="54" t="str">
        <f>IF(DU62&lt;&gt;"",IF($G62="3",IF(DN62&lt;&gt;"",IF(AND(DU62&lt;=10,DN62&gt;=$DT$92),HLOOKUP(DU62,Points_Table_Modified,IF(ES62&gt;=6,8,ES62+2),FALSE),0),""),IF(DN62&lt;&gt;"",IF(AND(DU62&lt;=10,DN62&gt;=$DT$92),HLOOKUP(DU62,Points_Table,IF(ES62&gt;=6,8,ES62+2),FALSE),0),"")),"")</f>
        <v/>
      </c>
      <c r="DX62" s="53" t="str">
        <f>IF(DV62&lt;&gt;"",AVERAGE(IF(AND($G62="3",DV62&lt;&gt;""),HLOOKUP(DV62,Points_Table_Modified,IF(ES62&gt;=6,8,ES62+2),FALSE),IF(DV62&lt;&gt;"",HLOOKUP(DV62,Points_Table,IF(ES62&gt;=6,8,ES62+2),FALSE),"")),DW62),DW62)</f>
        <v/>
      </c>
      <c r="DY62" s="51" t="str">
        <f>IF(AND($G62="3",DN62&lt;&gt;""),DN62,"")</f>
        <v/>
      </c>
      <c r="DZ62" s="52" t="str">
        <f>IF(AND(DN62&lt;&gt;"",$G62="3"),_xlfn.RANK.EQ(DN62,$DY$6:$DY$89),"")</f>
        <v/>
      </c>
      <c r="EA62" s="52" t="str">
        <f>IF(IF(DZ62&lt;&gt;"",IF(MAX(COUNTIF($DZ$6:$DZ$89,$DZ$6:$DZ$89))&gt;1,"x",""),"")&lt;&gt;"",DZ62+1,"")</f>
        <v/>
      </c>
      <c r="EB62" s="52" t="str">
        <f>IF(DZ62&lt;&gt;"",IF($G62="3",IF(DN62&lt;&gt;"",IF(AND(DZ62&lt;=20,DN62&gt;=$DY$92),HLOOKUP(DZ62,Points_Table_Modified,IF(ES62&gt;=6,8,ES62+2),FALSE),0),""),IF(DN62&lt;&gt;"",IF(AND(DZ62&lt;=10,DN62&gt;=$DY$92),HLOOKUP(DZ62,Points_Table,IF(ES62&gt;=6,8,ES62+2),FALSE),0),"")),"")</f>
        <v/>
      </c>
      <c r="EC62" s="53" t="str">
        <f>IF(EA62&lt;&gt;"",AVERAGE(IF(AND($G62="3",EA62&lt;&gt;""),HLOOKUP(EA62,Points_Table_Modified,IF(ES62&gt;=6,8,ES62+2),FALSE),IF(EA62&lt;&gt;"",HLOOKUP(EA62,Points_Table,IF(ES62&gt;=6,8,ES62+2),FALSE),"")),EB62),EB62)</f>
        <v/>
      </c>
      <c r="ED62" s="51" t="str">
        <f>IF(AND($G62="4",DN62&lt;&gt;""),DN62,"")</f>
        <v/>
      </c>
      <c r="EE62" s="52" t="str">
        <f>IF(AND(DN62&lt;&gt;"",G62="4"),_xlfn.RANK.EQ(DN62,$ED$6:$ED$89),"")</f>
        <v/>
      </c>
      <c r="EF62" s="52" t="str">
        <f>IF(IF(EE62&lt;&gt;"",IF(MAX(COUNTIF($EE$6:$EE$89,$EE$6:$EE$89))&gt;1,"x",""),"")&lt;&gt;"",EE62+1,"")</f>
        <v/>
      </c>
      <c r="EG62" s="52" t="str">
        <f>IF(EE62&lt;&gt;"",IF($G62="3",IF(DN62&lt;&gt;"",IF(AND(EE62&lt;=10,DN62&gt;=$ED$92),HLOOKUP(EE62,Points_Table_Modified,IF(ES62&gt;=6,8,ES62+2),FALSE),0),""),IF(DN62&lt;&gt;"",IF(AND(EE62&lt;=10,DN62&gt;=$ED$92),HLOOKUP(EE62,Points_Table,IF(ES62&gt;=6,8,ES62+2),FALSE),0),"")),"")</f>
        <v/>
      </c>
      <c r="EH62" s="53" t="str">
        <f>IF(EF62&lt;&gt;"",AVERAGE(IF(AND($G62="3",EF62&lt;&gt;""),HLOOKUP(EF62,Points_Table_Modified,IF(ES62&gt;=6,8,ES62+2),FALSE),IF(EF62&lt;&gt;"",HLOOKUP(EF62,Points_Table,IF(ES62&gt;=6,8,ES62+2),FALSE),"")),EG62),EG62)</f>
        <v/>
      </c>
      <c r="EI62" s="51" t="str">
        <f>IF(AND($G62="5",DN62&lt;&gt;""),DN62,"")</f>
        <v/>
      </c>
      <c r="EJ62" s="52" t="str">
        <f>IF(AND(DN62&lt;&gt;"",$G62="5"),_xlfn.RANK.EQ(DN62,$EI$6:$EI$89),"")</f>
        <v/>
      </c>
      <c r="EK62" s="52" t="str">
        <f>IF(IF(EJ62&lt;&gt;"",IF(MAX(COUNTIF($EJ$6:$EJ$89,$EJ$6:$EJ$89))&gt;1,"x",""),"")&lt;&gt;"",EJ62+1,"")</f>
        <v/>
      </c>
      <c r="EL62" s="52" t="str">
        <f>IF(EJ62&lt;&gt;"",IF($G62="3",IF(DN62&lt;&gt;"",IF(AND(EJ62&lt;=10,DN62&gt;=$EI$92),HLOOKUP(EJ62,Points_Table_Modified,IF(ES62&gt;=6,8,ES62+2),FALSE),0),""),IF(DN62&lt;&gt;"",IF(AND(EJ62&lt;=10,DN62&gt;=$EI$92),HLOOKUP(EJ62,Points_Table,IF(ES62&gt;=6,8,ES62+2),FALSE),0),"")),"")</f>
        <v/>
      </c>
      <c r="EM62" s="53" t="str">
        <f>IF(EK62&lt;&gt;"",AVERAGE(IF(AND($G62="3",EK62&lt;&gt;""),HLOOKUP(EK62,Points_Table_Modified,IF(ES62&gt;=6,8,ES62+2),FALSE),IF(EK62&lt;&gt;"",HLOOKUP(EK62,Points_Table,IF(ES62&gt;=6,8,ES62+2),FALSE),"")),EL62),EL62)</f>
        <v/>
      </c>
      <c r="EN62" s="51" t="str">
        <f>IF(AND($G62="6",DN62&lt;&gt;""),DN62,"")</f>
        <v/>
      </c>
      <c r="EO62" s="52" t="str">
        <f>IF(AND(DN62&lt;&gt;"",$G62="6"),_xlfn.RANK.EQ(DN62,$EN$6:$EN$89),"")</f>
        <v/>
      </c>
      <c r="EP62" s="52" t="str">
        <f>IF(IF(EO62&lt;&gt;"",IF(MAX(COUNTIF($EO$6:$EO$89,$EO$6:$EO$89))&gt;1,"x",""),"")&lt;&gt;"",EO62+1,"")</f>
        <v/>
      </c>
      <c r="EQ62" s="52" t="str">
        <f>IF(EO62&lt;&gt;"",IF($G62="3",IF(DN62&lt;&gt;"",IF(AND(EO62&lt;=10,DN62&gt;=$EN$92),HLOOKUP(EO62,Points_Table_Modified,IF(ES62&gt;=6,8,ES62+2),FALSE),0),""),IF(DN62&lt;&gt;"",IF(AND(EO62&lt;=10,DN62&gt;=$EN$92),HLOOKUP(EO62,Points_Table,IF(ES62&gt;=6,8,ES62+2),FALSE),0),"")),"")</f>
        <v/>
      </c>
      <c r="ER62" s="53" t="str">
        <f>IF(EP62&lt;&gt;"",AVERAGE(IF(AND($G62="3",EP62&lt;&gt;""),HLOOKUP(EP62,Points_Table_Modified,IF(ES62&gt;=6,8,ES62+2),FALSE),IF(EP62&lt;&gt;"",HLOOKUP(EP62,Points_Table,IF(ES62&gt;=6,8,ES62+2),FALSE),"")),EQ62),EQ62)</f>
        <v/>
      </c>
      <c r="ES62" s="57" t="e">
        <f>VLOOKUP($G62,Entries_D_Event,7,FALSE)</f>
        <v>#N/A</v>
      </c>
      <c r="ET62" s="52" t="str">
        <f>CONCATENATE(EO62,EJ62,EE62,DZ62,DU62,DP62)</f>
        <v/>
      </c>
      <c r="EU62" s="118" t="str">
        <f>IF(ET62&lt;&gt;"",IF(AND($G62="3",DN62&lt;&gt;""),10,IF(DN62&lt;&gt;"",5,"")),"")</f>
        <v/>
      </c>
      <c r="EV62" s="118">
        <f>_xlfn.NUMBERVALUE(IF(ET62&lt;&gt;"",CONCATENATE(ER62,EM62,EH62,EC62,DX62,DS62),""))</f>
        <v>0</v>
      </c>
      <c r="EW62" s="56">
        <f>IFERROR(EU62+EV62,0)</f>
        <v>0</v>
      </c>
      <c r="EX62" s="90"/>
      <c r="EY62" s="52" t="str">
        <f>IF(AND($G62="1",EX62&lt;&gt;""),EX62,"")</f>
        <v/>
      </c>
      <c r="EZ62" s="52" t="str">
        <f>IF(AND(EX62&lt;&gt;"",$G62="1"),_xlfn.RANK.EQ(EX62,$EY$6:$EY$89),"")</f>
        <v/>
      </c>
      <c r="FA62" s="52" t="str">
        <f>IF(IF(EZ62&lt;&gt;"",IF(MAX(COUNTIF($EZ$6:$EZ$89,$EZ$6:$EZ$89))&gt;1,"x",""),"")&lt;&gt;"",EZ62+1,"")</f>
        <v/>
      </c>
      <c r="FB62" s="52" t="str">
        <f>IF(EZ62&lt;&gt;"",IF($G62="3",IF(EX62&lt;&gt;"",IF(AND(EZ62&lt;=10,EX62&gt;=$EY$92),HLOOKUP(EZ62,Points_Table_Modified,IF(GC62&gt;=6,8,GC62+2),FALSE),0),""),IF(EX62&lt;&gt;"",IF(AND(EZ62&lt;=10,EX62&gt;=$EY$92),HLOOKUP(EZ62,Points_Table,IF(GC62&gt;=6,8,GC62+2),FALSE),0),"")),"")</f>
        <v/>
      </c>
      <c r="FC62" s="56" t="str">
        <f>IF(FB62&gt;0,IF(FA62&lt;&gt;"",AVERAGE(IF(AND($G62="3",FA62&lt;&gt;""),HLOOKUP(FA62,Points_Table_Modified,IF(GC62&gt;=6,8,GC62+2),FALSE),IF(FA62&lt;&gt;"",HLOOKUP(FA62,Points_Table,IF(GC62&gt;=6,8,GC62+2),FALSE),"")),FB62),FB62),0)</f>
        <v/>
      </c>
      <c r="FD62" s="51" t="str">
        <f>IF(AND($G62="2",EX62&lt;&gt;""),EX62,"")</f>
        <v/>
      </c>
      <c r="FE62" s="52" t="str">
        <f>IF(AND(EX62&lt;&gt;"",$G62="2"),_xlfn.RANK.EQ(EX62,$FD$6:$FD$89),"")</f>
        <v/>
      </c>
      <c r="FF62" s="52" t="str">
        <f>IF(IF(FE62&lt;&gt;"",IF(MAX(COUNTIF($FE$6:$FE$89,$FE$6:$FE$89))&gt;1,"x",""),"")&lt;&gt;"",FE62+1,"")</f>
        <v/>
      </c>
      <c r="FG62" s="54" t="str">
        <f>IF(FE62&lt;&gt;"",IF($G62="3",IF(EX62&lt;&gt;"",IF(AND(FE62&lt;=10,EX62&gt;=$FD$92),HLOOKUP(FE62,Points_Table_Modified,IF(GC62&gt;=6,8,GC62+2),FALSE),0),""),IF(EX62&lt;&gt;"",IF(AND(FE62&lt;=10,EX62&gt;=$FD$92),HLOOKUP(FE62,Points_Table,IF(GC62&gt;=6,8,GC62+2),FALSE),0),"")),"")</f>
        <v/>
      </c>
      <c r="FH62" s="56" t="str">
        <f>IF(FG62&gt;0,IF(FF62&lt;&gt;"",AVERAGE(IF(AND($G62="3",FF62&lt;&gt;""),HLOOKUP(FF62,Points_Table_Modified,IF(GC62&gt;=6,8,GC62+2),FALSE),IF(FF62&lt;&gt;"",HLOOKUP(FF62,Points_Table,IF(GC62&gt;=6,8,GC62+2),FALSE),"")),FG62),FG62),0)</f>
        <v/>
      </c>
      <c r="FI62" s="51" t="str">
        <f>IF(AND($G62="3",EX62&lt;&gt;""),EX62,"")</f>
        <v/>
      </c>
      <c r="FJ62" s="52" t="str">
        <f>IF(AND(EX62&lt;&gt;"",$G62="3"),_xlfn.RANK.EQ(EX62,$FI$6:$FI$89),"")</f>
        <v/>
      </c>
      <c r="FK62" s="52" t="str">
        <f>IF(IF(FJ62&lt;&gt;"",IF(MAX(COUNTIF($FJ$6:$FJ$89,$FJ$6:$FJ$89))&gt;1,"x",""),"")&lt;&gt;"",FJ62+1,"")</f>
        <v/>
      </c>
      <c r="FL62" s="52" t="str">
        <f>IF(FJ62&lt;&gt;"",IF($G62="3",IF(EX62&lt;&gt;"",IF(AND(FJ62&lt;=20,EX62&gt;=$FI$92),HLOOKUP(FJ62,Points_Table_Modified,IF(GC62&gt;=6,8,GC62+2),FALSE),0),""),IF(EX62&lt;&gt;"",IF(AND(FJ62&lt;=10,EX62&gt;=$FI$92),HLOOKUP(FJ62,Points_Table,IF(GC62&gt;=6,8,GC62+2),FALSE),0),"")),"")</f>
        <v/>
      </c>
      <c r="FM62" s="56" t="str">
        <f>IF(FL62&gt;0,IF(FK62&lt;&gt;"",AVERAGE(IF(AND($G62="3",FK62&lt;&gt;""),HLOOKUP(FK62,Points_Table_Modified,IF(GC62&gt;=6,8,GC62+2),FALSE),IF(FK62&lt;&gt;"",HLOOKUP(FK62,Points_Table,IF(GC62&gt;=6,8,GC62+2),FALSE),"")),FL62),FL62),0)</f>
        <v/>
      </c>
      <c r="FN62" s="51" t="str">
        <f>IF(AND($G62="4",EX62&lt;&gt;""),EX62,"")</f>
        <v/>
      </c>
      <c r="FO62" s="52" t="str">
        <f>IF(AND(EX62&lt;&gt;"",G62="4"),_xlfn.RANK.EQ(EX62,$FN$6:$FN$89),"")</f>
        <v/>
      </c>
      <c r="FP62" s="52" t="str">
        <f>IF(IF(FO62&lt;&gt;"",IF(MAX(COUNTIF($FO$6:$FO$89,$FO$6:$FO$89))&gt;1,"x",""),"")&lt;&gt;"",FO62+1,"")</f>
        <v/>
      </c>
      <c r="FQ62" s="52" t="str">
        <f>IF(FO62&lt;&gt;"",IF($G62="3",IF(EX62&lt;&gt;"",IF(AND(FO62&lt;=10,EX62&gt;=$FN$92),HLOOKUP(FO62,Points_Table_Modified,IF(GC62&gt;=6,8,GC62+2),FALSE),0),""),IF(EX62&lt;&gt;"",IF(AND(FO62&lt;=10,EX62&gt;=$FN$92),HLOOKUP(FO62,Points_Table,IF(GC62&gt;=6,8,GC62+2),FALSE),0),"")),"")</f>
        <v/>
      </c>
      <c r="FR62" s="56" t="str">
        <f>IF(FQ62&gt;0,IF(FP62&lt;&gt;"",AVERAGE(IF(AND($G62="3",FP62&lt;&gt;""),HLOOKUP(FP62,Points_Table_Modified,IF(GC62&gt;=6,8,GC62+2),FALSE),IF(FP62&lt;&gt;"",HLOOKUP(FP62,Points_Table,IF(GC62&gt;=6,8,GC62+2),FALSE),"")),FQ62),FQ62),0)</f>
        <v/>
      </c>
      <c r="FS62" s="51" t="str">
        <f>IF(AND($G62="5",EX62&lt;&gt;""),EX62,"")</f>
        <v/>
      </c>
      <c r="FT62" s="52" t="str">
        <f>IF(AND(EX62&lt;&gt;"",$G62="5"),_xlfn.RANK.EQ(EX62,$FS$6:$FS$89),"")</f>
        <v/>
      </c>
      <c r="FU62" s="52" t="str">
        <f>IF(IF(FT62&lt;&gt;"",IF(MAX(COUNTIF($FT$6:$FT$89,$FT$6:$FT$89))&gt;1,"x",""),"")&lt;&gt;"",FT62+1,"")</f>
        <v/>
      </c>
      <c r="FV62" s="52" t="str">
        <f>IF(FT62&lt;&gt;"",IF($G62="3",IF(EX62&lt;&gt;"",IF(AND(FT62&lt;=10,EX62&gt;=$FS$92),HLOOKUP(FT62,Points_Table_Modified,IF(GC62&gt;=6,8,GC62+2),FALSE),0),""),IF(EX62&lt;&gt;"",IF(AND(FT62&lt;=10,EX62&gt;=$FS$92),HLOOKUP(FT62,Points_Table,IF(GC62&gt;=6,8,GC62+2),FALSE),0),"")),"")</f>
        <v/>
      </c>
      <c r="FW62" s="56" t="str">
        <f>IF(FV62&gt;0,IF(FU62&lt;&gt;"",AVERAGE(IF(AND($G62="3",FU62&lt;&gt;""),HLOOKUP(FU62,Points_Table_Modified,IF(GC62&gt;=6,8,GC62+2),FALSE),IF(FU62&lt;&gt;"",HLOOKUP(FU62,Points_Table,IF(GC62&gt;=6,8,GC62+2),FALSE),"")),FV62),FV62),0)</f>
        <v/>
      </c>
      <c r="FX62" s="51" t="str">
        <f>IF(AND($G62="6",EX62&lt;&gt;""),EX62,"")</f>
        <v/>
      </c>
      <c r="FY62" s="52" t="str">
        <f>IF(AND(EX62&lt;&gt;"",$G62="6"),_xlfn.RANK.EQ(EX62,$FX$6:$FX$89),"")</f>
        <v/>
      </c>
      <c r="FZ62" s="52" t="str">
        <f>IF(IF(FY62&lt;&gt;"",IF(MAX(COUNTIF($FY$6:$FY$89,$FY$6:$FY$89))&gt;1,"x",""),"")&lt;&gt;"",FY62+1,"")</f>
        <v/>
      </c>
      <c r="GA62" s="52" t="str">
        <f>IF(FY62&lt;&gt;"",IF($G62="3",IF(EX62&lt;&gt;"",IF(AND(FY62&lt;=10,EX62&gt;=$FX$92),HLOOKUP(FY62,Points_Table_Modified,IF(GC62&gt;=6,8,GC62+2),FALSE),0),""),IF(EX62&lt;&gt;"",IF(AND(FY62&lt;=10,EX62&gt;=$FX$92),HLOOKUP(FY62,Points_Table,IF(GC62&gt;=6,8,GC62+2),FALSE),0),"")),"")</f>
        <v/>
      </c>
      <c r="GB62" s="56" t="str">
        <f>IF(GA62&gt;0,IF(FZ62&lt;&gt;"",AVERAGE(IF(AND($G62="3",FZ62&lt;&gt;""),HLOOKUP(FZ62,Points_Table_Modified,IF(GC62&gt;=6,8,GC62+2),FALSE),IF(FZ62&lt;&gt;"",HLOOKUP(FZ62,Points_Table,IF(GC62&gt;=6,8,GC62+2),FALSE),"")),GA62),GA62),0)</f>
        <v/>
      </c>
      <c r="GC62" s="57" t="e">
        <f>VLOOKUP($G62,Entries_D_Event,8,FALSE)</f>
        <v>#N/A</v>
      </c>
      <c r="GD62" s="52" t="str">
        <f>CONCATENATE(FY62,FT62,FO62,FJ62,FE62,EZ62)</f>
        <v/>
      </c>
      <c r="GE62" s="118" t="str">
        <f>IF(GD62&lt;&gt;"",IF(AND($G62="3",EX62&lt;&gt;""),10,IF(EX62&lt;&gt;"",5,"")),"")</f>
        <v/>
      </c>
      <c r="GF62" s="118">
        <f>_xlfn.NUMBERVALUE(IF(GD62&lt;&gt;"",CONCATENATE(GB62,FW62,FR62,FM62,FH62,FC62),""))</f>
        <v>0</v>
      </c>
      <c r="GG62" s="56">
        <f>IFERROR(GE62+GF62,0)</f>
        <v>0</v>
      </c>
      <c r="GH62" s="90"/>
      <c r="GI62" s="52" t="str">
        <f>IF(AND($G62="1",GH62&lt;&gt;""),GH62,"")</f>
        <v/>
      </c>
      <c r="GJ62" s="52" t="str">
        <f>IF(AND(GH62&lt;&gt;"",$G62="1"),_xlfn.RANK.EQ(GH62,$GI$6:$GI$89),"")</f>
        <v/>
      </c>
      <c r="GK62" s="52" t="str">
        <f>IF(IF(GJ62&lt;&gt;"",IF(MAX(COUNTIF($GJ$6:$GJ$89,$GJ$6:$GJ$89))&gt;1,"x",""),"")&lt;&gt;"",GJ62+1,"")</f>
        <v/>
      </c>
      <c r="GL62" s="52" t="str">
        <f>IF(GJ62&lt;&gt;"",IF($G62="3",IF(GH62&lt;&gt;"",IF(AND(GJ62&lt;=10,GH62&gt;=$GI$92),HLOOKUP(GJ62,Points_Table_Modified,IF(HM62&gt;=6,8,HM62+2),FALSE),0),""),IF(GH62&lt;&gt;"",IF(AND(GJ62&lt;=10,GH62&gt;=$GI$92),HLOOKUP(GJ62,Points_Table,IF(HM62&gt;=6,8,HM62+2),FALSE),0),"")),"")</f>
        <v/>
      </c>
      <c r="GM62" s="53" t="str">
        <f>IF(GK62&lt;&gt;"",AVERAGE(IF(AND($G62="3",GK62&lt;&gt;""),HLOOKUP(GK62,Points_Table_Modified,IF(HM62&gt;=6,8,HM62+2),FALSE),IF(GK62&lt;&gt;"",HLOOKUP(GK62,Points_Table,IF(HM62&gt;=6,8,HM62+2),FALSE),"")),GL62),GL62)</f>
        <v/>
      </c>
      <c r="GN62" s="51" t="str">
        <f>IF(AND($G62="2",GH62&lt;&gt;""),GH62,"")</f>
        <v/>
      </c>
      <c r="GO62" s="52" t="str">
        <f>IF(AND(GH62&lt;&gt;"",$G62="2"),_xlfn.RANK.EQ(GH62,$GN$6:$GN$89),"")</f>
        <v/>
      </c>
      <c r="GP62" s="52" t="str">
        <f>IF(IF(GO62&lt;&gt;"",IF(MAX(COUNTIF($GO$6:$GO$89,$GO$6:$GO$89))&gt;1,"x",""),"")&lt;&gt;"",GO62+1,"")</f>
        <v/>
      </c>
      <c r="GQ62" s="54" t="str">
        <f>IF(GO62&lt;&gt;"",IF($G62="3",IF(GH62&lt;&gt;"",IF(AND(GO62&lt;=10,GH62&gt;=$GN$92),HLOOKUP(GO62,Points_Table_Modified,IF(HM62&gt;=6,8,HM62+2),FALSE),0),""),IF(GH62&lt;&gt;"",IF(AND(GO62&lt;=10,GH62&gt;=$GN$92),HLOOKUP(GO62,Points_Table,IF(HM62&gt;=6,8,HM62+2),FALSE),0),"")),"")</f>
        <v/>
      </c>
      <c r="GR62" s="53" t="str">
        <f>IF(GP62&lt;&gt;"",AVERAGE(IF(AND($G62="3",GP62&lt;&gt;""),HLOOKUP(GP62,Points_Table_Modified,IF(HM62&gt;=6,8,HM62+2),FALSE),IF(GP62&lt;&gt;"",HLOOKUP(GP62,Points_Table,IF(HM62&gt;=6,8,HM62+2),FALSE),"")),GQ62),GQ62)</f>
        <v/>
      </c>
      <c r="GS62" s="51" t="str">
        <f>IF(AND($G62="3",GH62&lt;&gt;""),GH62,"")</f>
        <v/>
      </c>
      <c r="GT62" s="52" t="str">
        <f>IF(AND(GH62&lt;&gt;"",$G62="3"),_xlfn.RANK.EQ(GH62,$GS$6:$GS$89),"")</f>
        <v/>
      </c>
      <c r="GU62" s="52" t="str">
        <f>IF(IF(GT62&lt;&gt;"",IF(MAX(COUNTIF($GT$6:$GT$89,$GT$6:$GT$89))&gt;1,"x",""),"")&lt;&gt;"",GT62+1,"")</f>
        <v/>
      </c>
      <c r="GV62" s="52" t="str">
        <f>IF(GT62&lt;&gt;"",IF($G62="3",IF(GH62&lt;&gt;"",IF(AND(GT62&lt;=20,GH62&gt;=$GS$92),HLOOKUP(GT62,Points_Table_Modified,IF(HM62&gt;=6,8,HM62+2),FALSE),0),""),IF(GH62&lt;&gt;"",IF(AND(GT62&lt;=10,GH62&gt;=$GS$92),HLOOKUP(GT62,Points_Table,IF(HM62&gt;=6,8,HM62+2),FALSE),0),"")),"")</f>
        <v/>
      </c>
      <c r="GW62" s="53" t="str">
        <f>IF(GU62&lt;&gt;"",AVERAGE(IF(AND($G62="3",GU62&lt;&gt;""),HLOOKUP(GU62,Points_Table_Modified,IF(HM62&gt;=6,8,HM62+2),FALSE),IF(GU62&lt;&gt;"",HLOOKUP(GU62,Points_Table,IF(HM62&gt;=6,8,HM62+2),FALSE),"")),GV62),GV62)</f>
        <v/>
      </c>
      <c r="GX62" s="51" t="str">
        <f>IF(AND($G62="4",GH62&lt;&gt;""),GH62,"")</f>
        <v/>
      </c>
      <c r="GY62" s="52" t="str">
        <f>IF(AND($GH62&lt;&gt;"",G62="4"),_xlfn.RANK.EQ(GH62,$GX$6:$GX$89),"")</f>
        <v/>
      </c>
      <c r="GZ62" s="52" t="str">
        <f>IF(IF(GY62&lt;&gt;"",IF(MAX(COUNTIF($GY$6:$GY$89,$GY$6:$GY$89))&gt;1,"x",""),"")&lt;&gt;"",GY62+1,"")</f>
        <v/>
      </c>
      <c r="HA62" s="52" t="str">
        <f>IF(GY62&lt;&gt;"",IF($G62="3",IF(GH62&lt;&gt;"",IF(AND(GY62&lt;=10,GH62&gt;=$GX$92),HLOOKUP(GY62,Points_Table_Modified,IF(HM62&gt;=6,8,HM62+2),FALSE),0),""),IF(GH62&lt;&gt;"",IF(AND(GY62&lt;=10,GH62&gt;=$GX$92),HLOOKUP(GY62,Points_Table,IF(HM62&gt;=6,8,HM62+2),FALSE),0),"")),"")</f>
        <v/>
      </c>
      <c r="HB62" s="53" t="str">
        <f>IF(GZ62&lt;&gt;"",AVERAGE(IF(AND($G62="3",GZ62&lt;&gt;""),HLOOKUP(GZ62,Points_Table_Modified,IF(HM62&gt;=6,8,HM62+2),FALSE),IF(GZ62&lt;&gt;"",HLOOKUP(GZ62,Points_Table,IF(HM62&gt;=6,8,HM62+2),FALSE),"")),HA62),HA62)</f>
        <v/>
      </c>
      <c r="HC62" s="51" t="str">
        <f>IF(AND($G62="5",GH62&lt;&gt;""),GH62,"")</f>
        <v/>
      </c>
      <c r="HD62" s="52" t="str">
        <f>IF(AND(GH62&lt;&gt;"",$G62="5"),_xlfn.RANK.EQ(GH62,$HC$6:$HC$89),"")</f>
        <v/>
      </c>
      <c r="HE62" s="52" t="str">
        <f>IF(IF(HD62&lt;&gt;"",IF(MAX(COUNTIF($HD$6:$HD$89,$HD$6:$HD$89))&gt;1,"x",""),"")&lt;&gt;"",HD62+1,"")</f>
        <v/>
      </c>
      <c r="HF62" s="52" t="str">
        <f>IF(HD62&lt;&gt;"",IF($G62="3",IF(GH62&lt;&gt;"",IF(AND(HD62&lt;=10,GH62&gt;=$HC$92),HLOOKUP(HD62,Points_Table_Modified,IF(HM62&gt;=6,8,HM62+2),FALSE),0),""),IF(GH62&lt;&gt;"",IF(AND(HD62&lt;=10,GH62&gt;=$HC$92),HLOOKUP(HD62,Points_Table,IF(HM62&gt;=6,8,HM62+2),FALSE),0),"")),"")</f>
        <v/>
      </c>
      <c r="HG62" s="53" t="str">
        <f>IF(HE62&lt;&gt;"",AVERAGE(IF(AND($G62="3",HE62&lt;&gt;""),HLOOKUP(HE62,Points_Table_Modified,IF(HM62&gt;=6,8,HM62+2),FALSE),IF(HE62&lt;&gt;"",HLOOKUP(HE62,Points_Table,IF(HM62&gt;=6,8,HM62+2),FALSE),"")),HF62),HF62)</f>
        <v/>
      </c>
      <c r="HH62" s="51" t="str">
        <f>IF(AND($G62="6",GH62&lt;&gt;""),GH62,"")</f>
        <v/>
      </c>
      <c r="HI62" s="52" t="str">
        <f>IF(AND(GH62&lt;&gt;"",$G62="6"),_xlfn.RANK.EQ(GH62,$HH$6:$HH$89),"")</f>
        <v/>
      </c>
      <c r="HJ62" s="52" t="str">
        <f>IF(IF(HI62&lt;&gt;"",IF(MAX(COUNTIF($HI$6:$HI$89,$HI$6:$HI$89))&gt;1,"x",""),"")&lt;&gt;"",HI62+1,"")</f>
        <v/>
      </c>
      <c r="HK62" s="52" t="str">
        <f>IF(HI62&lt;&gt;"",IF($G62="3",IF(GH62&lt;&gt;"",IF(AND(HI62&lt;=10,GH62&gt;=$HH$92),HLOOKUP(HI62,Points_Table_Modified,IF(HM62&gt;=6,8,HM62+2),FALSE),0),""),IF(GH62&lt;&gt;"",IF(AND(HI62&lt;=10,GH62&gt;=$HH$92),HLOOKUP(HI62,Points_Table,IF(HM62&gt;=6,8,HM62+2),FALSE),0),"")),"")</f>
        <v/>
      </c>
      <c r="HL62" s="53" t="str">
        <f>IF(HJ62&lt;&gt;"",AVERAGE(IF(AND($G62="3",HJ62&lt;&gt;""),HLOOKUP(HJ62,Points_Table_Modified,IF(HM62&gt;=6,8,HM62+2),FALSE),IF(HJ62&lt;&gt;"",HLOOKUP(HJ62,Points_Table,IF(HM62&gt;=6,8,HM62+2),FALSE),"")),HK62),HK62)</f>
        <v/>
      </c>
      <c r="HM62" s="57" t="e">
        <f>VLOOKUP($G62,Entries_D_Event,9,FALSE)</f>
        <v>#N/A</v>
      </c>
      <c r="HN62" s="52" t="str">
        <f>CONCATENATE(HI62,HD62,GY62,GT62,GO62,GJ62)</f>
        <v/>
      </c>
      <c r="HO62" s="118" t="str">
        <f>IF(HN62&lt;&gt;"",IF(AND($G62="3",GH62&lt;&gt;""),10,IF(GH62&lt;&gt;"",5,"")),"")</f>
        <v/>
      </c>
      <c r="HP62" s="118">
        <f>_xlfn.NUMBERVALUE(IF(HN62&lt;&gt;"",CONCATENATE(HL62,HG62,HB62,GW62,GR62,GM62),""))</f>
        <v>0</v>
      </c>
      <c r="HQ62" s="56">
        <f>IFERROR(HO62+HP62,0)</f>
        <v>0</v>
      </c>
      <c r="HR62" s="90"/>
      <c r="HS62" s="52" t="str">
        <f>IF(AND($G62="1",HR62&lt;&gt;""),HR62,"")</f>
        <v/>
      </c>
      <c r="HT62" s="52" t="str">
        <f>IF(AND(HR62&lt;&gt;"",$G62="1"),_xlfn.RANK.EQ(HR62,$HS$6:$HS$89),"")</f>
        <v/>
      </c>
      <c r="HU62" s="52" t="str">
        <f>IF(IF(HT62&lt;&gt;"",IF(MAX(COUNTIF($HT$6:$HT$89,$HT$6:$HT$89))&gt;1,"x",""),"")&lt;&gt;"",HT62+1,"")</f>
        <v/>
      </c>
      <c r="HV62" s="52" t="str">
        <f>IF(HT62&lt;&gt;"",IF($G62="3",IF(HR62&lt;&gt;"",IF(AND(HT62&lt;=10,HR62&gt;=$HS$92),HLOOKUP(HT62,Points_Table_Modified,IF(IW62&gt;=6,8,IW62+2),FALSE),0),""),IF(HR62&lt;&gt;"",IF(AND(HT62&lt;=10,HR62&gt;=$HS$92),HLOOKUP(HT62,Points_Table,IF(IW62&gt;=6,8,IW62+2),FALSE),0),"")),"")</f>
        <v/>
      </c>
      <c r="HW62" s="53" t="str">
        <f>IF(HU62&lt;&gt;"",AVERAGE(IF(AND($G62="3",HU62&lt;&gt;""),HLOOKUP(HU62,Points_Table_Modified,IF(IW62&gt;=6,8,IW62+2),FALSE),IF(HU62&lt;&gt;"",HLOOKUP(HU62,Points_Table,IF(IW62&gt;=6,8,IW62+2),FALSE),"")),HV62),HV62)</f>
        <v/>
      </c>
      <c r="HX62" s="51" t="str">
        <f>IF(AND($G62="2",HR62&lt;&gt;""),HR62,"")</f>
        <v/>
      </c>
      <c r="HY62" s="52" t="str">
        <f>IF(AND(HR62&lt;&gt;"",$G62="2"),_xlfn.RANK.EQ(HR62,$HX$6:$HX$89),"")</f>
        <v/>
      </c>
      <c r="HZ62" s="52" t="str">
        <f>IF(IF(HY62&lt;&gt;"",IF(MAX(COUNTIF($HY$6:$HY$89,$HY$6:$HY$89))&gt;1,"x",""),"")&lt;&gt;"",HY62+1,"")</f>
        <v/>
      </c>
      <c r="IA62" s="54" t="str">
        <f>IF(HY62&lt;&gt;"",IF($G62="3",IF(HR62&lt;&gt;"",IF(AND(HY62&lt;=10,HR62&gt;=$HX$92),HLOOKUP(HY62,Points_Table_Modified,IF(IW62&gt;=6,8,IW62+2),FALSE),0),""),IF(HR62&lt;&gt;"",IF(AND(HY62&lt;=10,HR62&gt;=$HX$92),HLOOKUP(HY62,Points_Table,IF(IW62&gt;=6,8,IW62+2),FALSE),0),"")),"")</f>
        <v/>
      </c>
      <c r="IB62" s="53" t="str">
        <f>IF(HZ62&lt;&gt;"",AVERAGE(IF(AND($G62="3",HZ62&lt;&gt;""),HLOOKUP(HZ62,Points_Table_Modified,IF(IW62&gt;=6,8,IW62+2),FALSE),IF(HZ62&lt;&gt;"",HLOOKUP(HZ62,Points_Table,IF(IW62&gt;=6,8,IW62+2),FALSE),"")),IA62),IA62)</f>
        <v/>
      </c>
      <c r="IC62" s="51" t="str">
        <f>IF(AND($G62="3",HR62&lt;&gt;""),HR62,"")</f>
        <v/>
      </c>
      <c r="ID62" s="52" t="str">
        <f>IF(AND(HR62&lt;&gt;"",$G62="3"),_xlfn.RANK.EQ(HR62,$IC$6:$IC$89),"")</f>
        <v/>
      </c>
      <c r="IE62" s="52" t="str">
        <f>IF(IF(ID62&lt;&gt;"",IF(MAX(COUNTIF($ID$6:$ID$89,$ID$6:$ID$89))&gt;1,"x",""),"")&lt;&gt;"",ID62+1,"")</f>
        <v/>
      </c>
      <c r="IF62" s="52" t="str">
        <f>IF(ID62&lt;&gt;"",IF($G62="3",IF(HR62&lt;&gt;"",IF(AND(ID62&lt;=20,HR62&gt;=$IC$92),HLOOKUP(ID62,Points_Table_Modified,IF(IW62&gt;=6,8,IW62+2),FALSE),0),""),IF(HR62&lt;&gt;"",IF(AND(ID62&lt;=10,HR62&gt;=$IC$92),HLOOKUP(ID62,Points_Table,IF(IW62&gt;=6,8,IW62+2),FALSE),0),"")),"")</f>
        <v/>
      </c>
      <c r="IG62" s="53" t="str">
        <f>IF(IE62&lt;&gt;"",AVERAGE(IF(AND($G62="3",IE62&lt;&gt;""),HLOOKUP(IE62,Points_Table_Modified,IF(IW62&gt;=6,8,IW62+2),FALSE),IF(IE62&lt;&gt;"",HLOOKUP(IE62,Points_Table,IF(IW62&gt;=6,8,IW62+2),FALSE),"")),IF62),IF62)</f>
        <v/>
      </c>
      <c r="IH62" s="51" t="str">
        <f>IF(AND($G62="4",HR62&lt;&gt;""),HR62,"")</f>
        <v/>
      </c>
      <c r="II62" s="52" t="str">
        <f>IF(AND(HR62&lt;&gt;"",G62="4"),_xlfn.RANK.EQ(HR62,$IH$6:$IH$89),"")</f>
        <v/>
      </c>
      <c r="IJ62" s="52" t="str">
        <f>IF(IF(II62&lt;&gt;"",IF(MAX(COUNTIF($II$6:$II$89,$II$6:$II$89))&gt;1,"x",""),"")&lt;&gt;"",II62+1,"")</f>
        <v/>
      </c>
      <c r="IK62" s="52" t="str">
        <f>IF(II62&lt;&gt;"",IF($G62="3",IF(HR62&lt;&gt;"",IF(AND(II62&lt;=10,HR62&gt;=$IH$92),HLOOKUP(II62,Points_Table_Modified,IF(IW62&gt;=6,8,IW62+2),FALSE),0),""),IF(HR62&lt;&gt;"",IF(AND(II62&lt;=10,HR62&gt;=$IH$92),HLOOKUP(II62,Points_Table,IF(IW62&gt;=6,8,IW62+2),FALSE),0),"")),"")</f>
        <v/>
      </c>
      <c r="IL62" s="53" t="str">
        <f>IF(IJ62&lt;&gt;"",AVERAGE(IF(AND($G62="3",IJ62&lt;&gt;""),HLOOKUP(IJ62,Points_Table_Modified,IF(IW62&gt;=6,8,IW62+2),FALSE),IF(IJ62&lt;&gt;"",HLOOKUP(IJ62,Points_Table,IF(IW62&gt;=6,8,IW62+2),FALSE),"")),IK62),IK62)</f>
        <v/>
      </c>
      <c r="IM62" s="51" t="str">
        <f>IF(AND($G62="5",HR62&lt;&gt;""),HR62,"")</f>
        <v/>
      </c>
      <c r="IN62" s="52" t="str">
        <f>IF(AND(HR62&lt;&gt;"",$G62="5"),_xlfn.RANK.EQ(HR62,$IM$6:$IM$89),"")</f>
        <v/>
      </c>
      <c r="IO62" s="52" t="str">
        <f>IF(IF(IN62&lt;&gt;"",IF(MAX(COUNTIF($IN$6:$IN$89,$IN$6:$IN$89))&gt;1,"x",""),"")&lt;&gt;"",IN62+1,"")</f>
        <v/>
      </c>
      <c r="IP62" s="52" t="str">
        <f>IF(IN62&lt;&gt;"",IF($G62="3",IF(HR62&lt;&gt;"",IF(AND(IN62&lt;=10,HR62&gt;=$IM$92),HLOOKUP(IN62,Points_Table_Modified,IF(IW62&gt;=6,8,IW62+2),FALSE),0),""),IF(HR62&lt;&gt;"",IF(AND(IN62&lt;=10,HR62&gt;=$IM$92),HLOOKUP(IN62,Points_Table,IF(IW62&gt;=6,8,IW62+2),FALSE),0),"")),"")</f>
        <v/>
      </c>
      <c r="IQ62" s="53" t="str">
        <f>IF(IO62&lt;&gt;"",AVERAGE(IF(AND($G62="3",IO62&lt;&gt;""),HLOOKUP(IO62,Points_Table_Modified,IF(IW62&gt;=6,8,IW62+2),FALSE),IF(IO62&lt;&gt;"",HLOOKUP(IO62,Points_Table,IF(IW62&gt;=6,8,IW62+2),FALSE),"")),IP62),IP62)</f>
        <v/>
      </c>
      <c r="IR62" s="51" t="str">
        <f>IF(AND($G62="6",HR62&lt;&gt;""),HR62,"")</f>
        <v/>
      </c>
      <c r="IS62" s="52" t="str">
        <f>IF(AND(HR62&lt;&gt;"",$G62="6"),_xlfn.RANK.EQ(HR62,$IR$6:$IR$89),"")</f>
        <v/>
      </c>
      <c r="IT62" s="52" t="str">
        <f>IF(IF(IS62&lt;&gt;"",IF(MAX(COUNTIF($IS$6:$IS$89,$IS$6:$IS$89))&gt;1,"x",""),"")&lt;&gt;"",IS62+1,"")</f>
        <v/>
      </c>
      <c r="IU62" s="52" t="str">
        <f>IF(IS62&lt;&gt;"",IF($G62="3",IF(HR62&lt;&gt;"",IF(AND(IS62&lt;=10,HR62&gt;=$IR$92),HLOOKUP(IS62,Points_Table_Modified,IF(IW62&gt;=6,8,IW62+2),FALSE),0),""),IF(HR62&lt;&gt;"",IF(AND(IS62&lt;=10,HR62&gt;=$IR$92),HLOOKUP(IS62,Points_Table,IF(IW62&gt;=6,8,IW62+2),FALSE),0),"")),"")</f>
        <v/>
      </c>
      <c r="IV62" s="53" t="str">
        <f>IF(IT62&lt;&gt;"",AVERAGE(IF(AND($G62="3",IT62&lt;&gt;""),HLOOKUP(IT62,Points_Table_Modified,IF(IW62&gt;=6,8,IW62+2),FALSE),IF(IT62&lt;&gt;"",HLOOKUP(IT62,Points_Table,IF(IW62&gt;=6,8,IW62+2),FALSE),"")),IU62),IU62)</f>
        <v/>
      </c>
      <c r="IW62" s="57" t="e">
        <f>VLOOKUP($G62,Entries_D_Event,10,FALSE)</f>
        <v>#N/A</v>
      </c>
      <c r="IX62" s="52" t="str">
        <f>CONCATENATE(IS62,IN62,II62,ID62,HY62,HT62)</f>
        <v/>
      </c>
      <c r="IY62" s="118" t="str">
        <f>IF(IX62&lt;&gt;"",IF(AND($G62="3",HR62&lt;&gt;""),10,IF(HR62&lt;&gt;"",5,"")),"")</f>
        <v/>
      </c>
      <c r="IZ62" s="118">
        <f>_xlfn.NUMBERVALUE(IF(IX62&lt;&gt;"",CONCATENATE(IV62,IQ62,IL62,IG62,IB62,HW62),""))</f>
        <v>0</v>
      </c>
      <c r="JA62" s="56">
        <f>IFERROR(IY62+IZ62,0)</f>
        <v>0</v>
      </c>
      <c r="JB62" s="90"/>
      <c r="JC62" s="52" t="str">
        <f>IF(AND($G62="1",JB62&lt;&gt;""),JB62,"")</f>
        <v/>
      </c>
      <c r="JD62" s="52" t="str">
        <f>IF(AND(JB62&lt;&gt;"",$G62="1"),_xlfn.RANK.EQ(JB62,$JC$6:$JC$89),"")</f>
        <v/>
      </c>
      <c r="JE62" s="52" t="str">
        <f>IF(IF(JD62&lt;&gt;"",IF(MAX(COUNTIF($JD$6:$JD$89,$JD$6:$JD$89))&gt;1,"x",""),"")&lt;&gt;"",JD62+1,"")</f>
        <v/>
      </c>
      <c r="JF62" s="52" t="str">
        <f>IF(JD62&lt;&gt;"",IF($G62="3",IF(JB62&lt;&gt;"",IF(AND(JD62&lt;=10,JB62&gt;=$JC$92),HLOOKUP(JD62,Points_Table_Modified,IF(KG62&gt;=6,8,KG62+2),FALSE),0),""),IF(JB62&lt;&gt;"",IF(AND(JD62&lt;=10,JB62&gt;=$JC$92),HLOOKUP(JD62,Points_Table,IF(KG62&gt;=6,8,KG62+2),FALSE),0),"")),"")</f>
        <v/>
      </c>
      <c r="JG62" s="53" t="str">
        <f>IF(JE62&lt;&gt;"",AVERAGE(IF(AND($G62="3",JE62&lt;&gt;""),HLOOKUP(JE62,Points_Table_Modified,IF(KG62&gt;=6,8,KG62+2),FALSE),IF(JE62&lt;&gt;"",HLOOKUP(JE62,Points_Table,IF(KG62&gt;=6,8,KG62+2),FALSE),"")),JF62),JF62)</f>
        <v/>
      </c>
      <c r="JH62" s="51" t="str">
        <f>IF(AND($G62="2",JB62&lt;&gt;""),JB62,"")</f>
        <v/>
      </c>
      <c r="JI62" s="52" t="str">
        <f>IF(AND(JB62&lt;&gt;"",$G62="2"),_xlfn.RANK.EQ(JB62,$JH$6:$JH$89),"")</f>
        <v/>
      </c>
      <c r="JJ62" s="52" t="str">
        <f>IF(IF(JI62&lt;&gt;"",IF(MAX(COUNTIF($JI$6:$JI$89,$JI$6:$JI$89))&gt;1,"x",""),"")&lt;&gt;"",JI62+1,"")</f>
        <v/>
      </c>
      <c r="JK62" s="54" t="str">
        <f>IF(JI62&lt;&gt;"",IF($G62="3",IF(JB62&lt;&gt;"",IF(AND(JI62&lt;=10,JB62&gt;=$JH$92),HLOOKUP(JI62,Points_Table_Modified,IF(KG62&gt;=6,8,KG62+2),FALSE),0),""),IF(JB62&lt;&gt;"",IF(AND(JI62&lt;=10,JB62&gt;=$JH$92),HLOOKUP(JI62,Points_Table,IF(KG62&gt;=6,8,KG62+2),FALSE),0),"")),"")</f>
        <v/>
      </c>
      <c r="JL62" s="53" t="str">
        <f>IF(JJ62&lt;&gt;"",AVERAGE(IF(AND($G62="3",JJ62&lt;&gt;""),HLOOKUP(JJ62,Points_Table_Modified,IF(KG62&gt;=6,8,KG62+2),FALSE),IF(JJ62&lt;&gt;"",HLOOKUP(JJ62,Points_Table,IF(KG62&gt;=6,8,KG62+2),FALSE),"")),JK62),JK62)</f>
        <v/>
      </c>
      <c r="JM62" s="51" t="str">
        <f>IF(AND($G62="3",JB62&lt;&gt;""),JB62,"")</f>
        <v/>
      </c>
      <c r="JN62" s="52" t="str">
        <f>IF(AND(JB62&lt;&gt;"",$G62="3"),_xlfn.RANK.EQ(JB62,$JM$6:$JM$89),"")</f>
        <v/>
      </c>
      <c r="JO62" s="52" t="str">
        <f>IF(IF(JN62&lt;&gt;"",IF(MAX(COUNTIF($JN$6:$JN$89,$JN$6:$JN$89))&gt;1,"x",""),"")&lt;&gt;"",JN62+1,"")</f>
        <v/>
      </c>
      <c r="JP62" s="52" t="str">
        <f>IF(JN62&lt;&gt;"",IF($G62="3",IF(JB62&lt;&gt;"",IF(AND(JN62&lt;=20,JB62&gt;=$JM$92),HLOOKUP(JN62,Points_Table_Modified,IF(KG62&gt;=6,8,KG62+2),FALSE),0),""),IF(JB62&lt;&gt;"",IF(AND(JN62&lt;=10,JB62&gt;=$JM$92),HLOOKUP(JN62,Points_Table,IF(KG62&gt;=6,8,KG62+2),FALSE),0),"")),"")</f>
        <v/>
      </c>
      <c r="JQ62" s="53" t="str">
        <f>IF(JO62&lt;&gt;"",AVERAGE(IF(AND($G62="3",JO62&lt;&gt;""),HLOOKUP(JO62,Points_Table_Modified,IF(KG62&gt;=6,8,KG62+2),FALSE),IF(JO62&lt;&gt;"",HLOOKUP(JO62,Points_Table,IF(KG62&gt;=6,8,KG62+2),FALSE),"")),JP62),JP62)</f>
        <v/>
      </c>
      <c r="JR62" s="51" t="str">
        <f>IF(AND($G62="4",JB62&lt;&gt;""),JB62,"")</f>
        <v/>
      </c>
      <c r="JS62" s="52" t="str">
        <f>IF(AND(JB62&lt;&gt;"",G62="4"),_xlfn.RANK.EQ(JB62,$JR$6:$JR$89),"")</f>
        <v/>
      </c>
      <c r="JT62" s="52" t="str">
        <f>IF(IF(JS62&lt;&gt;"",IF(MAX(COUNTIF($JS$6:$JS$89,$JS$6:$JS$89))&gt;1,"x",""),"")&lt;&gt;"",JS62+1,"")</f>
        <v/>
      </c>
      <c r="JU62" s="52" t="str">
        <f>IF(JS62&lt;&gt;"",IF($G62="3",IF(JB62&lt;&gt;"",IF(AND(JS62&lt;=10,JB62&gt;=$JR$92),HLOOKUP(JS62,Points_Table_Modified,IF(KG62&gt;=6,8,KG62+2),FALSE),0),""),IF(JB62&lt;&gt;"",IF(AND(JS62&lt;=10,JB62&gt;=$JR$92),HLOOKUP(JS62,Points_Table,IF(KG62&gt;=6,8,KG62+2),FALSE),0),"")),"")</f>
        <v/>
      </c>
      <c r="JV62" s="53" t="str">
        <f>IF(JT62&lt;&gt;"",AVERAGE(IF(AND($G62="3",JT62&lt;&gt;""),HLOOKUP(JT62,Points_Table_Modified,IF(KG62&gt;=6,8,KG62+2),FALSE),IF(JT62&lt;&gt;"",HLOOKUP(JT62,Points_Table,IF(KG62&gt;=6,8,KG62+2),FALSE),"")),JU62),JU62)</f>
        <v/>
      </c>
      <c r="JW62" s="51" t="str">
        <f>IF(AND($G62="5",JB62&lt;&gt;""),JB62,"")</f>
        <v/>
      </c>
      <c r="JX62" s="52" t="str">
        <f>IF(AND(JB62&lt;&gt;"",$G62="5"),_xlfn.RANK.EQ(JB62,$JW$6:$JW$89),"")</f>
        <v/>
      </c>
      <c r="JY62" s="52" t="str">
        <f>IF(IF(JX62&lt;&gt;"",IF(MAX(COUNTIF($JX$6:$JX$89,$JX$6:$JX$89))&gt;1,"x",""),"")&lt;&gt;"",JX62+1,"")</f>
        <v/>
      </c>
      <c r="JZ62" s="52" t="str">
        <f>IF(JX62&lt;&gt;"",IF($G62="3",IF(JB62&lt;&gt;"",IF(AND(JX62&lt;=10,JB62&gt;=$JW$92),HLOOKUP(JX62,Points_Table_Modified,IF(KG62&gt;=6,8,KG62+2),FALSE),0),""),IF(JB62&lt;&gt;"",IF(AND(JX62&lt;=10,JB62&gt;=$JW$92),HLOOKUP(JX62,Points_Table,IF(KG62&gt;=6,8,KG62+2),FALSE),0),"")),"")</f>
        <v/>
      </c>
      <c r="KA62" s="53" t="str">
        <f>IF(JY62&lt;&gt;"",AVERAGE(IF(AND($G62="3",JY62&lt;&gt;""),HLOOKUP(JY62,Points_Table_Modified,IF(KG62&gt;=6,8,KG62+2),FALSE),IF(JY62&lt;&gt;"",HLOOKUP(JY62,Points_Table,IF(KG62&gt;=6,8,KG62+2),FALSE),"")),JZ62),JZ62)</f>
        <v/>
      </c>
      <c r="KB62" s="51" t="str">
        <f>IF(AND($G62="6",JB62&lt;&gt;""),JB62,"")</f>
        <v/>
      </c>
      <c r="KC62" s="52" t="str">
        <f>IF(AND(JB62&lt;&gt;"",$G62="6"),_xlfn.RANK.EQ(JB62,$KB$6:$KB$89),"")</f>
        <v/>
      </c>
      <c r="KD62" s="52" t="str">
        <f>IF(IF(KC62&lt;&gt;"",IF(MAX(COUNTIF($KC$6:$KC$89,$KC$6:$KC$89))&gt;1,"x",""),"")&lt;&gt;"",KC62+1,"")</f>
        <v/>
      </c>
      <c r="KE62" s="52" t="str">
        <f>IF(KC62&lt;&gt;"",IF($G62="3",IF(JB62&lt;&gt;"",IF(AND(KC62&lt;=10,JB62&gt;=$KB$92),HLOOKUP(KC62,Points_Table_Modified,IF(KG62&gt;=6,8,KG62+2),FALSE),0),""),IF(JB62&lt;&gt;"",IF(AND(KC62&lt;=10,JB62&gt;=$KB$92),HLOOKUP(KC62,Points_Table,IF(KG62&gt;=6,8,KG62+2),FALSE),0),"")),"")</f>
        <v/>
      </c>
      <c r="KF62" s="53" t="str">
        <f>IF(KD62&lt;&gt;"",AVERAGE(IF(AND($G62="3",KD62&lt;&gt;""),HLOOKUP(KD62,Points_Table_Modified,IF(KG62&gt;=6,8,KG62+2),FALSE),IF(KD62&lt;&gt;"",HLOOKUP(KD62,Points_Table,IF(KG62&gt;=6,8,KG62+2),FALSE),"")),KE62),KE62)</f>
        <v/>
      </c>
      <c r="KG62" s="57" t="e">
        <f>VLOOKUP($G62,Entries_D_Event,11,FALSE)</f>
        <v>#N/A</v>
      </c>
      <c r="KH62" s="52" t="str">
        <f>CONCATENATE(KC62,JX62,JS62,JN62,JI62,JD62)</f>
        <v/>
      </c>
      <c r="KI62" s="118" t="str">
        <f>IF(KH62&lt;&gt;"",IF(AND($G62="3",JB62&lt;&gt;""),10,IF(JB62&lt;&gt;"",5,"")),"")</f>
        <v/>
      </c>
      <c r="KJ62" s="118">
        <f>_xlfn.NUMBERVALUE(IF(KH62&lt;&gt;"",CONCATENATE(KF62,KA62,JV62,JQ62,JL62,JG62),""))</f>
        <v>0</v>
      </c>
      <c r="KK62" s="56">
        <f>IFERROR(KI62+KJ62,0)</f>
        <v>0</v>
      </c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</row>
    <row r="63" spans="1:358" s="1" customFormat="1" x14ac:dyDescent="0.25">
      <c r="A63" s="35"/>
      <c r="B63" s="45">
        <v>58</v>
      </c>
      <c r="C63" s="58"/>
      <c r="D63" s="47"/>
      <c r="E63" s="50"/>
      <c r="F63" s="108"/>
      <c r="G63" s="49"/>
      <c r="H63" s="50"/>
      <c r="I63" s="187">
        <f t="shared" ref="I38:I69" si="0">AS63+CC63+DM63+EW63+GG63+HQ63+JA63+KK63</f>
        <v>0</v>
      </c>
      <c r="J63" s="115"/>
      <c r="K63" s="102" t="str">
        <f t="shared" ref="K38:K69" si="1">IF(AND(J63&lt;&gt;"",$G63="1"),J63,"")</f>
        <v/>
      </c>
      <c r="L63" s="103" t="str">
        <f t="shared" ref="L38:L69" si="2">IF(AND(J63&lt;&gt;"",$G63="1"),_xlfn.RANK.EQ(J63,$K$6:$K$89),"")</f>
        <v/>
      </c>
      <c r="M63" s="103" t="str">
        <f t="shared" ref="M38:M69" si="3">IF(G63="6",IF(IF(L63&lt;&gt;"",IF(MAX(COUNTIF($L$6:$L$89,$L$6:$L$89))&gt;1,"x",""),"")&lt;&gt;"",L63+1,""),IF(K63=0,"",IF(IF(L63&lt;&gt;"",IF(MAX(COUNTIF($L$6:$L$89,$L$6:$L$89))&gt;1,"x",""),"")&lt;&gt;"",L63+1,"")))</f>
        <v/>
      </c>
      <c r="N63" s="103" t="str">
        <f t="shared" ref="N38:N69" si="4">IF(L63&lt;&gt;"",IF($G63="3",IF(AND(L63&lt;=20,J63&gt;=$K$92),HLOOKUP(L63,Points_Table_Modified,IF(AO63&gt;=6,8,AO63+2),FALSE),0),IF(AND(L63&lt;=10,J63&gt;=$K$92),HLOOKUP(L63,Points_Table,IF(AO63&gt;=6,8,AO63+2),FALSE),0)),"")</f>
        <v/>
      </c>
      <c r="O63" s="103" t="str">
        <f t="shared" ref="O38:O69" si="5">IF(M63&lt;&gt;"",AVERAGE(IF(AND($G63="3",M63&lt;&gt;""),HLOOKUP(M63,Points_Table_Modified,IF(AO63&gt;=6,8,AO63+2),FALSE),IF(M63&lt;&gt;"",HLOOKUP(M63,Points_Table,IF(AO63&gt;=6,8,AO63+2),FALSE),"")),N63),N63)</f>
        <v/>
      </c>
      <c r="P63" s="102" t="str">
        <f t="shared" ref="P38:P69" si="6">IF(AND(J63&lt;&gt;"",$G63="2"),J63,"")</f>
        <v/>
      </c>
      <c r="Q63" s="103" t="str">
        <f t="shared" ref="Q38:Q69" si="7">IF(AND(J63&lt;&gt;"",$G63="2"),_xlfn.RANK.EQ(J63,$P$6:$P$89),"")</f>
        <v/>
      </c>
      <c r="R63" s="103" t="str">
        <f t="shared" ref="R38:R69" si="8">IF(G63="6",IF(IF(Q63&lt;&gt;"",IF(MAX(COUNTIF($Q$6:$Q$89,$Q$6:$Q$89))&gt;1,"x",""),"")&lt;&gt;"",Q63+1,""),IF(P63=0,"",IF(IF(Q63&lt;&gt;"",IF(MAX(COUNTIF($Q$6:$Q$89,$Q$6:$Q$89))&gt;1,"x",""),"")&lt;&gt;"",Q63+1,"")))</f>
        <v/>
      </c>
      <c r="S63" s="103" t="str">
        <f t="shared" ref="S38:S69" si="9">IF(Q63&lt;&gt;"",IF($G63="3",IF(J63&lt;&gt;"",IF(AND(Q63&lt;=10,J63&gt;=$P$92),HLOOKUP(Q63,Points_Table_Modified,IF(AO63&gt;=6,8,AO63+2),FALSE),0),""),IF(J63&lt;&gt;"",IF(AND(Q63&lt;=10,J63&gt;=$P$92),HLOOKUP(Q63,Points_Table,IF(AO63&gt;=6,8,AO63+2),FALSE),0),"")),"")</f>
        <v/>
      </c>
      <c r="T63" s="103" t="str">
        <f t="shared" ref="T38:T69" si="10">IF(R63&lt;&gt;"",AVERAGE(IF(AND($G63="3",R63&lt;&gt;""),HLOOKUP(R63,Points_Table_Modified,IF(AO63&gt;=6,8,AO63+2),FALSE),IF(R63&lt;&gt;"",HLOOKUP(R63,Points_Table,IF(AO63&gt;=6,8,AO63+2),FALSE),"")),S63),S63)</f>
        <v/>
      </c>
      <c r="U63" s="102" t="str">
        <f t="shared" ref="U38:U69" si="11">IF(AND(J63&lt;&gt;"",$G63="3"),J63,"")</f>
        <v/>
      </c>
      <c r="V63" s="103" t="str">
        <f t="shared" ref="V38:V69" si="12">IF(AND(J63&lt;&gt;"",$G63="3"),_xlfn.RANK.EQ(J63,$U$6:$U$89),"")</f>
        <v/>
      </c>
      <c r="W63" s="103" t="str">
        <f t="shared" ref="W38:W69" si="13">IF(G63="6",IF(IF(V63&lt;&gt;"",IF(MAX(COUNTIF($V$6:$V$89,$V$6:$V$89))&gt;1,"x",""),"")&lt;&gt;"",V63+1,""),IF(U63=0,"",IF(IF(V63&lt;&gt;"",IF(MAX(COUNTIF($V$6:$V$89,$V$6:$V$89))&gt;1,"x",""),"")&lt;&gt;"",V63+1,"")))</f>
        <v/>
      </c>
      <c r="X63" s="103" t="str">
        <f t="shared" ref="X38:X69" si="14">IF(V63&lt;&gt;"",IF($G63="3",IF(J63&lt;&gt;"",IF(AND(V63&lt;=20,J63&gt;=$U$92),HLOOKUP(V63,Points_Table_Modified,IF(AO63&gt;=6,8,AO63+2),FALSE),0),""),IF(J63&lt;&gt;"",IF(AND(V63&lt;=10,$J63&gt;=$U$92),HLOOKUP(V63,Points_Table,IF(AO63&gt;=6,8,AO63+2),FALSE),0),"")),"")</f>
        <v/>
      </c>
      <c r="Y63" s="103" t="str">
        <f t="shared" ref="Y38:Y69" si="15">IF(W63&lt;&gt;"",AVERAGE(IF(AND($G63="3",W63&lt;&gt;""),HLOOKUP(W63,Points_Table_Modified,IF(AO63&gt;=6,8,AO63+2),FALSE),IF(W63&lt;&gt;"",HLOOKUP(W63,Points_Table,IF(AO63&gt;=6,8,AO63+2),FALSE),"")),X63),X63)</f>
        <v/>
      </c>
      <c r="Z63" s="102" t="str">
        <f t="shared" ref="Z38:Z69" si="16">IF(AND(J63&lt;&gt;"",$G63="4"),J63,"")</f>
        <v/>
      </c>
      <c r="AA63" s="103" t="str">
        <f t="shared" ref="AA38:AA69" si="17">IF(AND($J63&lt;&gt;"",G63="4"),_xlfn.RANK.EQ(J63,$Z$6:$Z$89),"")</f>
        <v/>
      </c>
      <c r="AB63" s="103" t="str">
        <f t="shared" ref="AB38:AB69" si="18">IF($G63="6",IF(IF(AA63&lt;&gt;"",IF(MAX(COUNTIF($AA$6:$AA$89,$AA$6:$AA$89))&gt;1,"x",""),"")&lt;&gt;"",AA63+1,""),IF(Z63=0,"",IF(IF(AA63&lt;&gt;"",IF(MAX(COUNTIF($AA$6:$AA$89,$AA$6:$AA$89))&gt;1,"x",""),"")&lt;&gt;"",AA63+1,"")))</f>
        <v/>
      </c>
      <c r="AC63" s="103" t="str">
        <f t="shared" ref="AC38:AC69" si="19">IF(AA63&lt;&gt;"",IF($G63="3",IF(J63&lt;&gt;"",IF(AND(AA63&lt;=10,J63&gt;=$Z$92),HLOOKUP(AA63,Points_Table_Modified,IF(AO63&gt;=6,8,AO63+2),FALSE),0),""),IF(J63&lt;&gt;"",IF(AND(AA63&lt;=10,J63&gt;=$Z$92),HLOOKUP(AA63,Points_Table,IF(AO63&gt;=6,8,AO63+2),FALSE),0),"")),"")</f>
        <v/>
      </c>
      <c r="AD63" s="103" t="str">
        <f t="shared" ref="AD38:AD69" si="20">IF(AB63&lt;&gt;"",AVERAGE(IF(AND($G63="3",AB63&lt;&gt;""),HLOOKUP(AB63,Points_Table_Modified,IF(AO63&gt;=6,8,AO63+2),FALSE),IF(AB63&lt;&gt;"",HLOOKUP(AB63,Points_Table,IF(AO63&gt;=6,8,AO63+2),FALSE),"")),AC63),AC63)</f>
        <v/>
      </c>
      <c r="AE63" s="102" t="str">
        <f t="shared" ref="AE38:AE69" si="21">IF(AND(J63&lt;&gt;"",$G63="5"),J63,"")</f>
        <v/>
      </c>
      <c r="AF63" s="103" t="str">
        <f t="shared" ref="AF38:AF69" si="22">IF(AND(J63&lt;&gt;"",$G63="5"),_xlfn.RANK.EQ(J63,$AE$6:$AE$89),"")</f>
        <v/>
      </c>
      <c r="AG63" s="103" t="str">
        <f t="shared" ref="AG38:AG69" si="23">IF($G63="6",IF(IF(AF63&lt;&gt;"",IF(MAX(COUNTIF($AF$6:$AF$89,$AF$6:$AF$89))&gt;1,"x",""),"")&lt;&gt;"",AF63+1,""),IF(AE63=0,"",IF(IF(AF63&lt;&gt;"",IF(MAX(COUNTIF($AF$6:$AF$89,$AF$6:$AF$89))&gt;1,"x",""),"")&lt;&gt;"",AF63+1,"")))</f>
        <v/>
      </c>
      <c r="AH63" s="103" t="str">
        <f t="shared" ref="AH38:AH69" si="24">IF(AF63&lt;&gt;"",IF($G63="3",IF(J63&lt;&gt;"",IF(AND(AF63&lt;=10,J63&gt;=$AE$92),HLOOKUP(AF63,Points_Table_Modified,IF(AO63&gt;=6,8,AO63+2),FALSE),0),""),IF(J63&lt;&gt;"",IF(AND(AF63&lt;=10,J63&gt;=$AE$92),HLOOKUP(AF63,Points_Table,IF(AO63&gt;=6,8,AO63+2),FALSE),0),"")),"")</f>
        <v/>
      </c>
      <c r="AI63" s="103" t="str">
        <f t="shared" ref="AI38:AI69" si="25">IF(AG63&lt;&gt;"",AVERAGE(IF(AND($G63="3",AG63&lt;&gt;""),HLOOKUP(AG63,Points_Table_Modified,IF(AO63&gt;=6,8,AO63+2),FALSE),IF(AG63&lt;&gt;"",HLOOKUP(AG63,Points_Table,IF(AO63&gt;=6,8,AO63+2),FALSE),"")),AH63),AH63)</f>
        <v/>
      </c>
      <c r="AJ63" s="102" t="str">
        <f t="shared" ref="AJ38:AJ69" si="26">IF(AND(J63&lt;&gt;"",$G63="6"),J63,"")</f>
        <v/>
      </c>
      <c r="AK63" s="103" t="str">
        <f t="shared" ref="AK38:AK69" si="27">IF(AND(J63&lt;&gt;"",$G63="6"),_xlfn.RANK.EQ(J63,$AJ$6:$AJ$89),"")</f>
        <v/>
      </c>
      <c r="AL63" s="103" t="str">
        <f t="shared" ref="AL38:AL69" si="28">IF(G63="6",IF(IF(AK63&lt;&gt;"",IF(MAX(COUNTIF($AK$6:$AK$89,$AK$6:$AK$89))&gt;1,"x",""),"")&lt;&gt;"",AK63+1,""),IF(AJ63=0,"",IF(IF(AK63&lt;&gt;"",IF(MAX(COUNTIF($AK$6:$AK$89,$AK$6:$AK$89))&gt;1,"x",""),"")&lt;&gt;"",AK63+1,"")))</f>
        <v/>
      </c>
      <c r="AM63" s="103" t="str">
        <f t="shared" ref="AM38:AM69" si="29">IF(AK63&lt;&gt;"",IF($G63="3",IF(J63&lt;&gt;"",IF(AND(AK63&lt;=10,J63&gt;=$AJ$92),HLOOKUP(AK63,Points_Table_Modified,IF(AO63&gt;=6,8,AO63+2),FALSE),0),""),IF(J63&lt;&gt;"",IF(AND(AK63&lt;=10,J63&gt;=$AJ$92),HLOOKUP(AK63,Points_Table,IF(AO63&gt;=6,8,AO63+2),FALSE),0),"")),"")</f>
        <v/>
      </c>
      <c r="AN63" s="136" t="str">
        <f t="shared" ref="AN38:AN69" si="30">IF(AL63&lt;&gt;"",AVERAGE(IF(AND($G63="3",AL63&lt;&gt;""),HLOOKUP(AL63,Points_Table_Modified,IF(AO63&gt;=6,8,AO63+2),FALSE),IF(AL63&lt;&gt;"",HLOOKUP(AL63,Points_Table,IF(AO63&gt;=6,8,AO63+2),FALSE),"")),AM63),AM63)</f>
        <v/>
      </c>
      <c r="AO63" s="55" t="e">
        <f t="shared" ref="AO38:AO69" si="31">VLOOKUP($G63,Entries_D_Event,4,FALSE)</f>
        <v>#N/A</v>
      </c>
      <c r="AP63" s="52" t="str">
        <f t="shared" ref="AP38:AP69" si="32">CONCATENATE(AK63,AF63,AA63,V63,Q63,L63)</f>
        <v/>
      </c>
      <c r="AQ63" s="118" t="str">
        <f t="shared" ref="AQ38:AQ69" si="33">IF(AP63&lt;&gt;"",IF(AND($G63="3",J63&lt;&gt;""),10,IF(J63&lt;&gt;"",5,"")),"")</f>
        <v/>
      </c>
      <c r="AR63" s="118">
        <f t="shared" ref="AR38:AR69" si="34">_xlfn.NUMBERVALUE(IF(AP63&lt;&gt;"",CONCATENATE(AN63,AI63,AD63,Y63,T63,O63),""))</f>
        <v>0</v>
      </c>
      <c r="AS63" s="56">
        <f t="shared" ref="AS38:AS69" si="35">IFERROR(AQ63+AR63,0)</f>
        <v>0</v>
      </c>
      <c r="AT63" s="90"/>
      <c r="AU63" s="54" t="str">
        <f t="shared" ref="AU38:AU69" si="36">IF(AND(AT63&lt;&gt;"",$G63="1"),AT63,"")</f>
        <v/>
      </c>
      <c r="AV63" s="52" t="str">
        <f t="shared" ref="AV38:AV69" si="37">IF(AND(AT63&lt;&gt;"",$G63="1"),_xlfn.RANK.EQ(AT63,$AU$6:$AU$89),"")</f>
        <v/>
      </c>
      <c r="AW63" s="52" t="str">
        <f t="shared" ref="AW38:AW69" si="38">IF(IF(AV63&lt;&gt;"",IF(MAX(COUNTIF($AV$6:$AV$89,$AV$6:$AV$89))&gt;1,"x",""),"")&lt;&gt;"",AV63+1,"")</f>
        <v/>
      </c>
      <c r="AX63" s="52" t="str">
        <f t="shared" ref="AX38:AX69" si="39">IF(AV63&lt;&gt;"",IF($G63="3",IF(AT63&lt;&gt;"",IF(AND(AV63&lt;=10,AT63&gt;=$AU$92),HLOOKUP(AV63,Points_Table_Modified,IF(BY63&gt;=6,8,BY63+2),FALSE),0),""),IF(AT63&lt;&gt;"",IF(AND(AV63&lt;=10,AT63&gt;=$AU$92),HLOOKUP(AV63,Points_Table,IF(BY63&gt;=6,8,BY63+2),FALSE),0),"")),"")</f>
        <v/>
      </c>
      <c r="AY63" s="53" t="str">
        <f t="shared" ref="AY38:AY69" si="40">IF(AW63&lt;&gt;"",AVERAGE(IF(AND($G63="3",AW63&lt;&gt;""),HLOOKUP(AW63,Points_Table_Modified,IF(BY63&gt;=6,8,BY63+2),FALSE),IF(AW63&lt;&gt;"",HLOOKUP(AW63,Points_Table,IF(BY63&gt;=6,8,BY63+2),FALSE),"")),AX63),AX63)</f>
        <v/>
      </c>
      <c r="AZ63" s="51" t="str">
        <f t="shared" ref="AZ38:AZ69" si="41">IF(AND($G63="2",AT63&lt;&gt;""),AT63,"")</f>
        <v/>
      </c>
      <c r="BA63" s="52" t="str">
        <f t="shared" ref="BA38:BA69" si="42">IF(AND(AT63&lt;&gt;"",$G63="2"),_xlfn.RANK.EQ(AT63,$AZ$6:$AZ$89),"")</f>
        <v/>
      </c>
      <c r="BB63" s="52" t="str">
        <f t="shared" ref="BB38:BB69" si="43">IF(IF(BA63&lt;&gt;"",IF(MAX(COUNTIF($BA$6:$BA$89,$BA$6:$BA$89))&gt;1,"x",""),"")&lt;&gt;"",BA63+1,"")</f>
        <v/>
      </c>
      <c r="BC63" s="54" t="str">
        <f t="shared" ref="BC38:BC69" si="44">IF(BA63&lt;&gt;"",IF($G63="3",IF(AT63&lt;&gt;"",IF(AND(BA63&lt;=10,AT63&gt;=$AZ$92),HLOOKUP(BA63,Points_Table_Modified,IF(BY63&gt;=6,8,BY63+2),FALSE),0),""),IF(AT63&lt;&gt;"",IF(AND(BA63&lt;=10,AT63&gt;=$AZ$92),HLOOKUP(BA63,Points_Table,IF(BY63&gt;=6,8,BY63+2),FALSE),0),"")),"")</f>
        <v/>
      </c>
      <c r="BD63" s="53" t="str">
        <f t="shared" ref="BD38:BD69" si="45">IF(BB63&lt;&gt;"",AVERAGE(IF(AND($G63="3",BB63&lt;&gt;""),HLOOKUP(BB63,Points_Table_Modified,IF(BY63&gt;=6,8,BY63+2),FALSE),IF(BB63&lt;&gt;"",HLOOKUP(BB63,Points_Table,IF(BY63&gt;=6,8,BY63+2),FALSE),"")),BC63),BC63)</f>
        <v/>
      </c>
      <c r="BE63" s="51" t="str">
        <f t="shared" ref="BE38:BE69" si="46">IF(AND($G63="3",AT63&lt;&gt;""),AT63,"")</f>
        <v/>
      </c>
      <c r="BF63" s="52" t="str">
        <f t="shared" ref="BF38:BF69" si="47">IF(AND(AT63&lt;&gt;"",$G63="3"),_xlfn.RANK.EQ(AT63,$BE$6:$BE$89),"")</f>
        <v/>
      </c>
      <c r="BG63" s="52" t="str">
        <f t="shared" ref="BG38:BG69" si="48">IF(IF(BF63&lt;&gt;"",IF(MAX(COUNTIF($BF$6:$BF$89,$BF$6:$BF$89))&gt;1,"x",""),"")&lt;&gt;"",BF63+1,"")</f>
        <v/>
      </c>
      <c r="BH63" s="52" t="str">
        <f t="shared" ref="BH38:BH69" si="49">IF(BF63&lt;&gt;"",IF($G63="3",IF(AT63&lt;&gt;"",IF(AND(BF63&lt;=20,AT63&gt;=$BE$92),HLOOKUP(BF63,Points_Table_Modified,IF(BY63&gt;=6,8,BY63+2),FALSE),0),""),IF(AT63&lt;&gt;"",IF(AND(BF63&lt;=10,AT63&gt;=$BE$92),HLOOKUP(BF63,Points_Table,IF(BY63&gt;=6,8,BY63+2),FALSE),0),"")),"")</f>
        <v/>
      </c>
      <c r="BI63" s="53" t="str">
        <f t="shared" ref="BI38:BI69" si="50">IF(BG63&lt;&gt;"",AVERAGE(IF(AND($G63="3",BG63&lt;&gt;""),HLOOKUP(BG63,Points_Table_Modified,IF(BY63&gt;=6,8,BY63+2),FALSE),IF(BG63&lt;&gt;"",HLOOKUP(BG63,Points_Table,IF(BY63&gt;=6,8,BY63+2),FALSE),"")),BH63),BH63)</f>
        <v/>
      </c>
      <c r="BJ63" s="51" t="str">
        <f t="shared" ref="BJ38:BJ69" si="51">IF(AND($G63="4",AT63&lt;&gt;""),AT63,"")</f>
        <v/>
      </c>
      <c r="BK63" s="52" t="str">
        <f t="shared" ref="BK38:BK69" si="52">IF(AND(AT63&lt;&gt;"",G63="4"),_xlfn.RANK.EQ(AT63,$BJ$6:$BJ$89),"")</f>
        <v/>
      </c>
      <c r="BL63" s="52" t="str">
        <f t="shared" ref="BL38:BL69" si="53">IF(IF(BK63&lt;&gt;"",IF(MAX(COUNTIF($BK$6:$BK$89,$BK$6:$BK$89))&gt;1,"x",""),"")&lt;&gt;"",BK63+1,"")</f>
        <v/>
      </c>
      <c r="BM63" s="52" t="str">
        <f t="shared" ref="BM38:BM69" si="54">IF(BK63&lt;&gt;"",IF($G63="3",IF(AT63&lt;&gt;"",IF(AND(BK63&lt;=10,AT63&gt;=$BJ$92),HLOOKUP(BK63,Points_Table_Modified,IF(BY63&gt;=6,8,BY63+2),FALSE),0),""),IF(AT63&lt;&gt;"",IF(AND(BK63&lt;=10,AT63&gt;=$BJ$92),HLOOKUP(BK63,Points_Table,IF(BY63&gt;=6,8,BY63+2),FALSE),0),"")),"")</f>
        <v/>
      </c>
      <c r="BN63" s="53" t="str">
        <f t="shared" ref="BN38:BN69" si="55">IF(BL63&lt;&gt;"",AVERAGE(IF(AND($G63="3",BL63&lt;&gt;""),HLOOKUP(BL63,Points_Table_Modified,IF(BY63&gt;=6,8,BY63+2),FALSE),IF(BL63&lt;&gt;"",HLOOKUP(BL63,Points_Table,IF(BY63&gt;=6,8,BY63+2),FALSE),"")),BM63),BM63)</f>
        <v/>
      </c>
      <c r="BO63" s="51" t="str">
        <f t="shared" ref="BO38:BO69" si="56">IF(AND($G63="5",AT63&lt;&gt;""),AT63,"")</f>
        <v/>
      </c>
      <c r="BP63" s="52" t="str">
        <f t="shared" ref="BP38:BP69" si="57">IF(AND(AT63&lt;&gt;"",$G63="5"),_xlfn.RANK.EQ(AT63,$BO$6:$BO$89),"")</f>
        <v/>
      </c>
      <c r="BQ63" s="52" t="str">
        <f t="shared" ref="BQ38:BQ69" si="58">IF(IF(BP63&lt;&gt;"",IF(MAX(COUNTIF($BP$6:$BP$89,$BP$6:$BP$89))&gt;1,"x",""),"")&lt;&gt;"",BP63+1,"")</f>
        <v/>
      </c>
      <c r="BR63" s="52" t="str">
        <f t="shared" ref="BR38:BR69" si="59">IF(BP63&lt;&gt;"",IF($G63="3",IF(AT63&lt;&gt;"",IF(AND(BP63&lt;=10,AT63&gt;=$BO$92),HLOOKUP(BP63,Points_Table_Modified,IF(BY63&gt;=6,8,BY63+2),FALSE),0),""),IF(AT63&lt;&gt;"",IF(AND(BP63&lt;=10,AT63&gt;=$BO$92),HLOOKUP(BP63,Points_Table,IF(BY63&gt;=6,8,BY63+2),FALSE),0),"")),"")</f>
        <v/>
      </c>
      <c r="BS63" s="53" t="str">
        <f t="shared" ref="BS38:BS69" si="60">IF(BQ63&lt;&gt;"",AVERAGE(IF(AND($G63="3",BQ63&lt;&gt;""),HLOOKUP(BQ63,Points_Table_Modified,IF(BY63&gt;=6,8,BY63+2),FALSE),IF(BQ63&lt;&gt;"",HLOOKUP(BQ63,Points_Table,IF(BY63&gt;=6,8,BY63+2),FALSE),"")),BR63),BR63)</f>
        <v/>
      </c>
      <c r="BT63" s="51" t="str">
        <f t="shared" ref="BT38:BT69" si="61">IF(AND($G63="6",AT63&lt;&gt;""),AT63,"")</f>
        <v/>
      </c>
      <c r="BU63" s="52" t="str">
        <f t="shared" ref="BU38:BU69" si="62">IF(AND(AT63&lt;&gt;"",$G63="6"),_xlfn.RANK.EQ(AT63,$BT$6:$BT$89),"")</f>
        <v/>
      </c>
      <c r="BV63" s="52" t="str">
        <f t="shared" ref="BV38:BV69" si="63">IF(IF(BU63&lt;&gt;"",IF(MAX(COUNTIF($BU$6:$BU$89,$BU$6:$BU$89))&gt;1,"x",""),"")&lt;&gt;"",BU63+1,"")</f>
        <v/>
      </c>
      <c r="BW63" s="52" t="str">
        <f t="shared" ref="BW38:BW69" si="64">IF(BU63&lt;&gt;"",IF($G63="3",IF(AT63&lt;&gt;"",IF(AND(BU63&lt;=10,AT63&gt;=$BT$92),HLOOKUP(BU63,Points_Table_Modified,IF(BY63&gt;=6,8,BY63+2),FALSE),0),""),IF(AT63&lt;&gt;"",IF(AND(BU63&lt;=10,AT63&gt;=$BT$92),HLOOKUP(BU63,Points_Table,IF(BY63&gt;=6,8,BY63+2),FALSE),0),"")),"")</f>
        <v/>
      </c>
      <c r="BX63" s="53" t="str">
        <f t="shared" ref="BX38:BX69" si="65">IF(BV63&lt;&gt;"",AVERAGE(IF(AND($G63="3",BV63&lt;&gt;""),HLOOKUP(BV63,Points_Table_Modified,IF(BY63&gt;=6,8,BY63+2),FALSE),IF(BV63&lt;&gt;"",HLOOKUP(BV63,Points_Table,IF(BY63&gt;=6,8,BY63+2),FALSE),"")),BW63),BW63)</f>
        <v/>
      </c>
      <c r="BY63" s="55" t="e">
        <f t="shared" ref="BY38:BY69" si="66">VLOOKUP($G63,Entries_D_Event,5,FALSE)</f>
        <v>#N/A</v>
      </c>
      <c r="BZ63" s="52" t="str">
        <f t="shared" ref="BZ38:BZ69" si="67">CONCATENATE(BU63,BP63,BK63,BF63,BA63,AV63)</f>
        <v/>
      </c>
      <c r="CA63" s="118" t="str">
        <f t="shared" ref="CA38:CA69" si="68">IF(BZ63&lt;&gt;"",IF(AND($G63="3",AT63&lt;&gt;""),10,IF(AT63&lt;&gt;"",5,"")),"")</f>
        <v/>
      </c>
      <c r="CB63" s="118">
        <f t="shared" ref="CB38:CB69" si="69">_xlfn.NUMBERVALUE(IF(BZ63&lt;&gt;"",CONCATENATE(BX63,BS63,BN63,BI63,BD63,AY63),""))</f>
        <v>0</v>
      </c>
      <c r="CC63" s="56">
        <f t="shared" ref="CC38:CC69" si="70">IFERROR(CA63+CB63,0)</f>
        <v>0</v>
      </c>
      <c r="CD63" s="90"/>
      <c r="CE63" s="54" t="str">
        <f t="shared" ref="CE38:CE69" si="71">IF(AND($G63="1",CD63&lt;&gt;""),CD63,"")</f>
        <v/>
      </c>
      <c r="CF63" s="52" t="str">
        <f t="shared" ref="CF38:CF69" si="72">IF(AND(CD63&lt;&gt;"",$G63="1"),_xlfn.RANK.EQ(CD63,$CE$6:$CE$89),"")</f>
        <v/>
      </c>
      <c r="CG63" s="52" t="str">
        <f t="shared" ref="CG38:CG69" si="73">IF(IF(CF63&lt;&gt;"",IF(MAX(COUNTIF($CF$6:$CF$89,$CF$6:$CF$89))&gt;1,"x",""),"")&lt;&gt;"",CF63+1,"")</f>
        <v/>
      </c>
      <c r="CH63" s="52" t="str">
        <f t="shared" ref="CH38:CH69" si="74">IF(CF63&lt;&gt;"",IF($G63="3",IF(CD63&lt;&gt;"",IF(AND(CF63&lt;=10,CD63&gt;=$CE$92),HLOOKUP(CF63,Points_Table_Modified,IF(DI63&gt;=6,8,DI63+2),FALSE),0),""),IF(CD63&lt;&gt;"",IF(AND(CF63&lt;=10,CD63&gt;=$CE$92),HLOOKUP(CF63,Points_Table,IF(DI63&gt;=6,8,DI63+2),FALSE),0),"")),"")</f>
        <v/>
      </c>
      <c r="CI63" s="53" t="str">
        <f t="shared" ref="CI38:CI69" si="75">IF(CG63&lt;&gt;"",AVERAGE(IF(AND($G63="3",CG63&lt;&gt;""),HLOOKUP(CG63,Points_Table_Modified,IF(DI63&gt;=6,8,DI63+2),FALSE),IF(CG63&lt;&gt;"",HLOOKUP(CG63,Points_Table,IF(DI63&gt;=6,8,DI63+2),FALSE),"")),CH63),CH63)</f>
        <v/>
      </c>
      <c r="CJ63" s="51" t="str">
        <f t="shared" ref="CJ38:CJ69" si="76">IF(AND($G63="2",CD63&lt;&gt;""),CD63,"")</f>
        <v/>
      </c>
      <c r="CK63" s="52" t="str">
        <f t="shared" ref="CK38:CK69" si="77">IF(AND(CD63&lt;&gt;"",$G63="2"),_xlfn.RANK.EQ(CD63,$CJ$6:$CJ$89),"")</f>
        <v/>
      </c>
      <c r="CL63" s="52" t="str">
        <f t="shared" ref="CL38:CL69" si="78">IF(IF(CK63&lt;&gt;"",IF(MAX(COUNTIF($CK$6:$CK$89,$CK$6:$CK$89))&gt;1,"x",""),"")&lt;&gt;"",CK63+1,"")</f>
        <v/>
      </c>
      <c r="CM63" s="54" t="str">
        <f t="shared" ref="CM38:CM69" si="79">IF(CK63&lt;&gt;"",IF($G63="3",IF(CD63&lt;&gt;"",IF(AND(CK63&lt;=10,CD63&gt;=$CJ$92),HLOOKUP(CK63,Points_Table_Modified,IF(DI63&gt;=6,8,DI63+2),FALSE),0),""),IF(CD63&lt;&gt;"",IF(AND(CK63&lt;=10,CD63&gt;=$CJ$92),HLOOKUP(CK63,Points_Table,IF(DI63&gt;=6,8,DI63+2),FALSE),0),"")),"")</f>
        <v/>
      </c>
      <c r="CN63" s="53" t="str">
        <f t="shared" ref="CN38:CN69" si="80">IF(CL63&lt;&gt;"",AVERAGE(IF(AND($G63="3",CL63&lt;&gt;""),HLOOKUP(CL63,Points_Table_Modified,IF(DI63&gt;=6,8,DI63+2),FALSE),IF(CL63&lt;&gt;"",HLOOKUP(CL63,Points_Table,IF(DI63&gt;=6,8,DI63+2),FALSE),"")),CM63),CM63)</f>
        <v/>
      </c>
      <c r="CO63" s="51" t="str">
        <f t="shared" ref="CO38:CO69" si="81">IF(AND($G63="3",CD63&lt;&gt;""),CD63,"")</f>
        <v/>
      </c>
      <c r="CP63" s="52" t="str">
        <f t="shared" ref="CP38:CP69" si="82">IF(AND(CD63&lt;&gt;"",$G63="3"),_xlfn.RANK.EQ(CD63,$CO$6:$CO$89),"")</f>
        <v/>
      </c>
      <c r="CQ63" s="52" t="str">
        <f>IF(IF(CP63&lt;&gt;"",IF(MAX(COUNTIF($CP63:$CP$89,$CP$6:$CP$89))&gt;1,"x",""),"")&lt;&gt;"",CP63+1,"")</f>
        <v/>
      </c>
      <c r="CR63" s="52" t="str">
        <f t="shared" ref="CR38:CR69" si="83">IF(CP63&lt;&gt;"",IF($G63="3",IF(CD63&lt;&gt;"",IF(AND(CP63&lt;=20,CD63&gt;=$CO$92),HLOOKUP(CP63,Points_Table_Modified,IF(DI63&gt;=6,8,DI63+2),FALSE),0),""),IF(CD63&lt;&gt;"",IF(AND(CP63&lt;=10,CD63&gt;=$CO$92),HLOOKUP(CP63,Points_Table,IF(DI63&gt;=6,8,DI63+2),FALSE),0),"")),"")</f>
        <v/>
      </c>
      <c r="CS63" s="53" t="str">
        <f t="shared" ref="CS38:CS69" si="84">IF(CQ63&lt;&gt;"",AVERAGE(IF(AND($G63="3",CQ63&lt;&gt;""),HLOOKUP(CQ63,Points_Table_Modified,IF(DI63&gt;=6,8,DI63+2),FALSE),IF(CQ63&lt;&gt;"",HLOOKUP(CQ63,Points_Table,IF(DI63&gt;=6,8,DI63+2),FALSE),"")),CR63),CR63)</f>
        <v/>
      </c>
      <c r="CT63" s="51" t="str">
        <f t="shared" ref="CT38:CT69" si="85">IF(AND($G63="4",CD63&lt;&gt;""),CD63,"")</f>
        <v/>
      </c>
      <c r="CU63" s="52" t="str">
        <f t="shared" ref="CU38:CU69" si="86">IF(AND(CD63&lt;&gt;"",G63="4"),_xlfn.RANK.EQ(CD63,$CT$6:$CT$89),"")</f>
        <v/>
      </c>
      <c r="CV63" s="52" t="str">
        <f t="shared" ref="CV38:CV69" si="87">IF(IF(CU63&lt;&gt;"",IF(MAX(COUNTIF($CU$6:$CU$89,$CU$6:$CU$89))&gt;1,"x",""),"")&lt;&gt;"",CU63+1,"")</f>
        <v/>
      </c>
      <c r="CW63" s="52" t="str">
        <f t="shared" ref="CW38:CW69" si="88">IF(CU63&lt;&gt;"",IF($G63="3",IF(CD63&lt;&gt;"",IF(AND(CU63&lt;=10,CD63&gt;=$CT$92),HLOOKUP(CU63,Points_Table_Modified,IF(DI63&gt;=6,8,DI63+2),FALSE),0),""),IF(CD63&lt;&gt;"",IF(AND(CU63&lt;=10,CD63&gt;=$CT$92),HLOOKUP(CU63,Points_Table,IF(DI63&gt;=6,8,DI63+2),FALSE),0),"")),"")</f>
        <v/>
      </c>
      <c r="CX63" s="53" t="str">
        <f t="shared" ref="CX38:CX69" si="89">IF(CV63&lt;&gt;"",AVERAGE(IF(AND($G63="3",CV63&lt;&gt;""),HLOOKUP(CV63,Points_Table_Modified,IF(DI63&gt;=6,8,DI63+2),FALSE),IF(CV63&lt;&gt;"",HLOOKUP(CV63,Points_Table,IF(DI63&gt;=6,8,DI63+2),FALSE),"")),CW63),CW63)</f>
        <v/>
      </c>
      <c r="CY63" s="51" t="str">
        <f t="shared" ref="CY38:CY69" si="90">IF(AND($G63="5",CD63&lt;&gt;""),CD63,"")</f>
        <v/>
      </c>
      <c r="CZ63" s="52" t="str">
        <f t="shared" ref="CZ38:CZ69" si="91">IF(AND(CD63&lt;&gt;"",$G63="5"),_xlfn.RANK.EQ(CD63,$CY$6:$CY$89),"")</f>
        <v/>
      </c>
      <c r="DA63" s="52" t="str">
        <f t="shared" ref="DA38:DA69" si="92">IF(IF(CZ63&lt;&gt;"",IF(MAX(COUNTIF($CZ$6:$CZ$89,$CZ$6:$CZ$89))&gt;1,"x",""),"")&lt;&gt;"",CZ63+1,"")</f>
        <v/>
      </c>
      <c r="DB63" s="52" t="str">
        <f t="shared" ref="DB38:DB69" si="93">IF(CZ63&lt;&gt;"",IF($G63="3",IF(CD63&lt;&gt;"",IF(AND(CZ63&lt;=10,CD63&gt;=$CY$92),HLOOKUP(CZ63,Points_Table_Modified,IF(DI63&gt;=6,8,DI63+2),FALSE),0),""),IF(CD63&lt;&gt;"",IF(AND(CZ63&lt;=10,CD63&gt;=$CY$92),HLOOKUP(CZ63,Points_Table,IF(DI63&gt;=6,8,DI63+2),FALSE),0),"")),"")</f>
        <v/>
      </c>
      <c r="DC63" s="53" t="str">
        <f t="shared" ref="DC38:DC69" si="94">IF(DA63&lt;&gt;"",AVERAGE(IF(AND($G63="3",DA63&lt;&gt;""),HLOOKUP(DA63,Points_Table_Modified,IF(DI63&gt;=6,8,DI63+2),FALSE),IF(DA63&lt;&gt;"",HLOOKUP(DA63,Points_Table,IF(DI63&gt;=6,8,DI63+2),FALSE),"")),DB63),DB63)</f>
        <v/>
      </c>
      <c r="DD63" s="51" t="str">
        <f t="shared" ref="DD38:DD69" si="95">IF(AND($G63="6",CD63&lt;&gt;""),CD63,"")</f>
        <v/>
      </c>
      <c r="DE63" s="52" t="str">
        <f t="shared" ref="DE38:DE69" si="96">IF(AND(CD63&lt;&gt;"",$G63="6"),_xlfn.RANK.EQ(CD63,$DD$6:$DD$89),"")</f>
        <v/>
      </c>
      <c r="DF63" s="52" t="str">
        <f t="shared" ref="DF38:DF69" si="97">IF(IF(DE63&lt;&gt;"",IF(MAX(COUNTIF($DE$6:$DE$89,$DE$6:$DE$89))&gt;1,"x",""),"")&lt;&gt;"",DE63+1,"")</f>
        <v/>
      </c>
      <c r="DG63" s="52" t="str">
        <f t="shared" ref="DG38:DG69" si="98">IF(DE63&lt;&gt;"",IF($G63="3",IF(CD63&lt;&gt;"",IF(AND(DE63&lt;=10,CD63&gt;=$DD$92),HLOOKUP(DE63,Points_Table_Modified,IF(DI63&gt;=6,8,DI63+2),FALSE),0),""),IF(CD63&lt;&gt;"",IF(AND(DE63&lt;=10,CD63&gt;=$DD$92),HLOOKUP(DE63,Points_Table,IF(DI63&gt;=6,8,DI63+2),FALSE),0),"")),"")</f>
        <v/>
      </c>
      <c r="DH63" s="53" t="str">
        <f t="shared" ref="DH38:DH69" si="99">IF(DF63&lt;&gt;"",AVERAGE(IF(AND($G63="3",DF63&lt;&gt;""),HLOOKUP(DF63,Points_Table_Modified,IF(DI63&gt;=6,8,DI63+2),FALSE),IF(DF63&lt;&gt;"",HLOOKUP(DF63,Points_Table,IF(DI63&gt;=6,8,DI63+2),FALSE),"")),DG63),DG63)</f>
        <v/>
      </c>
      <c r="DI63" s="55" t="e">
        <f t="shared" ref="DI38:DI69" si="100">VLOOKUP($G63,Entries_D_Event,6,FALSE)</f>
        <v>#N/A</v>
      </c>
      <c r="DJ63" s="52" t="str">
        <f t="shared" ref="DJ38:DJ69" si="101">CONCATENATE(DE63,CZ63,CU63,CP63,CK63,CF63)</f>
        <v/>
      </c>
      <c r="DK63" s="52" t="str">
        <f t="shared" ref="DK38:DK69" si="102">IF(DJ63&lt;&gt;"",IF(AND($G63="3",CD63&lt;&gt;""),10,IF(CD63&lt;&gt;"",5,"")),"")</f>
        <v/>
      </c>
      <c r="DL63" s="156">
        <f t="shared" ref="DL38:DL69" si="103">_xlfn.NUMBERVALUE(IF(DJ63&lt;&gt;"",CONCATENATE(DH63,DC63,CX63,CS63,CN63,CI63),""))</f>
        <v>0</v>
      </c>
      <c r="DM63" s="56">
        <f t="shared" ref="DM38:DM69" si="104">IFERROR(DK63+DL63,0)</f>
        <v>0</v>
      </c>
      <c r="DN63" s="90"/>
      <c r="DO63" s="52" t="str">
        <f t="shared" ref="DO38:DO69" si="105">IF(AND($G63="1",DN63&lt;&gt;""),DN63,"")</f>
        <v/>
      </c>
      <c r="DP63" s="52" t="str">
        <f t="shared" ref="DP38:DP69" si="106">IF(AND(DN63&lt;&gt;"",$G63="1"),_xlfn.RANK.EQ(DN63,$DO$6:$DO$89),"")</f>
        <v/>
      </c>
      <c r="DQ63" s="52" t="str">
        <f t="shared" ref="DQ38:DQ69" si="107">IF(IF(DP63&lt;&gt;"",IF(MAX(COUNTIF($DP$6:$DP$89,$DP$6:$DP$89))&gt;1,"x",""),"")&lt;&gt;"",DP63+1,"")</f>
        <v/>
      </c>
      <c r="DR63" s="52" t="str">
        <f t="shared" ref="DR38:DR69" si="108">IF(DP63&lt;&gt;"",IF($G63="3",IF(DN63&lt;&gt;"",IF(AND(DP63&lt;=10,DN63&gt;=$DO$92),HLOOKUP(DP63,Points_Table_Modified,IF(ES63&gt;=6,8,ES63+2),FALSE),0),""),IF(DN63&lt;&gt;"",IF(AND(DP63&lt;=10,DN63&gt;=$DO$92),HLOOKUP(DP63,Points_Table,IF(ES63&gt;=6,8,ES63+2),FALSE),0),"")),"")</f>
        <v/>
      </c>
      <c r="DS63" s="53" t="str">
        <f t="shared" ref="DS38:DS69" si="109">IF(DQ63&lt;&gt;"",AVERAGE(IF(AND($G63="3",DQ63&lt;&gt;""),HLOOKUP(DQ63,Points_Table_Modified,IF(ES63&gt;=6,8,ES63+2),FALSE),IF(DQ63&lt;&gt;"",HLOOKUP(DQ63,Points_Table,IF(ES63&gt;=6,8,ES63+2),FALSE),"")),DR63),DR63)</f>
        <v/>
      </c>
      <c r="DT63" s="51" t="str">
        <f t="shared" ref="DT38:DT69" si="110">IF(AND($G63="2",DN63&lt;&gt;""),DN63,"")</f>
        <v/>
      </c>
      <c r="DU63" s="52" t="str">
        <f t="shared" ref="DU38:DU69" si="111">IF(AND(DN63&lt;&gt;"",$G63="2"),_xlfn.RANK.EQ(DN63,$DT$6:$DT$89),"")</f>
        <v/>
      </c>
      <c r="DV63" s="52" t="str">
        <f t="shared" ref="DV38:DV69" si="112">IF(IF(DU63&lt;&gt;"",IF(MAX(COUNTIF($DU$6:$DU$89,$DU$6:$DU$89))&gt;1,"x",""),"")&lt;&gt;"",DU63+1,"")</f>
        <v/>
      </c>
      <c r="DW63" s="54" t="str">
        <f t="shared" ref="DW38:DW69" si="113">IF(DU63&lt;&gt;"",IF($G63="3",IF(DN63&lt;&gt;"",IF(AND(DU63&lt;=10,DN63&gt;=$DT$92),HLOOKUP(DU63,Points_Table_Modified,IF(ES63&gt;=6,8,ES63+2),FALSE),0),""),IF(DN63&lt;&gt;"",IF(AND(DU63&lt;=10,DN63&gt;=$DT$92),HLOOKUP(DU63,Points_Table,IF(ES63&gt;=6,8,ES63+2),FALSE),0),"")),"")</f>
        <v/>
      </c>
      <c r="DX63" s="53" t="str">
        <f t="shared" ref="DX38:DX69" si="114">IF(DV63&lt;&gt;"",AVERAGE(IF(AND($G63="3",DV63&lt;&gt;""),HLOOKUP(DV63,Points_Table_Modified,IF(ES63&gt;=6,8,ES63+2),FALSE),IF(DV63&lt;&gt;"",HLOOKUP(DV63,Points_Table,IF(ES63&gt;=6,8,ES63+2),FALSE),"")),DW63),DW63)</f>
        <v/>
      </c>
      <c r="DY63" s="51" t="str">
        <f t="shared" ref="DY38:DY69" si="115">IF(AND($G63="3",DN63&lt;&gt;""),DN63,"")</f>
        <v/>
      </c>
      <c r="DZ63" s="52" t="str">
        <f t="shared" ref="DZ38:DZ69" si="116">IF(AND(DN63&lt;&gt;"",$G63="3"),_xlfn.RANK.EQ(DN63,$DY$6:$DY$89),"")</f>
        <v/>
      </c>
      <c r="EA63" s="52" t="str">
        <f t="shared" ref="EA38:EA69" si="117">IF(IF(DZ63&lt;&gt;"",IF(MAX(COUNTIF($DZ$6:$DZ$89,$DZ$6:$DZ$89))&gt;1,"x",""),"")&lt;&gt;"",DZ63+1,"")</f>
        <v/>
      </c>
      <c r="EB63" s="52" t="str">
        <f t="shared" ref="EB38:EB69" si="118">IF(DZ63&lt;&gt;"",IF($G63="3",IF(DN63&lt;&gt;"",IF(AND(DZ63&lt;=20,DN63&gt;=$DY$92),HLOOKUP(DZ63,Points_Table_Modified,IF(ES63&gt;=6,8,ES63+2),FALSE),0),""),IF(DN63&lt;&gt;"",IF(AND(DZ63&lt;=10,DN63&gt;=$DY$92),HLOOKUP(DZ63,Points_Table,IF(ES63&gt;=6,8,ES63+2),FALSE),0),"")),"")</f>
        <v/>
      </c>
      <c r="EC63" s="53" t="str">
        <f t="shared" ref="EC38:EC69" si="119">IF(EA63&lt;&gt;"",AVERAGE(IF(AND($G63="3",EA63&lt;&gt;""),HLOOKUP(EA63,Points_Table_Modified,IF(ES63&gt;=6,8,ES63+2),FALSE),IF(EA63&lt;&gt;"",HLOOKUP(EA63,Points_Table,IF(ES63&gt;=6,8,ES63+2),FALSE),"")),EB63),EB63)</f>
        <v/>
      </c>
      <c r="ED63" s="51" t="str">
        <f t="shared" ref="ED38:ED69" si="120">IF(AND($G63="4",DN63&lt;&gt;""),DN63,"")</f>
        <v/>
      </c>
      <c r="EE63" s="52" t="str">
        <f t="shared" ref="EE38:EE69" si="121">IF(AND(DN63&lt;&gt;"",G63="4"),_xlfn.RANK.EQ(DN63,$ED$6:$ED$89),"")</f>
        <v/>
      </c>
      <c r="EF63" s="52" t="str">
        <f t="shared" ref="EF38:EF69" si="122">IF(IF(EE63&lt;&gt;"",IF(MAX(COUNTIF($EE$6:$EE$89,$EE$6:$EE$89))&gt;1,"x",""),"")&lt;&gt;"",EE63+1,"")</f>
        <v/>
      </c>
      <c r="EG63" s="52" t="str">
        <f t="shared" ref="EG38:EG69" si="123">IF(EE63&lt;&gt;"",IF($G63="3",IF(DN63&lt;&gt;"",IF(AND(EE63&lt;=10,DN63&gt;=$ED$92),HLOOKUP(EE63,Points_Table_Modified,IF(ES63&gt;=6,8,ES63+2),FALSE),0),""),IF(DN63&lt;&gt;"",IF(AND(EE63&lt;=10,DN63&gt;=$ED$92),HLOOKUP(EE63,Points_Table,IF(ES63&gt;=6,8,ES63+2),FALSE),0),"")),"")</f>
        <v/>
      </c>
      <c r="EH63" s="53" t="str">
        <f t="shared" ref="EH38:EH69" si="124">IF(EF63&lt;&gt;"",AVERAGE(IF(AND($G63="3",EF63&lt;&gt;""),HLOOKUP(EF63,Points_Table_Modified,IF(ES63&gt;=6,8,ES63+2),FALSE),IF(EF63&lt;&gt;"",HLOOKUP(EF63,Points_Table,IF(ES63&gt;=6,8,ES63+2),FALSE),"")),EG63),EG63)</f>
        <v/>
      </c>
      <c r="EI63" s="51" t="str">
        <f t="shared" ref="EI38:EI69" si="125">IF(AND($G63="5",DN63&lt;&gt;""),DN63,"")</f>
        <v/>
      </c>
      <c r="EJ63" s="52" t="str">
        <f t="shared" ref="EJ38:EJ69" si="126">IF(AND(DN63&lt;&gt;"",$G63="5"),_xlfn.RANK.EQ(DN63,$EI$6:$EI$89),"")</f>
        <v/>
      </c>
      <c r="EK63" s="52" t="str">
        <f t="shared" ref="EK38:EK69" si="127">IF(IF(EJ63&lt;&gt;"",IF(MAX(COUNTIF($EJ$6:$EJ$89,$EJ$6:$EJ$89))&gt;1,"x",""),"")&lt;&gt;"",EJ63+1,"")</f>
        <v/>
      </c>
      <c r="EL63" s="52" t="str">
        <f t="shared" ref="EL38:EL69" si="128">IF(EJ63&lt;&gt;"",IF($G63="3",IF(DN63&lt;&gt;"",IF(AND(EJ63&lt;=10,DN63&gt;=$EI$92),HLOOKUP(EJ63,Points_Table_Modified,IF(ES63&gt;=6,8,ES63+2),FALSE),0),""),IF(DN63&lt;&gt;"",IF(AND(EJ63&lt;=10,DN63&gt;=$EI$92),HLOOKUP(EJ63,Points_Table,IF(ES63&gt;=6,8,ES63+2),FALSE),0),"")),"")</f>
        <v/>
      </c>
      <c r="EM63" s="53" t="str">
        <f t="shared" ref="EM38:EM69" si="129">IF(EK63&lt;&gt;"",AVERAGE(IF(AND($G63="3",EK63&lt;&gt;""),HLOOKUP(EK63,Points_Table_Modified,IF(ES63&gt;=6,8,ES63+2),FALSE),IF(EK63&lt;&gt;"",HLOOKUP(EK63,Points_Table,IF(ES63&gt;=6,8,ES63+2),FALSE),"")),EL63),EL63)</f>
        <v/>
      </c>
      <c r="EN63" s="51" t="str">
        <f t="shared" ref="EN38:EN69" si="130">IF(AND($G63="6",DN63&lt;&gt;""),DN63,"")</f>
        <v/>
      </c>
      <c r="EO63" s="52" t="str">
        <f t="shared" ref="EO38:EO69" si="131">IF(AND(DN63&lt;&gt;"",$G63="6"),_xlfn.RANK.EQ(DN63,$EN$6:$EN$89),"")</f>
        <v/>
      </c>
      <c r="EP63" s="52" t="str">
        <f t="shared" ref="EP38:EP69" si="132">IF(IF(EO63&lt;&gt;"",IF(MAX(COUNTIF($EO$6:$EO$89,$EO$6:$EO$89))&gt;1,"x",""),"")&lt;&gt;"",EO63+1,"")</f>
        <v/>
      </c>
      <c r="EQ63" s="52" t="str">
        <f t="shared" ref="EQ38:EQ69" si="133">IF(EO63&lt;&gt;"",IF($G63="3",IF(DN63&lt;&gt;"",IF(AND(EO63&lt;=10,DN63&gt;=$EN$92),HLOOKUP(EO63,Points_Table_Modified,IF(ES63&gt;=6,8,ES63+2),FALSE),0),""),IF(DN63&lt;&gt;"",IF(AND(EO63&lt;=10,DN63&gt;=$EN$92),HLOOKUP(EO63,Points_Table,IF(ES63&gt;=6,8,ES63+2),FALSE),0),"")),"")</f>
        <v/>
      </c>
      <c r="ER63" s="53" t="str">
        <f t="shared" ref="ER38:ER69" si="134">IF(EP63&lt;&gt;"",AVERAGE(IF(AND($G63="3",EP63&lt;&gt;""),HLOOKUP(EP63,Points_Table_Modified,IF(ES63&gt;=6,8,ES63+2),FALSE),IF(EP63&lt;&gt;"",HLOOKUP(EP63,Points_Table,IF(ES63&gt;=6,8,ES63+2),FALSE),"")),EQ63),EQ63)</f>
        <v/>
      </c>
      <c r="ES63" s="57" t="e">
        <f t="shared" ref="ES59:ES89" si="135">VLOOKUP($G63,Entries_D_Event,7,FALSE)</f>
        <v>#N/A</v>
      </c>
      <c r="ET63" s="52" t="str">
        <f t="shared" ref="ET38:ET69" si="136">CONCATENATE(EO63,EJ63,EE63,DZ63,DU63,DP63)</f>
        <v/>
      </c>
      <c r="EU63" s="118" t="str">
        <f t="shared" ref="EU38:EU69" si="137">IF(ET63&lt;&gt;"",IF(AND($G63="3",DN63&lt;&gt;""),10,IF(DN63&lt;&gt;"",5,"")),"")</f>
        <v/>
      </c>
      <c r="EV63" s="118">
        <f t="shared" ref="EV38:EV69" si="138">_xlfn.NUMBERVALUE(IF(ET63&lt;&gt;"",CONCATENATE(ER63,EM63,EH63,EC63,DX63,DS63),""))</f>
        <v>0</v>
      </c>
      <c r="EW63" s="56">
        <f t="shared" ref="EW38:EW69" si="139">IFERROR(EU63+EV63,0)</f>
        <v>0</v>
      </c>
      <c r="EX63" s="90"/>
      <c r="EY63" s="52" t="str">
        <f t="shared" ref="EY38:EY69" si="140">IF(AND($G63="1",EX63&lt;&gt;""),EX63,"")</f>
        <v/>
      </c>
      <c r="EZ63" s="52" t="str">
        <f t="shared" ref="EZ38:EZ69" si="141">IF(AND(EX63&lt;&gt;"",$G63="1"),_xlfn.RANK.EQ(EX63,$EY$6:$EY$89),"")</f>
        <v/>
      </c>
      <c r="FA63" s="52" t="str">
        <f t="shared" ref="FA38:FA69" si="142">IF(IF(EZ63&lt;&gt;"",IF(MAX(COUNTIF($EZ$6:$EZ$89,$EZ$6:$EZ$89))&gt;1,"x",""),"")&lt;&gt;"",EZ63+1,"")</f>
        <v/>
      </c>
      <c r="FB63" s="52" t="str">
        <f t="shared" ref="FB38:FB69" si="143">IF(EZ63&lt;&gt;"",IF($G63="3",IF(EX63&lt;&gt;"",IF(AND(EZ63&lt;=10,EX63&gt;=$EY$92),HLOOKUP(EZ63,Points_Table_Modified,IF(GC63&gt;=6,8,GC63+2),FALSE),0),""),IF(EX63&lt;&gt;"",IF(AND(EZ63&lt;=10,EX63&gt;=$EY$92),HLOOKUP(EZ63,Points_Table,IF(GC63&gt;=6,8,GC63+2),FALSE),0),"")),"")</f>
        <v/>
      </c>
      <c r="FC63" s="56" t="str">
        <f t="shared" ref="FC38:FC69" si="144">IF(FB63&gt;0,IF(FA63&lt;&gt;"",AVERAGE(IF(AND($G63="3",FA63&lt;&gt;""),HLOOKUP(FA63,Points_Table_Modified,IF(GC63&gt;=6,8,GC63+2),FALSE),IF(FA63&lt;&gt;"",HLOOKUP(FA63,Points_Table,IF(GC63&gt;=6,8,GC63+2),FALSE),"")),FB63),FB63),0)</f>
        <v/>
      </c>
      <c r="FD63" s="51" t="str">
        <f t="shared" ref="FD38:FD69" si="145">IF(AND($G63="2",EX63&lt;&gt;""),EX63,"")</f>
        <v/>
      </c>
      <c r="FE63" s="52" t="str">
        <f t="shared" ref="FE38:FE69" si="146">IF(AND(EX63&lt;&gt;"",$G63="2"),_xlfn.RANK.EQ(EX63,$FD$6:$FD$89),"")</f>
        <v/>
      </c>
      <c r="FF63" s="52" t="str">
        <f t="shared" ref="FF38:FF69" si="147">IF(IF(FE63&lt;&gt;"",IF(MAX(COUNTIF($FE$6:$FE$89,$FE$6:$FE$89))&gt;1,"x",""),"")&lt;&gt;"",FE63+1,"")</f>
        <v/>
      </c>
      <c r="FG63" s="54" t="str">
        <f t="shared" ref="FG38:FG69" si="148">IF(FE63&lt;&gt;"",IF($G63="3",IF(EX63&lt;&gt;"",IF(AND(FE63&lt;=10,EX63&gt;=$FD$92),HLOOKUP(FE63,Points_Table_Modified,IF(GC63&gt;=6,8,GC63+2),FALSE),0),""),IF(EX63&lt;&gt;"",IF(AND(FE63&lt;=10,EX63&gt;=$FD$92),HLOOKUP(FE63,Points_Table,IF(GC63&gt;=6,8,GC63+2),FALSE),0),"")),"")</f>
        <v/>
      </c>
      <c r="FH63" s="56" t="str">
        <f t="shared" ref="FH38:FH69" si="149">IF(FG63&gt;0,IF(FF63&lt;&gt;"",AVERAGE(IF(AND($G63="3",FF63&lt;&gt;""),HLOOKUP(FF63,Points_Table_Modified,IF(GC63&gt;=6,8,GC63+2),FALSE),IF(FF63&lt;&gt;"",HLOOKUP(FF63,Points_Table,IF(GC63&gt;=6,8,GC63+2),FALSE),"")),FG63),FG63),0)</f>
        <v/>
      </c>
      <c r="FI63" s="51" t="str">
        <f t="shared" ref="FI38:FI69" si="150">IF(AND($G63="3",EX63&lt;&gt;""),EX63,"")</f>
        <v/>
      </c>
      <c r="FJ63" s="52" t="str">
        <f t="shared" ref="FJ38:FJ69" si="151">IF(AND(EX63&lt;&gt;"",$G63="3"),_xlfn.RANK.EQ(EX63,$FI$6:$FI$89),"")</f>
        <v/>
      </c>
      <c r="FK63" s="52" t="str">
        <f t="shared" ref="FK38:FK69" si="152">IF(IF(FJ63&lt;&gt;"",IF(MAX(COUNTIF($FJ$6:$FJ$89,$FJ$6:$FJ$89))&gt;1,"x",""),"")&lt;&gt;"",FJ63+1,"")</f>
        <v/>
      </c>
      <c r="FL63" s="52" t="str">
        <f t="shared" ref="FL38:FL69" si="153">IF(FJ63&lt;&gt;"",IF($G63="3",IF(EX63&lt;&gt;"",IF(AND(FJ63&lt;=20,EX63&gt;=$FI$92),HLOOKUP(FJ63,Points_Table_Modified,IF(GC63&gt;=6,8,GC63+2),FALSE),0),""),IF(EX63&lt;&gt;"",IF(AND(FJ63&lt;=10,EX63&gt;=$FI$92),HLOOKUP(FJ63,Points_Table,IF(GC63&gt;=6,8,GC63+2),FALSE),0),"")),"")</f>
        <v/>
      </c>
      <c r="FM63" s="56" t="str">
        <f t="shared" ref="FM38:FM69" si="154">IF(FL63&gt;0,IF(FK63&lt;&gt;"",AVERAGE(IF(AND($G63="3",FK63&lt;&gt;""),HLOOKUP(FK63,Points_Table_Modified,IF(GC63&gt;=6,8,GC63+2),FALSE),IF(FK63&lt;&gt;"",HLOOKUP(FK63,Points_Table,IF(GC63&gt;=6,8,GC63+2),FALSE),"")),FL63),FL63),0)</f>
        <v/>
      </c>
      <c r="FN63" s="51" t="str">
        <f t="shared" ref="FN38:FN69" si="155">IF(AND($G63="4",EX63&lt;&gt;""),EX63,"")</f>
        <v/>
      </c>
      <c r="FO63" s="52" t="str">
        <f t="shared" ref="FO38:FO69" si="156">IF(AND(EX63&lt;&gt;"",G63="4"),_xlfn.RANK.EQ(EX63,$FN$6:$FN$89),"")</f>
        <v/>
      </c>
      <c r="FP63" s="52" t="str">
        <f t="shared" ref="FP38:FP69" si="157">IF(IF(FO63&lt;&gt;"",IF(MAX(COUNTIF($FO$6:$FO$89,$FO$6:$FO$89))&gt;1,"x",""),"")&lt;&gt;"",FO63+1,"")</f>
        <v/>
      </c>
      <c r="FQ63" s="52" t="str">
        <f t="shared" ref="FQ38:FQ69" si="158">IF(FO63&lt;&gt;"",IF($G63="3",IF(EX63&lt;&gt;"",IF(AND(FO63&lt;=10,EX63&gt;=$FN$92),HLOOKUP(FO63,Points_Table_Modified,IF(GC63&gt;=6,8,GC63+2),FALSE),0),""),IF(EX63&lt;&gt;"",IF(AND(FO63&lt;=10,EX63&gt;=$FN$92),HLOOKUP(FO63,Points_Table,IF(GC63&gt;=6,8,GC63+2),FALSE),0),"")),"")</f>
        <v/>
      </c>
      <c r="FR63" s="56" t="str">
        <f t="shared" ref="FR38:FR69" si="159">IF(FQ63&gt;0,IF(FP63&lt;&gt;"",AVERAGE(IF(AND($G63="3",FP63&lt;&gt;""),HLOOKUP(FP63,Points_Table_Modified,IF(GC63&gt;=6,8,GC63+2),FALSE),IF(FP63&lt;&gt;"",HLOOKUP(FP63,Points_Table,IF(GC63&gt;=6,8,GC63+2),FALSE),"")),FQ63),FQ63),0)</f>
        <v/>
      </c>
      <c r="FS63" s="51" t="str">
        <f t="shared" ref="FS38:FS69" si="160">IF(AND($G63="5",EX63&lt;&gt;""),EX63,"")</f>
        <v/>
      </c>
      <c r="FT63" s="52" t="str">
        <f t="shared" ref="FT38:FT69" si="161">IF(AND(EX63&lt;&gt;"",$G63="5"),_xlfn.RANK.EQ(EX63,$FS$6:$FS$89),"")</f>
        <v/>
      </c>
      <c r="FU63" s="52" t="str">
        <f t="shared" ref="FU38:FU69" si="162">IF(IF(FT63&lt;&gt;"",IF(MAX(COUNTIF($FT$6:$FT$89,$FT$6:$FT$89))&gt;1,"x",""),"")&lt;&gt;"",FT63+1,"")</f>
        <v/>
      </c>
      <c r="FV63" s="52" t="str">
        <f t="shared" ref="FV38:FV69" si="163">IF(FT63&lt;&gt;"",IF($G63="3",IF(EX63&lt;&gt;"",IF(AND(FT63&lt;=10,EX63&gt;=$FS$92),HLOOKUP(FT63,Points_Table_Modified,IF(GC63&gt;=6,8,GC63+2),FALSE),0),""),IF(EX63&lt;&gt;"",IF(AND(FT63&lt;=10,EX63&gt;=$FS$92),HLOOKUP(FT63,Points_Table,IF(GC63&gt;=6,8,GC63+2),FALSE),0),"")),"")</f>
        <v/>
      </c>
      <c r="FW63" s="56" t="str">
        <f t="shared" ref="FW38:FW69" si="164">IF(FV63&gt;0,IF(FU63&lt;&gt;"",AVERAGE(IF(AND($G63="3",FU63&lt;&gt;""),HLOOKUP(FU63,Points_Table_Modified,IF(GC63&gt;=6,8,GC63+2),FALSE),IF(FU63&lt;&gt;"",HLOOKUP(FU63,Points_Table,IF(GC63&gt;=6,8,GC63+2),FALSE),"")),FV63),FV63),0)</f>
        <v/>
      </c>
      <c r="FX63" s="51" t="str">
        <f t="shared" ref="FX38:FX69" si="165">IF(AND($G63="6",EX63&lt;&gt;""),EX63,"")</f>
        <v/>
      </c>
      <c r="FY63" s="52" t="str">
        <f t="shared" ref="FY38:FY69" si="166">IF(AND(EX63&lt;&gt;"",$G63="6"),_xlfn.RANK.EQ(EX63,$FX$6:$FX$89),"")</f>
        <v/>
      </c>
      <c r="FZ63" s="52" t="str">
        <f t="shared" ref="FZ38:FZ69" si="167">IF(IF(FY63&lt;&gt;"",IF(MAX(COUNTIF($FY$6:$FY$89,$FY$6:$FY$89))&gt;1,"x",""),"")&lt;&gt;"",FY63+1,"")</f>
        <v/>
      </c>
      <c r="GA63" s="52" t="str">
        <f t="shared" ref="GA38:GA69" si="168">IF(FY63&lt;&gt;"",IF($G63="3",IF(EX63&lt;&gt;"",IF(AND(FY63&lt;=10,EX63&gt;=$FX$92),HLOOKUP(FY63,Points_Table_Modified,IF(GC63&gt;=6,8,GC63+2),FALSE),0),""),IF(EX63&lt;&gt;"",IF(AND(FY63&lt;=10,EX63&gt;=$FX$92),HLOOKUP(FY63,Points_Table,IF(GC63&gt;=6,8,GC63+2),FALSE),0),"")),"")</f>
        <v/>
      </c>
      <c r="GB63" s="56" t="str">
        <f t="shared" ref="GB38:GB69" si="169">IF(GA63&gt;0,IF(FZ63&lt;&gt;"",AVERAGE(IF(AND($G63="3",FZ63&lt;&gt;""),HLOOKUP(FZ63,Points_Table_Modified,IF(GC63&gt;=6,8,GC63+2),FALSE),IF(FZ63&lt;&gt;"",HLOOKUP(FZ63,Points_Table,IF(GC63&gt;=6,8,GC63+2),FALSE),"")),GA63),GA63),0)</f>
        <v/>
      </c>
      <c r="GC63" s="57" t="e">
        <f t="shared" ref="GC38:GC69" si="170">VLOOKUP($G63,Entries_D_Event,8,FALSE)</f>
        <v>#N/A</v>
      </c>
      <c r="GD63" s="52" t="str">
        <f t="shared" ref="GD38:GD69" si="171">CONCATENATE(FY63,FT63,FO63,FJ63,FE63,EZ63)</f>
        <v/>
      </c>
      <c r="GE63" s="118" t="str">
        <f t="shared" ref="GE38:GE69" si="172">IF(GD63&lt;&gt;"",IF(AND($G63="3",EX63&lt;&gt;""),10,IF(EX63&lt;&gt;"",5,"")),"")</f>
        <v/>
      </c>
      <c r="GF63" s="118">
        <f t="shared" ref="GF38:GF69" si="173">_xlfn.NUMBERVALUE(IF(GD63&lt;&gt;"",CONCATENATE(GB63,FW63,FR63,FM63,FH63,FC63),""))</f>
        <v>0</v>
      </c>
      <c r="GG63" s="56">
        <f t="shared" ref="GG38:GG69" si="174">IFERROR(GE63+GF63,0)</f>
        <v>0</v>
      </c>
      <c r="GH63" s="90"/>
      <c r="GI63" s="52" t="str">
        <f t="shared" ref="GI38:GI69" si="175">IF(AND($G63="1",GH63&lt;&gt;""),GH63,"")</f>
        <v/>
      </c>
      <c r="GJ63" s="52" t="str">
        <f t="shared" ref="GJ38:GJ69" si="176">IF(AND(GH63&lt;&gt;"",$G63="1"),_xlfn.RANK.EQ(GH63,$GI$6:$GI$89),"")</f>
        <v/>
      </c>
      <c r="GK63" s="52" t="str">
        <f t="shared" ref="GK38:GK69" si="177">IF(IF(GJ63&lt;&gt;"",IF(MAX(COUNTIF($GJ$6:$GJ$89,$GJ$6:$GJ$89))&gt;1,"x",""),"")&lt;&gt;"",GJ63+1,"")</f>
        <v/>
      </c>
      <c r="GL63" s="52" t="str">
        <f t="shared" ref="GL38:GL69" si="178">IF(GJ63&lt;&gt;"",IF($G63="3",IF(GH63&lt;&gt;"",IF(AND(GJ63&lt;=10,GH63&gt;=$GI$92),HLOOKUP(GJ63,Points_Table_Modified,IF(HM63&gt;=6,8,HM63+2),FALSE),0),""),IF(GH63&lt;&gt;"",IF(AND(GJ63&lt;=10,GH63&gt;=$GI$92),HLOOKUP(GJ63,Points_Table,IF(HM63&gt;=6,8,HM63+2),FALSE),0),"")),"")</f>
        <v/>
      </c>
      <c r="GM63" s="53" t="str">
        <f t="shared" ref="GM38:GM69" si="179">IF(GK63&lt;&gt;"",AVERAGE(IF(AND($G63="3",GK63&lt;&gt;""),HLOOKUP(GK63,Points_Table_Modified,IF(HM63&gt;=6,8,HM63+2),FALSE),IF(GK63&lt;&gt;"",HLOOKUP(GK63,Points_Table,IF(HM63&gt;=6,8,HM63+2),FALSE),"")),GL63),GL63)</f>
        <v/>
      </c>
      <c r="GN63" s="51" t="str">
        <f t="shared" ref="GN38:GN69" si="180">IF(AND($G63="2",GH63&lt;&gt;""),GH63,"")</f>
        <v/>
      </c>
      <c r="GO63" s="52" t="str">
        <f t="shared" ref="GO38:GO69" si="181">IF(AND(GH63&lt;&gt;"",$G63="2"),_xlfn.RANK.EQ(GH63,$GN$6:$GN$89),"")</f>
        <v/>
      </c>
      <c r="GP63" s="52" t="str">
        <f t="shared" ref="GP38:GP69" si="182">IF(IF(GO63&lt;&gt;"",IF(MAX(COUNTIF($GO$6:$GO$89,$GO$6:$GO$89))&gt;1,"x",""),"")&lt;&gt;"",GO63+1,"")</f>
        <v/>
      </c>
      <c r="GQ63" s="54" t="str">
        <f t="shared" ref="GQ38:GQ69" si="183">IF(GO63&lt;&gt;"",IF($G63="3",IF(GH63&lt;&gt;"",IF(AND(GO63&lt;=10,GH63&gt;=$GN$92),HLOOKUP(GO63,Points_Table_Modified,IF(HM63&gt;=6,8,HM63+2),FALSE),0),""),IF(GH63&lt;&gt;"",IF(AND(GO63&lt;=10,GH63&gt;=$GN$92),HLOOKUP(GO63,Points_Table,IF(HM63&gt;=6,8,HM63+2),FALSE),0),"")),"")</f>
        <v/>
      </c>
      <c r="GR63" s="53" t="str">
        <f t="shared" ref="GR38:GR69" si="184">IF(GP63&lt;&gt;"",AVERAGE(IF(AND($G63="3",GP63&lt;&gt;""),HLOOKUP(GP63,Points_Table_Modified,IF(HM63&gt;=6,8,HM63+2),FALSE),IF(GP63&lt;&gt;"",HLOOKUP(GP63,Points_Table,IF(HM63&gt;=6,8,HM63+2),FALSE),"")),GQ63),GQ63)</f>
        <v/>
      </c>
      <c r="GS63" s="51" t="str">
        <f t="shared" ref="GS38:GS69" si="185">IF(AND($G63="3",GH63&lt;&gt;""),GH63,"")</f>
        <v/>
      </c>
      <c r="GT63" s="52" t="str">
        <f t="shared" ref="GT38:GT69" si="186">IF(AND(GH63&lt;&gt;"",$G63="3"),_xlfn.RANK.EQ(GH63,$GS$6:$GS$89),"")</f>
        <v/>
      </c>
      <c r="GU63" s="52" t="str">
        <f t="shared" ref="GU38:GU69" si="187">IF(IF(GT63&lt;&gt;"",IF(MAX(COUNTIF($GT$6:$GT$89,$GT$6:$GT$89))&gt;1,"x",""),"")&lt;&gt;"",GT63+1,"")</f>
        <v/>
      </c>
      <c r="GV63" s="52" t="str">
        <f t="shared" ref="GV38:GV69" si="188">IF(GT63&lt;&gt;"",IF($G63="3",IF(GH63&lt;&gt;"",IF(AND(GT63&lt;=20,GH63&gt;=$GS$92),HLOOKUP(GT63,Points_Table_Modified,IF(HM63&gt;=6,8,HM63+2),FALSE),0),""),IF(GH63&lt;&gt;"",IF(AND(GT63&lt;=10,GH63&gt;=$GS$92),HLOOKUP(GT63,Points_Table,IF(HM63&gt;=6,8,HM63+2),FALSE),0),"")),"")</f>
        <v/>
      </c>
      <c r="GW63" s="53" t="str">
        <f t="shared" ref="GW38:GW69" si="189">IF(GU63&lt;&gt;"",AVERAGE(IF(AND($G63="3",GU63&lt;&gt;""),HLOOKUP(GU63,Points_Table_Modified,IF(HM63&gt;=6,8,HM63+2),FALSE),IF(GU63&lt;&gt;"",HLOOKUP(GU63,Points_Table,IF(HM63&gt;=6,8,HM63+2),FALSE),"")),GV63),GV63)</f>
        <v/>
      </c>
      <c r="GX63" s="51" t="str">
        <f t="shared" ref="GX38:GX69" si="190">IF(AND($G63="4",GH63&lt;&gt;""),GH63,"")</f>
        <v/>
      </c>
      <c r="GY63" s="52" t="str">
        <f t="shared" ref="GY38:GY69" si="191">IF(AND($GH63&lt;&gt;"",G63="4"),_xlfn.RANK.EQ(GH63,$GX$6:$GX$89),"")</f>
        <v/>
      </c>
      <c r="GZ63" s="52" t="str">
        <f t="shared" ref="GZ38:GZ69" si="192">IF(IF(GY63&lt;&gt;"",IF(MAX(COUNTIF($GY$6:$GY$89,$GY$6:$GY$89))&gt;1,"x",""),"")&lt;&gt;"",GY63+1,"")</f>
        <v/>
      </c>
      <c r="HA63" s="52" t="str">
        <f t="shared" ref="HA38:HA69" si="193">IF(GY63&lt;&gt;"",IF($G63="3",IF(GH63&lt;&gt;"",IF(AND(GY63&lt;=10,GH63&gt;=$GX$92),HLOOKUP(GY63,Points_Table_Modified,IF(HM63&gt;=6,8,HM63+2),FALSE),0),""),IF(GH63&lt;&gt;"",IF(AND(GY63&lt;=10,GH63&gt;=$GX$92),HLOOKUP(GY63,Points_Table,IF(HM63&gt;=6,8,HM63+2),FALSE),0),"")),"")</f>
        <v/>
      </c>
      <c r="HB63" s="53" t="str">
        <f t="shared" ref="HB38:HB69" si="194">IF(GZ63&lt;&gt;"",AVERAGE(IF(AND($G63="3",GZ63&lt;&gt;""),HLOOKUP(GZ63,Points_Table_Modified,IF(HM63&gt;=6,8,HM63+2),FALSE),IF(GZ63&lt;&gt;"",HLOOKUP(GZ63,Points_Table,IF(HM63&gt;=6,8,HM63+2),FALSE),"")),HA63),HA63)</f>
        <v/>
      </c>
      <c r="HC63" s="51" t="str">
        <f t="shared" ref="HC38:HC69" si="195">IF(AND($G63="5",GH63&lt;&gt;""),GH63,"")</f>
        <v/>
      </c>
      <c r="HD63" s="52" t="str">
        <f t="shared" ref="HD38:HD69" si="196">IF(AND(GH63&lt;&gt;"",$G63="5"),_xlfn.RANK.EQ(GH63,$HC$6:$HC$89),"")</f>
        <v/>
      </c>
      <c r="HE63" s="52" t="str">
        <f t="shared" ref="HE38:HE69" si="197">IF(IF(HD63&lt;&gt;"",IF(MAX(COUNTIF($HD$6:$HD$89,$HD$6:$HD$89))&gt;1,"x",""),"")&lt;&gt;"",HD63+1,"")</f>
        <v/>
      </c>
      <c r="HF63" s="52" t="str">
        <f t="shared" ref="HF38:HF69" si="198">IF(HD63&lt;&gt;"",IF($G63="3",IF(GH63&lt;&gt;"",IF(AND(HD63&lt;=10,GH63&gt;=$HC$92),HLOOKUP(HD63,Points_Table_Modified,IF(HM63&gt;=6,8,HM63+2),FALSE),0),""),IF(GH63&lt;&gt;"",IF(AND(HD63&lt;=10,GH63&gt;=$HC$92),HLOOKUP(HD63,Points_Table,IF(HM63&gt;=6,8,HM63+2),FALSE),0),"")),"")</f>
        <v/>
      </c>
      <c r="HG63" s="53" t="str">
        <f t="shared" ref="HG38:HG69" si="199">IF(HE63&lt;&gt;"",AVERAGE(IF(AND($G63="3",HE63&lt;&gt;""),HLOOKUP(HE63,Points_Table_Modified,IF(HM63&gt;=6,8,HM63+2),FALSE),IF(HE63&lt;&gt;"",HLOOKUP(HE63,Points_Table,IF(HM63&gt;=6,8,HM63+2),FALSE),"")),HF63),HF63)</f>
        <v/>
      </c>
      <c r="HH63" s="51" t="str">
        <f t="shared" ref="HH38:HH69" si="200">IF(AND($G63="6",GH63&lt;&gt;""),GH63,"")</f>
        <v/>
      </c>
      <c r="HI63" s="52" t="str">
        <f t="shared" ref="HI38:HI69" si="201">IF(AND(GH63&lt;&gt;"",$G63="6"),_xlfn.RANK.EQ(GH63,$HH$6:$HH$89),"")</f>
        <v/>
      </c>
      <c r="HJ63" s="52" t="str">
        <f t="shared" ref="HJ38:HJ69" si="202">IF(IF(HI63&lt;&gt;"",IF(MAX(COUNTIF($HI$6:$HI$89,$HI$6:$HI$89))&gt;1,"x",""),"")&lt;&gt;"",HI63+1,"")</f>
        <v/>
      </c>
      <c r="HK63" s="52" t="str">
        <f t="shared" ref="HK38:HK69" si="203">IF(HI63&lt;&gt;"",IF($G63="3",IF(GH63&lt;&gt;"",IF(AND(HI63&lt;=10,GH63&gt;=$HH$92),HLOOKUP(HI63,Points_Table_Modified,IF(HM63&gt;=6,8,HM63+2),FALSE),0),""),IF(GH63&lt;&gt;"",IF(AND(HI63&lt;=10,GH63&gt;=$HH$92),HLOOKUP(HI63,Points_Table,IF(HM63&gt;=6,8,HM63+2),FALSE),0),"")),"")</f>
        <v/>
      </c>
      <c r="HL63" s="53" t="str">
        <f t="shared" ref="HL38:HL69" si="204">IF(HJ63&lt;&gt;"",AVERAGE(IF(AND($G63="3",HJ63&lt;&gt;""),HLOOKUP(HJ63,Points_Table_Modified,IF(HM63&gt;=6,8,HM63+2),FALSE),IF(HJ63&lt;&gt;"",HLOOKUP(HJ63,Points_Table,IF(HM63&gt;=6,8,HM63+2),FALSE),"")),HK63),HK63)</f>
        <v/>
      </c>
      <c r="HM63" s="57" t="e">
        <f t="shared" ref="HM38:HM69" si="205">VLOOKUP($G63,Entries_D_Event,9,FALSE)</f>
        <v>#N/A</v>
      </c>
      <c r="HN63" s="52" t="str">
        <f t="shared" ref="HN38:HN69" si="206">CONCATENATE(HI63,HD63,GY63,GT63,GO63,GJ63)</f>
        <v/>
      </c>
      <c r="HO63" s="118" t="str">
        <f t="shared" ref="HO38:HO69" si="207">IF(HN63&lt;&gt;"",IF(AND($G63="3",GH63&lt;&gt;""),10,IF(GH63&lt;&gt;"",5,"")),"")</f>
        <v/>
      </c>
      <c r="HP63" s="118">
        <f t="shared" ref="HP38:HP69" si="208">_xlfn.NUMBERVALUE(IF(HN63&lt;&gt;"",CONCATENATE(HL63,HG63,HB63,GW63,GR63,GM63),""))</f>
        <v>0</v>
      </c>
      <c r="HQ63" s="56">
        <f t="shared" ref="HQ38:HQ69" si="209">IFERROR(HO63+HP63,0)</f>
        <v>0</v>
      </c>
      <c r="HR63" s="90"/>
      <c r="HS63" s="52" t="str">
        <f t="shared" ref="HS38:HS69" si="210">IF(AND($G63="1",HR63&lt;&gt;""),HR63,"")</f>
        <v/>
      </c>
      <c r="HT63" s="52" t="str">
        <f t="shared" ref="HT38:HT69" si="211">IF(AND(HR63&lt;&gt;"",$G63="1"),_xlfn.RANK.EQ(HR63,$HS$6:$HS$89),"")</f>
        <v/>
      </c>
      <c r="HU63" s="52" t="str">
        <f t="shared" ref="HU38:HU69" si="212">IF(IF(HT63&lt;&gt;"",IF(MAX(COUNTIF($HT$6:$HT$89,$HT$6:$HT$89))&gt;1,"x",""),"")&lt;&gt;"",HT63+1,"")</f>
        <v/>
      </c>
      <c r="HV63" s="52" t="str">
        <f t="shared" ref="HV60:HV89" si="213">IF(HT63&lt;&gt;"",IF($G63="3",IF(HR63&lt;&gt;"",IF(AND(HT63&lt;=10,HR63&gt;=$HS$92),HLOOKUP(HT63,Points_Table_Modified,IF(IW63&gt;=6,8,IW63+2),FALSE),0),""),IF(HR63&lt;&gt;"",IF(AND(HT63&lt;=10,HR63&gt;=$HS$92),HLOOKUP(HT63,Points_Table,IF(IW63&gt;=6,8,IW63+2),FALSE),0),"")),"")</f>
        <v/>
      </c>
      <c r="HW63" s="53" t="str">
        <f t="shared" ref="HW60:HW91" si="214">IF(HU63&lt;&gt;"",AVERAGE(IF(AND($G63="3",HU63&lt;&gt;""),HLOOKUP(HU63,Points_Table_Modified,IF(IW63&gt;=6,8,IW63+2),FALSE),IF(HU63&lt;&gt;"",HLOOKUP(HU63,Points_Table,IF(IW63&gt;=6,8,IW63+2),FALSE),"")),HV63),HV63)</f>
        <v/>
      </c>
      <c r="HX63" s="51" t="str">
        <f t="shared" ref="HX38:HX69" si="215">IF(AND($G63="2",HR63&lt;&gt;""),HR63,"")</f>
        <v/>
      </c>
      <c r="HY63" s="52" t="str">
        <f t="shared" ref="HY38:HY69" si="216">IF(AND(HR63&lt;&gt;"",$G63="2"),_xlfn.RANK.EQ(HR63,$HX$6:$HX$89),"")</f>
        <v/>
      </c>
      <c r="HZ63" s="52" t="str">
        <f t="shared" ref="HZ38:HZ69" si="217">IF(IF(HY63&lt;&gt;"",IF(MAX(COUNTIF($HY$6:$HY$89,$HY$6:$HY$89))&gt;1,"x",""),"")&lt;&gt;"",HY63+1,"")</f>
        <v/>
      </c>
      <c r="IA63" s="54" t="str">
        <f t="shared" ref="IA60:IA89" si="218">IF(HY63&lt;&gt;"",IF($G63="3",IF(HR63&lt;&gt;"",IF(AND(HY63&lt;=10,HR63&gt;=$HX$92),HLOOKUP(HY63,Points_Table_Modified,IF(IW63&gt;=6,8,IW63+2),FALSE),0),""),IF(HR63&lt;&gt;"",IF(AND(HY63&lt;=10,HR63&gt;=$HX$92),HLOOKUP(HY63,Points_Table,IF(IW63&gt;=6,8,IW63+2),FALSE),0),"")),"")</f>
        <v/>
      </c>
      <c r="IB63" s="53" t="str">
        <f t="shared" ref="IB60:IB91" si="219">IF(HZ63&lt;&gt;"",AVERAGE(IF(AND($G63="3",HZ63&lt;&gt;""),HLOOKUP(HZ63,Points_Table_Modified,IF(IW63&gt;=6,8,IW63+2),FALSE),IF(HZ63&lt;&gt;"",HLOOKUP(HZ63,Points_Table,IF(IW63&gt;=6,8,IW63+2),FALSE),"")),IA63),IA63)</f>
        <v/>
      </c>
      <c r="IC63" s="51" t="str">
        <f t="shared" ref="IC38:IC69" si="220">IF(AND($G63="3",HR63&lt;&gt;""),HR63,"")</f>
        <v/>
      </c>
      <c r="ID63" s="52" t="str">
        <f t="shared" ref="ID38:ID69" si="221">IF(AND(HR63&lt;&gt;"",$G63="3"),_xlfn.RANK.EQ(HR63,$IC$6:$IC$89),"")</f>
        <v/>
      </c>
      <c r="IE63" s="52" t="str">
        <f t="shared" ref="IE38:IE69" si="222">IF(IF(ID63&lt;&gt;"",IF(MAX(COUNTIF($ID$6:$ID$89,$ID$6:$ID$89))&gt;1,"x",""),"")&lt;&gt;"",ID63+1,"")</f>
        <v/>
      </c>
      <c r="IF63" s="52" t="str">
        <f t="shared" ref="IF38:IF69" si="223">IF(ID63&lt;&gt;"",IF($G63="3",IF(HR63&lt;&gt;"",IF(AND(ID63&lt;=20,HR63&gt;=$IC$92),HLOOKUP(ID63,Points_Table_Modified,IF(IW63&gt;=6,8,IW63+2),FALSE),0),""),IF(HR63&lt;&gt;"",IF(AND(ID63&lt;=10,HR63&gt;=$IC$92),HLOOKUP(ID63,Points_Table,IF(IW63&gt;=6,8,IW63+2),FALSE),0),"")),"")</f>
        <v/>
      </c>
      <c r="IG63" s="53" t="str">
        <f t="shared" ref="IG38:IG69" si="224">IF(IE63&lt;&gt;"",AVERAGE(IF(AND($G63="3",IE63&lt;&gt;""),HLOOKUP(IE63,Points_Table_Modified,IF(IW63&gt;=6,8,IW63+2),FALSE),IF(IE63&lt;&gt;"",HLOOKUP(IE63,Points_Table,IF(IW63&gt;=6,8,IW63+2),FALSE),"")),IF63),IF63)</f>
        <v/>
      </c>
      <c r="IH63" s="51" t="str">
        <f t="shared" ref="IH38:IH69" si="225">IF(AND($G63="4",HR63&lt;&gt;""),HR63,"")</f>
        <v/>
      </c>
      <c r="II63" s="52" t="str">
        <f t="shared" ref="II38:II69" si="226">IF(AND(HR63&lt;&gt;"",G63="4"),_xlfn.RANK.EQ(HR63,$IH$6:$IH$89),"")</f>
        <v/>
      </c>
      <c r="IJ63" s="52" t="str">
        <f t="shared" ref="IJ38:IJ69" si="227">IF(IF(II63&lt;&gt;"",IF(MAX(COUNTIF($II$6:$II$89,$II$6:$II$89))&gt;1,"x",""),"")&lt;&gt;"",II63+1,"")</f>
        <v/>
      </c>
      <c r="IK63" s="52" t="str">
        <f t="shared" ref="IK60:IK89" si="228">IF(II63&lt;&gt;"",IF($G63="3",IF(HR63&lt;&gt;"",IF(AND(II63&lt;=10,HR63&gt;=$IH$92),HLOOKUP(II63,Points_Table_Modified,IF(IW63&gt;=6,8,IW63+2),FALSE),0),""),IF(HR63&lt;&gt;"",IF(AND(II63&lt;=10,HR63&gt;=$IH$92),HLOOKUP(II63,Points_Table,IF(IW63&gt;=6,8,IW63+2),FALSE),0),"")),"")</f>
        <v/>
      </c>
      <c r="IL63" s="53" t="str">
        <f t="shared" ref="IL60:IL91" si="229">IF(IJ63&lt;&gt;"",AVERAGE(IF(AND($G63="3",IJ63&lt;&gt;""),HLOOKUP(IJ63,Points_Table_Modified,IF(IW63&gt;=6,8,IW63+2),FALSE),IF(IJ63&lt;&gt;"",HLOOKUP(IJ63,Points_Table,IF(IW63&gt;=6,8,IW63+2),FALSE),"")),IK63),IK63)</f>
        <v/>
      </c>
      <c r="IM63" s="51" t="str">
        <f t="shared" ref="IM38:IM69" si="230">IF(AND($G63="5",HR63&lt;&gt;""),HR63,"")</f>
        <v/>
      </c>
      <c r="IN63" s="52" t="str">
        <f t="shared" ref="IN38:IN69" si="231">IF(AND(HR63&lt;&gt;"",$G63="5"),_xlfn.RANK.EQ(HR63,$IM$6:$IM$89),"")</f>
        <v/>
      </c>
      <c r="IO63" s="52" t="str">
        <f t="shared" ref="IO38:IO69" si="232">IF(IF(IN63&lt;&gt;"",IF(MAX(COUNTIF($IN$6:$IN$89,$IN$6:$IN$89))&gt;1,"x",""),"")&lt;&gt;"",IN63+1,"")</f>
        <v/>
      </c>
      <c r="IP63" s="52" t="str">
        <f t="shared" ref="IP60:IP89" si="233">IF(IN63&lt;&gt;"",IF($G63="3",IF(HR63&lt;&gt;"",IF(AND(IN63&lt;=10,HR63&gt;=$IM$92),HLOOKUP(IN63,Points_Table_Modified,IF(IW63&gt;=6,8,IW63+2),FALSE),0),""),IF(HR63&lt;&gt;"",IF(AND(IN63&lt;=10,HR63&gt;=$IM$92),HLOOKUP(IN63,Points_Table,IF(IW63&gt;=6,8,IW63+2),FALSE),0),"")),"")</f>
        <v/>
      </c>
      <c r="IQ63" s="53" t="str">
        <f t="shared" ref="IQ60:IQ91" si="234">IF(IO63&lt;&gt;"",AVERAGE(IF(AND($G63="3",IO63&lt;&gt;""),HLOOKUP(IO63,Points_Table_Modified,IF(IW63&gt;=6,8,IW63+2),FALSE),IF(IO63&lt;&gt;"",HLOOKUP(IO63,Points_Table,IF(IW63&gt;=6,8,IW63+2),FALSE),"")),IP63),IP63)</f>
        <v/>
      </c>
      <c r="IR63" s="51" t="str">
        <f t="shared" ref="IR38:IR69" si="235">IF(AND($G63="6",HR63&lt;&gt;""),HR63,"")</f>
        <v/>
      </c>
      <c r="IS63" s="52" t="str">
        <f t="shared" ref="IS38:IS69" si="236">IF(AND(HR63&lt;&gt;"",$G63="6"),_xlfn.RANK.EQ(HR63,$IR$6:$IR$89),"")</f>
        <v/>
      </c>
      <c r="IT63" s="52" t="str">
        <f t="shared" ref="IT38:IT69" si="237">IF(IF(IS63&lt;&gt;"",IF(MAX(COUNTIF($IS$6:$IS$89,$IS$6:$IS$89))&gt;1,"x",""),"")&lt;&gt;"",IS63+1,"")</f>
        <v/>
      </c>
      <c r="IU63" s="52" t="str">
        <f t="shared" ref="IU60:IU89" si="238">IF(IS63&lt;&gt;"",IF($G63="3",IF(HR63&lt;&gt;"",IF(AND(IS63&lt;=10,HR63&gt;=$IR$92),HLOOKUP(IS63,Points_Table_Modified,IF(IW63&gt;=6,8,IW63+2),FALSE),0),""),IF(HR63&lt;&gt;"",IF(AND(IS63&lt;=10,HR63&gt;=$IR$92),HLOOKUP(IS63,Points_Table,IF(IW63&gt;=6,8,IW63+2),FALSE),0),"")),"")</f>
        <v/>
      </c>
      <c r="IV63" s="53" t="str">
        <f t="shared" ref="IV60:IV91" si="239">IF(IT63&lt;&gt;"",AVERAGE(IF(AND($G63="3",IT63&lt;&gt;""),HLOOKUP(IT63,Points_Table_Modified,IF(IW63&gt;=6,8,IW63+2),FALSE),IF(IT63&lt;&gt;"",HLOOKUP(IT63,Points_Table,IF(IW63&gt;=6,8,IW63+2),FALSE),"")),IU63),IU63)</f>
        <v/>
      </c>
      <c r="IW63" s="57" t="e">
        <f t="shared" ref="IW38:IW69" si="240">VLOOKUP($G63,Entries_D_Event,10,FALSE)</f>
        <v>#N/A</v>
      </c>
      <c r="IX63" s="52" t="str">
        <f t="shared" ref="IX38:IX69" si="241">CONCATENATE(IS63,IN63,II63,ID63,HY63,HT63)</f>
        <v/>
      </c>
      <c r="IY63" s="118" t="str">
        <f t="shared" ref="IY38:IY69" si="242">IF(IX63&lt;&gt;"",IF(AND($G63="3",HR63&lt;&gt;""),10,IF(HR63&lt;&gt;"",5,"")),"")</f>
        <v/>
      </c>
      <c r="IZ63" s="118">
        <f t="shared" ref="IZ38:IZ69" si="243">_xlfn.NUMBERVALUE(IF(IX63&lt;&gt;"",CONCATENATE(IV63,IQ63,IL63,IG63,IB63,HW63),""))</f>
        <v>0</v>
      </c>
      <c r="JA63" s="56">
        <f t="shared" ref="JA38:JA69" si="244">IFERROR(IY63+IZ63,0)</f>
        <v>0</v>
      </c>
      <c r="JB63" s="90"/>
      <c r="JC63" s="52" t="str">
        <f t="shared" ref="JC38:JC69" si="245">IF(AND($G63="1",JB63&lt;&gt;""),JB63,"")</f>
        <v/>
      </c>
      <c r="JD63" s="52" t="str">
        <f t="shared" ref="JD38:JD69" si="246">IF(AND(JB63&lt;&gt;"",$G63="1"),_xlfn.RANK.EQ(JB63,$JC$6:$JC$89),"")</f>
        <v/>
      </c>
      <c r="JE63" s="52" t="str">
        <f t="shared" ref="JE38:JE69" si="247">IF(IF(JD63&lt;&gt;"",IF(MAX(COUNTIF($JD$6:$JD$89,$JD$6:$JD$89))&gt;1,"x",""),"")&lt;&gt;"",JD63+1,"")</f>
        <v/>
      </c>
      <c r="JF63" s="52" t="str">
        <f t="shared" ref="JF38:JF69" si="248">IF(JD63&lt;&gt;"",IF($G63="3",IF(JB63&lt;&gt;"",IF(AND(JD63&lt;=10,JB63&gt;=$JC$92),HLOOKUP(JD63,Points_Table_Modified,IF(KG63&gt;=6,8,KG63+2),FALSE),0),""),IF(JB63&lt;&gt;"",IF(AND(JD63&lt;=10,JB63&gt;=$JC$92),HLOOKUP(JD63,Points_Table,IF(KG63&gt;=6,8,KG63+2),FALSE),0),"")),"")</f>
        <v/>
      </c>
      <c r="JG63" s="53" t="str">
        <f t="shared" ref="JG38:JG69" si="249">IF(JE63&lt;&gt;"",AVERAGE(IF(AND($G63="3",JE63&lt;&gt;""),HLOOKUP(JE63,Points_Table_Modified,IF(KG63&gt;=6,8,KG63+2),FALSE),IF(JE63&lt;&gt;"",HLOOKUP(JE63,Points_Table,IF(KG63&gt;=6,8,KG63+2),FALSE),"")),JF63),JF63)</f>
        <v/>
      </c>
      <c r="JH63" s="51" t="str">
        <f t="shared" ref="JH38:JH69" si="250">IF(AND($G63="2",JB63&lt;&gt;""),JB63,"")</f>
        <v/>
      </c>
      <c r="JI63" s="52" t="str">
        <f t="shared" ref="JI38:JI69" si="251">IF(AND(JB63&lt;&gt;"",$G63="2"),_xlfn.RANK.EQ(JB63,$JH$6:$JH$89),"")</f>
        <v/>
      </c>
      <c r="JJ63" s="52" t="str">
        <f t="shared" ref="JJ38:JJ69" si="252">IF(IF(JI63&lt;&gt;"",IF(MAX(COUNTIF($JI$6:$JI$89,$JI$6:$JI$89))&gt;1,"x",""),"")&lt;&gt;"",JI63+1,"")</f>
        <v/>
      </c>
      <c r="JK63" s="54" t="str">
        <f t="shared" ref="JK38:JK69" si="253">IF(JI63&lt;&gt;"",IF($G63="3",IF(JB63&lt;&gt;"",IF(AND(JI63&lt;=10,JB63&gt;=$JH$92),HLOOKUP(JI63,Points_Table_Modified,IF(KG63&gt;=6,8,KG63+2),FALSE),0),""),IF(JB63&lt;&gt;"",IF(AND(JI63&lt;=10,JB63&gt;=$JH$92),HLOOKUP(JI63,Points_Table,IF(KG63&gt;=6,8,KG63+2),FALSE),0),"")),"")</f>
        <v/>
      </c>
      <c r="JL63" s="53" t="str">
        <f t="shared" ref="JL38:JL69" si="254">IF(JJ63&lt;&gt;"",AVERAGE(IF(AND($G63="3",JJ63&lt;&gt;""),HLOOKUP(JJ63,Points_Table_Modified,IF(KG63&gt;=6,8,KG63+2),FALSE),IF(JJ63&lt;&gt;"",HLOOKUP(JJ63,Points_Table,IF(KG63&gt;=6,8,KG63+2),FALSE),"")),JK63),JK63)</f>
        <v/>
      </c>
      <c r="JM63" s="51" t="str">
        <f t="shared" ref="JM38:JM69" si="255">IF(AND($G63="3",JB63&lt;&gt;""),JB63,"")</f>
        <v/>
      </c>
      <c r="JN63" s="52" t="str">
        <f t="shared" ref="JN38:JN69" si="256">IF(AND(JB63&lt;&gt;"",$G63="3"),_xlfn.RANK.EQ(JB63,$JM$6:$JM$89),"")</f>
        <v/>
      </c>
      <c r="JO63" s="52" t="str">
        <f t="shared" ref="JO38:JO69" si="257">IF(IF(JN63&lt;&gt;"",IF(MAX(COUNTIF($JN$6:$JN$89,$JN$6:$JN$89))&gt;1,"x",""),"")&lt;&gt;"",JN63+1,"")</f>
        <v/>
      </c>
      <c r="JP63" s="52" t="str">
        <f t="shared" ref="JP38:JP69" si="258">IF(JN63&lt;&gt;"",IF($G63="3",IF(JB63&lt;&gt;"",IF(AND(JN63&lt;=20,JB63&gt;=$JM$92),HLOOKUP(JN63,Points_Table_Modified,IF(KG63&gt;=6,8,KG63+2),FALSE),0),""),IF(JB63&lt;&gt;"",IF(AND(JN63&lt;=10,JB63&gt;=$JM$92),HLOOKUP(JN63,Points_Table,IF(KG63&gt;=6,8,KG63+2),FALSE),0),"")),"")</f>
        <v/>
      </c>
      <c r="JQ63" s="53" t="str">
        <f t="shared" ref="JQ38:JQ69" si="259">IF(JO63&lt;&gt;"",AVERAGE(IF(AND($G63="3",JO63&lt;&gt;""),HLOOKUP(JO63,Points_Table_Modified,IF(KG63&gt;=6,8,KG63+2),FALSE),IF(JO63&lt;&gt;"",HLOOKUP(JO63,Points_Table,IF(KG63&gt;=6,8,KG63+2),FALSE),"")),JP63),JP63)</f>
        <v/>
      </c>
      <c r="JR63" s="51" t="str">
        <f t="shared" ref="JR38:JR69" si="260">IF(AND($G63="4",JB63&lt;&gt;""),JB63,"")</f>
        <v/>
      </c>
      <c r="JS63" s="52" t="str">
        <f t="shared" ref="JS38:JS69" si="261">IF(AND(JB63&lt;&gt;"",G63="4"),_xlfn.RANK.EQ(JB63,$JR$6:$JR$89),"")</f>
        <v/>
      </c>
      <c r="JT63" s="52" t="str">
        <f t="shared" ref="JT38:JT69" si="262">IF(IF(JS63&lt;&gt;"",IF(MAX(COUNTIF($JS$6:$JS$89,$JS$6:$JS$89))&gt;1,"x",""),"")&lt;&gt;"",JS63+1,"")</f>
        <v/>
      </c>
      <c r="JU63" s="52" t="str">
        <f t="shared" ref="JU38:JU69" si="263">IF(JS63&lt;&gt;"",IF($G63="3",IF(JB63&lt;&gt;"",IF(AND(JS63&lt;=10,JB63&gt;=$JR$92),HLOOKUP(JS63,Points_Table_Modified,IF(KG63&gt;=6,8,KG63+2),FALSE),0),""),IF(JB63&lt;&gt;"",IF(AND(JS63&lt;=10,JB63&gt;=$JR$92),HLOOKUP(JS63,Points_Table,IF(KG63&gt;=6,8,KG63+2),FALSE),0),"")),"")</f>
        <v/>
      </c>
      <c r="JV63" s="53" t="str">
        <f t="shared" ref="JV38:JV69" si="264">IF(JT63&lt;&gt;"",AVERAGE(IF(AND($G63="3",JT63&lt;&gt;""),HLOOKUP(JT63,Points_Table_Modified,IF(KG63&gt;=6,8,KG63+2),FALSE),IF(JT63&lt;&gt;"",HLOOKUP(JT63,Points_Table,IF(KG63&gt;=6,8,KG63+2),FALSE),"")),JU63),JU63)</f>
        <v/>
      </c>
      <c r="JW63" s="51" t="str">
        <f t="shared" ref="JW38:JW69" si="265">IF(AND($G63="5",JB63&lt;&gt;""),JB63,"")</f>
        <v/>
      </c>
      <c r="JX63" s="52" t="str">
        <f t="shared" ref="JX38:JX69" si="266">IF(AND(JB63&lt;&gt;"",$G63="5"),_xlfn.RANK.EQ(JB63,$JW$6:$JW$89),"")</f>
        <v/>
      </c>
      <c r="JY63" s="52" t="str">
        <f t="shared" ref="JY38:JY69" si="267">IF(IF(JX63&lt;&gt;"",IF(MAX(COUNTIF($JX$6:$JX$89,$JX$6:$JX$89))&gt;1,"x",""),"")&lt;&gt;"",JX63+1,"")</f>
        <v/>
      </c>
      <c r="JZ63" s="52" t="str">
        <f t="shared" ref="JZ38:JZ69" si="268">IF(JX63&lt;&gt;"",IF($G63="3",IF(JB63&lt;&gt;"",IF(AND(JX63&lt;=10,JB63&gt;=$JW$92),HLOOKUP(JX63,Points_Table_Modified,IF(KG63&gt;=6,8,KG63+2),FALSE),0),""),IF(JB63&lt;&gt;"",IF(AND(JX63&lt;=10,JB63&gt;=$JW$92),HLOOKUP(JX63,Points_Table,IF(KG63&gt;=6,8,KG63+2),FALSE),0),"")),"")</f>
        <v/>
      </c>
      <c r="KA63" s="53" t="str">
        <f t="shared" ref="KA38:KA69" si="269">IF(JY63&lt;&gt;"",AVERAGE(IF(AND($G63="3",JY63&lt;&gt;""),HLOOKUP(JY63,Points_Table_Modified,IF(KG63&gt;=6,8,KG63+2),FALSE),IF(JY63&lt;&gt;"",HLOOKUP(JY63,Points_Table,IF(KG63&gt;=6,8,KG63+2),FALSE),"")),JZ63),JZ63)</f>
        <v/>
      </c>
      <c r="KB63" s="51" t="str">
        <f t="shared" ref="KB38:KB69" si="270">IF(AND($G63="6",JB63&lt;&gt;""),JB63,"")</f>
        <v/>
      </c>
      <c r="KC63" s="52" t="str">
        <f t="shared" ref="KC38:KC69" si="271">IF(AND(JB63&lt;&gt;"",$G63="6"),_xlfn.RANK.EQ(JB63,$KB$6:$KB$89),"")</f>
        <v/>
      </c>
      <c r="KD63" s="52" t="str">
        <f t="shared" ref="KD38:KD69" si="272">IF(IF(KC63&lt;&gt;"",IF(MAX(COUNTIF($KC$6:$KC$89,$KC$6:$KC$89))&gt;1,"x",""),"")&lt;&gt;"",KC63+1,"")</f>
        <v/>
      </c>
      <c r="KE63" s="52" t="str">
        <f t="shared" ref="KE38:KE69" si="273">IF(KC63&lt;&gt;"",IF($G63="3",IF(JB63&lt;&gt;"",IF(AND(KC63&lt;=10,JB63&gt;=$KB$92),HLOOKUP(KC63,Points_Table_Modified,IF(KG63&gt;=6,8,KG63+2),FALSE),0),""),IF(JB63&lt;&gt;"",IF(AND(KC63&lt;=10,JB63&gt;=$KB$92),HLOOKUP(KC63,Points_Table,IF(KG63&gt;=6,8,KG63+2),FALSE),0),"")),"")</f>
        <v/>
      </c>
      <c r="KF63" s="53" t="str">
        <f t="shared" ref="KF38:KF69" si="274">IF(KD63&lt;&gt;"",AVERAGE(IF(AND($G63="3",KD63&lt;&gt;""),HLOOKUP(KD63,Points_Table_Modified,IF(KG63&gt;=6,8,KG63+2),FALSE),IF(KD63&lt;&gt;"",HLOOKUP(KD63,Points_Table,IF(KG63&gt;=6,8,KG63+2),FALSE),"")),KE63),KE63)</f>
        <v/>
      </c>
      <c r="KG63" s="57" t="e">
        <f t="shared" ref="KG38:KG69" si="275">VLOOKUP($G63,Entries_D_Event,11,FALSE)</f>
        <v>#N/A</v>
      </c>
      <c r="KH63" s="52" t="str">
        <f t="shared" ref="KH38:KH69" si="276">CONCATENATE(KC63,JX63,JS63,JN63,JI63,JD63)</f>
        <v/>
      </c>
      <c r="KI63" s="118" t="str">
        <f t="shared" ref="KI38:KI69" si="277">IF(KH63&lt;&gt;"",IF(AND($G63="3",JB63&lt;&gt;""),10,IF(JB63&lt;&gt;"",5,"")),"")</f>
        <v/>
      </c>
      <c r="KJ63" s="118">
        <f t="shared" ref="KJ38:KJ69" si="278">_xlfn.NUMBERVALUE(IF(KH63&lt;&gt;"",CONCATENATE(KF63,KA63,JV63,JQ63,JL63,JG63),""))</f>
        <v>0</v>
      </c>
      <c r="KK63" s="56">
        <f t="shared" ref="KK38:KK69" si="279">IFERROR(KI63+KJ63,0)</f>
        <v>0</v>
      </c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</row>
    <row r="64" spans="1:358" s="1" customFormat="1" x14ac:dyDescent="0.25">
      <c r="A64" s="35"/>
      <c r="B64" s="45">
        <v>59</v>
      </c>
      <c r="C64" s="47"/>
      <c r="D64" s="47"/>
      <c r="E64" s="50"/>
      <c r="F64" s="50"/>
      <c r="G64" s="49"/>
      <c r="H64" s="50"/>
      <c r="I64" s="187">
        <f t="shared" si="0"/>
        <v>0</v>
      </c>
      <c r="J64" s="116"/>
      <c r="K64" s="102" t="str">
        <f t="shared" si="1"/>
        <v/>
      </c>
      <c r="L64" s="103" t="str">
        <f t="shared" si="2"/>
        <v/>
      </c>
      <c r="M64" s="103" t="str">
        <f t="shared" si="3"/>
        <v/>
      </c>
      <c r="N64" s="103" t="str">
        <f t="shared" si="4"/>
        <v/>
      </c>
      <c r="O64" s="103" t="str">
        <f t="shared" si="5"/>
        <v/>
      </c>
      <c r="P64" s="102" t="str">
        <f t="shared" si="6"/>
        <v/>
      </c>
      <c r="Q64" s="103" t="str">
        <f t="shared" si="7"/>
        <v/>
      </c>
      <c r="R64" s="103" t="str">
        <f t="shared" si="8"/>
        <v/>
      </c>
      <c r="S64" s="103" t="str">
        <f t="shared" si="9"/>
        <v/>
      </c>
      <c r="T64" s="103" t="str">
        <f t="shared" si="10"/>
        <v/>
      </c>
      <c r="U64" s="102" t="str">
        <f t="shared" si="11"/>
        <v/>
      </c>
      <c r="V64" s="103" t="str">
        <f t="shared" si="12"/>
        <v/>
      </c>
      <c r="W64" s="103" t="str">
        <f t="shared" si="13"/>
        <v/>
      </c>
      <c r="X64" s="103" t="str">
        <f t="shared" si="14"/>
        <v/>
      </c>
      <c r="Y64" s="103" t="str">
        <f t="shared" si="15"/>
        <v/>
      </c>
      <c r="Z64" s="102" t="str">
        <f t="shared" si="16"/>
        <v/>
      </c>
      <c r="AA64" s="103" t="str">
        <f t="shared" si="17"/>
        <v/>
      </c>
      <c r="AB64" s="103" t="str">
        <f t="shared" si="18"/>
        <v/>
      </c>
      <c r="AC64" s="103" t="str">
        <f t="shared" si="19"/>
        <v/>
      </c>
      <c r="AD64" s="103" t="str">
        <f t="shared" si="20"/>
        <v/>
      </c>
      <c r="AE64" s="102" t="str">
        <f t="shared" si="21"/>
        <v/>
      </c>
      <c r="AF64" s="103" t="str">
        <f t="shared" si="22"/>
        <v/>
      </c>
      <c r="AG64" s="103" t="str">
        <f t="shared" si="23"/>
        <v/>
      </c>
      <c r="AH64" s="103" t="str">
        <f t="shared" si="24"/>
        <v/>
      </c>
      <c r="AI64" s="103" t="str">
        <f t="shared" si="25"/>
        <v/>
      </c>
      <c r="AJ64" s="102" t="str">
        <f t="shared" si="26"/>
        <v/>
      </c>
      <c r="AK64" s="103" t="str">
        <f t="shared" si="27"/>
        <v/>
      </c>
      <c r="AL64" s="103" t="str">
        <f t="shared" si="28"/>
        <v/>
      </c>
      <c r="AM64" s="103" t="str">
        <f t="shared" si="29"/>
        <v/>
      </c>
      <c r="AN64" s="136" t="str">
        <f t="shared" si="30"/>
        <v/>
      </c>
      <c r="AO64" s="55" t="e">
        <f t="shared" si="31"/>
        <v>#N/A</v>
      </c>
      <c r="AP64" s="52" t="str">
        <f t="shared" si="32"/>
        <v/>
      </c>
      <c r="AQ64" s="118" t="str">
        <f t="shared" si="33"/>
        <v/>
      </c>
      <c r="AR64" s="118">
        <f t="shared" si="34"/>
        <v>0</v>
      </c>
      <c r="AS64" s="56">
        <f t="shared" si="35"/>
        <v>0</v>
      </c>
      <c r="AT64" s="90"/>
      <c r="AU64" s="54" t="str">
        <f t="shared" si="36"/>
        <v/>
      </c>
      <c r="AV64" s="52" t="str">
        <f t="shared" si="37"/>
        <v/>
      </c>
      <c r="AW64" s="52" t="str">
        <f t="shared" si="38"/>
        <v/>
      </c>
      <c r="AX64" s="52" t="str">
        <f t="shared" si="39"/>
        <v/>
      </c>
      <c r="AY64" s="53" t="str">
        <f t="shared" si="40"/>
        <v/>
      </c>
      <c r="AZ64" s="51" t="str">
        <f t="shared" si="41"/>
        <v/>
      </c>
      <c r="BA64" s="52" t="str">
        <f t="shared" si="42"/>
        <v/>
      </c>
      <c r="BB64" s="52" t="str">
        <f t="shared" si="43"/>
        <v/>
      </c>
      <c r="BC64" s="54" t="str">
        <f t="shared" si="44"/>
        <v/>
      </c>
      <c r="BD64" s="53" t="str">
        <f t="shared" si="45"/>
        <v/>
      </c>
      <c r="BE64" s="51" t="str">
        <f t="shared" si="46"/>
        <v/>
      </c>
      <c r="BF64" s="52" t="str">
        <f t="shared" si="47"/>
        <v/>
      </c>
      <c r="BG64" s="52" t="str">
        <f t="shared" si="48"/>
        <v/>
      </c>
      <c r="BH64" s="52" t="str">
        <f t="shared" si="49"/>
        <v/>
      </c>
      <c r="BI64" s="53" t="str">
        <f t="shared" si="50"/>
        <v/>
      </c>
      <c r="BJ64" s="51" t="str">
        <f t="shared" si="51"/>
        <v/>
      </c>
      <c r="BK64" s="52" t="str">
        <f t="shared" si="52"/>
        <v/>
      </c>
      <c r="BL64" s="52" t="str">
        <f t="shared" si="53"/>
        <v/>
      </c>
      <c r="BM64" s="52" t="str">
        <f t="shared" si="54"/>
        <v/>
      </c>
      <c r="BN64" s="53" t="str">
        <f t="shared" si="55"/>
        <v/>
      </c>
      <c r="BO64" s="51" t="str">
        <f t="shared" si="56"/>
        <v/>
      </c>
      <c r="BP64" s="52" t="str">
        <f t="shared" si="57"/>
        <v/>
      </c>
      <c r="BQ64" s="52" t="str">
        <f t="shared" si="58"/>
        <v/>
      </c>
      <c r="BR64" s="52" t="str">
        <f t="shared" si="59"/>
        <v/>
      </c>
      <c r="BS64" s="53" t="str">
        <f t="shared" si="60"/>
        <v/>
      </c>
      <c r="BT64" s="51" t="str">
        <f t="shared" si="61"/>
        <v/>
      </c>
      <c r="BU64" s="52" t="str">
        <f t="shared" si="62"/>
        <v/>
      </c>
      <c r="BV64" s="52" t="str">
        <f t="shared" si="63"/>
        <v/>
      </c>
      <c r="BW64" s="52" t="str">
        <f t="shared" si="64"/>
        <v/>
      </c>
      <c r="BX64" s="53" t="str">
        <f t="shared" si="65"/>
        <v/>
      </c>
      <c r="BY64" s="55" t="e">
        <f t="shared" si="66"/>
        <v>#N/A</v>
      </c>
      <c r="BZ64" s="52" t="str">
        <f t="shared" si="67"/>
        <v/>
      </c>
      <c r="CA64" s="118" t="str">
        <f t="shared" si="68"/>
        <v/>
      </c>
      <c r="CB64" s="118">
        <f t="shared" si="69"/>
        <v>0</v>
      </c>
      <c r="CC64" s="56">
        <f t="shared" si="70"/>
        <v>0</v>
      </c>
      <c r="CD64" s="90"/>
      <c r="CE64" s="54" t="str">
        <f t="shared" si="71"/>
        <v/>
      </c>
      <c r="CF64" s="52" t="str">
        <f t="shared" si="72"/>
        <v/>
      </c>
      <c r="CG64" s="52" t="str">
        <f t="shared" si="73"/>
        <v/>
      </c>
      <c r="CH64" s="52" t="str">
        <f t="shared" si="74"/>
        <v/>
      </c>
      <c r="CI64" s="53" t="str">
        <f t="shared" si="75"/>
        <v/>
      </c>
      <c r="CJ64" s="51" t="str">
        <f t="shared" si="76"/>
        <v/>
      </c>
      <c r="CK64" s="52" t="str">
        <f t="shared" si="77"/>
        <v/>
      </c>
      <c r="CL64" s="52" t="str">
        <f t="shared" si="78"/>
        <v/>
      </c>
      <c r="CM64" s="54" t="str">
        <f t="shared" si="79"/>
        <v/>
      </c>
      <c r="CN64" s="53" t="str">
        <f t="shared" si="80"/>
        <v/>
      </c>
      <c r="CO64" s="51" t="str">
        <f t="shared" si="81"/>
        <v/>
      </c>
      <c r="CP64" s="52" t="str">
        <f t="shared" si="82"/>
        <v/>
      </c>
      <c r="CQ64" s="52" t="str">
        <f>IF(IF(CP64&lt;&gt;"",IF(MAX(COUNTIF($CP64:$CP$89,$CP$6:$CP$89))&gt;1,"x",""),"")&lt;&gt;"",CP64+1,"")</f>
        <v/>
      </c>
      <c r="CR64" s="52" t="str">
        <f t="shared" si="83"/>
        <v/>
      </c>
      <c r="CS64" s="53" t="str">
        <f t="shared" si="84"/>
        <v/>
      </c>
      <c r="CT64" s="51" t="str">
        <f t="shared" si="85"/>
        <v/>
      </c>
      <c r="CU64" s="52" t="str">
        <f t="shared" si="86"/>
        <v/>
      </c>
      <c r="CV64" s="52" t="str">
        <f t="shared" si="87"/>
        <v/>
      </c>
      <c r="CW64" s="52" t="str">
        <f t="shared" si="88"/>
        <v/>
      </c>
      <c r="CX64" s="53" t="str">
        <f t="shared" si="89"/>
        <v/>
      </c>
      <c r="CY64" s="51" t="str">
        <f t="shared" si="90"/>
        <v/>
      </c>
      <c r="CZ64" s="52" t="str">
        <f t="shared" si="91"/>
        <v/>
      </c>
      <c r="DA64" s="52" t="str">
        <f t="shared" si="92"/>
        <v/>
      </c>
      <c r="DB64" s="52" t="str">
        <f t="shared" si="93"/>
        <v/>
      </c>
      <c r="DC64" s="53" t="str">
        <f t="shared" si="94"/>
        <v/>
      </c>
      <c r="DD64" s="51" t="str">
        <f t="shared" si="95"/>
        <v/>
      </c>
      <c r="DE64" s="52" t="str">
        <f t="shared" si="96"/>
        <v/>
      </c>
      <c r="DF64" s="52" t="str">
        <f t="shared" si="97"/>
        <v/>
      </c>
      <c r="DG64" s="52" t="str">
        <f t="shared" si="98"/>
        <v/>
      </c>
      <c r="DH64" s="53" t="str">
        <f t="shared" si="99"/>
        <v/>
      </c>
      <c r="DI64" s="55" t="e">
        <f t="shared" si="100"/>
        <v>#N/A</v>
      </c>
      <c r="DJ64" s="52" t="str">
        <f t="shared" si="101"/>
        <v/>
      </c>
      <c r="DK64" s="52" t="str">
        <f t="shared" si="102"/>
        <v/>
      </c>
      <c r="DL64" s="156">
        <f t="shared" si="103"/>
        <v>0</v>
      </c>
      <c r="DM64" s="56">
        <f t="shared" si="104"/>
        <v>0</v>
      </c>
      <c r="DN64" s="90"/>
      <c r="DO64" s="52" t="str">
        <f t="shared" si="105"/>
        <v/>
      </c>
      <c r="DP64" s="52" t="str">
        <f t="shared" si="106"/>
        <v/>
      </c>
      <c r="DQ64" s="52" t="str">
        <f t="shared" si="107"/>
        <v/>
      </c>
      <c r="DR64" s="52" t="str">
        <f t="shared" si="108"/>
        <v/>
      </c>
      <c r="DS64" s="53" t="str">
        <f t="shared" si="109"/>
        <v/>
      </c>
      <c r="DT64" s="51" t="str">
        <f t="shared" si="110"/>
        <v/>
      </c>
      <c r="DU64" s="52" t="str">
        <f t="shared" si="111"/>
        <v/>
      </c>
      <c r="DV64" s="52" t="str">
        <f t="shared" si="112"/>
        <v/>
      </c>
      <c r="DW64" s="54" t="str">
        <f t="shared" si="113"/>
        <v/>
      </c>
      <c r="DX64" s="53" t="str">
        <f t="shared" si="114"/>
        <v/>
      </c>
      <c r="DY64" s="51" t="str">
        <f t="shared" si="115"/>
        <v/>
      </c>
      <c r="DZ64" s="52" t="str">
        <f t="shared" si="116"/>
        <v/>
      </c>
      <c r="EA64" s="52" t="str">
        <f t="shared" si="117"/>
        <v/>
      </c>
      <c r="EB64" s="52" t="str">
        <f t="shared" si="118"/>
        <v/>
      </c>
      <c r="EC64" s="53" t="str">
        <f t="shared" si="119"/>
        <v/>
      </c>
      <c r="ED64" s="51" t="str">
        <f t="shared" si="120"/>
        <v/>
      </c>
      <c r="EE64" s="52" t="str">
        <f t="shared" si="121"/>
        <v/>
      </c>
      <c r="EF64" s="52" t="str">
        <f t="shared" si="122"/>
        <v/>
      </c>
      <c r="EG64" s="52" t="str">
        <f t="shared" si="123"/>
        <v/>
      </c>
      <c r="EH64" s="53" t="str">
        <f t="shared" si="124"/>
        <v/>
      </c>
      <c r="EI64" s="51" t="str">
        <f t="shared" si="125"/>
        <v/>
      </c>
      <c r="EJ64" s="52" t="str">
        <f t="shared" si="126"/>
        <v/>
      </c>
      <c r="EK64" s="52" t="str">
        <f t="shared" si="127"/>
        <v/>
      </c>
      <c r="EL64" s="52" t="str">
        <f t="shared" si="128"/>
        <v/>
      </c>
      <c r="EM64" s="53" t="str">
        <f t="shared" si="129"/>
        <v/>
      </c>
      <c r="EN64" s="51" t="str">
        <f t="shared" si="130"/>
        <v/>
      </c>
      <c r="EO64" s="52" t="str">
        <f t="shared" si="131"/>
        <v/>
      </c>
      <c r="EP64" s="52" t="str">
        <f t="shared" si="132"/>
        <v/>
      </c>
      <c r="EQ64" s="52" t="str">
        <f t="shared" si="133"/>
        <v/>
      </c>
      <c r="ER64" s="53" t="str">
        <f t="shared" si="134"/>
        <v/>
      </c>
      <c r="ES64" s="57" t="e">
        <f t="shared" si="135"/>
        <v>#N/A</v>
      </c>
      <c r="ET64" s="52" t="str">
        <f t="shared" si="136"/>
        <v/>
      </c>
      <c r="EU64" s="118" t="str">
        <f t="shared" si="137"/>
        <v/>
      </c>
      <c r="EV64" s="118">
        <f t="shared" si="138"/>
        <v>0</v>
      </c>
      <c r="EW64" s="56">
        <f t="shared" si="139"/>
        <v>0</v>
      </c>
      <c r="EX64" s="90"/>
      <c r="EY64" s="52" t="str">
        <f t="shared" si="140"/>
        <v/>
      </c>
      <c r="EZ64" s="52" t="str">
        <f t="shared" si="141"/>
        <v/>
      </c>
      <c r="FA64" s="52" t="str">
        <f t="shared" si="142"/>
        <v/>
      </c>
      <c r="FB64" s="52" t="str">
        <f t="shared" si="143"/>
        <v/>
      </c>
      <c r="FC64" s="56" t="str">
        <f t="shared" si="144"/>
        <v/>
      </c>
      <c r="FD64" s="51" t="str">
        <f t="shared" si="145"/>
        <v/>
      </c>
      <c r="FE64" s="52" t="str">
        <f t="shared" si="146"/>
        <v/>
      </c>
      <c r="FF64" s="52" t="str">
        <f t="shared" si="147"/>
        <v/>
      </c>
      <c r="FG64" s="54" t="str">
        <f t="shared" si="148"/>
        <v/>
      </c>
      <c r="FH64" s="56" t="str">
        <f t="shared" si="149"/>
        <v/>
      </c>
      <c r="FI64" s="51" t="str">
        <f t="shared" si="150"/>
        <v/>
      </c>
      <c r="FJ64" s="52" t="str">
        <f t="shared" si="151"/>
        <v/>
      </c>
      <c r="FK64" s="52" t="str">
        <f t="shared" si="152"/>
        <v/>
      </c>
      <c r="FL64" s="52" t="str">
        <f t="shared" si="153"/>
        <v/>
      </c>
      <c r="FM64" s="56" t="str">
        <f t="shared" si="154"/>
        <v/>
      </c>
      <c r="FN64" s="51" t="str">
        <f t="shared" si="155"/>
        <v/>
      </c>
      <c r="FO64" s="52" t="str">
        <f t="shared" si="156"/>
        <v/>
      </c>
      <c r="FP64" s="52" t="str">
        <f t="shared" si="157"/>
        <v/>
      </c>
      <c r="FQ64" s="52" t="str">
        <f t="shared" si="158"/>
        <v/>
      </c>
      <c r="FR64" s="56" t="str">
        <f t="shared" si="159"/>
        <v/>
      </c>
      <c r="FS64" s="51" t="str">
        <f t="shared" si="160"/>
        <v/>
      </c>
      <c r="FT64" s="52" t="str">
        <f t="shared" si="161"/>
        <v/>
      </c>
      <c r="FU64" s="52" t="str">
        <f t="shared" si="162"/>
        <v/>
      </c>
      <c r="FV64" s="52" t="str">
        <f t="shared" si="163"/>
        <v/>
      </c>
      <c r="FW64" s="56" t="str">
        <f t="shared" si="164"/>
        <v/>
      </c>
      <c r="FX64" s="51" t="str">
        <f t="shared" si="165"/>
        <v/>
      </c>
      <c r="FY64" s="52" t="str">
        <f t="shared" si="166"/>
        <v/>
      </c>
      <c r="FZ64" s="52" t="str">
        <f t="shared" si="167"/>
        <v/>
      </c>
      <c r="GA64" s="52" t="str">
        <f t="shared" si="168"/>
        <v/>
      </c>
      <c r="GB64" s="56" t="str">
        <f t="shared" si="169"/>
        <v/>
      </c>
      <c r="GC64" s="57" t="e">
        <f t="shared" si="170"/>
        <v>#N/A</v>
      </c>
      <c r="GD64" s="52" t="str">
        <f t="shared" si="171"/>
        <v/>
      </c>
      <c r="GE64" s="118" t="str">
        <f t="shared" si="172"/>
        <v/>
      </c>
      <c r="GF64" s="118">
        <f t="shared" si="173"/>
        <v>0</v>
      </c>
      <c r="GG64" s="56">
        <f t="shared" si="174"/>
        <v>0</v>
      </c>
      <c r="GH64" s="90"/>
      <c r="GI64" s="52" t="str">
        <f t="shared" si="175"/>
        <v/>
      </c>
      <c r="GJ64" s="52" t="str">
        <f t="shared" si="176"/>
        <v/>
      </c>
      <c r="GK64" s="52" t="str">
        <f t="shared" si="177"/>
        <v/>
      </c>
      <c r="GL64" s="52" t="str">
        <f t="shared" si="178"/>
        <v/>
      </c>
      <c r="GM64" s="53" t="str">
        <f t="shared" si="179"/>
        <v/>
      </c>
      <c r="GN64" s="51" t="str">
        <f t="shared" si="180"/>
        <v/>
      </c>
      <c r="GO64" s="52" t="str">
        <f t="shared" si="181"/>
        <v/>
      </c>
      <c r="GP64" s="52" t="str">
        <f t="shared" si="182"/>
        <v/>
      </c>
      <c r="GQ64" s="54" t="str">
        <f t="shared" si="183"/>
        <v/>
      </c>
      <c r="GR64" s="53" t="str">
        <f t="shared" si="184"/>
        <v/>
      </c>
      <c r="GS64" s="51" t="str">
        <f t="shared" si="185"/>
        <v/>
      </c>
      <c r="GT64" s="52" t="str">
        <f t="shared" si="186"/>
        <v/>
      </c>
      <c r="GU64" s="52" t="str">
        <f t="shared" si="187"/>
        <v/>
      </c>
      <c r="GV64" s="52" t="str">
        <f t="shared" si="188"/>
        <v/>
      </c>
      <c r="GW64" s="53" t="str">
        <f t="shared" si="189"/>
        <v/>
      </c>
      <c r="GX64" s="51" t="str">
        <f t="shared" si="190"/>
        <v/>
      </c>
      <c r="GY64" s="52" t="str">
        <f t="shared" si="191"/>
        <v/>
      </c>
      <c r="GZ64" s="52" t="str">
        <f t="shared" si="192"/>
        <v/>
      </c>
      <c r="HA64" s="52" t="str">
        <f t="shared" si="193"/>
        <v/>
      </c>
      <c r="HB64" s="53" t="str">
        <f t="shared" si="194"/>
        <v/>
      </c>
      <c r="HC64" s="51" t="str">
        <f t="shared" si="195"/>
        <v/>
      </c>
      <c r="HD64" s="52" t="str">
        <f t="shared" si="196"/>
        <v/>
      </c>
      <c r="HE64" s="52" t="str">
        <f t="shared" si="197"/>
        <v/>
      </c>
      <c r="HF64" s="52" t="str">
        <f t="shared" si="198"/>
        <v/>
      </c>
      <c r="HG64" s="53" t="str">
        <f t="shared" si="199"/>
        <v/>
      </c>
      <c r="HH64" s="51" t="str">
        <f t="shared" si="200"/>
        <v/>
      </c>
      <c r="HI64" s="52" t="str">
        <f t="shared" si="201"/>
        <v/>
      </c>
      <c r="HJ64" s="52" t="str">
        <f t="shared" si="202"/>
        <v/>
      </c>
      <c r="HK64" s="52" t="str">
        <f t="shared" si="203"/>
        <v/>
      </c>
      <c r="HL64" s="53" t="str">
        <f t="shared" si="204"/>
        <v/>
      </c>
      <c r="HM64" s="57" t="e">
        <f t="shared" si="205"/>
        <v>#N/A</v>
      </c>
      <c r="HN64" s="52" t="str">
        <f t="shared" si="206"/>
        <v/>
      </c>
      <c r="HO64" s="118" t="str">
        <f t="shared" si="207"/>
        <v/>
      </c>
      <c r="HP64" s="118">
        <f t="shared" si="208"/>
        <v>0</v>
      </c>
      <c r="HQ64" s="56">
        <f t="shared" si="209"/>
        <v>0</v>
      </c>
      <c r="HR64" s="90"/>
      <c r="HS64" s="52" t="str">
        <f t="shared" si="210"/>
        <v/>
      </c>
      <c r="HT64" s="52" t="str">
        <f t="shared" si="211"/>
        <v/>
      </c>
      <c r="HU64" s="52" t="str">
        <f t="shared" si="212"/>
        <v/>
      </c>
      <c r="HV64" s="52" t="str">
        <f t="shared" si="213"/>
        <v/>
      </c>
      <c r="HW64" s="53" t="str">
        <f t="shared" si="214"/>
        <v/>
      </c>
      <c r="HX64" s="51" t="str">
        <f t="shared" si="215"/>
        <v/>
      </c>
      <c r="HY64" s="52" t="str">
        <f t="shared" si="216"/>
        <v/>
      </c>
      <c r="HZ64" s="52" t="str">
        <f t="shared" si="217"/>
        <v/>
      </c>
      <c r="IA64" s="54" t="str">
        <f t="shared" si="218"/>
        <v/>
      </c>
      <c r="IB64" s="53" t="str">
        <f t="shared" si="219"/>
        <v/>
      </c>
      <c r="IC64" s="51" t="str">
        <f t="shared" si="220"/>
        <v/>
      </c>
      <c r="ID64" s="52" t="str">
        <f t="shared" si="221"/>
        <v/>
      </c>
      <c r="IE64" s="52" t="str">
        <f t="shared" si="222"/>
        <v/>
      </c>
      <c r="IF64" s="52" t="str">
        <f t="shared" si="223"/>
        <v/>
      </c>
      <c r="IG64" s="53" t="str">
        <f t="shared" si="224"/>
        <v/>
      </c>
      <c r="IH64" s="51" t="str">
        <f t="shared" si="225"/>
        <v/>
      </c>
      <c r="II64" s="52" t="str">
        <f t="shared" si="226"/>
        <v/>
      </c>
      <c r="IJ64" s="52" t="str">
        <f t="shared" si="227"/>
        <v/>
      </c>
      <c r="IK64" s="52" t="str">
        <f t="shared" si="228"/>
        <v/>
      </c>
      <c r="IL64" s="53" t="str">
        <f t="shared" si="229"/>
        <v/>
      </c>
      <c r="IM64" s="51" t="str">
        <f t="shared" si="230"/>
        <v/>
      </c>
      <c r="IN64" s="52" t="str">
        <f t="shared" si="231"/>
        <v/>
      </c>
      <c r="IO64" s="52" t="str">
        <f t="shared" si="232"/>
        <v/>
      </c>
      <c r="IP64" s="52" t="str">
        <f t="shared" si="233"/>
        <v/>
      </c>
      <c r="IQ64" s="53" t="str">
        <f t="shared" si="234"/>
        <v/>
      </c>
      <c r="IR64" s="51" t="str">
        <f t="shared" si="235"/>
        <v/>
      </c>
      <c r="IS64" s="52" t="str">
        <f t="shared" si="236"/>
        <v/>
      </c>
      <c r="IT64" s="52" t="str">
        <f t="shared" si="237"/>
        <v/>
      </c>
      <c r="IU64" s="52" t="str">
        <f t="shared" si="238"/>
        <v/>
      </c>
      <c r="IV64" s="53" t="str">
        <f t="shared" si="239"/>
        <v/>
      </c>
      <c r="IW64" s="57" t="e">
        <f t="shared" si="240"/>
        <v>#N/A</v>
      </c>
      <c r="IX64" s="52" t="str">
        <f t="shared" si="241"/>
        <v/>
      </c>
      <c r="IY64" s="118" t="str">
        <f t="shared" si="242"/>
        <v/>
      </c>
      <c r="IZ64" s="118">
        <f t="shared" si="243"/>
        <v>0</v>
      </c>
      <c r="JA64" s="56">
        <f t="shared" si="244"/>
        <v>0</v>
      </c>
      <c r="JB64" s="90"/>
      <c r="JC64" s="52" t="str">
        <f t="shared" si="245"/>
        <v/>
      </c>
      <c r="JD64" s="52" t="str">
        <f t="shared" si="246"/>
        <v/>
      </c>
      <c r="JE64" s="52" t="str">
        <f t="shared" si="247"/>
        <v/>
      </c>
      <c r="JF64" s="52" t="str">
        <f t="shared" si="248"/>
        <v/>
      </c>
      <c r="JG64" s="53" t="str">
        <f t="shared" si="249"/>
        <v/>
      </c>
      <c r="JH64" s="51" t="str">
        <f t="shared" si="250"/>
        <v/>
      </c>
      <c r="JI64" s="52" t="str">
        <f t="shared" si="251"/>
        <v/>
      </c>
      <c r="JJ64" s="52" t="str">
        <f t="shared" si="252"/>
        <v/>
      </c>
      <c r="JK64" s="54" t="str">
        <f t="shared" si="253"/>
        <v/>
      </c>
      <c r="JL64" s="53" t="str">
        <f t="shared" si="254"/>
        <v/>
      </c>
      <c r="JM64" s="51" t="str">
        <f t="shared" si="255"/>
        <v/>
      </c>
      <c r="JN64" s="52" t="str">
        <f t="shared" si="256"/>
        <v/>
      </c>
      <c r="JO64" s="52" t="str">
        <f t="shared" si="257"/>
        <v/>
      </c>
      <c r="JP64" s="52" t="str">
        <f t="shared" si="258"/>
        <v/>
      </c>
      <c r="JQ64" s="53" t="str">
        <f t="shared" si="259"/>
        <v/>
      </c>
      <c r="JR64" s="51" t="str">
        <f t="shared" si="260"/>
        <v/>
      </c>
      <c r="JS64" s="52" t="str">
        <f t="shared" si="261"/>
        <v/>
      </c>
      <c r="JT64" s="52" t="str">
        <f t="shared" si="262"/>
        <v/>
      </c>
      <c r="JU64" s="52" t="str">
        <f t="shared" si="263"/>
        <v/>
      </c>
      <c r="JV64" s="53" t="str">
        <f t="shared" si="264"/>
        <v/>
      </c>
      <c r="JW64" s="51" t="str">
        <f t="shared" si="265"/>
        <v/>
      </c>
      <c r="JX64" s="52" t="str">
        <f t="shared" si="266"/>
        <v/>
      </c>
      <c r="JY64" s="52" t="str">
        <f t="shared" si="267"/>
        <v/>
      </c>
      <c r="JZ64" s="52" t="str">
        <f t="shared" si="268"/>
        <v/>
      </c>
      <c r="KA64" s="53" t="str">
        <f t="shared" si="269"/>
        <v/>
      </c>
      <c r="KB64" s="51" t="str">
        <f t="shared" si="270"/>
        <v/>
      </c>
      <c r="KC64" s="52" t="str">
        <f t="shared" si="271"/>
        <v/>
      </c>
      <c r="KD64" s="52" t="str">
        <f t="shared" si="272"/>
        <v/>
      </c>
      <c r="KE64" s="52" t="str">
        <f t="shared" si="273"/>
        <v/>
      </c>
      <c r="KF64" s="53" t="str">
        <f t="shared" si="274"/>
        <v/>
      </c>
      <c r="KG64" s="57" t="e">
        <f t="shared" si="275"/>
        <v>#N/A</v>
      </c>
      <c r="KH64" s="52" t="str">
        <f t="shared" si="276"/>
        <v/>
      </c>
      <c r="KI64" s="118" t="str">
        <f t="shared" si="277"/>
        <v/>
      </c>
      <c r="KJ64" s="118">
        <f t="shared" si="278"/>
        <v>0</v>
      </c>
      <c r="KK64" s="56">
        <f t="shared" si="279"/>
        <v>0</v>
      </c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</row>
    <row r="65" spans="1:358" s="1" customFormat="1" x14ac:dyDescent="0.25">
      <c r="A65" s="35"/>
      <c r="B65" s="45">
        <v>60</v>
      </c>
      <c r="C65" s="46"/>
      <c r="D65" s="47"/>
      <c r="E65" s="50"/>
      <c r="F65" s="109"/>
      <c r="G65" s="49"/>
      <c r="H65" s="50"/>
      <c r="I65" s="187">
        <f t="shared" si="0"/>
        <v>0</v>
      </c>
      <c r="J65" s="116"/>
      <c r="K65" s="102" t="str">
        <f t="shared" si="1"/>
        <v/>
      </c>
      <c r="L65" s="103" t="str">
        <f t="shared" si="2"/>
        <v/>
      </c>
      <c r="M65" s="103" t="str">
        <f t="shared" si="3"/>
        <v/>
      </c>
      <c r="N65" s="103" t="str">
        <f t="shared" si="4"/>
        <v/>
      </c>
      <c r="O65" s="103" t="str">
        <f t="shared" si="5"/>
        <v/>
      </c>
      <c r="P65" s="102" t="str">
        <f t="shared" si="6"/>
        <v/>
      </c>
      <c r="Q65" s="103" t="str">
        <f t="shared" si="7"/>
        <v/>
      </c>
      <c r="R65" s="103" t="str">
        <f t="shared" si="8"/>
        <v/>
      </c>
      <c r="S65" s="103" t="str">
        <f t="shared" si="9"/>
        <v/>
      </c>
      <c r="T65" s="103" t="str">
        <f t="shared" si="10"/>
        <v/>
      </c>
      <c r="U65" s="102" t="str">
        <f t="shared" si="11"/>
        <v/>
      </c>
      <c r="V65" s="103" t="str">
        <f t="shared" si="12"/>
        <v/>
      </c>
      <c r="W65" s="103" t="str">
        <f t="shared" si="13"/>
        <v/>
      </c>
      <c r="X65" s="103" t="str">
        <f t="shared" si="14"/>
        <v/>
      </c>
      <c r="Y65" s="103" t="str">
        <f t="shared" si="15"/>
        <v/>
      </c>
      <c r="Z65" s="102" t="str">
        <f t="shared" si="16"/>
        <v/>
      </c>
      <c r="AA65" s="103" t="str">
        <f t="shared" si="17"/>
        <v/>
      </c>
      <c r="AB65" s="103" t="str">
        <f t="shared" si="18"/>
        <v/>
      </c>
      <c r="AC65" s="103" t="str">
        <f t="shared" si="19"/>
        <v/>
      </c>
      <c r="AD65" s="103" t="str">
        <f t="shared" si="20"/>
        <v/>
      </c>
      <c r="AE65" s="102" t="str">
        <f t="shared" si="21"/>
        <v/>
      </c>
      <c r="AF65" s="103" t="str">
        <f t="shared" si="22"/>
        <v/>
      </c>
      <c r="AG65" s="103" t="str">
        <f t="shared" si="23"/>
        <v/>
      </c>
      <c r="AH65" s="103" t="str">
        <f t="shared" si="24"/>
        <v/>
      </c>
      <c r="AI65" s="103" t="str">
        <f t="shared" si="25"/>
        <v/>
      </c>
      <c r="AJ65" s="102" t="str">
        <f t="shared" si="26"/>
        <v/>
      </c>
      <c r="AK65" s="103" t="str">
        <f t="shared" si="27"/>
        <v/>
      </c>
      <c r="AL65" s="103" t="str">
        <f t="shared" si="28"/>
        <v/>
      </c>
      <c r="AM65" s="103" t="str">
        <f t="shared" si="29"/>
        <v/>
      </c>
      <c r="AN65" s="136" t="str">
        <f t="shared" si="30"/>
        <v/>
      </c>
      <c r="AO65" s="55" t="e">
        <f t="shared" si="31"/>
        <v>#N/A</v>
      </c>
      <c r="AP65" s="52" t="str">
        <f t="shared" si="32"/>
        <v/>
      </c>
      <c r="AQ65" s="118" t="str">
        <f t="shared" si="33"/>
        <v/>
      </c>
      <c r="AR65" s="118">
        <f t="shared" si="34"/>
        <v>0</v>
      </c>
      <c r="AS65" s="56">
        <f t="shared" si="35"/>
        <v>0</v>
      </c>
      <c r="AT65" s="90"/>
      <c r="AU65" s="54" t="str">
        <f t="shared" si="36"/>
        <v/>
      </c>
      <c r="AV65" s="52" t="str">
        <f t="shared" si="37"/>
        <v/>
      </c>
      <c r="AW65" s="52" t="str">
        <f t="shared" si="38"/>
        <v/>
      </c>
      <c r="AX65" s="52" t="str">
        <f t="shared" si="39"/>
        <v/>
      </c>
      <c r="AY65" s="53" t="str">
        <f t="shared" si="40"/>
        <v/>
      </c>
      <c r="AZ65" s="51" t="str">
        <f t="shared" si="41"/>
        <v/>
      </c>
      <c r="BA65" s="52" t="str">
        <f t="shared" si="42"/>
        <v/>
      </c>
      <c r="BB65" s="52" t="str">
        <f t="shared" si="43"/>
        <v/>
      </c>
      <c r="BC65" s="54" t="str">
        <f t="shared" si="44"/>
        <v/>
      </c>
      <c r="BD65" s="53" t="str">
        <f t="shared" si="45"/>
        <v/>
      </c>
      <c r="BE65" s="51" t="str">
        <f t="shared" si="46"/>
        <v/>
      </c>
      <c r="BF65" s="52" t="str">
        <f t="shared" si="47"/>
        <v/>
      </c>
      <c r="BG65" s="52" t="str">
        <f t="shared" si="48"/>
        <v/>
      </c>
      <c r="BH65" s="52" t="str">
        <f t="shared" si="49"/>
        <v/>
      </c>
      <c r="BI65" s="53" t="str">
        <f t="shared" si="50"/>
        <v/>
      </c>
      <c r="BJ65" s="51" t="str">
        <f t="shared" si="51"/>
        <v/>
      </c>
      <c r="BK65" s="52" t="str">
        <f t="shared" si="52"/>
        <v/>
      </c>
      <c r="BL65" s="52" t="str">
        <f t="shared" si="53"/>
        <v/>
      </c>
      <c r="BM65" s="52" t="str">
        <f t="shared" si="54"/>
        <v/>
      </c>
      <c r="BN65" s="53" t="str">
        <f t="shared" si="55"/>
        <v/>
      </c>
      <c r="BO65" s="51" t="str">
        <f t="shared" si="56"/>
        <v/>
      </c>
      <c r="BP65" s="52" t="str">
        <f t="shared" si="57"/>
        <v/>
      </c>
      <c r="BQ65" s="52" t="str">
        <f t="shared" si="58"/>
        <v/>
      </c>
      <c r="BR65" s="52" t="str">
        <f t="shared" si="59"/>
        <v/>
      </c>
      <c r="BS65" s="53" t="str">
        <f t="shared" si="60"/>
        <v/>
      </c>
      <c r="BT65" s="51" t="str">
        <f t="shared" si="61"/>
        <v/>
      </c>
      <c r="BU65" s="52" t="str">
        <f t="shared" si="62"/>
        <v/>
      </c>
      <c r="BV65" s="52" t="str">
        <f t="shared" si="63"/>
        <v/>
      </c>
      <c r="BW65" s="52" t="str">
        <f t="shared" si="64"/>
        <v/>
      </c>
      <c r="BX65" s="53" t="str">
        <f t="shared" si="65"/>
        <v/>
      </c>
      <c r="BY65" s="55" t="e">
        <f t="shared" si="66"/>
        <v>#N/A</v>
      </c>
      <c r="BZ65" s="52" t="str">
        <f t="shared" si="67"/>
        <v/>
      </c>
      <c r="CA65" s="118" t="str">
        <f t="shared" si="68"/>
        <v/>
      </c>
      <c r="CB65" s="118">
        <f t="shared" si="69"/>
        <v>0</v>
      </c>
      <c r="CC65" s="56">
        <f t="shared" si="70"/>
        <v>0</v>
      </c>
      <c r="CD65" s="90"/>
      <c r="CE65" s="54" t="str">
        <f t="shared" si="71"/>
        <v/>
      </c>
      <c r="CF65" s="52" t="str">
        <f t="shared" si="72"/>
        <v/>
      </c>
      <c r="CG65" s="52" t="str">
        <f t="shared" si="73"/>
        <v/>
      </c>
      <c r="CH65" s="52" t="str">
        <f t="shared" si="74"/>
        <v/>
      </c>
      <c r="CI65" s="53" t="str">
        <f t="shared" si="75"/>
        <v/>
      </c>
      <c r="CJ65" s="51" t="str">
        <f t="shared" si="76"/>
        <v/>
      </c>
      <c r="CK65" s="52" t="str">
        <f t="shared" si="77"/>
        <v/>
      </c>
      <c r="CL65" s="52" t="str">
        <f t="shared" si="78"/>
        <v/>
      </c>
      <c r="CM65" s="54" t="str">
        <f t="shared" si="79"/>
        <v/>
      </c>
      <c r="CN65" s="53" t="str">
        <f t="shared" si="80"/>
        <v/>
      </c>
      <c r="CO65" s="51" t="str">
        <f t="shared" si="81"/>
        <v/>
      </c>
      <c r="CP65" s="52" t="str">
        <f t="shared" si="82"/>
        <v/>
      </c>
      <c r="CQ65" s="52" t="str">
        <f>IF(IF(CP65&lt;&gt;"",IF(MAX(COUNTIF($CP65:$CP$89,$CP$6:$CP$89))&gt;1,"x",""),"")&lt;&gt;"",CP65+1,"")</f>
        <v/>
      </c>
      <c r="CR65" s="52" t="str">
        <f t="shared" si="83"/>
        <v/>
      </c>
      <c r="CS65" s="53" t="str">
        <f t="shared" si="84"/>
        <v/>
      </c>
      <c r="CT65" s="51" t="str">
        <f t="shared" si="85"/>
        <v/>
      </c>
      <c r="CU65" s="52" t="str">
        <f t="shared" si="86"/>
        <v/>
      </c>
      <c r="CV65" s="52" t="str">
        <f t="shared" si="87"/>
        <v/>
      </c>
      <c r="CW65" s="52" t="str">
        <f t="shared" si="88"/>
        <v/>
      </c>
      <c r="CX65" s="53" t="str">
        <f t="shared" si="89"/>
        <v/>
      </c>
      <c r="CY65" s="51" t="str">
        <f t="shared" si="90"/>
        <v/>
      </c>
      <c r="CZ65" s="52" t="str">
        <f t="shared" si="91"/>
        <v/>
      </c>
      <c r="DA65" s="52" t="str">
        <f t="shared" si="92"/>
        <v/>
      </c>
      <c r="DB65" s="52" t="str">
        <f t="shared" si="93"/>
        <v/>
      </c>
      <c r="DC65" s="53" t="str">
        <f t="shared" si="94"/>
        <v/>
      </c>
      <c r="DD65" s="51" t="str">
        <f t="shared" si="95"/>
        <v/>
      </c>
      <c r="DE65" s="52" t="str">
        <f t="shared" si="96"/>
        <v/>
      </c>
      <c r="DF65" s="52" t="str">
        <f t="shared" si="97"/>
        <v/>
      </c>
      <c r="DG65" s="52" t="str">
        <f t="shared" si="98"/>
        <v/>
      </c>
      <c r="DH65" s="53" t="str">
        <f t="shared" si="99"/>
        <v/>
      </c>
      <c r="DI65" s="55" t="e">
        <f t="shared" si="100"/>
        <v>#N/A</v>
      </c>
      <c r="DJ65" s="52" t="str">
        <f t="shared" si="101"/>
        <v/>
      </c>
      <c r="DK65" s="52" t="str">
        <f t="shared" si="102"/>
        <v/>
      </c>
      <c r="DL65" s="156">
        <f t="shared" si="103"/>
        <v>0</v>
      </c>
      <c r="DM65" s="56">
        <f t="shared" si="104"/>
        <v>0</v>
      </c>
      <c r="DN65" s="90"/>
      <c r="DO65" s="52" t="str">
        <f t="shared" si="105"/>
        <v/>
      </c>
      <c r="DP65" s="52" t="str">
        <f t="shared" si="106"/>
        <v/>
      </c>
      <c r="DQ65" s="52" t="str">
        <f t="shared" si="107"/>
        <v/>
      </c>
      <c r="DR65" s="52" t="str">
        <f t="shared" si="108"/>
        <v/>
      </c>
      <c r="DS65" s="53" t="str">
        <f t="shared" si="109"/>
        <v/>
      </c>
      <c r="DT65" s="51" t="str">
        <f t="shared" si="110"/>
        <v/>
      </c>
      <c r="DU65" s="52" t="str">
        <f t="shared" si="111"/>
        <v/>
      </c>
      <c r="DV65" s="52" t="str">
        <f t="shared" si="112"/>
        <v/>
      </c>
      <c r="DW65" s="54" t="str">
        <f t="shared" si="113"/>
        <v/>
      </c>
      <c r="DX65" s="53" t="str">
        <f t="shared" si="114"/>
        <v/>
      </c>
      <c r="DY65" s="51" t="str">
        <f t="shared" si="115"/>
        <v/>
      </c>
      <c r="DZ65" s="52" t="str">
        <f t="shared" si="116"/>
        <v/>
      </c>
      <c r="EA65" s="52" t="str">
        <f t="shared" si="117"/>
        <v/>
      </c>
      <c r="EB65" s="52" t="str">
        <f t="shared" si="118"/>
        <v/>
      </c>
      <c r="EC65" s="53" t="str">
        <f t="shared" si="119"/>
        <v/>
      </c>
      <c r="ED65" s="51" t="str">
        <f t="shared" si="120"/>
        <v/>
      </c>
      <c r="EE65" s="52" t="str">
        <f t="shared" si="121"/>
        <v/>
      </c>
      <c r="EF65" s="52" t="str">
        <f t="shared" si="122"/>
        <v/>
      </c>
      <c r="EG65" s="52" t="str">
        <f t="shared" si="123"/>
        <v/>
      </c>
      <c r="EH65" s="53" t="str">
        <f t="shared" si="124"/>
        <v/>
      </c>
      <c r="EI65" s="51" t="str">
        <f t="shared" si="125"/>
        <v/>
      </c>
      <c r="EJ65" s="52" t="str">
        <f t="shared" si="126"/>
        <v/>
      </c>
      <c r="EK65" s="52" t="str">
        <f t="shared" si="127"/>
        <v/>
      </c>
      <c r="EL65" s="52" t="str">
        <f t="shared" si="128"/>
        <v/>
      </c>
      <c r="EM65" s="53" t="str">
        <f t="shared" si="129"/>
        <v/>
      </c>
      <c r="EN65" s="51" t="str">
        <f t="shared" si="130"/>
        <v/>
      </c>
      <c r="EO65" s="52" t="str">
        <f t="shared" si="131"/>
        <v/>
      </c>
      <c r="EP65" s="52" t="str">
        <f t="shared" si="132"/>
        <v/>
      </c>
      <c r="EQ65" s="52" t="str">
        <f t="shared" si="133"/>
        <v/>
      </c>
      <c r="ER65" s="53" t="str">
        <f t="shared" si="134"/>
        <v/>
      </c>
      <c r="ES65" s="57" t="e">
        <f t="shared" si="135"/>
        <v>#N/A</v>
      </c>
      <c r="ET65" s="52" t="str">
        <f t="shared" si="136"/>
        <v/>
      </c>
      <c r="EU65" s="118" t="str">
        <f t="shared" si="137"/>
        <v/>
      </c>
      <c r="EV65" s="118">
        <f t="shared" si="138"/>
        <v>0</v>
      </c>
      <c r="EW65" s="56">
        <f t="shared" si="139"/>
        <v>0</v>
      </c>
      <c r="EX65" s="90"/>
      <c r="EY65" s="52" t="str">
        <f t="shared" si="140"/>
        <v/>
      </c>
      <c r="EZ65" s="52" t="str">
        <f t="shared" si="141"/>
        <v/>
      </c>
      <c r="FA65" s="52" t="str">
        <f t="shared" si="142"/>
        <v/>
      </c>
      <c r="FB65" s="52" t="str">
        <f t="shared" si="143"/>
        <v/>
      </c>
      <c r="FC65" s="56" t="str">
        <f t="shared" si="144"/>
        <v/>
      </c>
      <c r="FD65" s="51" t="str">
        <f t="shared" si="145"/>
        <v/>
      </c>
      <c r="FE65" s="52" t="str">
        <f t="shared" si="146"/>
        <v/>
      </c>
      <c r="FF65" s="52" t="str">
        <f t="shared" si="147"/>
        <v/>
      </c>
      <c r="FG65" s="54" t="str">
        <f t="shared" si="148"/>
        <v/>
      </c>
      <c r="FH65" s="56" t="str">
        <f t="shared" si="149"/>
        <v/>
      </c>
      <c r="FI65" s="51" t="str">
        <f t="shared" si="150"/>
        <v/>
      </c>
      <c r="FJ65" s="52" t="str">
        <f t="shared" si="151"/>
        <v/>
      </c>
      <c r="FK65" s="52" t="str">
        <f t="shared" si="152"/>
        <v/>
      </c>
      <c r="FL65" s="52" t="str">
        <f t="shared" si="153"/>
        <v/>
      </c>
      <c r="FM65" s="56" t="str">
        <f t="shared" si="154"/>
        <v/>
      </c>
      <c r="FN65" s="51" t="str">
        <f t="shared" si="155"/>
        <v/>
      </c>
      <c r="FO65" s="52" t="str">
        <f t="shared" si="156"/>
        <v/>
      </c>
      <c r="FP65" s="52" t="str">
        <f t="shared" si="157"/>
        <v/>
      </c>
      <c r="FQ65" s="52" t="str">
        <f t="shared" si="158"/>
        <v/>
      </c>
      <c r="FR65" s="56" t="str">
        <f t="shared" si="159"/>
        <v/>
      </c>
      <c r="FS65" s="51" t="str">
        <f t="shared" si="160"/>
        <v/>
      </c>
      <c r="FT65" s="52" t="str">
        <f t="shared" si="161"/>
        <v/>
      </c>
      <c r="FU65" s="52" t="str">
        <f t="shared" si="162"/>
        <v/>
      </c>
      <c r="FV65" s="52" t="str">
        <f t="shared" si="163"/>
        <v/>
      </c>
      <c r="FW65" s="56" t="str">
        <f t="shared" si="164"/>
        <v/>
      </c>
      <c r="FX65" s="51" t="str">
        <f t="shared" si="165"/>
        <v/>
      </c>
      <c r="FY65" s="52" t="str">
        <f t="shared" si="166"/>
        <v/>
      </c>
      <c r="FZ65" s="52" t="str">
        <f t="shared" si="167"/>
        <v/>
      </c>
      <c r="GA65" s="52" t="str">
        <f t="shared" si="168"/>
        <v/>
      </c>
      <c r="GB65" s="56" t="str">
        <f t="shared" si="169"/>
        <v/>
      </c>
      <c r="GC65" s="57" t="e">
        <f t="shared" si="170"/>
        <v>#N/A</v>
      </c>
      <c r="GD65" s="52" t="str">
        <f t="shared" si="171"/>
        <v/>
      </c>
      <c r="GE65" s="118" t="str">
        <f t="shared" si="172"/>
        <v/>
      </c>
      <c r="GF65" s="118">
        <f t="shared" si="173"/>
        <v>0</v>
      </c>
      <c r="GG65" s="56">
        <f t="shared" si="174"/>
        <v>0</v>
      </c>
      <c r="GH65" s="90"/>
      <c r="GI65" s="52" t="str">
        <f t="shared" si="175"/>
        <v/>
      </c>
      <c r="GJ65" s="52" t="str">
        <f t="shared" si="176"/>
        <v/>
      </c>
      <c r="GK65" s="52" t="str">
        <f t="shared" si="177"/>
        <v/>
      </c>
      <c r="GL65" s="52" t="str">
        <f t="shared" si="178"/>
        <v/>
      </c>
      <c r="GM65" s="53" t="str">
        <f t="shared" si="179"/>
        <v/>
      </c>
      <c r="GN65" s="51" t="str">
        <f t="shared" si="180"/>
        <v/>
      </c>
      <c r="GO65" s="52" t="str">
        <f t="shared" si="181"/>
        <v/>
      </c>
      <c r="GP65" s="52" t="str">
        <f t="shared" si="182"/>
        <v/>
      </c>
      <c r="GQ65" s="54" t="str">
        <f t="shared" si="183"/>
        <v/>
      </c>
      <c r="GR65" s="53" t="str">
        <f t="shared" si="184"/>
        <v/>
      </c>
      <c r="GS65" s="51" t="str">
        <f t="shared" si="185"/>
        <v/>
      </c>
      <c r="GT65" s="52" t="str">
        <f t="shared" si="186"/>
        <v/>
      </c>
      <c r="GU65" s="52" t="str">
        <f t="shared" si="187"/>
        <v/>
      </c>
      <c r="GV65" s="52" t="str">
        <f t="shared" si="188"/>
        <v/>
      </c>
      <c r="GW65" s="53" t="str">
        <f t="shared" si="189"/>
        <v/>
      </c>
      <c r="GX65" s="51" t="str">
        <f t="shared" si="190"/>
        <v/>
      </c>
      <c r="GY65" s="52" t="str">
        <f t="shared" si="191"/>
        <v/>
      </c>
      <c r="GZ65" s="52" t="str">
        <f t="shared" si="192"/>
        <v/>
      </c>
      <c r="HA65" s="52" t="str">
        <f t="shared" si="193"/>
        <v/>
      </c>
      <c r="HB65" s="53" t="str">
        <f t="shared" si="194"/>
        <v/>
      </c>
      <c r="HC65" s="51" t="str">
        <f t="shared" si="195"/>
        <v/>
      </c>
      <c r="HD65" s="52" t="str">
        <f t="shared" si="196"/>
        <v/>
      </c>
      <c r="HE65" s="52" t="str">
        <f t="shared" si="197"/>
        <v/>
      </c>
      <c r="HF65" s="52" t="str">
        <f t="shared" si="198"/>
        <v/>
      </c>
      <c r="HG65" s="53" t="str">
        <f t="shared" si="199"/>
        <v/>
      </c>
      <c r="HH65" s="51" t="str">
        <f t="shared" si="200"/>
        <v/>
      </c>
      <c r="HI65" s="52" t="str">
        <f t="shared" si="201"/>
        <v/>
      </c>
      <c r="HJ65" s="52" t="str">
        <f t="shared" si="202"/>
        <v/>
      </c>
      <c r="HK65" s="52" t="str">
        <f t="shared" si="203"/>
        <v/>
      </c>
      <c r="HL65" s="53" t="str">
        <f t="shared" si="204"/>
        <v/>
      </c>
      <c r="HM65" s="57" t="e">
        <f t="shared" si="205"/>
        <v>#N/A</v>
      </c>
      <c r="HN65" s="52" t="str">
        <f t="shared" si="206"/>
        <v/>
      </c>
      <c r="HO65" s="118" t="str">
        <f t="shared" si="207"/>
        <v/>
      </c>
      <c r="HP65" s="118">
        <f t="shared" si="208"/>
        <v>0</v>
      </c>
      <c r="HQ65" s="56">
        <f t="shared" si="209"/>
        <v>0</v>
      </c>
      <c r="HR65" s="90"/>
      <c r="HS65" s="52" t="str">
        <f t="shared" si="210"/>
        <v/>
      </c>
      <c r="HT65" s="52" t="str">
        <f t="shared" si="211"/>
        <v/>
      </c>
      <c r="HU65" s="52" t="str">
        <f t="shared" si="212"/>
        <v/>
      </c>
      <c r="HV65" s="52" t="str">
        <f t="shared" si="213"/>
        <v/>
      </c>
      <c r="HW65" s="53" t="str">
        <f t="shared" si="214"/>
        <v/>
      </c>
      <c r="HX65" s="51" t="str">
        <f t="shared" si="215"/>
        <v/>
      </c>
      <c r="HY65" s="52" t="str">
        <f t="shared" si="216"/>
        <v/>
      </c>
      <c r="HZ65" s="52" t="str">
        <f t="shared" si="217"/>
        <v/>
      </c>
      <c r="IA65" s="54" t="str">
        <f t="shared" si="218"/>
        <v/>
      </c>
      <c r="IB65" s="53" t="str">
        <f t="shared" si="219"/>
        <v/>
      </c>
      <c r="IC65" s="51" t="str">
        <f t="shared" si="220"/>
        <v/>
      </c>
      <c r="ID65" s="52" t="str">
        <f t="shared" si="221"/>
        <v/>
      </c>
      <c r="IE65" s="52" t="str">
        <f t="shared" si="222"/>
        <v/>
      </c>
      <c r="IF65" s="52" t="str">
        <f t="shared" si="223"/>
        <v/>
      </c>
      <c r="IG65" s="53" t="str">
        <f t="shared" si="224"/>
        <v/>
      </c>
      <c r="IH65" s="51" t="str">
        <f t="shared" si="225"/>
        <v/>
      </c>
      <c r="II65" s="52" t="str">
        <f t="shared" si="226"/>
        <v/>
      </c>
      <c r="IJ65" s="52" t="str">
        <f t="shared" si="227"/>
        <v/>
      </c>
      <c r="IK65" s="52" t="str">
        <f t="shared" si="228"/>
        <v/>
      </c>
      <c r="IL65" s="53" t="str">
        <f t="shared" si="229"/>
        <v/>
      </c>
      <c r="IM65" s="51" t="str">
        <f t="shared" si="230"/>
        <v/>
      </c>
      <c r="IN65" s="52" t="str">
        <f t="shared" si="231"/>
        <v/>
      </c>
      <c r="IO65" s="52" t="str">
        <f t="shared" si="232"/>
        <v/>
      </c>
      <c r="IP65" s="52" t="str">
        <f t="shared" si="233"/>
        <v/>
      </c>
      <c r="IQ65" s="53" t="str">
        <f t="shared" si="234"/>
        <v/>
      </c>
      <c r="IR65" s="51" t="str">
        <f t="shared" si="235"/>
        <v/>
      </c>
      <c r="IS65" s="52" t="str">
        <f t="shared" si="236"/>
        <v/>
      </c>
      <c r="IT65" s="52" t="str">
        <f t="shared" si="237"/>
        <v/>
      </c>
      <c r="IU65" s="52" t="str">
        <f t="shared" si="238"/>
        <v/>
      </c>
      <c r="IV65" s="53" t="str">
        <f t="shared" si="239"/>
        <v/>
      </c>
      <c r="IW65" s="57" t="e">
        <f t="shared" si="240"/>
        <v>#N/A</v>
      </c>
      <c r="IX65" s="52" t="str">
        <f t="shared" si="241"/>
        <v/>
      </c>
      <c r="IY65" s="118" t="str">
        <f t="shared" si="242"/>
        <v/>
      </c>
      <c r="IZ65" s="118">
        <f t="shared" si="243"/>
        <v>0</v>
      </c>
      <c r="JA65" s="56">
        <f t="shared" si="244"/>
        <v>0</v>
      </c>
      <c r="JB65" s="90"/>
      <c r="JC65" s="52" t="str">
        <f t="shared" si="245"/>
        <v/>
      </c>
      <c r="JD65" s="52" t="str">
        <f t="shared" si="246"/>
        <v/>
      </c>
      <c r="JE65" s="52" t="str">
        <f t="shared" si="247"/>
        <v/>
      </c>
      <c r="JF65" s="52" t="str">
        <f t="shared" si="248"/>
        <v/>
      </c>
      <c r="JG65" s="53" t="str">
        <f t="shared" si="249"/>
        <v/>
      </c>
      <c r="JH65" s="51" t="str">
        <f t="shared" si="250"/>
        <v/>
      </c>
      <c r="JI65" s="52" t="str">
        <f t="shared" si="251"/>
        <v/>
      </c>
      <c r="JJ65" s="52" t="str">
        <f t="shared" si="252"/>
        <v/>
      </c>
      <c r="JK65" s="54" t="str">
        <f t="shared" si="253"/>
        <v/>
      </c>
      <c r="JL65" s="53" t="str">
        <f t="shared" si="254"/>
        <v/>
      </c>
      <c r="JM65" s="51" t="str">
        <f t="shared" si="255"/>
        <v/>
      </c>
      <c r="JN65" s="52" t="str">
        <f t="shared" si="256"/>
        <v/>
      </c>
      <c r="JO65" s="52" t="str">
        <f t="shared" si="257"/>
        <v/>
      </c>
      <c r="JP65" s="52" t="str">
        <f t="shared" si="258"/>
        <v/>
      </c>
      <c r="JQ65" s="53" t="str">
        <f t="shared" si="259"/>
        <v/>
      </c>
      <c r="JR65" s="51" t="str">
        <f t="shared" si="260"/>
        <v/>
      </c>
      <c r="JS65" s="52" t="str">
        <f t="shared" si="261"/>
        <v/>
      </c>
      <c r="JT65" s="52" t="str">
        <f t="shared" si="262"/>
        <v/>
      </c>
      <c r="JU65" s="52" t="str">
        <f t="shared" si="263"/>
        <v/>
      </c>
      <c r="JV65" s="53" t="str">
        <f t="shared" si="264"/>
        <v/>
      </c>
      <c r="JW65" s="51" t="str">
        <f t="shared" si="265"/>
        <v/>
      </c>
      <c r="JX65" s="52" t="str">
        <f t="shared" si="266"/>
        <v/>
      </c>
      <c r="JY65" s="52" t="str">
        <f t="shared" si="267"/>
        <v/>
      </c>
      <c r="JZ65" s="52" t="str">
        <f t="shared" si="268"/>
        <v/>
      </c>
      <c r="KA65" s="53" t="str">
        <f t="shared" si="269"/>
        <v/>
      </c>
      <c r="KB65" s="51" t="str">
        <f t="shared" si="270"/>
        <v/>
      </c>
      <c r="KC65" s="52" t="str">
        <f t="shared" si="271"/>
        <v/>
      </c>
      <c r="KD65" s="52" t="str">
        <f t="shared" si="272"/>
        <v/>
      </c>
      <c r="KE65" s="52" t="str">
        <f t="shared" si="273"/>
        <v/>
      </c>
      <c r="KF65" s="53" t="str">
        <f t="shared" si="274"/>
        <v/>
      </c>
      <c r="KG65" s="57" t="e">
        <f t="shared" si="275"/>
        <v>#N/A</v>
      </c>
      <c r="KH65" s="52" t="str">
        <f t="shared" si="276"/>
        <v/>
      </c>
      <c r="KI65" s="118" t="str">
        <f t="shared" si="277"/>
        <v/>
      </c>
      <c r="KJ65" s="118">
        <f t="shared" si="278"/>
        <v>0</v>
      </c>
      <c r="KK65" s="56">
        <f t="shared" si="279"/>
        <v>0</v>
      </c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</row>
    <row r="66" spans="1:358" s="1" customFormat="1" x14ac:dyDescent="0.25">
      <c r="A66" s="35"/>
      <c r="B66" s="45">
        <v>61</v>
      </c>
      <c r="C66" s="58"/>
      <c r="D66" s="47"/>
      <c r="E66" s="50"/>
      <c r="F66" s="108"/>
      <c r="G66" s="49"/>
      <c r="H66" s="50"/>
      <c r="I66" s="187">
        <f t="shared" si="0"/>
        <v>0</v>
      </c>
      <c r="J66" s="115"/>
      <c r="K66" s="102" t="str">
        <f t="shared" si="1"/>
        <v/>
      </c>
      <c r="L66" s="103" t="str">
        <f t="shared" si="2"/>
        <v/>
      </c>
      <c r="M66" s="103" t="str">
        <f t="shared" si="3"/>
        <v/>
      </c>
      <c r="N66" s="103" t="str">
        <f t="shared" si="4"/>
        <v/>
      </c>
      <c r="O66" s="103" t="str">
        <f t="shared" si="5"/>
        <v/>
      </c>
      <c r="P66" s="102" t="str">
        <f t="shared" si="6"/>
        <v/>
      </c>
      <c r="Q66" s="103" t="str">
        <f t="shared" si="7"/>
        <v/>
      </c>
      <c r="R66" s="103" t="str">
        <f t="shared" si="8"/>
        <v/>
      </c>
      <c r="S66" s="103" t="str">
        <f t="shared" si="9"/>
        <v/>
      </c>
      <c r="T66" s="103" t="str">
        <f t="shared" si="10"/>
        <v/>
      </c>
      <c r="U66" s="102" t="str">
        <f t="shared" si="11"/>
        <v/>
      </c>
      <c r="V66" s="103" t="str">
        <f t="shared" si="12"/>
        <v/>
      </c>
      <c r="W66" s="103" t="str">
        <f t="shared" si="13"/>
        <v/>
      </c>
      <c r="X66" s="103" t="str">
        <f t="shared" si="14"/>
        <v/>
      </c>
      <c r="Y66" s="103" t="str">
        <f t="shared" si="15"/>
        <v/>
      </c>
      <c r="Z66" s="102" t="str">
        <f t="shared" si="16"/>
        <v/>
      </c>
      <c r="AA66" s="103" t="str">
        <f t="shared" si="17"/>
        <v/>
      </c>
      <c r="AB66" s="103" t="str">
        <f t="shared" si="18"/>
        <v/>
      </c>
      <c r="AC66" s="103" t="str">
        <f t="shared" si="19"/>
        <v/>
      </c>
      <c r="AD66" s="103" t="str">
        <f t="shared" si="20"/>
        <v/>
      </c>
      <c r="AE66" s="102" t="str">
        <f t="shared" si="21"/>
        <v/>
      </c>
      <c r="AF66" s="103" t="str">
        <f t="shared" si="22"/>
        <v/>
      </c>
      <c r="AG66" s="103" t="str">
        <f t="shared" si="23"/>
        <v/>
      </c>
      <c r="AH66" s="103" t="str">
        <f t="shared" si="24"/>
        <v/>
      </c>
      <c r="AI66" s="103" t="str">
        <f t="shared" si="25"/>
        <v/>
      </c>
      <c r="AJ66" s="102" t="str">
        <f t="shared" si="26"/>
        <v/>
      </c>
      <c r="AK66" s="103" t="str">
        <f t="shared" si="27"/>
        <v/>
      </c>
      <c r="AL66" s="103" t="str">
        <f t="shared" si="28"/>
        <v/>
      </c>
      <c r="AM66" s="103" t="str">
        <f t="shared" si="29"/>
        <v/>
      </c>
      <c r="AN66" s="136" t="str">
        <f t="shared" si="30"/>
        <v/>
      </c>
      <c r="AO66" s="55" t="e">
        <f t="shared" si="31"/>
        <v>#N/A</v>
      </c>
      <c r="AP66" s="52" t="str">
        <f t="shared" si="32"/>
        <v/>
      </c>
      <c r="AQ66" s="118" t="str">
        <f t="shared" si="33"/>
        <v/>
      </c>
      <c r="AR66" s="118">
        <f t="shared" si="34"/>
        <v>0</v>
      </c>
      <c r="AS66" s="56">
        <f t="shared" si="35"/>
        <v>0</v>
      </c>
      <c r="AT66" s="90"/>
      <c r="AU66" s="54" t="str">
        <f t="shared" si="36"/>
        <v/>
      </c>
      <c r="AV66" s="52" t="str">
        <f t="shared" si="37"/>
        <v/>
      </c>
      <c r="AW66" s="52" t="str">
        <f t="shared" si="38"/>
        <v/>
      </c>
      <c r="AX66" s="52" t="str">
        <f t="shared" si="39"/>
        <v/>
      </c>
      <c r="AY66" s="53" t="str">
        <f t="shared" si="40"/>
        <v/>
      </c>
      <c r="AZ66" s="51" t="str">
        <f t="shared" si="41"/>
        <v/>
      </c>
      <c r="BA66" s="52" t="str">
        <f t="shared" si="42"/>
        <v/>
      </c>
      <c r="BB66" s="52" t="str">
        <f t="shared" si="43"/>
        <v/>
      </c>
      <c r="BC66" s="54" t="str">
        <f t="shared" si="44"/>
        <v/>
      </c>
      <c r="BD66" s="53" t="str">
        <f t="shared" si="45"/>
        <v/>
      </c>
      <c r="BE66" s="51" t="str">
        <f t="shared" si="46"/>
        <v/>
      </c>
      <c r="BF66" s="52" t="str">
        <f t="shared" si="47"/>
        <v/>
      </c>
      <c r="BG66" s="52" t="str">
        <f t="shared" si="48"/>
        <v/>
      </c>
      <c r="BH66" s="52" t="str">
        <f t="shared" si="49"/>
        <v/>
      </c>
      <c r="BI66" s="53" t="str">
        <f t="shared" si="50"/>
        <v/>
      </c>
      <c r="BJ66" s="51" t="str">
        <f t="shared" si="51"/>
        <v/>
      </c>
      <c r="BK66" s="52" t="str">
        <f t="shared" si="52"/>
        <v/>
      </c>
      <c r="BL66" s="52" t="str">
        <f t="shared" si="53"/>
        <v/>
      </c>
      <c r="BM66" s="52" t="str">
        <f t="shared" si="54"/>
        <v/>
      </c>
      <c r="BN66" s="53" t="str">
        <f t="shared" si="55"/>
        <v/>
      </c>
      <c r="BO66" s="51" t="str">
        <f t="shared" si="56"/>
        <v/>
      </c>
      <c r="BP66" s="52" t="str">
        <f t="shared" si="57"/>
        <v/>
      </c>
      <c r="BQ66" s="52" t="str">
        <f t="shared" si="58"/>
        <v/>
      </c>
      <c r="BR66" s="52" t="str">
        <f t="shared" si="59"/>
        <v/>
      </c>
      <c r="BS66" s="53" t="str">
        <f t="shared" si="60"/>
        <v/>
      </c>
      <c r="BT66" s="51" t="str">
        <f t="shared" si="61"/>
        <v/>
      </c>
      <c r="BU66" s="52" t="str">
        <f t="shared" si="62"/>
        <v/>
      </c>
      <c r="BV66" s="52" t="str">
        <f t="shared" si="63"/>
        <v/>
      </c>
      <c r="BW66" s="52" t="str">
        <f t="shared" si="64"/>
        <v/>
      </c>
      <c r="BX66" s="53" t="str">
        <f t="shared" si="65"/>
        <v/>
      </c>
      <c r="BY66" s="55" t="e">
        <f t="shared" si="66"/>
        <v>#N/A</v>
      </c>
      <c r="BZ66" s="52" t="str">
        <f t="shared" si="67"/>
        <v/>
      </c>
      <c r="CA66" s="118" t="str">
        <f t="shared" si="68"/>
        <v/>
      </c>
      <c r="CB66" s="118">
        <f t="shared" si="69"/>
        <v>0</v>
      </c>
      <c r="CC66" s="56">
        <f t="shared" si="70"/>
        <v>0</v>
      </c>
      <c r="CD66" s="90"/>
      <c r="CE66" s="54" t="str">
        <f t="shared" si="71"/>
        <v/>
      </c>
      <c r="CF66" s="52" t="str">
        <f t="shared" si="72"/>
        <v/>
      </c>
      <c r="CG66" s="52" t="str">
        <f t="shared" si="73"/>
        <v/>
      </c>
      <c r="CH66" s="52" t="str">
        <f t="shared" si="74"/>
        <v/>
      </c>
      <c r="CI66" s="53" t="str">
        <f t="shared" si="75"/>
        <v/>
      </c>
      <c r="CJ66" s="51" t="str">
        <f t="shared" si="76"/>
        <v/>
      </c>
      <c r="CK66" s="52" t="str">
        <f t="shared" si="77"/>
        <v/>
      </c>
      <c r="CL66" s="52" t="str">
        <f t="shared" si="78"/>
        <v/>
      </c>
      <c r="CM66" s="54" t="str">
        <f t="shared" si="79"/>
        <v/>
      </c>
      <c r="CN66" s="53" t="str">
        <f t="shared" si="80"/>
        <v/>
      </c>
      <c r="CO66" s="51" t="str">
        <f t="shared" si="81"/>
        <v/>
      </c>
      <c r="CP66" s="52" t="str">
        <f t="shared" si="82"/>
        <v/>
      </c>
      <c r="CQ66" s="52" t="str">
        <f>IF(IF(CP66&lt;&gt;"",IF(MAX(COUNTIF($CP66:$CP$89,$CP$6:$CP$89))&gt;1,"x",""),"")&lt;&gt;"",CP66+1,"")</f>
        <v/>
      </c>
      <c r="CR66" s="52" t="str">
        <f t="shared" si="83"/>
        <v/>
      </c>
      <c r="CS66" s="53" t="str">
        <f t="shared" si="84"/>
        <v/>
      </c>
      <c r="CT66" s="51" t="str">
        <f t="shared" si="85"/>
        <v/>
      </c>
      <c r="CU66" s="52" t="str">
        <f t="shared" si="86"/>
        <v/>
      </c>
      <c r="CV66" s="52" t="str">
        <f t="shared" si="87"/>
        <v/>
      </c>
      <c r="CW66" s="52" t="str">
        <f t="shared" si="88"/>
        <v/>
      </c>
      <c r="CX66" s="53" t="str">
        <f t="shared" si="89"/>
        <v/>
      </c>
      <c r="CY66" s="51" t="str">
        <f t="shared" si="90"/>
        <v/>
      </c>
      <c r="CZ66" s="52" t="str">
        <f t="shared" si="91"/>
        <v/>
      </c>
      <c r="DA66" s="52" t="str">
        <f t="shared" si="92"/>
        <v/>
      </c>
      <c r="DB66" s="52" t="str">
        <f t="shared" si="93"/>
        <v/>
      </c>
      <c r="DC66" s="53" t="str">
        <f t="shared" si="94"/>
        <v/>
      </c>
      <c r="DD66" s="51" t="str">
        <f t="shared" si="95"/>
        <v/>
      </c>
      <c r="DE66" s="52" t="str">
        <f t="shared" si="96"/>
        <v/>
      </c>
      <c r="DF66" s="52" t="str">
        <f t="shared" si="97"/>
        <v/>
      </c>
      <c r="DG66" s="52" t="str">
        <f t="shared" si="98"/>
        <v/>
      </c>
      <c r="DH66" s="53" t="str">
        <f t="shared" si="99"/>
        <v/>
      </c>
      <c r="DI66" s="55" t="e">
        <f t="shared" si="100"/>
        <v>#N/A</v>
      </c>
      <c r="DJ66" s="52" t="str">
        <f t="shared" si="101"/>
        <v/>
      </c>
      <c r="DK66" s="52" t="str">
        <f t="shared" si="102"/>
        <v/>
      </c>
      <c r="DL66" s="156">
        <f t="shared" si="103"/>
        <v>0</v>
      </c>
      <c r="DM66" s="56">
        <f t="shared" si="104"/>
        <v>0</v>
      </c>
      <c r="DN66" s="90"/>
      <c r="DO66" s="52" t="str">
        <f t="shared" si="105"/>
        <v/>
      </c>
      <c r="DP66" s="52" t="str">
        <f t="shared" si="106"/>
        <v/>
      </c>
      <c r="DQ66" s="52" t="str">
        <f t="shared" si="107"/>
        <v/>
      </c>
      <c r="DR66" s="52" t="str">
        <f t="shared" si="108"/>
        <v/>
      </c>
      <c r="DS66" s="53" t="str">
        <f t="shared" si="109"/>
        <v/>
      </c>
      <c r="DT66" s="51" t="str">
        <f t="shared" si="110"/>
        <v/>
      </c>
      <c r="DU66" s="52" t="str">
        <f t="shared" si="111"/>
        <v/>
      </c>
      <c r="DV66" s="52" t="str">
        <f t="shared" si="112"/>
        <v/>
      </c>
      <c r="DW66" s="54" t="str">
        <f t="shared" si="113"/>
        <v/>
      </c>
      <c r="DX66" s="53" t="str">
        <f t="shared" si="114"/>
        <v/>
      </c>
      <c r="DY66" s="51" t="str">
        <f t="shared" si="115"/>
        <v/>
      </c>
      <c r="DZ66" s="52" t="str">
        <f t="shared" si="116"/>
        <v/>
      </c>
      <c r="EA66" s="52" t="str">
        <f t="shared" si="117"/>
        <v/>
      </c>
      <c r="EB66" s="52" t="str">
        <f t="shared" si="118"/>
        <v/>
      </c>
      <c r="EC66" s="53" t="str">
        <f t="shared" si="119"/>
        <v/>
      </c>
      <c r="ED66" s="51" t="str">
        <f t="shared" si="120"/>
        <v/>
      </c>
      <c r="EE66" s="52" t="str">
        <f t="shared" si="121"/>
        <v/>
      </c>
      <c r="EF66" s="52" t="str">
        <f t="shared" si="122"/>
        <v/>
      </c>
      <c r="EG66" s="52" t="str">
        <f t="shared" si="123"/>
        <v/>
      </c>
      <c r="EH66" s="53" t="str">
        <f t="shared" si="124"/>
        <v/>
      </c>
      <c r="EI66" s="51" t="str">
        <f t="shared" si="125"/>
        <v/>
      </c>
      <c r="EJ66" s="52" t="str">
        <f t="shared" si="126"/>
        <v/>
      </c>
      <c r="EK66" s="52" t="str">
        <f t="shared" si="127"/>
        <v/>
      </c>
      <c r="EL66" s="52" t="str">
        <f t="shared" si="128"/>
        <v/>
      </c>
      <c r="EM66" s="53" t="str">
        <f t="shared" si="129"/>
        <v/>
      </c>
      <c r="EN66" s="51" t="str">
        <f t="shared" si="130"/>
        <v/>
      </c>
      <c r="EO66" s="52" t="str">
        <f t="shared" si="131"/>
        <v/>
      </c>
      <c r="EP66" s="52" t="str">
        <f t="shared" si="132"/>
        <v/>
      </c>
      <c r="EQ66" s="52" t="str">
        <f t="shared" si="133"/>
        <v/>
      </c>
      <c r="ER66" s="53" t="str">
        <f t="shared" si="134"/>
        <v/>
      </c>
      <c r="ES66" s="57" t="e">
        <f t="shared" si="135"/>
        <v>#N/A</v>
      </c>
      <c r="ET66" s="52" t="str">
        <f t="shared" si="136"/>
        <v/>
      </c>
      <c r="EU66" s="118" t="str">
        <f t="shared" si="137"/>
        <v/>
      </c>
      <c r="EV66" s="118">
        <f t="shared" si="138"/>
        <v>0</v>
      </c>
      <c r="EW66" s="56">
        <f t="shared" si="139"/>
        <v>0</v>
      </c>
      <c r="EX66" s="90"/>
      <c r="EY66" s="52" t="str">
        <f t="shared" si="140"/>
        <v/>
      </c>
      <c r="EZ66" s="52" t="str">
        <f t="shared" si="141"/>
        <v/>
      </c>
      <c r="FA66" s="52" t="str">
        <f t="shared" si="142"/>
        <v/>
      </c>
      <c r="FB66" s="52" t="str">
        <f t="shared" si="143"/>
        <v/>
      </c>
      <c r="FC66" s="56" t="str">
        <f t="shared" si="144"/>
        <v/>
      </c>
      <c r="FD66" s="51" t="str">
        <f t="shared" si="145"/>
        <v/>
      </c>
      <c r="FE66" s="52" t="str">
        <f t="shared" si="146"/>
        <v/>
      </c>
      <c r="FF66" s="52" t="str">
        <f t="shared" si="147"/>
        <v/>
      </c>
      <c r="FG66" s="54" t="str">
        <f t="shared" si="148"/>
        <v/>
      </c>
      <c r="FH66" s="56" t="str">
        <f t="shared" si="149"/>
        <v/>
      </c>
      <c r="FI66" s="51" t="str">
        <f t="shared" si="150"/>
        <v/>
      </c>
      <c r="FJ66" s="52" t="str">
        <f t="shared" si="151"/>
        <v/>
      </c>
      <c r="FK66" s="52" t="str">
        <f t="shared" si="152"/>
        <v/>
      </c>
      <c r="FL66" s="52" t="str">
        <f t="shared" si="153"/>
        <v/>
      </c>
      <c r="FM66" s="56" t="str">
        <f t="shared" si="154"/>
        <v/>
      </c>
      <c r="FN66" s="51" t="str">
        <f t="shared" si="155"/>
        <v/>
      </c>
      <c r="FO66" s="52" t="str">
        <f t="shared" si="156"/>
        <v/>
      </c>
      <c r="FP66" s="52" t="str">
        <f t="shared" si="157"/>
        <v/>
      </c>
      <c r="FQ66" s="52" t="str">
        <f t="shared" si="158"/>
        <v/>
      </c>
      <c r="FR66" s="56" t="str">
        <f t="shared" si="159"/>
        <v/>
      </c>
      <c r="FS66" s="51" t="str">
        <f t="shared" si="160"/>
        <v/>
      </c>
      <c r="FT66" s="52" t="str">
        <f t="shared" si="161"/>
        <v/>
      </c>
      <c r="FU66" s="52" t="str">
        <f t="shared" si="162"/>
        <v/>
      </c>
      <c r="FV66" s="52" t="str">
        <f t="shared" si="163"/>
        <v/>
      </c>
      <c r="FW66" s="56" t="str">
        <f t="shared" si="164"/>
        <v/>
      </c>
      <c r="FX66" s="51" t="str">
        <f t="shared" si="165"/>
        <v/>
      </c>
      <c r="FY66" s="52" t="str">
        <f t="shared" si="166"/>
        <v/>
      </c>
      <c r="FZ66" s="52" t="str">
        <f t="shared" si="167"/>
        <v/>
      </c>
      <c r="GA66" s="52" t="str">
        <f t="shared" si="168"/>
        <v/>
      </c>
      <c r="GB66" s="56" t="str">
        <f t="shared" si="169"/>
        <v/>
      </c>
      <c r="GC66" s="57" t="e">
        <f t="shared" si="170"/>
        <v>#N/A</v>
      </c>
      <c r="GD66" s="52" t="str">
        <f t="shared" si="171"/>
        <v/>
      </c>
      <c r="GE66" s="118" t="str">
        <f t="shared" si="172"/>
        <v/>
      </c>
      <c r="GF66" s="118">
        <f t="shared" si="173"/>
        <v>0</v>
      </c>
      <c r="GG66" s="56">
        <f t="shared" si="174"/>
        <v>0</v>
      </c>
      <c r="GH66" s="90"/>
      <c r="GI66" s="52" t="str">
        <f t="shared" si="175"/>
        <v/>
      </c>
      <c r="GJ66" s="52" t="str">
        <f t="shared" si="176"/>
        <v/>
      </c>
      <c r="GK66" s="52" t="str">
        <f t="shared" si="177"/>
        <v/>
      </c>
      <c r="GL66" s="52" t="str">
        <f t="shared" si="178"/>
        <v/>
      </c>
      <c r="GM66" s="53" t="str">
        <f t="shared" si="179"/>
        <v/>
      </c>
      <c r="GN66" s="51" t="str">
        <f t="shared" si="180"/>
        <v/>
      </c>
      <c r="GO66" s="52" t="str">
        <f t="shared" si="181"/>
        <v/>
      </c>
      <c r="GP66" s="52" t="str">
        <f t="shared" si="182"/>
        <v/>
      </c>
      <c r="GQ66" s="54" t="str">
        <f t="shared" si="183"/>
        <v/>
      </c>
      <c r="GR66" s="53" t="str">
        <f t="shared" si="184"/>
        <v/>
      </c>
      <c r="GS66" s="51" t="str">
        <f t="shared" si="185"/>
        <v/>
      </c>
      <c r="GT66" s="52" t="str">
        <f t="shared" si="186"/>
        <v/>
      </c>
      <c r="GU66" s="52" t="str">
        <f t="shared" si="187"/>
        <v/>
      </c>
      <c r="GV66" s="52" t="str">
        <f t="shared" si="188"/>
        <v/>
      </c>
      <c r="GW66" s="53" t="str">
        <f t="shared" si="189"/>
        <v/>
      </c>
      <c r="GX66" s="51" t="str">
        <f t="shared" si="190"/>
        <v/>
      </c>
      <c r="GY66" s="52" t="str">
        <f t="shared" si="191"/>
        <v/>
      </c>
      <c r="GZ66" s="52" t="str">
        <f t="shared" si="192"/>
        <v/>
      </c>
      <c r="HA66" s="52" t="str">
        <f t="shared" si="193"/>
        <v/>
      </c>
      <c r="HB66" s="53" t="str">
        <f t="shared" si="194"/>
        <v/>
      </c>
      <c r="HC66" s="51" t="str">
        <f t="shared" si="195"/>
        <v/>
      </c>
      <c r="HD66" s="52" t="str">
        <f t="shared" si="196"/>
        <v/>
      </c>
      <c r="HE66" s="52" t="str">
        <f t="shared" si="197"/>
        <v/>
      </c>
      <c r="HF66" s="52" t="str">
        <f t="shared" si="198"/>
        <v/>
      </c>
      <c r="HG66" s="53" t="str">
        <f t="shared" si="199"/>
        <v/>
      </c>
      <c r="HH66" s="51" t="str">
        <f t="shared" si="200"/>
        <v/>
      </c>
      <c r="HI66" s="52" t="str">
        <f t="shared" si="201"/>
        <v/>
      </c>
      <c r="HJ66" s="52" t="str">
        <f t="shared" si="202"/>
        <v/>
      </c>
      <c r="HK66" s="52" t="str">
        <f t="shared" si="203"/>
        <v/>
      </c>
      <c r="HL66" s="53" t="str">
        <f t="shared" si="204"/>
        <v/>
      </c>
      <c r="HM66" s="57" t="e">
        <f t="shared" si="205"/>
        <v>#N/A</v>
      </c>
      <c r="HN66" s="52" t="str">
        <f t="shared" si="206"/>
        <v/>
      </c>
      <c r="HO66" s="118" t="str">
        <f t="shared" si="207"/>
        <v/>
      </c>
      <c r="HP66" s="118">
        <f t="shared" si="208"/>
        <v>0</v>
      </c>
      <c r="HQ66" s="56">
        <f t="shared" si="209"/>
        <v>0</v>
      </c>
      <c r="HR66" s="90"/>
      <c r="HS66" s="52" t="str">
        <f t="shared" si="210"/>
        <v/>
      </c>
      <c r="HT66" s="52" t="str">
        <f t="shared" si="211"/>
        <v/>
      </c>
      <c r="HU66" s="52" t="str">
        <f t="shared" si="212"/>
        <v/>
      </c>
      <c r="HV66" s="52" t="str">
        <f t="shared" si="213"/>
        <v/>
      </c>
      <c r="HW66" s="53" t="str">
        <f t="shared" si="214"/>
        <v/>
      </c>
      <c r="HX66" s="51" t="str">
        <f t="shared" si="215"/>
        <v/>
      </c>
      <c r="HY66" s="52" t="str">
        <f t="shared" si="216"/>
        <v/>
      </c>
      <c r="HZ66" s="52" t="str">
        <f t="shared" si="217"/>
        <v/>
      </c>
      <c r="IA66" s="54" t="str">
        <f t="shared" si="218"/>
        <v/>
      </c>
      <c r="IB66" s="53" t="str">
        <f t="shared" si="219"/>
        <v/>
      </c>
      <c r="IC66" s="51" t="str">
        <f t="shared" si="220"/>
        <v/>
      </c>
      <c r="ID66" s="52" t="str">
        <f t="shared" si="221"/>
        <v/>
      </c>
      <c r="IE66" s="52" t="str">
        <f t="shared" si="222"/>
        <v/>
      </c>
      <c r="IF66" s="52" t="str">
        <f t="shared" si="223"/>
        <v/>
      </c>
      <c r="IG66" s="53" t="str">
        <f t="shared" si="224"/>
        <v/>
      </c>
      <c r="IH66" s="51" t="str">
        <f t="shared" si="225"/>
        <v/>
      </c>
      <c r="II66" s="52" t="str">
        <f t="shared" si="226"/>
        <v/>
      </c>
      <c r="IJ66" s="52" t="str">
        <f t="shared" si="227"/>
        <v/>
      </c>
      <c r="IK66" s="52" t="str">
        <f t="shared" si="228"/>
        <v/>
      </c>
      <c r="IL66" s="53" t="str">
        <f t="shared" si="229"/>
        <v/>
      </c>
      <c r="IM66" s="51" t="str">
        <f t="shared" si="230"/>
        <v/>
      </c>
      <c r="IN66" s="52" t="str">
        <f t="shared" si="231"/>
        <v/>
      </c>
      <c r="IO66" s="52" t="str">
        <f t="shared" si="232"/>
        <v/>
      </c>
      <c r="IP66" s="52" t="str">
        <f t="shared" si="233"/>
        <v/>
      </c>
      <c r="IQ66" s="53" t="str">
        <f t="shared" si="234"/>
        <v/>
      </c>
      <c r="IR66" s="51" t="str">
        <f t="shared" si="235"/>
        <v/>
      </c>
      <c r="IS66" s="52" t="str">
        <f t="shared" si="236"/>
        <v/>
      </c>
      <c r="IT66" s="52" t="str">
        <f t="shared" si="237"/>
        <v/>
      </c>
      <c r="IU66" s="52" t="str">
        <f t="shared" si="238"/>
        <v/>
      </c>
      <c r="IV66" s="53" t="str">
        <f t="shared" si="239"/>
        <v/>
      </c>
      <c r="IW66" s="57" t="e">
        <f t="shared" si="240"/>
        <v>#N/A</v>
      </c>
      <c r="IX66" s="52" t="str">
        <f t="shared" si="241"/>
        <v/>
      </c>
      <c r="IY66" s="118" t="str">
        <f t="shared" si="242"/>
        <v/>
      </c>
      <c r="IZ66" s="118">
        <f t="shared" si="243"/>
        <v>0</v>
      </c>
      <c r="JA66" s="56">
        <f t="shared" si="244"/>
        <v>0</v>
      </c>
      <c r="JB66" s="90"/>
      <c r="JC66" s="52" t="str">
        <f t="shared" si="245"/>
        <v/>
      </c>
      <c r="JD66" s="52" t="str">
        <f t="shared" si="246"/>
        <v/>
      </c>
      <c r="JE66" s="52" t="str">
        <f t="shared" si="247"/>
        <v/>
      </c>
      <c r="JF66" s="52" t="str">
        <f t="shared" si="248"/>
        <v/>
      </c>
      <c r="JG66" s="53" t="str">
        <f t="shared" si="249"/>
        <v/>
      </c>
      <c r="JH66" s="51" t="str">
        <f t="shared" si="250"/>
        <v/>
      </c>
      <c r="JI66" s="52" t="str">
        <f t="shared" si="251"/>
        <v/>
      </c>
      <c r="JJ66" s="52" t="str">
        <f t="shared" si="252"/>
        <v/>
      </c>
      <c r="JK66" s="54" t="str">
        <f t="shared" si="253"/>
        <v/>
      </c>
      <c r="JL66" s="53" t="str">
        <f t="shared" si="254"/>
        <v/>
      </c>
      <c r="JM66" s="51" t="str">
        <f t="shared" si="255"/>
        <v/>
      </c>
      <c r="JN66" s="52" t="str">
        <f t="shared" si="256"/>
        <v/>
      </c>
      <c r="JO66" s="52" t="str">
        <f t="shared" si="257"/>
        <v/>
      </c>
      <c r="JP66" s="52" t="str">
        <f t="shared" si="258"/>
        <v/>
      </c>
      <c r="JQ66" s="53" t="str">
        <f t="shared" si="259"/>
        <v/>
      </c>
      <c r="JR66" s="51" t="str">
        <f t="shared" si="260"/>
        <v/>
      </c>
      <c r="JS66" s="52" t="str">
        <f t="shared" si="261"/>
        <v/>
      </c>
      <c r="JT66" s="52" t="str">
        <f t="shared" si="262"/>
        <v/>
      </c>
      <c r="JU66" s="52" t="str">
        <f t="shared" si="263"/>
        <v/>
      </c>
      <c r="JV66" s="53" t="str">
        <f t="shared" si="264"/>
        <v/>
      </c>
      <c r="JW66" s="51" t="str">
        <f t="shared" si="265"/>
        <v/>
      </c>
      <c r="JX66" s="52" t="str">
        <f t="shared" si="266"/>
        <v/>
      </c>
      <c r="JY66" s="52" t="str">
        <f t="shared" si="267"/>
        <v/>
      </c>
      <c r="JZ66" s="52" t="str">
        <f t="shared" si="268"/>
        <v/>
      </c>
      <c r="KA66" s="53" t="str">
        <f t="shared" si="269"/>
        <v/>
      </c>
      <c r="KB66" s="51" t="str">
        <f t="shared" si="270"/>
        <v/>
      </c>
      <c r="KC66" s="52" t="str">
        <f t="shared" si="271"/>
        <v/>
      </c>
      <c r="KD66" s="52" t="str">
        <f t="shared" si="272"/>
        <v/>
      </c>
      <c r="KE66" s="52" t="str">
        <f t="shared" si="273"/>
        <v/>
      </c>
      <c r="KF66" s="53" t="str">
        <f t="shared" si="274"/>
        <v/>
      </c>
      <c r="KG66" s="57" t="e">
        <f t="shared" si="275"/>
        <v>#N/A</v>
      </c>
      <c r="KH66" s="52" t="str">
        <f t="shared" si="276"/>
        <v/>
      </c>
      <c r="KI66" s="118" t="str">
        <f t="shared" si="277"/>
        <v/>
      </c>
      <c r="KJ66" s="118">
        <f t="shared" si="278"/>
        <v>0</v>
      </c>
      <c r="KK66" s="56">
        <f t="shared" si="279"/>
        <v>0</v>
      </c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</row>
    <row r="67" spans="1:358" s="1" customFormat="1" x14ac:dyDescent="0.25">
      <c r="A67" s="35"/>
      <c r="B67" s="45">
        <v>62</v>
      </c>
      <c r="C67" s="47"/>
      <c r="D67" s="47"/>
      <c r="E67" s="50"/>
      <c r="F67" s="50"/>
      <c r="G67" s="49"/>
      <c r="H67" s="50"/>
      <c r="I67" s="187">
        <f t="shared" si="0"/>
        <v>0</v>
      </c>
      <c r="J67" s="116"/>
      <c r="K67" s="102" t="str">
        <f t="shared" si="1"/>
        <v/>
      </c>
      <c r="L67" s="103" t="str">
        <f t="shared" si="2"/>
        <v/>
      </c>
      <c r="M67" s="103" t="str">
        <f t="shared" si="3"/>
        <v/>
      </c>
      <c r="N67" s="103" t="str">
        <f t="shared" si="4"/>
        <v/>
      </c>
      <c r="O67" s="103" t="str">
        <f t="shared" si="5"/>
        <v/>
      </c>
      <c r="P67" s="102" t="str">
        <f t="shared" si="6"/>
        <v/>
      </c>
      <c r="Q67" s="103" t="str">
        <f t="shared" si="7"/>
        <v/>
      </c>
      <c r="R67" s="103" t="str">
        <f t="shared" si="8"/>
        <v/>
      </c>
      <c r="S67" s="103" t="str">
        <f t="shared" si="9"/>
        <v/>
      </c>
      <c r="T67" s="103" t="str">
        <f t="shared" si="10"/>
        <v/>
      </c>
      <c r="U67" s="102" t="str">
        <f t="shared" si="11"/>
        <v/>
      </c>
      <c r="V67" s="103" t="str">
        <f t="shared" si="12"/>
        <v/>
      </c>
      <c r="W67" s="103" t="str">
        <f t="shared" si="13"/>
        <v/>
      </c>
      <c r="X67" s="103" t="str">
        <f t="shared" si="14"/>
        <v/>
      </c>
      <c r="Y67" s="103" t="str">
        <f t="shared" si="15"/>
        <v/>
      </c>
      <c r="Z67" s="102" t="str">
        <f t="shared" si="16"/>
        <v/>
      </c>
      <c r="AA67" s="103" t="str">
        <f t="shared" si="17"/>
        <v/>
      </c>
      <c r="AB67" s="103" t="str">
        <f t="shared" si="18"/>
        <v/>
      </c>
      <c r="AC67" s="103" t="str">
        <f t="shared" si="19"/>
        <v/>
      </c>
      <c r="AD67" s="103" t="str">
        <f t="shared" si="20"/>
        <v/>
      </c>
      <c r="AE67" s="102" t="str">
        <f t="shared" si="21"/>
        <v/>
      </c>
      <c r="AF67" s="103" t="str">
        <f t="shared" si="22"/>
        <v/>
      </c>
      <c r="AG67" s="103" t="str">
        <f t="shared" si="23"/>
        <v/>
      </c>
      <c r="AH67" s="103" t="str">
        <f t="shared" si="24"/>
        <v/>
      </c>
      <c r="AI67" s="103" t="str">
        <f t="shared" si="25"/>
        <v/>
      </c>
      <c r="AJ67" s="102" t="str">
        <f t="shared" si="26"/>
        <v/>
      </c>
      <c r="AK67" s="103" t="str">
        <f t="shared" si="27"/>
        <v/>
      </c>
      <c r="AL67" s="103" t="str">
        <f t="shared" si="28"/>
        <v/>
      </c>
      <c r="AM67" s="103" t="str">
        <f t="shared" si="29"/>
        <v/>
      </c>
      <c r="AN67" s="136" t="str">
        <f t="shared" si="30"/>
        <v/>
      </c>
      <c r="AO67" s="55" t="e">
        <f t="shared" si="31"/>
        <v>#N/A</v>
      </c>
      <c r="AP67" s="52" t="str">
        <f t="shared" si="32"/>
        <v/>
      </c>
      <c r="AQ67" s="118" t="str">
        <f t="shared" si="33"/>
        <v/>
      </c>
      <c r="AR67" s="118">
        <f t="shared" si="34"/>
        <v>0</v>
      </c>
      <c r="AS67" s="56">
        <f t="shared" si="35"/>
        <v>0</v>
      </c>
      <c r="AT67" s="90"/>
      <c r="AU67" s="54" t="str">
        <f t="shared" si="36"/>
        <v/>
      </c>
      <c r="AV67" s="52" t="str">
        <f t="shared" si="37"/>
        <v/>
      </c>
      <c r="AW67" s="52" t="str">
        <f t="shared" si="38"/>
        <v/>
      </c>
      <c r="AX67" s="52" t="str">
        <f t="shared" si="39"/>
        <v/>
      </c>
      <c r="AY67" s="53" t="str">
        <f t="shared" si="40"/>
        <v/>
      </c>
      <c r="AZ67" s="51" t="str">
        <f t="shared" si="41"/>
        <v/>
      </c>
      <c r="BA67" s="52" t="str">
        <f t="shared" si="42"/>
        <v/>
      </c>
      <c r="BB67" s="52" t="str">
        <f t="shared" si="43"/>
        <v/>
      </c>
      <c r="BC67" s="54" t="str">
        <f t="shared" si="44"/>
        <v/>
      </c>
      <c r="BD67" s="53" t="str">
        <f t="shared" si="45"/>
        <v/>
      </c>
      <c r="BE67" s="51" t="str">
        <f t="shared" si="46"/>
        <v/>
      </c>
      <c r="BF67" s="52" t="str">
        <f t="shared" si="47"/>
        <v/>
      </c>
      <c r="BG67" s="52" t="str">
        <f t="shared" si="48"/>
        <v/>
      </c>
      <c r="BH67" s="52" t="str">
        <f t="shared" si="49"/>
        <v/>
      </c>
      <c r="BI67" s="53" t="str">
        <f t="shared" si="50"/>
        <v/>
      </c>
      <c r="BJ67" s="51" t="str">
        <f t="shared" si="51"/>
        <v/>
      </c>
      <c r="BK67" s="52" t="str">
        <f t="shared" si="52"/>
        <v/>
      </c>
      <c r="BL67" s="52" t="str">
        <f t="shared" si="53"/>
        <v/>
      </c>
      <c r="BM67" s="52" t="str">
        <f t="shared" si="54"/>
        <v/>
      </c>
      <c r="BN67" s="53" t="str">
        <f t="shared" si="55"/>
        <v/>
      </c>
      <c r="BO67" s="51" t="str">
        <f t="shared" si="56"/>
        <v/>
      </c>
      <c r="BP67" s="52" t="str">
        <f t="shared" si="57"/>
        <v/>
      </c>
      <c r="BQ67" s="52" t="str">
        <f t="shared" si="58"/>
        <v/>
      </c>
      <c r="BR67" s="52" t="str">
        <f t="shared" si="59"/>
        <v/>
      </c>
      <c r="BS67" s="53" t="str">
        <f t="shared" si="60"/>
        <v/>
      </c>
      <c r="BT67" s="51" t="str">
        <f t="shared" si="61"/>
        <v/>
      </c>
      <c r="BU67" s="52" t="str">
        <f t="shared" si="62"/>
        <v/>
      </c>
      <c r="BV67" s="52" t="str">
        <f t="shared" si="63"/>
        <v/>
      </c>
      <c r="BW67" s="52" t="str">
        <f t="shared" si="64"/>
        <v/>
      </c>
      <c r="BX67" s="53" t="str">
        <f t="shared" si="65"/>
        <v/>
      </c>
      <c r="BY67" s="55" t="e">
        <f t="shared" si="66"/>
        <v>#N/A</v>
      </c>
      <c r="BZ67" s="52" t="str">
        <f t="shared" si="67"/>
        <v/>
      </c>
      <c r="CA67" s="118" t="str">
        <f t="shared" si="68"/>
        <v/>
      </c>
      <c r="CB67" s="118">
        <f t="shared" si="69"/>
        <v>0</v>
      </c>
      <c r="CC67" s="56">
        <f t="shared" si="70"/>
        <v>0</v>
      </c>
      <c r="CD67" s="90"/>
      <c r="CE67" s="54" t="str">
        <f t="shared" si="71"/>
        <v/>
      </c>
      <c r="CF67" s="52" t="str">
        <f t="shared" si="72"/>
        <v/>
      </c>
      <c r="CG67" s="52" t="str">
        <f t="shared" si="73"/>
        <v/>
      </c>
      <c r="CH67" s="52" t="str">
        <f t="shared" si="74"/>
        <v/>
      </c>
      <c r="CI67" s="53" t="str">
        <f t="shared" si="75"/>
        <v/>
      </c>
      <c r="CJ67" s="51" t="str">
        <f t="shared" si="76"/>
        <v/>
      </c>
      <c r="CK67" s="52" t="str">
        <f t="shared" si="77"/>
        <v/>
      </c>
      <c r="CL67" s="52" t="str">
        <f t="shared" si="78"/>
        <v/>
      </c>
      <c r="CM67" s="54" t="str">
        <f t="shared" si="79"/>
        <v/>
      </c>
      <c r="CN67" s="53" t="str">
        <f t="shared" si="80"/>
        <v/>
      </c>
      <c r="CO67" s="51" t="str">
        <f t="shared" si="81"/>
        <v/>
      </c>
      <c r="CP67" s="52" t="str">
        <f t="shared" si="82"/>
        <v/>
      </c>
      <c r="CQ67" s="52" t="str">
        <f>IF(IF(CP67&lt;&gt;"",IF(MAX(COUNTIF($CP67:$CP$89,$CP$6:$CP$89))&gt;1,"x",""),"")&lt;&gt;"",CP67+1,"")</f>
        <v/>
      </c>
      <c r="CR67" s="52" t="str">
        <f t="shared" si="83"/>
        <v/>
      </c>
      <c r="CS67" s="53" t="str">
        <f t="shared" si="84"/>
        <v/>
      </c>
      <c r="CT67" s="51" t="str">
        <f t="shared" si="85"/>
        <v/>
      </c>
      <c r="CU67" s="52" t="str">
        <f t="shared" si="86"/>
        <v/>
      </c>
      <c r="CV67" s="52" t="str">
        <f t="shared" si="87"/>
        <v/>
      </c>
      <c r="CW67" s="52" t="str">
        <f t="shared" si="88"/>
        <v/>
      </c>
      <c r="CX67" s="53" t="str">
        <f t="shared" si="89"/>
        <v/>
      </c>
      <c r="CY67" s="51" t="str">
        <f t="shared" si="90"/>
        <v/>
      </c>
      <c r="CZ67" s="52" t="str">
        <f t="shared" si="91"/>
        <v/>
      </c>
      <c r="DA67" s="52" t="str">
        <f t="shared" si="92"/>
        <v/>
      </c>
      <c r="DB67" s="52" t="str">
        <f t="shared" si="93"/>
        <v/>
      </c>
      <c r="DC67" s="53" t="str">
        <f t="shared" si="94"/>
        <v/>
      </c>
      <c r="DD67" s="51" t="str">
        <f t="shared" si="95"/>
        <v/>
      </c>
      <c r="DE67" s="52" t="str">
        <f t="shared" si="96"/>
        <v/>
      </c>
      <c r="DF67" s="52" t="str">
        <f t="shared" si="97"/>
        <v/>
      </c>
      <c r="DG67" s="52" t="str">
        <f t="shared" si="98"/>
        <v/>
      </c>
      <c r="DH67" s="53" t="str">
        <f t="shared" si="99"/>
        <v/>
      </c>
      <c r="DI67" s="55" t="e">
        <f t="shared" si="100"/>
        <v>#N/A</v>
      </c>
      <c r="DJ67" s="52" t="str">
        <f t="shared" si="101"/>
        <v/>
      </c>
      <c r="DK67" s="52" t="str">
        <f t="shared" si="102"/>
        <v/>
      </c>
      <c r="DL67" s="156">
        <f t="shared" si="103"/>
        <v>0</v>
      </c>
      <c r="DM67" s="56">
        <f t="shared" si="104"/>
        <v>0</v>
      </c>
      <c r="DN67" s="90"/>
      <c r="DO67" s="52" t="str">
        <f t="shared" si="105"/>
        <v/>
      </c>
      <c r="DP67" s="52" t="str">
        <f t="shared" si="106"/>
        <v/>
      </c>
      <c r="DQ67" s="52" t="str">
        <f t="shared" si="107"/>
        <v/>
      </c>
      <c r="DR67" s="52" t="str">
        <f t="shared" si="108"/>
        <v/>
      </c>
      <c r="DS67" s="53" t="str">
        <f t="shared" si="109"/>
        <v/>
      </c>
      <c r="DT67" s="51" t="str">
        <f t="shared" si="110"/>
        <v/>
      </c>
      <c r="DU67" s="52" t="str">
        <f t="shared" si="111"/>
        <v/>
      </c>
      <c r="DV67" s="52" t="str">
        <f t="shared" si="112"/>
        <v/>
      </c>
      <c r="DW67" s="54" t="str">
        <f t="shared" si="113"/>
        <v/>
      </c>
      <c r="DX67" s="53" t="str">
        <f t="shared" si="114"/>
        <v/>
      </c>
      <c r="DY67" s="51" t="str">
        <f t="shared" si="115"/>
        <v/>
      </c>
      <c r="DZ67" s="52" t="str">
        <f t="shared" si="116"/>
        <v/>
      </c>
      <c r="EA67" s="52" t="str">
        <f t="shared" si="117"/>
        <v/>
      </c>
      <c r="EB67" s="52" t="str">
        <f t="shared" si="118"/>
        <v/>
      </c>
      <c r="EC67" s="53" t="str">
        <f t="shared" si="119"/>
        <v/>
      </c>
      <c r="ED67" s="51" t="str">
        <f t="shared" si="120"/>
        <v/>
      </c>
      <c r="EE67" s="52" t="str">
        <f t="shared" si="121"/>
        <v/>
      </c>
      <c r="EF67" s="52" t="str">
        <f t="shared" si="122"/>
        <v/>
      </c>
      <c r="EG67" s="52" t="str">
        <f t="shared" si="123"/>
        <v/>
      </c>
      <c r="EH67" s="53" t="str">
        <f t="shared" si="124"/>
        <v/>
      </c>
      <c r="EI67" s="51" t="str">
        <f t="shared" si="125"/>
        <v/>
      </c>
      <c r="EJ67" s="52" t="str">
        <f t="shared" si="126"/>
        <v/>
      </c>
      <c r="EK67" s="52" t="str">
        <f t="shared" si="127"/>
        <v/>
      </c>
      <c r="EL67" s="52" t="str">
        <f t="shared" si="128"/>
        <v/>
      </c>
      <c r="EM67" s="53" t="str">
        <f t="shared" si="129"/>
        <v/>
      </c>
      <c r="EN67" s="51" t="str">
        <f t="shared" si="130"/>
        <v/>
      </c>
      <c r="EO67" s="52" t="str">
        <f t="shared" si="131"/>
        <v/>
      </c>
      <c r="EP67" s="52" t="str">
        <f t="shared" si="132"/>
        <v/>
      </c>
      <c r="EQ67" s="52" t="str">
        <f t="shared" si="133"/>
        <v/>
      </c>
      <c r="ER67" s="53" t="str">
        <f t="shared" si="134"/>
        <v/>
      </c>
      <c r="ES67" s="57" t="e">
        <f t="shared" si="135"/>
        <v>#N/A</v>
      </c>
      <c r="ET67" s="52" t="str">
        <f t="shared" si="136"/>
        <v/>
      </c>
      <c r="EU67" s="118" t="str">
        <f t="shared" si="137"/>
        <v/>
      </c>
      <c r="EV67" s="118">
        <f t="shared" si="138"/>
        <v>0</v>
      </c>
      <c r="EW67" s="56">
        <f t="shared" si="139"/>
        <v>0</v>
      </c>
      <c r="EX67" s="90"/>
      <c r="EY67" s="52" t="str">
        <f t="shared" si="140"/>
        <v/>
      </c>
      <c r="EZ67" s="52" t="str">
        <f t="shared" si="141"/>
        <v/>
      </c>
      <c r="FA67" s="52" t="str">
        <f t="shared" si="142"/>
        <v/>
      </c>
      <c r="FB67" s="52" t="str">
        <f t="shared" si="143"/>
        <v/>
      </c>
      <c r="FC67" s="56" t="str">
        <f t="shared" si="144"/>
        <v/>
      </c>
      <c r="FD67" s="51" t="str">
        <f t="shared" si="145"/>
        <v/>
      </c>
      <c r="FE67" s="52" t="str">
        <f t="shared" si="146"/>
        <v/>
      </c>
      <c r="FF67" s="52" t="str">
        <f t="shared" si="147"/>
        <v/>
      </c>
      <c r="FG67" s="54" t="str">
        <f t="shared" si="148"/>
        <v/>
      </c>
      <c r="FH67" s="56" t="str">
        <f t="shared" si="149"/>
        <v/>
      </c>
      <c r="FI67" s="51" t="str">
        <f t="shared" si="150"/>
        <v/>
      </c>
      <c r="FJ67" s="52" t="str">
        <f t="shared" si="151"/>
        <v/>
      </c>
      <c r="FK67" s="52" t="str">
        <f t="shared" si="152"/>
        <v/>
      </c>
      <c r="FL67" s="52" t="str">
        <f t="shared" si="153"/>
        <v/>
      </c>
      <c r="FM67" s="56" t="str">
        <f t="shared" si="154"/>
        <v/>
      </c>
      <c r="FN67" s="51" t="str">
        <f t="shared" si="155"/>
        <v/>
      </c>
      <c r="FO67" s="52" t="str">
        <f t="shared" si="156"/>
        <v/>
      </c>
      <c r="FP67" s="52" t="str">
        <f t="shared" si="157"/>
        <v/>
      </c>
      <c r="FQ67" s="52" t="str">
        <f t="shared" si="158"/>
        <v/>
      </c>
      <c r="FR67" s="56" t="str">
        <f t="shared" si="159"/>
        <v/>
      </c>
      <c r="FS67" s="51" t="str">
        <f t="shared" si="160"/>
        <v/>
      </c>
      <c r="FT67" s="52" t="str">
        <f t="shared" si="161"/>
        <v/>
      </c>
      <c r="FU67" s="52" t="str">
        <f t="shared" si="162"/>
        <v/>
      </c>
      <c r="FV67" s="52" t="str">
        <f t="shared" si="163"/>
        <v/>
      </c>
      <c r="FW67" s="56" t="str">
        <f t="shared" si="164"/>
        <v/>
      </c>
      <c r="FX67" s="51" t="str">
        <f t="shared" si="165"/>
        <v/>
      </c>
      <c r="FY67" s="52" t="str">
        <f t="shared" si="166"/>
        <v/>
      </c>
      <c r="FZ67" s="52" t="str">
        <f t="shared" si="167"/>
        <v/>
      </c>
      <c r="GA67" s="52" t="str">
        <f t="shared" si="168"/>
        <v/>
      </c>
      <c r="GB67" s="56" t="str">
        <f t="shared" si="169"/>
        <v/>
      </c>
      <c r="GC67" s="57" t="e">
        <f t="shared" si="170"/>
        <v>#N/A</v>
      </c>
      <c r="GD67" s="52" t="str">
        <f t="shared" si="171"/>
        <v/>
      </c>
      <c r="GE67" s="118" t="str">
        <f t="shared" si="172"/>
        <v/>
      </c>
      <c r="GF67" s="118">
        <f t="shared" si="173"/>
        <v>0</v>
      </c>
      <c r="GG67" s="56">
        <f t="shared" si="174"/>
        <v>0</v>
      </c>
      <c r="GH67" s="90"/>
      <c r="GI67" s="52" t="str">
        <f t="shared" si="175"/>
        <v/>
      </c>
      <c r="GJ67" s="52" t="str">
        <f t="shared" si="176"/>
        <v/>
      </c>
      <c r="GK67" s="52" t="str">
        <f t="shared" si="177"/>
        <v/>
      </c>
      <c r="GL67" s="52" t="str">
        <f t="shared" si="178"/>
        <v/>
      </c>
      <c r="GM67" s="53" t="str">
        <f t="shared" si="179"/>
        <v/>
      </c>
      <c r="GN67" s="51" t="str">
        <f t="shared" si="180"/>
        <v/>
      </c>
      <c r="GO67" s="52" t="str">
        <f t="shared" si="181"/>
        <v/>
      </c>
      <c r="GP67" s="52" t="str">
        <f t="shared" si="182"/>
        <v/>
      </c>
      <c r="GQ67" s="54" t="str">
        <f t="shared" si="183"/>
        <v/>
      </c>
      <c r="GR67" s="53" t="str">
        <f t="shared" si="184"/>
        <v/>
      </c>
      <c r="GS67" s="51" t="str">
        <f t="shared" si="185"/>
        <v/>
      </c>
      <c r="GT67" s="52" t="str">
        <f t="shared" si="186"/>
        <v/>
      </c>
      <c r="GU67" s="52" t="str">
        <f t="shared" si="187"/>
        <v/>
      </c>
      <c r="GV67" s="52" t="str">
        <f t="shared" si="188"/>
        <v/>
      </c>
      <c r="GW67" s="53" t="str">
        <f t="shared" si="189"/>
        <v/>
      </c>
      <c r="GX67" s="51" t="str">
        <f t="shared" si="190"/>
        <v/>
      </c>
      <c r="GY67" s="52" t="str">
        <f t="shared" si="191"/>
        <v/>
      </c>
      <c r="GZ67" s="52" t="str">
        <f t="shared" si="192"/>
        <v/>
      </c>
      <c r="HA67" s="52" t="str">
        <f t="shared" si="193"/>
        <v/>
      </c>
      <c r="HB67" s="53" t="str">
        <f t="shared" si="194"/>
        <v/>
      </c>
      <c r="HC67" s="51" t="str">
        <f t="shared" si="195"/>
        <v/>
      </c>
      <c r="HD67" s="52" t="str">
        <f t="shared" si="196"/>
        <v/>
      </c>
      <c r="HE67" s="52" t="str">
        <f t="shared" si="197"/>
        <v/>
      </c>
      <c r="HF67" s="52" t="str">
        <f t="shared" si="198"/>
        <v/>
      </c>
      <c r="HG67" s="53" t="str">
        <f t="shared" si="199"/>
        <v/>
      </c>
      <c r="HH67" s="51" t="str">
        <f t="shared" si="200"/>
        <v/>
      </c>
      <c r="HI67" s="52" t="str">
        <f t="shared" si="201"/>
        <v/>
      </c>
      <c r="HJ67" s="52" t="str">
        <f t="shared" si="202"/>
        <v/>
      </c>
      <c r="HK67" s="52" t="str">
        <f t="shared" si="203"/>
        <v/>
      </c>
      <c r="HL67" s="53" t="str">
        <f t="shared" si="204"/>
        <v/>
      </c>
      <c r="HM67" s="57" t="e">
        <f t="shared" si="205"/>
        <v>#N/A</v>
      </c>
      <c r="HN67" s="52" t="str">
        <f t="shared" si="206"/>
        <v/>
      </c>
      <c r="HO67" s="118" t="str">
        <f t="shared" si="207"/>
        <v/>
      </c>
      <c r="HP67" s="118">
        <f t="shared" si="208"/>
        <v>0</v>
      </c>
      <c r="HQ67" s="56">
        <f t="shared" si="209"/>
        <v>0</v>
      </c>
      <c r="HR67" s="90"/>
      <c r="HS67" s="52" t="str">
        <f t="shared" si="210"/>
        <v/>
      </c>
      <c r="HT67" s="52" t="str">
        <f t="shared" si="211"/>
        <v/>
      </c>
      <c r="HU67" s="52" t="str">
        <f t="shared" si="212"/>
        <v/>
      </c>
      <c r="HV67" s="52" t="str">
        <f t="shared" si="213"/>
        <v/>
      </c>
      <c r="HW67" s="53" t="str">
        <f t="shared" si="214"/>
        <v/>
      </c>
      <c r="HX67" s="51" t="str">
        <f t="shared" si="215"/>
        <v/>
      </c>
      <c r="HY67" s="52" t="str">
        <f t="shared" si="216"/>
        <v/>
      </c>
      <c r="HZ67" s="52" t="str">
        <f t="shared" si="217"/>
        <v/>
      </c>
      <c r="IA67" s="54" t="str">
        <f t="shared" si="218"/>
        <v/>
      </c>
      <c r="IB67" s="53" t="str">
        <f t="shared" si="219"/>
        <v/>
      </c>
      <c r="IC67" s="51" t="str">
        <f t="shared" si="220"/>
        <v/>
      </c>
      <c r="ID67" s="52" t="str">
        <f t="shared" si="221"/>
        <v/>
      </c>
      <c r="IE67" s="52" t="str">
        <f t="shared" si="222"/>
        <v/>
      </c>
      <c r="IF67" s="52" t="str">
        <f t="shared" si="223"/>
        <v/>
      </c>
      <c r="IG67" s="53" t="str">
        <f t="shared" si="224"/>
        <v/>
      </c>
      <c r="IH67" s="51" t="str">
        <f t="shared" si="225"/>
        <v/>
      </c>
      <c r="II67" s="52" t="str">
        <f t="shared" si="226"/>
        <v/>
      </c>
      <c r="IJ67" s="52" t="str">
        <f t="shared" si="227"/>
        <v/>
      </c>
      <c r="IK67" s="52" t="str">
        <f t="shared" si="228"/>
        <v/>
      </c>
      <c r="IL67" s="53" t="str">
        <f t="shared" si="229"/>
        <v/>
      </c>
      <c r="IM67" s="51" t="str">
        <f t="shared" si="230"/>
        <v/>
      </c>
      <c r="IN67" s="52" t="str">
        <f t="shared" si="231"/>
        <v/>
      </c>
      <c r="IO67" s="52" t="str">
        <f t="shared" si="232"/>
        <v/>
      </c>
      <c r="IP67" s="52" t="str">
        <f t="shared" si="233"/>
        <v/>
      </c>
      <c r="IQ67" s="53" t="str">
        <f t="shared" si="234"/>
        <v/>
      </c>
      <c r="IR67" s="51" t="str">
        <f t="shared" si="235"/>
        <v/>
      </c>
      <c r="IS67" s="52" t="str">
        <f t="shared" si="236"/>
        <v/>
      </c>
      <c r="IT67" s="52" t="str">
        <f t="shared" si="237"/>
        <v/>
      </c>
      <c r="IU67" s="52" t="str">
        <f t="shared" si="238"/>
        <v/>
      </c>
      <c r="IV67" s="53" t="str">
        <f t="shared" si="239"/>
        <v/>
      </c>
      <c r="IW67" s="57" t="e">
        <f t="shared" si="240"/>
        <v>#N/A</v>
      </c>
      <c r="IX67" s="52" t="str">
        <f t="shared" si="241"/>
        <v/>
      </c>
      <c r="IY67" s="118" t="str">
        <f t="shared" si="242"/>
        <v/>
      </c>
      <c r="IZ67" s="118">
        <f t="shared" si="243"/>
        <v>0</v>
      </c>
      <c r="JA67" s="56">
        <f t="shared" si="244"/>
        <v>0</v>
      </c>
      <c r="JB67" s="90"/>
      <c r="JC67" s="52" t="str">
        <f t="shared" si="245"/>
        <v/>
      </c>
      <c r="JD67" s="52" t="str">
        <f t="shared" si="246"/>
        <v/>
      </c>
      <c r="JE67" s="52" t="str">
        <f t="shared" si="247"/>
        <v/>
      </c>
      <c r="JF67" s="52" t="str">
        <f t="shared" si="248"/>
        <v/>
      </c>
      <c r="JG67" s="53" t="str">
        <f t="shared" si="249"/>
        <v/>
      </c>
      <c r="JH67" s="51" t="str">
        <f t="shared" si="250"/>
        <v/>
      </c>
      <c r="JI67" s="52" t="str">
        <f t="shared" si="251"/>
        <v/>
      </c>
      <c r="JJ67" s="52" t="str">
        <f t="shared" si="252"/>
        <v/>
      </c>
      <c r="JK67" s="54" t="str">
        <f t="shared" si="253"/>
        <v/>
      </c>
      <c r="JL67" s="53" t="str">
        <f t="shared" si="254"/>
        <v/>
      </c>
      <c r="JM67" s="51" t="str">
        <f t="shared" si="255"/>
        <v/>
      </c>
      <c r="JN67" s="52" t="str">
        <f t="shared" si="256"/>
        <v/>
      </c>
      <c r="JO67" s="52" t="str">
        <f t="shared" si="257"/>
        <v/>
      </c>
      <c r="JP67" s="52" t="str">
        <f t="shared" si="258"/>
        <v/>
      </c>
      <c r="JQ67" s="53" t="str">
        <f t="shared" si="259"/>
        <v/>
      </c>
      <c r="JR67" s="51" t="str">
        <f t="shared" si="260"/>
        <v/>
      </c>
      <c r="JS67" s="52" t="str">
        <f t="shared" si="261"/>
        <v/>
      </c>
      <c r="JT67" s="52" t="str">
        <f t="shared" si="262"/>
        <v/>
      </c>
      <c r="JU67" s="52" t="str">
        <f t="shared" si="263"/>
        <v/>
      </c>
      <c r="JV67" s="53" t="str">
        <f t="shared" si="264"/>
        <v/>
      </c>
      <c r="JW67" s="51" t="str">
        <f t="shared" si="265"/>
        <v/>
      </c>
      <c r="JX67" s="52" t="str">
        <f t="shared" si="266"/>
        <v/>
      </c>
      <c r="JY67" s="52" t="str">
        <f t="shared" si="267"/>
        <v/>
      </c>
      <c r="JZ67" s="52" t="str">
        <f t="shared" si="268"/>
        <v/>
      </c>
      <c r="KA67" s="53" t="str">
        <f t="shared" si="269"/>
        <v/>
      </c>
      <c r="KB67" s="51" t="str">
        <f t="shared" si="270"/>
        <v/>
      </c>
      <c r="KC67" s="52" t="str">
        <f t="shared" si="271"/>
        <v/>
      </c>
      <c r="KD67" s="52" t="str">
        <f t="shared" si="272"/>
        <v/>
      </c>
      <c r="KE67" s="52" t="str">
        <f t="shared" si="273"/>
        <v/>
      </c>
      <c r="KF67" s="53" t="str">
        <f t="shared" si="274"/>
        <v/>
      </c>
      <c r="KG67" s="57" t="e">
        <f t="shared" si="275"/>
        <v>#N/A</v>
      </c>
      <c r="KH67" s="52" t="str">
        <f t="shared" si="276"/>
        <v/>
      </c>
      <c r="KI67" s="118" t="str">
        <f t="shared" si="277"/>
        <v/>
      </c>
      <c r="KJ67" s="118">
        <f t="shared" si="278"/>
        <v>0</v>
      </c>
      <c r="KK67" s="56">
        <f t="shared" si="279"/>
        <v>0</v>
      </c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</row>
    <row r="68" spans="1:358" s="1" customFormat="1" x14ac:dyDescent="0.25">
      <c r="A68" s="35"/>
      <c r="B68" s="45">
        <v>63</v>
      </c>
      <c r="C68" s="46"/>
      <c r="D68" s="47"/>
      <c r="E68" s="50"/>
      <c r="F68" s="109"/>
      <c r="G68" s="49"/>
      <c r="H68" s="50"/>
      <c r="I68" s="187">
        <f t="shared" si="0"/>
        <v>0</v>
      </c>
      <c r="J68" s="115"/>
      <c r="K68" s="102" t="str">
        <f t="shared" si="1"/>
        <v/>
      </c>
      <c r="L68" s="103" t="str">
        <f t="shared" si="2"/>
        <v/>
      </c>
      <c r="M68" s="103" t="str">
        <f t="shared" si="3"/>
        <v/>
      </c>
      <c r="N68" s="103" t="str">
        <f t="shared" si="4"/>
        <v/>
      </c>
      <c r="O68" s="103" t="str">
        <f t="shared" si="5"/>
        <v/>
      </c>
      <c r="P68" s="102" t="str">
        <f t="shared" si="6"/>
        <v/>
      </c>
      <c r="Q68" s="103" t="str">
        <f t="shared" si="7"/>
        <v/>
      </c>
      <c r="R68" s="103" t="str">
        <f t="shared" si="8"/>
        <v/>
      </c>
      <c r="S68" s="103" t="str">
        <f t="shared" si="9"/>
        <v/>
      </c>
      <c r="T68" s="103" t="str">
        <f t="shared" si="10"/>
        <v/>
      </c>
      <c r="U68" s="102" t="str">
        <f t="shared" si="11"/>
        <v/>
      </c>
      <c r="V68" s="103" t="str">
        <f t="shared" si="12"/>
        <v/>
      </c>
      <c r="W68" s="103" t="str">
        <f t="shared" si="13"/>
        <v/>
      </c>
      <c r="X68" s="103" t="str">
        <f t="shared" si="14"/>
        <v/>
      </c>
      <c r="Y68" s="103" t="str">
        <f t="shared" si="15"/>
        <v/>
      </c>
      <c r="Z68" s="102" t="str">
        <f t="shared" si="16"/>
        <v/>
      </c>
      <c r="AA68" s="103" t="str">
        <f t="shared" si="17"/>
        <v/>
      </c>
      <c r="AB68" s="103" t="str">
        <f t="shared" si="18"/>
        <v/>
      </c>
      <c r="AC68" s="103" t="str">
        <f t="shared" si="19"/>
        <v/>
      </c>
      <c r="AD68" s="103" t="str">
        <f t="shared" si="20"/>
        <v/>
      </c>
      <c r="AE68" s="102" t="str">
        <f t="shared" si="21"/>
        <v/>
      </c>
      <c r="AF68" s="103" t="str">
        <f t="shared" si="22"/>
        <v/>
      </c>
      <c r="AG68" s="103" t="str">
        <f t="shared" si="23"/>
        <v/>
      </c>
      <c r="AH68" s="103" t="str">
        <f t="shared" si="24"/>
        <v/>
      </c>
      <c r="AI68" s="103" t="str">
        <f t="shared" si="25"/>
        <v/>
      </c>
      <c r="AJ68" s="102" t="str">
        <f t="shared" si="26"/>
        <v/>
      </c>
      <c r="AK68" s="103" t="str">
        <f t="shared" si="27"/>
        <v/>
      </c>
      <c r="AL68" s="103" t="str">
        <f t="shared" si="28"/>
        <v/>
      </c>
      <c r="AM68" s="103" t="str">
        <f t="shared" si="29"/>
        <v/>
      </c>
      <c r="AN68" s="136" t="str">
        <f t="shared" si="30"/>
        <v/>
      </c>
      <c r="AO68" s="55" t="e">
        <f t="shared" si="31"/>
        <v>#N/A</v>
      </c>
      <c r="AP68" s="52" t="str">
        <f t="shared" si="32"/>
        <v/>
      </c>
      <c r="AQ68" s="118" t="str">
        <f t="shared" si="33"/>
        <v/>
      </c>
      <c r="AR68" s="118">
        <f t="shared" si="34"/>
        <v>0</v>
      </c>
      <c r="AS68" s="56">
        <f t="shared" si="35"/>
        <v>0</v>
      </c>
      <c r="AT68" s="90"/>
      <c r="AU68" s="54" t="str">
        <f t="shared" si="36"/>
        <v/>
      </c>
      <c r="AV68" s="52" t="str">
        <f t="shared" si="37"/>
        <v/>
      </c>
      <c r="AW68" s="52" t="str">
        <f t="shared" si="38"/>
        <v/>
      </c>
      <c r="AX68" s="52" t="str">
        <f t="shared" si="39"/>
        <v/>
      </c>
      <c r="AY68" s="53" t="str">
        <f t="shared" si="40"/>
        <v/>
      </c>
      <c r="AZ68" s="51" t="str">
        <f t="shared" si="41"/>
        <v/>
      </c>
      <c r="BA68" s="52" t="str">
        <f t="shared" si="42"/>
        <v/>
      </c>
      <c r="BB68" s="52" t="str">
        <f t="shared" si="43"/>
        <v/>
      </c>
      <c r="BC68" s="54" t="str">
        <f t="shared" si="44"/>
        <v/>
      </c>
      <c r="BD68" s="53" t="str">
        <f t="shared" si="45"/>
        <v/>
      </c>
      <c r="BE68" s="51" t="str">
        <f t="shared" si="46"/>
        <v/>
      </c>
      <c r="BF68" s="52" t="str">
        <f t="shared" si="47"/>
        <v/>
      </c>
      <c r="BG68" s="52" t="str">
        <f t="shared" si="48"/>
        <v/>
      </c>
      <c r="BH68" s="52" t="str">
        <f t="shared" si="49"/>
        <v/>
      </c>
      <c r="BI68" s="53" t="str">
        <f t="shared" si="50"/>
        <v/>
      </c>
      <c r="BJ68" s="51" t="str">
        <f t="shared" si="51"/>
        <v/>
      </c>
      <c r="BK68" s="52" t="str">
        <f t="shared" si="52"/>
        <v/>
      </c>
      <c r="BL68" s="52" t="str">
        <f t="shared" si="53"/>
        <v/>
      </c>
      <c r="BM68" s="52" t="str">
        <f t="shared" si="54"/>
        <v/>
      </c>
      <c r="BN68" s="53" t="str">
        <f t="shared" si="55"/>
        <v/>
      </c>
      <c r="BO68" s="51" t="str">
        <f t="shared" si="56"/>
        <v/>
      </c>
      <c r="BP68" s="52" t="str">
        <f t="shared" si="57"/>
        <v/>
      </c>
      <c r="BQ68" s="52" t="str">
        <f t="shared" si="58"/>
        <v/>
      </c>
      <c r="BR68" s="52" t="str">
        <f t="shared" si="59"/>
        <v/>
      </c>
      <c r="BS68" s="53" t="str">
        <f t="shared" si="60"/>
        <v/>
      </c>
      <c r="BT68" s="51" t="str">
        <f t="shared" si="61"/>
        <v/>
      </c>
      <c r="BU68" s="52" t="str">
        <f t="shared" si="62"/>
        <v/>
      </c>
      <c r="BV68" s="52" t="str">
        <f t="shared" si="63"/>
        <v/>
      </c>
      <c r="BW68" s="52" t="str">
        <f t="shared" si="64"/>
        <v/>
      </c>
      <c r="BX68" s="53" t="str">
        <f t="shared" si="65"/>
        <v/>
      </c>
      <c r="BY68" s="55" t="e">
        <f t="shared" si="66"/>
        <v>#N/A</v>
      </c>
      <c r="BZ68" s="52" t="str">
        <f t="shared" si="67"/>
        <v/>
      </c>
      <c r="CA68" s="118" t="str">
        <f t="shared" si="68"/>
        <v/>
      </c>
      <c r="CB68" s="118">
        <f t="shared" si="69"/>
        <v>0</v>
      </c>
      <c r="CC68" s="56">
        <f t="shared" si="70"/>
        <v>0</v>
      </c>
      <c r="CD68" s="90"/>
      <c r="CE68" s="54" t="str">
        <f t="shared" si="71"/>
        <v/>
      </c>
      <c r="CF68" s="52" t="str">
        <f t="shared" si="72"/>
        <v/>
      </c>
      <c r="CG68" s="52" t="str">
        <f t="shared" si="73"/>
        <v/>
      </c>
      <c r="CH68" s="52" t="str">
        <f t="shared" si="74"/>
        <v/>
      </c>
      <c r="CI68" s="53" t="str">
        <f t="shared" si="75"/>
        <v/>
      </c>
      <c r="CJ68" s="51" t="str">
        <f t="shared" si="76"/>
        <v/>
      </c>
      <c r="CK68" s="52" t="str">
        <f t="shared" si="77"/>
        <v/>
      </c>
      <c r="CL68" s="52" t="str">
        <f t="shared" si="78"/>
        <v/>
      </c>
      <c r="CM68" s="54" t="str">
        <f t="shared" si="79"/>
        <v/>
      </c>
      <c r="CN68" s="53" t="str">
        <f t="shared" si="80"/>
        <v/>
      </c>
      <c r="CO68" s="51" t="str">
        <f t="shared" si="81"/>
        <v/>
      </c>
      <c r="CP68" s="52" t="str">
        <f t="shared" si="82"/>
        <v/>
      </c>
      <c r="CQ68" s="52" t="str">
        <f>IF(IF(CP68&lt;&gt;"",IF(MAX(COUNTIF($CP68:$CP$89,$CP$6:$CP$89))&gt;1,"x",""),"")&lt;&gt;"",CP68+1,"")</f>
        <v/>
      </c>
      <c r="CR68" s="52" t="str">
        <f t="shared" si="83"/>
        <v/>
      </c>
      <c r="CS68" s="53" t="str">
        <f t="shared" si="84"/>
        <v/>
      </c>
      <c r="CT68" s="51" t="str">
        <f t="shared" si="85"/>
        <v/>
      </c>
      <c r="CU68" s="52" t="str">
        <f t="shared" si="86"/>
        <v/>
      </c>
      <c r="CV68" s="52" t="str">
        <f t="shared" si="87"/>
        <v/>
      </c>
      <c r="CW68" s="52" t="str">
        <f t="shared" si="88"/>
        <v/>
      </c>
      <c r="CX68" s="53" t="str">
        <f t="shared" si="89"/>
        <v/>
      </c>
      <c r="CY68" s="51" t="str">
        <f t="shared" si="90"/>
        <v/>
      </c>
      <c r="CZ68" s="52" t="str">
        <f t="shared" si="91"/>
        <v/>
      </c>
      <c r="DA68" s="52" t="str">
        <f t="shared" si="92"/>
        <v/>
      </c>
      <c r="DB68" s="52" t="str">
        <f t="shared" si="93"/>
        <v/>
      </c>
      <c r="DC68" s="53" t="str">
        <f t="shared" si="94"/>
        <v/>
      </c>
      <c r="DD68" s="51" t="str">
        <f t="shared" si="95"/>
        <v/>
      </c>
      <c r="DE68" s="52" t="str">
        <f t="shared" si="96"/>
        <v/>
      </c>
      <c r="DF68" s="52" t="str">
        <f t="shared" si="97"/>
        <v/>
      </c>
      <c r="DG68" s="52" t="str">
        <f t="shared" si="98"/>
        <v/>
      </c>
      <c r="DH68" s="53" t="str">
        <f t="shared" si="99"/>
        <v/>
      </c>
      <c r="DI68" s="55" t="e">
        <f t="shared" si="100"/>
        <v>#N/A</v>
      </c>
      <c r="DJ68" s="52" t="str">
        <f t="shared" si="101"/>
        <v/>
      </c>
      <c r="DK68" s="52" t="str">
        <f t="shared" si="102"/>
        <v/>
      </c>
      <c r="DL68" s="156">
        <f t="shared" si="103"/>
        <v>0</v>
      </c>
      <c r="DM68" s="56">
        <f t="shared" si="104"/>
        <v>0</v>
      </c>
      <c r="DN68" s="90"/>
      <c r="DO68" s="52" t="str">
        <f t="shared" si="105"/>
        <v/>
      </c>
      <c r="DP68" s="52" t="str">
        <f t="shared" si="106"/>
        <v/>
      </c>
      <c r="DQ68" s="52" t="str">
        <f t="shared" si="107"/>
        <v/>
      </c>
      <c r="DR68" s="52" t="str">
        <f t="shared" si="108"/>
        <v/>
      </c>
      <c r="DS68" s="53" t="str">
        <f t="shared" si="109"/>
        <v/>
      </c>
      <c r="DT68" s="51" t="str">
        <f t="shared" si="110"/>
        <v/>
      </c>
      <c r="DU68" s="52" t="str">
        <f t="shared" si="111"/>
        <v/>
      </c>
      <c r="DV68" s="52" t="str">
        <f t="shared" si="112"/>
        <v/>
      </c>
      <c r="DW68" s="54" t="str">
        <f t="shared" si="113"/>
        <v/>
      </c>
      <c r="DX68" s="53" t="str">
        <f t="shared" si="114"/>
        <v/>
      </c>
      <c r="DY68" s="51" t="str">
        <f t="shared" si="115"/>
        <v/>
      </c>
      <c r="DZ68" s="52" t="str">
        <f t="shared" si="116"/>
        <v/>
      </c>
      <c r="EA68" s="52" t="str">
        <f t="shared" si="117"/>
        <v/>
      </c>
      <c r="EB68" s="52" t="str">
        <f t="shared" si="118"/>
        <v/>
      </c>
      <c r="EC68" s="53" t="str">
        <f t="shared" si="119"/>
        <v/>
      </c>
      <c r="ED68" s="51" t="str">
        <f t="shared" si="120"/>
        <v/>
      </c>
      <c r="EE68" s="52" t="str">
        <f t="shared" si="121"/>
        <v/>
      </c>
      <c r="EF68" s="52" t="str">
        <f t="shared" si="122"/>
        <v/>
      </c>
      <c r="EG68" s="52" t="str">
        <f t="shared" si="123"/>
        <v/>
      </c>
      <c r="EH68" s="53" t="str">
        <f t="shared" si="124"/>
        <v/>
      </c>
      <c r="EI68" s="51" t="str">
        <f t="shared" si="125"/>
        <v/>
      </c>
      <c r="EJ68" s="52" t="str">
        <f t="shared" si="126"/>
        <v/>
      </c>
      <c r="EK68" s="52" t="str">
        <f t="shared" si="127"/>
        <v/>
      </c>
      <c r="EL68" s="52" t="str">
        <f t="shared" si="128"/>
        <v/>
      </c>
      <c r="EM68" s="53" t="str">
        <f t="shared" si="129"/>
        <v/>
      </c>
      <c r="EN68" s="51" t="str">
        <f t="shared" si="130"/>
        <v/>
      </c>
      <c r="EO68" s="52" t="str">
        <f t="shared" si="131"/>
        <v/>
      </c>
      <c r="EP68" s="52" t="str">
        <f t="shared" si="132"/>
        <v/>
      </c>
      <c r="EQ68" s="52" t="str">
        <f t="shared" si="133"/>
        <v/>
      </c>
      <c r="ER68" s="53" t="str">
        <f t="shared" si="134"/>
        <v/>
      </c>
      <c r="ES68" s="57" t="e">
        <f t="shared" si="135"/>
        <v>#N/A</v>
      </c>
      <c r="ET68" s="52" t="str">
        <f t="shared" si="136"/>
        <v/>
      </c>
      <c r="EU68" s="118" t="str">
        <f t="shared" si="137"/>
        <v/>
      </c>
      <c r="EV68" s="118">
        <f t="shared" si="138"/>
        <v>0</v>
      </c>
      <c r="EW68" s="56">
        <f t="shared" si="139"/>
        <v>0</v>
      </c>
      <c r="EX68" s="90"/>
      <c r="EY68" s="52" t="str">
        <f t="shared" si="140"/>
        <v/>
      </c>
      <c r="EZ68" s="52" t="str">
        <f t="shared" si="141"/>
        <v/>
      </c>
      <c r="FA68" s="52" t="str">
        <f t="shared" si="142"/>
        <v/>
      </c>
      <c r="FB68" s="52" t="str">
        <f t="shared" si="143"/>
        <v/>
      </c>
      <c r="FC68" s="56" t="str">
        <f t="shared" si="144"/>
        <v/>
      </c>
      <c r="FD68" s="51" t="str">
        <f t="shared" si="145"/>
        <v/>
      </c>
      <c r="FE68" s="52" t="str">
        <f t="shared" si="146"/>
        <v/>
      </c>
      <c r="FF68" s="52" t="str">
        <f t="shared" si="147"/>
        <v/>
      </c>
      <c r="FG68" s="54" t="str">
        <f t="shared" si="148"/>
        <v/>
      </c>
      <c r="FH68" s="56" t="str">
        <f t="shared" si="149"/>
        <v/>
      </c>
      <c r="FI68" s="51" t="str">
        <f t="shared" si="150"/>
        <v/>
      </c>
      <c r="FJ68" s="52" t="str">
        <f t="shared" si="151"/>
        <v/>
      </c>
      <c r="FK68" s="52" t="str">
        <f t="shared" si="152"/>
        <v/>
      </c>
      <c r="FL68" s="52" t="str">
        <f t="shared" si="153"/>
        <v/>
      </c>
      <c r="FM68" s="56" t="str">
        <f t="shared" si="154"/>
        <v/>
      </c>
      <c r="FN68" s="51" t="str">
        <f t="shared" si="155"/>
        <v/>
      </c>
      <c r="FO68" s="52" t="str">
        <f t="shared" si="156"/>
        <v/>
      </c>
      <c r="FP68" s="52" t="str">
        <f t="shared" si="157"/>
        <v/>
      </c>
      <c r="FQ68" s="52" t="str">
        <f t="shared" si="158"/>
        <v/>
      </c>
      <c r="FR68" s="56" t="str">
        <f t="shared" si="159"/>
        <v/>
      </c>
      <c r="FS68" s="51" t="str">
        <f t="shared" si="160"/>
        <v/>
      </c>
      <c r="FT68" s="52" t="str">
        <f t="shared" si="161"/>
        <v/>
      </c>
      <c r="FU68" s="52" t="str">
        <f t="shared" si="162"/>
        <v/>
      </c>
      <c r="FV68" s="52" t="str">
        <f t="shared" si="163"/>
        <v/>
      </c>
      <c r="FW68" s="56" t="str">
        <f t="shared" si="164"/>
        <v/>
      </c>
      <c r="FX68" s="51" t="str">
        <f t="shared" si="165"/>
        <v/>
      </c>
      <c r="FY68" s="52" t="str">
        <f t="shared" si="166"/>
        <v/>
      </c>
      <c r="FZ68" s="52" t="str">
        <f t="shared" si="167"/>
        <v/>
      </c>
      <c r="GA68" s="52" t="str">
        <f t="shared" si="168"/>
        <v/>
      </c>
      <c r="GB68" s="56" t="str">
        <f t="shared" si="169"/>
        <v/>
      </c>
      <c r="GC68" s="57" t="e">
        <f t="shared" si="170"/>
        <v>#N/A</v>
      </c>
      <c r="GD68" s="52" t="str">
        <f t="shared" si="171"/>
        <v/>
      </c>
      <c r="GE68" s="118" t="str">
        <f t="shared" si="172"/>
        <v/>
      </c>
      <c r="GF68" s="118">
        <f t="shared" si="173"/>
        <v>0</v>
      </c>
      <c r="GG68" s="56">
        <f t="shared" si="174"/>
        <v>0</v>
      </c>
      <c r="GH68" s="90"/>
      <c r="GI68" s="52" t="str">
        <f t="shared" si="175"/>
        <v/>
      </c>
      <c r="GJ68" s="52" t="str">
        <f t="shared" si="176"/>
        <v/>
      </c>
      <c r="GK68" s="52" t="str">
        <f t="shared" si="177"/>
        <v/>
      </c>
      <c r="GL68" s="52" t="str">
        <f t="shared" si="178"/>
        <v/>
      </c>
      <c r="GM68" s="53" t="str">
        <f t="shared" si="179"/>
        <v/>
      </c>
      <c r="GN68" s="51" t="str">
        <f t="shared" si="180"/>
        <v/>
      </c>
      <c r="GO68" s="52" t="str">
        <f t="shared" si="181"/>
        <v/>
      </c>
      <c r="GP68" s="52" t="str">
        <f t="shared" si="182"/>
        <v/>
      </c>
      <c r="GQ68" s="54" t="str">
        <f t="shared" si="183"/>
        <v/>
      </c>
      <c r="GR68" s="53" t="str">
        <f t="shared" si="184"/>
        <v/>
      </c>
      <c r="GS68" s="51" t="str">
        <f t="shared" si="185"/>
        <v/>
      </c>
      <c r="GT68" s="52" t="str">
        <f t="shared" si="186"/>
        <v/>
      </c>
      <c r="GU68" s="52" t="str">
        <f t="shared" si="187"/>
        <v/>
      </c>
      <c r="GV68" s="52" t="str">
        <f t="shared" si="188"/>
        <v/>
      </c>
      <c r="GW68" s="53" t="str">
        <f t="shared" si="189"/>
        <v/>
      </c>
      <c r="GX68" s="51" t="str">
        <f t="shared" si="190"/>
        <v/>
      </c>
      <c r="GY68" s="52" t="str">
        <f t="shared" si="191"/>
        <v/>
      </c>
      <c r="GZ68" s="52" t="str">
        <f t="shared" si="192"/>
        <v/>
      </c>
      <c r="HA68" s="52" t="str">
        <f t="shared" si="193"/>
        <v/>
      </c>
      <c r="HB68" s="53" t="str">
        <f t="shared" si="194"/>
        <v/>
      </c>
      <c r="HC68" s="51" t="str">
        <f t="shared" si="195"/>
        <v/>
      </c>
      <c r="HD68" s="52" t="str">
        <f t="shared" si="196"/>
        <v/>
      </c>
      <c r="HE68" s="52" t="str">
        <f t="shared" si="197"/>
        <v/>
      </c>
      <c r="HF68" s="52" t="str">
        <f t="shared" si="198"/>
        <v/>
      </c>
      <c r="HG68" s="53" t="str">
        <f t="shared" si="199"/>
        <v/>
      </c>
      <c r="HH68" s="51" t="str">
        <f t="shared" si="200"/>
        <v/>
      </c>
      <c r="HI68" s="52" t="str">
        <f t="shared" si="201"/>
        <v/>
      </c>
      <c r="HJ68" s="52" t="str">
        <f t="shared" si="202"/>
        <v/>
      </c>
      <c r="HK68" s="52" t="str">
        <f t="shared" si="203"/>
        <v/>
      </c>
      <c r="HL68" s="53" t="str">
        <f t="shared" si="204"/>
        <v/>
      </c>
      <c r="HM68" s="57" t="e">
        <f t="shared" si="205"/>
        <v>#N/A</v>
      </c>
      <c r="HN68" s="52" t="str">
        <f t="shared" si="206"/>
        <v/>
      </c>
      <c r="HO68" s="118" t="str">
        <f t="shared" si="207"/>
        <v/>
      </c>
      <c r="HP68" s="118">
        <f t="shared" si="208"/>
        <v>0</v>
      </c>
      <c r="HQ68" s="56">
        <f t="shared" si="209"/>
        <v>0</v>
      </c>
      <c r="HR68" s="90"/>
      <c r="HS68" s="52" t="str">
        <f t="shared" si="210"/>
        <v/>
      </c>
      <c r="HT68" s="52" t="str">
        <f t="shared" si="211"/>
        <v/>
      </c>
      <c r="HU68" s="52" t="str">
        <f t="shared" si="212"/>
        <v/>
      </c>
      <c r="HV68" s="52" t="str">
        <f t="shared" si="213"/>
        <v/>
      </c>
      <c r="HW68" s="53" t="str">
        <f t="shared" si="214"/>
        <v/>
      </c>
      <c r="HX68" s="51" t="str">
        <f t="shared" si="215"/>
        <v/>
      </c>
      <c r="HY68" s="52" t="str">
        <f t="shared" si="216"/>
        <v/>
      </c>
      <c r="HZ68" s="52" t="str">
        <f t="shared" si="217"/>
        <v/>
      </c>
      <c r="IA68" s="54" t="str">
        <f t="shared" si="218"/>
        <v/>
      </c>
      <c r="IB68" s="53" t="str">
        <f t="shared" si="219"/>
        <v/>
      </c>
      <c r="IC68" s="51" t="str">
        <f t="shared" si="220"/>
        <v/>
      </c>
      <c r="ID68" s="52" t="str">
        <f t="shared" si="221"/>
        <v/>
      </c>
      <c r="IE68" s="52" t="str">
        <f t="shared" si="222"/>
        <v/>
      </c>
      <c r="IF68" s="52" t="str">
        <f t="shared" si="223"/>
        <v/>
      </c>
      <c r="IG68" s="53" t="str">
        <f t="shared" si="224"/>
        <v/>
      </c>
      <c r="IH68" s="51" t="str">
        <f t="shared" si="225"/>
        <v/>
      </c>
      <c r="II68" s="52" t="str">
        <f t="shared" si="226"/>
        <v/>
      </c>
      <c r="IJ68" s="52" t="str">
        <f t="shared" si="227"/>
        <v/>
      </c>
      <c r="IK68" s="52" t="str">
        <f t="shared" si="228"/>
        <v/>
      </c>
      <c r="IL68" s="53" t="str">
        <f t="shared" si="229"/>
        <v/>
      </c>
      <c r="IM68" s="51" t="str">
        <f t="shared" si="230"/>
        <v/>
      </c>
      <c r="IN68" s="52" t="str">
        <f t="shared" si="231"/>
        <v/>
      </c>
      <c r="IO68" s="52" t="str">
        <f t="shared" si="232"/>
        <v/>
      </c>
      <c r="IP68" s="52" t="str">
        <f t="shared" si="233"/>
        <v/>
      </c>
      <c r="IQ68" s="53" t="str">
        <f t="shared" si="234"/>
        <v/>
      </c>
      <c r="IR68" s="51" t="str">
        <f t="shared" si="235"/>
        <v/>
      </c>
      <c r="IS68" s="52" t="str">
        <f t="shared" si="236"/>
        <v/>
      </c>
      <c r="IT68" s="52" t="str">
        <f t="shared" si="237"/>
        <v/>
      </c>
      <c r="IU68" s="52" t="str">
        <f t="shared" si="238"/>
        <v/>
      </c>
      <c r="IV68" s="53" t="str">
        <f t="shared" si="239"/>
        <v/>
      </c>
      <c r="IW68" s="57" t="e">
        <f t="shared" si="240"/>
        <v>#N/A</v>
      </c>
      <c r="IX68" s="52" t="str">
        <f t="shared" si="241"/>
        <v/>
      </c>
      <c r="IY68" s="118" t="str">
        <f t="shared" si="242"/>
        <v/>
      </c>
      <c r="IZ68" s="118">
        <f t="shared" si="243"/>
        <v>0</v>
      </c>
      <c r="JA68" s="56">
        <f t="shared" si="244"/>
        <v>0</v>
      </c>
      <c r="JB68" s="90"/>
      <c r="JC68" s="52" t="str">
        <f t="shared" si="245"/>
        <v/>
      </c>
      <c r="JD68" s="52" t="str">
        <f t="shared" si="246"/>
        <v/>
      </c>
      <c r="JE68" s="52" t="str">
        <f t="shared" si="247"/>
        <v/>
      </c>
      <c r="JF68" s="52" t="str">
        <f t="shared" si="248"/>
        <v/>
      </c>
      <c r="JG68" s="53" t="str">
        <f t="shared" si="249"/>
        <v/>
      </c>
      <c r="JH68" s="51" t="str">
        <f t="shared" si="250"/>
        <v/>
      </c>
      <c r="JI68" s="52" t="str">
        <f t="shared" si="251"/>
        <v/>
      </c>
      <c r="JJ68" s="52" t="str">
        <f t="shared" si="252"/>
        <v/>
      </c>
      <c r="JK68" s="54" t="str">
        <f t="shared" si="253"/>
        <v/>
      </c>
      <c r="JL68" s="53" t="str">
        <f t="shared" si="254"/>
        <v/>
      </c>
      <c r="JM68" s="51" t="str">
        <f t="shared" si="255"/>
        <v/>
      </c>
      <c r="JN68" s="52" t="str">
        <f t="shared" si="256"/>
        <v/>
      </c>
      <c r="JO68" s="52" t="str">
        <f t="shared" si="257"/>
        <v/>
      </c>
      <c r="JP68" s="52" t="str">
        <f t="shared" si="258"/>
        <v/>
      </c>
      <c r="JQ68" s="53" t="str">
        <f t="shared" si="259"/>
        <v/>
      </c>
      <c r="JR68" s="51" t="str">
        <f t="shared" si="260"/>
        <v/>
      </c>
      <c r="JS68" s="52" t="str">
        <f t="shared" si="261"/>
        <v/>
      </c>
      <c r="JT68" s="52" t="str">
        <f t="shared" si="262"/>
        <v/>
      </c>
      <c r="JU68" s="52" t="str">
        <f t="shared" si="263"/>
        <v/>
      </c>
      <c r="JV68" s="53" t="str">
        <f t="shared" si="264"/>
        <v/>
      </c>
      <c r="JW68" s="51" t="str">
        <f t="shared" si="265"/>
        <v/>
      </c>
      <c r="JX68" s="52" t="str">
        <f t="shared" si="266"/>
        <v/>
      </c>
      <c r="JY68" s="52" t="str">
        <f t="shared" si="267"/>
        <v/>
      </c>
      <c r="JZ68" s="52" t="str">
        <f t="shared" si="268"/>
        <v/>
      </c>
      <c r="KA68" s="53" t="str">
        <f t="shared" si="269"/>
        <v/>
      </c>
      <c r="KB68" s="51" t="str">
        <f t="shared" si="270"/>
        <v/>
      </c>
      <c r="KC68" s="52" t="str">
        <f t="shared" si="271"/>
        <v/>
      </c>
      <c r="KD68" s="52" t="str">
        <f t="shared" si="272"/>
        <v/>
      </c>
      <c r="KE68" s="52" t="str">
        <f t="shared" si="273"/>
        <v/>
      </c>
      <c r="KF68" s="53" t="str">
        <f t="shared" si="274"/>
        <v/>
      </c>
      <c r="KG68" s="57" t="e">
        <f t="shared" si="275"/>
        <v>#N/A</v>
      </c>
      <c r="KH68" s="52" t="str">
        <f t="shared" si="276"/>
        <v/>
      </c>
      <c r="KI68" s="118" t="str">
        <f t="shared" si="277"/>
        <v/>
      </c>
      <c r="KJ68" s="118">
        <f t="shared" si="278"/>
        <v>0</v>
      </c>
      <c r="KK68" s="56">
        <f t="shared" si="279"/>
        <v>0</v>
      </c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</row>
    <row r="69" spans="1:358" s="1" customFormat="1" x14ac:dyDescent="0.25">
      <c r="A69" s="35"/>
      <c r="B69" s="45">
        <v>64</v>
      </c>
      <c r="C69" s="47"/>
      <c r="D69" s="47"/>
      <c r="E69" s="50"/>
      <c r="F69" s="50"/>
      <c r="G69" s="49"/>
      <c r="H69" s="50"/>
      <c r="I69" s="187">
        <f t="shared" si="0"/>
        <v>0</v>
      </c>
      <c r="J69" s="116"/>
      <c r="K69" s="102" t="str">
        <f t="shared" si="1"/>
        <v/>
      </c>
      <c r="L69" s="103" t="str">
        <f t="shared" si="2"/>
        <v/>
      </c>
      <c r="M69" s="103" t="str">
        <f t="shared" si="3"/>
        <v/>
      </c>
      <c r="N69" s="103" t="str">
        <f t="shared" si="4"/>
        <v/>
      </c>
      <c r="O69" s="103" t="str">
        <f t="shared" si="5"/>
        <v/>
      </c>
      <c r="P69" s="102" t="str">
        <f t="shared" si="6"/>
        <v/>
      </c>
      <c r="Q69" s="103" t="str">
        <f t="shared" si="7"/>
        <v/>
      </c>
      <c r="R69" s="103" t="str">
        <f t="shared" si="8"/>
        <v/>
      </c>
      <c r="S69" s="103" t="str">
        <f t="shared" si="9"/>
        <v/>
      </c>
      <c r="T69" s="103" t="str">
        <f t="shared" si="10"/>
        <v/>
      </c>
      <c r="U69" s="102" t="str">
        <f t="shared" si="11"/>
        <v/>
      </c>
      <c r="V69" s="103" t="str">
        <f t="shared" si="12"/>
        <v/>
      </c>
      <c r="W69" s="103" t="str">
        <f t="shared" si="13"/>
        <v/>
      </c>
      <c r="X69" s="103" t="str">
        <f t="shared" si="14"/>
        <v/>
      </c>
      <c r="Y69" s="103" t="str">
        <f t="shared" si="15"/>
        <v/>
      </c>
      <c r="Z69" s="102" t="str">
        <f t="shared" si="16"/>
        <v/>
      </c>
      <c r="AA69" s="103" t="str">
        <f t="shared" si="17"/>
        <v/>
      </c>
      <c r="AB69" s="103" t="str">
        <f t="shared" si="18"/>
        <v/>
      </c>
      <c r="AC69" s="103" t="str">
        <f t="shared" si="19"/>
        <v/>
      </c>
      <c r="AD69" s="103" t="str">
        <f t="shared" si="20"/>
        <v/>
      </c>
      <c r="AE69" s="102" t="str">
        <f t="shared" si="21"/>
        <v/>
      </c>
      <c r="AF69" s="103" t="str">
        <f t="shared" si="22"/>
        <v/>
      </c>
      <c r="AG69" s="103" t="str">
        <f t="shared" si="23"/>
        <v/>
      </c>
      <c r="AH69" s="103" t="str">
        <f t="shared" si="24"/>
        <v/>
      </c>
      <c r="AI69" s="103" t="str">
        <f t="shared" si="25"/>
        <v/>
      </c>
      <c r="AJ69" s="102" t="str">
        <f t="shared" si="26"/>
        <v/>
      </c>
      <c r="AK69" s="103" t="str">
        <f t="shared" si="27"/>
        <v/>
      </c>
      <c r="AL69" s="103" t="str">
        <f t="shared" si="28"/>
        <v/>
      </c>
      <c r="AM69" s="103" t="str">
        <f t="shared" si="29"/>
        <v/>
      </c>
      <c r="AN69" s="136" t="str">
        <f t="shared" si="30"/>
        <v/>
      </c>
      <c r="AO69" s="55" t="e">
        <f t="shared" si="31"/>
        <v>#N/A</v>
      </c>
      <c r="AP69" s="52" t="str">
        <f t="shared" si="32"/>
        <v/>
      </c>
      <c r="AQ69" s="118" t="str">
        <f t="shared" si="33"/>
        <v/>
      </c>
      <c r="AR69" s="118">
        <f t="shared" si="34"/>
        <v>0</v>
      </c>
      <c r="AS69" s="56">
        <f t="shared" si="35"/>
        <v>0</v>
      </c>
      <c r="AT69" s="90"/>
      <c r="AU69" s="54" t="str">
        <f t="shared" si="36"/>
        <v/>
      </c>
      <c r="AV69" s="52" t="str">
        <f t="shared" si="37"/>
        <v/>
      </c>
      <c r="AW69" s="52" t="str">
        <f t="shared" si="38"/>
        <v/>
      </c>
      <c r="AX69" s="52" t="str">
        <f t="shared" si="39"/>
        <v/>
      </c>
      <c r="AY69" s="53" t="str">
        <f t="shared" si="40"/>
        <v/>
      </c>
      <c r="AZ69" s="51" t="str">
        <f t="shared" si="41"/>
        <v/>
      </c>
      <c r="BA69" s="52" t="str">
        <f t="shared" si="42"/>
        <v/>
      </c>
      <c r="BB69" s="52" t="str">
        <f t="shared" si="43"/>
        <v/>
      </c>
      <c r="BC69" s="54" t="str">
        <f t="shared" si="44"/>
        <v/>
      </c>
      <c r="BD69" s="53" t="str">
        <f t="shared" si="45"/>
        <v/>
      </c>
      <c r="BE69" s="51" t="str">
        <f t="shared" si="46"/>
        <v/>
      </c>
      <c r="BF69" s="52" t="str">
        <f t="shared" si="47"/>
        <v/>
      </c>
      <c r="BG69" s="52" t="str">
        <f t="shared" si="48"/>
        <v/>
      </c>
      <c r="BH69" s="52" t="str">
        <f t="shared" si="49"/>
        <v/>
      </c>
      <c r="BI69" s="53" t="str">
        <f t="shared" si="50"/>
        <v/>
      </c>
      <c r="BJ69" s="51" t="str">
        <f t="shared" si="51"/>
        <v/>
      </c>
      <c r="BK69" s="52" t="str">
        <f t="shared" si="52"/>
        <v/>
      </c>
      <c r="BL69" s="52" t="str">
        <f t="shared" si="53"/>
        <v/>
      </c>
      <c r="BM69" s="52" t="str">
        <f t="shared" si="54"/>
        <v/>
      </c>
      <c r="BN69" s="53" t="str">
        <f t="shared" si="55"/>
        <v/>
      </c>
      <c r="BO69" s="51" t="str">
        <f t="shared" si="56"/>
        <v/>
      </c>
      <c r="BP69" s="52" t="str">
        <f t="shared" si="57"/>
        <v/>
      </c>
      <c r="BQ69" s="52" t="str">
        <f t="shared" si="58"/>
        <v/>
      </c>
      <c r="BR69" s="52" t="str">
        <f t="shared" si="59"/>
        <v/>
      </c>
      <c r="BS69" s="53" t="str">
        <f t="shared" si="60"/>
        <v/>
      </c>
      <c r="BT69" s="51" t="str">
        <f t="shared" si="61"/>
        <v/>
      </c>
      <c r="BU69" s="52" t="str">
        <f t="shared" si="62"/>
        <v/>
      </c>
      <c r="BV69" s="52" t="str">
        <f t="shared" si="63"/>
        <v/>
      </c>
      <c r="BW69" s="52" t="str">
        <f t="shared" si="64"/>
        <v/>
      </c>
      <c r="BX69" s="53" t="str">
        <f t="shared" si="65"/>
        <v/>
      </c>
      <c r="BY69" s="55" t="e">
        <f t="shared" si="66"/>
        <v>#N/A</v>
      </c>
      <c r="BZ69" s="52" t="str">
        <f t="shared" si="67"/>
        <v/>
      </c>
      <c r="CA69" s="118" t="str">
        <f t="shared" si="68"/>
        <v/>
      </c>
      <c r="CB69" s="118">
        <f t="shared" si="69"/>
        <v>0</v>
      </c>
      <c r="CC69" s="56">
        <f t="shared" si="70"/>
        <v>0</v>
      </c>
      <c r="CD69" s="90"/>
      <c r="CE69" s="54" t="str">
        <f t="shared" si="71"/>
        <v/>
      </c>
      <c r="CF69" s="52" t="str">
        <f t="shared" si="72"/>
        <v/>
      </c>
      <c r="CG69" s="52" t="str">
        <f t="shared" si="73"/>
        <v/>
      </c>
      <c r="CH69" s="52" t="str">
        <f t="shared" si="74"/>
        <v/>
      </c>
      <c r="CI69" s="53" t="str">
        <f t="shared" si="75"/>
        <v/>
      </c>
      <c r="CJ69" s="51" t="str">
        <f t="shared" si="76"/>
        <v/>
      </c>
      <c r="CK69" s="52" t="str">
        <f t="shared" si="77"/>
        <v/>
      </c>
      <c r="CL69" s="52" t="str">
        <f t="shared" si="78"/>
        <v/>
      </c>
      <c r="CM69" s="54" t="str">
        <f t="shared" si="79"/>
        <v/>
      </c>
      <c r="CN69" s="53" t="str">
        <f t="shared" si="80"/>
        <v/>
      </c>
      <c r="CO69" s="51" t="str">
        <f t="shared" si="81"/>
        <v/>
      </c>
      <c r="CP69" s="52" t="str">
        <f t="shared" si="82"/>
        <v/>
      </c>
      <c r="CQ69" s="52" t="str">
        <f>IF(IF(CP69&lt;&gt;"",IF(MAX(COUNTIF($CP69:$CP$89,$CP$6:$CP$89))&gt;1,"x",""),"")&lt;&gt;"",CP69+1,"")</f>
        <v/>
      </c>
      <c r="CR69" s="52" t="str">
        <f t="shared" si="83"/>
        <v/>
      </c>
      <c r="CS69" s="53" t="str">
        <f t="shared" si="84"/>
        <v/>
      </c>
      <c r="CT69" s="51" t="str">
        <f t="shared" si="85"/>
        <v/>
      </c>
      <c r="CU69" s="52" t="str">
        <f t="shared" si="86"/>
        <v/>
      </c>
      <c r="CV69" s="52" t="str">
        <f t="shared" si="87"/>
        <v/>
      </c>
      <c r="CW69" s="52" t="str">
        <f t="shared" si="88"/>
        <v/>
      </c>
      <c r="CX69" s="53" t="str">
        <f t="shared" si="89"/>
        <v/>
      </c>
      <c r="CY69" s="51" t="str">
        <f t="shared" si="90"/>
        <v/>
      </c>
      <c r="CZ69" s="52" t="str">
        <f t="shared" si="91"/>
        <v/>
      </c>
      <c r="DA69" s="52" t="str">
        <f t="shared" si="92"/>
        <v/>
      </c>
      <c r="DB69" s="52" t="str">
        <f t="shared" si="93"/>
        <v/>
      </c>
      <c r="DC69" s="53" t="str">
        <f t="shared" si="94"/>
        <v/>
      </c>
      <c r="DD69" s="51" t="str">
        <f t="shared" si="95"/>
        <v/>
      </c>
      <c r="DE69" s="52" t="str">
        <f t="shared" si="96"/>
        <v/>
      </c>
      <c r="DF69" s="52" t="str">
        <f t="shared" si="97"/>
        <v/>
      </c>
      <c r="DG69" s="52" t="str">
        <f t="shared" si="98"/>
        <v/>
      </c>
      <c r="DH69" s="53" t="str">
        <f t="shared" si="99"/>
        <v/>
      </c>
      <c r="DI69" s="55" t="e">
        <f t="shared" si="100"/>
        <v>#N/A</v>
      </c>
      <c r="DJ69" s="52" t="str">
        <f t="shared" si="101"/>
        <v/>
      </c>
      <c r="DK69" s="52" t="str">
        <f t="shared" si="102"/>
        <v/>
      </c>
      <c r="DL69" s="156">
        <f t="shared" si="103"/>
        <v>0</v>
      </c>
      <c r="DM69" s="56">
        <f t="shared" si="104"/>
        <v>0</v>
      </c>
      <c r="DN69" s="90"/>
      <c r="DO69" s="52" t="str">
        <f t="shared" si="105"/>
        <v/>
      </c>
      <c r="DP69" s="52" t="str">
        <f t="shared" si="106"/>
        <v/>
      </c>
      <c r="DQ69" s="52" t="str">
        <f t="shared" si="107"/>
        <v/>
      </c>
      <c r="DR69" s="52" t="str">
        <f t="shared" si="108"/>
        <v/>
      </c>
      <c r="DS69" s="53" t="str">
        <f t="shared" si="109"/>
        <v/>
      </c>
      <c r="DT69" s="51" t="str">
        <f t="shared" si="110"/>
        <v/>
      </c>
      <c r="DU69" s="52" t="str">
        <f t="shared" si="111"/>
        <v/>
      </c>
      <c r="DV69" s="52" t="str">
        <f t="shared" si="112"/>
        <v/>
      </c>
      <c r="DW69" s="54" t="str">
        <f t="shared" si="113"/>
        <v/>
      </c>
      <c r="DX69" s="53" t="str">
        <f t="shared" si="114"/>
        <v/>
      </c>
      <c r="DY69" s="51" t="str">
        <f t="shared" si="115"/>
        <v/>
      </c>
      <c r="DZ69" s="52" t="str">
        <f t="shared" si="116"/>
        <v/>
      </c>
      <c r="EA69" s="52" t="str">
        <f t="shared" si="117"/>
        <v/>
      </c>
      <c r="EB69" s="52" t="str">
        <f t="shared" si="118"/>
        <v/>
      </c>
      <c r="EC69" s="53" t="str">
        <f t="shared" si="119"/>
        <v/>
      </c>
      <c r="ED69" s="51" t="str">
        <f t="shared" si="120"/>
        <v/>
      </c>
      <c r="EE69" s="52" t="str">
        <f t="shared" si="121"/>
        <v/>
      </c>
      <c r="EF69" s="52" t="str">
        <f t="shared" si="122"/>
        <v/>
      </c>
      <c r="EG69" s="52" t="str">
        <f t="shared" si="123"/>
        <v/>
      </c>
      <c r="EH69" s="53" t="str">
        <f t="shared" si="124"/>
        <v/>
      </c>
      <c r="EI69" s="51" t="str">
        <f t="shared" si="125"/>
        <v/>
      </c>
      <c r="EJ69" s="52" t="str">
        <f t="shared" si="126"/>
        <v/>
      </c>
      <c r="EK69" s="52" t="str">
        <f t="shared" si="127"/>
        <v/>
      </c>
      <c r="EL69" s="52" t="str">
        <f t="shared" si="128"/>
        <v/>
      </c>
      <c r="EM69" s="53" t="str">
        <f t="shared" si="129"/>
        <v/>
      </c>
      <c r="EN69" s="51" t="str">
        <f t="shared" si="130"/>
        <v/>
      </c>
      <c r="EO69" s="52" t="str">
        <f t="shared" si="131"/>
        <v/>
      </c>
      <c r="EP69" s="52" t="str">
        <f t="shared" si="132"/>
        <v/>
      </c>
      <c r="EQ69" s="52" t="str">
        <f t="shared" si="133"/>
        <v/>
      </c>
      <c r="ER69" s="53" t="str">
        <f t="shared" si="134"/>
        <v/>
      </c>
      <c r="ES69" s="57" t="e">
        <f t="shared" si="135"/>
        <v>#N/A</v>
      </c>
      <c r="ET69" s="52" t="str">
        <f t="shared" si="136"/>
        <v/>
      </c>
      <c r="EU69" s="118" t="str">
        <f t="shared" si="137"/>
        <v/>
      </c>
      <c r="EV69" s="118">
        <f t="shared" si="138"/>
        <v>0</v>
      </c>
      <c r="EW69" s="56">
        <f t="shared" si="139"/>
        <v>0</v>
      </c>
      <c r="EX69" s="90"/>
      <c r="EY69" s="52" t="str">
        <f t="shared" si="140"/>
        <v/>
      </c>
      <c r="EZ69" s="52" t="str">
        <f t="shared" si="141"/>
        <v/>
      </c>
      <c r="FA69" s="52" t="str">
        <f t="shared" si="142"/>
        <v/>
      </c>
      <c r="FB69" s="52" t="str">
        <f t="shared" si="143"/>
        <v/>
      </c>
      <c r="FC69" s="56" t="str">
        <f t="shared" si="144"/>
        <v/>
      </c>
      <c r="FD69" s="51" t="str">
        <f t="shared" si="145"/>
        <v/>
      </c>
      <c r="FE69" s="52" t="str">
        <f t="shared" si="146"/>
        <v/>
      </c>
      <c r="FF69" s="52" t="str">
        <f t="shared" si="147"/>
        <v/>
      </c>
      <c r="FG69" s="54" t="str">
        <f t="shared" si="148"/>
        <v/>
      </c>
      <c r="FH69" s="56" t="str">
        <f t="shared" si="149"/>
        <v/>
      </c>
      <c r="FI69" s="51" t="str">
        <f t="shared" si="150"/>
        <v/>
      </c>
      <c r="FJ69" s="52" t="str">
        <f t="shared" si="151"/>
        <v/>
      </c>
      <c r="FK69" s="52" t="str">
        <f t="shared" si="152"/>
        <v/>
      </c>
      <c r="FL69" s="52" t="str">
        <f t="shared" si="153"/>
        <v/>
      </c>
      <c r="FM69" s="56" t="str">
        <f t="shared" si="154"/>
        <v/>
      </c>
      <c r="FN69" s="51" t="str">
        <f t="shared" si="155"/>
        <v/>
      </c>
      <c r="FO69" s="52" t="str">
        <f t="shared" si="156"/>
        <v/>
      </c>
      <c r="FP69" s="52" t="str">
        <f t="shared" si="157"/>
        <v/>
      </c>
      <c r="FQ69" s="52" t="str">
        <f t="shared" si="158"/>
        <v/>
      </c>
      <c r="FR69" s="56" t="str">
        <f t="shared" si="159"/>
        <v/>
      </c>
      <c r="FS69" s="51" t="str">
        <f t="shared" si="160"/>
        <v/>
      </c>
      <c r="FT69" s="52" t="str">
        <f t="shared" si="161"/>
        <v/>
      </c>
      <c r="FU69" s="52" t="str">
        <f t="shared" si="162"/>
        <v/>
      </c>
      <c r="FV69" s="52" t="str">
        <f t="shared" si="163"/>
        <v/>
      </c>
      <c r="FW69" s="56" t="str">
        <f t="shared" si="164"/>
        <v/>
      </c>
      <c r="FX69" s="51" t="str">
        <f t="shared" si="165"/>
        <v/>
      </c>
      <c r="FY69" s="52" t="str">
        <f t="shared" si="166"/>
        <v/>
      </c>
      <c r="FZ69" s="52" t="str">
        <f t="shared" si="167"/>
        <v/>
      </c>
      <c r="GA69" s="52" t="str">
        <f t="shared" si="168"/>
        <v/>
      </c>
      <c r="GB69" s="56" t="str">
        <f t="shared" si="169"/>
        <v/>
      </c>
      <c r="GC69" s="57" t="e">
        <f t="shared" si="170"/>
        <v>#N/A</v>
      </c>
      <c r="GD69" s="52" t="str">
        <f t="shared" si="171"/>
        <v/>
      </c>
      <c r="GE69" s="118" t="str">
        <f t="shared" si="172"/>
        <v/>
      </c>
      <c r="GF69" s="118">
        <f t="shared" si="173"/>
        <v>0</v>
      </c>
      <c r="GG69" s="56">
        <f t="shared" si="174"/>
        <v>0</v>
      </c>
      <c r="GH69" s="90"/>
      <c r="GI69" s="52" t="str">
        <f t="shared" si="175"/>
        <v/>
      </c>
      <c r="GJ69" s="52" t="str">
        <f t="shared" si="176"/>
        <v/>
      </c>
      <c r="GK69" s="52" t="str">
        <f t="shared" si="177"/>
        <v/>
      </c>
      <c r="GL69" s="52" t="str">
        <f t="shared" si="178"/>
        <v/>
      </c>
      <c r="GM69" s="53" t="str">
        <f t="shared" si="179"/>
        <v/>
      </c>
      <c r="GN69" s="51" t="str">
        <f t="shared" si="180"/>
        <v/>
      </c>
      <c r="GO69" s="52" t="str">
        <f t="shared" si="181"/>
        <v/>
      </c>
      <c r="GP69" s="52" t="str">
        <f t="shared" si="182"/>
        <v/>
      </c>
      <c r="GQ69" s="54" t="str">
        <f t="shared" si="183"/>
        <v/>
      </c>
      <c r="GR69" s="53" t="str">
        <f t="shared" si="184"/>
        <v/>
      </c>
      <c r="GS69" s="51" t="str">
        <f t="shared" si="185"/>
        <v/>
      </c>
      <c r="GT69" s="52" t="str">
        <f t="shared" si="186"/>
        <v/>
      </c>
      <c r="GU69" s="52" t="str">
        <f t="shared" si="187"/>
        <v/>
      </c>
      <c r="GV69" s="52" t="str">
        <f t="shared" si="188"/>
        <v/>
      </c>
      <c r="GW69" s="53" t="str">
        <f t="shared" si="189"/>
        <v/>
      </c>
      <c r="GX69" s="51" t="str">
        <f t="shared" si="190"/>
        <v/>
      </c>
      <c r="GY69" s="52" t="str">
        <f t="shared" si="191"/>
        <v/>
      </c>
      <c r="GZ69" s="52" t="str">
        <f t="shared" si="192"/>
        <v/>
      </c>
      <c r="HA69" s="52" t="str">
        <f t="shared" si="193"/>
        <v/>
      </c>
      <c r="HB69" s="53" t="str">
        <f t="shared" si="194"/>
        <v/>
      </c>
      <c r="HC69" s="51" t="str">
        <f t="shared" si="195"/>
        <v/>
      </c>
      <c r="HD69" s="52" t="str">
        <f t="shared" si="196"/>
        <v/>
      </c>
      <c r="HE69" s="52" t="str">
        <f t="shared" si="197"/>
        <v/>
      </c>
      <c r="HF69" s="52" t="str">
        <f t="shared" si="198"/>
        <v/>
      </c>
      <c r="HG69" s="53" t="str">
        <f t="shared" si="199"/>
        <v/>
      </c>
      <c r="HH69" s="51" t="str">
        <f t="shared" si="200"/>
        <v/>
      </c>
      <c r="HI69" s="52" t="str">
        <f t="shared" si="201"/>
        <v/>
      </c>
      <c r="HJ69" s="52" t="str">
        <f t="shared" si="202"/>
        <v/>
      </c>
      <c r="HK69" s="52" t="str">
        <f t="shared" si="203"/>
        <v/>
      </c>
      <c r="HL69" s="53" t="str">
        <f t="shared" si="204"/>
        <v/>
      </c>
      <c r="HM69" s="57" t="e">
        <f t="shared" si="205"/>
        <v>#N/A</v>
      </c>
      <c r="HN69" s="52" t="str">
        <f t="shared" si="206"/>
        <v/>
      </c>
      <c r="HO69" s="118" t="str">
        <f t="shared" si="207"/>
        <v/>
      </c>
      <c r="HP69" s="118">
        <f t="shared" si="208"/>
        <v>0</v>
      </c>
      <c r="HQ69" s="56">
        <f t="shared" si="209"/>
        <v>0</v>
      </c>
      <c r="HR69" s="90"/>
      <c r="HS69" s="52" t="str">
        <f t="shared" si="210"/>
        <v/>
      </c>
      <c r="HT69" s="52" t="str">
        <f t="shared" si="211"/>
        <v/>
      </c>
      <c r="HU69" s="52" t="str">
        <f t="shared" si="212"/>
        <v/>
      </c>
      <c r="HV69" s="52" t="str">
        <f t="shared" si="213"/>
        <v/>
      </c>
      <c r="HW69" s="53" t="str">
        <f t="shared" si="214"/>
        <v/>
      </c>
      <c r="HX69" s="51" t="str">
        <f t="shared" si="215"/>
        <v/>
      </c>
      <c r="HY69" s="52" t="str">
        <f t="shared" si="216"/>
        <v/>
      </c>
      <c r="HZ69" s="52" t="str">
        <f t="shared" si="217"/>
        <v/>
      </c>
      <c r="IA69" s="54" t="str">
        <f t="shared" si="218"/>
        <v/>
      </c>
      <c r="IB69" s="53" t="str">
        <f t="shared" si="219"/>
        <v/>
      </c>
      <c r="IC69" s="51" t="str">
        <f t="shared" si="220"/>
        <v/>
      </c>
      <c r="ID69" s="52" t="str">
        <f t="shared" si="221"/>
        <v/>
      </c>
      <c r="IE69" s="52" t="str">
        <f t="shared" si="222"/>
        <v/>
      </c>
      <c r="IF69" s="52" t="str">
        <f t="shared" si="223"/>
        <v/>
      </c>
      <c r="IG69" s="53" t="str">
        <f t="shared" si="224"/>
        <v/>
      </c>
      <c r="IH69" s="51" t="str">
        <f t="shared" si="225"/>
        <v/>
      </c>
      <c r="II69" s="52" t="str">
        <f t="shared" si="226"/>
        <v/>
      </c>
      <c r="IJ69" s="52" t="str">
        <f t="shared" si="227"/>
        <v/>
      </c>
      <c r="IK69" s="52" t="str">
        <f t="shared" si="228"/>
        <v/>
      </c>
      <c r="IL69" s="53" t="str">
        <f t="shared" si="229"/>
        <v/>
      </c>
      <c r="IM69" s="51" t="str">
        <f t="shared" si="230"/>
        <v/>
      </c>
      <c r="IN69" s="52" t="str">
        <f t="shared" si="231"/>
        <v/>
      </c>
      <c r="IO69" s="52" t="str">
        <f t="shared" si="232"/>
        <v/>
      </c>
      <c r="IP69" s="52" t="str">
        <f t="shared" si="233"/>
        <v/>
      </c>
      <c r="IQ69" s="53" t="str">
        <f t="shared" si="234"/>
        <v/>
      </c>
      <c r="IR69" s="51" t="str">
        <f t="shared" si="235"/>
        <v/>
      </c>
      <c r="IS69" s="52" t="str">
        <f t="shared" si="236"/>
        <v/>
      </c>
      <c r="IT69" s="52" t="str">
        <f t="shared" si="237"/>
        <v/>
      </c>
      <c r="IU69" s="52" t="str">
        <f t="shared" si="238"/>
        <v/>
      </c>
      <c r="IV69" s="53" t="str">
        <f t="shared" si="239"/>
        <v/>
      </c>
      <c r="IW69" s="57" t="e">
        <f t="shared" si="240"/>
        <v>#N/A</v>
      </c>
      <c r="IX69" s="52" t="str">
        <f t="shared" si="241"/>
        <v/>
      </c>
      <c r="IY69" s="118" t="str">
        <f t="shared" si="242"/>
        <v/>
      </c>
      <c r="IZ69" s="118">
        <f t="shared" si="243"/>
        <v>0</v>
      </c>
      <c r="JA69" s="56">
        <f t="shared" si="244"/>
        <v>0</v>
      </c>
      <c r="JB69" s="90"/>
      <c r="JC69" s="52" t="str">
        <f t="shared" si="245"/>
        <v/>
      </c>
      <c r="JD69" s="52" t="str">
        <f t="shared" si="246"/>
        <v/>
      </c>
      <c r="JE69" s="52" t="str">
        <f t="shared" si="247"/>
        <v/>
      </c>
      <c r="JF69" s="52" t="str">
        <f t="shared" si="248"/>
        <v/>
      </c>
      <c r="JG69" s="53" t="str">
        <f t="shared" si="249"/>
        <v/>
      </c>
      <c r="JH69" s="51" t="str">
        <f t="shared" si="250"/>
        <v/>
      </c>
      <c r="JI69" s="52" t="str">
        <f t="shared" si="251"/>
        <v/>
      </c>
      <c r="JJ69" s="52" t="str">
        <f t="shared" si="252"/>
        <v/>
      </c>
      <c r="JK69" s="54" t="str">
        <f t="shared" si="253"/>
        <v/>
      </c>
      <c r="JL69" s="53" t="str">
        <f t="shared" si="254"/>
        <v/>
      </c>
      <c r="JM69" s="51" t="str">
        <f t="shared" si="255"/>
        <v/>
      </c>
      <c r="JN69" s="52" t="str">
        <f t="shared" si="256"/>
        <v/>
      </c>
      <c r="JO69" s="52" t="str">
        <f t="shared" si="257"/>
        <v/>
      </c>
      <c r="JP69" s="52" t="str">
        <f t="shared" si="258"/>
        <v/>
      </c>
      <c r="JQ69" s="53" t="str">
        <f t="shared" si="259"/>
        <v/>
      </c>
      <c r="JR69" s="51" t="str">
        <f t="shared" si="260"/>
        <v/>
      </c>
      <c r="JS69" s="52" t="str">
        <f t="shared" si="261"/>
        <v/>
      </c>
      <c r="JT69" s="52" t="str">
        <f t="shared" si="262"/>
        <v/>
      </c>
      <c r="JU69" s="52" t="str">
        <f t="shared" si="263"/>
        <v/>
      </c>
      <c r="JV69" s="53" t="str">
        <f t="shared" si="264"/>
        <v/>
      </c>
      <c r="JW69" s="51" t="str">
        <f t="shared" si="265"/>
        <v/>
      </c>
      <c r="JX69" s="52" t="str">
        <f t="shared" si="266"/>
        <v/>
      </c>
      <c r="JY69" s="52" t="str">
        <f t="shared" si="267"/>
        <v/>
      </c>
      <c r="JZ69" s="52" t="str">
        <f t="shared" si="268"/>
        <v/>
      </c>
      <c r="KA69" s="53" t="str">
        <f t="shared" si="269"/>
        <v/>
      </c>
      <c r="KB69" s="51" t="str">
        <f t="shared" si="270"/>
        <v/>
      </c>
      <c r="KC69" s="52" t="str">
        <f t="shared" si="271"/>
        <v/>
      </c>
      <c r="KD69" s="52" t="str">
        <f t="shared" si="272"/>
        <v/>
      </c>
      <c r="KE69" s="52" t="str">
        <f t="shared" si="273"/>
        <v/>
      </c>
      <c r="KF69" s="53" t="str">
        <f t="shared" si="274"/>
        <v/>
      </c>
      <c r="KG69" s="57" t="e">
        <f t="shared" si="275"/>
        <v>#N/A</v>
      </c>
      <c r="KH69" s="52" t="str">
        <f t="shared" si="276"/>
        <v/>
      </c>
      <c r="KI69" s="118" t="str">
        <f t="shared" si="277"/>
        <v/>
      </c>
      <c r="KJ69" s="118">
        <f t="shared" si="278"/>
        <v>0</v>
      </c>
      <c r="KK69" s="56">
        <f t="shared" si="279"/>
        <v>0</v>
      </c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</row>
    <row r="70" spans="1:358" s="1" customFormat="1" x14ac:dyDescent="0.25">
      <c r="A70" s="35"/>
      <c r="B70" s="45">
        <v>65</v>
      </c>
      <c r="C70" s="47"/>
      <c r="D70" s="47"/>
      <c r="E70" s="50"/>
      <c r="F70" s="109"/>
      <c r="G70" s="49"/>
      <c r="H70" s="50"/>
      <c r="I70" s="187">
        <f t="shared" ref="I70:I89" si="280">AS70+CC70+DM70+EW70+GG70+HQ70+JA70+KK70</f>
        <v>0</v>
      </c>
      <c r="J70" s="115"/>
      <c r="K70" s="102" t="str">
        <f t="shared" ref="K70:K101" si="281">IF(AND(J70&lt;&gt;"",$G70="1"),J70,"")</f>
        <v/>
      </c>
      <c r="L70" s="103" t="str">
        <f t="shared" ref="L70:L89" si="282">IF(AND(J70&lt;&gt;"",$G70="1"),_xlfn.RANK.EQ(J70,$K$6:$K$89),"")</f>
        <v/>
      </c>
      <c r="M70" s="103" t="str">
        <f t="shared" ref="M70:M101" si="283">IF(G70="6",IF(IF(L70&lt;&gt;"",IF(MAX(COUNTIF($L$6:$L$89,$L$6:$L$89))&gt;1,"x",""),"")&lt;&gt;"",L70+1,""),IF(K70=0,"",IF(IF(L70&lt;&gt;"",IF(MAX(COUNTIF($L$6:$L$89,$L$6:$L$89))&gt;1,"x",""),"")&lt;&gt;"",L70+1,"")))</f>
        <v/>
      </c>
      <c r="N70" s="103" t="str">
        <f t="shared" ref="N70:N89" si="284">IF(L70&lt;&gt;"",IF($G70="3",IF(AND(L70&lt;=20,J70&gt;=$K$92),HLOOKUP(L70,Points_Table_Modified,IF(AO70&gt;=6,8,AO70+2),FALSE),0),IF(AND(L70&lt;=10,J70&gt;=$K$92),HLOOKUP(L70,Points_Table,IF(AO70&gt;=6,8,AO70+2),FALSE),0)),"")</f>
        <v/>
      </c>
      <c r="O70" s="103" t="str">
        <f t="shared" ref="O70:O101" si="285">IF(M70&lt;&gt;"",AVERAGE(IF(AND($G70="3",M70&lt;&gt;""),HLOOKUP(M70,Points_Table_Modified,IF(AO70&gt;=6,8,AO70+2),FALSE),IF(M70&lt;&gt;"",HLOOKUP(M70,Points_Table,IF(AO70&gt;=6,8,AO70+2),FALSE),"")),N70),N70)</f>
        <v/>
      </c>
      <c r="P70" s="102" t="str">
        <f t="shared" ref="P70:P89" si="286">IF(AND(J70&lt;&gt;"",$G70="2"),J70,"")</f>
        <v/>
      </c>
      <c r="Q70" s="103" t="str">
        <f t="shared" ref="Q70:Q89" si="287">IF(AND(J70&lt;&gt;"",$G70="2"),_xlfn.RANK.EQ(J70,$P$6:$P$89),"")</f>
        <v/>
      </c>
      <c r="R70" s="103" t="str">
        <f t="shared" ref="R70:R101" si="288">IF(G70="6",IF(IF(Q70&lt;&gt;"",IF(MAX(COUNTIF($Q$6:$Q$89,$Q$6:$Q$89))&gt;1,"x",""),"")&lt;&gt;"",Q70+1,""),IF(P70=0,"",IF(IF(Q70&lt;&gt;"",IF(MAX(COUNTIF($Q$6:$Q$89,$Q$6:$Q$89))&gt;1,"x",""),"")&lt;&gt;"",Q70+1,"")))</f>
        <v/>
      </c>
      <c r="S70" s="103" t="str">
        <f t="shared" ref="S70:S89" si="289">IF(Q70&lt;&gt;"",IF($G70="3",IF(J70&lt;&gt;"",IF(AND(Q70&lt;=10,J70&gt;=$P$92),HLOOKUP(Q70,Points_Table_Modified,IF(AO70&gt;=6,8,AO70+2),FALSE),0),""),IF(J70&lt;&gt;"",IF(AND(Q70&lt;=10,J70&gt;=$P$92),HLOOKUP(Q70,Points_Table,IF(AO70&gt;=6,8,AO70+2),FALSE),0),"")),"")</f>
        <v/>
      </c>
      <c r="T70" s="103" t="str">
        <f t="shared" ref="T70:T101" si="290">IF(R70&lt;&gt;"",AVERAGE(IF(AND($G70="3",R70&lt;&gt;""),HLOOKUP(R70,Points_Table_Modified,IF(AO70&gt;=6,8,AO70+2),FALSE),IF(R70&lt;&gt;"",HLOOKUP(R70,Points_Table,IF(AO70&gt;=6,8,AO70+2),FALSE),"")),S70),S70)</f>
        <v/>
      </c>
      <c r="U70" s="102" t="str">
        <f t="shared" ref="U70:U89" si="291">IF(AND(J70&lt;&gt;"",$G70="3"),J70,"")</f>
        <v/>
      </c>
      <c r="V70" s="103" t="str">
        <f t="shared" ref="V70:V89" si="292">IF(AND(J70&lt;&gt;"",$G70="3"),_xlfn.RANK.EQ(J70,$U$6:$U$89),"")</f>
        <v/>
      </c>
      <c r="W70" s="103" t="str">
        <f t="shared" ref="W70:W101" si="293">IF(G70="6",IF(IF(V70&lt;&gt;"",IF(MAX(COUNTIF($V$6:$V$89,$V$6:$V$89))&gt;1,"x",""),"")&lt;&gt;"",V70+1,""),IF(U70=0,"",IF(IF(V70&lt;&gt;"",IF(MAX(COUNTIF($V$6:$V$89,$V$6:$V$89))&gt;1,"x",""),"")&lt;&gt;"",V70+1,"")))</f>
        <v/>
      </c>
      <c r="X70" s="103" t="str">
        <f t="shared" ref="X70:X89" si="294">IF(V70&lt;&gt;"",IF($G70="3",IF(J70&lt;&gt;"",IF(AND(V70&lt;=20,J70&gt;=$U$92),HLOOKUP(V70,Points_Table_Modified,IF(AO70&gt;=6,8,AO70+2),FALSE),0),""),IF(J70&lt;&gt;"",IF(AND(V70&lt;=10,$J70&gt;=$U$92),HLOOKUP(V70,Points_Table,IF(AO70&gt;=6,8,AO70+2),FALSE),0),"")),"")</f>
        <v/>
      </c>
      <c r="Y70" s="103" t="str">
        <f t="shared" ref="Y70:Y101" si="295">IF(W70&lt;&gt;"",AVERAGE(IF(AND($G70="3",W70&lt;&gt;""),HLOOKUP(W70,Points_Table_Modified,IF(AO70&gt;=6,8,AO70+2),FALSE),IF(W70&lt;&gt;"",HLOOKUP(W70,Points_Table,IF(AO70&gt;=6,8,AO70+2),FALSE),"")),X70),X70)</f>
        <v/>
      </c>
      <c r="Z70" s="102" t="str">
        <f t="shared" ref="Z70:Z89" si="296">IF(AND(J70&lt;&gt;"",$G70="4"),J70,"")</f>
        <v/>
      </c>
      <c r="AA70" s="103" t="str">
        <f t="shared" ref="AA70:AA89" si="297">IF(AND($J70&lt;&gt;"",G70="4"),_xlfn.RANK.EQ(J70,$Z$6:$Z$89),"")</f>
        <v/>
      </c>
      <c r="AB70" s="103" t="str">
        <f t="shared" ref="AB70:AB101" si="298">IF($G70="6",IF(IF(AA70&lt;&gt;"",IF(MAX(COUNTIF($AA$6:$AA$89,$AA$6:$AA$89))&gt;1,"x",""),"")&lt;&gt;"",AA70+1,""),IF(Z70=0,"",IF(IF(AA70&lt;&gt;"",IF(MAX(COUNTIF($AA$6:$AA$89,$AA$6:$AA$89))&gt;1,"x",""),"")&lt;&gt;"",AA70+1,"")))</f>
        <v/>
      </c>
      <c r="AC70" s="103" t="str">
        <f t="shared" ref="AC70:AC89" si="299">IF(AA70&lt;&gt;"",IF($G70="3",IF(J70&lt;&gt;"",IF(AND(AA70&lt;=10,J70&gt;=$Z$92),HLOOKUP(AA70,Points_Table_Modified,IF(AO70&gt;=6,8,AO70+2),FALSE),0),""),IF(J70&lt;&gt;"",IF(AND(AA70&lt;=10,J70&gt;=$Z$92),HLOOKUP(AA70,Points_Table,IF(AO70&gt;=6,8,AO70+2),FALSE),0),"")),"")</f>
        <v/>
      </c>
      <c r="AD70" s="103" t="str">
        <f t="shared" ref="AD70:AD101" si="300">IF(AB70&lt;&gt;"",AVERAGE(IF(AND($G70="3",AB70&lt;&gt;""),HLOOKUP(AB70,Points_Table_Modified,IF(AO70&gt;=6,8,AO70+2),FALSE),IF(AB70&lt;&gt;"",HLOOKUP(AB70,Points_Table,IF(AO70&gt;=6,8,AO70+2),FALSE),"")),AC70),AC70)</f>
        <v/>
      </c>
      <c r="AE70" s="102" t="str">
        <f t="shared" ref="AE70:AE89" si="301">IF(AND(J70&lt;&gt;"",$G70="5"),J70,"")</f>
        <v/>
      </c>
      <c r="AF70" s="103" t="str">
        <f t="shared" ref="AF70:AF89" si="302">IF(AND(J70&lt;&gt;"",$G70="5"),_xlfn.RANK.EQ(J70,$AE$6:$AE$89),"")</f>
        <v/>
      </c>
      <c r="AG70" s="103" t="str">
        <f t="shared" ref="AG70:AG101" si="303">IF($G70="6",IF(IF(AF70&lt;&gt;"",IF(MAX(COUNTIF($AF$6:$AF$89,$AF$6:$AF$89))&gt;1,"x",""),"")&lt;&gt;"",AF70+1,""),IF(AE70=0,"",IF(IF(AF70&lt;&gt;"",IF(MAX(COUNTIF($AF$6:$AF$89,$AF$6:$AF$89))&gt;1,"x",""),"")&lt;&gt;"",AF70+1,"")))</f>
        <v/>
      </c>
      <c r="AH70" s="103" t="str">
        <f t="shared" ref="AH70:AH89" si="304">IF(AF70&lt;&gt;"",IF($G70="3",IF(J70&lt;&gt;"",IF(AND(AF70&lt;=10,J70&gt;=$AE$92),HLOOKUP(AF70,Points_Table_Modified,IF(AO70&gt;=6,8,AO70+2),FALSE),0),""),IF(J70&lt;&gt;"",IF(AND(AF70&lt;=10,J70&gt;=$AE$92),HLOOKUP(AF70,Points_Table,IF(AO70&gt;=6,8,AO70+2),FALSE),0),"")),"")</f>
        <v/>
      </c>
      <c r="AI70" s="103" t="str">
        <f t="shared" ref="AI70:AI101" si="305">IF(AG70&lt;&gt;"",AVERAGE(IF(AND($G70="3",AG70&lt;&gt;""),HLOOKUP(AG70,Points_Table_Modified,IF(AO70&gt;=6,8,AO70+2),FALSE),IF(AG70&lt;&gt;"",HLOOKUP(AG70,Points_Table,IF(AO70&gt;=6,8,AO70+2),FALSE),"")),AH70),AH70)</f>
        <v/>
      </c>
      <c r="AJ70" s="102" t="str">
        <f t="shared" ref="AJ70:AJ89" si="306">IF(AND(J70&lt;&gt;"",$G70="6"),J70,"")</f>
        <v/>
      </c>
      <c r="AK70" s="103" t="str">
        <f t="shared" ref="AK70:AK89" si="307">IF(AND(J70&lt;&gt;"",$G70="6"),_xlfn.RANK.EQ(J70,$AJ$6:$AJ$89),"")</f>
        <v/>
      </c>
      <c r="AL70" s="103" t="str">
        <f t="shared" ref="AL70:AL101" si="308">IF(G70="6",IF(IF(AK70&lt;&gt;"",IF(MAX(COUNTIF($AK$6:$AK$89,$AK$6:$AK$89))&gt;1,"x",""),"")&lt;&gt;"",AK70+1,""),IF(AJ70=0,"",IF(IF(AK70&lt;&gt;"",IF(MAX(COUNTIF($AK$6:$AK$89,$AK$6:$AK$89))&gt;1,"x",""),"")&lt;&gt;"",AK70+1,"")))</f>
        <v/>
      </c>
      <c r="AM70" s="103" t="str">
        <f t="shared" ref="AM70:AM89" si="309">IF(AK70&lt;&gt;"",IF($G70="3",IF(J70&lt;&gt;"",IF(AND(AK70&lt;=10,J70&gt;=$AJ$92),HLOOKUP(AK70,Points_Table_Modified,IF(AO70&gt;=6,8,AO70+2),FALSE),0),""),IF(J70&lt;&gt;"",IF(AND(AK70&lt;=10,J70&gt;=$AJ$92),HLOOKUP(AK70,Points_Table,IF(AO70&gt;=6,8,AO70+2),FALSE),0),"")),"")</f>
        <v/>
      </c>
      <c r="AN70" s="136" t="str">
        <f t="shared" ref="AN70:AN101" si="310">IF(AL70&lt;&gt;"",AVERAGE(IF(AND($G70="3",AL70&lt;&gt;""),HLOOKUP(AL70,Points_Table_Modified,IF(AO70&gt;=6,8,AO70+2),FALSE),IF(AL70&lt;&gt;"",HLOOKUP(AL70,Points_Table,IF(AO70&gt;=6,8,AO70+2),FALSE),"")),AM70),AM70)</f>
        <v/>
      </c>
      <c r="AO70" s="55" t="e">
        <f t="shared" ref="AO70:AO88" si="311">VLOOKUP($G70,Entries_D_Event,4,FALSE)</f>
        <v>#N/A</v>
      </c>
      <c r="AP70" s="52" t="str">
        <f t="shared" ref="AP70:AP89" si="312">CONCATENATE(AK70,AF70,AA70,V70,Q70,L70)</f>
        <v/>
      </c>
      <c r="AQ70" s="118" t="str">
        <f t="shared" ref="AQ70:AQ101" si="313">IF(AP70&lt;&gt;"",IF(AND($G70="3",J70&lt;&gt;""),10,IF(J70&lt;&gt;"",5,"")),"")</f>
        <v/>
      </c>
      <c r="AR70" s="118">
        <f t="shared" ref="AR70:AR89" si="314">_xlfn.NUMBERVALUE(IF(AP70&lt;&gt;"",CONCATENATE(AN70,AI70,AD70,Y70,T70,O70),""))</f>
        <v>0</v>
      </c>
      <c r="AS70" s="56">
        <f t="shared" ref="AS70:AS101" si="315">IFERROR(AQ70+AR70,0)</f>
        <v>0</v>
      </c>
      <c r="AT70" s="90"/>
      <c r="AU70" s="54" t="str">
        <f t="shared" ref="AU70:AU101" si="316">IF(AND(AT70&lt;&gt;"",$G70="1"),AT70,"")</f>
        <v/>
      </c>
      <c r="AV70" s="52" t="str">
        <f t="shared" ref="AV70:AV89" si="317">IF(AND(AT70&lt;&gt;"",$G70="1"),_xlfn.RANK.EQ(AT70,$AU$6:$AU$89),"")</f>
        <v/>
      </c>
      <c r="AW70" s="52" t="str">
        <f t="shared" ref="AW70:AW101" si="318">IF(IF(AV70&lt;&gt;"",IF(MAX(COUNTIF($AV$6:$AV$89,$AV$6:$AV$89))&gt;1,"x",""),"")&lt;&gt;"",AV70+1,"")</f>
        <v/>
      </c>
      <c r="AX70" s="52" t="str">
        <f t="shared" ref="AX70:AX89" si="319">IF(AV70&lt;&gt;"",IF($G70="3",IF(AT70&lt;&gt;"",IF(AND(AV70&lt;=10,AT70&gt;=$AU$92),HLOOKUP(AV70,Points_Table_Modified,IF(BY70&gt;=6,8,BY70+2),FALSE),0),""),IF(AT70&lt;&gt;"",IF(AND(AV70&lt;=10,AT70&gt;=$AU$92),HLOOKUP(AV70,Points_Table,IF(BY70&gt;=6,8,BY70+2),FALSE),0),"")),"")</f>
        <v/>
      </c>
      <c r="AY70" s="53" t="str">
        <f t="shared" ref="AY70:AY101" si="320">IF(AW70&lt;&gt;"",AVERAGE(IF(AND($G70="3",AW70&lt;&gt;""),HLOOKUP(AW70,Points_Table_Modified,IF(BY70&gt;=6,8,BY70+2),FALSE),IF(AW70&lt;&gt;"",HLOOKUP(AW70,Points_Table,IF(BY70&gt;=6,8,BY70+2),FALSE),"")),AX70),AX70)</f>
        <v/>
      </c>
      <c r="AZ70" s="51" t="str">
        <f t="shared" ref="AZ70:AZ89" si="321">IF(AND($G70="2",AT70&lt;&gt;""),AT70,"")</f>
        <v/>
      </c>
      <c r="BA70" s="52" t="str">
        <f t="shared" ref="BA70:BA89" si="322">IF(AND(AT70&lt;&gt;"",$G70="2"),_xlfn.RANK.EQ(AT70,$AZ$6:$AZ$89),"")</f>
        <v/>
      </c>
      <c r="BB70" s="52" t="str">
        <f t="shared" ref="BB70:BB101" si="323">IF(IF(BA70&lt;&gt;"",IF(MAX(COUNTIF($BA$6:$BA$89,$BA$6:$BA$89))&gt;1,"x",""),"")&lt;&gt;"",BA70+1,"")</f>
        <v/>
      </c>
      <c r="BC70" s="54" t="str">
        <f t="shared" ref="BC70:BC89" si="324">IF(BA70&lt;&gt;"",IF($G70="3",IF(AT70&lt;&gt;"",IF(AND(BA70&lt;=10,AT70&gt;=$AZ$92),HLOOKUP(BA70,Points_Table_Modified,IF(BY70&gt;=6,8,BY70+2),FALSE),0),""),IF(AT70&lt;&gt;"",IF(AND(BA70&lt;=10,AT70&gt;=$AZ$92),HLOOKUP(BA70,Points_Table,IF(BY70&gt;=6,8,BY70+2),FALSE),0),"")),"")</f>
        <v/>
      </c>
      <c r="BD70" s="53" t="str">
        <f t="shared" ref="BD70:BD101" si="325">IF(BB70&lt;&gt;"",AVERAGE(IF(AND($G70="3",BB70&lt;&gt;""),HLOOKUP(BB70,Points_Table_Modified,IF(BY70&gt;=6,8,BY70+2),FALSE),IF(BB70&lt;&gt;"",HLOOKUP(BB70,Points_Table,IF(BY70&gt;=6,8,BY70+2),FALSE),"")),BC70),BC70)</f>
        <v/>
      </c>
      <c r="BE70" s="51" t="str">
        <f t="shared" ref="BE70:BE89" si="326">IF(AND($G70="3",AT70&lt;&gt;""),AT70,"")</f>
        <v/>
      </c>
      <c r="BF70" s="52" t="str">
        <f t="shared" ref="BF70:BF89" si="327">IF(AND(AT70&lt;&gt;"",$G70="3"),_xlfn.RANK.EQ(AT70,$BE$6:$BE$89),"")</f>
        <v/>
      </c>
      <c r="BG70" s="52" t="str">
        <f t="shared" ref="BG70:BG101" si="328">IF(IF(BF70&lt;&gt;"",IF(MAX(COUNTIF($BF$6:$BF$89,$BF$6:$BF$89))&gt;1,"x",""),"")&lt;&gt;"",BF70+1,"")</f>
        <v/>
      </c>
      <c r="BH70" s="52" t="str">
        <f t="shared" ref="BH70:BH89" si="329">IF(BF70&lt;&gt;"",IF($G70="3",IF(AT70&lt;&gt;"",IF(AND(BF70&lt;=20,AT70&gt;=$BE$92),HLOOKUP(BF70,Points_Table_Modified,IF(BY70&gt;=6,8,BY70+2),FALSE),0),""),IF(AT70&lt;&gt;"",IF(AND(BF70&lt;=10,AT70&gt;=$BE$92),HLOOKUP(BF70,Points_Table,IF(BY70&gt;=6,8,BY70+2),FALSE),0),"")),"")</f>
        <v/>
      </c>
      <c r="BI70" s="53" t="str">
        <f t="shared" ref="BI70:BI101" si="330">IF(BG70&lt;&gt;"",AVERAGE(IF(AND($G70="3",BG70&lt;&gt;""),HLOOKUP(BG70,Points_Table_Modified,IF(BY70&gt;=6,8,BY70+2),FALSE),IF(BG70&lt;&gt;"",HLOOKUP(BG70,Points_Table,IF(BY70&gt;=6,8,BY70+2),FALSE),"")),BH70),BH70)</f>
        <v/>
      </c>
      <c r="BJ70" s="51" t="str">
        <f t="shared" ref="BJ70:BJ89" si="331">IF(AND($G70="4",AT70&lt;&gt;""),AT70,"")</f>
        <v/>
      </c>
      <c r="BK70" s="52" t="str">
        <f t="shared" ref="BK70:BK89" si="332">IF(AND(AT70&lt;&gt;"",G70="4"),_xlfn.RANK.EQ(AT70,$BJ$6:$BJ$89),"")</f>
        <v/>
      </c>
      <c r="BL70" s="52" t="str">
        <f t="shared" ref="BL70:BL101" si="333">IF(IF(BK70&lt;&gt;"",IF(MAX(COUNTIF($BK$6:$BK$89,$BK$6:$BK$89))&gt;1,"x",""),"")&lt;&gt;"",BK70+1,"")</f>
        <v/>
      </c>
      <c r="BM70" s="52" t="str">
        <f t="shared" ref="BM70:BM89" si="334">IF(BK70&lt;&gt;"",IF($G70="3",IF(AT70&lt;&gt;"",IF(AND(BK70&lt;=10,AT70&gt;=$BJ$92),HLOOKUP(BK70,Points_Table_Modified,IF(BY70&gt;=6,8,BY70+2),FALSE),0),""),IF(AT70&lt;&gt;"",IF(AND(BK70&lt;=10,AT70&gt;=$BJ$92),HLOOKUP(BK70,Points_Table,IF(BY70&gt;=6,8,BY70+2),FALSE),0),"")),"")</f>
        <v/>
      </c>
      <c r="BN70" s="53" t="str">
        <f t="shared" ref="BN70:BN101" si="335">IF(BL70&lt;&gt;"",AVERAGE(IF(AND($G70="3",BL70&lt;&gt;""),HLOOKUP(BL70,Points_Table_Modified,IF(BY70&gt;=6,8,BY70+2),FALSE),IF(BL70&lt;&gt;"",HLOOKUP(BL70,Points_Table,IF(BY70&gt;=6,8,BY70+2),FALSE),"")),BM70),BM70)</f>
        <v/>
      </c>
      <c r="BO70" s="51" t="str">
        <f t="shared" ref="BO70:BO89" si="336">IF(AND($G70="5",AT70&lt;&gt;""),AT70,"")</f>
        <v/>
      </c>
      <c r="BP70" s="52" t="str">
        <f t="shared" ref="BP70:BP89" si="337">IF(AND(AT70&lt;&gt;"",$G70="5"),_xlfn.RANK.EQ(AT70,$BO$6:$BO$89),"")</f>
        <v/>
      </c>
      <c r="BQ70" s="52" t="str">
        <f t="shared" ref="BQ70:BQ101" si="338">IF(IF(BP70&lt;&gt;"",IF(MAX(COUNTIF($BP$6:$BP$89,$BP$6:$BP$89))&gt;1,"x",""),"")&lt;&gt;"",BP70+1,"")</f>
        <v/>
      </c>
      <c r="BR70" s="52" t="str">
        <f t="shared" ref="BR70:BR89" si="339">IF(BP70&lt;&gt;"",IF($G70="3",IF(AT70&lt;&gt;"",IF(AND(BP70&lt;=10,AT70&gt;=$BO$92),HLOOKUP(BP70,Points_Table_Modified,IF(BY70&gt;=6,8,BY70+2),FALSE),0),""),IF(AT70&lt;&gt;"",IF(AND(BP70&lt;=10,AT70&gt;=$BO$92),HLOOKUP(BP70,Points_Table,IF(BY70&gt;=6,8,BY70+2),FALSE),0),"")),"")</f>
        <v/>
      </c>
      <c r="BS70" s="53" t="str">
        <f t="shared" ref="BS70:BS101" si="340">IF(BQ70&lt;&gt;"",AVERAGE(IF(AND($G70="3",BQ70&lt;&gt;""),HLOOKUP(BQ70,Points_Table_Modified,IF(BY70&gt;=6,8,BY70+2),FALSE),IF(BQ70&lt;&gt;"",HLOOKUP(BQ70,Points_Table,IF(BY70&gt;=6,8,BY70+2),FALSE),"")),BR70),BR70)</f>
        <v/>
      </c>
      <c r="BT70" s="51" t="str">
        <f t="shared" ref="BT70:BT89" si="341">IF(AND($G70="6",AT70&lt;&gt;""),AT70,"")</f>
        <v/>
      </c>
      <c r="BU70" s="52" t="str">
        <f t="shared" ref="BU70:BU89" si="342">IF(AND(AT70&lt;&gt;"",$G70="6"),_xlfn.RANK.EQ(AT70,$BT$6:$BT$89),"")</f>
        <v/>
      </c>
      <c r="BV70" s="52" t="str">
        <f t="shared" ref="BV70:BV101" si="343">IF(IF(BU70&lt;&gt;"",IF(MAX(COUNTIF($BU$6:$BU$89,$BU$6:$BU$89))&gt;1,"x",""),"")&lt;&gt;"",BU70+1,"")</f>
        <v/>
      </c>
      <c r="BW70" s="52" t="str">
        <f t="shared" ref="BW70:BW89" si="344">IF(BU70&lt;&gt;"",IF($G70="3",IF(AT70&lt;&gt;"",IF(AND(BU70&lt;=10,AT70&gt;=$BT$92),HLOOKUP(BU70,Points_Table_Modified,IF(BY70&gt;=6,8,BY70+2),FALSE),0),""),IF(AT70&lt;&gt;"",IF(AND(BU70&lt;=10,AT70&gt;=$BT$92),HLOOKUP(BU70,Points_Table,IF(BY70&gt;=6,8,BY70+2),FALSE),0),"")),"")</f>
        <v/>
      </c>
      <c r="BX70" s="53" t="str">
        <f t="shared" ref="BX70:BX101" si="345">IF(BV70&lt;&gt;"",AVERAGE(IF(AND($G70="3",BV70&lt;&gt;""),HLOOKUP(BV70,Points_Table_Modified,IF(BY70&gt;=6,8,BY70+2),FALSE),IF(BV70&lt;&gt;"",HLOOKUP(BV70,Points_Table,IF(BY70&gt;=6,8,BY70+2),FALSE),"")),BW70),BW70)</f>
        <v/>
      </c>
      <c r="BY70" s="55" t="e">
        <f t="shared" ref="BY70:BY89" si="346">VLOOKUP($G70,Entries_D_Event,5,FALSE)</f>
        <v>#N/A</v>
      </c>
      <c r="BZ70" s="52" t="str">
        <f t="shared" ref="BZ70:BZ89" si="347">CONCATENATE(BU70,BP70,BK70,BF70,BA70,AV70)</f>
        <v/>
      </c>
      <c r="CA70" s="118" t="str">
        <f t="shared" ref="CA70:CA101" si="348">IF(BZ70&lt;&gt;"",IF(AND($G70="3",AT70&lt;&gt;""),10,IF(AT70&lt;&gt;"",5,"")),"")</f>
        <v/>
      </c>
      <c r="CB70" s="118">
        <f t="shared" ref="CB70:CB89" si="349">_xlfn.NUMBERVALUE(IF(BZ70&lt;&gt;"",CONCATENATE(BX70,BS70,BN70,BI70,BD70,AY70),""))</f>
        <v>0</v>
      </c>
      <c r="CC70" s="56">
        <f t="shared" ref="CC70:CC101" si="350">IFERROR(CA70+CB70,0)</f>
        <v>0</v>
      </c>
      <c r="CD70" s="90"/>
      <c r="CE70" s="54" t="str">
        <f t="shared" ref="CE70:CE101" si="351">IF(AND($G70="1",CD70&lt;&gt;""),CD70,"")</f>
        <v/>
      </c>
      <c r="CF70" s="52" t="str">
        <f t="shared" ref="CF70:CF89" si="352">IF(AND(CD70&lt;&gt;"",$G70="1"),_xlfn.RANK.EQ(CD70,$CE$6:$CE$89),"")</f>
        <v/>
      </c>
      <c r="CG70" s="52" t="str">
        <f t="shared" ref="CG70:CG101" si="353">IF(IF(CF70&lt;&gt;"",IF(MAX(COUNTIF($CF$6:$CF$89,$CF$6:$CF$89))&gt;1,"x",""),"")&lt;&gt;"",CF70+1,"")</f>
        <v/>
      </c>
      <c r="CH70" s="52" t="str">
        <f t="shared" ref="CH70:CH89" si="354">IF(CF70&lt;&gt;"",IF($G70="3",IF(CD70&lt;&gt;"",IF(AND(CF70&lt;=10,CD70&gt;=$CE$92),HLOOKUP(CF70,Points_Table_Modified,IF(DI70&gt;=6,8,DI70+2),FALSE),0),""),IF(CD70&lt;&gt;"",IF(AND(CF70&lt;=10,CD70&gt;=$CE$92),HLOOKUP(CF70,Points_Table,IF(DI70&gt;=6,8,DI70+2),FALSE),0),"")),"")</f>
        <v/>
      </c>
      <c r="CI70" s="53" t="str">
        <f t="shared" ref="CI70:CI101" si="355">IF(CG70&lt;&gt;"",AVERAGE(IF(AND($G70="3",CG70&lt;&gt;""),HLOOKUP(CG70,Points_Table_Modified,IF(DI70&gt;=6,8,DI70+2),FALSE),IF(CG70&lt;&gt;"",HLOOKUP(CG70,Points_Table,IF(DI70&gt;=6,8,DI70+2),FALSE),"")),CH70),CH70)</f>
        <v/>
      </c>
      <c r="CJ70" s="51" t="str">
        <f t="shared" ref="CJ70:CJ89" si="356">IF(AND($G70="2",CD70&lt;&gt;""),CD70,"")</f>
        <v/>
      </c>
      <c r="CK70" s="52" t="str">
        <f t="shared" ref="CK70:CK89" si="357">IF(AND(CD70&lt;&gt;"",$G70="2"),_xlfn.RANK.EQ(CD70,$CJ$6:$CJ$89),"")</f>
        <v/>
      </c>
      <c r="CL70" s="52" t="str">
        <f t="shared" ref="CL70:CL101" si="358">IF(IF(CK70&lt;&gt;"",IF(MAX(COUNTIF($CK$6:$CK$89,$CK$6:$CK$89))&gt;1,"x",""),"")&lt;&gt;"",CK70+1,"")</f>
        <v/>
      </c>
      <c r="CM70" s="54" t="str">
        <f t="shared" ref="CM70:CM89" si="359">IF(CK70&lt;&gt;"",IF($G70="3",IF(CD70&lt;&gt;"",IF(AND(CK70&lt;=10,CD70&gt;=$CJ$92),HLOOKUP(CK70,Points_Table_Modified,IF(DI70&gt;=6,8,DI70+2),FALSE),0),""),IF(CD70&lt;&gt;"",IF(AND(CK70&lt;=10,CD70&gt;=$CJ$92),HLOOKUP(CK70,Points_Table,IF(DI70&gt;=6,8,DI70+2),FALSE),0),"")),"")</f>
        <v/>
      </c>
      <c r="CN70" s="53" t="str">
        <f t="shared" ref="CN70:CN101" si="360">IF(CL70&lt;&gt;"",AVERAGE(IF(AND($G70="3",CL70&lt;&gt;""),HLOOKUP(CL70,Points_Table_Modified,IF(DI70&gt;=6,8,DI70+2),FALSE),IF(CL70&lt;&gt;"",HLOOKUP(CL70,Points_Table,IF(DI70&gt;=6,8,DI70+2),FALSE),"")),CM70),CM70)</f>
        <v/>
      </c>
      <c r="CO70" s="51" t="str">
        <f t="shared" ref="CO70:CO89" si="361">IF(AND($G70="3",CD70&lt;&gt;""),CD70,"")</f>
        <v/>
      </c>
      <c r="CP70" s="52" t="str">
        <f t="shared" ref="CP70:CP89" si="362">IF(AND(CD70&lt;&gt;"",$G70="3"),_xlfn.RANK.EQ(CD70,$CO$6:$CO$89),"")</f>
        <v/>
      </c>
      <c r="CQ70" s="52" t="str">
        <f>IF(IF(CP70&lt;&gt;"",IF(MAX(COUNTIF($CP70:$CP$89,$CP$6:$CP$89))&gt;1,"x",""),"")&lt;&gt;"",CP70+1,"")</f>
        <v/>
      </c>
      <c r="CR70" s="52" t="str">
        <f t="shared" ref="CR70:CR89" si="363">IF(CP70&lt;&gt;"",IF($G70="3",IF(CD70&lt;&gt;"",IF(AND(CP70&lt;=20,CD70&gt;=$CO$92),HLOOKUP(CP70,Points_Table_Modified,IF(DI70&gt;=6,8,DI70+2),FALSE),0),""),IF(CD70&lt;&gt;"",IF(AND(CP70&lt;=10,CD70&gt;=$CO$92),HLOOKUP(CP70,Points_Table,IF(DI70&gt;=6,8,DI70+2),FALSE),0),"")),"")</f>
        <v/>
      </c>
      <c r="CS70" s="53" t="str">
        <f t="shared" ref="CS70:CS101" si="364">IF(CQ70&lt;&gt;"",AVERAGE(IF(AND($G70="3",CQ70&lt;&gt;""),HLOOKUP(CQ70,Points_Table_Modified,IF(DI70&gt;=6,8,DI70+2),FALSE),IF(CQ70&lt;&gt;"",HLOOKUP(CQ70,Points_Table,IF(DI70&gt;=6,8,DI70+2),FALSE),"")),CR70),CR70)</f>
        <v/>
      </c>
      <c r="CT70" s="51" t="str">
        <f t="shared" ref="CT70:CT89" si="365">IF(AND($G70="4",CD70&lt;&gt;""),CD70,"")</f>
        <v/>
      </c>
      <c r="CU70" s="52" t="str">
        <f t="shared" ref="CU70:CU89" si="366">IF(AND(CD70&lt;&gt;"",G70="4"),_xlfn.RANK.EQ(CD70,$CT$6:$CT$89),"")</f>
        <v/>
      </c>
      <c r="CV70" s="52" t="str">
        <f t="shared" ref="CV70:CV101" si="367">IF(IF(CU70&lt;&gt;"",IF(MAX(COUNTIF($CU$6:$CU$89,$CU$6:$CU$89))&gt;1,"x",""),"")&lt;&gt;"",CU70+1,"")</f>
        <v/>
      </c>
      <c r="CW70" s="52" t="str">
        <f t="shared" ref="CW70:CW89" si="368">IF(CU70&lt;&gt;"",IF($G70="3",IF(CD70&lt;&gt;"",IF(AND(CU70&lt;=10,CD70&gt;=$CT$92),HLOOKUP(CU70,Points_Table_Modified,IF(DI70&gt;=6,8,DI70+2),FALSE),0),""),IF(CD70&lt;&gt;"",IF(AND(CU70&lt;=10,CD70&gt;=$CT$92),HLOOKUP(CU70,Points_Table,IF(DI70&gt;=6,8,DI70+2),FALSE),0),"")),"")</f>
        <v/>
      </c>
      <c r="CX70" s="53" t="str">
        <f t="shared" ref="CX70:CX101" si="369">IF(CV70&lt;&gt;"",AVERAGE(IF(AND($G70="3",CV70&lt;&gt;""),HLOOKUP(CV70,Points_Table_Modified,IF(DI70&gt;=6,8,DI70+2),FALSE),IF(CV70&lt;&gt;"",HLOOKUP(CV70,Points_Table,IF(DI70&gt;=6,8,DI70+2),FALSE),"")),CW70),CW70)</f>
        <v/>
      </c>
      <c r="CY70" s="51" t="str">
        <f t="shared" ref="CY70:CY89" si="370">IF(AND($G70="5",CD70&lt;&gt;""),CD70,"")</f>
        <v/>
      </c>
      <c r="CZ70" s="52" t="str">
        <f t="shared" ref="CZ70:CZ89" si="371">IF(AND(CD70&lt;&gt;"",$G70="5"),_xlfn.RANK.EQ(CD70,$CY$6:$CY$89),"")</f>
        <v/>
      </c>
      <c r="DA70" s="52" t="str">
        <f t="shared" ref="DA70:DA101" si="372">IF(IF(CZ70&lt;&gt;"",IF(MAX(COUNTIF($CZ$6:$CZ$89,$CZ$6:$CZ$89))&gt;1,"x",""),"")&lt;&gt;"",CZ70+1,"")</f>
        <v/>
      </c>
      <c r="DB70" s="52" t="str">
        <f t="shared" ref="DB70:DB89" si="373">IF(CZ70&lt;&gt;"",IF($G70="3",IF(CD70&lt;&gt;"",IF(AND(CZ70&lt;=10,CD70&gt;=$CY$92),HLOOKUP(CZ70,Points_Table_Modified,IF(DI70&gt;=6,8,DI70+2),FALSE),0),""),IF(CD70&lt;&gt;"",IF(AND(CZ70&lt;=10,CD70&gt;=$CY$92),HLOOKUP(CZ70,Points_Table,IF(DI70&gt;=6,8,DI70+2),FALSE),0),"")),"")</f>
        <v/>
      </c>
      <c r="DC70" s="53" t="str">
        <f t="shared" ref="DC70:DC101" si="374">IF(DA70&lt;&gt;"",AVERAGE(IF(AND($G70="3",DA70&lt;&gt;""),HLOOKUP(DA70,Points_Table_Modified,IF(DI70&gt;=6,8,DI70+2),FALSE),IF(DA70&lt;&gt;"",HLOOKUP(DA70,Points_Table,IF(DI70&gt;=6,8,DI70+2),FALSE),"")),DB70),DB70)</f>
        <v/>
      </c>
      <c r="DD70" s="51" t="str">
        <f t="shared" ref="DD70:DD89" si="375">IF(AND($G70="6",CD70&lt;&gt;""),CD70,"")</f>
        <v/>
      </c>
      <c r="DE70" s="52" t="str">
        <f t="shared" ref="DE70:DE89" si="376">IF(AND(CD70&lt;&gt;"",$G70="6"),_xlfn.RANK.EQ(CD70,$DD$6:$DD$89),"")</f>
        <v/>
      </c>
      <c r="DF70" s="52" t="str">
        <f t="shared" ref="DF70:DF101" si="377">IF(IF(DE70&lt;&gt;"",IF(MAX(COUNTIF($DE$6:$DE$89,$DE$6:$DE$89))&gt;1,"x",""),"")&lt;&gt;"",DE70+1,"")</f>
        <v/>
      </c>
      <c r="DG70" s="52" t="str">
        <f t="shared" ref="DG70:DG89" si="378">IF(DE70&lt;&gt;"",IF($G70="3",IF(CD70&lt;&gt;"",IF(AND(DE70&lt;=10,CD70&gt;=$DD$92),HLOOKUP(DE70,Points_Table_Modified,IF(DI70&gt;=6,8,DI70+2),FALSE),0),""),IF(CD70&lt;&gt;"",IF(AND(DE70&lt;=10,CD70&gt;=$DD$92),HLOOKUP(DE70,Points_Table,IF(DI70&gt;=6,8,DI70+2),FALSE),0),"")),"")</f>
        <v/>
      </c>
      <c r="DH70" s="53" t="str">
        <f t="shared" ref="DH70:DH101" si="379">IF(DF70&lt;&gt;"",AVERAGE(IF(AND($G70="3",DF70&lt;&gt;""),HLOOKUP(DF70,Points_Table_Modified,IF(DI70&gt;=6,8,DI70+2),FALSE),IF(DF70&lt;&gt;"",HLOOKUP(DF70,Points_Table,IF(DI70&gt;=6,8,DI70+2),FALSE),"")),DG70),DG70)</f>
        <v/>
      </c>
      <c r="DI70" s="55" t="e">
        <f t="shared" ref="DI70:DI89" si="380">VLOOKUP($G70,Entries_D_Event,6,FALSE)</f>
        <v>#N/A</v>
      </c>
      <c r="DJ70" s="52" t="str">
        <f t="shared" ref="DJ70:DJ89" si="381">CONCATENATE(DE70,CZ70,CU70,CP70,CK70,CF70)</f>
        <v/>
      </c>
      <c r="DK70" s="52" t="str">
        <f t="shared" ref="DK70:DK101" si="382">IF(DJ70&lt;&gt;"",IF(AND($G70="3",CD70&lt;&gt;""),10,IF(CD70&lt;&gt;"",5,"")),"")</f>
        <v/>
      </c>
      <c r="DL70" s="156">
        <f t="shared" ref="DL70:DL89" si="383">_xlfn.NUMBERVALUE(IF(DJ70&lt;&gt;"",CONCATENATE(DH70,DC70,CX70,CS70,CN70,CI70),""))</f>
        <v>0</v>
      </c>
      <c r="DM70" s="56">
        <f t="shared" ref="DM70:DM101" si="384">IFERROR(DK70+DL70,0)</f>
        <v>0</v>
      </c>
      <c r="DN70" s="90"/>
      <c r="DO70" s="52" t="str">
        <f t="shared" ref="DO70:DO101" si="385">IF(AND($G70="1",DN70&lt;&gt;""),DN70,"")</f>
        <v/>
      </c>
      <c r="DP70" s="52" t="str">
        <f t="shared" ref="DP70:DP89" si="386">IF(AND(DN70&lt;&gt;"",$G70="1"),_xlfn.RANK.EQ(DN70,$DO$6:$DO$89),"")</f>
        <v/>
      </c>
      <c r="DQ70" s="52" t="str">
        <f t="shared" ref="DQ70:DQ101" si="387">IF(IF(DP70&lt;&gt;"",IF(MAX(COUNTIF($DP$6:$DP$89,$DP$6:$DP$89))&gt;1,"x",""),"")&lt;&gt;"",DP70+1,"")</f>
        <v/>
      </c>
      <c r="DR70" s="52" t="str">
        <f t="shared" ref="DR70:DR89" si="388">IF(DP70&lt;&gt;"",IF($G70="3",IF(DN70&lt;&gt;"",IF(AND(DP70&lt;=10,DN70&gt;=$DO$92),HLOOKUP(DP70,Points_Table_Modified,IF(ES70&gt;=6,8,ES70+2),FALSE),0),""),IF(DN70&lt;&gt;"",IF(AND(DP70&lt;=10,DN70&gt;=$DO$92),HLOOKUP(DP70,Points_Table,IF(ES70&gt;=6,8,ES70+2),FALSE),0),"")),"")</f>
        <v/>
      </c>
      <c r="DS70" s="53" t="str">
        <f t="shared" ref="DS70:DS101" si="389">IF(DQ70&lt;&gt;"",AVERAGE(IF(AND($G70="3",DQ70&lt;&gt;""),HLOOKUP(DQ70,Points_Table_Modified,IF(ES70&gt;=6,8,ES70+2),FALSE),IF(DQ70&lt;&gt;"",HLOOKUP(DQ70,Points_Table,IF(ES70&gt;=6,8,ES70+2),FALSE),"")),DR70),DR70)</f>
        <v/>
      </c>
      <c r="DT70" s="51" t="str">
        <f t="shared" ref="DT70:DT89" si="390">IF(AND($G70="2",DN70&lt;&gt;""),DN70,"")</f>
        <v/>
      </c>
      <c r="DU70" s="52" t="str">
        <f t="shared" ref="DU70:DU89" si="391">IF(AND(DN70&lt;&gt;"",$G70="2"),_xlfn.RANK.EQ(DN70,$DT$6:$DT$89),"")</f>
        <v/>
      </c>
      <c r="DV70" s="52" t="str">
        <f t="shared" ref="DV70:DV101" si="392">IF(IF(DU70&lt;&gt;"",IF(MAX(COUNTIF($DU$6:$DU$89,$DU$6:$DU$89))&gt;1,"x",""),"")&lt;&gt;"",DU70+1,"")</f>
        <v/>
      </c>
      <c r="DW70" s="54" t="str">
        <f t="shared" ref="DW70:DW89" si="393">IF(DU70&lt;&gt;"",IF($G70="3",IF(DN70&lt;&gt;"",IF(AND(DU70&lt;=10,DN70&gt;=$DT$92),HLOOKUP(DU70,Points_Table_Modified,IF(ES70&gt;=6,8,ES70+2),FALSE),0),""),IF(DN70&lt;&gt;"",IF(AND(DU70&lt;=10,DN70&gt;=$DT$92),HLOOKUP(DU70,Points_Table,IF(ES70&gt;=6,8,ES70+2),FALSE),0),"")),"")</f>
        <v/>
      </c>
      <c r="DX70" s="53" t="str">
        <f t="shared" ref="DX70:DX101" si="394">IF(DV70&lt;&gt;"",AVERAGE(IF(AND($G70="3",DV70&lt;&gt;""),HLOOKUP(DV70,Points_Table_Modified,IF(ES70&gt;=6,8,ES70+2),FALSE),IF(DV70&lt;&gt;"",HLOOKUP(DV70,Points_Table,IF(ES70&gt;=6,8,ES70+2),FALSE),"")),DW70),DW70)</f>
        <v/>
      </c>
      <c r="DY70" s="51" t="str">
        <f t="shared" ref="DY70:DY89" si="395">IF(AND($G70="3",DN70&lt;&gt;""),DN70,"")</f>
        <v/>
      </c>
      <c r="DZ70" s="52" t="str">
        <f t="shared" ref="DZ70:DZ89" si="396">IF(AND(DN70&lt;&gt;"",$G70="3"),_xlfn.RANK.EQ(DN70,$DY$6:$DY$89),"")</f>
        <v/>
      </c>
      <c r="EA70" s="52" t="str">
        <f t="shared" ref="EA70:EA101" si="397">IF(IF(DZ70&lt;&gt;"",IF(MAX(COUNTIF($DZ$6:$DZ$89,$DZ$6:$DZ$89))&gt;1,"x",""),"")&lt;&gt;"",DZ70+1,"")</f>
        <v/>
      </c>
      <c r="EB70" s="52" t="str">
        <f t="shared" ref="EB70:EB89" si="398">IF(DZ70&lt;&gt;"",IF($G70="3",IF(DN70&lt;&gt;"",IF(AND(DZ70&lt;=20,DN70&gt;=$DY$92),HLOOKUP(DZ70,Points_Table_Modified,IF(ES70&gt;=6,8,ES70+2),FALSE),0),""),IF(DN70&lt;&gt;"",IF(AND(DZ70&lt;=10,DN70&gt;=$DY$92),HLOOKUP(DZ70,Points_Table,IF(ES70&gt;=6,8,ES70+2),FALSE),0),"")),"")</f>
        <v/>
      </c>
      <c r="EC70" s="53" t="str">
        <f t="shared" ref="EC70:EC101" si="399">IF(EA70&lt;&gt;"",AVERAGE(IF(AND($G70="3",EA70&lt;&gt;""),HLOOKUP(EA70,Points_Table_Modified,IF(ES70&gt;=6,8,ES70+2),FALSE),IF(EA70&lt;&gt;"",HLOOKUP(EA70,Points_Table,IF(ES70&gt;=6,8,ES70+2),FALSE),"")),EB70),EB70)</f>
        <v/>
      </c>
      <c r="ED70" s="51" t="str">
        <f t="shared" ref="ED70:ED89" si="400">IF(AND($G70="4",DN70&lt;&gt;""),DN70,"")</f>
        <v/>
      </c>
      <c r="EE70" s="52" t="str">
        <f t="shared" ref="EE70:EE89" si="401">IF(AND(DN70&lt;&gt;"",G70="4"),_xlfn.RANK.EQ(DN70,$ED$6:$ED$89),"")</f>
        <v/>
      </c>
      <c r="EF70" s="52" t="str">
        <f t="shared" ref="EF70:EF101" si="402">IF(IF(EE70&lt;&gt;"",IF(MAX(COUNTIF($EE$6:$EE$89,$EE$6:$EE$89))&gt;1,"x",""),"")&lt;&gt;"",EE70+1,"")</f>
        <v/>
      </c>
      <c r="EG70" s="52" t="str">
        <f t="shared" ref="EG70:EG89" si="403">IF(EE70&lt;&gt;"",IF($G70="3",IF(DN70&lt;&gt;"",IF(AND(EE70&lt;=10,DN70&gt;=$ED$92),HLOOKUP(EE70,Points_Table_Modified,IF(ES70&gt;=6,8,ES70+2),FALSE),0),""),IF(DN70&lt;&gt;"",IF(AND(EE70&lt;=10,DN70&gt;=$ED$92),HLOOKUP(EE70,Points_Table,IF(ES70&gt;=6,8,ES70+2),FALSE),0),"")),"")</f>
        <v/>
      </c>
      <c r="EH70" s="53" t="str">
        <f t="shared" ref="EH70:EH101" si="404">IF(EF70&lt;&gt;"",AVERAGE(IF(AND($G70="3",EF70&lt;&gt;""),HLOOKUP(EF70,Points_Table_Modified,IF(ES70&gt;=6,8,ES70+2),FALSE),IF(EF70&lt;&gt;"",HLOOKUP(EF70,Points_Table,IF(ES70&gt;=6,8,ES70+2),FALSE),"")),EG70),EG70)</f>
        <v/>
      </c>
      <c r="EI70" s="51" t="str">
        <f t="shared" ref="EI70:EI89" si="405">IF(AND($G70="5",DN70&lt;&gt;""),DN70,"")</f>
        <v/>
      </c>
      <c r="EJ70" s="52" t="str">
        <f t="shared" ref="EJ70:EJ89" si="406">IF(AND(DN70&lt;&gt;"",$G70="5"),_xlfn.RANK.EQ(DN70,$EI$6:$EI$89),"")</f>
        <v/>
      </c>
      <c r="EK70" s="52" t="str">
        <f t="shared" ref="EK70:EK101" si="407">IF(IF(EJ70&lt;&gt;"",IF(MAX(COUNTIF($EJ$6:$EJ$89,$EJ$6:$EJ$89))&gt;1,"x",""),"")&lt;&gt;"",EJ70+1,"")</f>
        <v/>
      </c>
      <c r="EL70" s="52" t="str">
        <f t="shared" ref="EL70:EL89" si="408">IF(EJ70&lt;&gt;"",IF($G70="3",IF(DN70&lt;&gt;"",IF(AND(EJ70&lt;=10,DN70&gt;=$EI$92),HLOOKUP(EJ70,Points_Table_Modified,IF(ES70&gt;=6,8,ES70+2),FALSE),0),""),IF(DN70&lt;&gt;"",IF(AND(EJ70&lt;=10,DN70&gt;=$EI$92),HLOOKUP(EJ70,Points_Table,IF(ES70&gt;=6,8,ES70+2),FALSE),0),"")),"")</f>
        <v/>
      </c>
      <c r="EM70" s="53" t="str">
        <f t="shared" ref="EM70:EM101" si="409">IF(EK70&lt;&gt;"",AVERAGE(IF(AND($G70="3",EK70&lt;&gt;""),HLOOKUP(EK70,Points_Table_Modified,IF(ES70&gt;=6,8,ES70+2),FALSE),IF(EK70&lt;&gt;"",HLOOKUP(EK70,Points_Table,IF(ES70&gt;=6,8,ES70+2),FALSE),"")),EL70),EL70)</f>
        <v/>
      </c>
      <c r="EN70" s="51" t="str">
        <f t="shared" ref="EN70:EN89" si="410">IF(AND($G70="6",DN70&lt;&gt;""),DN70,"")</f>
        <v/>
      </c>
      <c r="EO70" s="52" t="str">
        <f t="shared" ref="EO70:EO89" si="411">IF(AND(DN70&lt;&gt;"",$G70="6"),_xlfn.RANK.EQ(DN70,$EN$6:$EN$89),"")</f>
        <v/>
      </c>
      <c r="EP70" s="52" t="str">
        <f t="shared" ref="EP70:EP101" si="412">IF(IF(EO70&lt;&gt;"",IF(MAX(COUNTIF($EO$6:$EO$89,$EO$6:$EO$89))&gt;1,"x",""),"")&lt;&gt;"",EO70+1,"")</f>
        <v/>
      </c>
      <c r="EQ70" s="52" t="str">
        <f t="shared" ref="EQ70:EQ89" si="413">IF(EO70&lt;&gt;"",IF($G70="3",IF(DN70&lt;&gt;"",IF(AND(EO70&lt;=10,DN70&gt;=$EN$92),HLOOKUP(EO70,Points_Table_Modified,IF(ES70&gt;=6,8,ES70+2),FALSE),0),""),IF(DN70&lt;&gt;"",IF(AND(EO70&lt;=10,DN70&gt;=$EN$92),HLOOKUP(EO70,Points_Table,IF(ES70&gt;=6,8,ES70+2),FALSE),0),"")),"")</f>
        <v/>
      </c>
      <c r="ER70" s="53" t="str">
        <f t="shared" ref="ER70:ER101" si="414">IF(EP70&lt;&gt;"",AVERAGE(IF(AND($G70="3",EP70&lt;&gt;""),HLOOKUP(EP70,Points_Table_Modified,IF(ES70&gt;=6,8,ES70+2),FALSE),IF(EP70&lt;&gt;"",HLOOKUP(EP70,Points_Table,IF(ES70&gt;=6,8,ES70+2),FALSE),"")),EQ70),EQ70)</f>
        <v/>
      </c>
      <c r="ES70" s="57" t="e">
        <f t="shared" si="135"/>
        <v>#N/A</v>
      </c>
      <c r="ET70" s="52" t="str">
        <f t="shared" ref="ET70:ET89" si="415">CONCATENATE(EO70,EJ70,EE70,DZ70,DU70,DP70)</f>
        <v/>
      </c>
      <c r="EU70" s="118" t="str">
        <f t="shared" ref="EU70:EU101" si="416">IF(ET70&lt;&gt;"",IF(AND($G70="3",DN70&lt;&gt;""),10,IF(DN70&lt;&gt;"",5,"")),"")</f>
        <v/>
      </c>
      <c r="EV70" s="118">
        <f t="shared" ref="EV70:EV89" si="417">_xlfn.NUMBERVALUE(IF(ET70&lt;&gt;"",CONCATENATE(ER70,EM70,EH70,EC70,DX70,DS70),""))</f>
        <v>0</v>
      </c>
      <c r="EW70" s="56">
        <f t="shared" ref="EW70:EW101" si="418">IFERROR(EU70+EV70,0)</f>
        <v>0</v>
      </c>
      <c r="EX70" s="90"/>
      <c r="EY70" s="52" t="str">
        <f t="shared" ref="EY70:EY101" si="419">IF(AND($G70="1",EX70&lt;&gt;""),EX70,"")</f>
        <v/>
      </c>
      <c r="EZ70" s="52" t="str">
        <f t="shared" ref="EZ70:EZ89" si="420">IF(AND(EX70&lt;&gt;"",$G70="1"),_xlfn.RANK.EQ(EX70,$EY$6:$EY$89),"")</f>
        <v/>
      </c>
      <c r="FA70" s="52" t="str">
        <f t="shared" ref="FA70:FA101" si="421">IF(IF(EZ70&lt;&gt;"",IF(MAX(COUNTIF($EZ$6:$EZ$89,$EZ$6:$EZ$89))&gt;1,"x",""),"")&lt;&gt;"",EZ70+1,"")</f>
        <v/>
      </c>
      <c r="FB70" s="52" t="str">
        <f t="shared" ref="FB70:FB89" si="422">IF(EZ70&lt;&gt;"",IF($G70="3",IF(EX70&lt;&gt;"",IF(AND(EZ70&lt;=10,EX70&gt;=$EY$92),HLOOKUP(EZ70,Points_Table_Modified,IF(GC70&gt;=6,8,GC70+2),FALSE),0),""),IF(EX70&lt;&gt;"",IF(AND(EZ70&lt;=10,EX70&gt;=$EY$92),HLOOKUP(EZ70,Points_Table,IF(GC70&gt;=6,8,GC70+2),FALSE),0),"")),"")</f>
        <v/>
      </c>
      <c r="FC70" s="56" t="str">
        <f t="shared" ref="FC70:FC101" si="423">IF(FB70&gt;0,IF(FA70&lt;&gt;"",AVERAGE(IF(AND($G70="3",FA70&lt;&gt;""),HLOOKUP(FA70,Points_Table_Modified,IF(GC70&gt;=6,8,GC70+2),FALSE),IF(FA70&lt;&gt;"",HLOOKUP(FA70,Points_Table,IF(GC70&gt;=6,8,GC70+2),FALSE),"")),FB70),FB70),0)</f>
        <v/>
      </c>
      <c r="FD70" s="51" t="str">
        <f t="shared" ref="FD70:FD89" si="424">IF(AND($G70="2",EX70&lt;&gt;""),EX70,"")</f>
        <v/>
      </c>
      <c r="FE70" s="52" t="str">
        <f t="shared" ref="FE70:FE89" si="425">IF(AND(EX70&lt;&gt;"",$G70="2"),_xlfn.RANK.EQ(EX70,$FD$6:$FD$89),"")</f>
        <v/>
      </c>
      <c r="FF70" s="52" t="str">
        <f t="shared" ref="FF70:FF101" si="426">IF(IF(FE70&lt;&gt;"",IF(MAX(COUNTIF($FE$6:$FE$89,$FE$6:$FE$89))&gt;1,"x",""),"")&lt;&gt;"",FE70+1,"")</f>
        <v/>
      </c>
      <c r="FG70" s="54" t="str">
        <f t="shared" ref="FG70:FG89" si="427">IF(FE70&lt;&gt;"",IF($G70="3",IF(EX70&lt;&gt;"",IF(AND(FE70&lt;=10,EX70&gt;=$FD$92),HLOOKUP(FE70,Points_Table_Modified,IF(GC70&gt;=6,8,GC70+2),FALSE),0),""),IF(EX70&lt;&gt;"",IF(AND(FE70&lt;=10,EX70&gt;=$FD$92),HLOOKUP(FE70,Points_Table,IF(GC70&gt;=6,8,GC70+2),FALSE),0),"")),"")</f>
        <v/>
      </c>
      <c r="FH70" s="56" t="str">
        <f t="shared" ref="FH70:FH101" si="428">IF(FG70&gt;0,IF(FF70&lt;&gt;"",AVERAGE(IF(AND($G70="3",FF70&lt;&gt;""),HLOOKUP(FF70,Points_Table_Modified,IF(GC70&gt;=6,8,GC70+2),FALSE),IF(FF70&lt;&gt;"",HLOOKUP(FF70,Points_Table,IF(GC70&gt;=6,8,GC70+2),FALSE),"")),FG70),FG70),0)</f>
        <v/>
      </c>
      <c r="FI70" s="51" t="str">
        <f t="shared" ref="FI70:FI89" si="429">IF(AND($G70="3",EX70&lt;&gt;""),EX70,"")</f>
        <v/>
      </c>
      <c r="FJ70" s="52" t="str">
        <f t="shared" ref="FJ70:FJ89" si="430">IF(AND(EX70&lt;&gt;"",$G70="3"),_xlfn.RANK.EQ(EX70,$FI$6:$FI$89),"")</f>
        <v/>
      </c>
      <c r="FK70" s="52" t="str">
        <f t="shared" ref="FK70:FK101" si="431">IF(IF(FJ70&lt;&gt;"",IF(MAX(COUNTIF($FJ$6:$FJ$89,$FJ$6:$FJ$89))&gt;1,"x",""),"")&lt;&gt;"",FJ70+1,"")</f>
        <v/>
      </c>
      <c r="FL70" s="52" t="str">
        <f t="shared" ref="FL70:FL89" si="432">IF(FJ70&lt;&gt;"",IF($G70="3",IF(EX70&lt;&gt;"",IF(AND(FJ70&lt;=20,EX70&gt;=$FI$92),HLOOKUP(FJ70,Points_Table_Modified,IF(GC70&gt;=6,8,GC70+2),FALSE),0),""),IF(EX70&lt;&gt;"",IF(AND(FJ70&lt;=10,EX70&gt;=$FI$92),HLOOKUP(FJ70,Points_Table,IF(GC70&gt;=6,8,GC70+2),FALSE),0),"")),"")</f>
        <v/>
      </c>
      <c r="FM70" s="56" t="str">
        <f t="shared" ref="FM70:FM101" si="433">IF(FL70&gt;0,IF(FK70&lt;&gt;"",AVERAGE(IF(AND($G70="3",FK70&lt;&gt;""),HLOOKUP(FK70,Points_Table_Modified,IF(GC70&gt;=6,8,GC70+2),FALSE),IF(FK70&lt;&gt;"",HLOOKUP(FK70,Points_Table,IF(GC70&gt;=6,8,GC70+2),FALSE),"")),FL70),FL70),0)</f>
        <v/>
      </c>
      <c r="FN70" s="51" t="str">
        <f t="shared" ref="FN70:FN89" si="434">IF(AND($G70="4",EX70&lt;&gt;""),EX70,"")</f>
        <v/>
      </c>
      <c r="FO70" s="52" t="str">
        <f t="shared" ref="FO70:FO89" si="435">IF(AND(EX70&lt;&gt;"",G70="4"),_xlfn.RANK.EQ(EX70,$FN$6:$FN$89),"")</f>
        <v/>
      </c>
      <c r="FP70" s="52" t="str">
        <f t="shared" ref="FP70:FP101" si="436">IF(IF(FO70&lt;&gt;"",IF(MAX(COUNTIF($FO$6:$FO$89,$FO$6:$FO$89))&gt;1,"x",""),"")&lt;&gt;"",FO70+1,"")</f>
        <v/>
      </c>
      <c r="FQ70" s="52" t="str">
        <f t="shared" ref="FQ70:FQ89" si="437">IF(FO70&lt;&gt;"",IF($G70="3",IF(EX70&lt;&gt;"",IF(AND(FO70&lt;=10,EX70&gt;=$FN$92),HLOOKUP(FO70,Points_Table_Modified,IF(GC70&gt;=6,8,GC70+2),FALSE),0),""),IF(EX70&lt;&gt;"",IF(AND(FO70&lt;=10,EX70&gt;=$FN$92),HLOOKUP(FO70,Points_Table,IF(GC70&gt;=6,8,GC70+2),FALSE),0),"")),"")</f>
        <v/>
      </c>
      <c r="FR70" s="56" t="str">
        <f t="shared" ref="FR70:FR101" si="438">IF(FQ70&gt;0,IF(FP70&lt;&gt;"",AVERAGE(IF(AND($G70="3",FP70&lt;&gt;""),HLOOKUP(FP70,Points_Table_Modified,IF(GC70&gt;=6,8,GC70+2),FALSE),IF(FP70&lt;&gt;"",HLOOKUP(FP70,Points_Table,IF(GC70&gt;=6,8,GC70+2),FALSE),"")),FQ70),FQ70),0)</f>
        <v/>
      </c>
      <c r="FS70" s="51" t="str">
        <f t="shared" ref="FS70:FS89" si="439">IF(AND($G70="5",EX70&lt;&gt;""),EX70,"")</f>
        <v/>
      </c>
      <c r="FT70" s="52" t="str">
        <f t="shared" ref="FT70:FT89" si="440">IF(AND(EX70&lt;&gt;"",$G70="5"),_xlfn.RANK.EQ(EX70,$FS$6:$FS$89),"")</f>
        <v/>
      </c>
      <c r="FU70" s="52" t="str">
        <f t="shared" ref="FU70:FU101" si="441">IF(IF(FT70&lt;&gt;"",IF(MAX(COUNTIF($FT$6:$FT$89,$FT$6:$FT$89))&gt;1,"x",""),"")&lt;&gt;"",FT70+1,"")</f>
        <v/>
      </c>
      <c r="FV70" s="52" t="str">
        <f t="shared" ref="FV70:FV89" si="442">IF(FT70&lt;&gt;"",IF($G70="3",IF(EX70&lt;&gt;"",IF(AND(FT70&lt;=10,EX70&gt;=$FS$92),HLOOKUP(FT70,Points_Table_Modified,IF(GC70&gt;=6,8,GC70+2),FALSE),0),""),IF(EX70&lt;&gt;"",IF(AND(FT70&lt;=10,EX70&gt;=$FS$92),HLOOKUP(FT70,Points_Table,IF(GC70&gt;=6,8,GC70+2),FALSE),0),"")),"")</f>
        <v/>
      </c>
      <c r="FW70" s="56" t="str">
        <f t="shared" ref="FW70:FW101" si="443">IF(FV70&gt;0,IF(FU70&lt;&gt;"",AVERAGE(IF(AND($G70="3",FU70&lt;&gt;""),HLOOKUP(FU70,Points_Table_Modified,IF(GC70&gt;=6,8,GC70+2),FALSE),IF(FU70&lt;&gt;"",HLOOKUP(FU70,Points_Table,IF(GC70&gt;=6,8,GC70+2),FALSE),"")),FV70),FV70),0)</f>
        <v/>
      </c>
      <c r="FX70" s="51" t="str">
        <f t="shared" ref="FX70:FX89" si="444">IF(AND($G70="6",EX70&lt;&gt;""),EX70,"")</f>
        <v/>
      </c>
      <c r="FY70" s="52" t="str">
        <f t="shared" ref="FY70:FY89" si="445">IF(AND(EX70&lt;&gt;"",$G70="6"),_xlfn.RANK.EQ(EX70,$FX$6:$FX$89),"")</f>
        <v/>
      </c>
      <c r="FZ70" s="52" t="str">
        <f t="shared" ref="FZ70:FZ101" si="446">IF(IF(FY70&lt;&gt;"",IF(MAX(COUNTIF($FY$6:$FY$89,$FY$6:$FY$89))&gt;1,"x",""),"")&lt;&gt;"",FY70+1,"")</f>
        <v/>
      </c>
      <c r="GA70" s="52" t="str">
        <f t="shared" ref="GA70:GA89" si="447">IF(FY70&lt;&gt;"",IF($G70="3",IF(EX70&lt;&gt;"",IF(AND(FY70&lt;=10,EX70&gt;=$FX$92),HLOOKUP(FY70,Points_Table_Modified,IF(GC70&gt;=6,8,GC70+2),FALSE),0),""),IF(EX70&lt;&gt;"",IF(AND(FY70&lt;=10,EX70&gt;=$FX$92),HLOOKUP(FY70,Points_Table,IF(GC70&gt;=6,8,GC70+2),FALSE),0),"")),"")</f>
        <v/>
      </c>
      <c r="GB70" s="56" t="str">
        <f t="shared" ref="GB70:GB101" si="448">IF(GA70&gt;0,IF(FZ70&lt;&gt;"",AVERAGE(IF(AND($G70="3",FZ70&lt;&gt;""),HLOOKUP(FZ70,Points_Table_Modified,IF(GC70&gt;=6,8,GC70+2),FALSE),IF(FZ70&lt;&gt;"",HLOOKUP(FZ70,Points_Table,IF(GC70&gt;=6,8,GC70+2),FALSE),"")),GA70),GA70),0)</f>
        <v/>
      </c>
      <c r="GC70" s="57" t="e">
        <f t="shared" ref="GC70:GC89" si="449">VLOOKUP($G70,Entries_D_Event,8,FALSE)</f>
        <v>#N/A</v>
      </c>
      <c r="GD70" s="52" t="str">
        <f t="shared" ref="GD70:GD89" si="450">CONCATENATE(FY70,FT70,FO70,FJ70,FE70,EZ70)</f>
        <v/>
      </c>
      <c r="GE70" s="118" t="str">
        <f t="shared" ref="GE70:GE101" si="451">IF(GD70&lt;&gt;"",IF(AND($G70="3",EX70&lt;&gt;""),10,IF(EX70&lt;&gt;"",5,"")),"")</f>
        <v/>
      </c>
      <c r="GF70" s="118">
        <f t="shared" ref="GF70:GF89" si="452">_xlfn.NUMBERVALUE(IF(GD70&lt;&gt;"",CONCATENATE(GB70,FW70,FR70,FM70,FH70,FC70),""))</f>
        <v>0</v>
      </c>
      <c r="GG70" s="56">
        <f t="shared" ref="GG70:GG101" si="453">IFERROR(GE70+GF70,0)</f>
        <v>0</v>
      </c>
      <c r="GH70" s="90"/>
      <c r="GI70" s="52" t="str">
        <f t="shared" ref="GI70:GI101" si="454">IF(AND($G70="1",GH70&lt;&gt;""),GH70,"")</f>
        <v/>
      </c>
      <c r="GJ70" s="52" t="str">
        <f t="shared" ref="GJ70:GJ89" si="455">IF(AND(GH70&lt;&gt;"",$G70="1"),_xlfn.RANK.EQ(GH70,$GI$6:$GI$89),"")</f>
        <v/>
      </c>
      <c r="GK70" s="52" t="str">
        <f t="shared" ref="GK70:GK101" si="456">IF(IF(GJ70&lt;&gt;"",IF(MAX(COUNTIF($GJ$6:$GJ$89,$GJ$6:$GJ$89))&gt;1,"x",""),"")&lt;&gt;"",GJ70+1,"")</f>
        <v/>
      </c>
      <c r="GL70" s="52" t="str">
        <f t="shared" ref="GL70:GL89" si="457">IF(GJ70&lt;&gt;"",IF($G70="3",IF(GH70&lt;&gt;"",IF(AND(GJ70&lt;=10,GH70&gt;=$GI$92),HLOOKUP(GJ70,Points_Table_Modified,IF(HM70&gt;=6,8,HM70+2),FALSE),0),""),IF(GH70&lt;&gt;"",IF(AND(GJ70&lt;=10,GH70&gt;=$GI$92),HLOOKUP(GJ70,Points_Table,IF(HM70&gt;=6,8,HM70+2),FALSE),0),"")),"")</f>
        <v/>
      </c>
      <c r="GM70" s="53" t="str">
        <f t="shared" ref="GM70:GM101" si="458">IF(GK70&lt;&gt;"",AVERAGE(IF(AND($G70="3",GK70&lt;&gt;""),HLOOKUP(GK70,Points_Table_Modified,IF(HM70&gt;=6,8,HM70+2),FALSE),IF(GK70&lt;&gt;"",HLOOKUP(GK70,Points_Table,IF(HM70&gt;=6,8,HM70+2),FALSE),"")),GL70),GL70)</f>
        <v/>
      </c>
      <c r="GN70" s="51" t="str">
        <f t="shared" ref="GN70:GN89" si="459">IF(AND($G70="2",GH70&lt;&gt;""),GH70,"")</f>
        <v/>
      </c>
      <c r="GO70" s="52" t="str">
        <f t="shared" ref="GO70:GO89" si="460">IF(AND(GH70&lt;&gt;"",$G70="2"),_xlfn.RANK.EQ(GH70,$GN$6:$GN$89),"")</f>
        <v/>
      </c>
      <c r="GP70" s="52" t="str">
        <f t="shared" ref="GP70:GP101" si="461">IF(IF(GO70&lt;&gt;"",IF(MAX(COUNTIF($GO$6:$GO$89,$GO$6:$GO$89))&gt;1,"x",""),"")&lt;&gt;"",GO70+1,"")</f>
        <v/>
      </c>
      <c r="GQ70" s="54" t="str">
        <f t="shared" ref="GQ70:GQ89" si="462">IF(GO70&lt;&gt;"",IF($G70="3",IF(GH70&lt;&gt;"",IF(AND(GO70&lt;=10,GH70&gt;=$GN$92),HLOOKUP(GO70,Points_Table_Modified,IF(HM70&gt;=6,8,HM70+2),FALSE),0),""),IF(GH70&lt;&gt;"",IF(AND(GO70&lt;=10,GH70&gt;=$GN$92),HLOOKUP(GO70,Points_Table,IF(HM70&gt;=6,8,HM70+2),FALSE),0),"")),"")</f>
        <v/>
      </c>
      <c r="GR70" s="53" t="str">
        <f t="shared" ref="GR70:GR101" si="463">IF(GP70&lt;&gt;"",AVERAGE(IF(AND($G70="3",GP70&lt;&gt;""),HLOOKUP(GP70,Points_Table_Modified,IF(HM70&gt;=6,8,HM70+2),FALSE),IF(GP70&lt;&gt;"",HLOOKUP(GP70,Points_Table,IF(HM70&gt;=6,8,HM70+2),FALSE),"")),GQ70),GQ70)</f>
        <v/>
      </c>
      <c r="GS70" s="51" t="str">
        <f t="shared" ref="GS70:GS89" si="464">IF(AND($G70="3",GH70&lt;&gt;""),GH70,"")</f>
        <v/>
      </c>
      <c r="GT70" s="52" t="str">
        <f t="shared" ref="GT70:GT89" si="465">IF(AND(GH70&lt;&gt;"",$G70="3"),_xlfn.RANK.EQ(GH70,$GS$6:$GS$89),"")</f>
        <v/>
      </c>
      <c r="GU70" s="52" t="str">
        <f t="shared" ref="GU70:GU101" si="466">IF(IF(GT70&lt;&gt;"",IF(MAX(COUNTIF($GT$6:$GT$89,$GT$6:$GT$89))&gt;1,"x",""),"")&lt;&gt;"",GT70+1,"")</f>
        <v/>
      </c>
      <c r="GV70" s="52" t="str">
        <f t="shared" ref="GV70:GV89" si="467">IF(GT70&lt;&gt;"",IF($G70="3",IF(GH70&lt;&gt;"",IF(AND(GT70&lt;=20,GH70&gt;=$GS$92),HLOOKUP(GT70,Points_Table_Modified,IF(HM70&gt;=6,8,HM70+2),FALSE),0),""),IF(GH70&lt;&gt;"",IF(AND(GT70&lt;=10,GH70&gt;=$GS$92),HLOOKUP(GT70,Points_Table,IF(HM70&gt;=6,8,HM70+2),FALSE),0),"")),"")</f>
        <v/>
      </c>
      <c r="GW70" s="53" t="str">
        <f t="shared" ref="GW70:GW101" si="468">IF(GU70&lt;&gt;"",AVERAGE(IF(AND($G70="3",GU70&lt;&gt;""),HLOOKUP(GU70,Points_Table_Modified,IF(HM70&gt;=6,8,HM70+2),FALSE),IF(GU70&lt;&gt;"",HLOOKUP(GU70,Points_Table,IF(HM70&gt;=6,8,HM70+2),FALSE),"")),GV70),GV70)</f>
        <v/>
      </c>
      <c r="GX70" s="51" t="str">
        <f t="shared" ref="GX70:GX89" si="469">IF(AND($G70="4",GH70&lt;&gt;""),GH70,"")</f>
        <v/>
      </c>
      <c r="GY70" s="52" t="str">
        <f t="shared" ref="GY70:GY89" si="470">IF(AND($GH70&lt;&gt;"",G70="4"),_xlfn.RANK.EQ(GH70,$GX$6:$GX$89),"")</f>
        <v/>
      </c>
      <c r="GZ70" s="52" t="str">
        <f t="shared" ref="GZ70:GZ101" si="471">IF(IF(GY70&lt;&gt;"",IF(MAX(COUNTIF($GY$6:$GY$89,$GY$6:$GY$89))&gt;1,"x",""),"")&lt;&gt;"",GY70+1,"")</f>
        <v/>
      </c>
      <c r="HA70" s="52" t="str">
        <f t="shared" ref="HA70:HA89" si="472">IF(GY70&lt;&gt;"",IF($G70="3",IF(GH70&lt;&gt;"",IF(AND(GY70&lt;=10,GH70&gt;=$GX$92),HLOOKUP(GY70,Points_Table_Modified,IF(HM70&gt;=6,8,HM70+2),FALSE),0),""),IF(GH70&lt;&gt;"",IF(AND(GY70&lt;=10,GH70&gt;=$GX$92),HLOOKUP(GY70,Points_Table,IF(HM70&gt;=6,8,HM70+2),FALSE),0),"")),"")</f>
        <v/>
      </c>
      <c r="HB70" s="53" t="str">
        <f t="shared" ref="HB70:HB101" si="473">IF(GZ70&lt;&gt;"",AVERAGE(IF(AND($G70="3",GZ70&lt;&gt;""),HLOOKUP(GZ70,Points_Table_Modified,IF(HM70&gt;=6,8,HM70+2),FALSE),IF(GZ70&lt;&gt;"",HLOOKUP(GZ70,Points_Table,IF(HM70&gt;=6,8,HM70+2),FALSE),"")),HA70),HA70)</f>
        <v/>
      </c>
      <c r="HC70" s="51" t="str">
        <f t="shared" ref="HC70:HC89" si="474">IF(AND($G70="5",GH70&lt;&gt;""),GH70,"")</f>
        <v/>
      </c>
      <c r="HD70" s="52" t="str">
        <f t="shared" ref="HD70:HD89" si="475">IF(AND(GH70&lt;&gt;"",$G70="5"),_xlfn.RANK.EQ(GH70,$HC$6:$HC$89),"")</f>
        <v/>
      </c>
      <c r="HE70" s="52" t="str">
        <f t="shared" ref="HE70:HE101" si="476">IF(IF(HD70&lt;&gt;"",IF(MAX(COUNTIF($HD$6:$HD$89,$HD$6:$HD$89))&gt;1,"x",""),"")&lt;&gt;"",HD70+1,"")</f>
        <v/>
      </c>
      <c r="HF70" s="52" t="str">
        <f t="shared" ref="HF70:HF89" si="477">IF(HD70&lt;&gt;"",IF($G70="3",IF(GH70&lt;&gt;"",IF(AND(HD70&lt;=10,GH70&gt;=$HC$92),HLOOKUP(HD70,Points_Table_Modified,IF(HM70&gt;=6,8,HM70+2),FALSE),0),""),IF(GH70&lt;&gt;"",IF(AND(HD70&lt;=10,GH70&gt;=$HC$92),HLOOKUP(HD70,Points_Table,IF(HM70&gt;=6,8,HM70+2),FALSE),0),"")),"")</f>
        <v/>
      </c>
      <c r="HG70" s="53" t="str">
        <f t="shared" ref="HG70:HG101" si="478">IF(HE70&lt;&gt;"",AVERAGE(IF(AND($G70="3",HE70&lt;&gt;""),HLOOKUP(HE70,Points_Table_Modified,IF(HM70&gt;=6,8,HM70+2),FALSE),IF(HE70&lt;&gt;"",HLOOKUP(HE70,Points_Table,IF(HM70&gt;=6,8,HM70+2),FALSE),"")),HF70),HF70)</f>
        <v/>
      </c>
      <c r="HH70" s="51" t="str">
        <f t="shared" ref="HH70:HH89" si="479">IF(AND($G70="6",GH70&lt;&gt;""),GH70,"")</f>
        <v/>
      </c>
      <c r="HI70" s="52" t="str">
        <f t="shared" ref="HI70:HI89" si="480">IF(AND(GH70&lt;&gt;"",$G70="6"),_xlfn.RANK.EQ(GH70,$HH$6:$HH$89),"")</f>
        <v/>
      </c>
      <c r="HJ70" s="52" t="str">
        <f t="shared" ref="HJ70:HJ101" si="481">IF(IF(HI70&lt;&gt;"",IF(MAX(COUNTIF($HI$6:$HI$89,$HI$6:$HI$89))&gt;1,"x",""),"")&lt;&gt;"",HI70+1,"")</f>
        <v/>
      </c>
      <c r="HK70" s="52" t="str">
        <f t="shared" ref="HK70:HK89" si="482">IF(HI70&lt;&gt;"",IF($G70="3",IF(GH70&lt;&gt;"",IF(AND(HI70&lt;=10,GH70&gt;=$HH$92),HLOOKUP(HI70,Points_Table_Modified,IF(HM70&gt;=6,8,HM70+2),FALSE),0),""),IF(GH70&lt;&gt;"",IF(AND(HI70&lt;=10,GH70&gt;=$HH$92),HLOOKUP(HI70,Points_Table,IF(HM70&gt;=6,8,HM70+2),FALSE),0),"")),"")</f>
        <v/>
      </c>
      <c r="HL70" s="53" t="str">
        <f t="shared" ref="HL70:HL101" si="483">IF(HJ70&lt;&gt;"",AVERAGE(IF(AND($G70="3",HJ70&lt;&gt;""),HLOOKUP(HJ70,Points_Table_Modified,IF(HM70&gt;=6,8,HM70+2),FALSE),IF(HJ70&lt;&gt;"",HLOOKUP(HJ70,Points_Table,IF(HM70&gt;=6,8,HM70+2),FALSE),"")),HK70),HK70)</f>
        <v/>
      </c>
      <c r="HM70" s="57" t="e">
        <f t="shared" ref="HM70:HM89" si="484">VLOOKUP($G70,Entries_D_Event,9,FALSE)</f>
        <v>#N/A</v>
      </c>
      <c r="HN70" s="52" t="str">
        <f t="shared" ref="HN70:HN89" si="485">CONCATENATE(HI70,HD70,GY70,GT70,GO70,GJ70)</f>
        <v/>
      </c>
      <c r="HO70" s="118" t="str">
        <f t="shared" ref="HO70:HO101" si="486">IF(HN70&lt;&gt;"",IF(AND($G70="3",GH70&lt;&gt;""),10,IF(GH70&lt;&gt;"",5,"")),"")</f>
        <v/>
      </c>
      <c r="HP70" s="118">
        <f t="shared" ref="HP70:HP89" si="487">_xlfn.NUMBERVALUE(IF(HN70&lt;&gt;"",CONCATENATE(HL70,HG70,HB70,GW70,GR70,GM70),""))</f>
        <v>0</v>
      </c>
      <c r="HQ70" s="56">
        <f t="shared" ref="HQ70:HQ101" si="488">IFERROR(HO70+HP70,0)</f>
        <v>0</v>
      </c>
      <c r="HR70" s="90"/>
      <c r="HS70" s="52" t="str">
        <f t="shared" ref="HS70:HS101" si="489">IF(AND($G70="1",HR70&lt;&gt;""),HR70,"")</f>
        <v/>
      </c>
      <c r="HT70" s="52" t="str">
        <f t="shared" ref="HT70:HT89" si="490">IF(AND(HR70&lt;&gt;"",$G70="1"),_xlfn.RANK.EQ(HR70,$HS$6:$HS$89),"")</f>
        <v/>
      </c>
      <c r="HU70" s="52" t="str">
        <f t="shared" ref="HU70:HU101" si="491">IF(IF(HT70&lt;&gt;"",IF(MAX(COUNTIF($HT$6:$HT$89,$HT$6:$HT$89))&gt;1,"x",""),"")&lt;&gt;"",HT70+1,"")</f>
        <v/>
      </c>
      <c r="HV70" s="52" t="str">
        <f t="shared" si="213"/>
        <v/>
      </c>
      <c r="HW70" s="53" t="str">
        <f t="shared" si="214"/>
        <v/>
      </c>
      <c r="HX70" s="51" t="str">
        <f t="shared" ref="HX70:HX89" si="492">IF(AND($G70="2",HR70&lt;&gt;""),HR70,"")</f>
        <v/>
      </c>
      <c r="HY70" s="52" t="str">
        <f t="shared" ref="HY70:HY89" si="493">IF(AND(HR70&lt;&gt;"",$G70="2"),_xlfn.RANK.EQ(HR70,$HX$6:$HX$89),"")</f>
        <v/>
      </c>
      <c r="HZ70" s="52" t="str">
        <f t="shared" ref="HZ70:HZ101" si="494">IF(IF(HY70&lt;&gt;"",IF(MAX(COUNTIF($HY$6:$HY$89,$HY$6:$HY$89))&gt;1,"x",""),"")&lt;&gt;"",HY70+1,"")</f>
        <v/>
      </c>
      <c r="IA70" s="54" t="str">
        <f t="shared" si="218"/>
        <v/>
      </c>
      <c r="IB70" s="53" t="str">
        <f t="shared" si="219"/>
        <v/>
      </c>
      <c r="IC70" s="51" t="str">
        <f t="shared" ref="IC70:IC89" si="495">IF(AND($G70="3",HR70&lt;&gt;""),HR70,"")</f>
        <v/>
      </c>
      <c r="ID70" s="52" t="str">
        <f t="shared" ref="ID70:ID89" si="496">IF(AND(HR70&lt;&gt;"",$G70="3"),_xlfn.RANK.EQ(HR70,$IC$6:$IC$89),"")</f>
        <v/>
      </c>
      <c r="IE70" s="52" t="str">
        <f t="shared" ref="IE70:IE101" si="497">IF(IF(ID70&lt;&gt;"",IF(MAX(COUNTIF($ID$6:$ID$89,$ID$6:$ID$89))&gt;1,"x",""),"")&lt;&gt;"",ID70+1,"")</f>
        <v/>
      </c>
      <c r="IF70" s="52" t="str">
        <f t="shared" ref="IF70:IF89" si="498">IF(ID70&lt;&gt;"",IF($G70="3",IF(HR70&lt;&gt;"",IF(AND(ID70&lt;=20,HR70&gt;=$IC$92),HLOOKUP(ID70,Points_Table_Modified,IF(IW70&gt;=6,8,IW70+2),FALSE),0),""),IF(HR70&lt;&gt;"",IF(AND(ID70&lt;=10,HR70&gt;=$IC$92),HLOOKUP(ID70,Points_Table,IF(IW70&gt;=6,8,IW70+2),FALSE),0),"")),"")</f>
        <v/>
      </c>
      <c r="IG70" s="53" t="str">
        <f t="shared" ref="IG70:IG101" si="499">IF(IE70&lt;&gt;"",AVERAGE(IF(AND($G70="3",IE70&lt;&gt;""),HLOOKUP(IE70,Points_Table_Modified,IF(IW70&gt;=6,8,IW70+2),FALSE),IF(IE70&lt;&gt;"",HLOOKUP(IE70,Points_Table,IF(IW70&gt;=6,8,IW70+2),FALSE),"")),IF70),IF70)</f>
        <v/>
      </c>
      <c r="IH70" s="51" t="str">
        <f t="shared" ref="IH70:IH89" si="500">IF(AND($G70="4",HR70&lt;&gt;""),HR70,"")</f>
        <v/>
      </c>
      <c r="II70" s="52" t="str">
        <f t="shared" ref="II70:II89" si="501">IF(AND(HR70&lt;&gt;"",G70="4"),_xlfn.RANK.EQ(HR70,$IH$6:$IH$89),"")</f>
        <v/>
      </c>
      <c r="IJ70" s="52" t="str">
        <f t="shared" ref="IJ70:IJ101" si="502">IF(IF(II70&lt;&gt;"",IF(MAX(COUNTIF($II$6:$II$89,$II$6:$II$89))&gt;1,"x",""),"")&lt;&gt;"",II70+1,"")</f>
        <v/>
      </c>
      <c r="IK70" s="52" t="str">
        <f t="shared" si="228"/>
        <v/>
      </c>
      <c r="IL70" s="53" t="str">
        <f t="shared" si="229"/>
        <v/>
      </c>
      <c r="IM70" s="51" t="str">
        <f t="shared" ref="IM70:IM89" si="503">IF(AND($G70="5",HR70&lt;&gt;""),HR70,"")</f>
        <v/>
      </c>
      <c r="IN70" s="52" t="str">
        <f t="shared" ref="IN70:IN89" si="504">IF(AND(HR70&lt;&gt;"",$G70="5"),_xlfn.RANK.EQ(HR70,$IM$6:$IM$89),"")</f>
        <v/>
      </c>
      <c r="IO70" s="52" t="str">
        <f t="shared" ref="IO70:IO101" si="505">IF(IF(IN70&lt;&gt;"",IF(MAX(COUNTIF($IN$6:$IN$89,$IN$6:$IN$89))&gt;1,"x",""),"")&lt;&gt;"",IN70+1,"")</f>
        <v/>
      </c>
      <c r="IP70" s="52" t="str">
        <f t="shared" si="233"/>
        <v/>
      </c>
      <c r="IQ70" s="53" t="str">
        <f t="shared" si="234"/>
        <v/>
      </c>
      <c r="IR70" s="51" t="str">
        <f t="shared" ref="IR70:IR89" si="506">IF(AND($G70="6",HR70&lt;&gt;""),HR70,"")</f>
        <v/>
      </c>
      <c r="IS70" s="52" t="str">
        <f t="shared" ref="IS70:IS89" si="507">IF(AND(HR70&lt;&gt;"",$G70="6"),_xlfn.RANK.EQ(HR70,$IR$6:$IR$89),"")</f>
        <v/>
      </c>
      <c r="IT70" s="52" t="str">
        <f t="shared" ref="IT70:IT101" si="508">IF(IF(IS70&lt;&gt;"",IF(MAX(COUNTIF($IS$6:$IS$89,$IS$6:$IS$89))&gt;1,"x",""),"")&lt;&gt;"",IS70+1,"")</f>
        <v/>
      </c>
      <c r="IU70" s="52" t="str">
        <f t="shared" si="238"/>
        <v/>
      </c>
      <c r="IV70" s="53" t="str">
        <f t="shared" si="239"/>
        <v/>
      </c>
      <c r="IW70" s="57" t="e">
        <f t="shared" ref="IW70:IW89" si="509">VLOOKUP($G70,Entries_D_Event,10,FALSE)</f>
        <v>#N/A</v>
      </c>
      <c r="IX70" s="52" t="str">
        <f t="shared" ref="IX70:IX89" si="510">CONCATENATE(IS70,IN70,II70,ID70,HY70,HT70)</f>
        <v/>
      </c>
      <c r="IY70" s="118" t="str">
        <f t="shared" ref="IY70:IY101" si="511">IF(IX70&lt;&gt;"",IF(AND($G70="3",HR70&lt;&gt;""),10,IF(HR70&lt;&gt;"",5,"")),"")</f>
        <v/>
      </c>
      <c r="IZ70" s="118">
        <f t="shared" ref="IZ70:IZ89" si="512">_xlfn.NUMBERVALUE(IF(IX70&lt;&gt;"",CONCATENATE(IV70,IQ70,IL70,IG70,IB70,HW70),""))</f>
        <v>0</v>
      </c>
      <c r="JA70" s="56">
        <f t="shared" ref="JA70:JA101" si="513">IFERROR(IY70+IZ70,0)</f>
        <v>0</v>
      </c>
      <c r="JB70" s="90"/>
      <c r="JC70" s="52" t="str">
        <f t="shared" ref="JC70:JC101" si="514">IF(AND($G70="1",JB70&lt;&gt;""),JB70,"")</f>
        <v/>
      </c>
      <c r="JD70" s="52" t="str">
        <f t="shared" ref="JD70:JD89" si="515">IF(AND(JB70&lt;&gt;"",$G70="1"),_xlfn.RANK.EQ(JB70,$JC$6:$JC$89),"")</f>
        <v/>
      </c>
      <c r="JE70" s="52" t="str">
        <f t="shared" ref="JE70:JE101" si="516">IF(IF(JD70&lt;&gt;"",IF(MAX(COUNTIF($JD$6:$JD$89,$JD$6:$JD$89))&gt;1,"x",""),"")&lt;&gt;"",JD70+1,"")</f>
        <v/>
      </c>
      <c r="JF70" s="52" t="str">
        <f t="shared" ref="JF70:JF89" si="517">IF(JD70&lt;&gt;"",IF($G70="3",IF(JB70&lt;&gt;"",IF(AND(JD70&lt;=10,JB70&gt;=$JC$92),HLOOKUP(JD70,Points_Table_Modified,IF(KG70&gt;=6,8,KG70+2),FALSE),0),""),IF(JB70&lt;&gt;"",IF(AND(JD70&lt;=10,JB70&gt;=$JC$92),HLOOKUP(JD70,Points_Table,IF(KG70&gt;=6,8,KG70+2),FALSE),0),"")),"")</f>
        <v/>
      </c>
      <c r="JG70" s="53" t="str">
        <f t="shared" ref="JG70:JG101" si="518">IF(JE70&lt;&gt;"",AVERAGE(IF(AND($G70="3",JE70&lt;&gt;""),HLOOKUP(JE70,Points_Table_Modified,IF(KG70&gt;=6,8,KG70+2),FALSE),IF(JE70&lt;&gt;"",HLOOKUP(JE70,Points_Table,IF(KG70&gt;=6,8,KG70+2),FALSE),"")),JF70),JF70)</f>
        <v/>
      </c>
      <c r="JH70" s="51" t="str">
        <f t="shared" ref="JH70:JH89" si="519">IF(AND($G70="2",JB70&lt;&gt;""),JB70,"")</f>
        <v/>
      </c>
      <c r="JI70" s="52" t="str">
        <f t="shared" ref="JI70:JI89" si="520">IF(AND(JB70&lt;&gt;"",$G70="2"),_xlfn.RANK.EQ(JB70,$JH$6:$JH$89),"")</f>
        <v/>
      </c>
      <c r="JJ70" s="52" t="str">
        <f t="shared" ref="JJ70:JJ101" si="521">IF(IF(JI70&lt;&gt;"",IF(MAX(COUNTIF($JI$6:$JI$89,$JI$6:$JI$89))&gt;1,"x",""),"")&lt;&gt;"",JI70+1,"")</f>
        <v/>
      </c>
      <c r="JK70" s="54" t="str">
        <f t="shared" ref="JK70:JK89" si="522">IF(JI70&lt;&gt;"",IF($G70="3",IF(JB70&lt;&gt;"",IF(AND(JI70&lt;=10,JB70&gt;=$JH$92),HLOOKUP(JI70,Points_Table_Modified,IF(KG70&gt;=6,8,KG70+2),FALSE),0),""),IF(JB70&lt;&gt;"",IF(AND(JI70&lt;=10,JB70&gt;=$JH$92),HLOOKUP(JI70,Points_Table,IF(KG70&gt;=6,8,KG70+2),FALSE),0),"")),"")</f>
        <v/>
      </c>
      <c r="JL70" s="53" t="str">
        <f t="shared" ref="JL70:JL101" si="523">IF(JJ70&lt;&gt;"",AVERAGE(IF(AND($G70="3",JJ70&lt;&gt;""),HLOOKUP(JJ70,Points_Table_Modified,IF(KG70&gt;=6,8,KG70+2),FALSE),IF(JJ70&lt;&gt;"",HLOOKUP(JJ70,Points_Table,IF(KG70&gt;=6,8,KG70+2),FALSE),"")),JK70),JK70)</f>
        <v/>
      </c>
      <c r="JM70" s="51" t="str">
        <f t="shared" ref="JM70:JM89" si="524">IF(AND($G70="3",JB70&lt;&gt;""),JB70,"")</f>
        <v/>
      </c>
      <c r="JN70" s="52" t="str">
        <f t="shared" ref="JN70:JN89" si="525">IF(AND(JB70&lt;&gt;"",$G70="3"),_xlfn.RANK.EQ(JB70,$JM$6:$JM$89),"")</f>
        <v/>
      </c>
      <c r="JO70" s="52" t="str">
        <f t="shared" ref="JO70:JO101" si="526">IF(IF(JN70&lt;&gt;"",IF(MAX(COUNTIF($JN$6:$JN$89,$JN$6:$JN$89))&gt;1,"x",""),"")&lt;&gt;"",JN70+1,"")</f>
        <v/>
      </c>
      <c r="JP70" s="52" t="str">
        <f t="shared" ref="JP70:JP89" si="527">IF(JN70&lt;&gt;"",IF($G70="3",IF(JB70&lt;&gt;"",IF(AND(JN70&lt;=20,JB70&gt;=$JM$92),HLOOKUP(JN70,Points_Table_Modified,IF(KG70&gt;=6,8,KG70+2),FALSE),0),""),IF(JB70&lt;&gt;"",IF(AND(JN70&lt;=10,JB70&gt;=$JM$92),HLOOKUP(JN70,Points_Table,IF(KG70&gt;=6,8,KG70+2),FALSE),0),"")),"")</f>
        <v/>
      </c>
      <c r="JQ70" s="53" t="str">
        <f t="shared" ref="JQ70:JQ101" si="528">IF(JO70&lt;&gt;"",AVERAGE(IF(AND($G70="3",JO70&lt;&gt;""),HLOOKUP(JO70,Points_Table_Modified,IF(KG70&gt;=6,8,KG70+2),FALSE),IF(JO70&lt;&gt;"",HLOOKUP(JO70,Points_Table,IF(KG70&gt;=6,8,KG70+2),FALSE),"")),JP70),JP70)</f>
        <v/>
      </c>
      <c r="JR70" s="51" t="str">
        <f t="shared" ref="JR70:JR89" si="529">IF(AND($G70="4",JB70&lt;&gt;""),JB70,"")</f>
        <v/>
      </c>
      <c r="JS70" s="52" t="str">
        <f t="shared" ref="JS70:JS89" si="530">IF(AND(JB70&lt;&gt;"",G70="4"),_xlfn.RANK.EQ(JB70,$JR$6:$JR$89),"")</f>
        <v/>
      </c>
      <c r="JT70" s="52" t="str">
        <f t="shared" ref="JT70:JT101" si="531">IF(IF(JS70&lt;&gt;"",IF(MAX(COUNTIF($JS$6:$JS$89,$JS$6:$JS$89))&gt;1,"x",""),"")&lt;&gt;"",JS70+1,"")</f>
        <v/>
      </c>
      <c r="JU70" s="52" t="str">
        <f t="shared" ref="JU70:JU89" si="532">IF(JS70&lt;&gt;"",IF($G70="3",IF(JB70&lt;&gt;"",IF(AND(JS70&lt;=10,JB70&gt;=$JR$92),HLOOKUP(JS70,Points_Table_Modified,IF(KG70&gt;=6,8,KG70+2),FALSE),0),""),IF(JB70&lt;&gt;"",IF(AND(JS70&lt;=10,JB70&gt;=$JR$92),HLOOKUP(JS70,Points_Table,IF(KG70&gt;=6,8,KG70+2),FALSE),0),"")),"")</f>
        <v/>
      </c>
      <c r="JV70" s="53" t="str">
        <f t="shared" ref="JV70:JV101" si="533">IF(JT70&lt;&gt;"",AVERAGE(IF(AND($G70="3",JT70&lt;&gt;""),HLOOKUP(JT70,Points_Table_Modified,IF(KG70&gt;=6,8,KG70+2),FALSE),IF(JT70&lt;&gt;"",HLOOKUP(JT70,Points_Table,IF(KG70&gt;=6,8,KG70+2),FALSE),"")),JU70),JU70)</f>
        <v/>
      </c>
      <c r="JW70" s="51" t="str">
        <f t="shared" ref="JW70:JW89" si="534">IF(AND($G70="5",JB70&lt;&gt;""),JB70,"")</f>
        <v/>
      </c>
      <c r="JX70" s="52" t="str">
        <f t="shared" ref="JX70:JX89" si="535">IF(AND(JB70&lt;&gt;"",$G70="5"),_xlfn.RANK.EQ(JB70,$JW$6:$JW$89),"")</f>
        <v/>
      </c>
      <c r="JY70" s="52" t="str">
        <f t="shared" ref="JY70:JY101" si="536">IF(IF(JX70&lt;&gt;"",IF(MAX(COUNTIF($JX$6:$JX$89,$JX$6:$JX$89))&gt;1,"x",""),"")&lt;&gt;"",JX70+1,"")</f>
        <v/>
      </c>
      <c r="JZ70" s="52" t="str">
        <f t="shared" ref="JZ70:JZ89" si="537">IF(JX70&lt;&gt;"",IF($G70="3",IF(JB70&lt;&gt;"",IF(AND(JX70&lt;=10,JB70&gt;=$JW$92),HLOOKUP(JX70,Points_Table_Modified,IF(KG70&gt;=6,8,KG70+2),FALSE),0),""),IF(JB70&lt;&gt;"",IF(AND(JX70&lt;=10,JB70&gt;=$JW$92),HLOOKUP(JX70,Points_Table,IF(KG70&gt;=6,8,KG70+2),FALSE),0),"")),"")</f>
        <v/>
      </c>
      <c r="KA70" s="53" t="str">
        <f t="shared" ref="KA70:KA101" si="538">IF(JY70&lt;&gt;"",AVERAGE(IF(AND($G70="3",JY70&lt;&gt;""),HLOOKUP(JY70,Points_Table_Modified,IF(KG70&gt;=6,8,KG70+2),FALSE),IF(JY70&lt;&gt;"",HLOOKUP(JY70,Points_Table,IF(KG70&gt;=6,8,KG70+2),FALSE),"")),JZ70),JZ70)</f>
        <v/>
      </c>
      <c r="KB70" s="51" t="str">
        <f t="shared" ref="KB70:KB89" si="539">IF(AND($G70="6",JB70&lt;&gt;""),JB70,"")</f>
        <v/>
      </c>
      <c r="KC70" s="52" t="str">
        <f t="shared" ref="KC70:KC89" si="540">IF(AND(JB70&lt;&gt;"",$G70="6"),_xlfn.RANK.EQ(JB70,$KB$6:$KB$89),"")</f>
        <v/>
      </c>
      <c r="KD70" s="52" t="str">
        <f t="shared" ref="KD70:KD101" si="541">IF(IF(KC70&lt;&gt;"",IF(MAX(COUNTIF($KC$6:$KC$89,$KC$6:$KC$89))&gt;1,"x",""),"")&lt;&gt;"",KC70+1,"")</f>
        <v/>
      </c>
      <c r="KE70" s="52" t="str">
        <f t="shared" ref="KE70:KE89" si="542">IF(KC70&lt;&gt;"",IF($G70="3",IF(JB70&lt;&gt;"",IF(AND(KC70&lt;=10,JB70&gt;=$KB$92),HLOOKUP(KC70,Points_Table_Modified,IF(KG70&gt;=6,8,KG70+2),FALSE),0),""),IF(JB70&lt;&gt;"",IF(AND(KC70&lt;=10,JB70&gt;=$KB$92),HLOOKUP(KC70,Points_Table,IF(KG70&gt;=6,8,KG70+2),FALSE),0),"")),"")</f>
        <v/>
      </c>
      <c r="KF70" s="53" t="str">
        <f t="shared" ref="KF70:KF101" si="543">IF(KD70&lt;&gt;"",AVERAGE(IF(AND($G70="3",KD70&lt;&gt;""),HLOOKUP(KD70,Points_Table_Modified,IF(KG70&gt;=6,8,KG70+2),FALSE),IF(KD70&lt;&gt;"",HLOOKUP(KD70,Points_Table,IF(KG70&gt;=6,8,KG70+2),FALSE),"")),KE70),KE70)</f>
        <v/>
      </c>
      <c r="KG70" s="57" t="e">
        <f t="shared" ref="KG70:KG89" si="544">VLOOKUP($G70,Entries_D_Event,11,FALSE)</f>
        <v>#N/A</v>
      </c>
      <c r="KH70" s="52" t="str">
        <f t="shared" ref="KH70:KH89" si="545">CONCATENATE(KC70,JX70,JS70,JN70,JI70,JD70)</f>
        <v/>
      </c>
      <c r="KI70" s="118" t="str">
        <f t="shared" ref="KI70:KI101" si="546">IF(KH70&lt;&gt;"",IF(AND($G70="3",JB70&lt;&gt;""),10,IF(JB70&lt;&gt;"",5,"")),"")</f>
        <v/>
      </c>
      <c r="KJ70" s="118">
        <f t="shared" ref="KJ70:KJ89" si="547">_xlfn.NUMBERVALUE(IF(KH70&lt;&gt;"",CONCATENATE(KF70,KA70,JV70,JQ70,JL70,JG70),""))</f>
        <v>0</v>
      </c>
      <c r="KK70" s="56">
        <f t="shared" ref="KK70:KK101" si="548">IFERROR(KI70+KJ70,0)</f>
        <v>0</v>
      </c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</row>
    <row r="71" spans="1:358" s="1" customFormat="1" x14ac:dyDescent="0.25">
      <c r="A71" s="35"/>
      <c r="B71" s="45">
        <v>66</v>
      </c>
      <c r="C71" s="46"/>
      <c r="D71" s="47"/>
      <c r="E71" s="50"/>
      <c r="F71" s="50"/>
      <c r="G71" s="49"/>
      <c r="H71" s="50"/>
      <c r="I71" s="187">
        <f t="shared" si="280"/>
        <v>0</v>
      </c>
      <c r="J71" s="116"/>
      <c r="K71" s="102" t="str">
        <f t="shared" si="281"/>
        <v/>
      </c>
      <c r="L71" s="103" t="str">
        <f t="shared" si="282"/>
        <v/>
      </c>
      <c r="M71" s="103" t="str">
        <f t="shared" si="283"/>
        <v/>
      </c>
      <c r="N71" s="103" t="str">
        <f t="shared" si="284"/>
        <v/>
      </c>
      <c r="O71" s="103" t="str">
        <f t="shared" si="285"/>
        <v/>
      </c>
      <c r="P71" s="102" t="str">
        <f t="shared" si="286"/>
        <v/>
      </c>
      <c r="Q71" s="103" t="str">
        <f t="shared" si="287"/>
        <v/>
      </c>
      <c r="R71" s="103" t="str">
        <f t="shared" si="288"/>
        <v/>
      </c>
      <c r="S71" s="103" t="str">
        <f t="shared" si="289"/>
        <v/>
      </c>
      <c r="T71" s="103" t="str">
        <f t="shared" si="290"/>
        <v/>
      </c>
      <c r="U71" s="102" t="str">
        <f t="shared" si="291"/>
        <v/>
      </c>
      <c r="V71" s="103" t="str">
        <f t="shared" si="292"/>
        <v/>
      </c>
      <c r="W71" s="103" t="str">
        <f t="shared" si="293"/>
        <v/>
      </c>
      <c r="X71" s="103" t="str">
        <f t="shared" si="294"/>
        <v/>
      </c>
      <c r="Y71" s="103" t="str">
        <f t="shared" si="295"/>
        <v/>
      </c>
      <c r="Z71" s="102" t="str">
        <f t="shared" si="296"/>
        <v/>
      </c>
      <c r="AA71" s="103" t="str">
        <f t="shared" si="297"/>
        <v/>
      </c>
      <c r="AB71" s="103" t="str">
        <f t="shared" si="298"/>
        <v/>
      </c>
      <c r="AC71" s="103" t="str">
        <f t="shared" si="299"/>
        <v/>
      </c>
      <c r="AD71" s="103" t="str">
        <f t="shared" si="300"/>
        <v/>
      </c>
      <c r="AE71" s="102" t="str">
        <f t="shared" si="301"/>
        <v/>
      </c>
      <c r="AF71" s="103" t="str">
        <f t="shared" si="302"/>
        <v/>
      </c>
      <c r="AG71" s="103" t="str">
        <f t="shared" si="303"/>
        <v/>
      </c>
      <c r="AH71" s="103" t="str">
        <f t="shared" si="304"/>
        <v/>
      </c>
      <c r="AI71" s="103" t="str">
        <f t="shared" si="305"/>
        <v/>
      </c>
      <c r="AJ71" s="102" t="str">
        <f t="shared" si="306"/>
        <v/>
      </c>
      <c r="AK71" s="103" t="str">
        <f t="shared" si="307"/>
        <v/>
      </c>
      <c r="AL71" s="103" t="str">
        <f t="shared" si="308"/>
        <v/>
      </c>
      <c r="AM71" s="103" t="str">
        <f t="shared" si="309"/>
        <v/>
      </c>
      <c r="AN71" s="136" t="str">
        <f t="shared" si="310"/>
        <v/>
      </c>
      <c r="AO71" s="55" t="e">
        <f t="shared" si="311"/>
        <v>#N/A</v>
      </c>
      <c r="AP71" s="52" t="str">
        <f t="shared" si="312"/>
        <v/>
      </c>
      <c r="AQ71" s="118" t="str">
        <f t="shared" si="313"/>
        <v/>
      </c>
      <c r="AR71" s="118">
        <f t="shared" si="314"/>
        <v>0</v>
      </c>
      <c r="AS71" s="56">
        <f t="shared" si="315"/>
        <v>0</v>
      </c>
      <c r="AT71" s="90"/>
      <c r="AU71" s="54" t="str">
        <f t="shared" si="316"/>
        <v/>
      </c>
      <c r="AV71" s="52" t="str">
        <f t="shared" si="317"/>
        <v/>
      </c>
      <c r="AW71" s="52" t="str">
        <f t="shared" si="318"/>
        <v/>
      </c>
      <c r="AX71" s="52" t="str">
        <f t="shared" si="319"/>
        <v/>
      </c>
      <c r="AY71" s="53" t="str">
        <f t="shared" si="320"/>
        <v/>
      </c>
      <c r="AZ71" s="51" t="str">
        <f t="shared" si="321"/>
        <v/>
      </c>
      <c r="BA71" s="52" t="str">
        <f t="shared" si="322"/>
        <v/>
      </c>
      <c r="BB71" s="52" t="str">
        <f t="shared" si="323"/>
        <v/>
      </c>
      <c r="BC71" s="54" t="str">
        <f t="shared" si="324"/>
        <v/>
      </c>
      <c r="BD71" s="53" t="str">
        <f t="shared" si="325"/>
        <v/>
      </c>
      <c r="BE71" s="51" t="str">
        <f t="shared" si="326"/>
        <v/>
      </c>
      <c r="BF71" s="52" t="str">
        <f t="shared" si="327"/>
        <v/>
      </c>
      <c r="BG71" s="52" t="str">
        <f t="shared" si="328"/>
        <v/>
      </c>
      <c r="BH71" s="52" t="str">
        <f t="shared" si="329"/>
        <v/>
      </c>
      <c r="BI71" s="53" t="str">
        <f t="shared" si="330"/>
        <v/>
      </c>
      <c r="BJ71" s="51" t="str">
        <f t="shared" si="331"/>
        <v/>
      </c>
      <c r="BK71" s="52" t="str">
        <f t="shared" si="332"/>
        <v/>
      </c>
      <c r="BL71" s="52" t="str">
        <f t="shared" si="333"/>
        <v/>
      </c>
      <c r="BM71" s="52" t="str">
        <f t="shared" si="334"/>
        <v/>
      </c>
      <c r="BN71" s="53" t="str">
        <f t="shared" si="335"/>
        <v/>
      </c>
      <c r="BO71" s="51" t="str">
        <f t="shared" si="336"/>
        <v/>
      </c>
      <c r="BP71" s="52" t="str">
        <f t="shared" si="337"/>
        <v/>
      </c>
      <c r="BQ71" s="52" t="str">
        <f t="shared" si="338"/>
        <v/>
      </c>
      <c r="BR71" s="52" t="str">
        <f t="shared" si="339"/>
        <v/>
      </c>
      <c r="BS71" s="53" t="str">
        <f t="shared" si="340"/>
        <v/>
      </c>
      <c r="BT71" s="51" t="str">
        <f t="shared" si="341"/>
        <v/>
      </c>
      <c r="BU71" s="52" t="str">
        <f t="shared" si="342"/>
        <v/>
      </c>
      <c r="BV71" s="52" t="str">
        <f t="shared" si="343"/>
        <v/>
      </c>
      <c r="BW71" s="52" t="str">
        <f t="shared" si="344"/>
        <v/>
      </c>
      <c r="BX71" s="53" t="str">
        <f t="shared" si="345"/>
        <v/>
      </c>
      <c r="BY71" s="55" t="e">
        <f t="shared" si="346"/>
        <v>#N/A</v>
      </c>
      <c r="BZ71" s="52" t="str">
        <f t="shared" si="347"/>
        <v/>
      </c>
      <c r="CA71" s="118" t="str">
        <f t="shared" si="348"/>
        <v/>
      </c>
      <c r="CB71" s="118">
        <f t="shared" si="349"/>
        <v>0</v>
      </c>
      <c r="CC71" s="56">
        <f t="shared" si="350"/>
        <v>0</v>
      </c>
      <c r="CD71" s="90"/>
      <c r="CE71" s="54" t="str">
        <f t="shared" si="351"/>
        <v/>
      </c>
      <c r="CF71" s="52" t="str">
        <f t="shared" si="352"/>
        <v/>
      </c>
      <c r="CG71" s="52" t="str">
        <f t="shared" si="353"/>
        <v/>
      </c>
      <c r="CH71" s="52" t="str">
        <f t="shared" si="354"/>
        <v/>
      </c>
      <c r="CI71" s="53" t="str">
        <f t="shared" si="355"/>
        <v/>
      </c>
      <c r="CJ71" s="51" t="str">
        <f t="shared" si="356"/>
        <v/>
      </c>
      <c r="CK71" s="52" t="str">
        <f t="shared" si="357"/>
        <v/>
      </c>
      <c r="CL71" s="52" t="str">
        <f t="shared" si="358"/>
        <v/>
      </c>
      <c r="CM71" s="54" t="str">
        <f t="shared" si="359"/>
        <v/>
      </c>
      <c r="CN71" s="53" t="str">
        <f t="shared" si="360"/>
        <v/>
      </c>
      <c r="CO71" s="51" t="str">
        <f t="shared" si="361"/>
        <v/>
      </c>
      <c r="CP71" s="52" t="str">
        <f t="shared" si="362"/>
        <v/>
      </c>
      <c r="CQ71" s="52" t="str">
        <f>IF(IF(CP71&lt;&gt;"",IF(MAX(COUNTIF($CP71:$CP$89,$CP$6:$CP$89))&gt;1,"x",""),"")&lt;&gt;"",CP71+1,"")</f>
        <v/>
      </c>
      <c r="CR71" s="52" t="str">
        <f t="shared" si="363"/>
        <v/>
      </c>
      <c r="CS71" s="53" t="str">
        <f t="shared" si="364"/>
        <v/>
      </c>
      <c r="CT71" s="51" t="str">
        <f t="shared" si="365"/>
        <v/>
      </c>
      <c r="CU71" s="52" t="str">
        <f t="shared" si="366"/>
        <v/>
      </c>
      <c r="CV71" s="52" t="str">
        <f t="shared" si="367"/>
        <v/>
      </c>
      <c r="CW71" s="52" t="str">
        <f t="shared" si="368"/>
        <v/>
      </c>
      <c r="CX71" s="53" t="str">
        <f t="shared" si="369"/>
        <v/>
      </c>
      <c r="CY71" s="51" t="str">
        <f t="shared" si="370"/>
        <v/>
      </c>
      <c r="CZ71" s="52" t="str">
        <f t="shared" si="371"/>
        <v/>
      </c>
      <c r="DA71" s="52" t="str">
        <f t="shared" si="372"/>
        <v/>
      </c>
      <c r="DB71" s="52" t="str">
        <f t="shared" si="373"/>
        <v/>
      </c>
      <c r="DC71" s="53" t="str">
        <f t="shared" si="374"/>
        <v/>
      </c>
      <c r="DD71" s="51" t="str">
        <f t="shared" si="375"/>
        <v/>
      </c>
      <c r="DE71" s="52" t="str">
        <f t="shared" si="376"/>
        <v/>
      </c>
      <c r="DF71" s="52" t="str">
        <f t="shared" si="377"/>
        <v/>
      </c>
      <c r="DG71" s="52" t="str">
        <f t="shared" si="378"/>
        <v/>
      </c>
      <c r="DH71" s="53" t="str">
        <f t="shared" si="379"/>
        <v/>
      </c>
      <c r="DI71" s="55" t="e">
        <f t="shared" si="380"/>
        <v>#N/A</v>
      </c>
      <c r="DJ71" s="52" t="str">
        <f t="shared" si="381"/>
        <v/>
      </c>
      <c r="DK71" s="52" t="str">
        <f t="shared" si="382"/>
        <v/>
      </c>
      <c r="DL71" s="156">
        <f t="shared" si="383"/>
        <v>0</v>
      </c>
      <c r="DM71" s="56">
        <f t="shared" si="384"/>
        <v>0</v>
      </c>
      <c r="DN71" s="90"/>
      <c r="DO71" s="52" t="str">
        <f t="shared" si="385"/>
        <v/>
      </c>
      <c r="DP71" s="52" t="str">
        <f t="shared" si="386"/>
        <v/>
      </c>
      <c r="DQ71" s="52" t="str">
        <f t="shared" si="387"/>
        <v/>
      </c>
      <c r="DR71" s="52" t="str">
        <f t="shared" si="388"/>
        <v/>
      </c>
      <c r="DS71" s="53" t="str">
        <f t="shared" si="389"/>
        <v/>
      </c>
      <c r="DT71" s="51" t="str">
        <f t="shared" si="390"/>
        <v/>
      </c>
      <c r="DU71" s="52" t="str">
        <f t="shared" si="391"/>
        <v/>
      </c>
      <c r="DV71" s="52" t="str">
        <f t="shared" si="392"/>
        <v/>
      </c>
      <c r="DW71" s="54" t="str">
        <f t="shared" si="393"/>
        <v/>
      </c>
      <c r="DX71" s="53" t="str">
        <f t="shared" si="394"/>
        <v/>
      </c>
      <c r="DY71" s="51" t="str">
        <f t="shared" si="395"/>
        <v/>
      </c>
      <c r="DZ71" s="52" t="str">
        <f t="shared" si="396"/>
        <v/>
      </c>
      <c r="EA71" s="52" t="str">
        <f t="shared" si="397"/>
        <v/>
      </c>
      <c r="EB71" s="52" t="str">
        <f t="shared" si="398"/>
        <v/>
      </c>
      <c r="EC71" s="53" t="str">
        <f t="shared" si="399"/>
        <v/>
      </c>
      <c r="ED71" s="51" t="str">
        <f t="shared" si="400"/>
        <v/>
      </c>
      <c r="EE71" s="52" t="str">
        <f t="shared" si="401"/>
        <v/>
      </c>
      <c r="EF71" s="52" t="str">
        <f t="shared" si="402"/>
        <v/>
      </c>
      <c r="EG71" s="52" t="str">
        <f t="shared" si="403"/>
        <v/>
      </c>
      <c r="EH71" s="53" t="str">
        <f t="shared" si="404"/>
        <v/>
      </c>
      <c r="EI71" s="51" t="str">
        <f t="shared" si="405"/>
        <v/>
      </c>
      <c r="EJ71" s="52" t="str">
        <f t="shared" si="406"/>
        <v/>
      </c>
      <c r="EK71" s="52" t="str">
        <f t="shared" si="407"/>
        <v/>
      </c>
      <c r="EL71" s="52" t="str">
        <f t="shared" si="408"/>
        <v/>
      </c>
      <c r="EM71" s="53" t="str">
        <f t="shared" si="409"/>
        <v/>
      </c>
      <c r="EN71" s="51" t="str">
        <f t="shared" si="410"/>
        <v/>
      </c>
      <c r="EO71" s="52" t="str">
        <f t="shared" si="411"/>
        <v/>
      </c>
      <c r="EP71" s="52" t="str">
        <f t="shared" si="412"/>
        <v/>
      </c>
      <c r="EQ71" s="52" t="str">
        <f t="shared" si="413"/>
        <v/>
      </c>
      <c r="ER71" s="53" t="str">
        <f t="shared" si="414"/>
        <v/>
      </c>
      <c r="ES71" s="57" t="e">
        <f t="shared" si="135"/>
        <v>#N/A</v>
      </c>
      <c r="ET71" s="52" t="str">
        <f t="shared" si="415"/>
        <v/>
      </c>
      <c r="EU71" s="118" t="str">
        <f t="shared" si="416"/>
        <v/>
      </c>
      <c r="EV71" s="118">
        <f t="shared" si="417"/>
        <v>0</v>
      </c>
      <c r="EW71" s="56">
        <f t="shared" si="418"/>
        <v>0</v>
      </c>
      <c r="EX71" s="90"/>
      <c r="EY71" s="52" t="str">
        <f t="shared" si="419"/>
        <v/>
      </c>
      <c r="EZ71" s="52" t="str">
        <f t="shared" si="420"/>
        <v/>
      </c>
      <c r="FA71" s="52" t="str">
        <f t="shared" si="421"/>
        <v/>
      </c>
      <c r="FB71" s="52" t="str">
        <f t="shared" si="422"/>
        <v/>
      </c>
      <c r="FC71" s="56" t="str">
        <f t="shared" si="423"/>
        <v/>
      </c>
      <c r="FD71" s="51" t="str">
        <f t="shared" si="424"/>
        <v/>
      </c>
      <c r="FE71" s="52" t="str">
        <f t="shared" si="425"/>
        <v/>
      </c>
      <c r="FF71" s="52" t="str">
        <f t="shared" si="426"/>
        <v/>
      </c>
      <c r="FG71" s="54" t="str">
        <f t="shared" si="427"/>
        <v/>
      </c>
      <c r="FH71" s="56" t="str">
        <f t="shared" si="428"/>
        <v/>
      </c>
      <c r="FI71" s="51" t="str">
        <f t="shared" si="429"/>
        <v/>
      </c>
      <c r="FJ71" s="52" t="str">
        <f t="shared" si="430"/>
        <v/>
      </c>
      <c r="FK71" s="52" t="str">
        <f t="shared" si="431"/>
        <v/>
      </c>
      <c r="FL71" s="52" t="str">
        <f t="shared" si="432"/>
        <v/>
      </c>
      <c r="FM71" s="56" t="str">
        <f t="shared" si="433"/>
        <v/>
      </c>
      <c r="FN71" s="51" t="str">
        <f t="shared" si="434"/>
        <v/>
      </c>
      <c r="FO71" s="52" t="str">
        <f t="shared" si="435"/>
        <v/>
      </c>
      <c r="FP71" s="52" t="str">
        <f t="shared" si="436"/>
        <v/>
      </c>
      <c r="FQ71" s="52" t="str">
        <f t="shared" si="437"/>
        <v/>
      </c>
      <c r="FR71" s="56" t="str">
        <f t="shared" si="438"/>
        <v/>
      </c>
      <c r="FS71" s="51" t="str">
        <f t="shared" si="439"/>
        <v/>
      </c>
      <c r="FT71" s="52" t="str">
        <f t="shared" si="440"/>
        <v/>
      </c>
      <c r="FU71" s="52" t="str">
        <f t="shared" si="441"/>
        <v/>
      </c>
      <c r="FV71" s="52" t="str">
        <f t="shared" si="442"/>
        <v/>
      </c>
      <c r="FW71" s="56" t="str">
        <f t="shared" si="443"/>
        <v/>
      </c>
      <c r="FX71" s="51" t="str">
        <f t="shared" si="444"/>
        <v/>
      </c>
      <c r="FY71" s="52" t="str">
        <f t="shared" si="445"/>
        <v/>
      </c>
      <c r="FZ71" s="52" t="str">
        <f t="shared" si="446"/>
        <v/>
      </c>
      <c r="GA71" s="52" t="str">
        <f t="shared" si="447"/>
        <v/>
      </c>
      <c r="GB71" s="56" t="str">
        <f t="shared" si="448"/>
        <v/>
      </c>
      <c r="GC71" s="57" t="e">
        <f t="shared" si="449"/>
        <v>#N/A</v>
      </c>
      <c r="GD71" s="52" t="str">
        <f t="shared" si="450"/>
        <v/>
      </c>
      <c r="GE71" s="118" t="str">
        <f t="shared" si="451"/>
        <v/>
      </c>
      <c r="GF71" s="118">
        <f t="shared" si="452"/>
        <v>0</v>
      </c>
      <c r="GG71" s="56">
        <f t="shared" si="453"/>
        <v>0</v>
      </c>
      <c r="GH71" s="90"/>
      <c r="GI71" s="52" t="str">
        <f t="shared" si="454"/>
        <v/>
      </c>
      <c r="GJ71" s="52" t="str">
        <f t="shared" si="455"/>
        <v/>
      </c>
      <c r="GK71" s="52" t="str">
        <f t="shared" si="456"/>
        <v/>
      </c>
      <c r="GL71" s="52" t="str">
        <f t="shared" si="457"/>
        <v/>
      </c>
      <c r="GM71" s="53" t="str">
        <f t="shared" si="458"/>
        <v/>
      </c>
      <c r="GN71" s="51" t="str">
        <f t="shared" si="459"/>
        <v/>
      </c>
      <c r="GO71" s="52" t="str">
        <f t="shared" si="460"/>
        <v/>
      </c>
      <c r="GP71" s="52" t="str">
        <f t="shared" si="461"/>
        <v/>
      </c>
      <c r="GQ71" s="54" t="str">
        <f t="shared" si="462"/>
        <v/>
      </c>
      <c r="GR71" s="53" t="str">
        <f t="shared" si="463"/>
        <v/>
      </c>
      <c r="GS71" s="51" t="str">
        <f t="shared" si="464"/>
        <v/>
      </c>
      <c r="GT71" s="52" t="str">
        <f t="shared" si="465"/>
        <v/>
      </c>
      <c r="GU71" s="52" t="str">
        <f t="shared" si="466"/>
        <v/>
      </c>
      <c r="GV71" s="52" t="str">
        <f t="shared" si="467"/>
        <v/>
      </c>
      <c r="GW71" s="53" t="str">
        <f t="shared" si="468"/>
        <v/>
      </c>
      <c r="GX71" s="51" t="str">
        <f t="shared" si="469"/>
        <v/>
      </c>
      <c r="GY71" s="52" t="str">
        <f t="shared" si="470"/>
        <v/>
      </c>
      <c r="GZ71" s="52" t="str">
        <f t="shared" si="471"/>
        <v/>
      </c>
      <c r="HA71" s="52" t="str">
        <f t="shared" si="472"/>
        <v/>
      </c>
      <c r="HB71" s="53" t="str">
        <f t="shared" si="473"/>
        <v/>
      </c>
      <c r="HC71" s="51" t="str">
        <f t="shared" si="474"/>
        <v/>
      </c>
      <c r="HD71" s="52" t="str">
        <f t="shared" si="475"/>
        <v/>
      </c>
      <c r="HE71" s="52" t="str">
        <f t="shared" si="476"/>
        <v/>
      </c>
      <c r="HF71" s="52" t="str">
        <f t="shared" si="477"/>
        <v/>
      </c>
      <c r="HG71" s="53" t="str">
        <f t="shared" si="478"/>
        <v/>
      </c>
      <c r="HH71" s="51" t="str">
        <f t="shared" si="479"/>
        <v/>
      </c>
      <c r="HI71" s="52" t="str">
        <f t="shared" si="480"/>
        <v/>
      </c>
      <c r="HJ71" s="52" t="str">
        <f t="shared" si="481"/>
        <v/>
      </c>
      <c r="HK71" s="52" t="str">
        <f t="shared" si="482"/>
        <v/>
      </c>
      <c r="HL71" s="53" t="str">
        <f t="shared" si="483"/>
        <v/>
      </c>
      <c r="HM71" s="57" t="e">
        <f t="shared" si="484"/>
        <v>#N/A</v>
      </c>
      <c r="HN71" s="52" t="str">
        <f t="shared" si="485"/>
        <v/>
      </c>
      <c r="HO71" s="118" t="str">
        <f t="shared" si="486"/>
        <v/>
      </c>
      <c r="HP71" s="118">
        <f t="shared" si="487"/>
        <v>0</v>
      </c>
      <c r="HQ71" s="56">
        <f t="shared" si="488"/>
        <v>0</v>
      </c>
      <c r="HR71" s="90"/>
      <c r="HS71" s="52" t="str">
        <f t="shared" si="489"/>
        <v/>
      </c>
      <c r="HT71" s="52" t="str">
        <f t="shared" si="490"/>
        <v/>
      </c>
      <c r="HU71" s="52" t="str">
        <f t="shared" si="491"/>
        <v/>
      </c>
      <c r="HV71" s="52" t="str">
        <f t="shared" si="213"/>
        <v/>
      </c>
      <c r="HW71" s="53" t="str">
        <f t="shared" si="214"/>
        <v/>
      </c>
      <c r="HX71" s="51" t="str">
        <f t="shared" si="492"/>
        <v/>
      </c>
      <c r="HY71" s="52" t="str">
        <f t="shared" si="493"/>
        <v/>
      </c>
      <c r="HZ71" s="52" t="str">
        <f t="shared" si="494"/>
        <v/>
      </c>
      <c r="IA71" s="54" t="str">
        <f t="shared" si="218"/>
        <v/>
      </c>
      <c r="IB71" s="53" t="str">
        <f t="shared" si="219"/>
        <v/>
      </c>
      <c r="IC71" s="51" t="str">
        <f t="shared" si="495"/>
        <v/>
      </c>
      <c r="ID71" s="52" t="str">
        <f t="shared" si="496"/>
        <v/>
      </c>
      <c r="IE71" s="52" t="str">
        <f t="shared" si="497"/>
        <v/>
      </c>
      <c r="IF71" s="52" t="str">
        <f t="shared" si="498"/>
        <v/>
      </c>
      <c r="IG71" s="53" t="str">
        <f t="shared" si="499"/>
        <v/>
      </c>
      <c r="IH71" s="51" t="str">
        <f t="shared" si="500"/>
        <v/>
      </c>
      <c r="II71" s="52" t="str">
        <f t="shared" si="501"/>
        <v/>
      </c>
      <c r="IJ71" s="52" t="str">
        <f t="shared" si="502"/>
        <v/>
      </c>
      <c r="IK71" s="52" t="str">
        <f t="shared" si="228"/>
        <v/>
      </c>
      <c r="IL71" s="53" t="str">
        <f t="shared" si="229"/>
        <v/>
      </c>
      <c r="IM71" s="51" t="str">
        <f t="shared" si="503"/>
        <v/>
      </c>
      <c r="IN71" s="52" t="str">
        <f t="shared" si="504"/>
        <v/>
      </c>
      <c r="IO71" s="52" t="str">
        <f t="shared" si="505"/>
        <v/>
      </c>
      <c r="IP71" s="52" t="str">
        <f t="shared" si="233"/>
        <v/>
      </c>
      <c r="IQ71" s="53" t="str">
        <f t="shared" si="234"/>
        <v/>
      </c>
      <c r="IR71" s="51" t="str">
        <f t="shared" si="506"/>
        <v/>
      </c>
      <c r="IS71" s="52" t="str">
        <f t="shared" si="507"/>
        <v/>
      </c>
      <c r="IT71" s="52" t="str">
        <f t="shared" si="508"/>
        <v/>
      </c>
      <c r="IU71" s="52" t="str">
        <f t="shared" si="238"/>
        <v/>
      </c>
      <c r="IV71" s="53" t="str">
        <f t="shared" si="239"/>
        <v/>
      </c>
      <c r="IW71" s="57" t="e">
        <f t="shared" si="509"/>
        <v>#N/A</v>
      </c>
      <c r="IX71" s="52" t="str">
        <f t="shared" si="510"/>
        <v/>
      </c>
      <c r="IY71" s="118" t="str">
        <f t="shared" si="511"/>
        <v/>
      </c>
      <c r="IZ71" s="118">
        <f t="shared" si="512"/>
        <v>0</v>
      </c>
      <c r="JA71" s="56">
        <f t="shared" si="513"/>
        <v>0</v>
      </c>
      <c r="JB71" s="90"/>
      <c r="JC71" s="52" t="str">
        <f t="shared" si="514"/>
        <v/>
      </c>
      <c r="JD71" s="52" t="str">
        <f t="shared" si="515"/>
        <v/>
      </c>
      <c r="JE71" s="52" t="str">
        <f t="shared" si="516"/>
        <v/>
      </c>
      <c r="JF71" s="52" t="str">
        <f t="shared" si="517"/>
        <v/>
      </c>
      <c r="JG71" s="53" t="str">
        <f t="shared" si="518"/>
        <v/>
      </c>
      <c r="JH71" s="51" t="str">
        <f t="shared" si="519"/>
        <v/>
      </c>
      <c r="JI71" s="52" t="str">
        <f t="shared" si="520"/>
        <v/>
      </c>
      <c r="JJ71" s="52" t="str">
        <f t="shared" si="521"/>
        <v/>
      </c>
      <c r="JK71" s="54" t="str">
        <f t="shared" si="522"/>
        <v/>
      </c>
      <c r="JL71" s="53" t="str">
        <f t="shared" si="523"/>
        <v/>
      </c>
      <c r="JM71" s="51" t="str">
        <f t="shared" si="524"/>
        <v/>
      </c>
      <c r="JN71" s="52" t="str">
        <f t="shared" si="525"/>
        <v/>
      </c>
      <c r="JO71" s="52" t="str">
        <f t="shared" si="526"/>
        <v/>
      </c>
      <c r="JP71" s="52" t="str">
        <f t="shared" si="527"/>
        <v/>
      </c>
      <c r="JQ71" s="53" t="str">
        <f t="shared" si="528"/>
        <v/>
      </c>
      <c r="JR71" s="51" t="str">
        <f t="shared" si="529"/>
        <v/>
      </c>
      <c r="JS71" s="52" t="str">
        <f t="shared" si="530"/>
        <v/>
      </c>
      <c r="JT71" s="52" t="str">
        <f t="shared" si="531"/>
        <v/>
      </c>
      <c r="JU71" s="52" t="str">
        <f t="shared" si="532"/>
        <v/>
      </c>
      <c r="JV71" s="53" t="str">
        <f t="shared" si="533"/>
        <v/>
      </c>
      <c r="JW71" s="51" t="str">
        <f t="shared" si="534"/>
        <v/>
      </c>
      <c r="JX71" s="52" t="str">
        <f t="shared" si="535"/>
        <v/>
      </c>
      <c r="JY71" s="52" t="str">
        <f t="shared" si="536"/>
        <v/>
      </c>
      <c r="JZ71" s="52" t="str">
        <f t="shared" si="537"/>
        <v/>
      </c>
      <c r="KA71" s="53" t="str">
        <f t="shared" si="538"/>
        <v/>
      </c>
      <c r="KB71" s="51" t="str">
        <f t="shared" si="539"/>
        <v/>
      </c>
      <c r="KC71" s="52" t="str">
        <f t="shared" si="540"/>
        <v/>
      </c>
      <c r="KD71" s="52" t="str">
        <f t="shared" si="541"/>
        <v/>
      </c>
      <c r="KE71" s="52" t="str">
        <f t="shared" si="542"/>
        <v/>
      </c>
      <c r="KF71" s="53" t="str">
        <f t="shared" si="543"/>
        <v/>
      </c>
      <c r="KG71" s="57" t="e">
        <f t="shared" si="544"/>
        <v>#N/A</v>
      </c>
      <c r="KH71" s="52" t="str">
        <f t="shared" si="545"/>
        <v/>
      </c>
      <c r="KI71" s="118" t="str">
        <f t="shared" si="546"/>
        <v/>
      </c>
      <c r="KJ71" s="118">
        <f t="shared" si="547"/>
        <v>0</v>
      </c>
      <c r="KK71" s="56">
        <f t="shared" si="548"/>
        <v>0</v>
      </c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</row>
    <row r="72" spans="1:358" s="1" customFormat="1" x14ac:dyDescent="0.25">
      <c r="A72" s="35"/>
      <c r="B72" s="45">
        <v>67</v>
      </c>
      <c r="C72" s="46"/>
      <c r="D72" s="47"/>
      <c r="E72" s="50"/>
      <c r="F72" s="109"/>
      <c r="G72" s="59"/>
      <c r="H72" s="50"/>
      <c r="I72" s="187">
        <f t="shared" si="280"/>
        <v>0</v>
      </c>
      <c r="J72" s="116"/>
      <c r="K72" s="102" t="str">
        <f t="shared" si="281"/>
        <v/>
      </c>
      <c r="L72" s="103" t="str">
        <f t="shared" si="282"/>
        <v/>
      </c>
      <c r="M72" s="103" t="str">
        <f t="shared" si="283"/>
        <v/>
      </c>
      <c r="N72" s="103" t="str">
        <f t="shared" si="284"/>
        <v/>
      </c>
      <c r="O72" s="103" t="str">
        <f t="shared" si="285"/>
        <v/>
      </c>
      <c r="P72" s="102" t="str">
        <f t="shared" si="286"/>
        <v/>
      </c>
      <c r="Q72" s="103" t="str">
        <f t="shared" si="287"/>
        <v/>
      </c>
      <c r="R72" s="103" t="str">
        <f t="shared" si="288"/>
        <v/>
      </c>
      <c r="S72" s="103" t="str">
        <f t="shared" si="289"/>
        <v/>
      </c>
      <c r="T72" s="103" t="str">
        <f t="shared" si="290"/>
        <v/>
      </c>
      <c r="U72" s="102" t="str">
        <f t="shared" si="291"/>
        <v/>
      </c>
      <c r="V72" s="103" t="str">
        <f t="shared" si="292"/>
        <v/>
      </c>
      <c r="W72" s="103" t="str">
        <f t="shared" si="293"/>
        <v/>
      </c>
      <c r="X72" s="103" t="str">
        <f t="shared" si="294"/>
        <v/>
      </c>
      <c r="Y72" s="103" t="str">
        <f t="shared" si="295"/>
        <v/>
      </c>
      <c r="Z72" s="102" t="str">
        <f t="shared" si="296"/>
        <v/>
      </c>
      <c r="AA72" s="103" t="str">
        <f t="shared" si="297"/>
        <v/>
      </c>
      <c r="AB72" s="103" t="str">
        <f t="shared" si="298"/>
        <v/>
      </c>
      <c r="AC72" s="103" t="str">
        <f t="shared" si="299"/>
        <v/>
      </c>
      <c r="AD72" s="103" t="str">
        <f t="shared" si="300"/>
        <v/>
      </c>
      <c r="AE72" s="102" t="str">
        <f t="shared" si="301"/>
        <v/>
      </c>
      <c r="AF72" s="103" t="str">
        <f t="shared" si="302"/>
        <v/>
      </c>
      <c r="AG72" s="103" t="str">
        <f t="shared" si="303"/>
        <v/>
      </c>
      <c r="AH72" s="103" t="str">
        <f t="shared" si="304"/>
        <v/>
      </c>
      <c r="AI72" s="103" t="str">
        <f t="shared" si="305"/>
        <v/>
      </c>
      <c r="AJ72" s="102" t="str">
        <f t="shared" si="306"/>
        <v/>
      </c>
      <c r="AK72" s="103" t="str">
        <f t="shared" si="307"/>
        <v/>
      </c>
      <c r="AL72" s="103" t="str">
        <f t="shared" si="308"/>
        <v/>
      </c>
      <c r="AM72" s="103" t="str">
        <f t="shared" si="309"/>
        <v/>
      </c>
      <c r="AN72" s="136" t="str">
        <f t="shared" si="310"/>
        <v/>
      </c>
      <c r="AO72" s="55" t="e">
        <f t="shared" si="311"/>
        <v>#N/A</v>
      </c>
      <c r="AP72" s="52" t="str">
        <f t="shared" si="312"/>
        <v/>
      </c>
      <c r="AQ72" s="118" t="str">
        <f t="shared" si="313"/>
        <v/>
      </c>
      <c r="AR72" s="118">
        <f t="shared" si="314"/>
        <v>0</v>
      </c>
      <c r="AS72" s="56">
        <f t="shared" si="315"/>
        <v>0</v>
      </c>
      <c r="AT72" s="90"/>
      <c r="AU72" s="54" t="str">
        <f t="shared" si="316"/>
        <v/>
      </c>
      <c r="AV72" s="52" t="str">
        <f t="shared" si="317"/>
        <v/>
      </c>
      <c r="AW72" s="52" t="str">
        <f t="shared" si="318"/>
        <v/>
      </c>
      <c r="AX72" s="52" t="str">
        <f t="shared" si="319"/>
        <v/>
      </c>
      <c r="AY72" s="53" t="str">
        <f t="shared" si="320"/>
        <v/>
      </c>
      <c r="AZ72" s="51" t="str">
        <f t="shared" si="321"/>
        <v/>
      </c>
      <c r="BA72" s="52" t="str">
        <f t="shared" si="322"/>
        <v/>
      </c>
      <c r="BB72" s="52" t="str">
        <f t="shared" si="323"/>
        <v/>
      </c>
      <c r="BC72" s="54" t="str">
        <f t="shared" si="324"/>
        <v/>
      </c>
      <c r="BD72" s="53" t="str">
        <f t="shared" si="325"/>
        <v/>
      </c>
      <c r="BE72" s="51" t="str">
        <f t="shared" si="326"/>
        <v/>
      </c>
      <c r="BF72" s="52" t="str">
        <f t="shared" si="327"/>
        <v/>
      </c>
      <c r="BG72" s="52" t="str">
        <f t="shared" si="328"/>
        <v/>
      </c>
      <c r="BH72" s="52" t="str">
        <f t="shared" si="329"/>
        <v/>
      </c>
      <c r="BI72" s="53" t="str">
        <f t="shared" si="330"/>
        <v/>
      </c>
      <c r="BJ72" s="51" t="str">
        <f t="shared" si="331"/>
        <v/>
      </c>
      <c r="BK72" s="52" t="str">
        <f t="shared" si="332"/>
        <v/>
      </c>
      <c r="BL72" s="52" t="str">
        <f t="shared" si="333"/>
        <v/>
      </c>
      <c r="BM72" s="52" t="str">
        <f t="shared" si="334"/>
        <v/>
      </c>
      <c r="BN72" s="53" t="str">
        <f t="shared" si="335"/>
        <v/>
      </c>
      <c r="BO72" s="51" t="str">
        <f t="shared" si="336"/>
        <v/>
      </c>
      <c r="BP72" s="52" t="str">
        <f t="shared" si="337"/>
        <v/>
      </c>
      <c r="BQ72" s="52" t="str">
        <f t="shared" si="338"/>
        <v/>
      </c>
      <c r="BR72" s="52" t="str">
        <f t="shared" si="339"/>
        <v/>
      </c>
      <c r="BS72" s="53" t="str">
        <f t="shared" si="340"/>
        <v/>
      </c>
      <c r="BT72" s="51" t="str">
        <f t="shared" si="341"/>
        <v/>
      </c>
      <c r="BU72" s="52" t="str">
        <f t="shared" si="342"/>
        <v/>
      </c>
      <c r="BV72" s="52" t="str">
        <f t="shared" si="343"/>
        <v/>
      </c>
      <c r="BW72" s="52" t="str">
        <f t="shared" si="344"/>
        <v/>
      </c>
      <c r="BX72" s="53" t="str">
        <f t="shared" si="345"/>
        <v/>
      </c>
      <c r="BY72" s="55" t="e">
        <f t="shared" si="346"/>
        <v>#N/A</v>
      </c>
      <c r="BZ72" s="52" t="str">
        <f t="shared" si="347"/>
        <v/>
      </c>
      <c r="CA72" s="118" t="str">
        <f t="shared" si="348"/>
        <v/>
      </c>
      <c r="CB72" s="118">
        <f t="shared" si="349"/>
        <v>0</v>
      </c>
      <c r="CC72" s="56">
        <f t="shared" si="350"/>
        <v>0</v>
      </c>
      <c r="CD72" s="90"/>
      <c r="CE72" s="54" t="str">
        <f t="shared" si="351"/>
        <v/>
      </c>
      <c r="CF72" s="52" t="str">
        <f t="shared" si="352"/>
        <v/>
      </c>
      <c r="CG72" s="52" t="str">
        <f t="shared" si="353"/>
        <v/>
      </c>
      <c r="CH72" s="52" t="str">
        <f t="shared" si="354"/>
        <v/>
      </c>
      <c r="CI72" s="53" t="str">
        <f t="shared" si="355"/>
        <v/>
      </c>
      <c r="CJ72" s="51" t="str">
        <f t="shared" si="356"/>
        <v/>
      </c>
      <c r="CK72" s="52" t="str">
        <f t="shared" si="357"/>
        <v/>
      </c>
      <c r="CL72" s="52" t="str">
        <f t="shared" si="358"/>
        <v/>
      </c>
      <c r="CM72" s="54" t="str">
        <f t="shared" si="359"/>
        <v/>
      </c>
      <c r="CN72" s="53" t="str">
        <f t="shared" si="360"/>
        <v/>
      </c>
      <c r="CO72" s="51" t="str">
        <f t="shared" si="361"/>
        <v/>
      </c>
      <c r="CP72" s="52" t="str">
        <f t="shared" si="362"/>
        <v/>
      </c>
      <c r="CQ72" s="52" t="str">
        <f>IF(IF(CP72&lt;&gt;"",IF(MAX(COUNTIF($CP72:$CP$89,$CP$6:$CP$89))&gt;1,"x",""),"")&lt;&gt;"",CP72+1,"")</f>
        <v/>
      </c>
      <c r="CR72" s="52" t="str">
        <f t="shared" si="363"/>
        <v/>
      </c>
      <c r="CS72" s="53" t="str">
        <f t="shared" si="364"/>
        <v/>
      </c>
      <c r="CT72" s="51" t="str">
        <f t="shared" si="365"/>
        <v/>
      </c>
      <c r="CU72" s="52" t="str">
        <f t="shared" si="366"/>
        <v/>
      </c>
      <c r="CV72" s="52" t="str">
        <f t="shared" si="367"/>
        <v/>
      </c>
      <c r="CW72" s="52" t="str">
        <f t="shared" si="368"/>
        <v/>
      </c>
      <c r="CX72" s="53" t="str">
        <f t="shared" si="369"/>
        <v/>
      </c>
      <c r="CY72" s="51" t="str">
        <f t="shared" si="370"/>
        <v/>
      </c>
      <c r="CZ72" s="52" t="str">
        <f t="shared" si="371"/>
        <v/>
      </c>
      <c r="DA72" s="52" t="str">
        <f t="shared" si="372"/>
        <v/>
      </c>
      <c r="DB72" s="52" t="str">
        <f t="shared" si="373"/>
        <v/>
      </c>
      <c r="DC72" s="53" t="str">
        <f t="shared" si="374"/>
        <v/>
      </c>
      <c r="DD72" s="51" t="str">
        <f t="shared" si="375"/>
        <v/>
      </c>
      <c r="DE72" s="52" t="str">
        <f t="shared" si="376"/>
        <v/>
      </c>
      <c r="DF72" s="52" t="str">
        <f t="shared" si="377"/>
        <v/>
      </c>
      <c r="DG72" s="52" t="str">
        <f t="shared" si="378"/>
        <v/>
      </c>
      <c r="DH72" s="53" t="str">
        <f t="shared" si="379"/>
        <v/>
      </c>
      <c r="DI72" s="55" t="e">
        <f t="shared" si="380"/>
        <v>#N/A</v>
      </c>
      <c r="DJ72" s="52" t="str">
        <f t="shared" si="381"/>
        <v/>
      </c>
      <c r="DK72" s="52" t="str">
        <f t="shared" si="382"/>
        <v/>
      </c>
      <c r="DL72" s="156">
        <f t="shared" si="383"/>
        <v>0</v>
      </c>
      <c r="DM72" s="56">
        <f t="shared" si="384"/>
        <v>0</v>
      </c>
      <c r="DN72" s="90"/>
      <c r="DO72" s="52" t="str">
        <f t="shared" si="385"/>
        <v/>
      </c>
      <c r="DP72" s="52" t="str">
        <f t="shared" si="386"/>
        <v/>
      </c>
      <c r="DQ72" s="52" t="str">
        <f t="shared" si="387"/>
        <v/>
      </c>
      <c r="DR72" s="52" t="str">
        <f t="shared" si="388"/>
        <v/>
      </c>
      <c r="DS72" s="53" t="str">
        <f t="shared" si="389"/>
        <v/>
      </c>
      <c r="DT72" s="51" t="str">
        <f t="shared" si="390"/>
        <v/>
      </c>
      <c r="DU72" s="52" t="str">
        <f t="shared" si="391"/>
        <v/>
      </c>
      <c r="DV72" s="52" t="str">
        <f t="shared" si="392"/>
        <v/>
      </c>
      <c r="DW72" s="54" t="str">
        <f t="shared" si="393"/>
        <v/>
      </c>
      <c r="DX72" s="53" t="str">
        <f t="shared" si="394"/>
        <v/>
      </c>
      <c r="DY72" s="51" t="str">
        <f t="shared" si="395"/>
        <v/>
      </c>
      <c r="DZ72" s="52" t="str">
        <f t="shared" si="396"/>
        <v/>
      </c>
      <c r="EA72" s="52" t="str">
        <f t="shared" si="397"/>
        <v/>
      </c>
      <c r="EB72" s="52" t="str">
        <f t="shared" si="398"/>
        <v/>
      </c>
      <c r="EC72" s="53" t="str">
        <f t="shared" si="399"/>
        <v/>
      </c>
      <c r="ED72" s="51" t="str">
        <f t="shared" si="400"/>
        <v/>
      </c>
      <c r="EE72" s="52" t="str">
        <f t="shared" si="401"/>
        <v/>
      </c>
      <c r="EF72" s="52" t="str">
        <f t="shared" si="402"/>
        <v/>
      </c>
      <c r="EG72" s="52" t="str">
        <f t="shared" si="403"/>
        <v/>
      </c>
      <c r="EH72" s="53" t="str">
        <f t="shared" si="404"/>
        <v/>
      </c>
      <c r="EI72" s="51" t="str">
        <f t="shared" si="405"/>
        <v/>
      </c>
      <c r="EJ72" s="52" t="str">
        <f t="shared" si="406"/>
        <v/>
      </c>
      <c r="EK72" s="52" t="str">
        <f t="shared" si="407"/>
        <v/>
      </c>
      <c r="EL72" s="52" t="str">
        <f t="shared" si="408"/>
        <v/>
      </c>
      <c r="EM72" s="53" t="str">
        <f t="shared" si="409"/>
        <v/>
      </c>
      <c r="EN72" s="51" t="str">
        <f t="shared" si="410"/>
        <v/>
      </c>
      <c r="EO72" s="52" t="str">
        <f t="shared" si="411"/>
        <v/>
      </c>
      <c r="EP72" s="52" t="str">
        <f t="shared" si="412"/>
        <v/>
      </c>
      <c r="EQ72" s="52" t="str">
        <f t="shared" si="413"/>
        <v/>
      </c>
      <c r="ER72" s="53" t="str">
        <f t="shared" si="414"/>
        <v/>
      </c>
      <c r="ES72" s="57" t="e">
        <f t="shared" si="135"/>
        <v>#N/A</v>
      </c>
      <c r="ET72" s="52" t="str">
        <f t="shared" si="415"/>
        <v/>
      </c>
      <c r="EU72" s="118" t="str">
        <f t="shared" si="416"/>
        <v/>
      </c>
      <c r="EV72" s="118">
        <f t="shared" si="417"/>
        <v>0</v>
      </c>
      <c r="EW72" s="56">
        <f t="shared" si="418"/>
        <v>0</v>
      </c>
      <c r="EX72" s="90"/>
      <c r="EY72" s="52" t="str">
        <f t="shared" si="419"/>
        <v/>
      </c>
      <c r="EZ72" s="52" t="str">
        <f t="shared" si="420"/>
        <v/>
      </c>
      <c r="FA72" s="52" t="str">
        <f t="shared" si="421"/>
        <v/>
      </c>
      <c r="FB72" s="52" t="str">
        <f t="shared" si="422"/>
        <v/>
      </c>
      <c r="FC72" s="56" t="str">
        <f t="shared" si="423"/>
        <v/>
      </c>
      <c r="FD72" s="51" t="str">
        <f t="shared" si="424"/>
        <v/>
      </c>
      <c r="FE72" s="52" t="str">
        <f t="shared" si="425"/>
        <v/>
      </c>
      <c r="FF72" s="52" t="str">
        <f t="shared" si="426"/>
        <v/>
      </c>
      <c r="FG72" s="54" t="str">
        <f t="shared" si="427"/>
        <v/>
      </c>
      <c r="FH72" s="56" t="str">
        <f t="shared" si="428"/>
        <v/>
      </c>
      <c r="FI72" s="51" t="str">
        <f t="shared" si="429"/>
        <v/>
      </c>
      <c r="FJ72" s="52" t="str">
        <f t="shared" si="430"/>
        <v/>
      </c>
      <c r="FK72" s="52" t="str">
        <f t="shared" si="431"/>
        <v/>
      </c>
      <c r="FL72" s="52" t="str">
        <f t="shared" si="432"/>
        <v/>
      </c>
      <c r="FM72" s="56" t="str">
        <f t="shared" si="433"/>
        <v/>
      </c>
      <c r="FN72" s="51" t="str">
        <f t="shared" si="434"/>
        <v/>
      </c>
      <c r="FO72" s="52" t="str">
        <f t="shared" si="435"/>
        <v/>
      </c>
      <c r="FP72" s="52" t="str">
        <f t="shared" si="436"/>
        <v/>
      </c>
      <c r="FQ72" s="52" t="str">
        <f t="shared" si="437"/>
        <v/>
      </c>
      <c r="FR72" s="56" t="str">
        <f t="shared" si="438"/>
        <v/>
      </c>
      <c r="FS72" s="51" t="str">
        <f t="shared" si="439"/>
        <v/>
      </c>
      <c r="FT72" s="52" t="str">
        <f t="shared" si="440"/>
        <v/>
      </c>
      <c r="FU72" s="52" t="str">
        <f t="shared" si="441"/>
        <v/>
      </c>
      <c r="FV72" s="52" t="str">
        <f t="shared" si="442"/>
        <v/>
      </c>
      <c r="FW72" s="56" t="str">
        <f t="shared" si="443"/>
        <v/>
      </c>
      <c r="FX72" s="51" t="str">
        <f t="shared" si="444"/>
        <v/>
      </c>
      <c r="FY72" s="52" t="str">
        <f t="shared" si="445"/>
        <v/>
      </c>
      <c r="FZ72" s="52" t="str">
        <f t="shared" si="446"/>
        <v/>
      </c>
      <c r="GA72" s="52" t="str">
        <f t="shared" si="447"/>
        <v/>
      </c>
      <c r="GB72" s="56" t="str">
        <f t="shared" si="448"/>
        <v/>
      </c>
      <c r="GC72" s="57" t="e">
        <f t="shared" si="449"/>
        <v>#N/A</v>
      </c>
      <c r="GD72" s="52" t="str">
        <f t="shared" si="450"/>
        <v/>
      </c>
      <c r="GE72" s="118" t="str">
        <f t="shared" si="451"/>
        <v/>
      </c>
      <c r="GF72" s="118">
        <f t="shared" si="452"/>
        <v>0</v>
      </c>
      <c r="GG72" s="56">
        <f t="shared" si="453"/>
        <v>0</v>
      </c>
      <c r="GH72" s="90"/>
      <c r="GI72" s="52" t="str">
        <f t="shared" si="454"/>
        <v/>
      </c>
      <c r="GJ72" s="52" t="str">
        <f t="shared" si="455"/>
        <v/>
      </c>
      <c r="GK72" s="52" t="str">
        <f t="shared" si="456"/>
        <v/>
      </c>
      <c r="GL72" s="52" t="str">
        <f t="shared" si="457"/>
        <v/>
      </c>
      <c r="GM72" s="53" t="str">
        <f t="shared" si="458"/>
        <v/>
      </c>
      <c r="GN72" s="51" t="str">
        <f t="shared" si="459"/>
        <v/>
      </c>
      <c r="GO72" s="52" t="str">
        <f t="shared" si="460"/>
        <v/>
      </c>
      <c r="GP72" s="52" t="str">
        <f t="shared" si="461"/>
        <v/>
      </c>
      <c r="GQ72" s="54" t="str">
        <f t="shared" si="462"/>
        <v/>
      </c>
      <c r="GR72" s="53" t="str">
        <f t="shared" si="463"/>
        <v/>
      </c>
      <c r="GS72" s="51" t="str">
        <f t="shared" si="464"/>
        <v/>
      </c>
      <c r="GT72" s="52" t="str">
        <f t="shared" si="465"/>
        <v/>
      </c>
      <c r="GU72" s="52" t="str">
        <f t="shared" si="466"/>
        <v/>
      </c>
      <c r="GV72" s="52" t="str">
        <f t="shared" si="467"/>
        <v/>
      </c>
      <c r="GW72" s="53" t="str">
        <f t="shared" si="468"/>
        <v/>
      </c>
      <c r="GX72" s="51" t="str">
        <f t="shared" si="469"/>
        <v/>
      </c>
      <c r="GY72" s="52" t="str">
        <f t="shared" si="470"/>
        <v/>
      </c>
      <c r="GZ72" s="52" t="str">
        <f t="shared" si="471"/>
        <v/>
      </c>
      <c r="HA72" s="52" t="str">
        <f t="shared" si="472"/>
        <v/>
      </c>
      <c r="HB72" s="53" t="str">
        <f t="shared" si="473"/>
        <v/>
      </c>
      <c r="HC72" s="51" t="str">
        <f t="shared" si="474"/>
        <v/>
      </c>
      <c r="HD72" s="52" t="str">
        <f t="shared" si="475"/>
        <v/>
      </c>
      <c r="HE72" s="52" t="str">
        <f t="shared" si="476"/>
        <v/>
      </c>
      <c r="HF72" s="52" t="str">
        <f t="shared" si="477"/>
        <v/>
      </c>
      <c r="HG72" s="53" t="str">
        <f t="shared" si="478"/>
        <v/>
      </c>
      <c r="HH72" s="51" t="str">
        <f t="shared" si="479"/>
        <v/>
      </c>
      <c r="HI72" s="52" t="str">
        <f t="shared" si="480"/>
        <v/>
      </c>
      <c r="HJ72" s="52" t="str">
        <f t="shared" si="481"/>
        <v/>
      </c>
      <c r="HK72" s="52" t="str">
        <f t="shared" si="482"/>
        <v/>
      </c>
      <c r="HL72" s="53" t="str">
        <f t="shared" si="483"/>
        <v/>
      </c>
      <c r="HM72" s="57" t="e">
        <f t="shared" si="484"/>
        <v>#N/A</v>
      </c>
      <c r="HN72" s="52" t="str">
        <f t="shared" si="485"/>
        <v/>
      </c>
      <c r="HO72" s="118" t="str">
        <f t="shared" si="486"/>
        <v/>
      </c>
      <c r="HP72" s="118">
        <f t="shared" si="487"/>
        <v>0</v>
      </c>
      <c r="HQ72" s="56">
        <f t="shared" si="488"/>
        <v>0</v>
      </c>
      <c r="HR72" s="90"/>
      <c r="HS72" s="52" t="str">
        <f t="shared" si="489"/>
        <v/>
      </c>
      <c r="HT72" s="52" t="str">
        <f t="shared" si="490"/>
        <v/>
      </c>
      <c r="HU72" s="52" t="str">
        <f t="shared" si="491"/>
        <v/>
      </c>
      <c r="HV72" s="52" t="str">
        <f t="shared" si="213"/>
        <v/>
      </c>
      <c r="HW72" s="53" t="str">
        <f t="shared" si="214"/>
        <v/>
      </c>
      <c r="HX72" s="51" t="str">
        <f t="shared" si="492"/>
        <v/>
      </c>
      <c r="HY72" s="52" t="str">
        <f t="shared" si="493"/>
        <v/>
      </c>
      <c r="HZ72" s="52" t="str">
        <f t="shared" si="494"/>
        <v/>
      </c>
      <c r="IA72" s="54" t="str">
        <f t="shared" si="218"/>
        <v/>
      </c>
      <c r="IB72" s="53" t="str">
        <f t="shared" si="219"/>
        <v/>
      </c>
      <c r="IC72" s="51" t="str">
        <f t="shared" si="495"/>
        <v/>
      </c>
      <c r="ID72" s="52" t="str">
        <f t="shared" si="496"/>
        <v/>
      </c>
      <c r="IE72" s="52" t="str">
        <f t="shared" si="497"/>
        <v/>
      </c>
      <c r="IF72" s="52" t="str">
        <f t="shared" si="498"/>
        <v/>
      </c>
      <c r="IG72" s="53" t="str">
        <f t="shared" si="499"/>
        <v/>
      </c>
      <c r="IH72" s="51" t="str">
        <f t="shared" si="500"/>
        <v/>
      </c>
      <c r="II72" s="52" t="str">
        <f t="shared" si="501"/>
        <v/>
      </c>
      <c r="IJ72" s="52" t="str">
        <f t="shared" si="502"/>
        <v/>
      </c>
      <c r="IK72" s="52" t="str">
        <f t="shared" si="228"/>
        <v/>
      </c>
      <c r="IL72" s="53" t="str">
        <f t="shared" si="229"/>
        <v/>
      </c>
      <c r="IM72" s="51" t="str">
        <f t="shared" si="503"/>
        <v/>
      </c>
      <c r="IN72" s="52" t="str">
        <f t="shared" si="504"/>
        <v/>
      </c>
      <c r="IO72" s="52" t="str">
        <f t="shared" si="505"/>
        <v/>
      </c>
      <c r="IP72" s="52" t="str">
        <f t="shared" si="233"/>
        <v/>
      </c>
      <c r="IQ72" s="53" t="str">
        <f t="shared" si="234"/>
        <v/>
      </c>
      <c r="IR72" s="51" t="str">
        <f t="shared" si="506"/>
        <v/>
      </c>
      <c r="IS72" s="52" t="str">
        <f t="shared" si="507"/>
        <v/>
      </c>
      <c r="IT72" s="52" t="str">
        <f t="shared" si="508"/>
        <v/>
      </c>
      <c r="IU72" s="52" t="str">
        <f t="shared" si="238"/>
        <v/>
      </c>
      <c r="IV72" s="53" t="str">
        <f t="shared" si="239"/>
        <v/>
      </c>
      <c r="IW72" s="57" t="e">
        <f t="shared" si="509"/>
        <v>#N/A</v>
      </c>
      <c r="IX72" s="52" t="str">
        <f t="shared" si="510"/>
        <v/>
      </c>
      <c r="IY72" s="118" t="str">
        <f t="shared" si="511"/>
        <v/>
      </c>
      <c r="IZ72" s="118">
        <f t="shared" si="512"/>
        <v>0</v>
      </c>
      <c r="JA72" s="56">
        <f t="shared" si="513"/>
        <v>0</v>
      </c>
      <c r="JB72" s="90"/>
      <c r="JC72" s="52" t="str">
        <f t="shared" si="514"/>
        <v/>
      </c>
      <c r="JD72" s="52" t="str">
        <f t="shared" si="515"/>
        <v/>
      </c>
      <c r="JE72" s="52" t="str">
        <f t="shared" si="516"/>
        <v/>
      </c>
      <c r="JF72" s="52" t="str">
        <f t="shared" si="517"/>
        <v/>
      </c>
      <c r="JG72" s="53" t="str">
        <f t="shared" si="518"/>
        <v/>
      </c>
      <c r="JH72" s="51" t="str">
        <f t="shared" si="519"/>
        <v/>
      </c>
      <c r="JI72" s="52" t="str">
        <f t="shared" si="520"/>
        <v/>
      </c>
      <c r="JJ72" s="52" t="str">
        <f t="shared" si="521"/>
        <v/>
      </c>
      <c r="JK72" s="54" t="str">
        <f t="shared" si="522"/>
        <v/>
      </c>
      <c r="JL72" s="53" t="str">
        <f t="shared" si="523"/>
        <v/>
      </c>
      <c r="JM72" s="51" t="str">
        <f t="shared" si="524"/>
        <v/>
      </c>
      <c r="JN72" s="52" t="str">
        <f t="shared" si="525"/>
        <v/>
      </c>
      <c r="JO72" s="52" t="str">
        <f t="shared" si="526"/>
        <v/>
      </c>
      <c r="JP72" s="52" t="str">
        <f t="shared" si="527"/>
        <v/>
      </c>
      <c r="JQ72" s="53" t="str">
        <f t="shared" si="528"/>
        <v/>
      </c>
      <c r="JR72" s="51" t="str">
        <f t="shared" si="529"/>
        <v/>
      </c>
      <c r="JS72" s="52" t="str">
        <f t="shared" si="530"/>
        <v/>
      </c>
      <c r="JT72" s="52" t="str">
        <f t="shared" si="531"/>
        <v/>
      </c>
      <c r="JU72" s="52" t="str">
        <f t="shared" si="532"/>
        <v/>
      </c>
      <c r="JV72" s="53" t="str">
        <f t="shared" si="533"/>
        <v/>
      </c>
      <c r="JW72" s="51" t="str">
        <f t="shared" si="534"/>
        <v/>
      </c>
      <c r="JX72" s="52" t="str">
        <f t="shared" si="535"/>
        <v/>
      </c>
      <c r="JY72" s="52" t="str">
        <f t="shared" si="536"/>
        <v/>
      </c>
      <c r="JZ72" s="52" t="str">
        <f t="shared" si="537"/>
        <v/>
      </c>
      <c r="KA72" s="53" t="str">
        <f t="shared" si="538"/>
        <v/>
      </c>
      <c r="KB72" s="51" t="str">
        <f t="shared" si="539"/>
        <v/>
      </c>
      <c r="KC72" s="52" t="str">
        <f t="shared" si="540"/>
        <v/>
      </c>
      <c r="KD72" s="52" t="str">
        <f t="shared" si="541"/>
        <v/>
      </c>
      <c r="KE72" s="52" t="str">
        <f t="shared" si="542"/>
        <v/>
      </c>
      <c r="KF72" s="53" t="str">
        <f t="shared" si="543"/>
        <v/>
      </c>
      <c r="KG72" s="57" t="e">
        <f t="shared" si="544"/>
        <v>#N/A</v>
      </c>
      <c r="KH72" s="52" t="str">
        <f t="shared" si="545"/>
        <v/>
      </c>
      <c r="KI72" s="118" t="str">
        <f t="shared" si="546"/>
        <v/>
      </c>
      <c r="KJ72" s="118">
        <f t="shared" si="547"/>
        <v>0</v>
      </c>
      <c r="KK72" s="56">
        <f t="shared" si="548"/>
        <v>0</v>
      </c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</row>
    <row r="73" spans="1:358" s="1" customFormat="1" x14ac:dyDescent="0.25">
      <c r="A73" s="35"/>
      <c r="B73" s="45">
        <v>68</v>
      </c>
      <c r="C73" s="58"/>
      <c r="D73" s="47"/>
      <c r="E73" s="50"/>
      <c r="F73" s="108"/>
      <c r="G73" s="49"/>
      <c r="H73" s="50"/>
      <c r="I73" s="187">
        <f t="shared" si="280"/>
        <v>0</v>
      </c>
      <c r="J73" s="116"/>
      <c r="K73" s="102" t="str">
        <f t="shared" si="281"/>
        <v/>
      </c>
      <c r="L73" s="103" t="str">
        <f t="shared" si="282"/>
        <v/>
      </c>
      <c r="M73" s="103" t="str">
        <f t="shared" si="283"/>
        <v/>
      </c>
      <c r="N73" s="103" t="str">
        <f t="shared" si="284"/>
        <v/>
      </c>
      <c r="O73" s="103" t="str">
        <f t="shared" si="285"/>
        <v/>
      </c>
      <c r="P73" s="102" t="str">
        <f t="shared" si="286"/>
        <v/>
      </c>
      <c r="Q73" s="103" t="str">
        <f t="shared" si="287"/>
        <v/>
      </c>
      <c r="R73" s="103" t="str">
        <f t="shared" si="288"/>
        <v/>
      </c>
      <c r="S73" s="103" t="str">
        <f t="shared" si="289"/>
        <v/>
      </c>
      <c r="T73" s="103" t="str">
        <f t="shared" si="290"/>
        <v/>
      </c>
      <c r="U73" s="102" t="str">
        <f t="shared" si="291"/>
        <v/>
      </c>
      <c r="V73" s="103" t="str">
        <f t="shared" si="292"/>
        <v/>
      </c>
      <c r="W73" s="103" t="str">
        <f t="shared" si="293"/>
        <v/>
      </c>
      <c r="X73" s="103" t="str">
        <f t="shared" si="294"/>
        <v/>
      </c>
      <c r="Y73" s="103" t="str">
        <f t="shared" si="295"/>
        <v/>
      </c>
      <c r="Z73" s="102" t="str">
        <f t="shared" si="296"/>
        <v/>
      </c>
      <c r="AA73" s="103" t="str">
        <f t="shared" si="297"/>
        <v/>
      </c>
      <c r="AB73" s="103" t="str">
        <f t="shared" si="298"/>
        <v/>
      </c>
      <c r="AC73" s="103" t="str">
        <f t="shared" si="299"/>
        <v/>
      </c>
      <c r="AD73" s="103" t="str">
        <f t="shared" si="300"/>
        <v/>
      </c>
      <c r="AE73" s="102" t="str">
        <f t="shared" si="301"/>
        <v/>
      </c>
      <c r="AF73" s="103" t="str">
        <f t="shared" si="302"/>
        <v/>
      </c>
      <c r="AG73" s="103" t="str">
        <f t="shared" si="303"/>
        <v/>
      </c>
      <c r="AH73" s="103" t="str">
        <f t="shared" si="304"/>
        <v/>
      </c>
      <c r="AI73" s="103" t="str">
        <f t="shared" si="305"/>
        <v/>
      </c>
      <c r="AJ73" s="102" t="str">
        <f t="shared" si="306"/>
        <v/>
      </c>
      <c r="AK73" s="103" t="str">
        <f t="shared" si="307"/>
        <v/>
      </c>
      <c r="AL73" s="103" t="str">
        <f t="shared" si="308"/>
        <v/>
      </c>
      <c r="AM73" s="103" t="str">
        <f t="shared" si="309"/>
        <v/>
      </c>
      <c r="AN73" s="136" t="str">
        <f t="shared" si="310"/>
        <v/>
      </c>
      <c r="AO73" s="55" t="e">
        <f t="shared" si="311"/>
        <v>#N/A</v>
      </c>
      <c r="AP73" s="52" t="str">
        <f t="shared" si="312"/>
        <v/>
      </c>
      <c r="AQ73" s="118" t="str">
        <f t="shared" si="313"/>
        <v/>
      </c>
      <c r="AR73" s="118">
        <f t="shared" si="314"/>
        <v>0</v>
      </c>
      <c r="AS73" s="56">
        <f t="shared" si="315"/>
        <v>0</v>
      </c>
      <c r="AT73" s="90"/>
      <c r="AU73" s="54" t="str">
        <f t="shared" si="316"/>
        <v/>
      </c>
      <c r="AV73" s="52" t="str">
        <f t="shared" si="317"/>
        <v/>
      </c>
      <c r="AW73" s="52" t="str">
        <f t="shared" si="318"/>
        <v/>
      </c>
      <c r="AX73" s="52" t="str">
        <f t="shared" si="319"/>
        <v/>
      </c>
      <c r="AY73" s="53" t="str">
        <f t="shared" si="320"/>
        <v/>
      </c>
      <c r="AZ73" s="51" t="str">
        <f t="shared" si="321"/>
        <v/>
      </c>
      <c r="BA73" s="52" t="str">
        <f t="shared" si="322"/>
        <v/>
      </c>
      <c r="BB73" s="52" t="str">
        <f t="shared" si="323"/>
        <v/>
      </c>
      <c r="BC73" s="54" t="str">
        <f t="shared" si="324"/>
        <v/>
      </c>
      <c r="BD73" s="53" t="str">
        <f t="shared" si="325"/>
        <v/>
      </c>
      <c r="BE73" s="51" t="str">
        <f t="shared" si="326"/>
        <v/>
      </c>
      <c r="BF73" s="52" t="str">
        <f t="shared" si="327"/>
        <v/>
      </c>
      <c r="BG73" s="52" t="str">
        <f t="shared" si="328"/>
        <v/>
      </c>
      <c r="BH73" s="52" t="str">
        <f t="shared" si="329"/>
        <v/>
      </c>
      <c r="BI73" s="53" t="str">
        <f t="shared" si="330"/>
        <v/>
      </c>
      <c r="BJ73" s="51" t="str">
        <f t="shared" si="331"/>
        <v/>
      </c>
      <c r="BK73" s="52" t="str">
        <f t="shared" si="332"/>
        <v/>
      </c>
      <c r="BL73" s="52" t="str">
        <f t="shared" si="333"/>
        <v/>
      </c>
      <c r="BM73" s="52" t="str">
        <f t="shared" si="334"/>
        <v/>
      </c>
      <c r="BN73" s="53" t="str">
        <f t="shared" si="335"/>
        <v/>
      </c>
      <c r="BO73" s="51" t="str">
        <f t="shared" si="336"/>
        <v/>
      </c>
      <c r="BP73" s="52" t="str">
        <f t="shared" si="337"/>
        <v/>
      </c>
      <c r="BQ73" s="52" t="str">
        <f t="shared" si="338"/>
        <v/>
      </c>
      <c r="BR73" s="52" t="str">
        <f t="shared" si="339"/>
        <v/>
      </c>
      <c r="BS73" s="53" t="str">
        <f t="shared" si="340"/>
        <v/>
      </c>
      <c r="BT73" s="51" t="str">
        <f t="shared" si="341"/>
        <v/>
      </c>
      <c r="BU73" s="52" t="str">
        <f t="shared" si="342"/>
        <v/>
      </c>
      <c r="BV73" s="52" t="str">
        <f t="shared" si="343"/>
        <v/>
      </c>
      <c r="BW73" s="52" t="str">
        <f t="shared" si="344"/>
        <v/>
      </c>
      <c r="BX73" s="53" t="str">
        <f t="shared" si="345"/>
        <v/>
      </c>
      <c r="BY73" s="55" t="e">
        <f t="shared" si="346"/>
        <v>#N/A</v>
      </c>
      <c r="BZ73" s="52" t="str">
        <f t="shared" si="347"/>
        <v/>
      </c>
      <c r="CA73" s="118" t="str">
        <f t="shared" si="348"/>
        <v/>
      </c>
      <c r="CB73" s="118">
        <f t="shared" si="349"/>
        <v>0</v>
      </c>
      <c r="CC73" s="56">
        <f t="shared" si="350"/>
        <v>0</v>
      </c>
      <c r="CD73" s="90"/>
      <c r="CE73" s="54" t="str">
        <f t="shared" si="351"/>
        <v/>
      </c>
      <c r="CF73" s="52" t="str">
        <f t="shared" si="352"/>
        <v/>
      </c>
      <c r="CG73" s="52" t="str">
        <f t="shared" si="353"/>
        <v/>
      </c>
      <c r="CH73" s="52" t="str">
        <f t="shared" si="354"/>
        <v/>
      </c>
      <c r="CI73" s="53" t="str">
        <f t="shared" si="355"/>
        <v/>
      </c>
      <c r="CJ73" s="51" t="str">
        <f t="shared" si="356"/>
        <v/>
      </c>
      <c r="CK73" s="52" t="str">
        <f t="shared" si="357"/>
        <v/>
      </c>
      <c r="CL73" s="52" t="str">
        <f t="shared" si="358"/>
        <v/>
      </c>
      <c r="CM73" s="54" t="str">
        <f t="shared" si="359"/>
        <v/>
      </c>
      <c r="CN73" s="53" t="str">
        <f t="shared" si="360"/>
        <v/>
      </c>
      <c r="CO73" s="51" t="str">
        <f t="shared" si="361"/>
        <v/>
      </c>
      <c r="CP73" s="52" t="str">
        <f t="shared" si="362"/>
        <v/>
      </c>
      <c r="CQ73" s="52" t="str">
        <f>IF(IF(CP73&lt;&gt;"",IF(MAX(COUNTIF($CP73:$CP$89,$CP$6:$CP$89))&gt;1,"x",""),"")&lt;&gt;"",CP73+1,"")</f>
        <v/>
      </c>
      <c r="CR73" s="52" t="str">
        <f t="shared" si="363"/>
        <v/>
      </c>
      <c r="CS73" s="53" t="str">
        <f t="shared" si="364"/>
        <v/>
      </c>
      <c r="CT73" s="51" t="str">
        <f t="shared" si="365"/>
        <v/>
      </c>
      <c r="CU73" s="52" t="str">
        <f t="shared" si="366"/>
        <v/>
      </c>
      <c r="CV73" s="52" t="str">
        <f t="shared" si="367"/>
        <v/>
      </c>
      <c r="CW73" s="52" t="str">
        <f t="shared" si="368"/>
        <v/>
      </c>
      <c r="CX73" s="53" t="str">
        <f t="shared" si="369"/>
        <v/>
      </c>
      <c r="CY73" s="51" t="str">
        <f t="shared" si="370"/>
        <v/>
      </c>
      <c r="CZ73" s="52" t="str">
        <f t="shared" si="371"/>
        <v/>
      </c>
      <c r="DA73" s="52" t="str">
        <f t="shared" si="372"/>
        <v/>
      </c>
      <c r="DB73" s="52" t="str">
        <f t="shared" si="373"/>
        <v/>
      </c>
      <c r="DC73" s="53" t="str">
        <f t="shared" si="374"/>
        <v/>
      </c>
      <c r="DD73" s="51" t="str">
        <f t="shared" si="375"/>
        <v/>
      </c>
      <c r="DE73" s="52" t="str">
        <f t="shared" si="376"/>
        <v/>
      </c>
      <c r="DF73" s="52" t="str">
        <f t="shared" si="377"/>
        <v/>
      </c>
      <c r="DG73" s="52" t="str">
        <f t="shared" si="378"/>
        <v/>
      </c>
      <c r="DH73" s="53" t="str">
        <f t="shared" si="379"/>
        <v/>
      </c>
      <c r="DI73" s="55" t="e">
        <f t="shared" si="380"/>
        <v>#N/A</v>
      </c>
      <c r="DJ73" s="52" t="str">
        <f t="shared" si="381"/>
        <v/>
      </c>
      <c r="DK73" s="52" t="str">
        <f t="shared" si="382"/>
        <v/>
      </c>
      <c r="DL73" s="156">
        <f t="shared" si="383"/>
        <v>0</v>
      </c>
      <c r="DM73" s="56">
        <f t="shared" si="384"/>
        <v>0</v>
      </c>
      <c r="DN73" s="90"/>
      <c r="DO73" s="52" t="str">
        <f t="shared" si="385"/>
        <v/>
      </c>
      <c r="DP73" s="52" t="str">
        <f t="shared" si="386"/>
        <v/>
      </c>
      <c r="DQ73" s="52" t="str">
        <f t="shared" si="387"/>
        <v/>
      </c>
      <c r="DR73" s="52" t="str">
        <f t="shared" si="388"/>
        <v/>
      </c>
      <c r="DS73" s="53" t="str">
        <f t="shared" si="389"/>
        <v/>
      </c>
      <c r="DT73" s="51" t="str">
        <f t="shared" si="390"/>
        <v/>
      </c>
      <c r="DU73" s="52" t="str">
        <f t="shared" si="391"/>
        <v/>
      </c>
      <c r="DV73" s="52" t="str">
        <f t="shared" si="392"/>
        <v/>
      </c>
      <c r="DW73" s="54" t="str">
        <f t="shared" si="393"/>
        <v/>
      </c>
      <c r="DX73" s="53" t="str">
        <f t="shared" si="394"/>
        <v/>
      </c>
      <c r="DY73" s="51" t="str">
        <f t="shared" si="395"/>
        <v/>
      </c>
      <c r="DZ73" s="52" t="str">
        <f t="shared" si="396"/>
        <v/>
      </c>
      <c r="EA73" s="52" t="str">
        <f t="shared" si="397"/>
        <v/>
      </c>
      <c r="EB73" s="52" t="str">
        <f t="shared" si="398"/>
        <v/>
      </c>
      <c r="EC73" s="53" t="str">
        <f t="shared" si="399"/>
        <v/>
      </c>
      <c r="ED73" s="51" t="str">
        <f t="shared" si="400"/>
        <v/>
      </c>
      <c r="EE73" s="52" t="str">
        <f t="shared" si="401"/>
        <v/>
      </c>
      <c r="EF73" s="52" t="str">
        <f t="shared" si="402"/>
        <v/>
      </c>
      <c r="EG73" s="52" t="str">
        <f t="shared" si="403"/>
        <v/>
      </c>
      <c r="EH73" s="53" t="str">
        <f t="shared" si="404"/>
        <v/>
      </c>
      <c r="EI73" s="51" t="str">
        <f t="shared" si="405"/>
        <v/>
      </c>
      <c r="EJ73" s="52" t="str">
        <f t="shared" si="406"/>
        <v/>
      </c>
      <c r="EK73" s="52" t="str">
        <f t="shared" si="407"/>
        <v/>
      </c>
      <c r="EL73" s="52" t="str">
        <f t="shared" si="408"/>
        <v/>
      </c>
      <c r="EM73" s="53" t="str">
        <f t="shared" si="409"/>
        <v/>
      </c>
      <c r="EN73" s="51" t="str">
        <f t="shared" si="410"/>
        <v/>
      </c>
      <c r="EO73" s="52" t="str">
        <f t="shared" si="411"/>
        <v/>
      </c>
      <c r="EP73" s="52" t="str">
        <f t="shared" si="412"/>
        <v/>
      </c>
      <c r="EQ73" s="52" t="str">
        <f t="shared" si="413"/>
        <v/>
      </c>
      <c r="ER73" s="53" t="str">
        <f t="shared" si="414"/>
        <v/>
      </c>
      <c r="ES73" s="57" t="e">
        <f t="shared" si="135"/>
        <v>#N/A</v>
      </c>
      <c r="ET73" s="52" t="str">
        <f t="shared" si="415"/>
        <v/>
      </c>
      <c r="EU73" s="118" t="str">
        <f t="shared" si="416"/>
        <v/>
      </c>
      <c r="EV73" s="118">
        <f t="shared" si="417"/>
        <v>0</v>
      </c>
      <c r="EW73" s="56">
        <f t="shared" si="418"/>
        <v>0</v>
      </c>
      <c r="EX73" s="90"/>
      <c r="EY73" s="52" t="str">
        <f t="shared" si="419"/>
        <v/>
      </c>
      <c r="EZ73" s="52" t="str">
        <f t="shared" si="420"/>
        <v/>
      </c>
      <c r="FA73" s="52" t="str">
        <f t="shared" si="421"/>
        <v/>
      </c>
      <c r="FB73" s="52" t="str">
        <f t="shared" si="422"/>
        <v/>
      </c>
      <c r="FC73" s="56" t="str">
        <f t="shared" si="423"/>
        <v/>
      </c>
      <c r="FD73" s="51" t="str">
        <f t="shared" si="424"/>
        <v/>
      </c>
      <c r="FE73" s="52" t="str">
        <f t="shared" si="425"/>
        <v/>
      </c>
      <c r="FF73" s="52" t="str">
        <f t="shared" si="426"/>
        <v/>
      </c>
      <c r="FG73" s="54" t="str">
        <f t="shared" si="427"/>
        <v/>
      </c>
      <c r="FH73" s="56" t="str">
        <f t="shared" si="428"/>
        <v/>
      </c>
      <c r="FI73" s="51" t="str">
        <f t="shared" si="429"/>
        <v/>
      </c>
      <c r="FJ73" s="52" t="str">
        <f t="shared" si="430"/>
        <v/>
      </c>
      <c r="FK73" s="52" t="str">
        <f t="shared" si="431"/>
        <v/>
      </c>
      <c r="FL73" s="52" t="str">
        <f t="shared" si="432"/>
        <v/>
      </c>
      <c r="FM73" s="56" t="str">
        <f t="shared" si="433"/>
        <v/>
      </c>
      <c r="FN73" s="51" t="str">
        <f t="shared" si="434"/>
        <v/>
      </c>
      <c r="FO73" s="52" t="str">
        <f t="shared" si="435"/>
        <v/>
      </c>
      <c r="FP73" s="52" t="str">
        <f t="shared" si="436"/>
        <v/>
      </c>
      <c r="FQ73" s="52" t="str">
        <f t="shared" si="437"/>
        <v/>
      </c>
      <c r="FR73" s="56" t="str">
        <f t="shared" si="438"/>
        <v/>
      </c>
      <c r="FS73" s="51" t="str">
        <f t="shared" si="439"/>
        <v/>
      </c>
      <c r="FT73" s="52" t="str">
        <f t="shared" si="440"/>
        <v/>
      </c>
      <c r="FU73" s="52" t="str">
        <f t="shared" si="441"/>
        <v/>
      </c>
      <c r="FV73" s="52" t="str">
        <f t="shared" si="442"/>
        <v/>
      </c>
      <c r="FW73" s="56" t="str">
        <f t="shared" si="443"/>
        <v/>
      </c>
      <c r="FX73" s="51" t="str">
        <f t="shared" si="444"/>
        <v/>
      </c>
      <c r="FY73" s="52" t="str">
        <f t="shared" si="445"/>
        <v/>
      </c>
      <c r="FZ73" s="52" t="str">
        <f t="shared" si="446"/>
        <v/>
      </c>
      <c r="GA73" s="52" t="str">
        <f t="shared" si="447"/>
        <v/>
      </c>
      <c r="GB73" s="56" t="str">
        <f t="shared" si="448"/>
        <v/>
      </c>
      <c r="GC73" s="57" t="e">
        <f t="shared" si="449"/>
        <v>#N/A</v>
      </c>
      <c r="GD73" s="52" t="str">
        <f t="shared" si="450"/>
        <v/>
      </c>
      <c r="GE73" s="118" t="str">
        <f t="shared" si="451"/>
        <v/>
      </c>
      <c r="GF73" s="118">
        <f t="shared" si="452"/>
        <v>0</v>
      </c>
      <c r="GG73" s="56">
        <f t="shared" si="453"/>
        <v>0</v>
      </c>
      <c r="GH73" s="90"/>
      <c r="GI73" s="52" t="str">
        <f t="shared" si="454"/>
        <v/>
      </c>
      <c r="GJ73" s="52" t="str">
        <f t="shared" si="455"/>
        <v/>
      </c>
      <c r="GK73" s="52" t="str">
        <f t="shared" si="456"/>
        <v/>
      </c>
      <c r="GL73" s="52" t="str">
        <f t="shared" si="457"/>
        <v/>
      </c>
      <c r="GM73" s="53" t="str">
        <f t="shared" si="458"/>
        <v/>
      </c>
      <c r="GN73" s="51" t="str">
        <f t="shared" si="459"/>
        <v/>
      </c>
      <c r="GO73" s="52" t="str">
        <f t="shared" si="460"/>
        <v/>
      </c>
      <c r="GP73" s="52" t="str">
        <f t="shared" si="461"/>
        <v/>
      </c>
      <c r="GQ73" s="54" t="str">
        <f t="shared" si="462"/>
        <v/>
      </c>
      <c r="GR73" s="53" t="str">
        <f t="shared" si="463"/>
        <v/>
      </c>
      <c r="GS73" s="51" t="str">
        <f t="shared" si="464"/>
        <v/>
      </c>
      <c r="GT73" s="52" t="str">
        <f t="shared" si="465"/>
        <v/>
      </c>
      <c r="GU73" s="52" t="str">
        <f t="shared" si="466"/>
        <v/>
      </c>
      <c r="GV73" s="52" t="str">
        <f t="shared" si="467"/>
        <v/>
      </c>
      <c r="GW73" s="53" t="str">
        <f t="shared" si="468"/>
        <v/>
      </c>
      <c r="GX73" s="51" t="str">
        <f t="shared" si="469"/>
        <v/>
      </c>
      <c r="GY73" s="52" t="str">
        <f t="shared" si="470"/>
        <v/>
      </c>
      <c r="GZ73" s="52" t="str">
        <f t="shared" si="471"/>
        <v/>
      </c>
      <c r="HA73" s="52" t="str">
        <f t="shared" si="472"/>
        <v/>
      </c>
      <c r="HB73" s="53" t="str">
        <f t="shared" si="473"/>
        <v/>
      </c>
      <c r="HC73" s="51" t="str">
        <f t="shared" si="474"/>
        <v/>
      </c>
      <c r="HD73" s="52" t="str">
        <f t="shared" si="475"/>
        <v/>
      </c>
      <c r="HE73" s="52" t="str">
        <f t="shared" si="476"/>
        <v/>
      </c>
      <c r="HF73" s="52" t="str">
        <f t="shared" si="477"/>
        <v/>
      </c>
      <c r="HG73" s="53" t="str">
        <f t="shared" si="478"/>
        <v/>
      </c>
      <c r="HH73" s="51" t="str">
        <f t="shared" si="479"/>
        <v/>
      </c>
      <c r="HI73" s="52" t="str">
        <f t="shared" si="480"/>
        <v/>
      </c>
      <c r="HJ73" s="52" t="str">
        <f t="shared" si="481"/>
        <v/>
      </c>
      <c r="HK73" s="52" t="str">
        <f t="shared" si="482"/>
        <v/>
      </c>
      <c r="HL73" s="53" t="str">
        <f t="shared" si="483"/>
        <v/>
      </c>
      <c r="HM73" s="57" t="e">
        <f t="shared" si="484"/>
        <v>#N/A</v>
      </c>
      <c r="HN73" s="52" t="str">
        <f t="shared" si="485"/>
        <v/>
      </c>
      <c r="HO73" s="118" t="str">
        <f t="shared" si="486"/>
        <v/>
      </c>
      <c r="HP73" s="118">
        <f t="shared" si="487"/>
        <v>0</v>
      </c>
      <c r="HQ73" s="56">
        <f t="shared" si="488"/>
        <v>0</v>
      </c>
      <c r="HR73" s="90"/>
      <c r="HS73" s="52" t="str">
        <f t="shared" si="489"/>
        <v/>
      </c>
      <c r="HT73" s="52" t="str">
        <f t="shared" si="490"/>
        <v/>
      </c>
      <c r="HU73" s="52" t="str">
        <f t="shared" si="491"/>
        <v/>
      </c>
      <c r="HV73" s="52" t="str">
        <f t="shared" si="213"/>
        <v/>
      </c>
      <c r="HW73" s="53" t="str">
        <f t="shared" si="214"/>
        <v/>
      </c>
      <c r="HX73" s="51" t="str">
        <f t="shared" si="492"/>
        <v/>
      </c>
      <c r="HY73" s="52" t="str">
        <f t="shared" si="493"/>
        <v/>
      </c>
      <c r="HZ73" s="52" t="str">
        <f t="shared" si="494"/>
        <v/>
      </c>
      <c r="IA73" s="54" t="str">
        <f t="shared" si="218"/>
        <v/>
      </c>
      <c r="IB73" s="53" t="str">
        <f t="shared" si="219"/>
        <v/>
      </c>
      <c r="IC73" s="51" t="str">
        <f t="shared" si="495"/>
        <v/>
      </c>
      <c r="ID73" s="52" t="str">
        <f t="shared" si="496"/>
        <v/>
      </c>
      <c r="IE73" s="52" t="str">
        <f t="shared" si="497"/>
        <v/>
      </c>
      <c r="IF73" s="52" t="str">
        <f t="shared" si="498"/>
        <v/>
      </c>
      <c r="IG73" s="53" t="str">
        <f t="shared" si="499"/>
        <v/>
      </c>
      <c r="IH73" s="51" t="str">
        <f t="shared" si="500"/>
        <v/>
      </c>
      <c r="II73" s="52" t="str">
        <f t="shared" si="501"/>
        <v/>
      </c>
      <c r="IJ73" s="52" t="str">
        <f t="shared" si="502"/>
        <v/>
      </c>
      <c r="IK73" s="52" t="str">
        <f t="shared" si="228"/>
        <v/>
      </c>
      <c r="IL73" s="53" t="str">
        <f t="shared" si="229"/>
        <v/>
      </c>
      <c r="IM73" s="51" t="str">
        <f t="shared" si="503"/>
        <v/>
      </c>
      <c r="IN73" s="52" t="str">
        <f t="shared" si="504"/>
        <v/>
      </c>
      <c r="IO73" s="52" t="str">
        <f t="shared" si="505"/>
        <v/>
      </c>
      <c r="IP73" s="52" t="str">
        <f t="shared" si="233"/>
        <v/>
      </c>
      <c r="IQ73" s="53" t="str">
        <f t="shared" si="234"/>
        <v/>
      </c>
      <c r="IR73" s="51" t="str">
        <f t="shared" si="506"/>
        <v/>
      </c>
      <c r="IS73" s="52" t="str">
        <f t="shared" si="507"/>
        <v/>
      </c>
      <c r="IT73" s="52" t="str">
        <f t="shared" si="508"/>
        <v/>
      </c>
      <c r="IU73" s="52" t="str">
        <f t="shared" si="238"/>
        <v/>
      </c>
      <c r="IV73" s="53" t="str">
        <f t="shared" si="239"/>
        <v/>
      </c>
      <c r="IW73" s="57" t="e">
        <f t="shared" si="509"/>
        <v>#N/A</v>
      </c>
      <c r="IX73" s="52" t="str">
        <f t="shared" si="510"/>
        <v/>
      </c>
      <c r="IY73" s="118" t="str">
        <f t="shared" si="511"/>
        <v/>
      </c>
      <c r="IZ73" s="118">
        <f t="shared" si="512"/>
        <v>0</v>
      </c>
      <c r="JA73" s="56">
        <f t="shared" si="513"/>
        <v>0</v>
      </c>
      <c r="JB73" s="90"/>
      <c r="JC73" s="52" t="str">
        <f t="shared" si="514"/>
        <v/>
      </c>
      <c r="JD73" s="52" t="str">
        <f t="shared" si="515"/>
        <v/>
      </c>
      <c r="JE73" s="52" t="str">
        <f t="shared" si="516"/>
        <v/>
      </c>
      <c r="JF73" s="52" t="str">
        <f t="shared" si="517"/>
        <v/>
      </c>
      <c r="JG73" s="53" t="str">
        <f t="shared" si="518"/>
        <v/>
      </c>
      <c r="JH73" s="51" t="str">
        <f t="shared" si="519"/>
        <v/>
      </c>
      <c r="JI73" s="52" t="str">
        <f t="shared" si="520"/>
        <v/>
      </c>
      <c r="JJ73" s="52" t="str">
        <f t="shared" si="521"/>
        <v/>
      </c>
      <c r="JK73" s="54" t="str">
        <f t="shared" si="522"/>
        <v/>
      </c>
      <c r="JL73" s="53" t="str">
        <f t="shared" si="523"/>
        <v/>
      </c>
      <c r="JM73" s="51" t="str">
        <f t="shared" si="524"/>
        <v/>
      </c>
      <c r="JN73" s="52" t="str">
        <f t="shared" si="525"/>
        <v/>
      </c>
      <c r="JO73" s="52" t="str">
        <f t="shared" si="526"/>
        <v/>
      </c>
      <c r="JP73" s="52" t="str">
        <f t="shared" si="527"/>
        <v/>
      </c>
      <c r="JQ73" s="53" t="str">
        <f t="shared" si="528"/>
        <v/>
      </c>
      <c r="JR73" s="51" t="str">
        <f t="shared" si="529"/>
        <v/>
      </c>
      <c r="JS73" s="52" t="str">
        <f t="shared" si="530"/>
        <v/>
      </c>
      <c r="JT73" s="52" t="str">
        <f t="shared" si="531"/>
        <v/>
      </c>
      <c r="JU73" s="52" t="str">
        <f t="shared" si="532"/>
        <v/>
      </c>
      <c r="JV73" s="53" t="str">
        <f t="shared" si="533"/>
        <v/>
      </c>
      <c r="JW73" s="51" t="str">
        <f t="shared" si="534"/>
        <v/>
      </c>
      <c r="JX73" s="52" t="str">
        <f t="shared" si="535"/>
        <v/>
      </c>
      <c r="JY73" s="52" t="str">
        <f t="shared" si="536"/>
        <v/>
      </c>
      <c r="JZ73" s="52" t="str">
        <f t="shared" si="537"/>
        <v/>
      </c>
      <c r="KA73" s="53" t="str">
        <f t="shared" si="538"/>
        <v/>
      </c>
      <c r="KB73" s="51" t="str">
        <f t="shared" si="539"/>
        <v/>
      </c>
      <c r="KC73" s="52" t="str">
        <f t="shared" si="540"/>
        <v/>
      </c>
      <c r="KD73" s="52" t="str">
        <f t="shared" si="541"/>
        <v/>
      </c>
      <c r="KE73" s="52" t="str">
        <f t="shared" si="542"/>
        <v/>
      </c>
      <c r="KF73" s="53" t="str">
        <f t="shared" si="543"/>
        <v/>
      </c>
      <c r="KG73" s="57" t="e">
        <f t="shared" si="544"/>
        <v>#N/A</v>
      </c>
      <c r="KH73" s="52" t="str">
        <f t="shared" si="545"/>
        <v/>
      </c>
      <c r="KI73" s="118" t="str">
        <f t="shared" si="546"/>
        <v/>
      </c>
      <c r="KJ73" s="118">
        <f t="shared" si="547"/>
        <v>0</v>
      </c>
      <c r="KK73" s="56">
        <f t="shared" si="548"/>
        <v>0</v>
      </c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</row>
    <row r="74" spans="1:358" s="1" customFormat="1" x14ac:dyDescent="0.25">
      <c r="A74" s="35"/>
      <c r="B74" s="45">
        <v>69</v>
      </c>
      <c r="C74" s="46"/>
      <c r="D74" s="47"/>
      <c r="E74" s="50"/>
      <c r="F74" s="50"/>
      <c r="G74" s="59"/>
      <c r="H74" s="50"/>
      <c r="I74" s="187">
        <f t="shared" si="280"/>
        <v>0</v>
      </c>
      <c r="J74" s="116"/>
      <c r="K74" s="102" t="str">
        <f t="shared" si="281"/>
        <v/>
      </c>
      <c r="L74" s="103" t="str">
        <f t="shared" si="282"/>
        <v/>
      </c>
      <c r="M74" s="103" t="str">
        <f t="shared" si="283"/>
        <v/>
      </c>
      <c r="N74" s="103" t="str">
        <f t="shared" si="284"/>
        <v/>
      </c>
      <c r="O74" s="103" t="str">
        <f t="shared" si="285"/>
        <v/>
      </c>
      <c r="P74" s="102" t="str">
        <f t="shared" si="286"/>
        <v/>
      </c>
      <c r="Q74" s="103" t="str">
        <f t="shared" si="287"/>
        <v/>
      </c>
      <c r="R74" s="103" t="str">
        <f t="shared" si="288"/>
        <v/>
      </c>
      <c r="S74" s="103" t="str">
        <f t="shared" si="289"/>
        <v/>
      </c>
      <c r="T74" s="103" t="str">
        <f t="shared" si="290"/>
        <v/>
      </c>
      <c r="U74" s="102" t="str">
        <f t="shared" si="291"/>
        <v/>
      </c>
      <c r="V74" s="103" t="str">
        <f t="shared" si="292"/>
        <v/>
      </c>
      <c r="W74" s="103" t="str">
        <f t="shared" si="293"/>
        <v/>
      </c>
      <c r="X74" s="103" t="str">
        <f t="shared" si="294"/>
        <v/>
      </c>
      <c r="Y74" s="103" t="str">
        <f t="shared" si="295"/>
        <v/>
      </c>
      <c r="Z74" s="102" t="str">
        <f t="shared" si="296"/>
        <v/>
      </c>
      <c r="AA74" s="103" t="str">
        <f t="shared" si="297"/>
        <v/>
      </c>
      <c r="AB74" s="103" t="str">
        <f t="shared" si="298"/>
        <v/>
      </c>
      <c r="AC74" s="103" t="str">
        <f t="shared" si="299"/>
        <v/>
      </c>
      <c r="AD74" s="103" t="str">
        <f t="shared" si="300"/>
        <v/>
      </c>
      <c r="AE74" s="102" t="str">
        <f t="shared" si="301"/>
        <v/>
      </c>
      <c r="AF74" s="103" t="str">
        <f t="shared" si="302"/>
        <v/>
      </c>
      <c r="AG74" s="103" t="str">
        <f t="shared" si="303"/>
        <v/>
      </c>
      <c r="AH74" s="103" t="str">
        <f t="shared" si="304"/>
        <v/>
      </c>
      <c r="AI74" s="103" t="str">
        <f t="shared" si="305"/>
        <v/>
      </c>
      <c r="AJ74" s="102" t="str">
        <f t="shared" si="306"/>
        <v/>
      </c>
      <c r="AK74" s="103" t="str">
        <f t="shared" si="307"/>
        <v/>
      </c>
      <c r="AL74" s="103" t="str">
        <f t="shared" si="308"/>
        <v/>
      </c>
      <c r="AM74" s="103" t="str">
        <f t="shared" si="309"/>
        <v/>
      </c>
      <c r="AN74" s="136" t="str">
        <f t="shared" si="310"/>
        <v/>
      </c>
      <c r="AO74" s="55" t="e">
        <f t="shared" si="311"/>
        <v>#N/A</v>
      </c>
      <c r="AP74" s="52" t="str">
        <f t="shared" si="312"/>
        <v/>
      </c>
      <c r="AQ74" s="118" t="str">
        <f t="shared" si="313"/>
        <v/>
      </c>
      <c r="AR74" s="118">
        <f t="shared" si="314"/>
        <v>0</v>
      </c>
      <c r="AS74" s="56">
        <f t="shared" si="315"/>
        <v>0</v>
      </c>
      <c r="AT74" s="90"/>
      <c r="AU74" s="54" t="str">
        <f t="shared" si="316"/>
        <v/>
      </c>
      <c r="AV74" s="52" t="str">
        <f t="shared" si="317"/>
        <v/>
      </c>
      <c r="AW74" s="52" t="str">
        <f t="shared" si="318"/>
        <v/>
      </c>
      <c r="AX74" s="52" t="str">
        <f t="shared" si="319"/>
        <v/>
      </c>
      <c r="AY74" s="53" t="str">
        <f t="shared" si="320"/>
        <v/>
      </c>
      <c r="AZ74" s="51" t="str">
        <f t="shared" si="321"/>
        <v/>
      </c>
      <c r="BA74" s="52" t="str">
        <f t="shared" si="322"/>
        <v/>
      </c>
      <c r="BB74" s="52" t="str">
        <f t="shared" si="323"/>
        <v/>
      </c>
      <c r="BC74" s="54" t="str">
        <f t="shared" si="324"/>
        <v/>
      </c>
      <c r="BD74" s="53" t="str">
        <f t="shared" si="325"/>
        <v/>
      </c>
      <c r="BE74" s="51" t="str">
        <f t="shared" si="326"/>
        <v/>
      </c>
      <c r="BF74" s="52" t="str">
        <f t="shared" si="327"/>
        <v/>
      </c>
      <c r="BG74" s="52" t="str">
        <f t="shared" si="328"/>
        <v/>
      </c>
      <c r="BH74" s="52" t="str">
        <f t="shared" si="329"/>
        <v/>
      </c>
      <c r="BI74" s="53" t="str">
        <f t="shared" si="330"/>
        <v/>
      </c>
      <c r="BJ74" s="51" t="str">
        <f t="shared" si="331"/>
        <v/>
      </c>
      <c r="BK74" s="52" t="str">
        <f t="shared" si="332"/>
        <v/>
      </c>
      <c r="BL74" s="52" t="str">
        <f t="shared" si="333"/>
        <v/>
      </c>
      <c r="BM74" s="52" t="str">
        <f t="shared" si="334"/>
        <v/>
      </c>
      <c r="BN74" s="53" t="str">
        <f t="shared" si="335"/>
        <v/>
      </c>
      <c r="BO74" s="51" t="str">
        <f t="shared" si="336"/>
        <v/>
      </c>
      <c r="BP74" s="52" t="str">
        <f t="shared" si="337"/>
        <v/>
      </c>
      <c r="BQ74" s="52" t="str">
        <f t="shared" si="338"/>
        <v/>
      </c>
      <c r="BR74" s="52" t="str">
        <f t="shared" si="339"/>
        <v/>
      </c>
      <c r="BS74" s="53" t="str">
        <f t="shared" si="340"/>
        <v/>
      </c>
      <c r="BT74" s="51" t="str">
        <f t="shared" si="341"/>
        <v/>
      </c>
      <c r="BU74" s="52" t="str">
        <f t="shared" si="342"/>
        <v/>
      </c>
      <c r="BV74" s="52" t="str">
        <f t="shared" si="343"/>
        <v/>
      </c>
      <c r="BW74" s="52" t="str">
        <f t="shared" si="344"/>
        <v/>
      </c>
      <c r="BX74" s="53" t="str">
        <f t="shared" si="345"/>
        <v/>
      </c>
      <c r="BY74" s="55" t="e">
        <f t="shared" si="346"/>
        <v>#N/A</v>
      </c>
      <c r="BZ74" s="52" t="str">
        <f t="shared" si="347"/>
        <v/>
      </c>
      <c r="CA74" s="118" t="str">
        <f t="shared" si="348"/>
        <v/>
      </c>
      <c r="CB74" s="118">
        <f t="shared" si="349"/>
        <v>0</v>
      </c>
      <c r="CC74" s="56">
        <f t="shared" si="350"/>
        <v>0</v>
      </c>
      <c r="CD74" s="90"/>
      <c r="CE74" s="54" t="str">
        <f t="shared" si="351"/>
        <v/>
      </c>
      <c r="CF74" s="52" t="str">
        <f t="shared" si="352"/>
        <v/>
      </c>
      <c r="CG74" s="52" t="str">
        <f t="shared" si="353"/>
        <v/>
      </c>
      <c r="CH74" s="52" t="str">
        <f t="shared" si="354"/>
        <v/>
      </c>
      <c r="CI74" s="53" t="str">
        <f t="shared" si="355"/>
        <v/>
      </c>
      <c r="CJ74" s="51" t="str">
        <f t="shared" si="356"/>
        <v/>
      </c>
      <c r="CK74" s="52" t="str">
        <f t="shared" si="357"/>
        <v/>
      </c>
      <c r="CL74" s="52" t="str">
        <f t="shared" si="358"/>
        <v/>
      </c>
      <c r="CM74" s="54" t="str">
        <f t="shared" si="359"/>
        <v/>
      </c>
      <c r="CN74" s="53" t="str">
        <f t="shared" si="360"/>
        <v/>
      </c>
      <c r="CO74" s="51" t="str">
        <f t="shared" si="361"/>
        <v/>
      </c>
      <c r="CP74" s="52" t="str">
        <f t="shared" si="362"/>
        <v/>
      </c>
      <c r="CQ74" s="52" t="str">
        <f>IF(IF(CP74&lt;&gt;"",IF(MAX(COUNTIF($CP74:$CP$89,$CP$6:$CP$89))&gt;1,"x",""),"")&lt;&gt;"",CP74+1,"")</f>
        <v/>
      </c>
      <c r="CR74" s="52" t="str">
        <f t="shared" si="363"/>
        <v/>
      </c>
      <c r="CS74" s="53" t="str">
        <f t="shared" si="364"/>
        <v/>
      </c>
      <c r="CT74" s="51" t="str">
        <f t="shared" si="365"/>
        <v/>
      </c>
      <c r="CU74" s="52" t="str">
        <f t="shared" si="366"/>
        <v/>
      </c>
      <c r="CV74" s="52" t="str">
        <f t="shared" si="367"/>
        <v/>
      </c>
      <c r="CW74" s="52" t="str">
        <f t="shared" si="368"/>
        <v/>
      </c>
      <c r="CX74" s="53" t="str">
        <f t="shared" si="369"/>
        <v/>
      </c>
      <c r="CY74" s="51" t="str">
        <f t="shared" si="370"/>
        <v/>
      </c>
      <c r="CZ74" s="52" t="str">
        <f t="shared" si="371"/>
        <v/>
      </c>
      <c r="DA74" s="52" t="str">
        <f t="shared" si="372"/>
        <v/>
      </c>
      <c r="DB74" s="52" t="str">
        <f t="shared" si="373"/>
        <v/>
      </c>
      <c r="DC74" s="53" t="str">
        <f t="shared" si="374"/>
        <v/>
      </c>
      <c r="DD74" s="51" t="str">
        <f t="shared" si="375"/>
        <v/>
      </c>
      <c r="DE74" s="52" t="str">
        <f t="shared" si="376"/>
        <v/>
      </c>
      <c r="DF74" s="52" t="str">
        <f t="shared" si="377"/>
        <v/>
      </c>
      <c r="DG74" s="52" t="str">
        <f t="shared" si="378"/>
        <v/>
      </c>
      <c r="DH74" s="53" t="str">
        <f t="shared" si="379"/>
        <v/>
      </c>
      <c r="DI74" s="55" t="e">
        <f t="shared" si="380"/>
        <v>#N/A</v>
      </c>
      <c r="DJ74" s="52" t="str">
        <f t="shared" si="381"/>
        <v/>
      </c>
      <c r="DK74" s="52" t="str">
        <f t="shared" si="382"/>
        <v/>
      </c>
      <c r="DL74" s="156">
        <f t="shared" si="383"/>
        <v>0</v>
      </c>
      <c r="DM74" s="56">
        <f t="shared" si="384"/>
        <v>0</v>
      </c>
      <c r="DN74" s="90"/>
      <c r="DO74" s="52" t="str">
        <f t="shared" si="385"/>
        <v/>
      </c>
      <c r="DP74" s="52" t="str">
        <f t="shared" si="386"/>
        <v/>
      </c>
      <c r="DQ74" s="52" t="str">
        <f t="shared" si="387"/>
        <v/>
      </c>
      <c r="DR74" s="52" t="str">
        <f t="shared" si="388"/>
        <v/>
      </c>
      <c r="DS74" s="53" t="str">
        <f t="shared" si="389"/>
        <v/>
      </c>
      <c r="DT74" s="51" t="str">
        <f t="shared" si="390"/>
        <v/>
      </c>
      <c r="DU74" s="52" t="str">
        <f t="shared" si="391"/>
        <v/>
      </c>
      <c r="DV74" s="52" t="str">
        <f t="shared" si="392"/>
        <v/>
      </c>
      <c r="DW74" s="54" t="str">
        <f t="shared" si="393"/>
        <v/>
      </c>
      <c r="DX74" s="53" t="str">
        <f t="shared" si="394"/>
        <v/>
      </c>
      <c r="DY74" s="51" t="str">
        <f t="shared" si="395"/>
        <v/>
      </c>
      <c r="DZ74" s="52" t="str">
        <f t="shared" si="396"/>
        <v/>
      </c>
      <c r="EA74" s="52" t="str">
        <f t="shared" si="397"/>
        <v/>
      </c>
      <c r="EB74" s="52" t="str">
        <f t="shared" si="398"/>
        <v/>
      </c>
      <c r="EC74" s="53" t="str">
        <f t="shared" si="399"/>
        <v/>
      </c>
      <c r="ED74" s="51" t="str">
        <f t="shared" si="400"/>
        <v/>
      </c>
      <c r="EE74" s="52" t="str">
        <f t="shared" si="401"/>
        <v/>
      </c>
      <c r="EF74" s="52" t="str">
        <f t="shared" si="402"/>
        <v/>
      </c>
      <c r="EG74" s="52" t="str">
        <f t="shared" si="403"/>
        <v/>
      </c>
      <c r="EH74" s="53" t="str">
        <f t="shared" si="404"/>
        <v/>
      </c>
      <c r="EI74" s="51" t="str">
        <f t="shared" si="405"/>
        <v/>
      </c>
      <c r="EJ74" s="52" t="str">
        <f t="shared" si="406"/>
        <v/>
      </c>
      <c r="EK74" s="52" t="str">
        <f t="shared" si="407"/>
        <v/>
      </c>
      <c r="EL74" s="52" t="str">
        <f t="shared" si="408"/>
        <v/>
      </c>
      <c r="EM74" s="53" t="str">
        <f t="shared" si="409"/>
        <v/>
      </c>
      <c r="EN74" s="51" t="str">
        <f t="shared" si="410"/>
        <v/>
      </c>
      <c r="EO74" s="52" t="str">
        <f t="shared" si="411"/>
        <v/>
      </c>
      <c r="EP74" s="52" t="str">
        <f t="shared" si="412"/>
        <v/>
      </c>
      <c r="EQ74" s="52" t="str">
        <f t="shared" si="413"/>
        <v/>
      </c>
      <c r="ER74" s="53" t="str">
        <f t="shared" si="414"/>
        <v/>
      </c>
      <c r="ES74" s="57" t="e">
        <f t="shared" si="135"/>
        <v>#N/A</v>
      </c>
      <c r="ET74" s="52" t="str">
        <f t="shared" si="415"/>
        <v/>
      </c>
      <c r="EU74" s="118" t="str">
        <f t="shared" si="416"/>
        <v/>
      </c>
      <c r="EV74" s="118">
        <f t="shared" si="417"/>
        <v>0</v>
      </c>
      <c r="EW74" s="56">
        <f t="shared" si="418"/>
        <v>0</v>
      </c>
      <c r="EX74" s="90"/>
      <c r="EY74" s="52" t="str">
        <f t="shared" si="419"/>
        <v/>
      </c>
      <c r="EZ74" s="52" t="str">
        <f t="shared" si="420"/>
        <v/>
      </c>
      <c r="FA74" s="52" t="str">
        <f t="shared" si="421"/>
        <v/>
      </c>
      <c r="FB74" s="52" t="str">
        <f t="shared" si="422"/>
        <v/>
      </c>
      <c r="FC74" s="56" t="str">
        <f t="shared" si="423"/>
        <v/>
      </c>
      <c r="FD74" s="51" t="str">
        <f t="shared" si="424"/>
        <v/>
      </c>
      <c r="FE74" s="52" t="str">
        <f t="shared" si="425"/>
        <v/>
      </c>
      <c r="FF74" s="52" t="str">
        <f t="shared" si="426"/>
        <v/>
      </c>
      <c r="FG74" s="54" t="str">
        <f t="shared" si="427"/>
        <v/>
      </c>
      <c r="FH74" s="56" t="str">
        <f t="shared" si="428"/>
        <v/>
      </c>
      <c r="FI74" s="51" t="str">
        <f t="shared" si="429"/>
        <v/>
      </c>
      <c r="FJ74" s="52" t="str">
        <f t="shared" si="430"/>
        <v/>
      </c>
      <c r="FK74" s="52" t="str">
        <f t="shared" si="431"/>
        <v/>
      </c>
      <c r="FL74" s="52" t="str">
        <f t="shared" si="432"/>
        <v/>
      </c>
      <c r="FM74" s="56" t="str">
        <f t="shared" si="433"/>
        <v/>
      </c>
      <c r="FN74" s="51" t="str">
        <f t="shared" si="434"/>
        <v/>
      </c>
      <c r="FO74" s="52" t="str">
        <f t="shared" si="435"/>
        <v/>
      </c>
      <c r="FP74" s="52" t="str">
        <f t="shared" si="436"/>
        <v/>
      </c>
      <c r="FQ74" s="52" t="str">
        <f t="shared" si="437"/>
        <v/>
      </c>
      <c r="FR74" s="56" t="str">
        <f t="shared" si="438"/>
        <v/>
      </c>
      <c r="FS74" s="51" t="str">
        <f t="shared" si="439"/>
        <v/>
      </c>
      <c r="FT74" s="52" t="str">
        <f t="shared" si="440"/>
        <v/>
      </c>
      <c r="FU74" s="52" t="str">
        <f t="shared" si="441"/>
        <v/>
      </c>
      <c r="FV74" s="52" t="str">
        <f t="shared" si="442"/>
        <v/>
      </c>
      <c r="FW74" s="56" t="str">
        <f t="shared" si="443"/>
        <v/>
      </c>
      <c r="FX74" s="51" t="str">
        <f t="shared" si="444"/>
        <v/>
      </c>
      <c r="FY74" s="52" t="str">
        <f t="shared" si="445"/>
        <v/>
      </c>
      <c r="FZ74" s="52" t="str">
        <f t="shared" si="446"/>
        <v/>
      </c>
      <c r="GA74" s="52" t="str">
        <f t="shared" si="447"/>
        <v/>
      </c>
      <c r="GB74" s="56" t="str">
        <f t="shared" si="448"/>
        <v/>
      </c>
      <c r="GC74" s="57" t="e">
        <f t="shared" si="449"/>
        <v>#N/A</v>
      </c>
      <c r="GD74" s="52" t="str">
        <f t="shared" si="450"/>
        <v/>
      </c>
      <c r="GE74" s="118" t="str">
        <f t="shared" si="451"/>
        <v/>
      </c>
      <c r="GF74" s="118">
        <f t="shared" si="452"/>
        <v>0</v>
      </c>
      <c r="GG74" s="56">
        <f t="shared" si="453"/>
        <v>0</v>
      </c>
      <c r="GH74" s="90"/>
      <c r="GI74" s="52" t="str">
        <f t="shared" si="454"/>
        <v/>
      </c>
      <c r="GJ74" s="52" t="str">
        <f t="shared" si="455"/>
        <v/>
      </c>
      <c r="GK74" s="52" t="str">
        <f t="shared" si="456"/>
        <v/>
      </c>
      <c r="GL74" s="52" t="str">
        <f t="shared" si="457"/>
        <v/>
      </c>
      <c r="GM74" s="53" t="str">
        <f t="shared" si="458"/>
        <v/>
      </c>
      <c r="GN74" s="51" t="str">
        <f t="shared" si="459"/>
        <v/>
      </c>
      <c r="GO74" s="52" t="str">
        <f t="shared" si="460"/>
        <v/>
      </c>
      <c r="GP74" s="52" t="str">
        <f t="shared" si="461"/>
        <v/>
      </c>
      <c r="GQ74" s="54" t="str">
        <f t="shared" si="462"/>
        <v/>
      </c>
      <c r="GR74" s="53" t="str">
        <f t="shared" si="463"/>
        <v/>
      </c>
      <c r="GS74" s="51" t="str">
        <f t="shared" si="464"/>
        <v/>
      </c>
      <c r="GT74" s="52" t="str">
        <f t="shared" si="465"/>
        <v/>
      </c>
      <c r="GU74" s="52" t="str">
        <f t="shared" si="466"/>
        <v/>
      </c>
      <c r="GV74" s="52" t="str">
        <f t="shared" si="467"/>
        <v/>
      </c>
      <c r="GW74" s="53" t="str">
        <f t="shared" si="468"/>
        <v/>
      </c>
      <c r="GX74" s="51" t="str">
        <f t="shared" si="469"/>
        <v/>
      </c>
      <c r="GY74" s="52" t="str">
        <f t="shared" si="470"/>
        <v/>
      </c>
      <c r="GZ74" s="52" t="str">
        <f t="shared" si="471"/>
        <v/>
      </c>
      <c r="HA74" s="52" t="str">
        <f t="shared" si="472"/>
        <v/>
      </c>
      <c r="HB74" s="53" t="str">
        <f t="shared" si="473"/>
        <v/>
      </c>
      <c r="HC74" s="51" t="str">
        <f t="shared" si="474"/>
        <v/>
      </c>
      <c r="HD74" s="52" t="str">
        <f t="shared" si="475"/>
        <v/>
      </c>
      <c r="HE74" s="52" t="str">
        <f t="shared" si="476"/>
        <v/>
      </c>
      <c r="HF74" s="52" t="str">
        <f t="shared" si="477"/>
        <v/>
      </c>
      <c r="HG74" s="53" t="str">
        <f t="shared" si="478"/>
        <v/>
      </c>
      <c r="HH74" s="51" t="str">
        <f t="shared" si="479"/>
        <v/>
      </c>
      <c r="HI74" s="52" t="str">
        <f t="shared" si="480"/>
        <v/>
      </c>
      <c r="HJ74" s="52" t="str">
        <f t="shared" si="481"/>
        <v/>
      </c>
      <c r="HK74" s="52" t="str">
        <f t="shared" si="482"/>
        <v/>
      </c>
      <c r="HL74" s="53" t="str">
        <f t="shared" si="483"/>
        <v/>
      </c>
      <c r="HM74" s="57" t="e">
        <f t="shared" si="484"/>
        <v>#N/A</v>
      </c>
      <c r="HN74" s="52" t="str">
        <f t="shared" si="485"/>
        <v/>
      </c>
      <c r="HO74" s="118" t="str">
        <f t="shared" si="486"/>
        <v/>
      </c>
      <c r="HP74" s="118">
        <f t="shared" si="487"/>
        <v>0</v>
      </c>
      <c r="HQ74" s="56">
        <f t="shared" si="488"/>
        <v>0</v>
      </c>
      <c r="HR74" s="90"/>
      <c r="HS74" s="52" t="str">
        <f t="shared" si="489"/>
        <v/>
      </c>
      <c r="HT74" s="52" t="str">
        <f t="shared" si="490"/>
        <v/>
      </c>
      <c r="HU74" s="52" t="str">
        <f t="shared" si="491"/>
        <v/>
      </c>
      <c r="HV74" s="52" t="str">
        <f t="shared" si="213"/>
        <v/>
      </c>
      <c r="HW74" s="53" t="str">
        <f t="shared" si="214"/>
        <v/>
      </c>
      <c r="HX74" s="51" t="str">
        <f t="shared" si="492"/>
        <v/>
      </c>
      <c r="HY74" s="52" t="str">
        <f t="shared" si="493"/>
        <v/>
      </c>
      <c r="HZ74" s="52" t="str">
        <f t="shared" si="494"/>
        <v/>
      </c>
      <c r="IA74" s="54" t="str">
        <f t="shared" si="218"/>
        <v/>
      </c>
      <c r="IB74" s="53" t="str">
        <f t="shared" si="219"/>
        <v/>
      </c>
      <c r="IC74" s="51" t="str">
        <f t="shared" si="495"/>
        <v/>
      </c>
      <c r="ID74" s="52" t="str">
        <f t="shared" si="496"/>
        <v/>
      </c>
      <c r="IE74" s="52" t="str">
        <f t="shared" si="497"/>
        <v/>
      </c>
      <c r="IF74" s="52" t="str">
        <f t="shared" si="498"/>
        <v/>
      </c>
      <c r="IG74" s="53" t="str">
        <f t="shared" si="499"/>
        <v/>
      </c>
      <c r="IH74" s="51" t="str">
        <f t="shared" si="500"/>
        <v/>
      </c>
      <c r="II74" s="52" t="str">
        <f t="shared" si="501"/>
        <v/>
      </c>
      <c r="IJ74" s="52" t="str">
        <f t="shared" si="502"/>
        <v/>
      </c>
      <c r="IK74" s="52" t="str">
        <f t="shared" si="228"/>
        <v/>
      </c>
      <c r="IL74" s="53" t="str">
        <f t="shared" si="229"/>
        <v/>
      </c>
      <c r="IM74" s="51" t="str">
        <f t="shared" si="503"/>
        <v/>
      </c>
      <c r="IN74" s="52" t="str">
        <f t="shared" si="504"/>
        <v/>
      </c>
      <c r="IO74" s="52" t="str">
        <f t="shared" si="505"/>
        <v/>
      </c>
      <c r="IP74" s="52" t="str">
        <f t="shared" si="233"/>
        <v/>
      </c>
      <c r="IQ74" s="53" t="str">
        <f t="shared" si="234"/>
        <v/>
      </c>
      <c r="IR74" s="51" t="str">
        <f t="shared" si="506"/>
        <v/>
      </c>
      <c r="IS74" s="52" t="str">
        <f t="shared" si="507"/>
        <v/>
      </c>
      <c r="IT74" s="52" t="str">
        <f t="shared" si="508"/>
        <v/>
      </c>
      <c r="IU74" s="52" t="str">
        <f t="shared" si="238"/>
        <v/>
      </c>
      <c r="IV74" s="53" t="str">
        <f t="shared" si="239"/>
        <v/>
      </c>
      <c r="IW74" s="57" t="e">
        <f t="shared" si="509"/>
        <v>#N/A</v>
      </c>
      <c r="IX74" s="52" t="str">
        <f t="shared" si="510"/>
        <v/>
      </c>
      <c r="IY74" s="118" t="str">
        <f t="shared" si="511"/>
        <v/>
      </c>
      <c r="IZ74" s="118">
        <f t="shared" si="512"/>
        <v>0</v>
      </c>
      <c r="JA74" s="56">
        <f t="shared" si="513"/>
        <v>0</v>
      </c>
      <c r="JB74" s="90"/>
      <c r="JC74" s="52" t="str">
        <f t="shared" si="514"/>
        <v/>
      </c>
      <c r="JD74" s="52" t="str">
        <f t="shared" si="515"/>
        <v/>
      </c>
      <c r="JE74" s="52" t="str">
        <f t="shared" si="516"/>
        <v/>
      </c>
      <c r="JF74" s="52" t="str">
        <f t="shared" si="517"/>
        <v/>
      </c>
      <c r="JG74" s="53" t="str">
        <f t="shared" si="518"/>
        <v/>
      </c>
      <c r="JH74" s="51" t="str">
        <f t="shared" si="519"/>
        <v/>
      </c>
      <c r="JI74" s="52" t="str">
        <f t="shared" si="520"/>
        <v/>
      </c>
      <c r="JJ74" s="52" t="str">
        <f t="shared" si="521"/>
        <v/>
      </c>
      <c r="JK74" s="54" t="str">
        <f t="shared" si="522"/>
        <v/>
      </c>
      <c r="JL74" s="53" t="str">
        <f t="shared" si="523"/>
        <v/>
      </c>
      <c r="JM74" s="51" t="str">
        <f t="shared" si="524"/>
        <v/>
      </c>
      <c r="JN74" s="52" t="str">
        <f t="shared" si="525"/>
        <v/>
      </c>
      <c r="JO74" s="52" t="str">
        <f t="shared" si="526"/>
        <v/>
      </c>
      <c r="JP74" s="52" t="str">
        <f t="shared" si="527"/>
        <v/>
      </c>
      <c r="JQ74" s="53" t="str">
        <f t="shared" si="528"/>
        <v/>
      </c>
      <c r="JR74" s="51" t="str">
        <f t="shared" si="529"/>
        <v/>
      </c>
      <c r="JS74" s="52" t="str">
        <f t="shared" si="530"/>
        <v/>
      </c>
      <c r="JT74" s="52" t="str">
        <f t="shared" si="531"/>
        <v/>
      </c>
      <c r="JU74" s="52" t="str">
        <f t="shared" si="532"/>
        <v/>
      </c>
      <c r="JV74" s="53" t="str">
        <f t="shared" si="533"/>
        <v/>
      </c>
      <c r="JW74" s="51" t="str">
        <f t="shared" si="534"/>
        <v/>
      </c>
      <c r="JX74" s="52" t="str">
        <f t="shared" si="535"/>
        <v/>
      </c>
      <c r="JY74" s="52" t="str">
        <f t="shared" si="536"/>
        <v/>
      </c>
      <c r="JZ74" s="52" t="str">
        <f t="shared" si="537"/>
        <v/>
      </c>
      <c r="KA74" s="53" t="str">
        <f t="shared" si="538"/>
        <v/>
      </c>
      <c r="KB74" s="51" t="str">
        <f t="shared" si="539"/>
        <v/>
      </c>
      <c r="KC74" s="52" t="str">
        <f t="shared" si="540"/>
        <v/>
      </c>
      <c r="KD74" s="52" t="str">
        <f t="shared" si="541"/>
        <v/>
      </c>
      <c r="KE74" s="52" t="str">
        <f t="shared" si="542"/>
        <v/>
      </c>
      <c r="KF74" s="53" t="str">
        <f t="shared" si="543"/>
        <v/>
      </c>
      <c r="KG74" s="57" t="e">
        <f t="shared" si="544"/>
        <v>#N/A</v>
      </c>
      <c r="KH74" s="52" t="str">
        <f t="shared" si="545"/>
        <v/>
      </c>
      <c r="KI74" s="118" t="str">
        <f t="shared" si="546"/>
        <v/>
      </c>
      <c r="KJ74" s="118">
        <f t="shared" si="547"/>
        <v>0</v>
      </c>
      <c r="KK74" s="56">
        <f t="shared" si="548"/>
        <v>0</v>
      </c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</row>
    <row r="75" spans="1:358" s="1" customFormat="1" x14ac:dyDescent="0.25">
      <c r="A75" s="35"/>
      <c r="B75" s="45">
        <v>70</v>
      </c>
      <c r="C75" s="46"/>
      <c r="D75" s="47"/>
      <c r="E75" s="50"/>
      <c r="F75" s="109"/>
      <c r="G75" s="59"/>
      <c r="H75" s="50"/>
      <c r="I75" s="187">
        <f t="shared" si="280"/>
        <v>0</v>
      </c>
      <c r="J75" s="116"/>
      <c r="K75" s="102" t="str">
        <f t="shared" si="281"/>
        <v/>
      </c>
      <c r="L75" s="103" t="str">
        <f t="shared" si="282"/>
        <v/>
      </c>
      <c r="M75" s="103" t="str">
        <f t="shared" si="283"/>
        <v/>
      </c>
      <c r="N75" s="103" t="str">
        <f t="shared" si="284"/>
        <v/>
      </c>
      <c r="O75" s="103" t="str">
        <f t="shared" si="285"/>
        <v/>
      </c>
      <c r="P75" s="102" t="str">
        <f t="shared" si="286"/>
        <v/>
      </c>
      <c r="Q75" s="103" t="str">
        <f t="shared" si="287"/>
        <v/>
      </c>
      <c r="R75" s="103" t="str">
        <f t="shared" si="288"/>
        <v/>
      </c>
      <c r="S75" s="103" t="str">
        <f t="shared" si="289"/>
        <v/>
      </c>
      <c r="T75" s="103" t="str">
        <f t="shared" si="290"/>
        <v/>
      </c>
      <c r="U75" s="102" t="str">
        <f t="shared" si="291"/>
        <v/>
      </c>
      <c r="V75" s="103" t="str">
        <f t="shared" si="292"/>
        <v/>
      </c>
      <c r="W75" s="103" t="str">
        <f t="shared" si="293"/>
        <v/>
      </c>
      <c r="X75" s="103" t="str">
        <f t="shared" si="294"/>
        <v/>
      </c>
      <c r="Y75" s="103" t="str">
        <f t="shared" si="295"/>
        <v/>
      </c>
      <c r="Z75" s="102" t="str">
        <f t="shared" si="296"/>
        <v/>
      </c>
      <c r="AA75" s="103" t="str">
        <f t="shared" si="297"/>
        <v/>
      </c>
      <c r="AB75" s="103" t="str">
        <f t="shared" si="298"/>
        <v/>
      </c>
      <c r="AC75" s="103" t="str">
        <f t="shared" si="299"/>
        <v/>
      </c>
      <c r="AD75" s="103" t="str">
        <f t="shared" si="300"/>
        <v/>
      </c>
      <c r="AE75" s="102" t="str">
        <f t="shared" si="301"/>
        <v/>
      </c>
      <c r="AF75" s="103" t="str">
        <f t="shared" si="302"/>
        <v/>
      </c>
      <c r="AG75" s="103" t="str">
        <f t="shared" si="303"/>
        <v/>
      </c>
      <c r="AH75" s="103" t="str">
        <f t="shared" si="304"/>
        <v/>
      </c>
      <c r="AI75" s="103" t="str">
        <f t="shared" si="305"/>
        <v/>
      </c>
      <c r="AJ75" s="102" t="str">
        <f t="shared" si="306"/>
        <v/>
      </c>
      <c r="AK75" s="103" t="str">
        <f t="shared" si="307"/>
        <v/>
      </c>
      <c r="AL75" s="103" t="str">
        <f t="shared" si="308"/>
        <v/>
      </c>
      <c r="AM75" s="103" t="str">
        <f t="shared" si="309"/>
        <v/>
      </c>
      <c r="AN75" s="136" t="str">
        <f t="shared" si="310"/>
        <v/>
      </c>
      <c r="AO75" s="55" t="e">
        <f t="shared" si="311"/>
        <v>#N/A</v>
      </c>
      <c r="AP75" s="52" t="str">
        <f t="shared" si="312"/>
        <v/>
      </c>
      <c r="AQ75" s="118" t="str">
        <f t="shared" si="313"/>
        <v/>
      </c>
      <c r="AR75" s="118">
        <f t="shared" si="314"/>
        <v>0</v>
      </c>
      <c r="AS75" s="56">
        <f t="shared" si="315"/>
        <v>0</v>
      </c>
      <c r="AT75" s="90"/>
      <c r="AU75" s="54" t="str">
        <f t="shared" si="316"/>
        <v/>
      </c>
      <c r="AV75" s="52" t="str">
        <f t="shared" si="317"/>
        <v/>
      </c>
      <c r="AW75" s="52" t="str">
        <f t="shared" si="318"/>
        <v/>
      </c>
      <c r="AX75" s="52" t="str">
        <f t="shared" si="319"/>
        <v/>
      </c>
      <c r="AY75" s="53" t="str">
        <f t="shared" si="320"/>
        <v/>
      </c>
      <c r="AZ75" s="51" t="str">
        <f t="shared" si="321"/>
        <v/>
      </c>
      <c r="BA75" s="52" t="str">
        <f t="shared" si="322"/>
        <v/>
      </c>
      <c r="BB75" s="52" t="str">
        <f t="shared" si="323"/>
        <v/>
      </c>
      <c r="BC75" s="54" t="str">
        <f t="shared" si="324"/>
        <v/>
      </c>
      <c r="BD75" s="53" t="str">
        <f t="shared" si="325"/>
        <v/>
      </c>
      <c r="BE75" s="51" t="str">
        <f t="shared" si="326"/>
        <v/>
      </c>
      <c r="BF75" s="52" t="str">
        <f t="shared" si="327"/>
        <v/>
      </c>
      <c r="BG75" s="52" t="str">
        <f t="shared" si="328"/>
        <v/>
      </c>
      <c r="BH75" s="52" t="str">
        <f t="shared" si="329"/>
        <v/>
      </c>
      <c r="BI75" s="53" t="str">
        <f t="shared" si="330"/>
        <v/>
      </c>
      <c r="BJ75" s="51" t="str">
        <f t="shared" si="331"/>
        <v/>
      </c>
      <c r="BK75" s="52" t="str">
        <f t="shared" si="332"/>
        <v/>
      </c>
      <c r="BL75" s="52" t="str">
        <f t="shared" si="333"/>
        <v/>
      </c>
      <c r="BM75" s="52" t="str">
        <f t="shared" si="334"/>
        <v/>
      </c>
      <c r="BN75" s="53" t="str">
        <f t="shared" si="335"/>
        <v/>
      </c>
      <c r="BO75" s="51" t="str">
        <f t="shared" si="336"/>
        <v/>
      </c>
      <c r="BP75" s="52" t="str">
        <f t="shared" si="337"/>
        <v/>
      </c>
      <c r="BQ75" s="52" t="str">
        <f t="shared" si="338"/>
        <v/>
      </c>
      <c r="BR75" s="52" t="str">
        <f t="shared" si="339"/>
        <v/>
      </c>
      <c r="BS75" s="53" t="str">
        <f t="shared" si="340"/>
        <v/>
      </c>
      <c r="BT75" s="51" t="str">
        <f t="shared" si="341"/>
        <v/>
      </c>
      <c r="BU75" s="52" t="str">
        <f t="shared" si="342"/>
        <v/>
      </c>
      <c r="BV75" s="52" t="str">
        <f t="shared" si="343"/>
        <v/>
      </c>
      <c r="BW75" s="52" t="str">
        <f t="shared" si="344"/>
        <v/>
      </c>
      <c r="BX75" s="53" t="str">
        <f t="shared" si="345"/>
        <v/>
      </c>
      <c r="BY75" s="55" t="e">
        <f t="shared" si="346"/>
        <v>#N/A</v>
      </c>
      <c r="BZ75" s="52" t="str">
        <f t="shared" si="347"/>
        <v/>
      </c>
      <c r="CA75" s="118" t="str">
        <f t="shared" si="348"/>
        <v/>
      </c>
      <c r="CB75" s="118">
        <f t="shared" si="349"/>
        <v>0</v>
      </c>
      <c r="CC75" s="56">
        <f t="shared" si="350"/>
        <v>0</v>
      </c>
      <c r="CD75" s="90"/>
      <c r="CE75" s="54" t="str">
        <f t="shared" si="351"/>
        <v/>
      </c>
      <c r="CF75" s="52" t="str">
        <f t="shared" si="352"/>
        <v/>
      </c>
      <c r="CG75" s="52" t="str">
        <f t="shared" si="353"/>
        <v/>
      </c>
      <c r="CH75" s="52" t="str">
        <f t="shared" si="354"/>
        <v/>
      </c>
      <c r="CI75" s="53" t="str">
        <f t="shared" si="355"/>
        <v/>
      </c>
      <c r="CJ75" s="51" t="str">
        <f t="shared" si="356"/>
        <v/>
      </c>
      <c r="CK75" s="52" t="str">
        <f t="shared" si="357"/>
        <v/>
      </c>
      <c r="CL75" s="52" t="str">
        <f t="shared" si="358"/>
        <v/>
      </c>
      <c r="CM75" s="54" t="str">
        <f t="shared" si="359"/>
        <v/>
      </c>
      <c r="CN75" s="53" t="str">
        <f t="shared" si="360"/>
        <v/>
      </c>
      <c r="CO75" s="51" t="str">
        <f t="shared" si="361"/>
        <v/>
      </c>
      <c r="CP75" s="52" t="str">
        <f t="shared" si="362"/>
        <v/>
      </c>
      <c r="CQ75" s="52" t="str">
        <f>IF(IF(CP75&lt;&gt;"",IF(MAX(COUNTIF($CP75:$CP$89,$CP$6:$CP$89))&gt;1,"x",""),"")&lt;&gt;"",CP75+1,"")</f>
        <v/>
      </c>
      <c r="CR75" s="52" t="str">
        <f t="shared" si="363"/>
        <v/>
      </c>
      <c r="CS75" s="53" t="str">
        <f t="shared" si="364"/>
        <v/>
      </c>
      <c r="CT75" s="51" t="str">
        <f t="shared" si="365"/>
        <v/>
      </c>
      <c r="CU75" s="52" t="str">
        <f t="shared" si="366"/>
        <v/>
      </c>
      <c r="CV75" s="52" t="str">
        <f t="shared" si="367"/>
        <v/>
      </c>
      <c r="CW75" s="52" t="str">
        <f t="shared" si="368"/>
        <v/>
      </c>
      <c r="CX75" s="53" t="str">
        <f t="shared" si="369"/>
        <v/>
      </c>
      <c r="CY75" s="51" t="str">
        <f t="shared" si="370"/>
        <v/>
      </c>
      <c r="CZ75" s="52" t="str">
        <f t="shared" si="371"/>
        <v/>
      </c>
      <c r="DA75" s="52" t="str">
        <f t="shared" si="372"/>
        <v/>
      </c>
      <c r="DB75" s="52" t="str">
        <f t="shared" si="373"/>
        <v/>
      </c>
      <c r="DC75" s="53" t="str">
        <f t="shared" si="374"/>
        <v/>
      </c>
      <c r="DD75" s="51" t="str">
        <f t="shared" si="375"/>
        <v/>
      </c>
      <c r="DE75" s="52" t="str">
        <f t="shared" si="376"/>
        <v/>
      </c>
      <c r="DF75" s="52" t="str">
        <f t="shared" si="377"/>
        <v/>
      </c>
      <c r="DG75" s="52" t="str">
        <f t="shared" si="378"/>
        <v/>
      </c>
      <c r="DH75" s="53" t="str">
        <f t="shared" si="379"/>
        <v/>
      </c>
      <c r="DI75" s="55" t="e">
        <f t="shared" si="380"/>
        <v>#N/A</v>
      </c>
      <c r="DJ75" s="52" t="str">
        <f t="shared" si="381"/>
        <v/>
      </c>
      <c r="DK75" s="52" t="str">
        <f t="shared" si="382"/>
        <v/>
      </c>
      <c r="DL75" s="156">
        <f t="shared" si="383"/>
        <v>0</v>
      </c>
      <c r="DM75" s="56">
        <f t="shared" si="384"/>
        <v>0</v>
      </c>
      <c r="DN75" s="90"/>
      <c r="DO75" s="52" t="str">
        <f t="shared" si="385"/>
        <v/>
      </c>
      <c r="DP75" s="52" t="str">
        <f t="shared" si="386"/>
        <v/>
      </c>
      <c r="DQ75" s="52" t="str">
        <f t="shared" si="387"/>
        <v/>
      </c>
      <c r="DR75" s="52" t="str">
        <f t="shared" si="388"/>
        <v/>
      </c>
      <c r="DS75" s="53" t="str">
        <f t="shared" si="389"/>
        <v/>
      </c>
      <c r="DT75" s="51" t="str">
        <f t="shared" si="390"/>
        <v/>
      </c>
      <c r="DU75" s="52" t="str">
        <f t="shared" si="391"/>
        <v/>
      </c>
      <c r="DV75" s="52" t="str">
        <f t="shared" si="392"/>
        <v/>
      </c>
      <c r="DW75" s="54" t="str">
        <f t="shared" si="393"/>
        <v/>
      </c>
      <c r="DX75" s="53" t="str">
        <f t="shared" si="394"/>
        <v/>
      </c>
      <c r="DY75" s="51" t="str">
        <f t="shared" si="395"/>
        <v/>
      </c>
      <c r="DZ75" s="52" t="str">
        <f t="shared" si="396"/>
        <v/>
      </c>
      <c r="EA75" s="52" t="str">
        <f t="shared" si="397"/>
        <v/>
      </c>
      <c r="EB75" s="52" t="str">
        <f t="shared" si="398"/>
        <v/>
      </c>
      <c r="EC75" s="53" t="str">
        <f t="shared" si="399"/>
        <v/>
      </c>
      <c r="ED75" s="51" t="str">
        <f t="shared" si="400"/>
        <v/>
      </c>
      <c r="EE75" s="52" t="str">
        <f t="shared" si="401"/>
        <v/>
      </c>
      <c r="EF75" s="52" t="str">
        <f t="shared" si="402"/>
        <v/>
      </c>
      <c r="EG75" s="52" t="str">
        <f t="shared" si="403"/>
        <v/>
      </c>
      <c r="EH75" s="53" t="str">
        <f t="shared" si="404"/>
        <v/>
      </c>
      <c r="EI75" s="51" t="str">
        <f t="shared" si="405"/>
        <v/>
      </c>
      <c r="EJ75" s="52" t="str">
        <f t="shared" si="406"/>
        <v/>
      </c>
      <c r="EK75" s="52" t="str">
        <f t="shared" si="407"/>
        <v/>
      </c>
      <c r="EL75" s="52" t="str">
        <f t="shared" si="408"/>
        <v/>
      </c>
      <c r="EM75" s="53" t="str">
        <f t="shared" si="409"/>
        <v/>
      </c>
      <c r="EN75" s="51" t="str">
        <f t="shared" si="410"/>
        <v/>
      </c>
      <c r="EO75" s="52" t="str">
        <f t="shared" si="411"/>
        <v/>
      </c>
      <c r="EP75" s="52" t="str">
        <f t="shared" si="412"/>
        <v/>
      </c>
      <c r="EQ75" s="52" t="str">
        <f t="shared" si="413"/>
        <v/>
      </c>
      <c r="ER75" s="53" t="str">
        <f t="shared" si="414"/>
        <v/>
      </c>
      <c r="ES75" s="57" t="e">
        <f t="shared" si="135"/>
        <v>#N/A</v>
      </c>
      <c r="ET75" s="52" t="str">
        <f t="shared" si="415"/>
        <v/>
      </c>
      <c r="EU75" s="118" t="str">
        <f t="shared" si="416"/>
        <v/>
      </c>
      <c r="EV75" s="118">
        <f t="shared" si="417"/>
        <v>0</v>
      </c>
      <c r="EW75" s="56">
        <f t="shared" si="418"/>
        <v>0</v>
      </c>
      <c r="EX75" s="90"/>
      <c r="EY75" s="52" t="str">
        <f t="shared" si="419"/>
        <v/>
      </c>
      <c r="EZ75" s="52" t="str">
        <f t="shared" si="420"/>
        <v/>
      </c>
      <c r="FA75" s="52" t="str">
        <f t="shared" si="421"/>
        <v/>
      </c>
      <c r="FB75" s="52" t="str">
        <f t="shared" si="422"/>
        <v/>
      </c>
      <c r="FC75" s="56" t="str">
        <f t="shared" si="423"/>
        <v/>
      </c>
      <c r="FD75" s="51" t="str">
        <f t="shared" si="424"/>
        <v/>
      </c>
      <c r="FE75" s="52" t="str">
        <f t="shared" si="425"/>
        <v/>
      </c>
      <c r="FF75" s="52" t="str">
        <f t="shared" si="426"/>
        <v/>
      </c>
      <c r="FG75" s="54" t="str">
        <f t="shared" si="427"/>
        <v/>
      </c>
      <c r="FH75" s="56" t="str">
        <f t="shared" si="428"/>
        <v/>
      </c>
      <c r="FI75" s="51" t="str">
        <f t="shared" si="429"/>
        <v/>
      </c>
      <c r="FJ75" s="52" t="str">
        <f t="shared" si="430"/>
        <v/>
      </c>
      <c r="FK75" s="52" t="str">
        <f t="shared" si="431"/>
        <v/>
      </c>
      <c r="FL75" s="52" t="str">
        <f t="shared" si="432"/>
        <v/>
      </c>
      <c r="FM75" s="56" t="str">
        <f t="shared" si="433"/>
        <v/>
      </c>
      <c r="FN75" s="51" t="str">
        <f t="shared" si="434"/>
        <v/>
      </c>
      <c r="FO75" s="52" t="str">
        <f t="shared" si="435"/>
        <v/>
      </c>
      <c r="FP75" s="52" t="str">
        <f t="shared" si="436"/>
        <v/>
      </c>
      <c r="FQ75" s="52" t="str">
        <f t="shared" si="437"/>
        <v/>
      </c>
      <c r="FR75" s="56" t="str">
        <f t="shared" si="438"/>
        <v/>
      </c>
      <c r="FS75" s="51" t="str">
        <f t="shared" si="439"/>
        <v/>
      </c>
      <c r="FT75" s="52" t="str">
        <f t="shared" si="440"/>
        <v/>
      </c>
      <c r="FU75" s="52" t="str">
        <f t="shared" si="441"/>
        <v/>
      </c>
      <c r="FV75" s="52" t="str">
        <f t="shared" si="442"/>
        <v/>
      </c>
      <c r="FW75" s="56" t="str">
        <f t="shared" si="443"/>
        <v/>
      </c>
      <c r="FX75" s="51" t="str">
        <f t="shared" si="444"/>
        <v/>
      </c>
      <c r="FY75" s="52" t="str">
        <f t="shared" si="445"/>
        <v/>
      </c>
      <c r="FZ75" s="52" t="str">
        <f t="shared" si="446"/>
        <v/>
      </c>
      <c r="GA75" s="52" t="str">
        <f t="shared" si="447"/>
        <v/>
      </c>
      <c r="GB75" s="56" t="str">
        <f t="shared" si="448"/>
        <v/>
      </c>
      <c r="GC75" s="57" t="e">
        <f t="shared" si="449"/>
        <v>#N/A</v>
      </c>
      <c r="GD75" s="52" t="str">
        <f t="shared" si="450"/>
        <v/>
      </c>
      <c r="GE75" s="118" t="str">
        <f t="shared" si="451"/>
        <v/>
      </c>
      <c r="GF75" s="118">
        <f t="shared" si="452"/>
        <v>0</v>
      </c>
      <c r="GG75" s="56">
        <f t="shared" si="453"/>
        <v>0</v>
      </c>
      <c r="GH75" s="90"/>
      <c r="GI75" s="52" t="str">
        <f t="shared" si="454"/>
        <v/>
      </c>
      <c r="GJ75" s="52" t="str">
        <f t="shared" si="455"/>
        <v/>
      </c>
      <c r="GK75" s="52" t="str">
        <f t="shared" si="456"/>
        <v/>
      </c>
      <c r="GL75" s="52" t="str">
        <f t="shared" si="457"/>
        <v/>
      </c>
      <c r="GM75" s="53" t="str">
        <f t="shared" si="458"/>
        <v/>
      </c>
      <c r="GN75" s="51" t="str">
        <f t="shared" si="459"/>
        <v/>
      </c>
      <c r="GO75" s="52" t="str">
        <f t="shared" si="460"/>
        <v/>
      </c>
      <c r="GP75" s="52" t="str">
        <f t="shared" si="461"/>
        <v/>
      </c>
      <c r="GQ75" s="54" t="str">
        <f t="shared" si="462"/>
        <v/>
      </c>
      <c r="GR75" s="53" t="str">
        <f t="shared" si="463"/>
        <v/>
      </c>
      <c r="GS75" s="51" t="str">
        <f t="shared" si="464"/>
        <v/>
      </c>
      <c r="GT75" s="52" t="str">
        <f t="shared" si="465"/>
        <v/>
      </c>
      <c r="GU75" s="52" t="str">
        <f t="shared" si="466"/>
        <v/>
      </c>
      <c r="GV75" s="52" t="str">
        <f t="shared" si="467"/>
        <v/>
      </c>
      <c r="GW75" s="53" t="str">
        <f t="shared" si="468"/>
        <v/>
      </c>
      <c r="GX75" s="51" t="str">
        <f t="shared" si="469"/>
        <v/>
      </c>
      <c r="GY75" s="52" t="str">
        <f t="shared" si="470"/>
        <v/>
      </c>
      <c r="GZ75" s="52" t="str">
        <f t="shared" si="471"/>
        <v/>
      </c>
      <c r="HA75" s="52" t="str">
        <f t="shared" si="472"/>
        <v/>
      </c>
      <c r="HB75" s="53" t="str">
        <f t="shared" si="473"/>
        <v/>
      </c>
      <c r="HC75" s="51" t="str">
        <f t="shared" si="474"/>
        <v/>
      </c>
      <c r="HD75" s="52" t="str">
        <f t="shared" si="475"/>
        <v/>
      </c>
      <c r="HE75" s="52" t="str">
        <f t="shared" si="476"/>
        <v/>
      </c>
      <c r="HF75" s="52" t="str">
        <f t="shared" si="477"/>
        <v/>
      </c>
      <c r="HG75" s="53" t="str">
        <f t="shared" si="478"/>
        <v/>
      </c>
      <c r="HH75" s="51" t="str">
        <f t="shared" si="479"/>
        <v/>
      </c>
      <c r="HI75" s="52" t="str">
        <f t="shared" si="480"/>
        <v/>
      </c>
      <c r="HJ75" s="52" t="str">
        <f t="shared" si="481"/>
        <v/>
      </c>
      <c r="HK75" s="52" t="str">
        <f t="shared" si="482"/>
        <v/>
      </c>
      <c r="HL75" s="53" t="str">
        <f t="shared" si="483"/>
        <v/>
      </c>
      <c r="HM75" s="57" t="e">
        <f t="shared" si="484"/>
        <v>#N/A</v>
      </c>
      <c r="HN75" s="52" t="str">
        <f t="shared" si="485"/>
        <v/>
      </c>
      <c r="HO75" s="118" t="str">
        <f t="shared" si="486"/>
        <v/>
      </c>
      <c r="HP75" s="118">
        <f t="shared" si="487"/>
        <v>0</v>
      </c>
      <c r="HQ75" s="56">
        <f t="shared" si="488"/>
        <v>0</v>
      </c>
      <c r="HR75" s="90"/>
      <c r="HS75" s="52" t="str">
        <f t="shared" si="489"/>
        <v/>
      </c>
      <c r="HT75" s="52" t="str">
        <f t="shared" si="490"/>
        <v/>
      </c>
      <c r="HU75" s="52" t="str">
        <f t="shared" si="491"/>
        <v/>
      </c>
      <c r="HV75" s="52" t="str">
        <f t="shared" si="213"/>
        <v/>
      </c>
      <c r="HW75" s="53" t="str">
        <f t="shared" si="214"/>
        <v/>
      </c>
      <c r="HX75" s="51" t="str">
        <f t="shared" si="492"/>
        <v/>
      </c>
      <c r="HY75" s="52" t="str">
        <f t="shared" si="493"/>
        <v/>
      </c>
      <c r="HZ75" s="52" t="str">
        <f t="shared" si="494"/>
        <v/>
      </c>
      <c r="IA75" s="54" t="str">
        <f t="shared" si="218"/>
        <v/>
      </c>
      <c r="IB75" s="53" t="str">
        <f t="shared" si="219"/>
        <v/>
      </c>
      <c r="IC75" s="51" t="str">
        <f t="shared" si="495"/>
        <v/>
      </c>
      <c r="ID75" s="52" t="str">
        <f t="shared" si="496"/>
        <v/>
      </c>
      <c r="IE75" s="52" t="str">
        <f t="shared" si="497"/>
        <v/>
      </c>
      <c r="IF75" s="52" t="str">
        <f t="shared" si="498"/>
        <v/>
      </c>
      <c r="IG75" s="53" t="str">
        <f t="shared" si="499"/>
        <v/>
      </c>
      <c r="IH75" s="51" t="str">
        <f t="shared" si="500"/>
        <v/>
      </c>
      <c r="II75" s="52" t="str">
        <f t="shared" si="501"/>
        <v/>
      </c>
      <c r="IJ75" s="52" t="str">
        <f t="shared" si="502"/>
        <v/>
      </c>
      <c r="IK75" s="52" t="str">
        <f t="shared" si="228"/>
        <v/>
      </c>
      <c r="IL75" s="53" t="str">
        <f t="shared" si="229"/>
        <v/>
      </c>
      <c r="IM75" s="51" t="str">
        <f t="shared" si="503"/>
        <v/>
      </c>
      <c r="IN75" s="52" t="str">
        <f t="shared" si="504"/>
        <v/>
      </c>
      <c r="IO75" s="52" t="str">
        <f t="shared" si="505"/>
        <v/>
      </c>
      <c r="IP75" s="52" t="str">
        <f t="shared" si="233"/>
        <v/>
      </c>
      <c r="IQ75" s="53" t="str">
        <f t="shared" si="234"/>
        <v/>
      </c>
      <c r="IR75" s="51" t="str">
        <f t="shared" si="506"/>
        <v/>
      </c>
      <c r="IS75" s="52" t="str">
        <f t="shared" si="507"/>
        <v/>
      </c>
      <c r="IT75" s="52" t="str">
        <f t="shared" si="508"/>
        <v/>
      </c>
      <c r="IU75" s="52" t="str">
        <f t="shared" si="238"/>
        <v/>
      </c>
      <c r="IV75" s="53" t="str">
        <f t="shared" si="239"/>
        <v/>
      </c>
      <c r="IW75" s="57" t="e">
        <f t="shared" si="509"/>
        <v>#N/A</v>
      </c>
      <c r="IX75" s="52" t="str">
        <f t="shared" si="510"/>
        <v/>
      </c>
      <c r="IY75" s="118" t="str">
        <f t="shared" si="511"/>
        <v/>
      </c>
      <c r="IZ75" s="118">
        <f t="shared" si="512"/>
        <v>0</v>
      </c>
      <c r="JA75" s="56">
        <f t="shared" si="513"/>
        <v>0</v>
      </c>
      <c r="JB75" s="90"/>
      <c r="JC75" s="52" t="str">
        <f t="shared" si="514"/>
        <v/>
      </c>
      <c r="JD75" s="52" t="str">
        <f t="shared" si="515"/>
        <v/>
      </c>
      <c r="JE75" s="52" t="str">
        <f t="shared" si="516"/>
        <v/>
      </c>
      <c r="JF75" s="52" t="str">
        <f t="shared" si="517"/>
        <v/>
      </c>
      <c r="JG75" s="53" t="str">
        <f t="shared" si="518"/>
        <v/>
      </c>
      <c r="JH75" s="51" t="str">
        <f t="shared" si="519"/>
        <v/>
      </c>
      <c r="JI75" s="52" t="str">
        <f t="shared" si="520"/>
        <v/>
      </c>
      <c r="JJ75" s="52" t="str">
        <f t="shared" si="521"/>
        <v/>
      </c>
      <c r="JK75" s="54" t="str">
        <f t="shared" si="522"/>
        <v/>
      </c>
      <c r="JL75" s="53" t="str">
        <f t="shared" si="523"/>
        <v/>
      </c>
      <c r="JM75" s="51" t="str">
        <f t="shared" si="524"/>
        <v/>
      </c>
      <c r="JN75" s="52" t="str">
        <f t="shared" si="525"/>
        <v/>
      </c>
      <c r="JO75" s="52" t="str">
        <f t="shared" si="526"/>
        <v/>
      </c>
      <c r="JP75" s="52" t="str">
        <f t="shared" si="527"/>
        <v/>
      </c>
      <c r="JQ75" s="53" t="str">
        <f t="shared" si="528"/>
        <v/>
      </c>
      <c r="JR75" s="51" t="str">
        <f t="shared" si="529"/>
        <v/>
      </c>
      <c r="JS75" s="52" t="str">
        <f t="shared" si="530"/>
        <v/>
      </c>
      <c r="JT75" s="52" t="str">
        <f t="shared" si="531"/>
        <v/>
      </c>
      <c r="JU75" s="52" t="str">
        <f t="shared" si="532"/>
        <v/>
      </c>
      <c r="JV75" s="53" t="str">
        <f t="shared" si="533"/>
        <v/>
      </c>
      <c r="JW75" s="51" t="str">
        <f t="shared" si="534"/>
        <v/>
      </c>
      <c r="JX75" s="52" t="str">
        <f t="shared" si="535"/>
        <v/>
      </c>
      <c r="JY75" s="52" t="str">
        <f t="shared" si="536"/>
        <v/>
      </c>
      <c r="JZ75" s="52" t="str">
        <f t="shared" si="537"/>
        <v/>
      </c>
      <c r="KA75" s="53" t="str">
        <f t="shared" si="538"/>
        <v/>
      </c>
      <c r="KB75" s="51" t="str">
        <f t="shared" si="539"/>
        <v/>
      </c>
      <c r="KC75" s="52" t="str">
        <f t="shared" si="540"/>
        <v/>
      </c>
      <c r="KD75" s="52" t="str">
        <f t="shared" si="541"/>
        <v/>
      </c>
      <c r="KE75" s="52" t="str">
        <f t="shared" si="542"/>
        <v/>
      </c>
      <c r="KF75" s="53" t="str">
        <f t="shared" si="543"/>
        <v/>
      </c>
      <c r="KG75" s="57" t="e">
        <f t="shared" si="544"/>
        <v>#N/A</v>
      </c>
      <c r="KH75" s="52" t="str">
        <f t="shared" si="545"/>
        <v/>
      </c>
      <c r="KI75" s="118" t="str">
        <f t="shared" si="546"/>
        <v/>
      </c>
      <c r="KJ75" s="118">
        <f t="shared" si="547"/>
        <v>0</v>
      </c>
      <c r="KK75" s="56">
        <f t="shared" si="548"/>
        <v>0</v>
      </c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</row>
    <row r="76" spans="1:358" s="1" customFormat="1" x14ac:dyDescent="0.25">
      <c r="A76" s="35"/>
      <c r="B76" s="45">
        <v>71</v>
      </c>
      <c r="C76" s="46"/>
      <c r="D76" s="47"/>
      <c r="E76" s="50"/>
      <c r="F76" s="109"/>
      <c r="G76" s="59"/>
      <c r="H76" s="50"/>
      <c r="I76" s="187">
        <f t="shared" si="280"/>
        <v>0</v>
      </c>
      <c r="J76" s="116"/>
      <c r="K76" s="102" t="str">
        <f t="shared" si="281"/>
        <v/>
      </c>
      <c r="L76" s="103" t="str">
        <f t="shared" si="282"/>
        <v/>
      </c>
      <c r="M76" s="103" t="str">
        <f t="shared" si="283"/>
        <v/>
      </c>
      <c r="N76" s="103" t="str">
        <f t="shared" si="284"/>
        <v/>
      </c>
      <c r="O76" s="103" t="str">
        <f t="shared" si="285"/>
        <v/>
      </c>
      <c r="P76" s="102" t="str">
        <f t="shared" si="286"/>
        <v/>
      </c>
      <c r="Q76" s="103" t="str">
        <f t="shared" si="287"/>
        <v/>
      </c>
      <c r="R76" s="103" t="str">
        <f t="shared" si="288"/>
        <v/>
      </c>
      <c r="S76" s="103" t="str">
        <f t="shared" si="289"/>
        <v/>
      </c>
      <c r="T76" s="103" t="str">
        <f t="shared" si="290"/>
        <v/>
      </c>
      <c r="U76" s="102" t="str">
        <f t="shared" si="291"/>
        <v/>
      </c>
      <c r="V76" s="103" t="str">
        <f t="shared" si="292"/>
        <v/>
      </c>
      <c r="W76" s="103" t="str">
        <f t="shared" si="293"/>
        <v/>
      </c>
      <c r="X76" s="103" t="str">
        <f t="shared" si="294"/>
        <v/>
      </c>
      <c r="Y76" s="103" t="str">
        <f t="shared" si="295"/>
        <v/>
      </c>
      <c r="Z76" s="102" t="str">
        <f t="shared" si="296"/>
        <v/>
      </c>
      <c r="AA76" s="103" t="str">
        <f t="shared" si="297"/>
        <v/>
      </c>
      <c r="AB76" s="103" t="str">
        <f t="shared" si="298"/>
        <v/>
      </c>
      <c r="AC76" s="103" t="str">
        <f t="shared" si="299"/>
        <v/>
      </c>
      <c r="AD76" s="103" t="str">
        <f t="shared" si="300"/>
        <v/>
      </c>
      <c r="AE76" s="102" t="str">
        <f t="shared" si="301"/>
        <v/>
      </c>
      <c r="AF76" s="103" t="str">
        <f t="shared" si="302"/>
        <v/>
      </c>
      <c r="AG76" s="103" t="str">
        <f t="shared" si="303"/>
        <v/>
      </c>
      <c r="AH76" s="103" t="str">
        <f t="shared" si="304"/>
        <v/>
      </c>
      <c r="AI76" s="103" t="str">
        <f t="shared" si="305"/>
        <v/>
      </c>
      <c r="AJ76" s="102" t="str">
        <f t="shared" si="306"/>
        <v/>
      </c>
      <c r="AK76" s="103" t="str">
        <f t="shared" si="307"/>
        <v/>
      </c>
      <c r="AL76" s="103" t="str">
        <f t="shared" si="308"/>
        <v/>
      </c>
      <c r="AM76" s="103" t="str">
        <f t="shared" si="309"/>
        <v/>
      </c>
      <c r="AN76" s="136" t="str">
        <f t="shared" si="310"/>
        <v/>
      </c>
      <c r="AO76" s="55" t="e">
        <f t="shared" si="311"/>
        <v>#N/A</v>
      </c>
      <c r="AP76" s="52" t="str">
        <f t="shared" si="312"/>
        <v/>
      </c>
      <c r="AQ76" s="118" t="str">
        <f t="shared" si="313"/>
        <v/>
      </c>
      <c r="AR76" s="118">
        <f t="shared" si="314"/>
        <v>0</v>
      </c>
      <c r="AS76" s="56">
        <f t="shared" si="315"/>
        <v>0</v>
      </c>
      <c r="AT76" s="90"/>
      <c r="AU76" s="54" t="str">
        <f t="shared" si="316"/>
        <v/>
      </c>
      <c r="AV76" s="52" t="str">
        <f t="shared" si="317"/>
        <v/>
      </c>
      <c r="AW76" s="52" t="str">
        <f t="shared" si="318"/>
        <v/>
      </c>
      <c r="AX76" s="52" t="str">
        <f t="shared" si="319"/>
        <v/>
      </c>
      <c r="AY76" s="53" t="str">
        <f t="shared" si="320"/>
        <v/>
      </c>
      <c r="AZ76" s="51" t="str">
        <f t="shared" si="321"/>
        <v/>
      </c>
      <c r="BA76" s="52" t="str">
        <f t="shared" si="322"/>
        <v/>
      </c>
      <c r="BB76" s="52" t="str">
        <f t="shared" si="323"/>
        <v/>
      </c>
      <c r="BC76" s="54" t="str">
        <f t="shared" si="324"/>
        <v/>
      </c>
      <c r="BD76" s="53" t="str">
        <f t="shared" si="325"/>
        <v/>
      </c>
      <c r="BE76" s="51" t="str">
        <f t="shared" si="326"/>
        <v/>
      </c>
      <c r="BF76" s="52" t="str">
        <f t="shared" si="327"/>
        <v/>
      </c>
      <c r="BG76" s="52" t="str">
        <f t="shared" si="328"/>
        <v/>
      </c>
      <c r="BH76" s="52" t="str">
        <f t="shared" si="329"/>
        <v/>
      </c>
      <c r="BI76" s="53" t="str">
        <f t="shared" si="330"/>
        <v/>
      </c>
      <c r="BJ76" s="51" t="str">
        <f t="shared" si="331"/>
        <v/>
      </c>
      <c r="BK76" s="52" t="str">
        <f t="shared" si="332"/>
        <v/>
      </c>
      <c r="BL76" s="52" t="str">
        <f t="shared" si="333"/>
        <v/>
      </c>
      <c r="BM76" s="52" t="str">
        <f t="shared" si="334"/>
        <v/>
      </c>
      <c r="BN76" s="53" t="str">
        <f t="shared" si="335"/>
        <v/>
      </c>
      <c r="BO76" s="51" t="str">
        <f t="shared" si="336"/>
        <v/>
      </c>
      <c r="BP76" s="52" t="str">
        <f t="shared" si="337"/>
        <v/>
      </c>
      <c r="BQ76" s="52" t="str">
        <f t="shared" si="338"/>
        <v/>
      </c>
      <c r="BR76" s="52" t="str">
        <f t="shared" si="339"/>
        <v/>
      </c>
      <c r="BS76" s="53" t="str">
        <f t="shared" si="340"/>
        <v/>
      </c>
      <c r="BT76" s="51" t="str">
        <f t="shared" si="341"/>
        <v/>
      </c>
      <c r="BU76" s="52" t="str">
        <f t="shared" si="342"/>
        <v/>
      </c>
      <c r="BV76" s="52" t="str">
        <f t="shared" si="343"/>
        <v/>
      </c>
      <c r="BW76" s="52" t="str">
        <f t="shared" si="344"/>
        <v/>
      </c>
      <c r="BX76" s="53" t="str">
        <f t="shared" si="345"/>
        <v/>
      </c>
      <c r="BY76" s="55" t="e">
        <f t="shared" si="346"/>
        <v>#N/A</v>
      </c>
      <c r="BZ76" s="52" t="str">
        <f t="shared" si="347"/>
        <v/>
      </c>
      <c r="CA76" s="118" t="str">
        <f t="shared" si="348"/>
        <v/>
      </c>
      <c r="CB76" s="118">
        <f t="shared" si="349"/>
        <v>0</v>
      </c>
      <c r="CC76" s="56">
        <f t="shared" si="350"/>
        <v>0</v>
      </c>
      <c r="CD76" s="90"/>
      <c r="CE76" s="54" t="str">
        <f t="shared" si="351"/>
        <v/>
      </c>
      <c r="CF76" s="52" t="str">
        <f t="shared" si="352"/>
        <v/>
      </c>
      <c r="CG76" s="52" t="str">
        <f t="shared" si="353"/>
        <v/>
      </c>
      <c r="CH76" s="52" t="str">
        <f t="shared" si="354"/>
        <v/>
      </c>
      <c r="CI76" s="53" t="str">
        <f t="shared" si="355"/>
        <v/>
      </c>
      <c r="CJ76" s="51" t="str">
        <f t="shared" si="356"/>
        <v/>
      </c>
      <c r="CK76" s="52" t="str">
        <f t="shared" si="357"/>
        <v/>
      </c>
      <c r="CL76" s="52" t="str">
        <f t="shared" si="358"/>
        <v/>
      </c>
      <c r="CM76" s="54" t="str">
        <f t="shared" si="359"/>
        <v/>
      </c>
      <c r="CN76" s="53" t="str">
        <f t="shared" si="360"/>
        <v/>
      </c>
      <c r="CO76" s="51" t="str">
        <f t="shared" si="361"/>
        <v/>
      </c>
      <c r="CP76" s="52" t="str">
        <f t="shared" si="362"/>
        <v/>
      </c>
      <c r="CQ76" s="52" t="str">
        <f>IF(IF(CP76&lt;&gt;"",IF(MAX(COUNTIF($CP76:$CP$89,$CP$6:$CP$89))&gt;1,"x",""),"")&lt;&gt;"",CP76+1,"")</f>
        <v/>
      </c>
      <c r="CR76" s="52" t="str">
        <f t="shared" si="363"/>
        <v/>
      </c>
      <c r="CS76" s="53" t="str">
        <f t="shared" si="364"/>
        <v/>
      </c>
      <c r="CT76" s="51" t="str">
        <f t="shared" si="365"/>
        <v/>
      </c>
      <c r="CU76" s="52" t="str">
        <f t="shared" si="366"/>
        <v/>
      </c>
      <c r="CV76" s="52" t="str">
        <f t="shared" si="367"/>
        <v/>
      </c>
      <c r="CW76" s="52" t="str">
        <f t="shared" si="368"/>
        <v/>
      </c>
      <c r="CX76" s="53" t="str">
        <f t="shared" si="369"/>
        <v/>
      </c>
      <c r="CY76" s="51" t="str">
        <f t="shared" si="370"/>
        <v/>
      </c>
      <c r="CZ76" s="52" t="str">
        <f t="shared" si="371"/>
        <v/>
      </c>
      <c r="DA76" s="52" t="str">
        <f t="shared" si="372"/>
        <v/>
      </c>
      <c r="DB76" s="52" t="str">
        <f t="shared" si="373"/>
        <v/>
      </c>
      <c r="DC76" s="53" t="str">
        <f t="shared" si="374"/>
        <v/>
      </c>
      <c r="DD76" s="51" t="str">
        <f t="shared" si="375"/>
        <v/>
      </c>
      <c r="DE76" s="52" t="str">
        <f t="shared" si="376"/>
        <v/>
      </c>
      <c r="DF76" s="52" t="str">
        <f t="shared" si="377"/>
        <v/>
      </c>
      <c r="DG76" s="52" t="str">
        <f t="shared" si="378"/>
        <v/>
      </c>
      <c r="DH76" s="53" t="str">
        <f t="shared" si="379"/>
        <v/>
      </c>
      <c r="DI76" s="55" t="e">
        <f t="shared" si="380"/>
        <v>#N/A</v>
      </c>
      <c r="DJ76" s="52" t="str">
        <f t="shared" si="381"/>
        <v/>
      </c>
      <c r="DK76" s="52" t="str">
        <f t="shared" si="382"/>
        <v/>
      </c>
      <c r="DL76" s="156">
        <f t="shared" si="383"/>
        <v>0</v>
      </c>
      <c r="DM76" s="56">
        <f t="shared" si="384"/>
        <v>0</v>
      </c>
      <c r="DN76" s="90"/>
      <c r="DO76" s="52" t="str">
        <f t="shared" si="385"/>
        <v/>
      </c>
      <c r="DP76" s="52" t="str">
        <f t="shared" si="386"/>
        <v/>
      </c>
      <c r="DQ76" s="52" t="str">
        <f t="shared" si="387"/>
        <v/>
      </c>
      <c r="DR76" s="52" t="str">
        <f t="shared" si="388"/>
        <v/>
      </c>
      <c r="DS76" s="53" t="str">
        <f t="shared" si="389"/>
        <v/>
      </c>
      <c r="DT76" s="51" t="str">
        <f t="shared" si="390"/>
        <v/>
      </c>
      <c r="DU76" s="52" t="str">
        <f t="shared" si="391"/>
        <v/>
      </c>
      <c r="DV76" s="52" t="str">
        <f t="shared" si="392"/>
        <v/>
      </c>
      <c r="DW76" s="54" t="str">
        <f t="shared" si="393"/>
        <v/>
      </c>
      <c r="DX76" s="53" t="str">
        <f t="shared" si="394"/>
        <v/>
      </c>
      <c r="DY76" s="51" t="str">
        <f t="shared" si="395"/>
        <v/>
      </c>
      <c r="DZ76" s="52" t="str">
        <f t="shared" si="396"/>
        <v/>
      </c>
      <c r="EA76" s="52" t="str">
        <f t="shared" si="397"/>
        <v/>
      </c>
      <c r="EB76" s="52" t="str">
        <f t="shared" si="398"/>
        <v/>
      </c>
      <c r="EC76" s="53" t="str">
        <f t="shared" si="399"/>
        <v/>
      </c>
      <c r="ED76" s="51" t="str">
        <f t="shared" si="400"/>
        <v/>
      </c>
      <c r="EE76" s="52" t="str">
        <f t="shared" si="401"/>
        <v/>
      </c>
      <c r="EF76" s="52" t="str">
        <f t="shared" si="402"/>
        <v/>
      </c>
      <c r="EG76" s="52" t="str">
        <f t="shared" si="403"/>
        <v/>
      </c>
      <c r="EH76" s="53" t="str">
        <f t="shared" si="404"/>
        <v/>
      </c>
      <c r="EI76" s="51" t="str">
        <f t="shared" si="405"/>
        <v/>
      </c>
      <c r="EJ76" s="52" t="str">
        <f t="shared" si="406"/>
        <v/>
      </c>
      <c r="EK76" s="52" t="str">
        <f t="shared" si="407"/>
        <v/>
      </c>
      <c r="EL76" s="52" t="str">
        <f t="shared" si="408"/>
        <v/>
      </c>
      <c r="EM76" s="53" t="str">
        <f t="shared" si="409"/>
        <v/>
      </c>
      <c r="EN76" s="51" t="str">
        <f t="shared" si="410"/>
        <v/>
      </c>
      <c r="EO76" s="52" t="str">
        <f t="shared" si="411"/>
        <v/>
      </c>
      <c r="EP76" s="52" t="str">
        <f t="shared" si="412"/>
        <v/>
      </c>
      <c r="EQ76" s="52" t="str">
        <f t="shared" si="413"/>
        <v/>
      </c>
      <c r="ER76" s="53" t="str">
        <f t="shared" si="414"/>
        <v/>
      </c>
      <c r="ES76" s="57" t="e">
        <f t="shared" si="135"/>
        <v>#N/A</v>
      </c>
      <c r="ET76" s="52" t="str">
        <f t="shared" si="415"/>
        <v/>
      </c>
      <c r="EU76" s="118" t="str">
        <f t="shared" si="416"/>
        <v/>
      </c>
      <c r="EV76" s="118">
        <f t="shared" si="417"/>
        <v>0</v>
      </c>
      <c r="EW76" s="56">
        <f t="shared" si="418"/>
        <v>0</v>
      </c>
      <c r="EX76" s="90"/>
      <c r="EY76" s="52" t="str">
        <f t="shared" si="419"/>
        <v/>
      </c>
      <c r="EZ76" s="52" t="str">
        <f t="shared" si="420"/>
        <v/>
      </c>
      <c r="FA76" s="52" t="str">
        <f t="shared" si="421"/>
        <v/>
      </c>
      <c r="FB76" s="52" t="str">
        <f t="shared" si="422"/>
        <v/>
      </c>
      <c r="FC76" s="56" t="str">
        <f t="shared" si="423"/>
        <v/>
      </c>
      <c r="FD76" s="51" t="str">
        <f t="shared" si="424"/>
        <v/>
      </c>
      <c r="FE76" s="52" t="str">
        <f t="shared" si="425"/>
        <v/>
      </c>
      <c r="FF76" s="52" t="str">
        <f t="shared" si="426"/>
        <v/>
      </c>
      <c r="FG76" s="54" t="str">
        <f t="shared" si="427"/>
        <v/>
      </c>
      <c r="FH76" s="56" t="str">
        <f t="shared" si="428"/>
        <v/>
      </c>
      <c r="FI76" s="51" t="str">
        <f t="shared" si="429"/>
        <v/>
      </c>
      <c r="FJ76" s="52" t="str">
        <f t="shared" si="430"/>
        <v/>
      </c>
      <c r="FK76" s="52" t="str">
        <f t="shared" si="431"/>
        <v/>
      </c>
      <c r="FL76" s="52" t="str">
        <f t="shared" si="432"/>
        <v/>
      </c>
      <c r="FM76" s="56" t="str">
        <f t="shared" si="433"/>
        <v/>
      </c>
      <c r="FN76" s="51" t="str">
        <f t="shared" si="434"/>
        <v/>
      </c>
      <c r="FO76" s="52" t="str">
        <f t="shared" si="435"/>
        <v/>
      </c>
      <c r="FP76" s="52" t="str">
        <f t="shared" si="436"/>
        <v/>
      </c>
      <c r="FQ76" s="52" t="str">
        <f t="shared" si="437"/>
        <v/>
      </c>
      <c r="FR76" s="56" t="str">
        <f t="shared" si="438"/>
        <v/>
      </c>
      <c r="FS76" s="51" t="str">
        <f t="shared" si="439"/>
        <v/>
      </c>
      <c r="FT76" s="52" t="str">
        <f t="shared" si="440"/>
        <v/>
      </c>
      <c r="FU76" s="52" t="str">
        <f t="shared" si="441"/>
        <v/>
      </c>
      <c r="FV76" s="52" t="str">
        <f t="shared" si="442"/>
        <v/>
      </c>
      <c r="FW76" s="56" t="str">
        <f t="shared" si="443"/>
        <v/>
      </c>
      <c r="FX76" s="51" t="str">
        <f t="shared" si="444"/>
        <v/>
      </c>
      <c r="FY76" s="52" t="str">
        <f t="shared" si="445"/>
        <v/>
      </c>
      <c r="FZ76" s="52" t="str">
        <f t="shared" si="446"/>
        <v/>
      </c>
      <c r="GA76" s="52" t="str">
        <f t="shared" si="447"/>
        <v/>
      </c>
      <c r="GB76" s="56" t="str">
        <f t="shared" si="448"/>
        <v/>
      </c>
      <c r="GC76" s="57" t="e">
        <f t="shared" si="449"/>
        <v>#N/A</v>
      </c>
      <c r="GD76" s="52" t="str">
        <f t="shared" si="450"/>
        <v/>
      </c>
      <c r="GE76" s="118" t="str">
        <f t="shared" si="451"/>
        <v/>
      </c>
      <c r="GF76" s="118">
        <f t="shared" si="452"/>
        <v>0</v>
      </c>
      <c r="GG76" s="56">
        <f t="shared" si="453"/>
        <v>0</v>
      </c>
      <c r="GH76" s="90"/>
      <c r="GI76" s="52" t="str">
        <f t="shared" si="454"/>
        <v/>
      </c>
      <c r="GJ76" s="52" t="str">
        <f t="shared" si="455"/>
        <v/>
      </c>
      <c r="GK76" s="52" t="str">
        <f t="shared" si="456"/>
        <v/>
      </c>
      <c r="GL76" s="52" t="str">
        <f t="shared" si="457"/>
        <v/>
      </c>
      <c r="GM76" s="53" t="str">
        <f t="shared" si="458"/>
        <v/>
      </c>
      <c r="GN76" s="51" t="str">
        <f t="shared" si="459"/>
        <v/>
      </c>
      <c r="GO76" s="52" t="str">
        <f t="shared" si="460"/>
        <v/>
      </c>
      <c r="GP76" s="52" t="str">
        <f t="shared" si="461"/>
        <v/>
      </c>
      <c r="GQ76" s="54" t="str">
        <f t="shared" si="462"/>
        <v/>
      </c>
      <c r="GR76" s="53" t="str">
        <f t="shared" si="463"/>
        <v/>
      </c>
      <c r="GS76" s="51" t="str">
        <f t="shared" si="464"/>
        <v/>
      </c>
      <c r="GT76" s="52" t="str">
        <f t="shared" si="465"/>
        <v/>
      </c>
      <c r="GU76" s="52" t="str">
        <f t="shared" si="466"/>
        <v/>
      </c>
      <c r="GV76" s="52" t="str">
        <f t="shared" si="467"/>
        <v/>
      </c>
      <c r="GW76" s="53" t="str">
        <f t="shared" si="468"/>
        <v/>
      </c>
      <c r="GX76" s="51" t="str">
        <f t="shared" si="469"/>
        <v/>
      </c>
      <c r="GY76" s="52" t="str">
        <f t="shared" si="470"/>
        <v/>
      </c>
      <c r="GZ76" s="52" t="str">
        <f t="shared" si="471"/>
        <v/>
      </c>
      <c r="HA76" s="52" t="str">
        <f t="shared" si="472"/>
        <v/>
      </c>
      <c r="HB76" s="53" t="str">
        <f t="shared" si="473"/>
        <v/>
      </c>
      <c r="HC76" s="51" t="str">
        <f t="shared" si="474"/>
        <v/>
      </c>
      <c r="HD76" s="52" t="str">
        <f t="shared" si="475"/>
        <v/>
      </c>
      <c r="HE76" s="52" t="str">
        <f t="shared" si="476"/>
        <v/>
      </c>
      <c r="HF76" s="52" t="str">
        <f t="shared" si="477"/>
        <v/>
      </c>
      <c r="HG76" s="53" t="str">
        <f t="shared" si="478"/>
        <v/>
      </c>
      <c r="HH76" s="51" t="str">
        <f t="shared" si="479"/>
        <v/>
      </c>
      <c r="HI76" s="52" t="str">
        <f t="shared" si="480"/>
        <v/>
      </c>
      <c r="HJ76" s="52" t="str">
        <f t="shared" si="481"/>
        <v/>
      </c>
      <c r="HK76" s="52" t="str">
        <f t="shared" si="482"/>
        <v/>
      </c>
      <c r="HL76" s="53" t="str">
        <f t="shared" si="483"/>
        <v/>
      </c>
      <c r="HM76" s="57" t="e">
        <f t="shared" si="484"/>
        <v>#N/A</v>
      </c>
      <c r="HN76" s="52" t="str">
        <f t="shared" si="485"/>
        <v/>
      </c>
      <c r="HO76" s="118" t="str">
        <f t="shared" si="486"/>
        <v/>
      </c>
      <c r="HP76" s="118">
        <f t="shared" si="487"/>
        <v>0</v>
      </c>
      <c r="HQ76" s="56">
        <f t="shared" si="488"/>
        <v>0</v>
      </c>
      <c r="HR76" s="90"/>
      <c r="HS76" s="52" t="str">
        <f t="shared" si="489"/>
        <v/>
      </c>
      <c r="HT76" s="52" t="str">
        <f t="shared" si="490"/>
        <v/>
      </c>
      <c r="HU76" s="52" t="str">
        <f t="shared" si="491"/>
        <v/>
      </c>
      <c r="HV76" s="52" t="str">
        <f t="shared" si="213"/>
        <v/>
      </c>
      <c r="HW76" s="53" t="str">
        <f t="shared" si="214"/>
        <v/>
      </c>
      <c r="HX76" s="51" t="str">
        <f t="shared" si="492"/>
        <v/>
      </c>
      <c r="HY76" s="52" t="str">
        <f t="shared" si="493"/>
        <v/>
      </c>
      <c r="HZ76" s="52" t="str">
        <f t="shared" si="494"/>
        <v/>
      </c>
      <c r="IA76" s="54" t="str">
        <f t="shared" si="218"/>
        <v/>
      </c>
      <c r="IB76" s="53" t="str">
        <f t="shared" si="219"/>
        <v/>
      </c>
      <c r="IC76" s="51" t="str">
        <f t="shared" si="495"/>
        <v/>
      </c>
      <c r="ID76" s="52" t="str">
        <f t="shared" si="496"/>
        <v/>
      </c>
      <c r="IE76" s="52" t="str">
        <f t="shared" si="497"/>
        <v/>
      </c>
      <c r="IF76" s="52" t="str">
        <f t="shared" si="498"/>
        <v/>
      </c>
      <c r="IG76" s="53" t="str">
        <f t="shared" si="499"/>
        <v/>
      </c>
      <c r="IH76" s="51" t="str">
        <f t="shared" si="500"/>
        <v/>
      </c>
      <c r="II76" s="52" t="str">
        <f t="shared" si="501"/>
        <v/>
      </c>
      <c r="IJ76" s="52" t="str">
        <f t="shared" si="502"/>
        <v/>
      </c>
      <c r="IK76" s="52" t="str">
        <f t="shared" si="228"/>
        <v/>
      </c>
      <c r="IL76" s="53" t="str">
        <f t="shared" si="229"/>
        <v/>
      </c>
      <c r="IM76" s="51" t="str">
        <f t="shared" si="503"/>
        <v/>
      </c>
      <c r="IN76" s="52" t="str">
        <f t="shared" si="504"/>
        <v/>
      </c>
      <c r="IO76" s="52" t="str">
        <f t="shared" si="505"/>
        <v/>
      </c>
      <c r="IP76" s="52" t="str">
        <f t="shared" si="233"/>
        <v/>
      </c>
      <c r="IQ76" s="53" t="str">
        <f t="shared" si="234"/>
        <v/>
      </c>
      <c r="IR76" s="51" t="str">
        <f t="shared" si="506"/>
        <v/>
      </c>
      <c r="IS76" s="52" t="str">
        <f t="shared" si="507"/>
        <v/>
      </c>
      <c r="IT76" s="52" t="str">
        <f t="shared" si="508"/>
        <v/>
      </c>
      <c r="IU76" s="52" t="str">
        <f t="shared" si="238"/>
        <v/>
      </c>
      <c r="IV76" s="53" t="str">
        <f t="shared" si="239"/>
        <v/>
      </c>
      <c r="IW76" s="57" t="e">
        <f t="shared" si="509"/>
        <v>#N/A</v>
      </c>
      <c r="IX76" s="52" t="str">
        <f t="shared" si="510"/>
        <v/>
      </c>
      <c r="IY76" s="118" t="str">
        <f t="shared" si="511"/>
        <v/>
      </c>
      <c r="IZ76" s="118">
        <f t="shared" si="512"/>
        <v>0</v>
      </c>
      <c r="JA76" s="56">
        <f t="shared" si="513"/>
        <v>0</v>
      </c>
      <c r="JB76" s="90"/>
      <c r="JC76" s="52" t="str">
        <f t="shared" si="514"/>
        <v/>
      </c>
      <c r="JD76" s="52" t="str">
        <f t="shared" si="515"/>
        <v/>
      </c>
      <c r="JE76" s="52" t="str">
        <f t="shared" si="516"/>
        <v/>
      </c>
      <c r="JF76" s="52" t="str">
        <f t="shared" si="517"/>
        <v/>
      </c>
      <c r="JG76" s="53" t="str">
        <f t="shared" si="518"/>
        <v/>
      </c>
      <c r="JH76" s="51" t="str">
        <f t="shared" si="519"/>
        <v/>
      </c>
      <c r="JI76" s="52" t="str">
        <f t="shared" si="520"/>
        <v/>
      </c>
      <c r="JJ76" s="52" t="str">
        <f t="shared" si="521"/>
        <v/>
      </c>
      <c r="JK76" s="54" t="str">
        <f t="shared" si="522"/>
        <v/>
      </c>
      <c r="JL76" s="53" t="str">
        <f t="shared" si="523"/>
        <v/>
      </c>
      <c r="JM76" s="51" t="str">
        <f t="shared" si="524"/>
        <v/>
      </c>
      <c r="JN76" s="52" t="str">
        <f t="shared" si="525"/>
        <v/>
      </c>
      <c r="JO76" s="52" t="str">
        <f t="shared" si="526"/>
        <v/>
      </c>
      <c r="JP76" s="52" t="str">
        <f t="shared" si="527"/>
        <v/>
      </c>
      <c r="JQ76" s="53" t="str">
        <f t="shared" si="528"/>
        <v/>
      </c>
      <c r="JR76" s="51" t="str">
        <f t="shared" si="529"/>
        <v/>
      </c>
      <c r="JS76" s="52" t="str">
        <f t="shared" si="530"/>
        <v/>
      </c>
      <c r="JT76" s="52" t="str">
        <f t="shared" si="531"/>
        <v/>
      </c>
      <c r="JU76" s="52" t="str">
        <f t="shared" si="532"/>
        <v/>
      </c>
      <c r="JV76" s="53" t="str">
        <f t="shared" si="533"/>
        <v/>
      </c>
      <c r="JW76" s="51" t="str">
        <f t="shared" si="534"/>
        <v/>
      </c>
      <c r="JX76" s="52" t="str">
        <f t="shared" si="535"/>
        <v/>
      </c>
      <c r="JY76" s="52" t="str">
        <f t="shared" si="536"/>
        <v/>
      </c>
      <c r="JZ76" s="52" t="str">
        <f t="shared" si="537"/>
        <v/>
      </c>
      <c r="KA76" s="53" t="str">
        <f t="shared" si="538"/>
        <v/>
      </c>
      <c r="KB76" s="51" t="str">
        <f t="shared" si="539"/>
        <v/>
      </c>
      <c r="KC76" s="52" t="str">
        <f t="shared" si="540"/>
        <v/>
      </c>
      <c r="KD76" s="52" t="str">
        <f t="shared" si="541"/>
        <v/>
      </c>
      <c r="KE76" s="52" t="str">
        <f t="shared" si="542"/>
        <v/>
      </c>
      <c r="KF76" s="53" t="str">
        <f t="shared" si="543"/>
        <v/>
      </c>
      <c r="KG76" s="57" t="e">
        <f t="shared" si="544"/>
        <v>#N/A</v>
      </c>
      <c r="KH76" s="52" t="str">
        <f t="shared" si="545"/>
        <v/>
      </c>
      <c r="KI76" s="118" t="str">
        <f t="shared" si="546"/>
        <v/>
      </c>
      <c r="KJ76" s="118">
        <f t="shared" si="547"/>
        <v>0</v>
      </c>
      <c r="KK76" s="56">
        <f t="shared" si="548"/>
        <v>0</v>
      </c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</row>
    <row r="77" spans="1:358" s="1" customFormat="1" x14ac:dyDescent="0.25">
      <c r="A77" s="35"/>
      <c r="B77" s="45">
        <v>72</v>
      </c>
      <c r="C77" s="58"/>
      <c r="D77" s="47"/>
      <c r="E77" s="50"/>
      <c r="F77" s="109"/>
      <c r="G77" s="59"/>
      <c r="H77" s="50"/>
      <c r="I77" s="187">
        <f t="shared" si="280"/>
        <v>0</v>
      </c>
      <c r="J77" s="116"/>
      <c r="K77" s="102" t="str">
        <f t="shared" si="281"/>
        <v/>
      </c>
      <c r="L77" s="103" t="str">
        <f t="shared" si="282"/>
        <v/>
      </c>
      <c r="M77" s="103" t="str">
        <f t="shared" si="283"/>
        <v/>
      </c>
      <c r="N77" s="103" t="str">
        <f t="shared" si="284"/>
        <v/>
      </c>
      <c r="O77" s="103" t="str">
        <f t="shared" si="285"/>
        <v/>
      </c>
      <c r="P77" s="102" t="str">
        <f t="shared" si="286"/>
        <v/>
      </c>
      <c r="Q77" s="103" t="str">
        <f t="shared" si="287"/>
        <v/>
      </c>
      <c r="R77" s="103" t="str">
        <f t="shared" si="288"/>
        <v/>
      </c>
      <c r="S77" s="103" t="str">
        <f t="shared" si="289"/>
        <v/>
      </c>
      <c r="T77" s="103" t="str">
        <f t="shared" si="290"/>
        <v/>
      </c>
      <c r="U77" s="102" t="str">
        <f t="shared" si="291"/>
        <v/>
      </c>
      <c r="V77" s="103" t="str">
        <f t="shared" si="292"/>
        <v/>
      </c>
      <c r="W77" s="103" t="str">
        <f t="shared" si="293"/>
        <v/>
      </c>
      <c r="X77" s="103" t="str">
        <f t="shared" si="294"/>
        <v/>
      </c>
      <c r="Y77" s="103" t="str">
        <f t="shared" si="295"/>
        <v/>
      </c>
      <c r="Z77" s="102" t="str">
        <f t="shared" si="296"/>
        <v/>
      </c>
      <c r="AA77" s="103" t="str">
        <f t="shared" si="297"/>
        <v/>
      </c>
      <c r="AB77" s="103" t="str">
        <f t="shared" si="298"/>
        <v/>
      </c>
      <c r="AC77" s="103" t="str">
        <f t="shared" si="299"/>
        <v/>
      </c>
      <c r="AD77" s="103" t="str">
        <f t="shared" si="300"/>
        <v/>
      </c>
      <c r="AE77" s="102" t="str">
        <f t="shared" si="301"/>
        <v/>
      </c>
      <c r="AF77" s="103" t="str">
        <f t="shared" si="302"/>
        <v/>
      </c>
      <c r="AG77" s="103" t="str">
        <f t="shared" si="303"/>
        <v/>
      </c>
      <c r="AH77" s="103" t="str">
        <f t="shared" si="304"/>
        <v/>
      </c>
      <c r="AI77" s="103" t="str">
        <f t="shared" si="305"/>
        <v/>
      </c>
      <c r="AJ77" s="102" t="str">
        <f t="shared" si="306"/>
        <v/>
      </c>
      <c r="AK77" s="103" t="str">
        <f t="shared" si="307"/>
        <v/>
      </c>
      <c r="AL77" s="103" t="str">
        <f t="shared" si="308"/>
        <v/>
      </c>
      <c r="AM77" s="103" t="str">
        <f t="shared" si="309"/>
        <v/>
      </c>
      <c r="AN77" s="136" t="str">
        <f t="shared" si="310"/>
        <v/>
      </c>
      <c r="AO77" s="55" t="e">
        <f t="shared" si="311"/>
        <v>#N/A</v>
      </c>
      <c r="AP77" s="52" t="str">
        <f t="shared" si="312"/>
        <v/>
      </c>
      <c r="AQ77" s="118" t="str">
        <f t="shared" si="313"/>
        <v/>
      </c>
      <c r="AR77" s="118">
        <f t="shared" si="314"/>
        <v>0</v>
      </c>
      <c r="AS77" s="56">
        <f t="shared" si="315"/>
        <v>0</v>
      </c>
      <c r="AT77" s="90"/>
      <c r="AU77" s="54" t="str">
        <f t="shared" si="316"/>
        <v/>
      </c>
      <c r="AV77" s="52" t="str">
        <f t="shared" si="317"/>
        <v/>
      </c>
      <c r="AW77" s="52" t="str">
        <f t="shared" si="318"/>
        <v/>
      </c>
      <c r="AX77" s="52" t="str">
        <f t="shared" si="319"/>
        <v/>
      </c>
      <c r="AY77" s="53" t="str">
        <f t="shared" si="320"/>
        <v/>
      </c>
      <c r="AZ77" s="51" t="str">
        <f t="shared" si="321"/>
        <v/>
      </c>
      <c r="BA77" s="52" t="str">
        <f t="shared" si="322"/>
        <v/>
      </c>
      <c r="BB77" s="52" t="str">
        <f t="shared" si="323"/>
        <v/>
      </c>
      <c r="BC77" s="54" t="str">
        <f t="shared" si="324"/>
        <v/>
      </c>
      <c r="BD77" s="53" t="str">
        <f t="shared" si="325"/>
        <v/>
      </c>
      <c r="BE77" s="51" t="str">
        <f t="shared" si="326"/>
        <v/>
      </c>
      <c r="BF77" s="52" t="str">
        <f t="shared" si="327"/>
        <v/>
      </c>
      <c r="BG77" s="52" t="str">
        <f t="shared" si="328"/>
        <v/>
      </c>
      <c r="BH77" s="52" t="str">
        <f t="shared" si="329"/>
        <v/>
      </c>
      <c r="BI77" s="53" t="str">
        <f t="shared" si="330"/>
        <v/>
      </c>
      <c r="BJ77" s="51" t="str">
        <f t="shared" si="331"/>
        <v/>
      </c>
      <c r="BK77" s="52" t="str">
        <f t="shared" si="332"/>
        <v/>
      </c>
      <c r="BL77" s="52" t="str">
        <f t="shared" si="333"/>
        <v/>
      </c>
      <c r="BM77" s="52" t="str">
        <f t="shared" si="334"/>
        <v/>
      </c>
      <c r="BN77" s="53" t="str">
        <f t="shared" si="335"/>
        <v/>
      </c>
      <c r="BO77" s="51" t="str">
        <f t="shared" si="336"/>
        <v/>
      </c>
      <c r="BP77" s="52" t="str">
        <f t="shared" si="337"/>
        <v/>
      </c>
      <c r="BQ77" s="52" t="str">
        <f t="shared" si="338"/>
        <v/>
      </c>
      <c r="BR77" s="52" t="str">
        <f t="shared" si="339"/>
        <v/>
      </c>
      <c r="BS77" s="53" t="str">
        <f t="shared" si="340"/>
        <v/>
      </c>
      <c r="BT77" s="51" t="str">
        <f t="shared" si="341"/>
        <v/>
      </c>
      <c r="BU77" s="52" t="str">
        <f t="shared" si="342"/>
        <v/>
      </c>
      <c r="BV77" s="52" t="str">
        <f t="shared" si="343"/>
        <v/>
      </c>
      <c r="BW77" s="52" t="str">
        <f t="shared" si="344"/>
        <v/>
      </c>
      <c r="BX77" s="53" t="str">
        <f t="shared" si="345"/>
        <v/>
      </c>
      <c r="BY77" s="55" t="e">
        <f t="shared" si="346"/>
        <v>#N/A</v>
      </c>
      <c r="BZ77" s="52" t="str">
        <f t="shared" si="347"/>
        <v/>
      </c>
      <c r="CA77" s="118" t="str">
        <f t="shared" si="348"/>
        <v/>
      </c>
      <c r="CB77" s="118">
        <f t="shared" si="349"/>
        <v>0</v>
      </c>
      <c r="CC77" s="56">
        <f t="shared" si="350"/>
        <v>0</v>
      </c>
      <c r="CD77" s="90"/>
      <c r="CE77" s="54" t="str">
        <f t="shared" si="351"/>
        <v/>
      </c>
      <c r="CF77" s="52" t="str">
        <f t="shared" si="352"/>
        <v/>
      </c>
      <c r="CG77" s="52" t="str">
        <f t="shared" si="353"/>
        <v/>
      </c>
      <c r="CH77" s="52" t="str">
        <f t="shared" si="354"/>
        <v/>
      </c>
      <c r="CI77" s="53" t="str">
        <f t="shared" si="355"/>
        <v/>
      </c>
      <c r="CJ77" s="51" t="str">
        <f t="shared" si="356"/>
        <v/>
      </c>
      <c r="CK77" s="52" t="str">
        <f t="shared" si="357"/>
        <v/>
      </c>
      <c r="CL77" s="52" t="str">
        <f t="shared" si="358"/>
        <v/>
      </c>
      <c r="CM77" s="54" t="str">
        <f t="shared" si="359"/>
        <v/>
      </c>
      <c r="CN77" s="53" t="str">
        <f t="shared" si="360"/>
        <v/>
      </c>
      <c r="CO77" s="51" t="str">
        <f t="shared" si="361"/>
        <v/>
      </c>
      <c r="CP77" s="52" t="str">
        <f t="shared" si="362"/>
        <v/>
      </c>
      <c r="CQ77" s="52" t="str">
        <f>IF(IF(CP77&lt;&gt;"",IF(MAX(COUNTIF($CP77:$CP$89,$CP$6:$CP$89))&gt;1,"x",""),"")&lt;&gt;"",CP77+1,"")</f>
        <v/>
      </c>
      <c r="CR77" s="52" t="str">
        <f t="shared" si="363"/>
        <v/>
      </c>
      <c r="CS77" s="53" t="str">
        <f t="shared" si="364"/>
        <v/>
      </c>
      <c r="CT77" s="51" t="str">
        <f t="shared" si="365"/>
        <v/>
      </c>
      <c r="CU77" s="52" t="str">
        <f t="shared" si="366"/>
        <v/>
      </c>
      <c r="CV77" s="52" t="str">
        <f t="shared" si="367"/>
        <v/>
      </c>
      <c r="CW77" s="52" t="str">
        <f t="shared" si="368"/>
        <v/>
      </c>
      <c r="CX77" s="53" t="str">
        <f t="shared" si="369"/>
        <v/>
      </c>
      <c r="CY77" s="51" t="str">
        <f t="shared" si="370"/>
        <v/>
      </c>
      <c r="CZ77" s="52" t="str">
        <f t="shared" si="371"/>
        <v/>
      </c>
      <c r="DA77" s="52" t="str">
        <f t="shared" si="372"/>
        <v/>
      </c>
      <c r="DB77" s="52" t="str">
        <f t="shared" si="373"/>
        <v/>
      </c>
      <c r="DC77" s="53" t="str">
        <f t="shared" si="374"/>
        <v/>
      </c>
      <c r="DD77" s="51" t="str">
        <f t="shared" si="375"/>
        <v/>
      </c>
      <c r="DE77" s="52" t="str">
        <f t="shared" si="376"/>
        <v/>
      </c>
      <c r="DF77" s="52" t="str">
        <f t="shared" si="377"/>
        <v/>
      </c>
      <c r="DG77" s="52" t="str">
        <f t="shared" si="378"/>
        <v/>
      </c>
      <c r="DH77" s="53" t="str">
        <f t="shared" si="379"/>
        <v/>
      </c>
      <c r="DI77" s="55" t="e">
        <f t="shared" si="380"/>
        <v>#N/A</v>
      </c>
      <c r="DJ77" s="52" t="str">
        <f t="shared" si="381"/>
        <v/>
      </c>
      <c r="DK77" s="52" t="str">
        <f t="shared" si="382"/>
        <v/>
      </c>
      <c r="DL77" s="156">
        <f t="shared" si="383"/>
        <v>0</v>
      </c>
      <c r="DM77" s="56">
        <f t="shared" si="384"/>
        <v>0</v>
      </c>
      <c r="DN77" s="90"/>
      <c r="DO77" s="52" t="str">
        <f t="shared" si="385"/>
        <v/>
      </c>
      <c r="DP77" s="52" t="str">
        <f t="shared" si="386"/>
        <v/>
      </c>
      <c r="DQ77" s="52" t="str">
        <f t="shared" si="387"/>
        <v/>
      </c>
      <c r="DR77" s="52" t="str">
        <f t="shared" si="388"/>
        <v/>
      </c>
      <c r="DS77" s="53" t="str">
        <f t="shared" si="389"/>
        <v/>
      </c>
      <c r="DT77" s="51" t="str">
        <f t="shared" si="390"/>
        <v/>
      </c>
      <c r="DU77" s="52" t="str">
        <f t="shared" si="391"/>
        <v/>
      </c>
      <c r="DV77" s="52" t="str">
        <f t="shared" si="392"/>
        <v/>
      </c>
      <c r="DW77" s="54" t="str">
        <f t="shared" si="393"/>
        <v/>
      </c>
      <c r="DX77" s="53" t="str">
        <f t="shared" si="394"/>
        <v/>
      </c>
      <c r="DY77" s="51" t="str">
        <f t="shared" si="395"/>
        <v/>
      </c>
      <c r="DZ77" s="52" t="str">
        <f t="shared" si="396"/>
        <v/>
      </c>
      <c r="EA77" s="52" t="str">
        <f t="shared" si="397"/>
        <v/>
      </c>
      <c r="EB77" s="52" t="str">
        <f t="shared" si="398"/>
        <v/>
      </c>
      <c r="EC77" s="53" t="str">
        <f t="shared" si="399"/>
        <v/>
      </c>
      <c r="ED77" s="51" t="str">
        <f t="shared" si="400"/>
        <v/>
      </c>
      <c r="EE77" s="52" t="str">
        <f t="shared" si="401"/>
        <v/>
      </c>
      <c r="EF77" s="52" t="str">
        <f t="shared" si="402"/>
        <v/>
      </c>
      <c r="EG77" s="52" t="str">
        <f t="shared" si="403"/>
        <v/>
      </c>
      <c r="EH77" s="53" t="str">
        <f t="shared" si="404"/>
        <v/>
      </c>
      <c r="EI77" s="51" t="str">
        <f t="shared" si="405"/>
        <v/>
      </c>
      <c r="EJ77" s="52" t="str">
        <f t="shared" si="406"/>
        <v/>
      </c>
      <c r="EK77" s="52" t="str">
        <f t="shared" si="407"/>
        <v/>
      </c>
      <c r="EL77" s="52" t="str">
        <f t="shared" si="408"/>
        <v/>
      </c>
      <c r="EM77" s="53" t="str">
        <f t="shared" si="409"/>
        <v/>
      </c>
      <c r="EN77" s="51" t="str">
        <f t="shared" si="410"/>
        <v/>
      </c>
      <c r="EO77" s="52" t="str">
        <f t="shared" si="411"/>
        <v/>
      </c>
      <c r="EP77" s="52" t="str">
        <f t="shared" si="412"/>
        <v/>
      </c>
      <c r="EQ77" s="52" t="str">
        <f t="shared" si="413"/>
        <v/>
      </c>
      <c r="ER77" s="53" t="str">
        <f t="shared" si="414"/>
        <v/>
      </c>
      <c r="ES77" s="57" t="e">
        <f t="shared" si="135"/>
        <v>#N/A</v>
      </c>
      <c r="ET77" s="52" t="str">
        <f t="shared" si="415"/>
        <v/>
      </c>
      <c r="EU77" s="118" t="str">
        <f t="shared" si="416"/>
        <v/>
      </c>
      <c r="EV77" s="118">
        <f t="shared" si="417"/>
        <v>0</v>
      </c>
      <c r="EW77" s="56">
        <f t="shared" si="418"/>
        <v>0</v>
      </c>
      <c r="EX77" s="90"/>
      <c r="EY77" s="52" t="str">
        <f t="shared" si="419"/>
        <v/>
      </c>
      <c r="EZ77" s="52" t="str">
        <f t="shared" si="420"/>
        <v/>
      </c>
      <c r="FA77" s="52" t="str">
        <f t="shared" si="421"/>
        <v/>
      </c>
      <c r="FB77" s="52" t="str">
        <f t="shared" si="422"/>
        <v/>
      </c>
      <c r="FC77" s="56" t="str">
        <f t="shared" si="423"/>
        <v/>
      </c>
      <c r="FD77" s="51" t="str">
        <f t="shared" si="424"/>
        <v/>
      </c>
      <c r="FE77" s="52" t="str">
        <f t="shared" si="425"/>
        <v/>
      </c>
      <c r="FF77" s="52" t="str">
        <f t="shared" si="426"/>
        <v/>
      </c>
      <c r="FG77" s="54" t="str">
        <f t="shared" si="427"/>
        <v/>
      </c>
      <c r="FH77" s="56" t="str">
        <f t="shared" si="428"/>
        <v/>
      </c>
      <c r="FI77" s="51" t="str">
        <f t="shared" si="429"/>
        <v/>
      </c>
      <c r="FJ77" s="52" t="str">
        <f t="shared" si="430"/>
        <v/>
      </c>
      <c r="FK77" s="52" t="str">
        <f t="shared" si="431"/>
        <v/>
      </c>
      <c r="FL77" s="52" t="str">
        <f t="shared" si="432"/>
        <v/>
      </c>
      <c r="FM77" s="56" t="str">
        <f t="shared" si="433"/>
        <v/>
      </c>
      <c r="FN77" s="51" t="str">
        <f t="shared" si="434"/>
        <v/>
      </c>
      <c r="FO77" s="52" t="str">
        <f t="shared" si="435"/>
        <v/>
      </c>
      <c r="FP77" s="52" t="str">
        <f t="shared" si="436"/>
        <v/>
      </c>
      <c r="FQ77" s="52" t="str">
        <f t="shared" si="437"/>
        <v/>
      </c>
      <c r="FR77" s="56" t="str">
        <f t="shared" si="438"/>
        <v/>
      </c>
      <c r="FS77" s="51" t="str">
        <f t="shared" si="439"/>
        <v/>
      </c>
      <c r="FT77" s="52" t="str">
        <f t="shared" si="440"/>
        <v/>
      </c>
      <c r="FU77" s="52" t="str">
        <f t="shared" si="441"/>
        <v/>
      </c>
      <c r="FV77" s="52" t="str">
        <f t="shared" si="442"/>
        <v/>
      </c>
      <c r="FW77" s="56" t="str">
        <f t="shared" si="443"/>
        <v/>
      </c>
      <c r="FX77" s="51" t="str">
        <f t="shared" si="444"/>
        <v/>
      </c>
      <c r="FY77" s="52" t="str">
        <f t="shared" si="445"/>
        <v/>
      </c>
      <c r="FZ77" s="52" t="str">
        <f t="shared" si="446"/>
        <v/>
      </c>
      <c r="GA77" s="52" t="str">
        <f t="shared" si="447"/>
        <v/>
      </c>
      <c r="GB77" s="56" t="str">
        <f t="shared" si="448"/>
        <v/>
      </c>
      <c r="GC77" s="57" t="e">
        <f t="shared" si="449"/>
        <v>#N/A</v>
      </c>
      <c r="GD77" s="52" t="str">
        <f t="shared" si="450"/>
        <v/>
      </c>
      <c r="GE77" s="118" t="str">
        <f t="shared" si="451"/>
        <v/>
      </c>
      <c r="GF77" s="118">
        <f t="shared" si="452"/>
        <v>0</v>
      </c>
      <c r="GG77" s="56">
        <f t="shared" si="453"/>
        <v>0</v>
      </c>
      <c r="GH77" s="90"/>
      <c r="GI77" s="52" t="str">
        <f t="shared" si="454"/>
        <v/>
      </c>
      <c r="GJ77" s="52" t="str">
        <f t="shared" si="455"/>
        <v/>
      </c>
      <c r="GK77" s="52" t="str">
        <f t="shared" si="456"/>
        <v/>
      </c>
      <c r="GL77" s="52" t="str">
        <f t="shared" si="457"/>
        <v/>
      </c>
      <c r="GM77" s="53" t="str">
        <f t="shared" si="458"/>
        <v/>
      </c>
      <c r="GN77" s="51" t="str">
        <f t="shared" si="459"/>
        <v/>
      </c>
      <c r="GO77" s="52" t="str">
        <f t="shared" si="460"/>
        <v/>
      </c>
      <c r="GP77" s="52" t="str">
        <f t="shared" si="461"/>
        <v/>
      </c>
      <c r="GQ77" s="54" t="str">
        <f t="shared" si="462"/>
        <v/>
      </c>
      <c r="GR77" s="53" t="str">
        <f t="shared" si="463"/>
        <v/>
      </c>
      <c r="GS77" s="51" t="str">
        <f t="shared" si="464"/>
        <v/>
      </c>
      <c r="GT77" s="52" t="str">
        <f t="shared" si="465"/>
        <v/>
      </c>
      <c r="GU77" s="52" t="str">
        <f t="shared" si="466"/>
        <v/>
      </c>
      <c r="GV77" s="52" t="str">
        <f t="shared" si="467"/>
        <v/>
      </c>
      <c r="GW77" s="53" t="str">
        <f t="shared" si="468"/>
        <v/>
      </c>
      <c r="GX77" s="51" t="str">
        <f t="shared" si="469"/>
        <v/>
      </c>
      <c r="GY77" s="52" t="str">
        <f t="shared" si="470"/>
        <v/>
      </c>
      <c r="GZ77" s="52" t="str">
        <f t="shared" si="471"/>
        <v/>
      </c>
      <c r="HA77" s="52" t="str">
        <f t="shared" si="472"/>
        <v/>
      </c>
      <c r="HB77" s="53" t="str">
        <f t="shared" si="473"/>
        <v/>
      </c>
      <c r="HC77" s="51" t="str">
        <f t="shared" si="474"/>
        <v/>
      </c>
      <c r="HD77" s="52" t="str">
        <f t="shared" si="475"/>
        <v/>
      </c>
      <c r="HE77" s="52" t="str">
        <f t="shared" si="476"/>
        <v/>
      </c>
      <c r="HF77" s="52" t="str">
        <f t="shared" si="477"/>
        <v/>
      </c>
      <c r="HG77" s="53" t="str">
        <f t="shared" si="478"/>
        <v/>
      </c>
      <c r="HH77" s="51" t="str">
        <f t="shared" si="479"/>
        <v/>
      </c>
      <c r="HI77" s="52" t="str">
        <f t="shared" si="480"/>
        <v/>
      </c>
      <c r="HJ77" s="52" t="str">
        <f t="shared" si="481"/>
        <v/>
      </c>
      <c r="HK77" s="52" t="str">
        <f t="shared" si="482"/>
        <v/>
      </c>
      <c r="HL77" s="53" t="str">
        <f t="shared" si="483"/>
        <v/>
      </c>
      <c r="HM77" s="57" t="e">
        <f t="shared" si="484"/>
        <v>#N/A</v>
      </c>
      <c r="HN77" s="52" t="str">
        <f t="shared" si="485"/>
        <v/>
      </c>
      <c r="HO77" s="118" t="str">
        <f t="shared" si="486"/>
        <v/>
      </c>
      <c r="HP77" s="118">
        <f t="shared" si="487"/>
        <v>0</v>
      </c>
      <c r="HQ77" s="56">
        <f t="shared" si="488"/>
        <v>0</v>
      </c>
      <c r="HR77" s="90"/>
      <c r="HS77" s="52" t="str">
        <f t="shared" si="489"/>
        <v/>
      </c>
      <c r="HT77" s="52" t="str">
        <f t="shared" si="490"/>
        <v/>
      </c>
      <c r="HU77" s="52" t="str">
        <f t="shared" si="491"/>
        <v/>
      </c>
      <c r="HV77" s="52" t="str">
        <f t="shared" si="213"/>
        <v/>
      </c>
      <c r="HW77" s="53" t="str">
        <f t="shared" si="214"/>
        <v/>
      </c>
      <c r="HX77" s="51" t="str">
        <f t="shared" si="492"/>
        <v/>
      </c>
      <c r="HY77" s="52" t="str">
        <f t="shared" si="493"/>
        <v/>
      </c>
      <c r="HZ77" s="52" t="str">
        <f t="shared" si="494"/>
        <v/>
      </c>
      <c r="IA77" s="54" t="str">
        <f t="shared" si="218"/>
        <v/>
      </c>
      <c r="IB77" s="53" t="str">
        <f t="shared" si="219"/>
        <v/>
      </c>
      <c r="IC77" s="51" t="str">
        <f t="shared" si="495"/>
        <v/>
      </c>
      <c r="ID77" s="52" t="str">
        <f t="shared" si="496"/>
        <v/>
      </c>
      <c r="IE77" s="52" t="str">
        <f t="shared" si="497"/>
        <v/>
      </c>
      <c r="IF77" s="52" t="str">
        <f t="shared" si="498"/>
        <v/>
      </c>
      <c r="IG77" s="53" t="str">
        <f t="shared" si="499"/>
        <v/>
      </c>
      <c r="IH77" s="51" t="str">
        <f t="shared" si="500"/>
        <v/>
      </c>
      <c r="II77" s="52" t="str">
        <f t="shared" si="501"/>
        <v/>
      </c>
      <c r="IJ77" s="52" t="str">
        <f t="shared" si="502"/>
        <v/>
      </c>
      <c r="IK77" s="52" t="str">
        <f t="shared" si="228"/>
        <v/>
      </c>
      <c r="IL77" s="53" t="str">
        <f t="shared" si="229"/>
        <v/>
      </c>
      <c r="IM77" s="51" t="str">
        <f t="shared" si="503"/>
        <v/>
      </c>
      <c r="IN77" s="52" t="str">
        <f t="shared" si="504"/>
        <v/>
      </c>
      <c r="IO77" s="52" t="str">
        <f t="shared" si="505"/>
        <v/>
      </c>
      <c r="IP77" s="52" t="str">
        <f t="shared" si="233"/>
        <v/>
      </c>
      <c r="IQ77" s="53" t="str">
        <f t="shared" si="234"/>
        <v/>
      </c>
      <c r="IR77" s="51" t="str">
        <f t="shared" si="506"/>
        <v/>
      </c>
      <c r="IS77" s="52" t="str">
        <f t="shared" si="507"/>
        <v/>
      </c>
      <c r="IT77" s="52" t="str">
        <f t="shared" si="508"/>
        <v/>
      </c>
      <c r="IU77" s="52" t="str">
        <f t="shared" si="238"/>
        <v/>
      </c>
      <c r="IV77" s="53" t="str">
        <f t="shared" si="239"/>
        <v/>
      </c>
      <c r="IW77" s="57" t="e">
        <f t="shared" si="509"/>
        <v>#N/A</v>
      </c>
      <c r="IX77" s="52" t="str">
        <f t="shared" si="510"/>
        <v/>
      </c>
      <c r="IY77" s="118" t="str">
        <f t="shared" si="511"/>
        <v/>
      </c>
      <c r="IZ77" s="118">
        <f t="shared" si="512"/>
        <v>0</v>
      </c>
      <c r="JA77" s="56">
        <f t="shared" si="513"/>
        <v>0</v>
      </c>
      <c r="JB77" s="90"/>
      <c r="JC77" s="52" t="str">
        <f t="shared" si="514"/>
        <v/>
      </c>
      <c r="JD77" s="52" t="str">
        <f t="shared" si="515"/>
        <v/>
      </c>
      <c r="JE77" s="52" t="str">
        <f t="shared" si="516"/>
        <v/>
      </c>
      <c r="JF77" s="52" t="str">
        <f t="shared" si="517"/>
        <v/>
      </c>
      <c r="JG77" s="53" t="str">
        <f t="shared" si="518"/>
        <v/>
      </c>
      <c r="JH77" s="51" t="str">
        <f t="shared" si="519"/>
        <v/>
      </c>
      <c r="JI77" s="52" t="str">
        <f t="shared" si="520"/>
        <v/>
      </c>
      <c r="JJ77" s="52" t="str">
        <f t="shared" si="521"/>
        <v/>
      </c>
      <c r="JK77" s="54" t="str">
        <f t="shared" si="522"/>
        <v/>
      </c>
      <c r="JL77" s="53" t="str">
        <f t="shared" si="523"/>
        <v/>
      </c>
      <c r="JM77" s="51" t="str">
        <f t="shared" si="524"/>
        <v/>
      </c>
      <c r="JN77" s="52" t="str">
        <f t="shared" si="525"/>
        <v/>
      </c>
      <c r="JO77" s="52" t="str">
        <f t="shared" si="526"/>
        <v/>
      </c>
      <c r="JP77" s="52" t="str">
        <f t="shared" si="527"/>
        <v/>
      </c>
      <c r="JQ77" s="53" t="str">
        <f t="shared" si="528"/>
        <v/>
      </c>
      <c r="JR77" s="51" t="str">
        <f t="shared" si="529"/>
        <v/>
      </c>
      <c r="JS77" s="52" t="str">
        <f t="shared" si="530"/>
        <v/>
      </c>
      <c r="JT77" s="52" t="str">
        <f t="shared" si="531"/>
        <v/>
      </c>
      <c r="JU77" s="52" t="str">
        <f t="shared" si="532"/>
        <v/>
      </c>
      <c r="JV77" s="53" t="str">
        <f t="shared" si="533"/>
        <v/>
      </c>
      <c r="JW77" s="51" t="str">
        <f t="shared" si="534"/>
        <v/>
      </c>
      <c r="JX77" s="52" t="str">
        <f t="shared" si="535"/>
        <v/>
      </c>
      <c r="JY77" s="52" t="str">
        <f t="shared" si="536"/>
        <v/>
      </c>
      <c r="JZ77" s="52" t="str">
        <f t="shared" si="537"/>
        <v/>
      </c>
      <c r="KA77" s="53" t="str">
        <f t="shared" si="538"/>
        <v/>
      </c>
      <c r="KB77" s="51" t="str">
        <f t="shared" si="539"/>
        <v/>
      </c>
      <c r="KC77" s="52" t="str">
        <f t="shared" si="540"/>
        <v/>
      </c>
      <c r="KD77" s="52" t="str">
        <f t="shared" si="541"/>
        <v/>
      </c>
      <c r="KE77" s="52" t="str">
        <f t="shared" si="542"/>
        <v/>
      </c>
      <c r="KF77" s="53" t="str">
        <f t="shared" si="543"/>
        <v/>
      </c>
      <c r="KG77" s="57" t="e">
        <f t="shared" si="544"/>
        <v>#N/A</v>
      </c>
      <c r="KH77" s="52" t="str">
        <f t="shared" si="545"/>
        <v/>
      </c>
      <c r="KI77" s="118" t="str">
        <f t="shared" si="546"/>
        <v/>
      </c>
      <c r="KJ77" s="118">
        <f t="shared" si="547"/>
        <v>0</v>
      </c>
      <c r="KK77" s="56">
        <f t="shared" si="548"/>
        <v>0</v>
      </c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</row>
    <row r="78" spans="1:358" s="1" customFormat="1" x14ac:dyDescent="0.25">
      <c r="A78" s="35"/>
      <c r="B78" s="45">
        <v>73</v>
      </c>
      <c r="C78" s="47"/>
      <c r="D78" s="47"/>
      <c r="E78" s="50"/>
      <c r="F78" s="50"/>
      <c r="G78" s="49"/>
      <c r="H78" s="50"/>
      <c r="I78" s="187">
        <f t="shared" si="280"/>
        <v>0</v>
      </c>
      <c r="J78" s="115"/>
      <c r="K78" s="102" t="str">
        <f t="shared" si="281"/>
        <v/>
      </c>
      <c r="L78" s="103" t="str">
        <f t="shared" si="282"/>
        <v/>
      </c>
      <c r="M78" s="103" t="str">
        <f t="shared" si="283"/>
        <v/>
      </c>
      <c r="N78" s="103" t="str">
        <f t="shared" si="284"/>
        <v/>
      </c>
      <c r="O78" s="103" t="str">
        <f t="shared" si="285"/>
        <v/>
      </c>
      <c r="P78" s="102" t="str">
        <f t="shared" si="286"/>
        <v/>
      </c>
      <c r="Q78" s="103" t="str">
        <f t="shared" si="287"/>
        <v/>
      </c>
      <c r="R78" s="103" t="str">
        <f t="shared" si="288"/>
        <v/>
      </c>
      <c r="S78" s="103" t="str">
        <f t="shared" si="289"/>
        <v/>
      </c>
      <c r="T78" s="103" t="str">
        <f t="shared" si="290"/>
        <v/>
      </c>
      <c r="U78" s="102" t="str">
        <f t="shared" si="291"/>
        <v/>
      </c>
      <c r="V78" s="103" t="str">
        <f t="shared" si="292"/>
        <v/>
      </c>
      <c r="W78" s="103" t="str">
        <f t="shared" si="293"/>
        <v/>
      </c>
      <c r="X78" s="103" t="str">
        <f t="shared" si="294"/>
        <v/>
      </c>
      <c r="Y78" s="103" t="str">
        <f t="shared" si="295"/>
        <v/>
      </c>
      <c r="Z78" s="102" t="str">
        <f t="shared" si="296"/>
        <v/>
      </c>
      <c r="AA78" s="103" t="str">
        <f t="shared" si="297"/>
        <v/>
      </c>
      <c r="AB78" s="103" t="str">
        <f t="shared" si="298"/>
        <v/>
      </c>
      <c r="AC78" s="103" t="str">
        <f t="shared" si="299"/>
        <v/>
      </c>
      <c r="AD78" s="103" t="str">
        <f t="shared" si="300"/>
        <v/>
      </c>
      <c r="AE78" s="102" t="str">
        <f t="shared" si="301"/>
        <v/>
      </c>
      <c r="AF78" s="103" t="str">
        <f t="shared" si="302"/>
        <v/>
      </c>
      <c r="AG78" s="103" t="str">
        <f t="shared" si="303"/>
        <v/>
      </c>
      <c r="AH78" s="103" t="str">
        <f t="shared" si="304"/>
        <v/>
      </c>
      <c r="AI78" s="103" t="str">
        <f t="shared" si="305"/>
        <v/>
      </c>
      <c r="AJ78" s="102" t="str">
        <f t="shared" si="306"/>
        <v/>
      </c>
      <c r="AK78" s="103" t="str">
        <f t="shared" si="307"/>
        <v/>
      </c>
      <c r="AL78" s="103" t="str">
        <f t="shared" si="308"/>
        <v/>
      </c>
      <c r="AM78" s="103" t="str">
        <f t="shared" si="309"/>
        <v/>
      </c>
      <c r="AN78" s="136" t="str">
        <f t="shared" si="310"/>
        <v/>
      </c>
      <c r="AO78" s="55" t="e">
        <f t="shared" si="311"/>
        <v>#N/A</v>
      </c>
      <c r="AP78" s="52" t="str">
        <f t="shared" si="312"/>
        <v/>
      </c>
      <c r="AQ78" s="118" t="str">
        <f t="shared" si="313"/>
        <v/>
      </c>
      <c r="AR78" s="118">
        <f t="shared" si="314"/>
        <v>0</v>
      </c>
      <c r="AS78" s="56">
        <f t="shared" si="315"/>
        <v>0</v>
      </c>
      <c r="AT78" s="90"/>
      <c r="AU78" s="54" t="str">
        <f t="shared" si="316"/>
        <v/>
      </c>
      <c r="AV78" s="52" t="str">
        <f t="shared" si="317"/>
        <v/>
      </c>
      <c r="AW78" s="52" t="str">
        <f t="shared" si="318"/>
        <v/>
      </c>
      <c r="AX78" s="52" t="str">
        <f t="shared" si="319"/>
        <v/>
      </c>
      <c r="AY78" s="53" t="str">
        <f t="shared" si="320"/>
        <v/>
      </c>
      <c r="AZ78" s="51" t="str">
        <f t="shared" si="321"/>
        <v/>
      </c>
      <c r="BA78" s="52" t="str">
        <f t="shared" si="322"/>
        <v/>
      </c>
      <c r="BB78" s="52" t="str">
        <f t="shared" si="323"/>
        <v/>
      </c>
      <c r="BC78" s="54" t="str">
        <f t="shared" si="324"/>
        <v/>
      </c>
      <c r="BD78" s="53" t="str">
        <f t="shared" si="325"/>
        <v/>
      </c>
      <c r="BE78" s="51" t="str">
        <f t="shared" si="326"/>
        <v/>
      </c>
      <c r="BF78" s="52" t="str">
        <f t="shared" si="327"/>
        <v/>
      </c>
      <c r="BG78" s="52" t="str">
        <f t="shared" si="328"/>
        <v/>
      </c>
      <c r="BH78" s="52" t="str">
        <f t="shared" si="329"/>
        <v/>
      </c>
      <c r="BI78" s="53" t="str">
        <f t="shared" si="330"/>
        <v/>
      </c>
      <c r="BJ78" s="51" t="str">
        <f t="shared" si="331"/>
        <v/>
      </c>
      <c r="BK78" s="52" t="str">
        <f t="shared" si="332"/>
        <v/>
      </c>
      <c r="BL78" s="52" t="str">
        <f t="shared" si="333"/>
        <v/>
      </c>
      <c r="BM78" s="52" t="str">
        <f t="shared" si="334"/>
        <v/>
      </c>
      <c r="BN78" s="53" t="str">
        <f t="shared" si="335"/>
        <v/>
      </c>
      <c r="BO78" s="51" t="str">
        <f t="shared" si="336"/>
        <v/>
      </c>
      <c r="BP78" s="52" t="str">
        <f t="shared" si="337"/>
        <v/>
      </c>
      <c r="BQ78" s="52" t="str">
        <f t="shared" si="338"/>
        <v/>
      </c>
      <c r="BR78" s="52" t="str">
        <f t="shared" si="339"/>
        <v/>
      </c>
      <c r="BS78" s="53" t="str">
        <f t="shared" si="340"/>
        <v/>
      </c>
      <c r="BT78" s="51" t="str">
        <f t="shared" si="341"/>
        <v/>
      </c>
      <c r="BU78" s="52" t="str">
        <f t="shared" si="342"/>
        <v/>
      </c>
      <c r="BV78" s="52" t="str">
        <f t="shared" si="343"/>
        <v/>
      </c>
      <c r="BW78" s="52" t="str">
        <f t="shared" si="344"/>
        <v/>
      </c>
      <c r="BX78" s="53" t="str">
        <f t="shared" si="345"/>
        <v/>
      </c>
      <c r="BY78" s="55" t="e">
        <f t="shared" si="346"/>
        <v>#N/A</v>
      </c>
      <c r="BZ78" s="52" t="str">
        <f t="shared" si="347"/>
        <v/>
      </c>
      <c r="CA78" s="118" t="str">
        <f t="shared" si="348"/>
        <v/>
      </c>
      <c r="CB78" s="118">
        <f t="shared" si="349"/>
        <v>0</v>
      </c>
      <c r="CC78" s="56">
        <f t="shared" si="350"/>
        <v>0</v>
      </c>
      <c r="CD78" s="90"/>
      <c r="CE78" s="54" t="str">
        <f t="shared" si="351"/>
        <v/>
      </c>
      <c r="CF78" s="52" t="str">
        <f t="shared" si="352"/>
        <v/>
      </c>
      <c r="CG78" s="52" t="str">
        <f t="shared" si="353"/>
        <v/>
      </c>
      <c r="CH78" s="52" t="str">
        <f t="shared" si="354"/>
        <v/>
      </c>
      <c r="CI78" s="53" t="str">
        <f t="shared" si="355"/>
        <v/>
      </c>
      <c r="CJ78" s="51" t="str">
        <f t="shared" si="356"/>
        <v/>
      </c>
      <c r="CK78" s="52" t="str">
        <f t="shared" si="357"/>
        <v/>
      </c>
      <c r="CL78" s="52" t="str">
        <f t="shared" si="358"/>
        <v/>
      </c>
      <c r="CM78" s="54" t="str">
        <f t="shared" si="359"/>
        <v/>
      </c>
      <c r="CN78" s="53" t="str">
        <f t="shared" si="360"/>
        <v/>
      </c>
      <c r="CO78" s="51" t="str">
        <f t="shared" si="361"/>
        <v/>
      </c>
      <c r="CP78" s="52" t="str">
        <f t="shared" si="362"/>
        <v/>
      </c>
      <c r="CQ78" s="52" t="str">
        <f>IF(IF(CP78&lt;&gt;"",IF(MAX(COUNTIF($CP78:$CP$89,$CP$6:$CP$89))&gt;1,"x",""),"")&lt;&gt;"",CP78+1,"")</f>
        <v/>
      </c>
      <c r="CR78" s="52" t="str">
        <f t="shared" si="363"/>
        <v/>
      </c>
      <c r="CS78" s="53" t="str">
        <f t="shared" si="364"/>
        <v/>
      </c>
      <c r="CT78" s="51" t="str">
        <f t="shared" si="365"/>
        <v/>
      </c>
      <c r="CU78" s="52" t="str">
        <f t="shared" si="366"/>
        <v/>
      </c>
      <c r="CV78" s="52" t="str">
        <f t="shared" si="367"/>
        <v/>
      </c>
      <c r="CW78" s="52" t="str">
        <f t="shared" si="368"/>
        <v/>
      </c>
      <c r="CX78" s="53" t="str">
        <f t="shared" si="369"/>
        <v/>
      </c>
      <c r="CY78" s="51" t="str">
        <f t="shared" si="370"/>
        <v/>
      </c>
      <c r="CZ78" s="52" t="str">
        <f t="shared" si="371"/>
        <v/>
      </c>
      <c r="DA78" s="52" t="str">
        <f t="shared" si="372"/>
        <v/>
      </c>
      <c r="DB78" s="52" t="str">
        <f t="shared" si="373"/>
        <v/>
      </c>
      <c r="DC78" s="53" t="str">
        <f t="shared" si="374"/>
        <v/>
      </c>
      <c r="DD78" s="51" t="str">
        <f t="shared" si="375"/>
        <v/>
      </c>
      <c r="DE78" s="52" t="str">
        <f t="shared" si="376"/>
        <v/>
      </c>
      <c r="DF78" s="52" t="str">
        <f t="shared" si="377"/>
        <v/>
      </c>
      <c r="DG78" s="52" t="str">
        <f t="shared" si="378"/>
        <v/>
      </c>
      <c r="DH78" s="53" t="str">
        <f t="shared" si="379"/>
        <v/>
      </c>
      <c r="DI78" s="55" t="e">
        <f t="shared" si="380"/>
        <v>#N/A</v>
      </c>
      <c r="DJ78" s="52" t="str">
        <f t="shared" si="381"/>
        <v/>
      </c>
      <c r="DK78" s="52" t="str">
        <f t="shared" si="382"/>
        <v/>
      </c>
      <c r="DL78" s="156">
        <f t="shared" si="383"/>
        <v>0</v>
      </c>
      <c r="DM78" s="56">
        <f t="shared" si="384"/>
        <v>0</v>
      </c>
      <c r="DN78" s="90"/>
      <c r="DO78" s="52" t="str">
        <f t="shared" si="385"/>
        <v/>
      </c>
      <c r="DP78" s="52" t="str">
        <f t="shared" si="386"/>
        <v/>
      </c>
      <c r="DQ78" s="52" t="str">
        <f t="shared" si="387"/>
        <v/>
      </c>
      <c r="DR78" s="52" t="str">
        <f t="shared" si="388"/>
        <v/>
      </c>
      <c r="DS78" s="53" t="str">
        <f t="shared" si="389"/>
        <v/>
      </c>
      <c r="DT78" s="51" t="str">
        <f t="shared" si="390"/>
        <v/>
      </c>
      <c r="DU78" s="52" t="str">
        <f t="shared" si="391"/>
        <v/>
      </c>
      <c r="DV78" s="52" t="str">
        <f t="shared" si="392"/>
        <v/>
      </c>
      <c r="DW78" s="54" t="str">
        <f t="shared" si="393"/>
        <v/>
      </c>
      <c r="DX78" s="53" t="str">
        <f t="shared" si="394"/>
        <v/>
      </c>
      <c r="DY78" s="51" t="str">
        <f t="shared" si="395"/>
        <v/>
      </c>
      <c r="DZ78" s="52" t="str">
        <f t="shared" si="396"/>
        <v/>
      </c>
      <c r="EA78" s="52" t="str">
        <f t="shared" si="397"/>
        <v/>
      </c>
      <c r="EB78" s="52" t="str">
        <f t="shared" si="398"/>
        <v/>
      </c>
      <c r="EC78" s="53" t="str">
        <f t="shared" si="399"/>
        <v/>
      </c>
      <c r="ED78" s="51" t="str">
        <f t="shared" si="400"/>
        <v/>
      </c>
      <c r="EE78" s="52" t="str">
        <f t="shared" si="401"/>
        <v/>
      </c>
      <c r="EF78" s="52" t="str">
        <f t="shared" si="402"/>
        <v/>
      </c>
      <c r="EG78" s="52" t="str">
        <f t="shared" si="403"/>
        <v/>
      </c>
      <c r="EH78" s="53" t="str">
        <f t="shared" si="404"/>
        <v/>
      </c>
      <c r="EI78" s="51" t="str">
        <f t="shared" si="405"/>
        <v/>
      </c>
      <c r="EJ78" s="52" t="str">
        <f t="shared" si="406"/>
        <v/>
      </c>
      <c r="EK78" s="52" t="str">
        <f t="shared" si="407"/>
        <v/>
      </c>
      <c r="EL78" s="52" t="str">
        <f t="shared" si="408"/>
        <v/>
      </c>
      <c r="EM78" s="53" t="str">
        <f t="shared" si="409"/>
        <v/>
      </c>
      <c r="EN78" s="51" t="str">
        <f t="shared" si="410"/>
        <v/>
      </c>
      <c r="EO78" s="52" t="str">
        <f t="shared" si="411"/>
        <v/>
      </c>
      <c r="EP78" s="52" t="str">
        <f t="shared" si="412"/>
        <v/>
      </c>
      <c r="EQ78" s="52" t="str">
        <f t="shared" si="413"/>
        <v/>
      </c>
      <c r="ER78" s="53" t="str">
        <f t="shared" si="414"/>
        <v/>
      </c>
      <c r="ES78" s="57" t="e">
        <f t="shared" si="135"/>
        <v>#N/A</v>
      </c>
      <c r="ET78" s="52" t="str">
        <f t="shared" si="415"/>
        <v/>
      </c>
      <c r="EU78" s="118" t="str">
        <f t="shared" si="416"/>
        <v/>
      </c>
      <c r="EV78" s="118">
        <f t="shared" si="417"/>
        <v>0</v>
      </c>
      <c r="EW78" s="56">
        <f t="shared" si="418"/>
        <v>0</v>
      </c>
      <c r="EX78" s="90"/>
      <c r="EY78" s="52" t="str">
        <f t="shared" si="419"/>
        <v/>
      </c>
      <c r="EZ78" s="52" t="str">
        <f t="shared" si="420"/>
        <v/>
      </c>
      <c r="FA78" s="52" t="str">
        <f t="shared" si="421"/>
        <v/>
      </c>
      <c r="FB78" s="52" t="str">
        <f t="shared" si="422"/>
        <v/>
      </c>
      <c r="FC78" s="56" t="str">
        <f t="shared" si="423"/>
        <v/>
      </c>
      <c r="FD78" s="51" t="str">
        <f t="shared" si="424"/>
        <v/>
      </c>
      <c r="FE78" s="52" t="str">
        <f t="shared" si="425"/>
        <v/>
      </c>
      <c r="FF78" s="52" t="str">
        <f t="shared" si="426"/>
        <v/>
      </c>
      <c r="FG78" s="54" t="str">
        <f t="shared" si="427"/>
        <v/>
      </c>
      <c r="FH78" s="56" t="str">
        <f t="shared" si="428"/>
        <v/>
      </c>
      <c r="FI78" s="51" t="str">
        <f t="shared" si="429"/>
        <v/>
      </c>
      <c r="FJ78" s="52" t="str">
        <f t="shared" si="430"/>
        <v/>
      </c>
      <c r="FK78" s="52" t="str">
        <f t="shared" si="431"/>
        <v/>
      </c>
      <c r="FL78" s="52" t="str">
        <f t="shared" si="432"/>
        <v/>
      </c>
      <c r="FM78" s="56" t="str">
        <f t="shared" si="433"/>
        <v/>
      </c>
      <c r="FN78" s="51" t="str">
        <f t="shared" si="434"/>
        <v/>
      </c>
      <c r="FO78" s="52" t="str">
        <f t="shared" si="435"/>
        <v/>
      </c>
      <c r="FP78" s="52" t="str">
        <f t="shared" si="436"/>
        <v/>
      </c>
      <c r="FQ78" s="52" t="str">
        <f t="shared" si="437"/>
        <v/>
      </c>
      <c r="FR78" s="56" t="str">
        <f t="shared" si="438"/>
        <v/>
      </c>
      <c r="FS78" s="51" t="str">
        <f t="shared" si="439"/>
        <v/>
      </c>
      <c r="FT78" s="52" t="str">
        <f t="shared" si="440"/>
        <v/>
      </c>
      <c r="FU78" s="52" t="str">
        <f t="shared" si="441"/>
        <v/>
      </c>
      <c r="FV78" s="52" t="str">
        <f t="shared" si="442"/>
        <v/>
      </c>
      <c r="FW78" s="56" t="str">
        <f t="shared" si="443"/>
        <v/>
      </c>
      <c r="FX78" s="51" t="str">
        <f t="shared" si="444"/>
        <v/>
      </c>
      <c r="FY78" s="52" t="str">
        <f t="shared" si="445"/>
        <v/>
      </c>
      <c r="FZ78" s="52" t="str">
        <f t="shared" si="446"/>
        <v/>
      </c>
      <c r="GA78" s="52" t="str">
        <f t="shared" si="447"/>
        <v/>
      </c>
      <c r="GB78" s="56" t="str">
        <f t="shared" si="448"/>
        <v/>
      </c>
      <c r="GC78" s="57" t="e">
        <f t="shared" si="449"/>
        <v>#N/A</v>
      </c>
      <c r="GD78" s="52" t="str">
        <f t="shared" si="450"/>
        <v/>
      </c>
      <c r="GE78" s="118" t="str">
        <f t="shared" si="451"/>
        <v/>
      </c>
      <c r="GF78" s="118">
        <f t="shared" si="452"/>
        <v>0</v>
      </c>
      <c r="GG78" s="56">
        <f t="shared" si="453"/>
        <v>0</v>
      </c>
      <c r="GH78" s="90"/>
      <c r="GI78" s="52" t="str">
        <f t="shared" si="454"/>
        <v/>
      </c>
      <c r="GJ78" s="52" t="str">
        <f t="shared" si="455"/>
        <v/>
      </c>
      <c r="GK78" s="52" t="str">
        <f t="shared" si="456"/>
        <v/>
      </c>
      <c r="GL78" s="52" t="str">
        <f t="shared" si="457"/>
        <v/>
      </c>
      <c r="GM78" s="53" t="str">
        <f t="shared" si="458"/>
        <v/>
      </c>
      <c r="GN78" s="51" t="str">
        <f t="shared" si="459"/>
        <v/>
      </c>
      <c r="GO78" s="52" t="str">
        <f t="shared" si="460"/>
        <v/>
      </c>
      <c r="GP78" s="52" t="str">
        <f t="shared" si="461"/>
        <v/>
      </c>
      <c r="GQ78" s="54" t="str">
        <f t="shared" si="462"/>
        <v/>
      </c>
      <c r="GR78" s="53" t="str">
        <f t="shared" si="463"/>
        <v/>
      </c>
      <c r="GS78" s="51" t="str">
        <f t="shared" si="464"/>
        <v/>
      </c>
      <c r="GT78" s="52" t="str">
        <f t="shared" si="465"/>
        <v/>
      </c>
      <c r="GU78" s="52" t="str">
        <f t="shared" si="466"/>
        <v/>
      </c>
      <c r="GV78" s="52" t="str">
        <f t="shared" si="467"/>
        <v/>
      </c>
      <c r="GW78" s="53" t="str">
        <f t="shared" si="468"/>
        <v/>
      </c>
      <c r="GX78" s="51" t="str">
        <f t="shared" si="469"/>
        <v/>
      </c>
      <c r="GY78" s="52" t="str">
        <f t="shared" si="470"/>
        <v/>
      </c>
      <c r="GZ78" s="52" t="str">
        <f t="shared" si="471"/>
        <v/>
      </c>
      <c r="HA78" s="52" t="str">
        <f t="shared" si="472"/>
        <v/>
      </c>
      <c r="HB78" s="53" t="str">
        <f t="shared" si="473"/>
        <v/>
      </c>
      <c r="HC78" s="51" t="str">
        <f t="shared" si="474"/>
        <v/>
      </c>
      <c r="HD78" s="52" t="str">
        <f t="shared" si="475"/>
        <v/>
      </c>
      <c r="HE78" s="52" t="str">
        <f t="shared" si="476"/>
        <v/>
      </c>
      <c r="HF78" s="52" t="str">
        <f t="shared" si="477"/>
        <v/>
      </c>
      <c r="HG78" s="53" t="str">
        <f t="shared" si="478"/>
        <v/>
      </c>
      <c r="HH78" s="51" t="str">
        <f t="shared" si="479"/>
        <v/>
      </c>
      <c r="HI78" s="52" t="str">
        <f t="shared" si="480"/>
        <v/>
      </c>
      <c r="HJ78" s="52" t="str">
        <f t="shared" si="481"/>
        <v/>
      </c>
      <c r="HK78" s="52" t="str">
        <f t="shared" si="482"/>
        <v/>
      </c>
      <c r="HL78" s="53" t="str">
        <f t="shared" si="483"/>
        <v/>
      </c>
      <c r="HM78" s="57" t="e">
        <f t="shared" si="484"/>
        <v>#N/A</v>
      </c>
      <c r="HN78" s="52" t="str">
        <f t="shared" si="485"/>
        <v/>
      </c>
      <c r="HO78" s="118" t="str">
        <f t="shared" si="486"/>
        <v/>
      </c>
      <c r="HP78" s="118">
        <f t="shared" si="487"/>
        <v>0</v>
      </c>
      <c r="HQ78" s="56">
        <f t="shared" si="488"/>
        <v>0</v>
      </c>
      <c r="HR78" s="90"/>
      <c r="HS78" s="52" t="str">
        <f t="shared" si="489"/>
        <v/>
      </c>
      <c r="HT78" s="52" t="str">
        <f t="shared" si="490"/>
        <v/>
      </c>
      <c r="HU78" s="52" t="str">
        <f t="shared" si="491"/>
        <v/>
      </c>
      <c r="HV78" s="52" t="str">
        <f t="shared" si="213"/>
        <v/>
      </c>
      <c r="HW78" s="53" t="str">
        <f t="shared" si="214"/>
        <v/>
      </c>
      <c r="HX78" s="51" t="str">
        <f t="shared" si="492"/>
        <v/>
      </c>
      <c r="HY78" s="52" t="str">
        <f t="shared" si="493"/>
        <v/>
      </c>
      <c r="HZ78" s="52" t="str">
        <f t="shared" si="494"/>
        <v/>
      </c>
      <c r="IA78" s="54" t="str">
        <f t="shared" si="218"/>
        <v/>
      </c>
      <c r="IB78" s="53" t="str">
        <f t="shared" si="219"/>
        <v/>
      </c>
      <c r="IC78" s="51" t="str">
        <f t="shared" si="495"/>
        <v/>
      </c>
      <c r="ID78" s="52" t="str">
        <f t="shared" si="496"/>
        <v/>
      </c>
      <c r="IE78" s="52" t="str">
        <f t="shared" si="497"/>
        <v/>
      </c>
      <c r="IF78" s="52" t="str">
        <f t="shared" si="498"/>
        <v/>
      </c>
      <c r="IG78" s="53" t="str">
        <f t="shared" si="499"/>
        <v/>
      </c>
      <c r="IH78" s="51" t="str">
        <f t="shared" si="500"/>
        <v/>
      </c>
      <c r="II78" s="52" t="str">
        <f t="shared" si="501"/>
        <v/>
      </c>
      <c r="IJ78" s="52" t="str">
        <f t="shared" si="502"/>
        <v/>
      </c>
      <c r="IK78" s="52" t="str">
        <f t="shared" si="228"/>
        <v/>
      </c>
      <c r="IL78" s="53" t="str">
        <f t="shared" si="229"/>
        <v/>
      </c>
      <c r="IM78" s="51" t="str">
        <f t="shared" si="503"/>
        <v/>
      </c>
      <c r="IN78" s="52" t="str">
        <f t="shared" si="504"/>
        <v/>
      </c>
      <c r="IO78" s="52" t="str">
        <f t="shared" si="505"/>
        <v/>
      </c>
      <c r="IP78" s="52" t="str">
        <f t="shared" si="233"/>
        <v/>
      </c>
      <c r="IQ78" s="53" t="str">
        <f t="shared" si="234"/>
        <v/>
      </c>
      <c r="IR78" s="51" t="str">
        <f t="shared" si="506"/>
        <v/>
      </c>
      <c r="IS78" s="52" t="str">
        <f t="shared" si="507"/>
        <v/>
      </c>
      <c r="IT78" s="52" t="str">
        <f t="shared" si="508"/>
        <v/>
      </c>
      <c r="IU78" s="52" t="str">
        <f t="shared" si="238"/>
        <v/>
      </c>
      <c r="IV78" s="53" t="str">
        <f t="shared" si="239"/>
        <v/>
      </c>
      <c r="IW78" s="57" t="e">
        <f t="shared" si="509"/>
        <v>#N/A</v>
      </c>
      <c r="IX78" s="52" t="str">
        <f t="shared" si="510"/>
        <v/>
      </c>
      <c r="IY78" s="118" t="str">
        <f t="shared" si="511"/>
        <v/>
      </c>
      <c r="IZ78" s="118">
        <f t="shared" si="512"/>
        <v>0</v>
      </c>
      <c r="JA78" s="56">
        <f t="shared" si="513"/>
        <v>0</v>
      </c>
      <c r="JB78" s="90"/>
      <c r="JC78" s="52" t="str">
        <f t="shared" si="514"/>
        <v/>
      </c>
      <c r="JD78" s="52" t="str">
        <f t="shared" si="515"/>
        <v/>
      </c>
      <c r="JE78" s="52" t="str">
        <f t="shared" si="516"/>
        <v/>
      </c>
      <c r="JF78" s="52" t="str">
        <f t="shared" si="517"/>
        <v/>
      </c>
      <c r="JG78" s="53" t="str">
        <f t="shared" si="518"/>
        <v/>
      </c>
      <c r="JH78" s="51" t="str">
        <f t="shared" si="519"/>
        <v/>
      </c>
      <c r="JI78" s="52" t="str">
        <f t="shared" si="520"/>
        <v/>
      </c>
      <c r="JJ78" s="52" t="str">
        <f t="shared" si="521"/>
        <v/>
      </c>
      <c r="JK78" s="54" t="str">
        <f t="shared" si="522"/>
        <v/>
      </c>
      <c r="JL78" s="53" t="str">
        <f t="shared" si="523"/>
        <v/>
      </c>
      <c r="JM78" s="51" t="str">
        <f t="shared" si="524"/>
        <v/>
      </c>
      <c r="JN78" s="52" t="str">
        <f t="shared" si="525"/>
        <v/>
      </c>
      <c r="JO78" s="52" t="str">
        <f t="shared" si="526"/>
        <v/>
      </c>
      <c r="JP78" s="52" t="str">
        <f t="shared" si="527"/>
        <v/>
      </c>
      <c r="JQ78" s="53" t="str">
        <f t="shared" si="528"/>
        <v/>
      </c>
      <c r="JR78" s="51" t="str">
        <f t="shared" si="529"/>
        <v/>
      </c>
      <c r="JS78" s="52" t="str">
        <f t="shared" si="530"/>
        <v/>
      </c>
      <c r="JT78" s="52" t="str">
        <f t="shared" si="531"/>
        <v/>
      </c>
      <c r="JU78" s="52" t="str">
        <f t="shared" si="532"/>
        <v/>
      </c>
      <c r="JV78" s="53" t="str">
        <f t="shared" si="533"/>
        <v/>
      </c>
      <c r="JW78" s="51" t="str">
        <f t="shared" si="534"/>
        <v/>
      </c>
      <c r="JX78" s="52" t="str">
        <f t="shared" si="535"/>
        <v/>
      </c>
      <c r="JY78" s="52" t="str">
        <f t="shared" si="536"/>
        <v/>
      </c>
      <c r="JZ78" s="52" t="str">
        <f t="shared" si="537"/>
        <v/>
      </c>
      <c r="KA78" s="53" t="str">
        <f t="shared" si="538"/>
        <v/>
      </c>
      <c r="KB78" s="51" t="str">
        <f t="shared" si="539"/>
        <v/>
      </c>
      <c r="KC78" s="52" t="str">
        <f t="shared" si="540"/>
        <v/>
      </c>
      <c r="KD78" s="52" t="str">
        <f t="shared" si="541"/>
        <v/>
      </c>
      <c r="KE78" s="52" t="str">
        <f t="shared" si="542"/>
        <v/>
      </c>
      <c r="KF78" s="53" t="str">
        <f t="shared" si="543"/>
        <v/>
      </c>
      <c r="KG78" s="57" t="e">
        <f t="shared" si="544"/>
        <v>#N/A</v>
      </c>
      <c r="KH78" s="52" t="str">
        <f t="shared" si="545"/>
        <v/>
      </c>
      <c r="KI78" s="118" t="str">
        <f t="shared" si="546"/>
        <v/>
      </c>
      <c r="KJ78" s="118">
        <f t="shared" si="547"/>
        <v>0</v>
      </c>
      <c r="KK78" s="56">
        <f t="shared" si="548"/>
        <v>0</v>
      </c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</row>
    <row r="79" spans="1:358" s="1" customFormat="1" x14ac:dyDescent="0.25">
      <c r="A79" s="35"/>
      <c r="B79" s="45">
        <v>74</v>
      </c>
      <c r="C79" s="46"/>
      <c r="D79" s="47"/>
      <c r="E79" s="50"/>
      <c r="F79" s="50"/>
      <c r="G79" s="49"/>
      <c r="H79" s="50"/>
      <c r="I79" s="187">
        <f t="shared" si="280"/>
        <v>0</v>
      </c>
      <c r="J79" s="115"/>
      <c r="K79" s="102" t="str">
        <f t="shared" si="281"/>
        <v/>
      </c>
      <c r="L79" s="103" t="str">
        <f t="shared" si="282"/>
        <v/>
      </c>
      <c r="M79" s="103" t="str">
        <f t="shared" si="283"/>
        <v/>
      </c>
      <c r="N79" s="103" t="str">
        <f t="shared" si="284"/>
        <v/>
      </c>
      <c r="O79" s="103" t="str">
        <f t="shared" si="285"/>
        <v/>
      </c>
      <c r="P79" s="102" t="str">
        <f t="shared" si="286"/>
        <v/>
      </c>
      <c r="Q79" s="103" t="str">
        <f t="shared" si="287"/>
        <v/>
      </c>
      <c r="R79" s="103" t="str">
        <f t="shared" si="288"/>
        <v/>
      </c>
      <c r="S79" s="103" t="str">
        <f t="shared" si="289"/>
        <v/>
      </c>
      <c r="T79" s="103" t="str">
        <f t="shared" si="290"/>
        <v/>
      </c>
      <c r="U79" s="102" t="str">
        <f t="shared" si="291"/>
        <v/>
      </c>
      <c r="V79" s="103" t="str">
        <f t="shared" si="292"/>
        <v/>
      </c>
      <c r="W79" s="103" t="str">
        <f t="shared" si="293"/>
        <v/>
      </c>
      <c r="X79" s="103" t="str">
        <f t="shared" si="294"/>
        <v/>
      </c>
      <c r="Y79" s="103" t="str">
        <f t="shared" si="295"/>
        <v/>
      </c>
      <c r="Z79" s="102" t="str">
        <f t="shared" si="296"/>
        <v/>
      </c>
      <c r="AA79" s="103" t="str">
        <f t="shared" si="297"/>
        <v/>
      </c>
      <c r="AB79" s="103" t="str">
        <f t="shared" si="298"/>
        <v/>
      </c>
      <c r="AC79" s="103" t="str">
        <f t="shared" si="299"/>
        <v/>
      </c>
      <c r="AD79" s="103" t="str">
        <f t="shared" si="300"/>
        <v/>
      </c>
      <c r="AE79" s="102" t="str">
        <f t="shared" si="301"/>
        <v/>
      </c>
      <c r="AF79" s="103" t="str">
        <f t="shared" si="302"/>
        <v/>
      </c>
      <c r="AG79" s="103" t="str">
        <f t="shared" si="303"/>
        <v/>
      </c>
      <c r="AH79" s="103" t="str">
        <f t="shared" si="304"/>
        <v/>
      </c>
      <c r="AI79" s="103" t="str">
        <f t="shared" si="305"/>
        <v/>
      </c>
      <c r="AJ79" s="102" t="str">
        <f t="shared" si="306"/>
        <v/>
      </c>
      <c r="AK79" s="103" t="str">
        <f t="shared" si="307"/>
        <v/>
      </c>
      <c r="AL79" s="103" t="str">
        <f t="shared" si="308"/>
        <v/>
      </c>
      <c r="AM79" s="103" t="str">
        <f t="shared" si="309"/>
        <v/>
      </c>
      <c r="AN79" s="136" t="str">
        <f t="shared" si="310"/>
        <v/>
      </c>
      <c r="AO79" s="55" t="e">
        <f t="shared" si="311"/>
        <v>#N/A</v>
      </c>
      <c r="AP79" s="52" t="str">
        <f t="shared" si="312"/>
        <v/>
      </c>
      <c r="AQ79" s="118" t="str">
        <f t="shared" si="313"/>
        <v/>
      </c>
      <c r="AR79" s="118">
        <f t="shared" si="314"/>
        <v>0</v>
      </c>
      <c r="AS79" s="56">
        <f t="shared" si="315"/>
        <v>0</v>
      </c>
      <c r="AT79" s="90"/>
      <c r="AU79" s="54" t="str">
        <f t="shared" si="316"/>
        <v/>
      </c>
      <c r="AV79" s="52" t="str">
        <f t="shared" si="317"/>
        <v/>
      </c>
      <c r="AW79" s="52" t="str">
        <f t="shared" si="318"/>
        <v/>
      </c>
      <c r="AX79" s="52" t="str">
        <f t="shared" si="319"/>
        <v/>
      </c>
      <c r="AY79" s="53" t="str">
        <f t="shared" si="320"/>
        <v/>
      </c>
      <c r="AZ79" s="51" t="str">
        <f t="shared" si="321"/>
        <v/>
      </c>
      <c r="BA79" s="52" t="str">
        <f t="shared" si="322"/>
        <v/>
      </c>
      <c r="BB79" s="52" t="str">
        <f t="shared" si="323"/>
        <v/>
      </c>
      <c r="BC79" s="54" t="str">
        <f t="shared" si="324"/>
        <v/>
      </c>
      <c r="BD79" s="53" t="str">
        <f t="shared" si="325"/>
        <v/>
      </c>
      <c r="BE79" s="51" t="str">
        <f t="shared" si="326"/>
        <v/>
      </c>
      <c r="BF79" s="52" t="str">
        <f t="shared" si="327"/>
        <v/>
      </c>
      <c r="BG79" s="52" t="str">
        <f t="shared" si="328"/>
        <v/>
      </c>
      <c r="BH79" s="52" t="str">
        <f t="shared" si="329"/>
        <v/>
      </c>
      <c r="BI79" s="53" t="str">
        <f t="shared" si="330"/>
        <v/>
      </c>
      <c r="BJ79" s="51" t="str">
        <f t="shared" si="331"/>
        <v/>
      </c>
      <c r="BK79" s="52" t="str">
        <f t="shared" si="332"/>
        <v/>
      </c>
      <c r="BL79" s="52" t="str">
        <f t="shared" si="333"/>
        <v/>
      </c>
      <c r="BM79" s="52" t="str">
        <f t="shared" si="334"/>
        <v/>
      </c>
      <c r="BN79" s="53" t="str">
        <f t="shared" si="335"/>
        <v/>
      </c>
      <c r="BO79" s="51" t="str">
        <f t="shared" si="336"/>
        <v/>
      </c>
      <c r="BP79" s="52" t="str">
        <f t="shared" si="337"/>
        <v/>
      </c>
      <c r="BQ79" s="52" t="str">
        <f t="shared" si="338"/>
        <v/>
      </c>
      <c r="BR79" s="52" t="str">
        <f t="shared" si="339"/>
        <v/>
      </c>
      <c r="BS79" s="53" t="str">
        <f t="shared" si="340"/>
        <v/>
      </c>
      <c r="BT79" s="51" t="str">
        <f t="shared" si="341"/>
        <v/>
      </c>
      <c r="BU79" s="52" t="str">
        <f t="shared" si="342"/>
        <v/>
      </c>
      <c r="BV79" s="52" t="str">
        <f t="shared" si="343"/>
        <v/>
      </c>
      <c r="BW79" s="52" t="str">
        <f t="shared" si="344"/>
        <v/>
      </c>
      <c r="BX79" s="53" t="str">
        <f t="shared" si="345"/>
        <v/>
      </c>
      <c r="BY79" s="55" t="e">
        <f t="shared" si="346"/>
        <v>#N/A</v>
      </c>
      <c r="BZ79" s="52" t="str">
        <f t="shared" si="347"/>
        <v/>
      </c>
      <c r="CA79" s="118" t="str">
        <f t="shared" si="348"/>
        <v/>
      </c>
      <c r="CB79" s="118">
        <f t="shared" si="349"/>
        <v>0</v>
      </c>
      <c r="CC79" s="56">
        <f t="shared" si="350"/>
        <v>0</v>
      </c>
      <c r="CD79" s="90"/>
      <c r="CE79" s="54" t="str">
        <f t="shared" si="351"/>
        <v/>
      </c>
      <c r="CF79" s="52" t="str">
        <f t="shared" si="352"/>
        <v/>
      </c>
      <c r="CG79" s="52" t="str">
        <f t="shared" si="353"/>
        <v/>
      </c>
      <c r="CH79" s="52" t="str">
        <f t="shared" si="354"/>
        <v/>
      </c>
      <c r="CI79" s="53" t="str">
        <f t="shared" si="355"/>
        <v/>
      </c>
      <c r="CJ79" s="51" t="str">
        <f t="shared" si="356"/>
        <v/>
      </c>
      <c r="CK79" s="52" t="str">
        <f t="shared" si="357"/>
        <v/>
      </c>
      <c r="CL79" s="52" t="str">
        <f t="shared" si="358"/>
        <v/>
      </c>
      <c r="CM79" s="54" t="str">
        <f t="shared" si="359"/>
        <v/>
      </c>
      <c r="CN79" s="53" t="str">
        <f t="shared" si="360"/>
        <v/>
      </c>
      <c r="CO79" s="51" t="str">
        <f t="shared" si="361"/>
        <v/>
      </c>
      <c r="CP79" s="52" t="str">
        <f t="shared" si="362"/>
        <v/>
      </c>
      <c r="CQ79" s="52" t="str">
        <f>IF(IF(CP79&lt;&gt;"",IF(MAX(COUNTIF($CP79:$CP$89,$CP$6:$CP$89))&gt;1,"x",""),"")&lt;&gt;"",CP79+1,"")</f>
        <v/>
      </c>
      <c r="CR79" s="52" t="str">
        <f t="shared" si="363"/>
        <v/>
      </c>
      <c r="CS79" s="53" t="str">
        <f t="shared" si="364"/>
        <v/>
      </c>
      <c r="CT79" s="51" t="str">
        <f t="shared" si="365"/>
        <v/>
      </c>
      <c r="CU79" s="52" t="str">
        <f t="shared" si="366"/>
        <v/>
      </c>
      <c r="CV79" s="52" t="str">
        <f t="shared" si="367"/>
        <v/>
      </c>
      <c r="CW79" s="52" t="str">
        <f t="shared" si="368"/>
        <v/>
      </c>
      <c r="CX79" s="53" t="str">
        <f t="shared" si="369"/>
        <v/>
      </c>
      <c r="CY79" s="51" t="str">
        <f t="shared" si="370"/>
        <v/>
      </c>
      <c r="CZ79" s="52" t="str">
        <f t="shared" si="371"/>
        <v/>
      </c>
      <c r="DA79" s="52" t="str">
        <f t="shared" si="372"/>
        <v/>
      </c>
      <c r="DB79" s="52" t="str">
        <f t="shared" si="373"/>
        <v/>
      </c>
      <c r="DC79" s="53" t="str">
        <f t="shared" si="374"/>
        <v/>
      </c>
      <c r="DD79" s="51" t="str">
        <f t="shared" si="375"/>
        <v/>
      </c>
      <c r="DE79" s="52" t="str">
        <f t="shared" si="376"/>
        <v/>
      </c>
      <c r="DF79" s="52" t="str">
        <f t="shared" si="377"/>
        <v/>
      </c>
      <c r="DG79" s="52" t="str">
        <f t="shared" si="378"/>
        <v/>
      </c>
      <c r="DH79" s="53" t="str">
        <f t="shared" si="379"/>
        <v/>
      </c>
      <c r="DI79" s="55" t="e">
        <f t="shared" si="380"/>
        <v>#N/A</v>
      </c>
      <c r="DJ79" s="52" t="str">
        <f t="shared" si="381"/>
        <v/>
      </c>
      <c r="DK79" s="52" t="str">
        <f t="shared" si="382"/>
        <v/>
      </c>
      <c r="DL79" s="156">
        <f t="shared" si="383"/>
        <v>0</v>
      </c>
      <c r="DM79" s="56">
        <f t="shared" si="384"/>
        <v>0</v>
      </c>
      <c r="DN79" s="90"/>
      <c r="DO79" s="52" t="str">
        <f t="shared" si="385"/>
        <v/>
      </c>
      <c r="DP79" s="52" t="str">
        <f t="shared" si="386"/>
        <v/>
      </c>
      <c r="DQ79" s="52" t="str">
        <f t="shared" si="387"/>
        <v/>
      </c>
      <c r="DR79" s="52" t="str">
        <f t="shared" si="388"/>
        <v/>
      </c>
      <c r="DS79" s="53" t="str">
        <f t="shared" si="389"/>
        <v/>
      </c>
      <c r="DT79" s="51" t="str">
        <f t="shared" si="390"/>
        <v/>
      </c>
      <c r="DU79" s="52" t="str">
        <f t="shared" si="391"/>
        <v/>
      </c>
      <c r="DV79" s="52" t="str">
        <f t="shared" si="392"/>
        <v/>
      </c>
      <c r="DW79" s="54" t="str">
        <f t="shared" si="393"/>
        <v/>
      </c>
      <c r="DX79" s="53" t="str">
        <f t="shared" si="394"/>
        <v/>
      </c>
      <c r="DY79" s="51" t="str">
        <f t="shared" si="395"/>
        <v/>
      </c>
      <c r="DZ79" s="52" t="str">
        <f t="shared" si="396"/>
        <v/>
      </c>
      <c r="EA79" s="52" t="str">
        <f t="shared" si="397"/>
        <v/>
      </c>
      <c r="EB79" s="52" t="str">
        <f t="shared" si="398"/>
        <v/>
      </c>
      <c r="EC79" s="53" t="str">
        <f t="shared" si="399"/>
        <v/>
      </c>
      <c r="ED79" s="51" t="str">
        <f t="shared" si="400"/>
        <v/>
      </c>
      <c r="EE79" s="52" t="str">
        <f t="shared" si="401"/>
        <v/>
      </c>
      <c r="EF79" s="52" t="str">
        <f t="shared" si="402"/>
        <v/>
      </c>
      <c r="EG79" s="52" t="str">
        <f t="shared" si="403"/>
        <v/>
      </c>
      <c r="EH79" s="53" t="str">
        <f t="shared" si="404"/>
        <v/>
      </c>
      <c r="EI79" s="51" t="str">
        <f t="shared" si="405"/>
        <v/>
      </c>
      <c r="EJ79" s="52" t="str">
        <f t="shared" si="406"/>
        <v/>
      </c>
      <c r="EK79" s="52" t="str">
        <f t="shared" si="407"/>
        <v/>
      </c>
      <c r="EL79" s="52" t="str">
        <f t="shared" si="408"/>
        <v/>
      </c>
      <c r="EM79" s="53" t="str">
        <f t="shared" si="409"/>
        <v/>
      </c>
      <c r="EN79" s="51" t="str">
        <f t="shared" si="410"/>
        <v/>
      </c>
      <c r="EO79" s="52" t="str">
        <f t="shared" si="411"/>
        <v/>
      </c>
      <c r="EP79" s="52" t="str">
        <f t="shared" si="412"/>
        <v/>
      </c>
      <c r="EQ79" s="52" t="str">
        <f t="shared" si="413"/>
        <v/>
      </c>
      <c r="ER79" s="53" t="str">
        <f t="shared" si="414"/>
        <v/>
      </c>
      <c r="ES79" s="57" t="e">
        <f t="shared" si="135"/>
        <v>#N/A</v>
      </c>
      <c r="ET79" s="52" t="str">
        <f t="shared" si="415"/>
        <v/>
      </c>
      <c r="EU79" s="118" t="str">
        <f t="shared" si="416"/>
        <v/>
      </c>
      <c r="EV79" s="118">
        <f t="shared" si="417"/>
        <v>0</v>
      </c>
      <c r="EW79" s="56">
        <f t="shared" si="418"/>
        <v>0</v>
      </c>
      <c r="EX79" s="90"/>
      <c r="EY79" s="52" t="str">
        <f t="shared" si="419"/>
        <v/>
      </c>
      <c r="EZ79" s="52" t="str">
        <f t="shared" si="420"/>
        <v/>
      </c>
      <c r="FA79" s="52" t="str">
        <f t="shared" si="421"/>
        <v/>
      </c>
      <c r="FB79" s="52" t="str">
        <f t="shared" si="422"/>
        <v/>
      </c>
      <c r="FC79" s="56" t="str">
        <f t="shared" si="423"/>
        <v/>
      </c>
      <c r="FD79" s="51" t="str">
        <f t="shared" si="424"/>
        <v/>
      </c>
      <c r="FE79" s="52" t="str">
        <f t="shared" si="425"/>
        <v/>
      </c>
      <c r="FF79" s="52" t="str">
        <f t="shared" si="426"/>
        <v/>
      </c>
      <c r="FG79" s="54" t="str">
        <f t="shared" si="427"/>
        <v/>
      </c>
      <c r="FH79" s="56" t="str">
        <f t="shared" si="428"/>
        <v/>
      </c>
      <c r="FI79" s="51" t="str">
        <f t="shared" si="429"/>
        <v/>
      </c>
      <c r="FJ79" s="52" t="str">
        <f t="shared" si="430"/>
        <v/>
      </c>
      <c r="FK79" s="52" t="str">
        <f t="shared" si="431"/>
        <v/>
      </c>
      <c r="FL79" s="52" t="str">
        <f t="shared" si="432"/>
        <v/>
      </c>
      <c r="FM79" s="56" t="str">
        <f t="shared" si="433"/>
        <v/>
      </c>
      <c r="FN79" s="51" t="str">
        <f t="shared" si="434"/>
        <v/>
      </c>
      <c r="FO79" s="52" t="str">
        <f t="shared" si="435"/>
        <v/>
      </c>
      <c r="FP79" s="52" t="str">
        <f t="shared" si="436"/>
        <v/>
      </c>
      <c r="FQ79" s="52" t="str">
        <f t="shared" si="437"/>
        <v/>
      </c>
      <c r="FR79" s="56" t="str">
        <f t="shared" si="438"/>
        <v/>
      </c>
      <c r="FS79" s="51" t="str">
        <f t="shared" si="439"/>
        <v/>
      </c>
      <c r="FT79" s="52" t="str">
        <f t="shared" si="440"/>
        <v/>
      </c>
      <c r="FU79" s="52" t="str">
        <f t="shared" si="441"/>
        <v/>
      </c>
      <c r="FV79" s="52" t="str">
        <f t="shared" si="442"/>
        <v/>
      </c>
      <c r="FW79" s="56" t="str">
        <f t="shared" si="443"/>
        <v/>
      </c>
      <c r="FX79" s="51" t="str">
        <f t="shared" si="444"/>
        <v/>
      </c>
      <c r="FY79" s="52" t="str">
        <f t="shared" si="445"/>
        <v/>
      </c>
      <c r="FZ79" s="52" t="str">
        <f t="shared" si="446"/>
        <v/>
      </c>
      <c r="GA79" s="52" t="str">
        <f t="shared" si="447"/>
        <v/>
      </c>
      <c r="GB79" s="56" t="str">
        <f t="shared" si="448"/>
        <v/>
      </c>
      <c r="GC79" s="57" t="e">
        <f t="shared" si="449"/>
        <v>#N/A</v>
      </c>
      <c r="GD79" s="52" t="str">
        <f t="shared" si="450"/>
        <v/>
      </c>
      <c r="GE79" s="118" t="str">
        <f t="shared" si="451"/>
        <v/>
      </c>
      <c r="GF79" s="118">
        <f t="shared" si="452"/>
        <v>0</v>
      </c>
      <c r="GG79" s="56">
        <f t="shared" si="453"/>
        <v>0</v>
      </c>
      <c r="GH79" s="90"/>
      <c r="GI79" s="52" t="str">
        <f t="shared" si="454"/>
        <v/>
      </c>
      <c r="GJ79" s="52" t="str">
        <f t="shared" si="455"/>
        <v/>
      </c>
      <c r="GK79" s="52" t="str">
        <f t="shared" si="456"/>
        <v/>
      </c>
      <c r="GL79" s="52" t="str">
        <f t="shared" si="457"/>
        <v/>
      </c>
      <c r="GM79" s="53" t="str">
        <f t="shared" si="458"/>
        <v/>
      </c>
      <c r="GN79" s="51" t="str">
        <f t="shared" si="459"/>
        <v/>
      </c>
      <c r="GO79" s="52" t="str">
        <f t="shared" si="460"/>
        <v/>
      </c>
      <c r="GP79" s="52" t="str">
        <f t="shared" si="461"/>
        <v/>
      </c>
      <c r="GQ79" s="54" t="str">
        <f t="shared" si="462"/>
        <v/>
      </c>
      <c r="GR79" s="53" t="str">
        <f t="shared" si="463"/>
        <v/>
      </c>
      <c r="GS79" s="51" t="str">
        <f t="shared" si="464"/>
        <v/>
      </c>
      <c r="GT79" s="52" t="str">
        <f t="shared" si="465"/>
        <v/>
      </c>
      <c r="GU79" s="52" t="str">
        <f t="shared" si="466"/>
        <v/>
      </c>
      <c r="GV79" s="52" t="str">
        <f t="shared" si="467"/>
        <v/>
      </c>
      <c r="GW79" s="53" t="str">
        <f t="shared" si="468"/>
        <v/>
      </c>
      <c r="GX79" s="51" t="str">
        <f t="shared" si="469"/>
        <v/>
      </c>
      <c r="GY79" s="52" t="str">
        <f t="shared" si="470"/>
        <v/>
      </c>
      <c r="GZ79" s="52" t="str">
        <f t="shared" si="471"/>
        <v/>
      </c>
      <c r="HA79" s="52" t="str">
        <f t="shared" si="472"/>
        <v/>
      </c>
      <c r="HB79" s="53" t="str">
        <f t="shared" si="473"/>
        <v/>
      </c>
      <c r="HC79" s="51" t="str">
        <f t="shared" si="474"/>
        <v/>
      </c>
      <c r="HD79" s="52" t="str">
        <f t="shared" si="475"/>
        <v/>
      </c>
      <c r="HE79" s="52" t="str">
        <f t="shared" si="476"/>
        <v/>
      </c>
      <c r="HF79" s="52" t="str">
        <f t="shared" si="477"/>
        <v/>
      </c>
      <c r="HG79" s="53" t="str">
        <f t="shared" si="478"/>
        <v/>
      </c>
      <c r="HH79" s="51" t="str">
        <f t="shared" si="479"/>
        <v/>
      </c>
      <c r="HI79" s="52" t="str">
        <f t="shared" si="480"/>
        <v/>
      </c>
      <c r="HJ79" s="52" t="str">
        <f t="shared" si="481"/>
        <v/>
      </c>
      <c r="HK79" s="52" t="str">
        <f t="shared" si="482"/>
        <v/>
      </c>
      <c r="HL79" s="53" t="str">
        <f t="shared" si="483"/>
        <v/>
      </c>
      <c r="HM79" s="57" t="e">
        <f t="shared" si="484"/>
        <v>#N/A</v>
      </c>
      <c r="HN79" s="52" t="str">
        <f t="shared" si="485"/>
        <v/>
      </c>
      <c r="HO79" s="118" t="str">
        <f t="shared" si="486"/>
        <v/>
      </c>
      <c r="HP79" s="118">
        <f t="shared" si="487"/>
        <v>0</v>
      </c>
      <c r="HQ79" s="56">
        <f t="shared" si="488"/>
        <v>0</v>
      </c>
      <c r="HR79" s="90"/>
      <c r="HS79" s="52" t="str">
        <f t="shared" si="489"/>
        <v/>
      </c>
      <c r="HT79" s="52" t="str">
        <f t="shared" si="490"/>
        <v/>
      </c>
      <c r="HU79" s="52" t="str">
        <f t="shared" si="491"/>
        <v/>
      </c>
      <c r="HV79" s="52" t="str">
        <f t="shared" si="213"/>
        <v/>
      </c>
      <c r="HW79" s="53" t="str">
        <f t="shared" si="214"/>
        <v/>
      </c>
      <c r="HX79" s="51" t="str">
        <f t="shared" si="492"/>
        <v/>
      </c>
      <c r="HY79" s="52" t="str">
        <f t="shared" si="493"/>
        <v/>
      </c>
      <c r="HZ79" s="52" t="str">
        <f t="shared" si="494"/>
        <v/>
      </c>
      <c r="IA79" s="54" t="str">
        <f t="shared" si="218"/>
        <v/>
      </c>
      <c r="IB79" s="53" t="str">
        <f t="shared" si="219"/>
        <v/>
      </c>
      <c r="IC79" s="51" t="str">
        <f t="shared" si="495"/>
        <v/>
      </c>
      <c r="ID79" s="52" t="str">
        <f t="shared" si="496"/>
        <v/>
      </c>
      <c r="IE79" s="52" t="str">
        <f t="shared" si="497"/>
        <v/>
      </c>
      <c r="IF79" s="52" t="str">
        <f t="shared" si="498"/>
        <v/>
      </c>
      <c r="IG79" s="53" t="str">
        <f t="shared" si="499"/>
        <v/>
      </c>
      <c r="IH79" s="51" t="str">
        <f t="shared" si="500"/>
        <v/>
      </c>
      <c r="II79" s="52" t="str">
        <f t="shared" si="501"/>
        <v/>
      </c>
      <c r="IJ79" s="52" t="str">
        <f t="shared" si="502"/>
        <v/>
      </c>
      <c r="IK79" s="52" t="str">
        <f t="shared" si="228"/>
        <v/>
      </c>
      <c r="IL79" s="53" t="str">
        <f t="shared" si="229"/>
        <v/>
      </c>
      <c r="IM79" s="51" t="str">
        <f t="shared" si="503"/>
        <v/>
      </c>
      <c r="IN79" s="52" t="str">
        <f t="shared" si="504"/>
        <v/>
      </c>
      <c r="IO79" s="52" t="str">
        <f t="shared" si="505"/>
        <v/>
      </c>
      <c r="IP79" s="52" t="str">
        <f t="shared" si="233"/>
        <v/>
      </c>
      <c r="IQ79" s="53" t="str">
        <f t="shared" si="234"/>
        <v/>
      </c>
      <c r="IR79" s="51" t="str">
        <f t="shared" si="506"/>
        <v/>
      </c>
      <c r="IS79" s="52" t="str">
        <f t="shared" si="507"/>
        <v/>
      </c>
      <c r="IT79" s="52" t="str">
        <f t="shared" si="508"/>
        <v/>
      </c>
      <c r="IU79" s="52" t="str">
        <f t="shared" si="238"/>
        <v/>
      </c>
      <c r="IV79" s="53" t="str">
        <f t="shared" si="239"/>
        <v/>
      </c>
      <c r="IW79" s="57" t="e">
        <f t="shared" si="509"/>
        <v>#N/A</v>
      </c>
      <c r="IX79" s="52" t="str">
        <f t="shared" si="510"/>
        <v/>
      </c>
      <c r="IY79" s="118" t="str">
        <f t="shared" si="511"/>
        <v/>
      </c>
      <c r="IZ79" s="118">
        <f t="shared" si="512"/>
        <v>0</v>
      </c>
      <c r="JA79" s="56">
        <f t="shared" si="513"/>
        <v>0</v>
      </c>
      <c r="JB79" s="90"/>
      <c r="JC79" s="52" t="str">
        <f t="shared" si="514"/>
        <v/>
      </c>
      <c r="JD79" s="52" t="str">
        <f t="shared" si="515"/>
        <v/>
      </c>
      <c r="JE79" s="52" t="str">
        <f t="shared" si="516"/>
        <v/>
      </c>
      <c r="JF79" s="52" t="str">
        <f t="shared" si="517"/>
        <v/>
      </c>
      <c r="JG79" s="53" t="str">
        <f t="shared" si="518"/>
        <v/>
      </c>
      <c r="JH79" s="51" t="str">
        <f t="shared" si="519"/>
        <v/>
      </c>
      <c r="JI79" s="52" t="str">
        <f t="shared" si="520"/>
        <v/>
      </c>
      <c r="JJ79" s="52" t="str">
        <f t="shared" si="521"/>
        <v/>
      </c>
      <c r="JK79" s="54" t="str">
        <f t="shared" si="522"/>
        <v/>
      </c>
      <c r="JL79" s="53" t="str">
        <f t="shared" si="523"/>
        <v/>
      </c>
      <c r="JM79" s="51" t="str">
        <f t="shared" si="524"/>
        <v/>
      </c>
      <c r="JN79" s="52" t="str">
        <f t="shared" si="525"/>
        <v/>
      </c>
      <c r="JO79" s="52" t="str">
        <f t="shared" si="526"/>
        <v/>
      </c>
      <c r="JP79" s="52" t="str">
        <f t="shared" si="527"/>
        <v/>
      </c>
      <c r="JQ79" s="53" t="str">
        <f t="shared" si="528"/>
        <v/>
      </c>
      <c r="JR79" s="51" t="str">
        <f t="shared" si="529"/>
        <v/>
      </c>
      <c r="JS79" s="52" t="str">
        <f t="shared" si="530"/>
        <v/>
      </c>
      <c r="JT79" s="52" t="str">
        <f t="shared" si="531"/>
        <v/>
      </c>
      <c r="JU79" s="52" t="str">
        <f t="shared" si="532"/>
        <v/>
      </c>
      <c r="JV79" s="53" t="str">
        <f t="shared" si="533"/>
        <v/>
      </c>
      <c r="JW79" s="51" t="str">
        <f t="shared" si="534"/>
        <v/>
      </c>
      <c r="JX79" s="52" t="str">
        <f t="shared" si="535"/>
        <v/>
      </c>
      <c r="JY79" s="52" t="str">
        <f t="shared" si="536"/>
        <v/>
      </c>
      <c r="JZ79" s="52" t="str">
        <f t="shared" si="537"/>
        <v/>
      </c>
      <c r="KA79" s="53" t="str">
        <f t="shared" si="538"/>
        <v/>
      </c>
      <c r="KB79" s="51" t="str">
        <f t="shared" si="539"/>
        <v/>
      </c>
      <c r="KC79" s="52" t="str">
        <f t="shared" si="540"/>
        <v/>
      </c>
      <c r="KD79" s="52" t="str">
        <f t="shared" si="541"/>
        <v/>
      </c>
      <c r="KE79" s="52" t="str">
        <f t="shared" si="542"/>
        <v/>
      </c>
      <c r="KF79" s="53" t="str">
        <f t="shared" si="543"/>
        <v/>
      </c>
      <c r="KG79" s="57" t="e">
        <f t="shared" si="544"/>
        <v>#N/A</v>
      </c>
      <c r="KH79" s="52" t="str">
        <f t="shared" si="545"/>
        <v/>
      </c>
      <c r="KI79" s="118" t="str">
        <f t="shared" si="546"/>
        <v/>
      </c>
      <c r="KJ79" s="118">
        <f t="shared" si="547"/>
        <v>0</v>
      </c>
      <c r="KK79" s="56">
        <f t="shared" si="548"/>
        <v>0</v>
      </c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</row>
    <row r="80" spans="1:358" s="1" customFormat="1" x14ac:dyDescent="0.25">
      <c r="A80" s="35"/>
      <c r="B80" s="45">
        <v>75</v>
      </c>
      <c r="C80" s="46"/>
      <c r="D80" s="47"/>
      <c r="E80" s="50"/>
      <c r="F80" s="109"/>
      <c r="G80" s="49"/>
      <c r="H80" s="50"/>
      <c r="I80" s="187">
        <f t="shared" si="280"/>
        <v>0</v>
      </c>
      <c r="J80" s="116"/>
      <c r="K80" s="102" t="str">
        <f t="shared" si="281"/>
        <v/>
      </c>
      <c r="L80" s="103" t="str">
        <f t="shared" si="282"/>
        <v/>
      </c>
      <c r="M80" s="103" t="str">
        <f t="shared" si="283"/>
        <v/>
      </c>
      <c r="N80" s="103" t="str">
        <f t="shared" si="284"/>
        <v/>
      </c>
      <c r="O80" s="103" t="str">
        <f t="shared" si="285"/>
        <v/>
      </c>
      <c r="P80" s="102" t="str">
        <f t="shared" si="286"/>
        <v/>
      </c>
      <c r="Q80" s="103" t="str">
        <f t="shared" si="287"/>
        <v/>
      </c>
      <c r="R80" s="103" t="str">
        <f t="shared" si="288"/>
        <v/>
      </c>
      <c r="S80" s="103" t="str">
        <f t="shared" si="289"/>
        <v/>
      </c>
      <c r="T80" s="103" t="str">
        <f t="shared" si="290"/>
        <v/>
      </c>
      <c r="U80" s="102" t="str">
        <f t="shared" si="291"/>
        <v/>
      </c>
      <c r="V80" s="103" t="str">
        <f t="shared" si="292"/>
        <v/>
      </c>
      <c r="W80" s="103" t="str">
        <f t="shared" si="293"/>
        <v/>
      </c>
      <c r="X80" s="103" t="str">
        <f t="shared" si="294"/>
        <v/>
      </c>
      <c r="Y80" s="103" t="str">
        <f t="shared" si="295"/>
        <v/>
      </c>
      <c r="Z80" s="102" t="str">
        <f t="shared" si="296"/>
        <v/>
      </c>
      <c r="AA80" s="103" t="str">
        <f t="shared" si="297"/>
        <v/>
      </c>
      <c r="AB80" s="103" t="str">
        <f t="shared" si="298"/>
        <v/>
      </c>
      <c r="AC80" s="103" t="str">
        <f t="shared" si="299"/>
        <v/>
      </c>
      <c r="AD80" s="103" t="str">
        <f t="shared" si="300"/>
        <v/>
      </c>
      <c r="AE80" s="102" t="str">
        <f t="shared" si="301"/>
        <v/>
      </c>
      <c r="AF80" s="103" t="str">
        <f t="shared" si="302"/>
        <v/>
      </c>
      <c r="AG80" s="103" t="str">
        <f t="shared" si="303"/>
        <v/>
      </c>
      <c r="AH80" s="103" t="str">
        <f t="shared" si="304"/>
        <v/>
      </c>
      <c r="AI80" s="103" t="str">
        <f t="shared" si="305"/>
        <v/>
      </c>
      <c r="AJ80" s="102" t="str">
        <f t="shared" si="306"/>
        <v/>
      </c>
      <c r="AK80" s="103" t="str">
        <f t="shared" si="307"/>
        <v/>
      </c>
      <c r="AL80" s="103" t="str">
        <f t="shared" si="308"/>
        <v/>
      </c>
      <c r="AM80" s="103" t="str">
        <f t="shared" si="309"/>
        <v/>
      </c>
      <c r="AN80" s="136" t="str">
        <f t="shared" si="310"/>
        <v/>
      </c>
      <c r="AO80" s="55" t="e">
        <f t="shared" si="311"/>
        <v>#N/A</v>
      </c>
      <c r="AP80" s="52" t="str">
        <f t="shared" si="312"/>
        <v/>
      </c>
      <c r="AQ80" s="118" t="str">
        <f t="shared" si="313"/>
        <v/>
      </c>
      <c r="AR80" s="118">
        <f t="shared" si="314"/>
        <v>0</v>
      </c>
      <c r="AS80" s="56">
        <f t="shared" si="315"/>
        <v>0</v>
      </c>
      <c r="AT80" s="90"/>
      <c r="AU80" s="54" t="str">
        <f t="shared" si="316"/>
        <v/>
      </c>
      <c r="AV80" s="52" t="str">
        <f t="shared" si="317"/>
        <v/>
      </c>
      <c r="AW80" s="52" t="str">
        <f t="shared" si="318"/>
        <v/>
      </c>
      <c r="AX80" s="52" t="str">
        <f t="shared" si="319"/>
        <v/>
      </c>
      <c r="AY80" s="53" t="str">
        <f t="shared" si="320"/>
        <v/>
      </c>
      <c r="AZ80" s="51" t="str">
        <f t="shared" si="321"/>
        <v/>
      </c>
      <c r="BA80" s="52" t="str">
        <f t="shared" si="322"/>
        <v/>
      </c>
      <c r="BB80" s="52" t="str">
        <f t="shared" si="323"/>
        <v/>
      </c>
      <c r="BC80" s="54" t="str">
        <f t="shared" si="324"/>
        <v/>
      </c>
      <c r="BD80" s="53" t="str">
        <f t="shared" si="325"/>
        <v/>
      </c>
      <c r="BE80" s="51" t="str">
        <f t="shared" si="326"/>
        <v/>
      </c>
      <c r="BF80" s="52" t="str">
        <f t="shared" si="327"/>
        <v/>
      </c>
      <c r="BG80" s="52" t="str">
        <f t="shared" si="328"/>
        <v/>
      </c>
      <c r="BH80" s="52" t="str">
        <f t="shared" si="329"/>
        <v/>
      </c>
      <c r="BI80" s="53" t="str">
        <f t="shared" si="330"/>
        <v/>
      </c>
      <c r="BJ80" s="51" t="str">
        <f t="shared" si="331"/>
        <v/>
      </c>
      <c r="BK80" s="52" t="str">
        <f t="shared" si="332"/>
        <v/>
      </c>
      <c r="BL80" s="52" t="str">
        <f t="shared" si="333"/>
        <v/>
      </c>
      <c r="BM80" s="52" t="str">
        <f t="shared" si="334"/>
        <v/>
      </c>
      <c r="BN80" s="53" t="str">
        <f t="shared" si="335"/>
        <v/>
      </c>
      <c r="BO80" s="51" t="str">
        <f t="shared" si="336"/>
        <v/>
      </c>
      <c r="BP80" s="52" t="str">
        <f t="shared" si="337"/>
        <v/>
      </c>
      <c r="BQ80" s="52" t="str">
        <f t="shared" si="338"/>
        <v/>
      </c>
      <c r="BR80" s="52" t="str">
        <f t="shared" si="339"/>
        <v/>
      </c>
      <c r="BS80" s="53" t="str">
        <f t="shared" si="340"/>
        <v/>
      </c>
      <c r="BT80" s="51" t="str">
        <f t="shared" si="341"/>
        <v/>
      </c>
      <c r="BU80" s="52" t="str">
        <f t="shared" si="342"/>
        <v/>
      </c>
      <c r="BV80" s="52" t="str">
        <f t="shared" si="343"/>
        <v/>
      </c>
      <c r="BW80" s="52" t="str">
        <f t="shared" si="344"/>
        <v/>
      </c>
      <c r="BX80" s="53" t="str">
        <f t="shared" si="345"/>
        <v/>
      </c>
      <c r="BY80" s="55" t="e">
        <f t="shared" si="346"/>
        <v>#N/A</v>
      </c>
      <c r="BZ80" s="52" t="str">
        <f t="shared" si="347"/>
        <v/>
      </c>
      <c r="CA80" s="118" t="str">
        <f t="shared" si="348"/>
        <v/>
      </c>
      <c r="CB80" s="118">
        <f t="shared" si="349"/>
        <v>0</v>
      </c>
      <c r="CC80" s="56">
        <f t="shared" si="350"/>
        <v>0</v>
      </c>
      <c r="CD80" s="90"/>
      <c r="CE80" s="54" t="str">
        <f t="shared" si="351"/>
        <v/>
      </c>
      <c r="CF80" s="52" t="str">
        <f t="shared" si="352"/>
        <v/>
      </c>
      <c r="CG80" s="52" t="str">
        <f t="shared" si="353"/>
        <v/>
      </c>
      <c r="CH80" s="52" t="str">
        <f t="shared" si="354"/>
        <v/>
      </c>
      <c r="CI80" s="53" t="str">
        <f t="shared" si="355"/>
        <v/>
      </c>
      <c r="CJ80" s="51" t="str">
        <f t="shared" si="356"/>
        <v/>
      </c>
      <c r="CK80" s="52" t="str">
        <f t="shared" si="357"/>
        <v/>
      </c>
      <c r="CL80" s="52" t="str">
        <f t="shared" si="358"/>
        <v/>
      </c>
      <c r="CM80" s="54" t="str">
        <f t="shared" si="359"/>
        <v/>
      </c>
      <c r="CN80" s="53" t="str">
        <f t="shared" si="360"/>
        <v/>
      </c>
      <c r="CO80" s="51" t="str">
        <f t="shared" si="361"/>
        <v/>
      </c>
      <c r="CP80" s="52" t="str">
        <f t="shared" si="362"/>
        <v/>
      </c>
      <c r="CQ80" s="52" t="str">
        <f>IF(IF(CP80&lt;&gt;"",IF(MAX(COUNTIF($CP80:$CP$89,$CP$6:$CP$89))&gt;1,"x",""),"")&lt;&gt;"",CP80+1,"")</f>
        <v/>
      </c>
      <c r="CR80" s="52" t="str">
        <f t="shared" si="363"/>
        <v/>
      </c>
      <c r="CS80" s="53" t="str">
        <f t="shared" si="364"/>
        <v/>
      </c>
      <c r="CT80" s="51" t="str">
        <f t="shared" si="365"/>
        <v/>
      </c>
      <c r="CU80" s="52" t="str">
        <f t="shared" si="366"/>
        <v/>
      </c>
      <c r="CV80" s="52" t="str">
        <f t="shared" si="367"/>
        <v/>
      </c>
      <c r="CW80" s="52" t="str">
        <f t="shared" si="368"/>
        <v/>
      </c>
      <c r="CX80" s="53" t="str">
        <f t="shared" si="369"/>
        <v/>
      </c>
      <c r="CY80" s="51" t="str">
        <f t="shared" si="370"/>
        <v/>
      </c>
      <c r="CZ80" s="52" t="str">
        <f t="shared" si="371"/>
        <v/>
      </c>
      <c r="DA80" s="52" t="str">
        <f t="shared" si="372"/>
        <v/>
      </c>
      <c r="DB80" s="52" t="str">
        <f t="shared" si="373"/>
        <v/>
      </c>
      <c r="DC80" s="53" t="str">
        <f t="shared" si="374"/>
        <v/>
      </c>
      <c r="DD80" s="51" t="str">
        <f t="shared" si="375"/>
        <v/>
      </c>
      <c r="DE80" s="52" t="str">
        <f t="shared" si="376"/>
        <v/>
      </c>
      <c r="DF80" s="52" t="str">
        <f t="shared" si="377"/>
        <v/>
      </c>
      <c r="DG80" s="52" t="str">
        <f t="shared" si="378"/>
        <v/>
      </c>
      <c r="DH80" s="53" t="str">
        <f t="shared" si="379"/>
        <v/>
      </c>
      <c r="DI80" s="55" t="e">
        <f t="shared" si="380"/>
        <v>#N/A</v>
      </c>
      <c r="DJ80" s="52" t="str">
        <f t="shared" si="381"/>
        <v/>
      </c>
      <c r="DK80" s="52" t="str">
        <f t="shared" si="382"/>
        <v/>
      </c>
      <c r="DL80" s="156">
        <f t="shared" si="383"/>
        <v>0</v>
      </c>
      <c r="DM80" s="56">
        <f t="shared" si="384"/>
        <v>0</v>
      </c>
      <c r="DN80" s="90"/>
      <c r="DO80" s="52" t="str">
        <f t="shared" si="385"/>
        <v/>
      </c>
      <c r="DP80" s="52" t="str">
        <f t="shared" si="386"/>
        <v/>
      </c>
      <c r="DQ80" s="52" t="str">
        <f t="shared" si="387"/>
        <v/>
      </c>
      <c r="DR80" s="52" t="str">
        <f t="shared" si="388"/>
        <v/>
      </c>
      <c r="DS80" s="53" t="str">
        <f t="shared" si="389"/>
        <v/>
      </c>
      <c r="DT80" s="51" t="str">
        <f t="shared" si="390"/>
        <v/>
      </c>
      <c r="DU80" s="52" t="str">
        <f t="shared" si="391"/>
        <v/>
      </c>
      <c r="DV80" s="52" t="str">
        <f t="shared" si="392"/>
        <v/>
      </c>
      <c r="DW80" s="54" t="str">
        <f t="shared" si="393"/>
        <v/>
      </c>
      <c r="DX80" s="53" t="str">
        <f t="shared" si="394"/>
        <v/>
      </c>
      <c r="DY80" s="51" t="str">
        <f t="shared" si="395"/>
        <v/>
      </c>
      <c r="DZ80" s="52" t="str">
        <f t="shared" si="396"/>
        <v/>
      </c>
      <c r="EA80" s="52" t="str">
        <f t="shared" si="397"/>
        <v/>
      </c>
      <c r="EB80" s="52" t="str">
        <f t="shared" si="398"/>
        <v/>
      </c>
      <c r="EC80" s="53" t="str">
        <f t="shared" si="399"/>
        <v/>
      </c>
      <c r="ED80" s="51" t="str">
        <f t="shared" si="400"/>
        <v/>
      </c>
      <c r="EE80" s="52" t="str">
        <f t="shared" si="401"/>
        <v/>
      </c>
      <c r="EF80" s="52" t="str">
        <f t="shared" si="402"/>
        <v/>
      </c>
      <c r="EG80" s="52" t="str">
        <f t="shared" si="403"/>
        <v/>
      </c>
      <c r="EH80" s="53" t="str">
        <f t="shared" si="404"/>
        <v/>
      </c>
      <c r="EI80" s="51" t="str">
        <f t="shared" si="405"/>
        <v/>
      </c>
      <c r="EJ80" s="52" t="str">
        <f t="shared" si="406"/>
        <v/>
      </c>
      <c r="EK80" s="52" t="str">
        <f t="shared" si="407"/>
        <v/>
      </c>
      <c r="EL80" s="52" t="str">
        <f t="shared" si="408"/>
        <v/>
      </c>
      <c r="EM80" s="53" t="str">
        <f t="shared" si="409"/>
        <v/>
      </c>
      <c r="EN80" s="51" t="str">
        <f t="shared" si="410"/>
        <v/>
      </c>
      <c r="EO80" s="52" t="str">
        <f t="shared" si="411"/>
        <v/>
      </c>
      <c r="EP80" s="52" t="str">
        <f t="shared" si="412"/>
        <v/>
      </c>
      <c r="EQ80" s="52" t="str">
        <f t="shared" si="413"/>
        <v/>
      </c>
      <c r="ER80" s="53" t="str">
        <f t="shared" si="414"/>
        <v/>
      </c>
      <c r="ES80" s="57" t="e">
        <f t="shared" si="135"/>
        <v>#N/A</v>
      </c>
      <c r="ET80" s="52" t="str">
        <f t="shared" si="415"/>
        <v/>
      </c>
      <c r="EU80" s="118" t="str">
        <f t="shared" si="416"/>
        <v/>
      </c>
      <c r="EV80" s="118">
        <f t="shared" si="417"/>
        <v>0</v>
      </c>
      <c r="EW80" s="56">
        <f t="shared" si="418"/>
        <v>0</v>
      </c>
      <c r="EX80" s="90"/>
      <c r="EY80" s="52" t="str">
        <f t="shared" si="419"/>
        <v/>
      </c>
      <c r="EZ80" s="52" t="str">
        <f t="shared" si="420"/>
        <v/>
      </c>
      <c r="FA80" s="52" t="str">
        <f t="shared" si="421"/>
        <v/>
      </c>
      <c r="FB80" s="52" t="str">
        <f t="shared" si="422"/>
        <v/>
      </c>
      <c r="FC80" s="56" t="str">
        <f t="shared" si="423"/>
        <v/>
      </c>
      <c r="FD80" s="51" t="str">
        <f t="shared" si="424"/>
        <v/>
      </c>
      <c r="FE80" s="52" t="str">
        <f t="shared" si="425"/>
        <v/>
      </c>
      <c r="FF80" s="52" t="str">
        <f t="shared" si="426"/>
        <v/>
      </c>
      <c r="FG80" s="54" t="str">
        <f t="shared" si="427"/>
        <v/>
      </c>
      <c r="FH80" s="56" t="str">
        <f t="shared" si="428"/>
        <v/>
      </c>
      <c r="FI80" s="51" t="str">
        <f t="shared" si="429"/>
        <v/>
      </c>
      <c r="FJ80" s="52" t="str">
        <f t="shared" si="430"/>
        <v/>
      </c>
      <c r="FK80" s="52" t="str">
        <f t="shared" si="431"/>
        <v/>
      </c>
      <c r="FL80" s="52" t="str">
        <f t="shared" si="432"/>
        <v/>
      </c>
      <c r="FM80" s="56" t="str">
        <f t="shared" si="433"/>
        <v/>
      </c>
      <c r="FN80" s="51" t="str">
        <f t="shared" si="434"/>
        <v/>
      </c>
      <c r="FO80" s="52" t="str">
        <f t="shared" si="435"/>
        <v/>
      </c>
      <c r="FP80" s="52" t="str">
        <f t="shared" si="436"/>
        <v/>
      </c>
      <c r="FQ80" s="52" t="str">
        <f t="shared" si="437"/>
        <v/>
      </c>
      <c r="FR80" s="56" t="str">
        <f t="shared" si="438"/>
        <v/>
      </c>
      <c r="FS80" s="51" t="str">
        <f t="shared" si="439"/>
        <v/>
      </c>
      <c r="FT80" s="52" t="str">
        <f t="shared" si="440"/>
        <v/>
      </c>
      <c r="FU80" s="52" t="str">
        <f t="shared" si="441"/>
        <v/>
      </c>
      <c r="FV80" s="52" t="str">
        <f t="shared" si="442"/>
        <v/>
      </c>
      <c r="FW80" s="56" t="str">
        <f t="shared" si="443"/>
        <v/>
      </c>
      <c r="FX80" s="51" t="str">
        <f t="shared" si="444"/>
        <v/>
      </c>
      <c r="FY80" s="52" t="str">
        <f t="shared" si="445"/>
        <v/>
      </c>
      <c r="FZ80" s="52" t="str">
        <f t="shared" si="446"/>
        <v/>
      </c>
      <c r="GA80" s="52" t="str">
        <f t="shared" si="447"/>
        <v/>
      </c>
      <c r="GB80" s="56" t="str">
        <f t="shared" si="448"/>
        <v/>
      </c>
      <c r="GC80" s="57" t="e">
        <f t="shared" si="449"/>
        <v>#N/A</v>
      </c>
      <c r="GD80" s="52" t="str">
        <f t="shared" si="450"/>
        <v/>
      </c>
      <c r="GE80" s="118" t="str">
        <f t="shared" si="451"/>
        <v/>
      </c>
      <c r="GF80" s="118">
        <f t="shared" si="452"/>
        <v>0</v>
      </c>
      <c r="GG80" s="56">
        <f t="shared" si="453"/>
        <v>0</v>
      </c>
      <c r="GH80" s="90"/>
      <c r="GI80" s="52" t="str">
        <f t="shared" si="454"/>
        <v/>
      </c>
      <c r="GJ80" s="52" t="str">
        <f t="shared" si="455"/>
        <v/>
      </c>
      <c r="GK80" s="52" t="str">
        <f t="shared" si="456"/>
        <v/>
      </c>
      <c r="GL80" s="52" t="str">
        <f t="shared" si="457"/>
        <v/>
      </c>
      <c r="GM80" s="53" t="str">
        <f t="shared" si="458"/>
        <v/>
      </c>
      <c r="GN80" s="51" t="str">
        <f t="shared" si="459"/>
        <v/>
      </c>
      <c r="GO80" s="52" t="str">
        <f t="shared" si="460"/>
        <v/>
      </c>
      <c r="GP80" s="52" t="str">
        <f t="shared" si="461"/>
        <v/>
      </c>
      <c r="GQ80" s="54" t="str">
        <f t="shared" si="462"/>
        <v/>
      </c>
      <c r="GR80" s="53" t="str">
        <f t="shared" si="463"/>
        <v/>
      </c>
      <c r="GS80" s="51" t="str">
        <f t="shared" si="464"/>
        <v/>
      </c>
      <c r="GT80" s="52" t="str">
        <f t="shared" si="465"/>
        <v/>
      </c>
      <c r="GU80" s="52" t="str">
        <f t="shared" si="466"/>
        <v/>
      </c>
      <c r="GV80" s="52" t="str">
        <f t="shared" si="467"/>
        <v/>
      </c>
      <c r="GW80" s="53" t="str">
        <f t="shared" si="468"/>
        <v/>
      </c>
      <c r="GX80" s="51" t="str">
        <f t="shared" si="469"/>
        <v/>
      </c>
      <c r="GY80" s="52" t="str">
        <f t="shared" si="470"/>
        <v/>
      </c>
      <c r="GZ80" s="52" t="str">
        <f t="shared" si="471"/>
        <v/>
      </c>
      <c r="HA80" s="52" t="str">
        <f t="shared" si="472"/>
        <v/>
      </c>
      <c r="HB80" s="53" t="str">
        <f t="shared" si="473"/>
        <v/>
      </c>
      <c r="HC80" s="51" t="str">
        <f t="shared" si="474"/>
        <v/>
      </c>
      <c r="HD80" s="52" t="str">
        <f t="shared" si="475"/>
        <v/>
      </c>
      <c r="HE80" s="52" t="str">
        <f t="shared" si="476"/>
        <v/>
      </c>
      <c r="HF80" s="52" t="str">
        <f t="shared" si="477"/>
        <v/>
      </c>
      <c r="HG80" s="53" t="str">
        <f t="shared" si="478"/>
        <v/>
      </c>
      <c r="HH80" s="51" t="str">
        <f t="shared" si="479"/>
        <v/>
      </c>
      <c r="HI80" s="52" t="str">
        <f t="shared" si="480"/>
        <v/>
      </c>
      <c r="HJ80" s="52" t="str">
        <f t="shared" si="481"/>
        <v/>
      </c>
      <c r="HK80" s="52" t="str">
        <f t="shared" si="482"/>
        <v/>
      </c>
      <c r="HL80" s="53" t="str">
        <f t="shared" si="483"/>
        <v/>
      </c>
      <c r="HM80" s="57" t="e">
        <f t="shared" si="484"/>
        <v>#N/A</v>
      </c>
      <c r="HN80" s="52" t="str">
        <f t="shared" si="485"/>
        <v/>
      </c>
      <c r="HO80" s="118" t="str">
        <f t="shared" si="486"/>
        <v/>
      </c>
      <c r="HP80" s="118">
        <f t="shared" si="487"/>
        <v>0</v>
      </c>
      <c r="HQ80" s="56">
        <f t="shared" si="488"/>
        <v>0</v>
      </c>
      <c r="HR80" s="90"/>
      <c r="HS80" s="52" t="str">
        <f t="shared" si="489"/>
        <v/>
      </c>
      <c r="HT80" s="52" t="str">
        <f t="shared" si="490"/>
        <v/>
      </c>
      <c r="HU80" s="52" t="str">
        <f t="shared" si="491"/>
        <v/>
      </c>
      <c r="HV80" s="52" t="str">
        <f t="shared" si="213"/>
        <v/>
      </c>
      <c r="HW80" s="53" t="str">
        <f t="shared" si="214"/>
        <v/>
      </c>
      <c r="HX80" s="51" t="str">
        <f t="shared" si="492"/>
        <v/>
      </c>
      <c r="HY80" s="52" t="str">
        <f t="shared" si="493"/>
        <v/>
      </c>
      <c r="HZ80" s="52" t="str">
        <f t="shared" si="494"/>
        <v/>
      </c>
      <c r="IA80" s="54" t="str">
        <f t="shared" si="218"/>
        <v/>
      </c>
      <c r="IB80" s="53" t="str">
        <f t="shared" si="219"/>
        <v/>
      </c>
      <c r="IC80" s="51" t="str">
        <f t="shared" si="495"/>
        <v/>
      </c>
      <c r="ID80" s="52" t="str">
        <f t="shared" si="496"/>
        <v/>
      </c>
      <c r="IE80" s="52" t="str">
        <f t="shared" si="497"/>
        <v/>
      </c>
      <c r="IF80" s="52" t="str">
        <f t="shared" si="498"/>
        <v/>
      </c>
      <c r="IG80" s="53" t="str">
        <f t="shared" si="499"/>
        <v/>
      </c>
      <c r="IH80" s="51" t="str">
        <f t="shared" si="500"/>
        <v/>
      </c>
      <c r="II80" s="52" t="str">
        <f t="shared" si="501"/>
        <v/>
      </c>
      <c r="IJ80" s="52" t="str">
        <f t="shared" si="502"/>
        <v/>
      </c>
      <c r="IK80" s="52" t="str">
        <f t="shared" si="228"/>
        <v/>
      </c>
      <c r="IL80" s="53" t="str">
        <f t="shared" si="229"/>
        <v/>
      </c>
      <c r="IM80" s="51" t="str">
        <f t="shared" si="503"/>
        <v/>
      </c>
      <c r="IN80" s="52" t="str">
        <f t="shared" si="504"/>
        <v/>
      </c>
      <c r="IO80" s="52" t="str">
        <f t="shared" si="505"/>
        <v/>
      </c>
      <c r="IP80" s="52" t="str">
        <f t="shared" si="233"/>
        <v/>
      </c>
      <c r="IQ80" s="53" t="str">
        <f t="shared" si="234"/>
        <v/>
      </c>
      <c r="IR80" s="51" t="str">
        <f t="shared" si="506"/>
        <v/>
      </c>
      <c r="IS80" s="52" t="str">
        <f t="shared" si="507"/>
        <v/>
      </c>
      <c r="IT80" s="52" t="str">
        <f t="shared" si="508"/>
        <v/>
      </c>
      <c r="IU80" s="52" t="str">
        <f t="shared" si="238"/>
        <v/>
      </c>
      <c r="IV80" s="53" t="str">
        <f t="shared" si="239"/>
        <v/>
      </c>
      <c r="IW80" s="57" t="e">
        <f t="shared" si="509"/>
        <v>#N/A</v>
      </c>
      <c r="IX80" s="52" t="str">
        <f t="shared" si="510"/>
        <v/>
      </c>
      <c r="IY80" s="118" t="str">
        <f t="shared" si="511"/>
        <v/>
      </c>
      <c r="IZ80" s="118">
        <f t="shared" si="512"/>
        <v>0</v>
      </c>
      <c r="JA80" s="56">
        <f t="shared" si="513"/>
        <v>0</v>
      </c>
      <c r="JB80" s="90"/>
      <c r="JC80" s="52" t="str">
        <f t="shared" si="514"/>
        <v/>
      </c>
      <c r="JD80" s="52" t="str">
        <f t="shared" si="515"/>
        <v/>
      </c>
      <c r="JE80" s="52" t="str">
        <f t="shared" si="516"/>
        <v/>
      </c>
      <c r="JF80" s="52" t="str">
        <f t="shared" si="517"/>
        <v/>
      </c>
      <c r="JG80" s="53" t="str">
        <f t="shared" si="518"/>
        <v/>
      </c>
      <c r="JH80" s="51" t="str">
        <f t="shared" si="519"/>
        <v/>
      </c>
      <c r="JI80" s="52" t="str">
        <f t="shared" si="520"/>
        <v/>
      </c>
      <c r="JJ80" s="52" t="str">
        <f t="shared" si="521"/>
        <v/>
      </c>
      <c r="JK80" s="54" t="str">
        <f t="shared" si="522"/>
        <v/>
      </c>
      <c r="JL80" s="53" t="str">
        <f t="shared" si="523"/>
        <v/>
      </c>
      <c r="JM80" s="51" t="str">
        <f t="shared" si="524"/>
        <v/>
      </c>
      <c r="JN80" s="52" t="str">
        <f t="shared" si="525"/>
        <v/>
      </c>
      <c r="JO80" s="52" t="str">
        <f t="shared" si="526"/>
        <v/>
      </c>
      <c r="JP80" s="52" t="str">
        <f t="shared" si="527"/>
        <v/>
      </c>
      <c r="JQ80" s="53" t="str">
        <f t="shared" si="528"/>
        <v/>
      </c>
      <c r="JR80" s="51" t="str">
        <f t="shared" si="529"/>
        <v/>
      </c>
      <c r="JS80" s="52" t="str">
        <f t="shared" si="530"/>
        <v/>
      </c>
      <c r="JT80" s="52" t="str">
        <f t="shared" si="531"/>
        <v/>
      </c>
      <c r="JU80" s="52" t="str">
        <f t="shared" si="532"/>
        <v/>
      </c>
      <c r="JV80" s="53" t="str">
        <f t="shared" si="533"/>
        <v/>
      </c>
      <c r="JW80" s="51" t="str">
        <f t="shared" si="534"/>
        <v/>
      </c>
      <c r="JX80" s="52" t="str">
        <f t="shared" si="535"/>
        <v/>
      </c>
      <c r="JY80" s="52" t="str">
        <f t="shared" si="536"/>
        <v/>
      </c>
      <c r="JZ80" s="52" t="str">
        <f t="shared" si="537"/>
        <v/>
      </c>
      <c r="KA80" s="53" t="str">
        <f t="shared" si="538"/>
        <v/>
      </c>
      <c r="KB80" s="51" t="str">
        <f t="shared" si="539"/>
        <v/>
      </c>
      <c r="KC80" s="52" t="str">
        <f t="shared" si="540"/>
        <v/>
      </c>
      <c r="KD80" s="52" t="str">
        <f t="shared" si="541"/>
        <v/>
      </c>
      <c r="KE80" s="52" t="str">
        <f t="shared" si="542"/>
        <v/>
      </c>
      <c r="KF80" s="53" t="str">
        <f t="shared" si="543"/>
        <v/>
      </c>
      <c r="KG80" s="57" t="e">
        <f t="shared" si="544"/>
        <v>#N/A</v>
      </c>
      <c r="KH80" s="52" t="str">
        <f t="shared" si="545"/>
        <v/>
      </c>
      <c r="KI80" s="118" t="str">
        <f t="shared" si="546"/>
        <v/>
      </c>
      <c r="KJ80" s="118">
        <f t="shared" si="547"/>
        <v>0</v>
      </c>
      <c r="KK80" s="56">
        <f t="shared" si="548"/>
        <v>0</v>
      </c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</row>
    <row r="81" spans="1:358" s="1" customFormat="1" x14ac:dyDescent="0.25">
      <c r="A81" s="35"/>
      <c r="B81" s="45">
        <v>76</v>
      </c>
      <c r="C81" s="47"/>
      <c r="D81" s="47"/>
      <c r="E81" s="50"/>
      <c r="F81" s="109"/>
      <c r="G81" s="49"/>
      <c r="H81" s="50"/>
      <c r="I81" s="187">
        <f t="shared" si="280"/>
        <v>0</v>
      </c>
      <c r="J81" s="116"/>
      <c r="K81" s="102" t="str">
        <f t="shared" si="281"/>
        <v/>
      </c>
      <c r="L81" s="103" t="str">
        <f t="shared" si="282"/>
        <v/>
      </c>
      <c r="M81" s="103" t="str">
        <f t="shared" si="283"/>
        <v/>
      </c>
      <c r="N81" s="103" t="str">
        <f t="shared" si="284"/>
        <v/>
      </c>
      <c r="O81" s="103" t="str">
        <f t="shared" si="285"/>
        <v/>
      </c>
      <c r="P81" s="102" t="str">
        <f t="shared" si="286"/>
        <v/>
      </c>
      <c r="Q81" s="103" t="str">
        <f t="shared" si="287"/>
        <v/>
      </c>
      <c r="R81" s="103" t="str">
        <f t="shared" si="288"/>
        <v/>
      </c>
      <c r="S81" s="103" t="str">
        <f t="shared" si="289"/>
        <v/>
      </c>
      <c r="T81" s="103" t="str">
        <f t="shared" si="290"/>
        <v/>
      </c>
      <c r="U81" s="102" t="str">
        <f t="shared" si="291"/>
        <v/>
      </c>
      <c r="V81" s="103" t="str">
        <f t="shared" si="292"/>
        <v/>
      </c>
      <c r="W81" s="103" t="str">
        <f t="shared" si="293"/>
        <v/>
      </c>
      <c r="X81" s="103" t="str">
        <f t="shared" si="294"/>
        <v/>
      </c>
      <c r="Y81" s="103" t="str">
        <f t="shared" si="295"/>
        <v/>
      </c>
      <c r="Z81" s="102" t="str">
        <f t="shared" si="296"/>
        <v/>
      </c>
      <c r="AA81" s="103" t="str">
        <f t="shared" si="297"/>
        <v/>
      </c>
      <c r="AB81" s="103" t="str">
        <f t="shared" si="298"/>
        <v/>
      </c>
      <c r="AC81" s="103" t="str">
        <f t="shared" si="299"/>
        <v/>
      </c>
      <c r="AD81" s="103" t="str">
        <f t="shared" si="300"/>
        <v/>
      </c>
      <c r="AE81" s="102" t="str">
        <f t="shared" si="301"/>
        <v/>
      </c>
      <c r="AF81" s="103" t="str">
        <f t="shared" si="302"/>
        <v/>
      </c>
      <c r="AG81" s="103" t="str">
        <f t="shared" si="303"/>
        <v/>
      </c>
      <c r="AH81" s="103" t="str">
        <f t="shared" si="304"/>
        <v/>
      </c>
      <c r="AI81" s="103" t="str">
        <f t="shared" si="305"/>
        <v/>
      </c>
      <c r="AJ81" s="102" t="str">
        <f t="shared" si="306"/>
        <v/>
      </c>
      <c r="AK81" s="103" t="str">
        <f t="shared" si="307"/>
        <v/>
      </c>
      <c r="AL81" s="103" t="str">
        <f t="shared" si="308"/>
        <v/>
      </c>
      <c r="AM81" s="103" t="str">
        <f t="shared" si="309"/>
        <v/>
      </c>
      <c r="AN81" s="136" t="str">
        <f t="shared" si="310"/>
        <v/>
      </c>
      <c r="AO81" s="55" t="e">
        <f t="shared" si="311"/>
        <v>#N/A</v>
      </c>
      <c r="AP81" s="52" t="str">
        <f t="shared" si="312"/>
        <v/>
      </c>
      <c r="AQ81" s="118" t="str">
        <f t="shared" si="313"/>
        <v/>
      </c>
      <c r="AR81" s="118">
        <f t="shared" si="314"/>
        <v>0</v>
      </c>
      <c r="AS81" s="56">
        <f t="shared" si="315"/>
        <v>0</v>
      </c>
      <c r="AT81" s="90"/>
      <c r="AU81" s="54" t="str">
        <f t="shared" si="316"/>
        <v/>
      </c>
      <c r="AV81" s="52" t="str">
        <f t="shared" si="317"/>
        <v/>
      </c>
      <c r="AW81" s="52" t="str">
        <f t="shared" si="318"/>
        <v/>
      </c>
      <c r="AX81" s="52" t="str">
        <f t="shared" si="319"/>
        <v/>
      </c>
      <c r="AY81" s="53" t="str">
        <f t="shared" si="320"/>
        <v/>
      </c>
      <c r="AZ81" s="51" t="str">
        <f t="shared" si="321"/>
        <v/>
      </c>
      <c r="BA81" s="52" t="str">
        <f t="shared" si="322"/>
        <v/>
      </c>
      <c r="BB81" s="52" t="str">
        <f t="shared" si="323"/>
        <v/>
      </c>
      <c r="BC81" s="54" t="str">
        <f t="shared" si="324"/>
        <v/>
      </c>
      <c r="BD81" s="53" t="str">
        <f t="shared" si="325"/>
        <v/>
      </c>
      <c r="BE81" s="51" t="str">
        <f t="shared" si="326"/>
        <v/>
      </c>
      <c r="BF81" s="52" t="str">
        <f t="shared" si="327"/>
        <v/>
      </c>
      <c r="BG81" s="52" t="str">
        <f t="shared" si="328"/>
        <v/>
      </c>
      <c r="BH81" s="52" t="str">
        <f t="shared" si="329"/>
        <v/>
      </c>
      <c r="BI81" s="53" t="str">
        <f t="shared" si="330"/>
        <v/>
      </c>
      <c r="BJ81" s="51" t="str">
        <f t="shared" si="331"/>
        <v/>
      </c>
      <c r="BK81" s="52" t="str">
        <f t="shared" si="332"/>
        <v/>
      </c>
      <c r="BL81" s="52" t="str">
        <f t="shared" si="333"/>
        <v/>
      </c>
      <c r="BM81" s="52" t="str">
        <f t="shared" si="334"/>
        <v/>
      </c>
      <c r="BN81" s="53" t="str">
        <f t="shared" si="335"/>
        <v/>
      </c>
      <c r="BO81" s="51" t="str">
        <f t="shared" si="336"/>
        <v/>
      </c>
      <c r="BP81" s="52" t="str">
        <f t="shared" si="337"/>
        <v/>
      </c>
      <c r="BQ81" s="52" t="str">
        <f t="shared" si="338"/>
        <v/>
      </c>
      <c r="BR81" s="52" t="str">
        <f t="shared" si="339"/>
        <v/>
      </c>
      <c r="BS81" s="53" t="str">
        <f t="shared" si="340"/>
        <v/>
      </c>
      <c r="BT81" s="51" t="str">
        <f t="shared" si="341"/>
        <v/>
      </c>
      <c r="BU81" s="52" t="str">
        <f t="shared" si="342"/>
        <v/>
      </c>
      <c r="BV81" s="52" t="str">
        <f t="shared" si="343"/>
        <v/>
      </c>
      <c r="BW81" s="52" t="str">
        <f t="shared" si="344"/>
        <v/>
      </c>
      <c r="BX81" s="53" t="str">
        <f t="shared" si="345"/>
        <v/>
      </c>
      <c r="BY81" s="55" t="e">
        <f t="shared" si="346"/>
        <v>#N/A</v>
      </c>
      <c r="BZ81" s="52" t="str">
        <f t="shared" si="347"/>
        <v/>
      </c>
      <c r="CA81" s="118" t="str">
        <f t="shared" si="348"/>
        <v/>
      </c>
      <c r="CB81" s="118">
        <f t="shared" si="349"/>
        <v>0</v>
      </c>
      <c r="CC81" s="56">
        <f t="shared" si="350"/>
        <v>0</v>
      </c>
      <c r="CD81" s="90"/>
      <c r="CE81" s="54" t="str">
        <f t="shared" si="351"/>
        <v/>
      </c>
      <c r="CF81" s="52" t="str">
        <f t="shared" si="352"/>
        <v/>
      </c>
      <c r="CG81" s="52" t="str">
        <f t="shared" si="353"/>
        <v/>
      </c>
      <c r="CH81" s="52" t="str">
        <f t="shared" si="354"/>
        <v/>
      </c>
      <c r="CI81" s="53" t="str">
        <f t="shared" si="355"/>
        <v/>
      </c>
      <c r="CJ81" s="51" t="str">
        <f t="shared" si="356"/>
        <v/>
      </c>
      <c r="CK81" s="52" t="str">
        <f t="shared" si="357"/>
        <v/>
      </c>
      <c r="CL81" s="52" t="str">
        <f t="shared" si="358"/>
        <v/>
      </c>
      <c r="CM81" s="54" t="str">
        <f t="shared" si="359"/>
        <v/>
      </c>
      <c r="CN81" s="53" t="str">
        <f t="shared" si="360"/>
        <v/>
      </c>
      <c r="CO81" s="51" t="str">
        <f t="shared" si="361"/>
        <v/>
      </c>
      <c r="CP81" s="52" t="str">
        <f t="shared" si="362"/>
        <v/>
      </c>
      <c r="CQ81" s="52" t="str">
        <f>IF(IF(CP81&lt;&gt;"",IF(MAX(COUNTIF($CP81:$CP$89,$CP$6:$CP$89))&gt;1,"x",""),"")&lt;&gt;"",CP81+1,"")</f>
        <v/>
      </c>
      <c r="CR81" s="52" t="str">
        <f t="shared" si="363"/>
        <v/>
      </c>
      <c r="CS81" s="53" t="str">
        <f t="shared" si="364"/>
        <v/>
      </c>
      <c r="CT81" s="51" t="str">
        <f t="shared" si="365"/>
        <v/>
      </c>
      <c r="CU81" s="52" t="str">
        <f t="shared" si="366"/>
        <v/>
      </c>
      <c r="CV81" s="52" t="str">
        <f t="shared" si="367"/>
        <v/>
      </c>
      <c r="CW81" s="52" t="str">
        <f t="shared" si="368"/>
        <v/>
      </c>
      <c r="CX81" s="53" t="str">
        <f t="shared" si="369"/>
        <v/>
      </c>
      <c r="CY81" s="51" t="str">
        <f t="shared" si="370"/>
        <v/>
      </c>
      <c r="CZ81" s="52" t="str">
        <f t="shared" si="371"/>
        <v/>
      </c>
      <c r="DA81" s="52" t="str">
        <f t="shared" si="372"/>
        <v/>
      </c>
      <c r="DB81" s="52" t="str">
        <f t="shared" si="373"/>
        <v/>
      </c>
      <c r="DC81" s="53" t="str">
        <f t="shared" si="374"/>
        <v/>
      </c>
      <c r="DD81" s="51" t="str">
        <f t="shared" si="375"/>
        <v/>
      </c>
      <c r="DE81" s="52" t="str">
        <f t="shared" si="376"/>
        <v/>
      </c>
      <c r="DF81" s="52" t="str">
        <f t="shared" si="377"/>
        <v/>
      </c>
      <c r="DG81" s="52" t="str">
        <f t="shared" si="378"/>
        <v/>
      </c>
      <c r="DH81" s="53" t="str">
        <f t="shared" si="379"/>
        <v/>
      </c>
      <c r="DI81" s="55" t="e">
        <f t="shared" si="380"/>
        <v>#N/A</v>
      </c>
      <c r="DJ81" s="52" t="str">
        <f t="shared" si="381"/>
        <v/>
      </c>
      <c r="DK81" s="52" t="str">
        <f t="shared" si="382"/>
        <v/>
      </c>
      <c r="DL81" s="156">
        <f t="shared" si="383"/>
        <v>0</v>
      </c>
      <c r="DM81" s="56">
        <f t="shared" si="384"/>
        <v>0</v>
      </c>
      <c r="DN81" s="90"/>
      <c r="DO81" s="52" t="str">
        <f t="shared" si="385"/>
        <v/>
      </c>
      <c r="DP81" s="52" t="str">
        <f t="shared" si="386"/>
        <v/>
      </c>
      <c r="DQ81" s="52" t="str">
        <f t="shared" si="387"/>
        <v/>
      </c>
      <c r="DR81" s="52" t="str">
        <f t="shared" si="388"/>
        <v/>
      </c>
      <c r="DS81" s="53" t="str">
        <f t="shared" si="389"/>
        <v/>
      </c>
      <c r="DT81" s="51" t="str">
        <f t="shared" si="390"/>
        <v/>
      </c>
      <c r="DU81" s="52" t="str">
        <f t="shared" si="391"/>
        <v/>
      </c>
      <c r="DV81" s="52" t="str">
        <f t="shared" si="392"/>
        <v/>
      </c>
      <c r="DW81" s="54" t="str">
        <f t="shared" si="393"/>
        <v/>
      </c>
      <c r="DX81" s="53" t="str">
        <f t="shared" si="394"/>
        <v/>
      </c>
      <c r="DY81" s="51" t="str">
        <f t="shared" si="395"/>
        <v/>
      </c>
      <c r="DZ81" s="52" t="str">
        <f t="shared" si="396"/>
        <v/>
      </c>
      <c r="EA81" s="52" t="str">
        <f t="shared" si="397"/>
        <v/>
      </c>
      <c r="EB81" s="52" t="str">
        <f t="shared" si="398"/>
        <v/>
      </c>
      <c r="EC81" s="53" t="str">
        <f t="shared" si="399"/>
        <v/>
      </c>
      <c r="ED81" s="51" t="str">
        <f t="shared" si="400"/>
        <v/>
      </c>
      <c r="EE81" s="52" t="str">
        <f t="shared" si="401"/>
        <v/>
      </c>
      <c r="EF81" s="52" t="str">
        <f t="shared" si="402"/>
        <v/>
      </c>
      <c r="EG81" s="52" t="str">
        <f t="shared" si="403"/>
        <v/>
      </c>
      <c r="EH81" s="53" t="str">
        <f t="shared" si="404"/>
        <v/>
      </c>
      <c r="EI81" s="51" t="str">
        <f t="shared" si="405"/>
        <v/>
      </c>
      <c r="EJ81" s="52" t="str">
        <f t="shared" si="406"/>
        <v/>
      </c>
      <c r="EK81" s="52" t="str">
        <f t="shared" si="407"/>
        <v/>
      </c>
      <c r="EL81" s="52" t="str">
        <f t="shared" si="408"/>
        <v/>
      </c>
      <c r="EM81" s="53" t="str">
        <f t="shared" si="409"/>
        <v/>
      </c>
      <c r="EN81" s="51" t="str">
        <f t="shared" si="410"/>
        <v/>
      </c>
      <c r="EO81" s="52" t="str">
        <f t="shared" si="411"/>
        <v/>
      </c>
      <c r="EP81" s="52" t="str">
        <f t="shared" si="412"/>
        <v/>
      </c>
      <c r="EQ81" s="52" t="str">
        <f t="shared" si="413"/>
        <v/>
      </c>
      <c r="ER81" s="53" t="str">
        <f t="shared" si="414"/>
        <v/>
      </c>
      <c r="ES81" s="57" t="e">
        <f t="shared" si="135"/>
        <v>#N/A</v>
      </c>
      <c r="ET81" s="52" t="str">
        <f t="shared" si="415"/>
        <v/>
      </c>
      <c r="EU81" s="118" t="str">
        <f t="shared" si="416"/>
        <v/>
      </c>
      <c r="EV81" s="118">
        <f t="shared" si="417"/>
        <v>0</v>
      </c>
      <c r="EW81" s="56">
        <f t="shared" si="418"/>
        <v>0</v>
      </c>
      <c r="EX81" s="90"/>
      <c r="EY81" s="52" t="str">
        <f t="shared" si="419"/>
        <v/>
      </c>
      <c r="EZ81" s="52" t="str">
        <f t="shared" si="420"/>
        <v/>
      </c>
      <c r="FA81" s="52" t="str">
        <f t="shared" si="421"/>
        <v/>
      </c>
      <c r="FB81" s="52" t="str">
        <f t="shared" si="422"/>
        <v/>
      </c>
      <c r="FC81" s="56" t="str">
        <f t="shared" si="423"/>
        <v/>
      </c>
      <c r="FD81" s="51" t="str">
        <f t="shared" si="424"/>
        <v/>
      </c>
      <c r="FE81" s="52" t="str">
        <f t="shared" si="425"/>
        <v/>
      </c>
      <c r="FF81" s="52" t="str">
        <f t="shared" si="426"/>
        <v/>
      </c>
      <c r="FG81" s="54" t="str">
        <f t="shared" si="427"/>
        <v/>
      </c>
      <c r="FH81" s="56" t="str">
        <f t="shared" si="428"/>
        <v/>
      </c>
      <c r="FI81" s="51" t="str">
        <f t="shared" si="429"/>
        <v/>
      </c>
      <c r="FJ81" s="52" t="str">
        <f t="shared" si="430"/>
        <v/>
      </c>
      <c r="FK81" s="52" t="str">
        <f t="shared" si="431"/>
        <v/>
      </c>
      <c r="FL81" s="52" t="str">
        <f t="shared" si="432"/>
        <v/>
      </c>
      <c r="FM81" s="56" t="str">
        <f t="shared" si="433"/>
        <v/>
      </c>
      <c r="FN81" s="51" t="str">
        <f t="shared" si="434"/>
        <v/>
      </c>
      <c r="FO81" s="52" t="str">
        <f t="shared" si="435"/>
        <v/>
      </c>
      <c r="FP81" s="52" t="str">
        <f t="shared" si="436"/>
        <v/>
      </c>
      <c r="FQ81" s="52" t="str">
        <f t="shared" si="437"/>
        <v/>
      </c>
      <c r="FR81" s="56" t="str">
        <f t="shared" si="438"/>
        <v/>
      </c>
      <c r="FS81" s="51" t="str">
        <f t="shared" si="439"/>
        <v/>
      </c>
      <c r="FT81" s="52" t="str">
        <f t="shared" si="440"/>
        <v/>
      </c>
      <c r="FU81" s="52" t="str">
        <f t="shared" si="441"/>
        <v/>
      </c>
      <c r="FV81" s="52" t="str">
        <f t="shared" si="442"/>
        <v/>
      </c>
      <c r="FW81" s="56" t="str">
        <f t="shared" si="443"/>
        <v/>
      </c>
      <c r="FX81" s="51" t="str">
        <f t="shared" si="444"/>
        <v/>
      </c>
      <c r="FY81" s="52" t="str">
        <f t="shared" si="445"/>
        <v/>
      </c>
      <c r="FZ81" s="52" t="str">
        <f t="shared" si="446"/>
        <v/>
      </c>
      <c r="GA81" s="52" t="str">
        <f t="shared" si="447"/>
        <v/>
      </c>
      <c r="GB81" s="56" t="str">
        <f t="shared" si="448"/>
        <v/>
      </c>
      <c r="GC81" s="57" t="e">
        <f t="shared" si="449"/>
        <v>#N/A</v>
      </c>
      <c r="GD81" s="52" t="str">
        <f t="shared" si="450"/>
        <v/>
      </c>
      <c r="GE81" s="118" t="str">
        <f t="shared" si="451"/>
        <v/>
      </c>
      <c r="GF81" s="118">
        <f t="shared" si="452"/>
        <v>0</v>
      </c>
      <c r="GG81" s="56">
        <f t="shared" si="453"/>
        <v>0</v>
      </c>
      <c r="GH81" s="90"/>
      <c r="GI81" s="52" t="str">
        <f t="shared" si="454"/>
        <v/>
      </c>
      <c r="GJ81" s="52" t="str">
        <f t="shared" si="455"/>
        <v/>
      </c>
      <c r="GK81" s="52" t="str">
        <f t="shared" si="456"/>
        <v/>
      </c>
      <c r="GL81" s="52" t="str">
        <f t="shared" si="457"/>
        <v/>
      </c>
      <c r="GM81" s="53" t="str">
        <f t="shared" si="458"/>
        <v/>
      </c>
      <c r="GN81" s="51" t="str">
        <f t="shared" si="459"/>
        <v/>
      </c>
      <c r="GO81" s="52" t="str">
        <f t="shared" si="460"/>
        <v/>
      </c>
      <c r="GP81" s="52" t="str">
        <f t="shared" si="461"/>
        <v/>
      </c>
      <c r="GQ81" s="54" t="str">
        <f t="shared" si="462"/>
        <v/>
      </c>
      <c r="GR81" s="53" t="str">
        <f t="shared" si="463"/>
        <v/>
      </c>
      <c r="GS81" s="51" t="str">
        <f t="shared" si="464"/>
        <v/>
      </c>
      <c r="GT81" s="52" t="str">
        <f t="shared" si="465"/>
        <v/>
      </c>
      <c r="GU81" s="52" t="str">
        <f t="shared" si="466"/>
        <v/>
      </c>
      <c r="GV81" s="52" t="str">
        <f t="shared" si="467"/>
        <v/>
      </c>
      <c r="GW81" s="53" t="str">
        <f t="shared" si="468"/>
        <v/>
      </c>
      <c r="GX81" s="51" t="str">
        <f t="shared" si="469"/>
        <v/>
      </c>
      <c r="GY81" s="52" t="str">
        <f t="shared" si="470"/>
        <v/>
      </c>
      <c r="GZ81" s="52" t="str">
        <f t="shared" si="471"/>
        <v/>
      </c>
      <c r="HA81" s="52" t="str">
        <f t="shared" si="472"/>
        <v/>
      </c>
      <c r="HB81" s="53" t="str">
        <f t="shared" si="473"/>
        <v/>
      </c>
      <c r="HC81" s="51" t="str">
        <f t="shared" si="474"/>
        <v/>
      </c>
      <c r="HD81" s="52" t="str">
        <f t="shared" si="475"/>
        <v/>
      </c>
      <c r="HE81" s="52" t="str">
        <f t="shared" si="476"/>
        <v/>
      </c>
      <c r="HF81" s="52" t="str">
        <f t="shared" si="477"/>
        <v/>
      </c>
      <c r="HG81" s="53" t="str">
        <f t="shared" si="478"/>
        <v/>
      </c>
      <c r="HH81" s="51" t="str">
        <f t="shared" si="479"/>
        <v/>
      </c>
      <c r="HI81" s="52" t="str">
        <f t="shared" si="480"/>
        <v/>
      </c>
      <c r="HJ81" s="52" t="str">
        <f t="shared" si="481"/>
        <v/>
      </c>
      <c r="HK81" s="52" t="str">
        <f t="shared" si="482"/>
        <v/>
      </c>
      <c r="HL81" s="53" t="str">
        <f t="shared" si="483"/>
        <v/>
      </c>
      <c r="HM81" s="57" t="e">
        <f t="shared" si="484"/>
        <v>#N/A</v>
      </c>
      <c r="HN81" s="52" t="str">
        <f t="shared" si="485"/>
        <v/>
      </c>
      <c r="HO81" s="118" t="str">
        <f t="shared" si="486"/>
        <v/>
      </c>
      <c r="HP81" s="118">
        <f t="shared" si="487"/>
        <v>0</v>
      </c>
      <c r="HQ81" s="56">
        <f t="shared" si="488"/>
        <v>0</v>
      </c>
      <c r="HR81" s="90"/>
      <c r="HS81" s="52" t="str">
        <f t="shared" si="489"/>
        <v/>
      </c>
      <c r="HT81" s="52" t="str">
        <f t="shared" si="490"/>
        <v/>
      </c>
      <c r="HU81" s="52" t="str">
        <f t="shared" si="491"/>
        <v/>
      </c>
      <c r="HV81" s="52" t="str">
        <f t="shared" si="213"/>
        <v/>
      </c>
      <c r="HW81" s="53" t="str">
        <f t="shared" si="214"/>
        <v/>
      </c>
      <c r="HX81" s="51" t="str">
        <f t="shared" si="492"/>
        <v/>
      </c>
      <c r="HY81" s="52" t="str">
        <f t="shared" si="493"/>
        <v/>
      </c>
      <c r="HZ81" s="52" t="str">
        <f t="shared" si="494"/>
        <v/>
      </c>
      <c r="IA81" s="54" t="str">
        <f t="shared" si="218"/>
        <v/>
      </c>
      <c r="IB81" s="53" t="str">
        <f t="shared" si="219"/>
        <v/>
      </c>
      <c r="IC81" s="51" t="str">
        <f t="shared" si="495"/>
        <v/>
      </c>
      <c r="ID81" s="52" t="str">
        <f t="shared" si="496"/>
        <v/>
      </c>
      <c r="IE81" s="52" t="str">
        <f t="shared" si="497"/>
        <v/>
      </c>
      <c r="IF81" s="52" t="str">
        <f t="shared" si="498"/>
        <v/>
      </c>
      <c r="IG81" s="53" t="str">
        <f t="shared" si="499"/>
        <v/>
      </c>
      <c r="IH81" s="51" t="str">
        <f t="shared" si="500"/>
        <v/>
      </c>
      <c r="II81" s="52" t="str">
        <f t="shared" si="501"/>
        <v/>
      </c>
      <c r="IJ81" s="52" t="str">
        <f t="shared" si="502"/>
        <v/>
      </c>
      <c r="IK81" s="52" t="str">
        <f t="shared" si="228"/>
        <v/>
      </c>
      <c r="IL81" s="53" t="str">
        <f t="shared" si="229"/>
        <v/>
      </c>
      <c r="IM81" s="51" t="str">
        <f t="shared" si="503"/>
        <v/>
      </c>
      <c r="IN81" s="52" t="str">
        <f t="shared" si="504"/>
        <v/>
      </c>
      <c r="IO81" s="52" t="str">
        <f t="shared" si="505"/>
        <v/>
      </c>
      <c r="IP81" s="52" t="str">
        <f t="shared" si="233"/>
        <v/>
      </c>
      <c r="IQ81" s="53" t="str">
        <f t="shared" si="234"/>
        <v/>
      </c>
      <c r="IR81" s="51" t="str">
        <f t="shared" si="506"/>
        <v/>
      </c>
      <c r="IS81" s="52" t="str">
        <f t="shared" si="507"/>
        <v/>
      </c>
      <c r="IT81" s="52" t="str">
        <f t="shared" si="508"/>
        <v/>
      </c>
      <c r="IU81" s="52" t="str">
        <f t="shared" si="238"/>
        <v/>
      </c>
      <c r="IV81" s="53" t="str">
        <f t="shared" si="239"/>
        <v/>
      </c>
      <c r="IW81" s="57" t="e">
        <f t="shared" si="509"/>
        <v>#N/A</v>
      </c>
      <c r="IX81" s="52" t="str">
        <f t="shared" si="510"/>
        <v/>
      </c>
      <c r="IY81" s="118" t="str">
        <f t="shared" si="511"/>
        <v/>
      </c>
      <c r="IZ81" s="118">
        <f t="shared" si="512"/>
        <v>0</v>
      </c>
      <c r="JA81" s="56">
        <f t="shared" si="513"/>
        <v>0</v>
      </c>
      <c r="JB81" s="90"/>
      <c r="JC81" s="52" t="str">
        <f t="shared" si="514"/>
        <v/>
      </c>
      <c r="JD81" s="52" t="str">
        <f t="shared" si="515"/>
        <v/>
      </c>
      <c r="JE81" s="52" t="str">
        <f t="shared" si="516"/>
        <v/>
      </c>
      <c r="JF81" s="52" t="str">
        <f t="shared" si="517"/>
        <v/>
      </c>
      <c r="JG81" s="53" t="str">
        <f t="shared" si="518"/>
        <v/>
      </c>
      <c r="JH81" s="51" t="str">
        <f t="shared" si="519"/>
        <v/>
      </c>
      <c r="JI81" s="52" t="str">
        <f t="shared" si="520"/>
        <v/>
      </c>
      <c r="JJ81" s="52" t="str">
        <f t="shared" si="521"/>
        <v/>
      </c>
      <c r="JK81" s="54" t="str">
        <f t="shared" si="522"/>
        <v/>
      </c>
      <c r="JL81" s="53" t="str">
        <f t="shared" si="523"/>
        <v/>
      </c>
      <c r="JM81" s="51" t="str">
        <f t="shared" si="524"/>
        <v/>
      </c>
      <c r="JN81" s="52" t="str">
        <f t="shared" si="525"/>
        <v/>
      </c>
      <c r="JO81" s="52" t="str">
        <f t="shared" si="526"/>
        <v/>
      </c>
      <c r="JP81" s="52" t="str">
        <f t="shared" si="527"/>
        <v/>
      </c>
      <c r="JQ81" s="53" t="str">
        <f t="shared" si="528"/>
        <v/>
      </c>
      <c r="JR81" s="51" t="str">
        <f t="shared" si="529"/>
        <v/>
      </c>
      <c r="JS81" s="52" t="str">
        <f t="shared" si="530"/>
        <v/>
      </c>
      <c r="JT81" s="52" t="str">
        <f t="shared" si="531"/>
        <v/>
      </c>
      <c r="JU81" s="52" t="str">
        <f t="shared" si="532"/>
        <v/>
      </c>
      <c r="JV81" s="53" t="str">
        <f t="shared" si="533"/>
        <v/>
      </c>
      <c r="JW81" s="51" t="str">
        <f t="shared" si="534"/>
        <v/>
      </c>
      <c r="JX81" s="52" t="str">
        <f t="shared" si="535"/>
        <v/>
      </c>
      <c r="JY81" s="52" t="str">
        <f t="shared" si="536"/>
        <v/>
      </c>
      <c r="JZ81" s="52" t="str">
        <f t="shared" si="537"/>
        <v/>
      </c>
      <c r="KA81" s="53" t="str">
        <f t="shared" si="538"/>
        <v/>
      </c>
      <c r="KB81" s="51" t="str">
        <f t="shared" si="539"/>
        <v/>
      </c>
      <c r="KC81" s="52" t="str">
        <f t="shared" si="540"/>
        <v/>
      </c>
      <c r="KD81" s="52" t="str">
        <f t="shared" si="541"/>
        <v/>
      </c>
      <c r="KE81" s="52" t="str">
        <f t="shared" si="542"/>
        <v/>
      </c>
      <c r="KF81" s="53" t="str">
        <f t="shared" si="543"/>
        <v/>
      </c>
      <c r="KG81" s="57" t="e">
        <f t="shared" si="544"/>
        <v>#N/A</v>
      </c>
      <c r="KH81" s="52" t="str">
        <f t="shared" si="545"/>
        <v/>
      </c>
      <c r="KI81" s="118" t="str">
        <f t="shared" si="546"/>
        <v/>
      </c>
      <c r="KJ81" s="118">
        <f t="shared" si="547"/>
        <v>0</v>
      </c>
      <c r="KK81" s="56">
        <f t="shared" si="548"/>
        <v>0</v>
      </c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</row>
    <row r="82" spans="1:358" s="1" customFormat="1" x14ac:dyDescent="0.25">
      <c r="A82" s="35"/>
      <c r="B82" s="45">
        <v>77</v>
      </c>
      <c r="C82" s="47"/>
      <c r="D82" s="47"/>
      <c r="E82" s="50"/>
      <c r="F82" s="50"/>
      <c r="G82" s="49"/>
      <c r="H82" s="50"/>
      <c r="I82" s="187">
        <f t="shared" si="280"/>
        <v>0</v>
      </c>
      <c r="J82" s="115"/>
      <c r="K82" s="102" t="str">
        <f t="shared" si="281"/>
        <v/>
      </c>
      <c r="L82" s="103" t="str">
        <f t="shared" si="282"/>
        <v/>
      </c>
      <c r="M82" s="103" t="str">
        <f t="shared" si="283"/>
        <v/>
      </c>
      <c r="N82" s="103" t="str">
        <f t="shared" si="284"/>
        <v/>
      </c>
      <c r="O82" s="103" t="str">
        <f t="shared" si="285"/>
        <v/>
      </c>
      <c r="P82" s="102" t="str">
        <f t="shared" si="286"/>
        <v/>
      </c>
      <c r="Q82" s="103" t="str">
        <f t="shared" si="287"/>
        <v/>
      </c>
      <c r="R82" s="103" t="str">
        <f t="shared" si="288"/>
        <v/>
      </c>
      <c r="S82" s="103" t="str">
        <f t="shared" si="289"/>
        <v/>
      </c>
      <c r="T82" s="103" t="str">
        <f t="shared" si="290"/>
        <v/>
      </c>
      <c r="U82" s="102" t="str">
        <f t="shared" si="291"/>
        <v/>
      </c>
      <c r="V82" s="103" t="str">
        <f t="shared" si="292"/>
        <v/>
      </c>
      <c r="W82" s="103" t="str">
        <f t="shared" si="293"/>
        <v/>
      </c>
      <c r="X82" s="103" t="str">
        <f t="shared" si="294"/>
        <v/>
      </c>
      <c r="Y82" s="103" t="str">
        <f t="shared" si="295"/>
        <v/>
      </c>
      <c r="Z82" s="102" t="str">
        <f t="shared" si="296"/>
        <v/>
      </c>
      <c r="AA82" s="103" t="str">
        <f t="shared" si="297"/>
        <v/>
      </c>
      <c r="AB82" s="103" t="str">
        <f t="shared" si="298"/>
        <v/>
      </c>
      <c r="AC82" s="103" t="str">
        <f t="shared" si="299"/>
        <v/>
      </c>
      <c r="AD82" s="103" t="str">
        <f t="shared" si="300"/>
        <v/>
      </c>
      <c r="AE82" s="102" t="str">
        <f t="shared" si="301"/>
        <v/>
      </c>
      <c r="AF82" s="103" t="str">
        <f t="shared" si="302"/>
        <v/>
      </c>
      <c r="AG82" s="103" t="str">
        <f t="shared" si="303"/>
        <v/>
      </c>
      <c r="AH82" s="103" t="str">
        <f t="shared" si="304"/>
        <v/>
      </c>
      <c r="AI82" s="103" t="str">
        <f t="shared" si="305"/>
        <v/>
      </c>
      <c r="AJ82" s="102" t="str">
        <f t="shared" si="306"/>
        <v/>
      </c>
      <c r="AK82" s="103" t="str">
        <f t="shared" si="307"/>
        <v/>
      </c>
      <c r="AL82" s="103" t="str">
        <f t="shared" si="308"/>
        <v/>
      </c>
      <c r="AM82" s="103" t="str">
        <f t="shared" si="309"/>
        <v/>
      </c>
      <c r="AN82" s="136" t="str">
        <f t="shared" si="310"/>
        <v/>
      </c>
      <c r="AO82" s="55" t="e">
        <f t="shared" si="311"/>
        <v>#N/A</v>
      </c>
      <c r="AP82" s="52" t="str">
        <f t="shared" si="312"/>
        <v/>
      </c>
      <c r="AQ82" s="118" t="str">
        <f t="shared" si="313"/>
        <v/>
      </c>
      <c r="AR82" s="118">
        <f t="shared" si="314"/>
        <v>0</v>
      </c>
      <c r="AS82" s="56">
        <f t="shared" si="315"/>
        <v>0</v>
      </c>
      <c r="AT82" s="90"/>
      <c r="AU82" s="54" t="str">
        <f t="shared" si="316"/>
        <v/>
      </c>
      <c r="AV82" s="52" t="str">
        <f t="shared" si="317"/>
        <v/>
      </c>
      <c r="AW82" s="52" t="str">
        <f t="shared" si="318"/>
        <v/>
      </c>
      <c r="AX82" s="52" t="str">
        <f t="shared" si="319"/>
        <v/>
      </c>
      <c r="AY82" s="53" t="str">
        <f t="shared" si="320"/>
        <v/>
      </c>
      <c r="AZ82" s="51" t="str">
        <f t="shared" si="321"/>
        <v/>
      </c>
      <c r="BA82" s="52" t="str">
        <f t="shared" si="322"/>
        <v/>
      </c>
      <c r="BB82" s="52" t="str">
        <f t="shared" si="323"/>
        <v/>
      </c>
      <c r="BC82" s="54" t="str">
        <f t="shared" si="324"/>
        <v/>
      </c>
      <c r="BD82" s="53" t="str">
        <f t="shared" si="325"/>
        <v/>
      </c>
      <c r="BE82" s="51" t="str">
        <f t="shared" si="326"/>
        <v/>
      </c>
      <c r="BF82" s="52" t="str">
        <f t="shared" si="327"/>
        <v/>
      </c>
      <c r="BG82" s="52" t="str">
        <f t="shared" si="328"/>
        <v/>
      </c>
      <c r="BH82" s="52" t="str">
        <f t="shared" si="329"/>
        <v/>
      </c>
      <c r="BI82" s="53" t="str">
        <f t="shared" si="330"/>
        <v/>
      </c>
      <c r="BJ82" s="51" t="str">
        <f t="shared" si="331"/>
        <v/>
      </c>
      <c r="BK82" s="52" t="str">
        <f t="shared" si="332"/>
        <v/>
      </c>
      <c r="BL82" s="52" t="str">
        <f t="shared" si="333"/>
        <v/>
      </c>
      <c r="BM82" s="52" t="str">
        <f t="shared" si="334"/>
        <v/>
      </c>
      <c r="BN82" s="53" t="str">
        <f t="shared" si="335"/>
        <v/>
      </c>
      <c r="BO82" s="51" t="str">
        <f t="shared" si="336"/>
        <v/>
      </c>
      <c r="BP82" s="52" t="str">
        <f t="shared" si="337"/>
        <v/>
      </c>
      <c r="BQ82" s="52" t="str">
        <f t="shared" si="338"/>
        <v/>
      </c>
      <c r="BR82" s="52" t="str">
        <f t="shared" si="339"/>
        <v/>
      </c>
      <c r="BS82" s="53" t="str">
        <f t="shared" si="340"/>
        <v/>
      </c>
      <c r="BT82" s="51" t="str">
        <f t="shared" si="341"/>
        <v/>
      </c>
      <c r="BU82" s="52" t="str">
        <f t="shared" si="342"/>
        <v/>
      </c>
      <c r="BV82" s="52" t="str">
        <f t="shared" si="343"/>
        <v/>
      </c>
      <c r="BW82" s="52" t="str">
        <f t="shared" si="344"/>
        <v/>
      </c>
      <c r="BX82" s="53" t="str">
        <f t="shared" si="345"/>
        <v/>
      </c>
      <c r="BY82" s="55" t="e">
        <f t="shared" si="346"/>
        <v>#N/A</v>
      </c>
      <c r="BZ82" s="52" t="str">
        <f t="shared" si="347"/>
        <v/>
      </c>
      <c r="CA82" s="118" t="str">
        <f t="shared" si="348"/>
        <v/>
      </c>
      <c r="CB82" s="118">
        <f t="shared" si="349"/>
        <v>0</v>
      </c>
      <c r="CC82" s="56">
        <f t="shared" si="350"/>
        <v>0</v>
      </c>
      <c r="CD82" s="90"/>
      <c r="CE82" s="54" t="str">
        <f t="shared" si="351"/>
        <v/>
      </c>
      <c r="CF82" s="52" t="str">
        <f t="shared" si="352"/>
        <v/>
      </c>
      <c r="CG82" s="52" t="str">
        <f t="shared" si="353"/>
        <v/>
      </c>
      <c r="CH82" s="52" t="str">
        <f t="shared" si="354"/>
        <v/>
      </c>
      <c r="CI82" s="53" t="str">
        <f t="shared" si="355"/>
        <v/>
      </c>
      <c r="CJ82" s="51" t="str">
        <f t="shared" si="356"/>
        <v/>
      </c>
      <c r="CK82" s="52" t="str">
        <f t="shared" si="357"/>
        <v/>
      </c>
      <c r="CL82" s="52" t="str">
        <f t="shared" si="358"/>
        <v/>
      </c>
      <c r="CM82" s="54" t="str">
        <f t="shared" si="359"/>
        <v/>
      </c>
      <c r="CN82" s="53" t="str">
        <f t="shared" si="360"/>
        <v/>
      </c>
      <c r="CO82" s="51" t="str">
        <f t="shared" si="361"/>
        <v/>
      </c>
      <c r="CP82" s="52" t="str">
        <f t="shared" si="362"/>
        <v/>
      </c>
      <c r="CQ82" s="52" t="str">
        <f>IF(IF(CP82&lt;&gt;"",IF(MAX(COUNTIF($CP82:$CP$89,$CP$6:$CP$89))&gt;1,"x",""),"")&lt;&gt;"",CP82+1,"")</f>
        <v/>
      </c>
      <c r="CR82" s="52" t="str">
        <f t="shared" si="363"/>
        <v/>
      </c>
      <c r="CS82" s="53" t="str">
        <f t="shared" si="364"/>
        <v/>
      </c>
      <c r="CT82" s="51" t="str">
        <f t="shared" si="365"/>
        <v/>
      </c>
      <c r="CU82" s="52" t="str">
        <f t="shared" si="366"/>
        <v/>
      </c>
      <c r="CV82" s="52" t="str">
        <f t="shared" si="367"/>
        <v/>
      </c>
      <c r="CW82" s="52" t="str">
        <f t="shared" si="368"/>
        <v/>
      </c>
      <c r="CX82" s="53" t="str">
        <f t="shared" si="369"/>
        <v/>
      </c>
      <c r="CY82" s="51" t="str">
        <f t="shared" si="370"/>
        <v/>
      </c>
      <c r="CZ82" s="52" t="str">
        <f t="shared" si="371"/>
        <v/>
      </c>
      <c r="DA82" s="52" t="str">
        <f t="shared" si="372"/>
        <v/>
      </c>
      <c r="DB82" s="52" t="str">
        <f t="shared" si="373"/>
        <v/>
      </c>
      <c r="DC82" s="53" t="str">
        <f t="shared" si="374"/>
        <v/>
      </c>
      <c r="DD82" s="51" t="str">
        <f t="shared" si="375"/>
        <v/>
      </c>
      <c r="DE82" s="52" t="str">
        <f t="shared" si="376"/>
        <v/>
      </c>
      <c r="DF82" s="52" t="str">
        <f t="shared" si="377"/>
        <v/>
      </c>
      <c r="DG82" s="52" t="str">
        <f t="shared" si="378"/>
        <v/>
      </c>
      <c r="DH82" s="53" t="str">
        <f t="shared" si="379"/>
        <v/>
      </c>
      <c r="DI82" s="55" t="e">
        <f t="shared" si="380"/>
        <v>#N/A</v>
      </c>
      <c r="DJ82" s="52" t="str">
        <f t="shared" si="381"/>
        <v/>
      </c>
      <c r="DK82" s="52" t="str">
        <f t="shared" si="382"/>
        <v/>
      </c>
      <c r="DL82" s="156">
        <f t="shared" si="383"/>
        <v>0</v>
      </c>
      <c r="DM82" s="56">
        <f t="shared" si="384"/>
        <v>0</v>
      </c>
      <c r="DN82" s="90"/>
      <c r="DO82" s="52" t="str">
        <f t="shared" si="385"/>
        <v/>
      </c>
      <c r="DP82" s="52" t="str">
        <f t="shared" si="386"/>
        <v/>
      </c>
      <c r="DQ82" s="52" t="str">
        <f t="shared" si="387"/>
        <v/>
      </c>
      <c r="DR82" s="52" t="str">
        <f t="shared" si="388"/>
        <v/>
      </c>
      <c r="DS82" s="53" t="str">
        <f t="shared" si="389"/>
        <v/>
      </c>
      <c r="DT82" s="51" t="str">
        <f t="shared" si="390"/>
        <v/>
      </c>
      <c r="DU82" s="52" t="str">
        <f t="shared" si="391"/>
        <v/>
      </c>
      <c r="DV82" s="52" t="str">
        <f t="shared" si="392"/>
        <v/>
      </c>
      <c r="DW82" s="54" t="str">
        <f t="shared" si="393"/>
        <v/>
      </c>
      <c r="DX82" s="53" t="str">
        <f t="shared" si="394"/>
        <v/>
      </c>
      <c r="DY82" s="51" t="str">
        <f t="shared" si="395"/>
        <v/>
      </c>
      <c r="DZ82" s="52" t="str">
        <f t="shared" si="396"/>
        <v/>
      </c>
      <c r="EA82" s="52" t="str">
        <f t="shared" si="397"/>
        <v/>
      </c>
      <c r="EB82" s="52" t="str">
        <f t="shared" si="398"/>
        <v/>
      </c>
      <c r="EC82" s="53" t="str">
        <f t="shared" si="399"/>
        <v/>
      </c>
      <c r="ED82" s="51" t="str">
        <f t="shared" si="400"/>
        <v/>
      </c>
      <c r="EE82" s="52" t="str">
        <f t="shared" si="401"/>
        <v/>
      </c>
      <c r="EF82" s="52" t="str">
        <f t="shared" si="402"/>
        <v/>
      </c>
      <c r="EG82" s="52" t="str">
        <f t="shared" si="403"/>
        <v/>
      </c>
      <c r="EH82" s="53" t="str">
        <f t="shared" si="404"/>
        <v/>
      </c>
      <c r="EI82" s="51" t="str">
        <f t="shared" si="405"/>
        <v/>
      </c>
      <c r="EJ82" s="52" t="str">
        <f t="shared" si="406"/>
        <v/>
      </c>
      <c r="EK82" s="52" t="str">
        <f t="shared" si="407"/>
        <v/>
      </c>
      <c r="EL82" s="52" t="str">
        <f t="shared" si="408"/>
        <v/>
      </c>
      <c r="EM82" s="53" t="str">
        <f t="shared" si="409"/>
        <v/>
      </c>
      <c r="EN82" s="51" t="str">
        <f t="shared" si="410"/>
        <v/>
      </c>
      <c r="EO82" s="52" t="str">
        <f t="shared" si="411"/>
        <v/>
      </c>
      <c r="EP82" s="52" t="str">
        <f t="shared" si="412"/>
        <v/>
      </c>
      <c r="EQ82" s="52" t="str">
        <f t="shared" si="413"/>
        <v/>
      </c>
      <c r="ER82" s="53" t="str">
        <f t="shared" si="414"/>
        <v/>
      </c>
      <c r="ES82" s="57" t="e">
        <f t="shared" si="135"/>
        <v>#N/A</v>
      </c>
      <c r="ET82" s="52" t="str">
        <f t="shared" si="415"/>
        <v/>
      </c>
      <c r="EU82" s="118" t="str">
        <f t="shared" si="416"/>
        <v/>
      </c>
      <c r="EV82" s="118">
        <f t="shared" si="417"/>
        <v>0</v>
      </c>
      <c r="EW82" s="56">
        <f t="shared" si="418"/>
        <v>0</v>
      </c>
      <c r="EX82" s="90"/>
      <c r="EY82" s="52" t="str">
        <f t="shared" si="419"/>
        <v/>
      </c>
      <c r="EZ82" s="52" t="str">
        <f t="shared" si="420"/>
        <v/>
      </c>
      <c r="FA82" s="52" t="str">
        <f t="shared" si="421"/>
        <v/>
      </c>
      <c r="FB82" s="52" t="str">
        <f t="shared" si="422"/>
        <v/>
      </c>
      <c r="FC82" s="56" t="str">
        <f t="shared" si="423"/>
        <v/>
      </c>
      <c r="FD82" s="51" t="str">
        <f t="shared" si="424"/>
        <v/>
      </c>
      <c r="FE82" s="52" t="str">
        <f t="shared" si="425"/>
        <v/>
      </c>
      <c r="FF82" s="52" t="str">
        <f t="shared" si="426"/>
        <v/>
      </c>
      <c r="FG82" s="54" t="str">
        <f t="shared" si="427"/>
        <v/>
      </c>
      <c r="FH82" s="56" t="str">
        <f t="shared" si="428"/>
        <v/>
      </c>
      <c r="FI82" s="51" t="str">
        <f t="shared" si="429"/>
        <v/>
      </c>
      <c r="FJ82" s="52" t="str">
        <f t="shared" si="430"/>
        <v/>
      </c>
      <c r="FK82" s="52" t="str">
        <f t="shared" si="431"/>
        <v/>
      </c>
      <c r="FL82" s="52" t="str">
        <f t="shared" si="432"/>
        <v/>
      </c>
      <c r="FM82" s="56" t="str">
        <f t="shared" si="433"/>
        <v/>
      </c>
      <c r="FN82" s="51" t="str">
        <f t="shared" si="434"/>
        <v/>
      </c>
      <c r="FO82" s="52" t="str">
        <f t="shared" si="435"/>
        <v/>
      </c>
      <c r="FP82" s="52" t="str">
        <f t="shared" si="436"/>
        <v/>
      </c>
      <c r="FQ82" s="52" t="str">
        <f t="shared" si="437"/>
        <v/>
      </c>
      <c r="FR82" s="56" t="str">
        <f t="shared" si="438"/>
        <v/>
      </c>
      <c r="FS82" s="51" t="str">
        <f t="shared" si="439"/>
        <v/>
      </c>
      <c r="FT82" s="52" t="str">
        <f t="shared" si="440"/>
        <v/>
      </c>
      <c r="FU82" s="52" t="str">
        <f t="shared" si="441"/>
        <v/>
      </c>
      <c r="FV82" s="52" t="str">
        <f t="shared" si="442"/>
        <v/>
      </c>
      <c r="FW82" s="56" t="str">
        <f t="shared" si="443"/>
        <v/>
      </c>
      <c r="FX82" s="51" t="str">
        <f t="shared" si="444"/>
        <v/>
      </c>
      <c r="FY82" s="52" t="str">
        <f t="shared" si="445"/>
        <v/>
      </c>
      <c r="FZ82" s="52" t="str">
        <f t="shared" si="446"/>
        <v/>
      </c>
      <c r="GA82" s="52" t="str">
        <f t="shared" si="447"/>
        <v/>
      </c>
      <c r="GB82" s="56" t="str">
        <f t="shared" si="448"/>
        <v/>
      </c>
      <c r="GC82" s="57" t="e">
        <f t="shared" si="449"/>
        <v>#N/A</v>
      </c>
      <c r="GD82" s="52" t="str">
        <f t="shared" si="450"/>
        <v/>
      </c>
      <c r="GE82" s="118" t="str">
        <f t="shared" si="451"/>
        <v/>
      </c>
      <c r="GF82" s="118">
        <f t="shared" si="452"/>
        <v>0</v>
      </c>
      <c r="GG82" s="56">
        <f t="shared" si="453"/>
        <v>0</v>
      </c>
      <c r="GH82" s="90"/>
      <c r="GI82" s="52" t="str">
        <f t="shared" si="454"/>
        <v/>
      </c>
      <c r="GJ82" s="52" t="str">
        <f t="shared" si="455"/>
        <v/>
      </c>
      <c r="GK82" s="52" t="str">
        <f t="shared" si="456"/>
        <v/>
      </c>
      <c r="GL82" s="52" t="str">
        <f t="shared" si="457"/>
        <v/>
      </c>
      <c r="GM82" s="53" t="str">
        <f t="shared" si="458"/>
        <v/>
      </c>
      <c r="GN82" s="51" t="str">
        <f t="shared" si="459"/>
        <v/>
      </c>
      <c r="GO82" s="52" t="str">
        <f t="shared" si="460"/>
        <v/>
      </c>
      <c r="GP82" s="52" t="str">
        <f t="shared" si="461"/>
        <v/>
      </c>
      <c r="GQ82" s="54" t="str">
        <f t="shared" si="462"/>
        <v/>
      </c>
      <c r="GR82" s="53" t="str">
        <f t="shared" si="463"/>
        <v/>
      </c>
      <c r="GS82" s="51" t="str">
        <f t="shared" si="464"/>
        <v/>
      </c>
      <c r="GT82" s="52" t="str">
        <f t="shared" si="465"/>
        <v/>
      </c>
      <c r="GU82" s="52" t="str">
        <f t="shared" si="466"/>
        <v/>
      </c>
      <c r="GV82" s="52" t="str">
        <f t="shared" si="467"/>
        <v/>
      </c>
      <c r="GW82" s="53" t="str">
        <f t="shared" si="468"/>
        <v/>
      </c>
      <c r="GX82" s="51" t="str">
        <f t="shared" si="469"/>
        <v/>
      </c>
      <c r="GY82" s="52" t="str">
        <f t="shared" si="470"/>
        <v/>
      </c>
      <c r="GZ82" s="52" t="str">
        <f t="shared" si="471"/>
        <v/>
      </c>
      <c r="HA82" s="52" t="str">
        <f t="shared" si="472"/>
        <v/>
      </c>
      <c r="HB82" s="53" t="str">
        <f t="shared" si="473"/>
        <v/>
      </c>
      <c r="HC82" s="51" t="str">
        <f t="shared" si="474"/>
        <v/>
      </c>
      <c r="HD82" s="52" t="str">
        <f t="shared" si="475"/>
        <v/>
      </c>
      <c r="HE82" s="52" t="str">
        <f t="shared" si="476"/>
        <v/>
      </c>
      <c r="HF82" s="52" t="str">
        <f t="shared" si="477"/>
        <v/>
      </c>
      <c r="HG82" s="53" t="str">
        <f t="shared" si="478"/>
        <v/>
      </c>
      <c r="HH82" s="51" t="str">
        <f t="shared" si="479"/>
        <v/>
      </c>
      <c r="HI82" s="52" t="str">
        <f t="shared" si="480"/>
        <v/>
      </c>
      <c r="HJ82" s="52" t="str">
        <f t="shared" si="481"/>
        <v/>
      </c>
      <c r="HK82" s="52" t="str">
        <f t="shared" si="482"/>
        <v/>
      </c>
      <c r="HL82" s="53" t="str">
        <f t="shared" si="483"/>
        <v/>
      </c>
      <c r="HM82" s="57" t="e">
        <f t="shared" si="484"/>
        <v>#N/A</v>
      </c>
      <c r="HN82" s="52" t="str">
        <f t="shared" si="485"/>
        <v/>
      </c>
      <c r="HO82" s="118" t="str">
        <f t="shared" si="486"/>
        <v/>
      </c>
      <c r="HP82" s="118">
        <f t="shared" si="487"/>
        <v>0</v>
      </c>
      <c r="HQ82" s="56">
        <f t="shared" si="488"/>
        <v>0</v>
      </c>
      <c r="HR82" s="90"/>
      <c r="HS82" s="52" t="str">
        <f t="shared" si="489"/>
        <v/>
      </c>
      <c r="HT82" s="52" t="str">
        <f t="shared" si="490"/>
        <v/>
      </c>
      <c r="HU82" s="52" t="str">
        <f t="shared" si="491"/>
        <v/>
      </c>
      <c r="HV82" s="52" t="str">
        <f t="shared" si="213"/>
        <v/>
      </c>
      <c r="HW82" s="53" t="str">
        <f t="shared" si="214"/>
        <v/>
      </c>
      <c r="HX82" s="51" t="str">
        <f t="shared" si="492"/>
        <v/>
      </c>
      <c r="HY82" s="52" t="str">
        <f t="shared" si="493"/>
        <v/>
      </c>
      <c r="HZ82" s="52" t="str">
        <f t="shared" si="494"/>
        <v/>
      </c>
      <c r="IA82" s="54" t="str">
        <f t="shared" si="218"/>
        <v/>
      </c>
      <c r="IB82" s="53" t="str">
        <f t="shared" si="219"/>
        <v/>
      </c>
      <c r="IC82" s="51" t="str">
        <f t="shared" si="495"/>
        <v/>
      </c>
      <c r="ID82" s="52" t="str">
        <f t="shared" si="496"/>
        <v/>
      </c>
      <c r="IE82" s="52" t="str">
        <f t="shared" si="497"/>
        <v/>
      </c>
      <c r="IF82" s="52" t="str">
        <f t="shared" si="498"/>
        <v/>
      </c>
      <c r="IG82" s="53" t="str">
        <f t="shared" si="499"/>
        <v/>
      </c>
      <c r="IH82" s="51" t="str">
        <f t="shared" si="500"/>
        <v/>
      </c>
      <c r="II82" s="52" t="str">
        <f t="shared" si="501"/>
        <v/>
      </c>
      <c r="IJ82" s="52" t="str">
        <f t="shared" si="502"/>
        <v/>
      </c>
      <c r="IK82" s="52" t="str">
        <f t="shared" si="228"/>
        <v/>
      </c>
      <c r="IL82" s="53" t="str">
        <f t="shared" si="229"/>
        <v/>
      </c>
      <c r="IM82" s="51" t="str">
        <f t="shared" si="503"/>
        <v/>
      </c>
      <c r="IN82" s="52" t="str">
        <f t="shared" si="504"/>
        <v/>
      </c>
      <c r="IO82" s="52" t="str">
        <f t="shared" si="505"/>
        <v/>
      </c>
      <c r="IP82" s="52" t="str">
        <f t="shared" si="233"/>
        <v/>
      </c>
      <c r="IQ82" s="53" t="str">
        <f t="shared" si="234"/>
        <v/>
      </c>
      <c r="IR82" s="51" t="str">
        <f t="shared" si="506"/>
        <v/>
      </c>
      <c r="IS82" s="52" t="str">
        <f t="shared" si="507"/>
        <v/>
      </c>
      <c r="IT82" s="52" t="str">
        <f t="shared" si="508"/>
        <v/>
      </c>
      <c r="IU82" s="52" t="str">
        <f t="shared" si="238"/>
        <v/>
      </c>
      <c r="IV82" s="53" t="str">
        <f t="shared" si="239"/>
        <v/>
      </c>
      <c r="IW82" s="57" t="e">
        <f t="shared" si="509"/>
        <v>#N/A</v>
      </c>
      <c r="IX82" s="52" t="str">
        <f t="shared" si="510"/>
        <v/>
      </c>
      <c r="IY82" s="118" t="str">
        <f t="shared" si="511"/>
        <v/>
      </c>
      <c r="IZ82" s="118">
        <f t="shared" si="512"/>
        <v>0</v>
      </c>
      <c r="JA82" s="56">
        <f t="shared" si="513"/>
        <v>0</v>
      </c>
      <c r="JB82" s="90"/>
      <c r="JC82" s="52" t="str">
        <f t="shared" si="514"/>
        <v/>
      </c>
      <c r="JD82" s="52" t="str">
        <f t="shared" si="515"/>
        <v/>
      </c>
      <c r="JE82" s="52" t="str">
        <f t="shared" si="516"/>
        <v/>
      </c>
      <c r="JF82" s="52" t="str">
        <f t="shared" si="517"/>
        <v/>
      </c>
      <c r="JG82" s="53" t="str">
        <f t="shared" si="518"/>
        <v/>
      </c>
      <c r="JH82" s="51" t="str">
        <f t="shared" si="519"/>
        <v/>
      </c>
      <c r="JI82" s="52" t="str">
        <f t="shared" si="520"/>
        <v/>
      </c>
      <c r="JJ82" s="52" t="str">
        <f t="shared" si="521"/>
        <v/>
      </c>
      <c r="JK82" s="54" t="str">
        <f t="shared" si="522"/>
        <v/>
      </c>
      <c r="JL82" s="53" t="str">
        <f t="shared" si="523"/>
        <v/>
      </c>
      <c r="JM82" s="51" t="str">
        <f t="shared" si="524"/>
        <v/>
      </c>
      <c r="JN82" s="52" t="str">
        <f t="shared" si="525"/>
        <v/>
      </c>
      <c r="JO82" s="52" t="str">
        <f t="shared" si="526"/>
        <v/>
      </c>
      <c r="JP82" s="52" t="str">
        <f t="shared" si="527"/>
        <v/>
      </c>
      <c r="JQ82" s="53" t="str">
        <f t="shared" si="528"/>
        <v/>
      </c>
      <c r="JR82" s="51" t="str">
        <f t="shared" si="529"/>
        <v/>
      </c>
      <c r="JS82" s="52" t="str">
        <f t="shared" si="530"/>
        <v/>
      </c>
      <c r="JT82" s="52" t="str">
        <f t="shared" si="531"/>
        <v/>
      </c>
      <c r="JU82" s="52" t="str">
        <f t="shared" si="532"/>
        <v/>
      </c>
      <c r="JV82" s="53" t="str">
        <f t="shared" si="533"/>
        <v/>
      </c>
      <c r="JW82" s="51" t="str">
        <f t="shared" si="534"/>
        <v/>
      </c>
      <c r="JX82" s="52" t="str">
        <f t="shared" si="535"/>
        <v/>
      </c>
      <c r="JY82" s="52" t="str">
        <f t="shared" si="536"/>
        <v/>
      </c>
      <c r="JZ82" s="52" t="str">
        <f t="shared" si="537"/>
        <v/>
      </c>
      <c r="KA82" s="53" t="str">
        <f t="shared" si="538"/>
        <v/>
      </c>
      <c r="KB82" s="51" t="str">
        <f t="shared" si="539"/>
        <v/>
      </c>
      <c r="KC82" s="52" t="str">
        <f t="shared" si="540"/>
        <v/>
      </c>
      <c r="KD82" s="52" t="str">
        <f t="shared" si="541"/>
        <v/>
      </c>
      <c r="KE82" s="52" t="str">
        <f t="shared" si="542"/>
        <v/>
      </c>
      <c r="KF82" s="53" t="str">
        <f t="shared" si="543"/>
        <v/>
      </c>
      <c r="KG82" s="57" t="e">
        <f t="shared" si="544"/>
        <v>#N/A</v>
      </c>
      <c r="KH82" s="52" t="str">
        <f t="shared" si="545"/>
        <v/>
      </c>
      <c r="KI82" s="118" t="str">
        <f t="shared" si="546"/>
        <v/>
      </c>
      <c r="KJ82" s="118">
        <f t="shared" si="547"/>
        <v>0</v>
      </c>
      <c r="KK82" s="56">
        <f t="shared" si="548"/>
        <v>0</v>
      </c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</row>
    <row r="83" spans="1:358" s="1" customFormat="1" x14ac:dyDescent="0.25">
      <c r="A83" s="35"/>
      <c r="B83" s="45">
        <v>78</v>
      </c>
      <c r="C83" s="46"/>
      <c r="D83" s="47"/>
      <c r="E83" s="50"/>
      <c r="F83" s="50"/>
      <c r="G83" s="49"/>
      <c r="H83" s="50"/>
      <c r="I83" s="187">
        <f t="shared" si="280"/>
        <v>0</v>
      </c>
      <c r="J83" s="115"/>
      <c r="K83" s="102" t="str">
        <f t="shared" si="281"/>
        <v/>
      </c>
      <c r="L83" s="103" t="str">
        <f t="shared" si="282"/>
        <v/>
      </c>
      <c r="M83" s="103" t="str">
        <f t="shared" si="283"/>
        <v/>
      </c>
      <c r="N83" s="103" t="str">
        <f t="shared" si="284"/>
        <v/>
      </c>
      <c r="O83" s="103" t="str">
        <f t="shared" si="285"/>
        <v/>
      </c>
      <c r="P83" s="102" t="str">
        <f t="shared" si="286"/>
        <v/>
      </c>
      <c r="Q83" s="103" t="str">
        <f t="shared" si="287"/>
        <v/>
      </c>
      <c r="R83" s="103" t="str">
        <f t="shared" si="288"/>
        <v/>
      </c>
      <c r="S83" s="103" t="str">
        <f t="shared" si="289"/>
        <v/>
      </c>
      <c r="T83" s="103" t="str">
        <f t="shared" si="290"/>
        <v/>
      </c>
      <c r="U83" s="102" t="str">
        <f t="shared" si="291"/>
        <v/>
      </c>
      <c r="V83" s="103" t="str">
        <f t="shared" si="292"/>
        <v/>
      </c>
      <c r="W83" s="103" t="str">
        <f t="shared" si="293"/>
        <v/>
      </c>
      <c r="X83" s="103" t="str">
        <f t="shared" si="294"/>
        <v/>
      </c>
      <c r="Y83" s="103" t="str">
        <f t="shared" si="295"/>
        <v/>
      </c>
      <c r="Z83" s="102" t="str">
        <f t="shared" si="296"/>
        <v/>
      </c>
      <c r="AA83" s="103" t="str">
        <f t="shared" si="297"/>
        <v/>
      </c>
      <c r="AB83" s="103" t="str">
        <f t="shared" si="298"/>
        <v/>
      </c>
      <c r="AC83" s="103" t="str">
        <f t="shared" si="299"/>
        <v/>
      </c>
      <c r="AD83" s="103" t="str">
        <f t="shared" si="300"/>
        <v/>
      </c>
      <c r="AE83" s="102" t="str">
        <f t="shared" si="301"/>
        <v/>
      </c>
      <c r="AF83" s="103" t="str">
        <f t="shared" si="302"/>
        <v/>
      </c>
      <c r="AG83" s="103" t="str">
        <f t="shared" si="303"/>
        <v/>
      </c>
      <c r="AH83" s="103" t="str">
        <f t="shared" si="304"/>
        <v/>
      </c>
      <c r="AI83" s="103" t="str">
        <f t="shared" si="305"/>
        <v/>
      </c>
      <c r="AJ83" s="102" t="str">
        <f t="shared" si="306"/>
        <v/>
      </c>
      <c r="AK83" s="103" t="str">
        <f t="shared" si="307"/>
        <v/>
      </c>
      <c r="AL83" s="103" t="str">
        <f t="shared" si="308"/>
        <v/>
      </c>
      <c r="AM83" s="103" t="str">
        <f t="shared" si="309"/>
        <v/>
      </c>
      <c r="AN83" s="136" t="str">
        <f t="shared" si="310"/>
        <v/>
      </c>
      <c r="AO83" s="55" t="e">
        <f t="shared" si="311"/>
        <v>#N/A</v>
      </c>
      <c r="AP83" s="52" t="str">
        <f t="shared" si="312"/>
        <v/>
      </c>
      <c r="AQ83" s="118" t="str">
        <f t="shared" si="313"/>
        <v/>
      </c>
      <c r="AR83" s="118">
        <f t="shared" si="314"/>
        <v>0</v>
      </c>
      <c r="AS83" s="56">
        <f t="shared" si="315"/>
        <v>0</v>
      </c>
      <c r="AT83" s="90"/>
      <c r="AU83" s="54" t="str">
        <f t="shared" si="316"/>
        <v/>
      </c>
      <c r="AV83" s="52" t="str">
        <f t="shared" si="317"/>
        <v/>
      </c>
      <c r="AW83" s="52" t="str">
        <f t="shared" si="318"/>
        <v/>
      </c>
      <c r="AX83" s="52" t="str">
        <f t="shared" si="319"/>
        <v/>
      </c>
      <c r="AY83" s="53" t="str">
        <f t="shared" si="320"/>
        <v/>
      </c>
      <c r="AZ83" s="51" t="str">
        <f t="shared" si="321"/>
        <v/>
      </c>
      <c r="BA83" s="52" t="str">
        <f t="shared" si="322"/>
        <v/>
      </c>
      <c r="BB83" s="52" t="str">
        <f t="shared" si="323"/>
        <v/>
      </c>
      <c r="BC83" s="54" t="str">
        <f t="shared" si="324"/>
        <v/>
      </c>
      <c r="BD83" s="53" t="str">
        <f t="shared" si="325"/>
        <v/>
      </c>
      <c r="BE83" s="51" t="str">
        <f t="shared" si="326"/>
        <v/>
      </c>
      <c r="BF83" s="52" t="str">
        <f t="shared" si="327"/>
        <v/>
      </c>
      <c r="BG83" s="52" t="str">
        <f t="shared" si="328"/>
        <v/>
      </c>
      <c r="BH83" s="52" t="str">
        <f t="shared" si="329"/>
        <v/>
      </c>
      <c r="BI83" s="53" t="str">
        <f t="shared" si="330"/>
        <v/>
      </c>
      <c r="BJ83" s="51" t="str">
        <f t="shared" si="331"/>
        <v/>
      </c>
      <c r="BK83" s="52" t="str">
        <f t="shared" si="332"/>
        <v/>
      </c>
      <c r="BL83" s="52" t="str">
        <f t="shared" si="333"/>
        <v/>
      </c>
      <c r="BM83" s="52" t="str">
        <f t="shared" si="334"/>
        <v/>
      </c>
      <c r="BN83" s="53" t="str">
        <f t="shared" si="335"/>
        <v/>
      </c>
      <c r="BO83" s="51" t="str">
        <f t="shared" si="336"/>
        <v/>
      </c>
      <c r="BP83" s="52" t="str">
        <f t="shared" si="337"/>
        <v/>
      </c>
      <c r="BQ83" s="52" t="str">
        <f t="shared" si="338"/>
        <v/>
      </c>
      <c r="BR83" s="52" t="str">
        <f t="shared" si="339"/>
        <v/>
      </c>
      <c r="BS83" s="53" t="str">
        <f t="shared" si="340"/>
        <v/>
      </c>
      <c r="BT83" s="51" t="str">
        <f t="shared" si="341"/>
        <v/>
      </c>
      <c r="BU83" s="52" t="str">
        <f t="shared" si="342"/>
        <v/>
      </c>
      <c r="BV83" s="52" t="str">
        <f t="shared" si="343"/>
        <v/>
      </c>
      <c r="BW83" s="52" t="str">
        <f t="shared" si="344"/>
        <v/>
      </c>
      <c r="BX83" s="53" t="str">
        <f t="shared" si="345"/>
        <v/>
      </c>
      <c r="BY83" s="55" t="e">
        <f t="shared" si="346"/>
        <v>#N/A</v>
      </c>
      <c r="BZ83" s="52" t="str">
        <f t="shared" si="347"/>
        <v/>
      </c>
      <c r="CA83" s="118" t="str">
        <f t="shared" si="348"/>
        <v/>
      </c>
      <c r="CB83" s="118">
        <f t="shared" si="349"/>
        <v>0</v>
      </c>
      <c r="CC83" s="56">
        <f t="shared" si="350"/>
        <v>0</v>
      </c>
      <c r="CD83" s="90"/>
      <c r="CE83" s="54" t="str">
        <f t="shared" si="351"/>
        <v/>
      </c>
      <c r="CF83" s="52" t="str">
        <f t="shared" si="352"/>
        <v/>
      </c>
      <c r="CG83" s="52" t="str">
        <f t="shared" si="353"/>
        <v/>
      </c>
      <c r="CH83" s="52" t="str">
        <f t="shared" si="354"/>
        <v/>
      </c>
      <c r="CI83" s="53" t="str">
        <f t="shared" si="355"/>
        <v/>
      </c>
      <c r="CJ83" s="51" t="str">
        <f t="shared" si="356"/>
        <v/>
      </c>
      <c r="CK83" s="52" t="str">
        <f t="shared" si="357"/>
        <v/>
      </c>
      <c r="CL83" s="52" t="str">
        <f t="shared" si="358"/>
        <v/>
      </c>
      <c r="CM83" s="54" t="str">
        <f t="shared" si="359"/>
        <v/>
      </c>
      <c r="CN83" s="53" t="str">
        <f t="shared" si="360"/>
        <v/>
      </c>
      <c r="CO83" s="51" t="str">
        <f t="shared" si="361"/>
        <v/>
      </c>
      <c r="CP83" s="52" t="str">
        <f t="shared" si="362"/>
        <v/>
      </c>
      <c r="CQ83" s="52" t="str">
        <f>IF(IF(CP83&lt;&gt;"",IF(MAX(COUNTIF($CP83:$CP$89,$CP$6:$CP$89))&gt;1,"x",""),"")&lt;&gt;"",CP83+1,"")</f>
        <v/>
      </c>
      <c r="CR83" s="52" t="str">
        <f t="shared" si="363"/>
        <v/>
      </c>
      <c r="CS83" s="53" t="str">
        <f t="shared" si="364"/>
        <v/>
      </c>
      <c r="CT83" s="51" t="str">
        <f t="shared" si="365"/>
        <v/>
      </c>
      <c r="CU83" s="52" t="str">
        <f t="shared" si="366"/>
        <v/>
      </c>
      <c r="CV83" s="52" t="str">
        <f t="shared" si="367"/>
        <v/>
      </c>
      <c r="CW83" s="52" t="str">
        <f t="shared" si="368"/>
        <v/>
      </c>
      <c r="CX83" s="53" t="str">
        <f t="shared" si="369"/>
        <v/>
      </c>
      <c r="CY83" s="51" t="str">
        <f t="shared" si="370"/>
        <v/>
      </c>
      <c r="CZ83" s="52" t="str">
        <f t="shared" si="371"/>
        <v/>
      </c>
      <c r="DA83" s="52" t="str">
        <f t="shared" si="372"/>
        <v/>
      </c>
      <c r="DB83" s="52" t="str">
        <f t="shared" si="373"/>
        <v/>
      </c>
      <c r="DC83" s="53" t="str">
        <f t="shared" si="374"/>
        <v/>
      </c>
      <c r="DD83" s="51" t="str">
        <f t="shared" si="375"/>
        <v/>
      </c>
      <c r="DE83" s="52" t="str">
        <f t="shared" si="376"/>
        <v/>
      </c>
      <c r="DF83" s="52" t="str">
        <f t="shared" si="377"/>
        <v/>
      </c>
      <c r="DG83" s="52" t="str">
        <f t="shared" si="378"/>
        <v/>
      </c>
      <c r="DH83" s="53" t="str">
        <f t="shared" si="379"/>
        <v/>
      </c>
      <c r="DI83" s="55" t="e">
        <f t="shared" si="380"/>
        <v>#N/A</v>
      </c>
      <c r="DJ83" s="52" t="str">
        <f t="shared" si="381"/>
        <v/>
      </c>
      <c r="DK83" s="52" t="str">
        <f t="shared" si="382"/>
        <v/>
      </c>
      <c r="DL83" s="156">
        <f t="shared" si="383"/>
        <v>0</v>
      </c>
      <c r="DM83" s="56">
        <f t="shared" si="384"/>
        <v>0</v>
      </c>
      <c r="DN83" s="90"/>
      <c r="DO83" s="52" t="str">
        <f t="shared" si="385"/>
        <v/>
      </c>
      <c r="DP83" s="52" t="str">
        <f t="shared" si="386"/>
        <v/>
      </c>
      <c r="DQ83" s="52" t="str">
        <f t="shared" si="387"/>
        <v/>
      </c>
      <c r="DR83" s="52" t="str">
        <f t="shared" si="388"/>
        <v/>
      </c>
      <c r="DS83" s="53" t="str">
        <f t="shared" si="389"/>
        <v/>
      </c>
      <c r="DT83" s="51" t="str">
        <f t="shared" si="390"/>
        <v/>
      </c>
      <c r="DU83" s="52" t="str">
        <f t="shared" si="391"/>
        <v/>
      </c>
      <c r="DV83" s="52" t="str">
        <f t="shared" si="392"/>
        <v/>
      </c>
      <c r="DW83" s="54" t="str">
        <f t="shared" si="393"/>
        <v/>
      </c>
      <c r="DX83" s="53" t="str">
        <f t="shared" si="394"/>
        <v/>
      </c>
      <c r="DY83" s="51" t="str">
        <f t="shared" si="395"/>
        <v/>
      </c>
      <c r="DZ83" s="52" t="str">
        <f t="shared" si="396"/>
        <v/>
      </c>
      <c r="EA83" s="52" t="str">
        <f t="shared" si="397"/>
        <v/>
      </c>
      <c r="EB83" s="52" t="str">
        <f t="shared" si="398"/>
        <v/>
      </c>
      <c r="EC83" s="53" t="str">
        <f t="shared" si="399"/>
        <v/>
      </c>
      <c r="ED83" s="51" t="str">
        <f t="shared" si="400"/>
        <v/>
      </c>
      <c r="EE83" s="52" t="str">
        <f t="shared" si="401"/>
        <v/>
      </c>
      <c r="EF83" s="52" t="str">
        <f t="shared" si="402"/>
        <v/>
      </c>
      <c r="EG83" s="52" t="str">
        <f t="shared" si="403"/>
        <v/>
      </c>
      <c r="EH83" s="53" t="str">
        <f t="shared" si="404"/>
        <v/>
      </c>
      <c r="EI83" s="51" t="str">
        <f t="shared" si="405"/>
        <v/>
      </c>
      <c r="EJ83" s="52" t="str">
        <f t="shared" si="406"/>
        <v/>
      </c>
      <c r="EK83" s="52" t="str">
        <f t="shared" si="407"/>
        <v/>
      </c>
      <c r="EL83" s="52" t="str">
        <f t="shared" si="408"/>
        <v/>
      </c>
      <c r="EM83" s="53" t="str">
        <f t="shared" si="409"/>
        <v/>
      </c>
      <c r="EN83" s="51" t="str">
        <f t="shared" si="410"/>
        <v/>
      </c>
      <c r="EO83" s="52" t="str">
        <f t="shared" si="411"/>
        <v/>
      </c>
      <c r="EP83" s="52" t="str">
        <f t="shared" si="412"/>
        <v/>
      </c>
      <c r="EQ83" s="52" t="str">
        <f t="shared" si="413"/>
        <v/>
      </c>
      <c r="ER83" s="53" t="str">
        <f t="shared" si="414"/>
        <v/>
      </c>
      <c r="ES83" s="57" t="e">
        <f t="shared" si="135"/>
        <v>#N/A</v>
      </c>
      <c r="ET83" s="52" t="str">
        <f t="shared" si="415"/>
        <v/>
      </c>
      <c r="EU83" s="118" t="str">
        <f t="shared" si="416"/>
        <v/>
      </c>
      <c r="EV83" s="118">
        <f t="shared" si="417"/>
        <v>0</v>
      </c>
      <c r="EW83" s="56">
        <f t="shared" si="418"/>
        <v>0</v>
      </c>
      <c r="EX83" s="90"/>
      <c r="EY83" s="52" t="str">
        <f t="shared" si="419"/>
        <v/>
      </c>
      <c r="EZ83" s="52" t="str">
        <f t="shared" si="420"/>
        <v/>
      </c>
      <c r="FA83" s="52" t="str">
        <f t="shared" si="421"/>
        <v/>
      </c>
      <c r="FB83" s="52" t="str">
        <f t="shared" si="422"/>
        <v/>
      </c>
      <c r="FC83" s="56" t="str">
        <f t="shared" si="423"/>
        <v/>
      </c>
      <c r="FD83" s="51" t="str">
        <f t="shared" si="424"/>
        <v/>
      </c>
      <c r="FE83" s="52" t="str">
        <f t="shared" si="425"/>
        <v/>
      </c>
      <c r="FF83" s="52" t="str">
        <f t="shared" si="426"/>
        <v/>
      </c>
      <c r="FG83" s="54" t="str">
        <f t="shared" si="427"/>
        <v/>
      </c>
      <c r="FH83" s="56" t="str">
        <f t="shared" si="428"/>
        <v/>
      </c>
      <c r="FI83" s="51" t="str">
        <f t="shared" si="429"/>
        <v/>
      </c>
      <c r="FJ83" s="52" t="str">
        <f t="shared" si="430"/>
        <v/>
      </c>
      <c r="FK83" s="52" t="str">
        <f t="shared" si="431"/>
        <v/>
      </c>
      <c r="FL83" s="52" t="str">
        <f t="shared" si="432"/>
        <v/>
      </c>
      <c r="FM83" s="56" t="str">
        <f t="shared" si="433"/>
        <v/>
      </c>
      <c r="FN83" s="51" t="str">
        <f t="shared" si="434"/>
        <v/>
      </c>
      <c r="FO83" s="52" t="str">
        <f t="shared" si="435"/>
        <v/>
      </c>
      <c r="FP83" s="52" t="str">
        <f t="shared" si="436"/>
        <v/>
      </c>
      <c r="FQ83" s="52" t="str">
        <f t="shared" si="437"/>
        <v/>
      </c>
      <c r="FR83" s="56" t="str">
        <f t="shared" si="438"/>
        <v/>
      </c>
      <c r="FS83" s="51" t="str">
        <f t="shared" si="439"/>
        <v/>
      </c>
      <c r="FT83" s="52" t="str">
        <f t="shared" si="440"/>
        <v/>
      </c>
      <c r="FU83" s="52" t="str">
        <f t="shared" si="441"/>
        <v/>
      </c>
      <c r="FV83" s="52" t="str">
        <f t="shared" si="442"/>
        <v/>
      </c>
      <c r="FW83" s="56" t="str">
        <f t="shared" si="443"/>
        <v/>
      </c>
      <c r="FX83" s="51" t="str">
        <f t="shared" si="444"/>
        <v/>
      </c>
      <c r="FY83" s="52" t="str">
        <f t="shared" si="445"/>
        <v/>
      </c>
      <c r="FZ83" s="52" t="str">
        <f t="shared" si="446"/>
        <v/>
      </c>
      <c r="GA83" s="52" t="str">
        <f t="shared" si="447"/>
        <v/>
      </c>
      <c r="GB83" s="56" t="str">
        <f t="shared" si="448"/>
        <v/>
      </c>
      <c r="GC83" s="57" t="e">
        <f t="shared" si="449"/>
        <v>#N/A</v>
      </c>
      <c r="GD83" s="52" t="str">
        <f t="shared" si="450"/>
        <v/>
      </c>
      <c r="GE83" s="118" t="str">
        <f t="shared" si="451"/>
        <v/>
      </c>
      <c r="GF83" s="118">
        <f t="shared" si="452"/>
        <v>0</v>
      </c>
      <c r="GG83" s="56">
        <f t="shared" si="453"/>
        <v>0</v>
      </c>
      <c r="GH83" s="90"/>
      <c r="GI83" s="52" t="str">
        <f t="shared" si="454"/>
        <v/>
      </c>
      <c r="GJ83" s="52" t="str">
        <f t="shared" si="455"/>
        <v/>
      </c>
      <c r="GK83" s="52" t="str">
        <f t="shared" si="456"/>
        <v/>
      </c>
      <c r="GL83" s="52" t="str">
        <f t="shared" si="457"/>
        <v/>
      </c>
      <c r="GM83" s="53" t="str">
        <f t="shared" si="458"/>
        <v/>
      </c>
      <c r="GN83" s="51" t="str">
        <f t="shared" si="459"/>
        <v/>
      </c>
      <c r="GO83" s="52" t="str">
        <f t="shared" si="460"/>
        <v/>
      </c>
      <c r="GP83" s="52" t="str">
        <f t="shared" si="461"/>
        <v/>
      </c>
      <c r="GQ83" s="54" t="str">
        <f t="shared" si="462"/>
        <v/>
      </c>
      <c r="GR83" s="53" t="str">
        <f t="shared" si="463"/>
        <v/>
      </c>
      <c r="GS83" s="51" t="str">
        <f t="shared" si="464"/>
        <v/>
      </c>
      <c r="GT83" s="52" t="str">
        <f t="shared" si="465"/>
        <v/>
      </c>
      <c r="GU83" s="52" t="str">
        <f t="shared" si="466"/>
        <v/>
      </c>
      <c r="GV83" s="52" t="str">
        <f t="shared" si="467"/>
        <v/>
      </c>
      <c r="GW83" s="53" t="str">
        <f t="shared" si="468"/>
        <v/>
      </c>
      <c r="GX83" s="51" t="str">
        <f t="shared" si="469"/>
        <v/>
      </c>
      <c r="GY83" s="52" t="str">
        <f t="shared" si="470"/>
        <v/>
      </c>
      <c r="GZ83" s="52" t="str">
        <f t="shared" si="471"/>
        <v/>
      </c>
      <c r="HA83" s="52" t="str">
        <f t="shared" si="472"/>
        <v/>
      </c>
      <c r="HB83" s="53" t="str">
        <f t="shared" si="473"/>
        <v/>
      </c>
      <c r="HC83" s="51" t="str">
        <f t="shared" si="474"/>
        <v/>
      </c>
      <c r="HD83" s="52" t="str">
        <f t="shared" si="475"/>
        <v/>
      </c>
      <c r="HE83" s="52" t="str">
        <f t="shared" si="476"/>
        <v/>
      </c>
      <c r="HF83" s="52" t="str">
        <f t="shared" si="477"/>
        <v/>
      </c>
      <c r="HG83" s="53" t="str">
        <f t="shared" si="478"/>
        <v/>
      </c>
      <c r="HH83" s="51" t="str">
        <f t="shared" si="479"/>
        <v/>
      </c>
      <c r="HI83" s="52" t="str">
        <f t="shared" si="480"/>
        <v/>
      </c>
      <c r="HJ83" s="52" t="str">
        <f t="shared" si="481"/>
        <v/>
      </c>
      <c r="HK83" s="52" t="str">
        <f t="shared" si="482"/>
        <v/>
      </c>
      <c r="HL83" s="53" t="str">
        <f t="shared" si="483"/>
        <v/>
      </c>
      <c r="HM83" s="57" t="e">
        <f t="shared" si="484"/>
        <v>#N/A</v>
      </c>
      <c r="HN83" s="52" t="str">
        <f t="shared" si="485"/>
        <v/>
      </c>
      <c r="HO83" s="118" t="str">
        <f t="shared" si="486"/>
        <v/>
      </c>
      <c r="HP83" s="118">
        <f t="shared" si="487"/>
        <v>0</v>
      </c>
      <c r="HQ83" s="56">
        <f t="shared" si="488"/>
        <v>0</v>
      </c>
      <c r="HR83" s="90"/>
      <c r="HS83" s="52" t="str">
        <f t="shared" si="489"/>
        <v/>
      </c>
      <c r="HT83" s="52" t="str">
        <f t="shared" si="490"/>
        <v/>
      </c>
      <c r="HU83" s="52" t="str">
        <f t="shared" si="491"/>
        <v/>
      </c>
      <c r="HV83" s="52" t="str">
        <f t="shared" si="213"/>
        <v/>
      </c>
      <c r="HW83" s="53" t="str">
        <f t="shared" si="214"/>
        <v/>
      </c>
      <c r="HX83" s="51" t="str">
        <f t="shared" si="492"/>
        <v/>
      </c>
      <c r="HY83" s="52" t="str">
        <f t="shared" si="493"/>
        <v/>
      </c>
      <c r="HZ83" s="52" t="str">
        <f t="shared" si="494"/>
        <v/>
      </c>
      <c r="IA83" s="54" t="str">
        <f t="shared" si="218"/>
        <v/>
      </c>
      <c r="IB83" s="53" t="str">
        <f t="shared" si="219"/>
        <v/>
      </c>
      <c r="IC83" s="51" t="str">
        <f t="shared" si="495"/>
        <v/>
      </c>
      <c r="ID83" s="52" t="str">
        <f t="shared" si="496"/>
        <v/>
      </c>
      <c r="IE83" s="52" t="str">
        <f t="shared" si="497"/>
        <v/>
      </c>
      <c r="IF83" s="52" t="str">
        <f t="shared" si="498"/>
        <v/>
      </c>
      <c r="IG83" s="53" t="str">
        <f t="shared" si="499"/>
        <v/>
      </c>
      <c r="IH83" s="51" t="str">
        <f t="shared" si="500"/>
        <v/>
      </c>
      <c r="II83" s="52" t="str">
        <f t="shared" si="501"/>
        <v/>
      </c>
      <c r="IJ83" s="52" t="str">
        <f t="shared" si="502"/>
        <v/>
      </c>
      <c r="IK83" s="52" t="str">
        <f t="shared" si="228"/>
        <v/>
      </c>
      <c r="IL83" s="53" t="str">
        <f t="shared" si="229"/>
        <v/>
      </c>
      <c r="IM83" s="51" t="str">
        <f t="shared" si="503"/>
        <v/>
      </c>
      <c r="IN83" s="52" t="str">
        <f t="shared" si="504"/>
        <v/>
      </c>
      <c r="IO83" s="52" t="str">
        <f t="shared" si="505"/>
        <v/>
      </c>
      <c r="IP83" s="52" t="str">
        <f t="shared" si="233"/>
        <v/>
      </c>
      <c r="IQ83" s="53" t="str">
        <f t="shared" si="234"/>
        <v/>
      </c>
      <c r="IR83" s="51" t="str">
        <f t="shared" si="506"/>
        <v/>
      </c>
      <c r="IS83" s="52" t="str">
        <f t="shared" si="507"/>
        <v/>
      </c>
      <c r="IT83" s="52" t="str">
        <f t="shared" si="508"/>
        <v/>
      </c>
      <c r="IU83" s="52" t="str">
        <f t="shared" si="238"/>
        <v/>
      </c>
      <c r="IV83" s="53" t="str">
        <f t="shared" si="239"/>
        <v/>
      </c>
      <c r="IW83" s="57" t="e">
        <f t="shared" si="509"/>
        <v>#N/A</v>
      </c>
      <c r="IX83" s="52" t="str">
        <f t="shared" si="510"/>
        <v/>
      </c>
      <c r="IY83" s="118" t="str">
        <f t="shared" si="511"/>
        <v/>
      </c>
      <c r="IZ83" s="118">
        <f t="shared" si="512"/>
        <v>0</v>
      </c>
      <c r="JA83" s="56">
        <f t="shared" si="513"/>
        <v>0</v>
      </c>
      <c r="JB83" s="90"/>
      <c r="JC83" s="52" t="str">
        <f t="shared" si="514"/>
        <v/>
      </c>
      <c r="JD83" s="52" t="str">
        <f t="shared" si="515"/>
        <v/>
      </c>
      <c r="JE83" s="52" t="str">
        <f t="shared" si="516"/>
        <v/>
      </c>
      <c r="JF83" s="52" t="str">
        <f t="shared" si="517"/>
        <v/>
      </c>
      <c r="JG83" s="53" t="str">
        <f t="shared" si="518"/>
        <v/>
      </c>
      <c r="JH83" s="51" t="str">
        <f t="shared" si="519"/>
        <v/>
      </c>
      <c r="JI83" s="52" t="str">
        <f t="shared" si="520"/>
        <v/>
      </c>
      <c r="JJ83" s="52" t="str">
        <f t="shared" si="521"/>
        <v/>
      </c>
      <c r="JK83" s="54" t="str">
        <f t="shared" si="522"/>
        <v/>
      </c>
      <c r="JL83" s="53" t="str">
        <f t="shared" si="523"/>
        <v/>
      </c>
      <c r="JM83" s="51" t="str">
        <f t="shared" si="524"/>
        <v/>
      </c>
      <c r="JN83" s="52" t="str">
        <f t="shared" si="525"/>
        <v/>
      </c>
      <c r="JO83" s="52" t="str">
        <f t="shared" si="526"/>
        <v/>
      </c>
      <c r="JP83" s="52" t="str">
        <f t="shared" si="527"/>
        <v/>
      </c>
      <c r="JQ83" s="53" t="str">
        <f t="shared" si="528"/>
        <v/>
      </c>
      <c r="JR83" s="51" t="str">
        <f t="shared" si="529"/>
        <v/>
      </c>
      <c r="JS83" s="52" t="str">
        <f t="shared" si="530"/>
        <v/>
      </c>
      <c r="JT83" s="52" t="str">
        <f t="shared" si="531"/>
        <v/>
      </c>
      <c r="JU83" s="52" t="str">
        <f t="shared" si="532"/>
        <v/>
      </c>
      <c r="JV83" s="53" t="str">
        <f t="shared" si="533"/>
        <v/>
      </c>
      <c r="JW83" s="51" t="str">
        <f t="shared" si="534"/>
        <v/>
      </c>
      <c r="JX83" s="52" t="str">
        <f t="shared" si="535"/>
        <v/>
      </c>
      <c r="JY83" s="52" t="str">
        <f t="shared" si="536"/>
        <v/>
      </c>
      <c r="JZ83" s="52" t="str">
        <f t="shared" si="537"/>
        <v/>
      </c>
      <c r="KA83" s="53" t="str">
        <f t="shared" si="538"/>
        <v/>
      </c>
      <c r="KB83" s="51" t="str">
        <f t="shared" si="539"/>
        <v/>
      </c>
      <c r="KC83" s="52" t="str">
        <f t="shared" si="540"/>
        <v/>
      </c>
      <c r="KD83" s="52" t="str">
        <f t="shared" si="541"/>
        <v/>
      </c>
      <c r="KE83" s="52" t="str">
        <f t="shared" si="542"/>
        <v/>
      </c>
      <c r="KF83" s="53" t="str">
        <f t="shared" si="543"/>
        <v/>
      </c>
      <c r="KG83" s="57" t="e">
        <f t="shared" si="544"/>
        <v>#N/A</v>
      </c>
      <c r="KH83" s="52" t="str">
        <f t="shared" si="545"/>
        <v/>
      </c>
      <c r="KI83" s="118" t="str">
        <f t="shared" si="546"/>
        <v/>
      </c>
      <c r="KJ83" s="118">
        <f t="shared" si="547"/>
        <v>0</v>
      </c>
      <c r="KK83" s="56">
        <f t="shared" si="548"/>
        <v>0</v>
      </c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</row>
    <row r="84" spans="1:358" s="1" customFormat="1" x14ac:dyDescent="0.25">
      <c r="A84" s="35"/>
      <c r="B84" s="45">
        <v>79</v>
      </c>
      <c r="C84" s="46"/>
      <c r="D84" s="47"/>
      <c r="E84" s="48"/>
      <c r="F84" s="109"/>
      <c r="G84" s="49"/>
      <c r="H84" s="50"/>
      <c r="I84" s="187">
        <f t="shared" si="280"/>
        <v>0</v>
      </c>
      <c r="J84" s="116"/>
      <c r="K84" s="102" t="str">
        <f t="shared" si="281"/>
        <v/>
      </c>
      <c r="L84" s="103" t="str">
        <f t="shared" si="282"/>
        <v/>
      </c>
      <c r="M84" s="103" t="str">
        <f t="shared" si="283"/>
        <v/>
      </c>
      <c r="N84" s="103" t="str">
        <f t="shared" si="284"/>
        <v/>
      </c>
      <c r="O84" s="103" t="str">
        <f t="shared" si="285"/>
        <v/>
      </c>
      <c r="P84" s="102" t="str">
        <f t="shared" si="286"/>
        <v/>
      </c>
      <c r="Q84" s="103" t="str">
        <f t="shared" si="287"/>
        <v/>
      </c>
      <c r="R84" s="103" t="str">
        <f t="shared" si="288"/>
        <v/>
      </c>
      <c r="S84" s="103" t="str">
        <f t="shared" si="289"/>
        <v/>
      </c>
      <c r="T84" s="103" t="str">
        <f t="shared" si="290"/>
        <v/>
      </c>
      <c r="U84" s="102" t="str">
        <f t="shared" si="291"/>
        <v/>
      </c>
      <c r="V84" s="103" t="str">
        <f t="shared" si="292"/>
        <v/>
      </c>
      <c r="W84" s="103" t="str">
        <f t="shared" si="293"/>
        <v/>
      </c>
      <c r="X84" s="103" t="str">
        <f t="shared" si="294"/>
        <v/>
      </c>
      <c r="Y84" s="103" t="str">
        <f t="shared" si="295"/>
        <v/>
      </c>
      <c r="Z84" s="102" t="str">
        <f t="shared" si="296"/>
        <v/>
      </c>
      <c r="AA84" s="103" t="str">
        <f t="shared" si="297"/>
        <v/>
      </c>
      <c r="AB84" s="103" t="str">
        <f t="shared" si="298"/>
        <v/>
      </c>
      <c r="AC84" s="103" t="str">
        <f t="shared" si="299"/>
        <v/>
      </c>
      <c r="AD84" s="103" t="str">
        <f t="shared" si="300"/>
        <v/>
      </c>
      <c r="AE84" s="102" t="str">
        <f t="shared" si="301"/>
        <v/>
      </c>
      <c r="AF84" s="103" t="str">
        <f t="shared" si="302"/>
        <v/>
      </c>
      <c r="AG84" s="103" t="str">
        <f t="shared" si="303"/>
        <v/>
      </c>
      <c r="AH84" s="103" t="str">
        <f t="shared" si="304"/>
        <v/>
      </c>
      <c r="AI84" s="103" t="str">
        <f t="shared" si="305"/>
        <v/>
      </c>
      <c r="AJ84" s="102" t="str">
        <f t="shared" si="306"/>
        <v/>
      </c>
      <c r="AK84" s="103" t="str">
        <f t="shared" si="307"/>
        <v/>
      </c>
      <c r="AL84" s="103" t="str">
        <f t="shared" si="308"/>
        <v/>
      </c>
      <c r="AM84" s="103" t="str">
        <f t="shared" si="309"/>
        <v/>
      </c>
      <c r="AN84" s="136" t="str">
        <f t="shared" si="310"/>
        <v/>
      </c>
      <c r="AO84" s="55" t="e">
        <f t="shared" si="311"/>
        <v>#N/A</v>
      </c>
      <c r="AP84" s="52" t="str">
        <f t="shared" si="312"/>
        <v/>
      </c>
      <c r="AQ84" s="118" t="str">
        <f t="shared" si="313"/>
        <v/>
      </c>
      <c r="AR84" s="118">
        <f t="shared" si="314"/>
        <v>0</v>
      </c>
      <c r="AS84" s="56">
        <f t="shared" si="315"/>
        <v>0</v>
      </c>
      <c r="AT84" s="90"/>
      <c r="AU84" s="54" t="str">
        <f t="shared" si="316"/>
        <v/>
      </c>
      <c r="AV84" s="52" t="str">
        <f t="shared" si="317"/>
        <v/>
      </c>
      <c r="AW84" s="52" t="str">
        <f t="shared" si="318"/>
        <v/>
      </c>
      <c r="AX84" s="52" t="str">
        <f t="shared" si="319"/>
        <v/>
      </c>
      <c r="AY84" s="53" t="str">
        <f t="shared" si="320"/>
        <v/>
      </c>
      <c r="AZ84" s="51" t="str">
        <f t="shared" si="321"/>
        <v/>
      </c>
      <c r="BA84" s="52" t="str">
        <f t="shared" si="322"/>
        <v/>
      </c>
      <c r="BB84" s="52" t="str">
        <f t="shared" si="323"/>
        <v/>
      </c>
      <c r="BC84" s="54" t="str">
        <f t="shared" si="324"/>
        <v/>
      </c>
      <c r="BD84" s="53" t="str">
        <f t="shared" si="325"/>
        <v/>
      </c>
      <c r="BE84" s="51" t="str">
        <f t="shared" si="326"/>
        <v/>
      </c>
      <c r="BF84" s="52" t="str">
        <f t="shared" si="327"/>
        <v/>
      </c>
      <c r="BG84" s="52" t="str">
        <f t="shared" si="328"/>
        <v/>
      </c>
      <c r="BH84" s="52" t="str">
        <f t="shared" si="329"/>
        <v/>
      </c>
      <c r="BI84" s="53" t="str">
        <f t="shared" si="330"/>
        <v/>
      </c>
      <c r="BJ84" s="51" t="str">
        <f t="shared" si="331"/>
        <v/>
      </c>
      <c r="BK84" s="52" t="str">
        <f t="shared" si="332"/>
        <v/>
      </c>
      <c r="BL84" s="52" t="str">
        <f t="shared" si="333"/>
        <v/>
      </c>
      <c r="BM84" s="52" t="str">
        <f t="shared" si="334"/>
        <v/>
      </c>
      <c r="BN84" s="53" t="str">
        <f t="shared" si="335"/>
        <v/>
      </c>
      <c r="BO84" s="51" t="str">
        <f t="shared" si="336"/>
        <v/>
      </c>
      <c r="BP84" s="52" t="str">
        <f t="shared" si="337"/>
        <v/>
      </c>
      <c r="BQ84" s="52" t="str">
        <f t="shared" si="338"/>
        <v/>
      </c>
      <c r="BR84" s="52" t="str">
        <f t="shared" si="339"/>
        <v/>
      </c>
      <c r="BS84" s="53" t="str">
        <f t="shared" si="340"/>
        <v/>
      </c>
      <c r="BT84" s="51" t="str">
        <f t="shared" si="341"/>
        <v/>
      </c>
      <c r="BU84" s="52" t="str">
        <f t="shared" si="342"/>
        <v/>
      </c>
      <c r="BV84" s="52" t="str">
        <f t="shared" si="343"/>
        <v/>
      </c>
      <c r="BW84" s="52" t="str">
        <f t="shared" si="344"/>
        <v/>
      </c>
      <c r="BX84" s="53" t="str">
        <f t="shared" si="345"/>
        <v/>
      </c>
      <c r="BY84" s="55" t="e">
        <f t="shared" si="346"/>
        <v>#N/A</v>
      </c>
      <c r="BZ84" s="52" t="str">
        <f t="shared" si="347"/>
        <v/>
      </c>
      <c r="CA84" s="118" t="str">
        <f t="shared" si="348"/>
        <v/>
      </c>
      <c r="CB84" s="118">
        <f t="shared" si="349"/>
        <v>0</v>
      </c>
      <c r="CC84" s="56">
        <f t="shared" si="350"/>
        <v>0</v>
      </c>
      <c r="CD84" s="90"/>
      <c r="CE84" s="54" t="str">
        <f t="shared" si="351"/>
        <v/>
      </c>
      <c r="CF84" s="52" t="str">
        <f t="shared" si="352"/>
        <v/>
      </c>
      <c r="CG84" s="52" t="str">
        <f t="shared" si="353"/>
        <v/>
      </c>
      <c r="CH84" s="52" t="str">
        <f t="shared" si="354"/>
        <v/>
      </c>
      <c r="CI84" s="53" t="str">
        <f t="shared" si="355"/>
        <v/>
      </c>
      <c r="CJ84" s="51" t="str">
        <f t="shared" si="356"/>
        <v/>
      </c>
      <c r="CK84" s="52" t="str">
        <f t="shared" si="357"/>
        <v/>
      </c>
      <c r="CL84" s="52" t="str">
        <f t="shared" si="358"/>
        <v/>
      </c>
      <c r="CM84" s="54" t="str">
        <f t="shared" si="359"/>
        <v/>
      </c>
      <c r="CN84" s="53" t="str">
        <f t="shared" si="360"/>
        <v/>
      </c>
      <c r="CO84" s="51" t="str">
        <f t="shared" si="361"/>
        <v/>
      </c>
      <c r="CP84" s="52" t="str">
        <f t="shared" si="362"/>
        <v/>
      </c>
      <c r="CQ84" s="52" t="str">
        <f>IF(IF(CP84&lt;&gt;"",IF(MAX(COUNTIF($CP84:$CP$89,$CP$6:$CP$89))&gt;1,"x",""),"")&lt;&gt;"",CP84+1,"")</f>
        <v/>
      </c>
      <c r="CR84" s="52" t="str">
        <f t="shared" si="363"/>
        <v/>
      </c>
      <c r="CS84" s="53" t="str">
        <f t="shared" si="364"/>
        <v/>
      </c>
      <c r="CT84" s="51" t="str">
        <f t="shared" si="365"/>
        <v/>
      </c>
      <c r="CU84" s="52" t="str">
        <f t="shared" si="366"/>
        <v/>
      </c>
      <c r="CV84" s="52" t="str">
        <f t="shared" si="367"/>
        <v/>
      </c>
      <c r="CW84" s="52" t="str">
        <f t="shared" si="368"/>
        <v/>
      </c>
      <c r="CX84" s="53" t="str">
        <f t="shared" si="369"/>
        <v/>
      </c>
      <c r="CY84" s="51" t="str">
        <f t="shared" si="370"/>
        <v/>
      </c>
      <c r="CZ84" s="52" t="str">
        <f t="shared" si="371"/>
        <v/>
      </c>
      <c r="DA84" s="52" t="str">
        <f t="shared" si="372"/>
        <v/>
      </c>
      <c r="DB84" s="52" t="str">
        <f t="shared" si="373"/>
        <v/>
      </c>
      <c r="DC84" s="53" t="str">
        <f t="shared" si="374"/>
        <v/>
      </c>
      <c r="DD84" s="51" t="str">
        <f t="shared" si="375"/>
        <v/>
      </c>
      <c r="DE84" s="52" t="str">
        <f t="shared" si="376"/>
        <v/>
      </c>
      <c r="DF84" s="52" t="str">
        <f t="shared" si="377"/>
        <v/>
      </c>
      <c r="DG84" s="52" t="str">
        <f t="shared" si="378"/>
        <v/>
      </c>
      <c r="DH84" s="53" t="str">
        <f t="shared" si="379"/>
        <v/>
      </c>
      <c r="DI84" s="55" t="e">
        <f t="shared" si="380"/>
        <v>#N/A</v>
      </c>
      <c r="DJ84" s="52" t="str">
        <f t="shared" si="381"/>
        <v/>
      </c>
      <c r="DK84" s="52" t="str">
        <f t="shared" si="382"/>
        <v/>
      </c>
      <c r="DL84" s="156">
        <f t="shared" si="383"/>
        <v>0</v>
      </c>
      <c r="DM84" s="56">
        <f t="shared" si="384"/>
        <v>0</v>
      </c>
      <c r="DN84" s="90"/>
      <c r="DO84" s="52" t="str">
        <f t="shared" si="385"/>
        <v/>
      </c>
      <c r="DP84" s="52" t="str">
        <f t="shared" si="386"/>
        <v/>
      </c>
      <c r="DQ84" s="52" t="str">
        <f t="shared" si="387"/>
        <v/>
      </c>
      <c r="DR84" s="52" t="str">
        <f t="shared" si="388"/>
        <v/>
      </c>
      <c r="DS84" s="53" t="str">
        <f t="shared" si="389"/>
        <v/>
      </c>
      <c r="DT84" s="51" t="str">
        <f t="shared" si="390"/>
        <v/>
      </c>
      <c r="DU84" s="52" t="str">
        <f t="shared" si="391"/>
        <v/>
      </c>
      <c r="DV84" s="52" t="str">
        <f t="shared" si="392"/>
        <v/>
      </c>
      <c r="DW84" s="54" t="str">
        <f t="shared" si="393"/>
        <v/>
      </c>
      <c r="DX84" s="53" t="str">
        <f t="shared" si="394"/>
        <v/>
      </c>
      <c r="DY84" s="51" t="str">
        <f t="shared" si="395"/>
        <v/>
      </c>
      <c r="DZ84" s="52" t="str">
        <f t="shared" si="396"/>
        <v/>
      </c>
      <c r="EA84" s="52" t="str">
        <f t="shared" si="397"/>
        <v/>
      </c>
      <c r="EB84" s="52" t="str">
        <f t="shared" si="398"/>
        <v/>
      </c>
      <c r="EC84" s="53" t="str">
        <f t="shared" si="399"/>
        <v/>
      </c>
      <c r="ED84" s="51" t="str">
        <f t="shared" si="400"/>
        <v/>
      </c>
      <c r="EE84" s="52" t="str">
        <f t="shared" si="401"/>
        <v/>
      </c>
      <c r="EF84" s="52" t="str">
        <f t="shared" si="402"/>
        <v/>
      </c>
      <c r="EG84" s="52" t="str">
        <f t="shared" si="403"/>
        <v/>
      </c>
      <c r="EH84" s="53" t="str">
        <f t="shared" si="404"/>
        <v/>
      </c>
      <c r="EI84" s="51" t="str">
        <f t="shared" si="405"/>
        <v/>
      </c>
      <c r="EJ84" s="52" t="str">
        <f t="shared" si="406"/>
        <v/>
      </c>
      <c r="EK84" s="52" t="str">
        <f t="shared" si="407"/>
        <v/>
      </c>
      <c r="EL84" s="52" t="str">
        <f t="shared" si="408"/>
        <v/>
      </c>
      <c r="EM84" s="53" t="str">
        <f t="shared" si="409"/>
        <v/>
      </c>
      <c r="EN84" s="51" t="str">
        <f t="shared" si="410"/>
        <v/>
      </c>
      <c r="EO84" s="52" t="str">
        <f t="shared" si="411"/>
        <v/>
      </c>
      <c r="EP84" s="52" t="str">
        <f t="shared" si="412"/>
        <v/>
      </c>
      <c r="EQ84" s="52" t="str">
        <f t="shared" si="413"/>
        <v/>
      </c>
      <c r="ER84" s="53" t="str">
        <f t="shared" si="414"/>
        <v/>
      </c>
      <c r="ES84" s="57" t="e">
        <f t="shared" si="135"/>
        <v>#N/A</v>
      </c>
      <c r="ET84" s="52" t="str">
        <f t="shared" si="415"/>
        <v/>
      </c>
      <c r="EU84" s="118" t="str">
        <f t="shared" si="416"/>
        <v/>
      </c>
      <c r="EV84" s="118">
        <f t="shared" si="417"/>
        <v>0</v>
      </c>
      <c r="EW84" s="56">
        <f t="shared" si="418"/>
        <v>0</v>
      </c>
      <c r="EX84" s="90"/>
      <c r="EY84" s="52" t="str">
        <f t="shared" si="419"/>
        <v/>
      </c>
      <c r="EZ84" s="52" t="str">
        <f t="shared" si="420"/>
        <v/>
      </c>
      <c r="FA84" s="52" t="str">
        <f t="shared" si="421"/>
        <v/>
      </c>
      <c r="FB84" s="52" t="str">
        <f t="shared" si="422"/>
        <v/>
      </c>
      <c r="FC84" s="56" t="str">
        <f t="shared" si="423"/>
        <v/>
      </c>
      <c r="FD84" s="51" t="str">
        <f t="shared" si="424"/>
        <v/>
      </c>
      <c r="FE84" s="52" t="str">
        <f t="shared" si="425"/>
        <v/>
      </c>
      <c r="FF84" s="52" t="str">
        <f t="shared" si="426"/>
        <v/>
      </c>
      <c r="FG84" s="54" t="str">
        <f t="shared" si="427"/>
        <v/>
      </c>
      <c r="FH84" s="56" t="str">
        <f t="shared" si="428"/>
        <v/>
      </c>
      <c r="FI84" s="51" t="str">
        <f t="shared" si="429"/>
        <v/>
      </c>
      <c r="FJ84" s="52" t="str">
        <f t="shared" si="430"/>
        <v/>
      </c>
      <c r="FK84" s="52" t="str">
        <f t="shared" si="431"/>
        <v/>
      </c>
      <c r="FL84" s="52" t="str">
        <f t="shared" si="432"/>
        <v/>
      </c>
      <c r="FM84" s="56" t="str">
        <f t="shared" si="433"/>
        <v/>
      </c>
      <c r="FN84" s="51" t="str">
        <f t="shared" si="434"/>
        <v/>
      </c>
      <c r="FO84" s="52" t="str">
        <f t="shared" si="435"/>
        <v/>
      </c>
      <c r="FP84" s="52" t="str">
        <f t="shared" si="436"/>
        <v/>
      </c>
      <c r="FQ84" s="52" t="str">
        <f t="shared" si="437"/>
        <v/>
      </c>
      <c r="FR84" s="56" t="str">
        <f t="shared" si="438"/>
        <v/>
      </c>
      <c r="FS84" s="51" t="str">
        <f t="shared" si="439"/>
        <v/>
      </c>
      <c r="FT84" s="52" t="str">
        <f t="shared" si="440"/>
        <v/>
      </c>
      <c r="FU84" s="52" t="str">
        <f t="shared" si="441"/>
        <v/>
      </c>
      <c r="FV84" s="52" t="str">
        <f t="shared" si="442"/>
        <v/>
      </c>
      <c r="FW84" s="56" t="str">
        <f t="shared" si="443"/>
        <v/>
      </c>
      <c r="FX84" s="51" t="str">
        <f t="shared" si="444"/>
        <v/>
      </c>
      <c r="FY84" s="52" t="str">
        <f t="shared" si="445"/>
        <v/>
      </c>
      <c r="FZ84" s="52" t="str">
        <f t="shared" si="446"/>
        <v/>
      </c>
      <c r="GA84" s="52" t="str">
        <f t="shared" si="447"/>
        <v/>
      </c>
      <c r="GB84" s="56" t="str">
        <f t="shared" si="448"/>
        <v/>
      </c>
      <c r="GC84" s="57" t="e">
        <f t="shared" si="449"/>
        <v>#N/A</v>
      </c>
      <c r="GD84" s="52" t="str">
        <f t="shared" si="450"/>
        <v/>
      </c>
      <c r="GE84" s="118" t="str">
        <f t="shared" si="451"/>
        <v/>
      </c>
      <c r="GF84" s="118">
        <f t="shared" si="452"/>
        <v>0</v>
      </c>
      <c r="GG84" s="56">
        <f t="shared" si="453"/>
        <v>0</v>
      </c>
      <c r="GH84" s="90"/>
      <c r="GI84" s="52" t="str">
        <f t="shared" si="454"/>
        <v/>
      </c>
      <c r="GJ84" s="52" t="str">
        <f t="shared" si="455"/>
        <v/>
      </c>
      <c r="GK84" s="52" t="str">
        <f t="shared" si="456"/>
        <v/>
      </c>
      <c r="GL84" s="52" t="str">
        <f t="shared" si="457"/>
        <v/>
      </c>
      <c r="GM84" s="53" t="str">
        <f t="shared" si="458"/>
        <v/>
      </c>
      <c r="GN84" s="51" t="str">
        <f t="shared" si="459"/>
        <v/>
      </c>
      <c r="GO84" s="52" t="str">
        <f t="shared" si="460"/>
        <v/>
      </c>
      <c r="GP84" s="52" t="str">
        <f t="shared" si="461"/>
        <v/>
      </c>
      <c r="GQ84" s="54" t="str">
        <f t="shared" si="462"/>
        <v/>
      </c>
      <c r="GR84" s="53" t="str">
        <f t="shared" si="463"/>
        <v/>
      </c>
      <c r="GS84" s="51" t="str">
        <f t="shared" si="464"/>
        <v/>
      </c>
      <c r="GT84" s="52" t="str">
        <f t="shared" si="465"/>
        <v/>
      </c>
      <c r="GU84" s="52" t="str">
        <f t="shared" si="466"/>
        <v/>
      </c>
      <c r="GV84" s="52" t="str">
        <f t="shared" si="467"/>
        <v/>
      </c>
      <c r="GW84" s="53" t="str">
        <f t="shared" si="468"/>
        <v/>
      </c>
      <c r="GX84" s="51" t="str">
        <f t="shared" si="469"/>
        <v/>
      </c>
      <c r="GY84" s="52" t="str">
        <f t="shared" si="470"/>
        <v/>
      </c>
      <c r="GZ84" s="52" t="str">
        <f t="shared" si="471"/>
        <v/>
      </c>
      <c r="HA84" s="52" t="str">
        <f t="shared" si="472"/>
        <v/>
      </c>
      <c r="HB84" s="53" t="str">
        <f t="shared" si="473"/>
        <v/>
      </c>
      <c r="HC84" s="51" t="str">
        <f t="shared" si="474"/>
        <v/>
      </c>
      <c r="HD84" s="52" t="str">
        <f t="shared" si="475"/>
        <v/>
      </c>
      <c r="HE84" s="52" t="str">
        <f t="shared" si="476"/>
        <v/>
      </c>
      <c r="HF84" s="52" t="str">
        <f t="shared" si="477"/>
        <v/>
      </c>
      <c r="HG84" s="53" t="str">
        <f t="shared" si="478"/>
        <v/>
      </c>
      <c r="HH84" s="51" t="str">
        <f t="shared" si="479"/>
        <v/>
      </c>
      <c r="HI84" s="52" t="str">
        <f t="shared" si="480"/>
        <v/>
      </c>
      <c r="HJ84" s="52" t="str">
        <f t="shared" si="481"/>
        <v/>
      </c>
      <c r="HK84" s="52" t="str">
        <f t="shared" si="482"/>
        <v/>
      </c>
      <c r="HL84" s="53" t="str">
        <f t="shared" si="483"/>
        <v/>
      </c>
      <c r="HM84" s="57" t="e">
        <f t="shared" si="484"/>
        <v>#N/A</v>
      </c>
      <c r="HN84" s="52" t="str">
        <f t="shared" si="485"/>
        <v/>
      </c>
      <c r="HO84" s="118" t="str">
        <f t="shared" si="486"/>
        <v/>
      </c>
      <c r="HP84" s="118">
        <f t="shared" si="487"/>
        <v>0</v>
      </c>
      <c r="HQ84" s="56">
        <f t="shared" si="488"/>
        <v>0</v>
      </c>
      <c r="HR84" s="90"/>
      <c r="HS84" s="52" t="str">
        <f t="shared" si="489"/>
        <v/>
      </c>
      <c r="HT84" s="52" t="str">
        <f t="shared" si="490"/>
        <v/>
      </c>
      <c r="HU84" s="52" t="str">
        <f t="shared" si="491"/>
        <v/>
      </c>
      <c r="HV84" s="52" t="str">
        <f t="shared" si="213"/>
        <v/>
      </c>
      <c r="HW84" s="53" t="str">
        <f t="shared" si="214"/>
        <v/>
      </c>
      <c r="HX84" s="51" t="str">
        <f t="shared" si="492"/>
        <v/>
      </c>
      <c r="HY84" s="52" t="str">
        <f t="shared" si="493"/>
        <v/>
      </c>
      <c r="HZ84" s="52" t="str">
        <f t="shared" si="494"/>
        <v/>
      </c>
      <c r="IA84" s="54" t="str">
        <f t="shared" si="218"/>
        <v/>
      </c>
      <c r="IB84" s="53" t="str">
        <f t="shared" si="219"/>
        <v/>
      </c>
      <c r="IC84" s="51" t="str">
        <f t="shared" si="495"/>
        <v/>
      </c>
      <c r="ID84" s="52" t="str">
        <f t="shared" si="496"/>
        <v/>
      </c>
      <c r="IE84" s="52" t="str">
        <f t="shared" si="497"/>
        <v/>
      </c>
      <c r="IF84" s="52" t="str">
        <f t="shared" si="498"/>
        <v/>
      </c>
      <c r="IG84" s="53" t="str">
        <f t="shared" si="499"/>
        <v/>
      </c>
      <c r="IH84" s="51" t="str">
        <f t="shared" si="500"/>
        <v/>
      </c>
      <c r="II84" s="52" t="str">
        <f t="shared" si="501"/>
        <v/>
      </c>
      <c r="IJ84" s="52" t="str">
        <f t="shared" si="502"/>
        <v/>
      </c>
      <c r="IK84" s="52" t="str">
        <f t="shared" si="228"/>
        <v/>
      </c>
      <c r="IL84" s="53" t="str">
        <f t="shared" si="229"/>
        <v/>
      </c>
      <c r="IM84" s="51" t="str">
        <f t="shared" si="503"/>
        <v/>
      </c>
      <c r="IN84" s="52" t="str">
        <f t="shared" si="504"/>
        <v/>
      </c>
      <c r="IO84" s="52" t="str">
        <f t="shared" si="505"/>
        <v/>
      </c>
      <c r="IP84" s="52" t="str">
        <f t="shared" si="233"/>
        <v/>
      </c>
      <c r="IQ84" s="53" t="str">
        <f t="shared" si="234"/>
        <v/>
      </c>
      <c r="IR84" s="51" t="str">
        <f t="shared" si="506"/>
        <v/>
      </c>
      <c r="IS84" s="52" t="str">
        <f t="shared" si="507"/>
        <v/>
      </c>
      <c r="IT84" s="52" t="str">
        <f t="shared" si="508"/>
        <v/>
      </c>
      <c r="IU84" s="52" t="str">
        <f t="shared" si="238"/>
        <v/>
      </c>
      <c r="IV84" s="53" t="str">
        <f t="shared" si="239"/>
        <v/>
      </c>
      <c r="IW84" s="57" t="e">
        <f t="shared" si="509"/>
        <v>#N/A</v>
      </c>
      <c r="IX84" s="52" t="str">
        <f t="shared" si="510"/>
        <v/>
      </c>
      <c r="IY84" s="118" t="str">
        <f t="shared" si="511"/>
        <v/>
      </c>
      <c r="IZ84" s="118">
        <f t="shared" si="512"/>
        <v>0</v>
      </c>
      <c r="JA84" s="56">
        <f t="shared" si="513"/>
        <v>0</v>
      </c>
      <c r="JB84" s="90"/>
      <c r="JC84" s="52" t="str">
        <f t="shared" si="514"/>
        <v/>
      </c>
      <c r="JD84" s="52" t="str">
        <f t="shared" si="515"/>
        <v/>
      </c>
      <c r="JE84" s="52" t="str">
        <f t="shared" si="516"/>
        <v/>
      </c>
      <c r="JF84" s="52" t="str">
        <f t="shared" si="517"/>
        <v/>
      </c>
      <c r="JG84" s="53" t="str">
        <f t="shared" si="518"/>
        <v/>
      </c>
      <c r="JH84" s="51" t="str">
        <f t="shared" si="519"/>
        <v/>
      </c>
      <c r="JI84" s="52" t="str">
        <f t="shared" si="520"/>
        <v/>
      </c>
      <c r="JJ84" s="52" t="str">
        <f t="shared" si="521"/>
        <v/>
      </c>
      <c r="JK84" s="54" t="str">
        <f t="shared" si="522"/>
        <v/>
      </c>
      <c r="JL84" s="53" t="str">
        <f t="shared" si="523"/>
        <v/>
      </c>
      <c r="JM84" s="51" t="str">
        <f t="shared" si="524"/>
        <v/>
      </c>
      <c r="JN84" s="52" t="str">
        <f t="shared" si="525"/>
        <v/>
      </c>
      <c r="JO84" s="52" t="str">
        <f t="shared" si="526"/>
        <v/>
      </c>
      <c r="JP84" s="52" t="str">
        <f t="shared" si="527"/>
        <v/>
      </c>
      <c r="JQ84" s="53" t="str">
        <f t="shared" si="528"/>
        <v/>
      </c>
      <c r="JR84" s="51" t="str">
        <f t="shared" si="529"/>
        <v/>
      </c>
      <c r="JS84" s="52" t="str">
        <f t="shared" si="530"/>
        <v/>
      </c>
      <c r="JT84" s="52" t="str">
        <f t="shared" si="531"/>
        <v/>
      </c>
      <c r="JU84" s="52" t="str">
        <f t="shared" si="532"/>
        <v/>
      </c>
      <c r="JV84" s="53" t="str">
        <f t="shared" si="533"/>
        <v/>
      </c>
      <c r="JW84" s="51" t="str">
        <f t="shared" si="534"/>
        <v/>
      </c>
      <c r="JX84" s="52" t="str">
        <f t="shared" si="535"/>
        <v/>
      </c>
      <c r="JY84" s="52" t="str">
        <f t="shared" si="536"/>
        <v/>
      </c>
      <c r="JZ84" s="52" t="str">
        <f t="shared" si="537"/>
        <v/>
      </c>
      <c r="KA84" s="53" t="str">
        <f t="shared" si="538"/>
        <v/>
      </c>
      <c r="KB84" s="51" t="str">
        <f t="shared" si="539"/>
        <v/>
      </c>
      <c r="KC84" s="52" t="str">
        <f t="shared" si="540"/>
        <v/>
      </c>
      <c r="KD84" s="52" t="str">
        <f t="shared" si="541"/>
        <v/>
      </c>
      <c r="KE84" s="52" t="str">
        <f t="shared" si="542"/>
        <v/>
      </c>
      <c r="KF84" s="53" t="str">
        <f t="shared" si="543"/>
        <v/>
      </c>
      <c r="KG84" s="57" t="e">
        <f t="shared" si="544"/>
        <v>#N/A</v>
      </c>
      <c r="KH84" s="52" t="str">
        <f t="shared" si="545"/>
        <v/>
      </c>
      <c r="KI84" s="118" t="str">
        <f t="shared" si="546"/>
        <v/>
      </c>
      <c r="KJ84" s="118">
        <f t="shared" si="547"/>
        <v>0</v>
      </c>
      <c r="KK84" s="56">
        <f t="shared" si="548"/>
        <v>0</v>
      </c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</row>
    <row r="85" spans="1:358" s="1" customFormat="1" x14ac:dyDescent="0.25">
      <c r="A85" s="35"/>
      <c r="B85" s="45">
        <v>80</v>
      </c>
      <c r="C85" s="46"/>
      <c r="D85" s="47"/>
      <c r="E85" s="48"/>
      <c r="F85" s="109"/>
      <c r="G85" s="49"/>
      <c r="H85" s="50"/>
      <c r="I85" s="187">
        <f t="shared" si="280"/>
        <v>0</v>
      </c>
      <c r="J85" s="116"/>
      <c r="K85" s="102" t="str">
        <f t="shared" si="281"/>
        <v/>
      </c>
      <c r="L85" s="103" t="str">
        <f t="shared" si="282"/>
        <v/>
      </c>
      <c r="M85" s="103" t="str">
        <f t="shared" si="283"/>
        <v/>
      </c>
      <c r="N85" s="103" t="str">
        <f t="shared" si="284"/>
        <v/>
      </c>
      <c r="O85" s="103" t="str">
        <f t="shared" si="285"/>
        <v/>
      </c>
      <c r="P85" s="102" t="str">
        <f t="shared" si="286"/>
        <v/>
      </c>
      <c r="Q85" s="103" t="str">
        <f t="shared" si="287"/>
        <v/>
      </c>
      <c r="R85" s="103" t="str">
        <f t="shared" si="288"/>
        <v/>
      </c>
      <c r="S85" s="103" t="str">
        <f t="shared" si="289"/>
        <v/>
      </c>
      <c r="T85" s="103" t="str">
        <f t="shared" si="290"/>
        <v/>
      </c>
      <c r="U85" s="102" t="str">
        <f t="shared" si="291"/>
        <v/>
      </c>
      <c r="V85" s="103" t="str">
        <f t="shared" si="292"/>
        <v/>
      </c>
      <c r="W85" s="103" t="str">
        <f t="shared" si="293"/>
        <v/>
      </c>
      <c r="X85" s="103" t="str">
        <f t="shared" si="294"/>
        <v/>
      </c>
      <c r="Y85" s="103" t="str">
        <f t="shared" si="295"/>
        <v/>
      </c>
      <c r="Z85" s="102" t="str">
        <f t="shared" si="296"/>
        <v/>
      </c>
      <c r="AA85" s="103" t="str">
        <f t="shared" si="297"/>
        <v/>
      </c>
      <c r="AB85" s="103" t="str">
        <f t="shared" si="298"/>
        <v/>
      </c>
      <c r="AC85" s="103" t="str">
        <f t="shared" si="299"/>
        <v/>
      </c>
      <c r="AD85" s="103" t="str">
        <f t="shared" si="300"/>
        <v/>
      </c>
      <c r="AE85" s="102" t="str">
        <f t="shared" si="301"/>
        <v/>
      </c>
      <c r="AF85" s="103" t="str">
        <f t="shared" si="302"/>
        <v/>
      </c>
      <c r="AG85" s="103" t="str">
        <f t="shared" si="303"/>
        <v/>
      </c>
      <c r="AH85" s="103" t="str">
        <f t="shared" si="304"/>
        <v/>
      </c>
      <c r="AI85" s="103" t="str">
        <f t="shared" si="305"/>
        <v/>
      </c>
      <c r="AJ85" s="102" t="str">
        <f t="shared" si="306"/>
        <v/>
      </c>
      <c r="AK85" s="103" t="str">
        <f t="shared" si="307"/>
        <v/>
      </c>
      <c r="AL85" s="103" t="str">
        <f t="shared" si="308"/>
        <v/>
      </c>
      <c r="AM85" s="103" t="str">
        <f t="shared" si="309"/>
        <v/>
      </c>
      <c r="AN85" s="136" t="str">
        <f t="shared" si="310"/>
        <v/>
      </c>
      <c r="AO85" s="55" t="e">
        <f t="shared" si="311"/>
        <v>#N/A</v>
      </c>
      <c r="AP85" s="52" t="str">
        <f t="shared" si="312"/>
        <v/>
      </c>
      <c r="AQ85" s="118" t="str">
        <f t="shared" si="313"/>
        <v/>
      </c>
      <c r="AR85" s="118">
        <f t="shared" si="314"/>
        <v>0</v>
      </c>
      <c r="AS85" s="56">
        <f t="shared" si="315"/>
        <v>0</v>
      </c>
      <c r="AT85" s="90"/>
      <c r="AU85" s="54" t="str">
        <f t="shared" si="316"/>
        <v/>
      </c>
      <c r="AV85" s="52" t="str">
        <f t="shared" si="317"/>
        <v/>
      </c>
      <c r="AW85" s="52" t="str">
        <f t="shared" si="318"/>
        <v/>
      </c>
      <c r="AX85" s="52" t="str">
        <f t="shared" si="319"/>
        <v/>
      </c>
      <c r="AY85" s="53" t="str">
        <f t="shared" si="320"/>
        <v/>
      </c>
      <c r="AZ85" s="51" t="str">
        <f t="shared" si="321"/>
        <v/>
      </c>
      <c r="BA85" s="52" t="str">
        <f t="shared" si="322"/>
        <v/>
      </c>
      <c r="BB85" s="52" t="str">
        <f t="shared" si="323"/>
        <v/>
      </c>
      <c r="BC85" s="54" t="str">
        <f t="shared" si="324"/>
        <v/>
      </c>
      <c r="BD85" s="53" t="str">
        <f t="shared" si="325"/>
        <v/>
      </c>
      <c r="BE85" s="51" t="str">
        <f t="shared" si="326"/>
        <v/>
      </c>
      <c r="BF85" s="52" t="str">
        <f t="shared" si="327"/>
        <v/>
      </c>
      <c r="BG85" s="52" t="str">
        <f t="shared" si="328"/>
        <v/>
      </c>
      <c r="BH85" s="52" t="str">
        <f t="shared" si="329"/>
        <v/>
      </c>
      <c r="BI85" s="53" t="str">
        <f t="shared" si="330"/>
        <v/>
      </c>
      <c r="BJ85" s="51" t="str">
        <f t="shared" si="331"/>
        <v/>
      </c>
      <c r="BK85" s="52" t="str">
        <f t="shared" si="332"/>
        <v/>
      </c>
      <c r="BL85" s="52" t="str">
        <f t="shared" si="333"/>
        <v/>
      </c>
      <c r="BM85" s="52" t="str">
        <f t="shared" si="334"/>
        <v/>
      </c>
      <c r="BN85" s="53" t="str">
        <f t="shared" si="335"/>
        <v/>
      </c>
      <c r="BO85" s="51" t="str">
        <f t="shared" si="336"/>
        <v/>
      </c>
      <c r="BP85" s="52" t="str">
        <f t="shared" si="337"/>
        <v/>
      </c>
      <c r="BQ85" s="52" t="str">
        <f t="shared" si="338"/>
        <v/>
      </c>
      <c r="BR85" s="52" t="str">
        <f t="shared" si="339"/>
        <v/>
      </c>
      <c r="BS85" s="53" t="str">
        <f t="shared" si="340"/>
        <v/>
      </c>
      <c r="BT85" s="51" t="str">
        <f t="shared" si="341"/>
        <v/>
      </c>
      <c r="BU85" s="52" t="str">
        <f t="shared" si="342"/>
        <v/>
      </c>
      <c r="BV85" s="52" t="str">
        <f t="shared" si="343"/>
        <v/>
      </c>
      <c r="BW85" s="52" t="str">
        <f t="shared" si="344"/>
        <v/>
      </c>
      <c r="BX85" s="53" t="str">
        <f t="shared" si="345"/>
        <v/>
      </c>
      <c r="BY85" s="55" t="e">
        <f t="shared" si="346"/>
        <v>#N/A</v>
      </c>
      <c r="BZ85" s="52" t="str">
        <f t="shared" si="347"/>
        <v/>
      </c>
      <c r="CA85" s="118" t="str">
        <f t="shared" si="348"/>
        <v/>
      </c>
      <c r="CB85" s="118">
        <f t="shared" si="349"/>
        <v>0</v>
      </c>
      <c r="CC85" s="56">
        <f t="shared" si="350"/>
        <v>0</v>
      </c>
      <c r="CD85" s="90"/>
      <c r="CE85" s="54" t="str">
        <f t="shared" si="351"/>
        <v/>
      </c>
      <c r="CF85" s="52" t="str">
        <f t="shared" si="352"/>
        <v/>
      </c>
      <c r="CG85" s="52" t="str">
        <f t="shared" si="353"/>
        <v/>
      </c>
      <c r="CH85" s="52" t="str">
        <f t="shared" si="354"/>
        <v/>
      </c>
      <c r="CI85" s="53" t="str">
        <f t="shared" si="355"/>
        <v/>
      </c>
      <c r="CJ85" s="51" t="str">
        <f t="shared" si="356"/>
        <v/>
      </c>
      <c r="CK85" s="52" t="str">
        <f t="shared" si="357"/>
        <v/>
      </c>
      <c r="CL85" s="52" t="str">
        <f t="shared" si="358"/>
        <v/>
      </c>
      <c r="CM85" s="54" t="str">
        <f t="shared" si="359"/>
        <v/>
      </c>
      <c r="CN85" s="53" t="str">
        <f t="shared" si="360"/>
        <v/>
      </c>
      <c r="CO85" s="51" t="str">
        <f t="shared" si="361"/>
        <v/>
      </c>
      <c r="CP85" s="52" t="str">
        <f t="shared" si="362"/>
        <v/>
      </c>
      <c r="CQ85" s="52" t="str">
        <f>IF(IF(CP85&lt;&gt;"",IF(MAX(COUNTIF($CP85:$CP$89,$CP$6:$CP$89))&gt;1,"x",""),"")&lt;&gt;"",CP85+1,"")</f>
        <v/>
      </c>
      <c r="CR85" s="52" t="str">
        <f t="shared" si="363"/>
        <v/>
      </c>
      <c r="CS85" s="53" t="str">
        <f t="shared" si="364"/>
        <v/>
      </c>
      <c r="CT85" s="51" t="str">
        <f t="shared" si="365"/>
        <v/>
      </c>
      <c r="CU85" s="52" t="str">
        <f t="shared" si="366"/>
        <v/>
      </c>
      <c r="CV85" s="52" t="str">
        <f t="shared" si="367"/>
        <v/>
      </c>
      <c r="CW85" s="52" t="str">
        <f t="shared" si="368"/>
        <v/>
      </c>
      <c r="CX85" s="53" t="str">
        <f t="shared" si="369"/>
        <v/>
      </c>
      <c r="CY85" s="51" t="str">
        <f t="shared" si="370"/>
        <v/>
      </c>
      <c r="CZ85" s="52" t="str">
        <f t="shared" si="371"/>
        <v/>
      </c>
      <c r="DA85" s="52" t="str">
        <f t="shared" si="372"/>
        <v/>
      </c>
      <c r="DB85" s="52" t="str">
        <f t="shared" si="373"/>
        <v/>
      </c>
      <c r="DC85" s="53" t="str">
        <f t="shared" si="374"/>
        <v/>
      </c>
      <c r="DD85" s="51" t="str">
        <f t="shared" si="375"/>
        <v/>
      </c>
      <c r="DE85" s="52" t="str">
        <f t="shared" si="376"/>
        <v/>
      </c>
      <c r="DF85" s="52" t="str">
        <f t="shared" si="377"/>
        <v/>
      </c>
      <c r="DG85" s="52" t="str">
        <f t="shared" si="378"/>
        <v/>
      </c>
      <c r="DH85" s="53" t="str">
        <f t="shared" si="379"/>
        <v/>
      </c>
      <c r="DI85" s="55" t="e">
        <f t="shared" si="380"/>
        <v>#N/A</v>
      </c>
      <c r="DJ85" s="52" t="str">
        <f t="shared" si="381"/>
        <v/>
      </c>
      <c r="DK85" s="52" t="str">
        <f t="shared" si="382"/>
        <v/>
      </c>
      <c r="DL85" s="156">
        <f t="shared" si="383"/>
        <v>0</v>
      </c>
      <c r="DM85" s="56">
        <f t="shared" si="384"/>
        <v>0</v>
      </c>
      <c r="DN85" s="90"/>
      <c r="DO85" s="52" t="str">
        <f t="shared" si="385"/>
        <v/>
      </c>
      <c r="DP85" s="52" t="str">
        <f t="shared" si="386"/>
        <v/>
      </c>
      <c r="DQ85" s="52" t="str">
        <f t="shared" si="387"/>
        <v/>
      </c>
      <c r="DR85" s="52" t="str">
        <f t="shared" si="388"/>
        <v/>
      </c>
      <c r="DS85" s="53" t="str">
        <f t="shared" si="389"/>
        <v/>
      </c>
      <c r="DT85" s="51" t="str">
        <f t="shared" si="390"/>
        <v/>
      </c>
      <c r="DU85" s="52" t="str">
        <f t="shared" si="391"/>
        <v/>
      </c>
      <c r="DV85" s="52" t="str">
        <f t="shared" si="392"/>
        <v/>
      </c>
      <c r="DW85" s="54" t="str">
        <f t="shared" si="393"/>
        <v/>
      </c>
      <c r="DX85" s="53" t="str">
        <f t="shared" si="394"/>
        <v/>
      </c>
      <c r="DY85" s="51" t="str">
        <f t="shared" si="395"/>
        <v/>
      </c>
      <c r="DZ85" s="52" t="str">
        <f t="shared" si="396"/>
        <v/>
      </c>
      <c r="EA85" s="52" t="str">
        <f t="shared" si="397"/>
        <v/>
      </c>
      <c r="EB85" s="52" t="str">
        <f t="shared" si="398"/>
        <v/>
      </c>
      <c r="EC85" s="53" t="str">
        <f t="shared" si="399"/>
        <v/>
      </c>
      <c r="ED85" s="51" t="str">
        <f t="shared" si="400"/>
        <v/>
      </c>
      <c r="EE85" s="52" t="str">
        <f t="shared" si="401"/>
        <v/>
      </c>
      <c r="EF85" s="52" t="str">
        <f t="shared" si="402"/>
        <v/>
      </c>
      <c r="EG85" s="52" t="str">
        <f t="shared" si="403"/>
        <v/>
      </c>
      <c r="EH85" s="53" t="str">
        <f t="shared" si="404"/>
        <v/>
      </c>
      <c r="EI85" s="51" t="str">
        <f t="shared" si="405"/>
        <v/>
      </c>
      <c r="EJ85" s="52" t="str">
        <f t="shared" si="406"/>
        <v/>
      </c>
      <c r="EK85" s="52" t="str">
        <f t="shared" si="407"/>
        <v/>
      </c>
      <c r="EL85" s="52" t="str">
        <f t="shared" si="408"/>
        <v/>
      </c>
      <c r="EM85" s="53" t="str">
        <f t="shared" si="409"/>
        <v/>
      </c>
      <c r="EN85" s="51" t="str">
        <f t="shared" si="410"/>
        <v/>
      </c>
      <c r="EO85" s="52" t="str">
        <f t="shared" si="411"/>
        <v/>
      </c>
      <c r="EP85" s="52" t="str">
        <f t="shared" si="412"/>
        <v/>
      </c>
      <c r="EQ85" s="52" t="str">
        <f t="shared" si="413"/>
        <v/>
      </c>
      <c r="ER85" s="53" t="str">
        <f t="shared" si="414"/>
        <v/>
      </c>
      <c r="ES85" s="57" t="e">
        <f t="shared" si="135"/>
        <v>#N/A</v>
      </c>
      <c r="ET85" s="52" t="str">
        <f t="shared" si="415"/>
        <v/>
      </c>
      <c r="EU85" s="118" t="str">
        <f t="shared" si="416"/>
        <v/>
      </c>
      <c r="EV85" s="118">
        <f t="shared" si="417"/>
        <v>0</v>
      </c>
      <c r="EW85" s="56">
        <f t="shared" si="418"/>
        <v>0</v>
      </c>
      <c r="EX85" s="90"/>
      <c r="EY85" s="52" t="str">
        <f t="shared" si="419"/>
        <v/>
      </c>
      <c r="EZ85" s="52" t="str">
        <f t="shared" si="420"/>
        <v/>
      </c>
      <c r="FA85" s="52" t="str">
        <f t="shared" si="421"/>
        <v/>
      </c>
      <c r="FB85" s="52" t="str">
        <f t="shared" si="422"/>
        <v/>
      </c>
      <c r="FC85" s="56" t="str">
        <f t="shared" si="423"/>
        <v/>
      </c>
      <c r="FD85" s="51" t="str">
        <f t="shared" si="424"/>
        <v/>
      </c>
      <c r="FE85" s="52" t="str">
        <f t="shared" si="425"/>
        <v/>
      </c>
      <c r="FF85" s="52" t="str">
        <f t="shared" si="426"/>
        <v/>
      </c>
      <c r="FG85" s="54" t="str">
        <f t="shared" si="427"/>
        <v/>
      </c>
      <c r="FH85" s="56" t="str">
        <f t="shared" si="428"/>
        <v/>
      </c>
      <c r="FI85" s="51" t="str">
        <f t="shared" si="429"/>
        <v/>
      </c>
      <c r="FJ85" s="52" t="str">
        <f t="shared" si="430"/>
        <v/>
      </c>
      <c r="FK85" s="52" t="str">
        <f t="shared" si="431"/>
        <v/>
      </c>
      <c r="FL85" s="52" t="str">
        <f t="shared" si="432"/>
        <v/>
      </c>
      <c r="FM85" s="56" t="str">
        <f t="shared" si="433"/>
        <v/>
      </c>
      <c r="FN85" s="51" t="str">
        <f t="shared" si="434"/>
        <v/>
      </c>
      <c r="FO85" s="52" t="str">
        <f t="shared" si="435"/>
        <v/>
      </c>
      <c r="FP85" s="52" t="str">
        <f t="shared" si="436"/>
        <v/>
      </c>
      <c r="FQ85" s="52" t="str">
        <f t="shared" si="437"/>
        <v/>
      </c>
      <c r="FR85" s="56" t="str">
        <f t="shared" si="438"/>
        <v/>
      </c>
      <c r="FS85" s="51" t="str">
        <f t="shared" si="439"/>
        <v/>
      </c>
      <c r="FT85" s="52" t="str">
        <f t="shared" si="440"/>
        <v/>
      </c>
      <c r="FU85" s="52" t="str">
        <f t="shared" si="441"/>
        <v/>
      </c>
      <c r="FV85" s="52" t="str">
        <f t="shared" si="442"/>
        <v/>
      </c>
      <c r="FW85" s="56" t="str">
        <f t="shared" si="443"/>
        <v/>
      </c>
      <c r="FX85" s="51" t="str">
        <f t="shared" si="444"/>
        <v/>
      </c>
      <c r="FY85" s="52" t="str">
        <f t="shared" si="445"/>
        <v/>
      </c>
      <c r="FZ85" s="52" t="str">
        <f t="shared" si="446"/>
        <v/>
      </c>
      <c r="GA85" s="52" t="str">
        <f t="shared" si="447"/>
        <v/>
      </c>
      <c r="GB85" s="56" t="str">
        <f t="shared" si="448"/>
        <v/>
      </c>
      <c r="GC85" s="57" t="e">
        <f t="shared" si="449"/>
        <v>#N/A</v>
      </c>
      <c r="GD85" s="52" t="str">
        <f t="shared" si="450"/>
        <v/>
      </c>
      <c r="GE85" s="118" t="str">
        <f t="shared" si="451"/>
        <v/>
      </c>
      <c r="GF85" s="118">
        <f t="shared" si="452"/>
        <v>0</v>
      </c>
      <c r="GG85" s="56">
        <f t="shared" si="453"/>
        <v>0</v>
      </c>
      <c r="GH85" s="90"/>
      <c r="GI85" s="52" t="str">
        <f t="shared" si="454"/>
        <v/>
      </c>
      <c r="GJ85" s="52" t="str">
        <f t="shared" si="455"/>
        <v/>
      </c>
      <c r="GK85" s="52" t="str">
        <f t="shared" si="456"/>
        <v/>
      </c>
      <c r="GL85" s="52" t="str">
        <f t="shared" si="457"/>
        <v/>
      </c>
      <c r="GM85" s="53" t="str">
        <f t="shared" si="458"/>
        <v/>
      </c>
      <c r="GN85" s="51" t="str">
        <f t="shared" si="459"/>
        <v/>
      </c>
      <c r="GO85" s="52" t="str">
        <f t="shared" si="460"/>
        <v/>
      </c>
      <c r="GP85" s="52" t="str">
        <f t="shared" si="461"/>
        <v/>
      </c>
      <c r="GQ85" s="54" t="str">
        <f t="shared" si="462"/>
        <v/>
      </c>
      <c r="GR85" s="53" t="str">
        <f t="shared" si="463"/>
        <v/>
      </c>
      <c r="GS85" s="51" t="str">
        <f t="shared" si="464"/>
        <v/>
      </c>
      <c r="GT85" s="52" t="str">
        <f t="shared" si="465"/>
        <v/>
      </c>
      <c r="GU85" s="52" t="str">
        <f t="shared" si="466"/>
        <v/>
      </c>
      <c r="GV85" s="52" t="str">
        <f t="shared" si="467"/>
        <v/>
      </c>
      <c r="GW85" s="53" t="str">
        <f t="shared" si="468"/>
        <v/>
      </c>
      <c r="GX85" s="51" t="str">
        <f t="shared" si="469"/>
        <v/>
      </c>
      <c r="GY85" s="52" t="str">
        <f t="shared" si="470"/>
        <v/>
      </c>
      <c r="GZ85" s="52" t="str">
        <f t="shared" si="471"/>
        <v/>
      </c>
      <c r="HA85" s="52" t="str">
        <f t="shared" si="472"/>
        <v/>
      </c>
      <c r="HB85" s="53" t="str">
        <f t="shared" si="473"/>
        <v/>
      </c>
      <c r="HC85" s="51" t="str">
        <f t="shared" si="474"/>
        <v/>
      </c>
      <c r="HD85" s="52" t="str">
        <f t="shared" si="475"/>
        <v/>
      </c>
      <c r="HE85" s="52" t="str">
        <f t="shared" si="476"/>
        <v/>
      </c>
      <c r="HF85" s="52" t="str">
        <f t="shared" si="477"/>
        <v/>
      </c>
      <c r="HG85" s="53" t="str">
        <f t="shared" si="478"/>
        <v/>
      </c>
      <c r="HH85" s="51" t="str">
        <f t="shared" si="479"/>
        <v/>
      </c>
      <c r="HI85" s="52" t="str">
        <f t="shared" si="480"/>
        <v/>
      </c>
      <c r="HJ85" s="52" t="str">
        <f t="shared" si="481"/>
        <v/>
      </c>
      <c r="HK85" s="52" t="str">
        <f t="shared" si="482"/>
        <v/>
      </c>
      <c r="HL85" s="53" t="str">
        <f t="shared" si="483"/>
        <v/>
      </c>
      <c r="HM85" s="57" t="e">
        <f t="shared" si="484"/>
        <v>#N/A</v>
      </c>
      <c r="HN85" s="52" t="str">
        <f t="shared" si="485"/>
        <v/>
      </c>
      <c r="HO85" s="118" t="str">
        <f t="shared" si="486"/>
        <v/>
      </c>
      <c r="HP85" s="118">
        <f t="shared" si="487"/>
        <v>0</v>
      </c>
      <c r="HQ85" s="56">
        <f t="shared" si="488"/>
        <v>0</v>
      </c>
      <c r="HR85" s="90"/>
      <c r="HS85" s="52" t="str">
        <f t="shared" si="489"/>
        <v/>
      </c>
      <c r="HT85" s="52" t="str">
        <f t="shared" si="490"/>
        <v/>
      </c>
      <c r="HU85" s="52" t="str">
        <f t="shared" si="491"/>
        <v/>
      </c>
      <c r="HV85" s="52" t="str">
        <f t="shared" si="213"/>
        <v/>
      </c>
      <c r="HW85" s="53" t="str">
        <f t="shared" si="214"/>
        <v/>
      </c>
      <c r="HX85" s="51" t="str">
        <f t="shared" si="492"/>
        <v/>
      </c>
      <c r="HY85" s="52" t="str">
        <f t="shared" si="493"/>
        <v/>
      </c>
      <c r="HZ85" s="52" t="str">
        <f t="shared" si="494"/>
        <v/>
      </c>
      <c r="IA85" s="54" t="str">
        <f t="shared" si="218"/>
        <v/>
      </c>
      <c r="IB85" s="53" t="str">
        <f t="shared" si="219"/>
        <v/>
      </c>
      <c r="IC85" s="51" t="str">
        <f t="shared" si="495"/>
        <v/>
      </c>
      <c r="ID85" s="52" t="str">
        <f t="shared" si="496"/>
        <v/>
      </c>
      <c r="IE85" s="52" t="str">
        <f t="shared" si="497"/>
        <v/>
      </c>
      <c r="IF85" s="52" t="str">
        <f t="shared" si="498"/>
        <v/>
      </c>
      <c r="IG85" s="53" t="str">
        <f t="shared" si="499"/>
        <v/>
      </c>
      <c r="IH85" s="51" t="str">
        <f t="shared" si="500"/>
        <v/>
      </c>
      <c r="II85" s="52" t="str">
        <f t="shared" si="501"/>
        <v/>
      </c>
      <c r="IJ85" s="52" t="str">
        <f t="shared" si="502"/>
        <v/>
      </c>
      <c r="IK85" s="52" t="str">
        <f t="shared" si="228"/>
        <v/>
      </c>
      <c r="IL85" s="53" t="str">
        <f t="shared" si="229"/>
        <v/>
      </c>
      <c r="IM85" s="51" t="str">
        <f t="shared" si="503"/>
        <v/>
      </c>
      <c r="IN85" s="52" t="str">
        <f t="shared" si="504"/>
        <v/>
      </c>
      <c r="IO85" s="52" t="str">
        <f t="shared" si="505"/>
        <v/>
      </c>
      <c r="IP85" s="52" t="str">
        <f t="shared" si="233"/>
        <v/>
      </c>
      <c r="IQ85" s="53" t="str">
        <f t="shared" si="234"/>
        <v/>
      </c>
      <c r="IR85" s="51" t="str">
        <f t="shared" si="506"/>
        <v/>
      </c>
      <c r="IS85" s="52" t="str">
        <f t="shared" si="507"/>
        <v/>
      </c>
      <c r="IT85" s="52" t="str">
        <f t="shared" si="508"/>
        <v/>
      </c>
      <c r="IU85" s="52" t="str">
        <f t="shared" si="238"/>
        <v/>
      </c>
      <c r="IV85" s="53" t="str">
        <f t="shared" si="239"/>
        <v/>
      </c>
      <c r="IW85" s="57" t="e">
        <f t="shared" si="509"/>
        <v>#N/A</v>
      </c>
      <c r="IX85" s="52" t="str">
        <f t="shared" si="510"/>
        <v/>
      </c>
      <c r="IY85" s="118" t="str">
        <f t="shared" si="511"/>
        <v/>
      </c>
      <c r="IZ85" s="118">
        <f t="shared" si="512"/>
        <v>0</v>
      </c>
      <c r="JA85" s="56">
        <f t="shared" si="513"/>
        <v>0</v>
      </c>
      <c r="JB85" s="90"/>
      <c r="JC85" s="52" t="str">
        <f t="shared" si="514"/>
        <v/>
      </c>
      <c r="JD85" s="52" t="str">
        <f t="shared" si="515"/>
        <v/>
      </c>
      <c r="JE85" s="52" t="str">
        <f t="shared" si="516"/>
        <v/>
      </c>
      <c r="JF85" s="52" t="str">
        <f t="shared" si="517"/>
        <v/>
      </c>
      <c r="JG85" s="53" t="str">
        <f t="shared" si="518"/>
        <v/>
      </c>
      <c r="JH85" s="51" t="str">
        <f t="shared" si="519"/>
        <v/>
      </c>
      <c r="JI85" s="52" t="str">
        <f t="shared" si="520"/>
        <v/>
      </c>
      <c r="JJ85" s="52" t="str">
        <f t="shared" si="521"/>
        <v/>
      </c>
      <c r="JK85" s="54" t="str">
        <f t="shared" si="522"/>
        <v/>
      </c>
      <c r="JL85" s="53" t="str">
        <f t="shared" si="523"/>
        <v/>
      </c>
      <c r="JM85" s="51" t="str">
        <f t="shared" si="524"/>
        <v/>
      </c>
      <c r="JN85" s="52" t="str">
        <f t="shared" si="525"/>
        <v/>
      </c>
      <c r="JO85" s="52" t="str">
        <f t="shared" si="526"/>
        <v/>
      </c>
      <c r="JP85" s="52" t="str">
        <f t="shared" si="527"/>
        <v/>
      </c>
      <c r="JQ85" s="53" t="str">
        <f t="shared" si="528"/>
        <v/>
      </c>
      <c r="JR85" s="51" t="str">
        <f t="shared" si="529"/>
        <v/>
      </c>
      <c r="JS85" s="52" t="str">
        <f t="shared" si="530"/>
        <v/>
      </c>
      <c r="JT85" s="52" t="str">
        <f t="shared" si="531"/>
        <v/>
      </c>
      <c r="JU85" s="52" t="str">
        <f t="shared" si="532"/>
        <v/>
      </c>
      <c r="JV85" s="53" t="str">
        <f t="shared" si="533"/>
        <v/>
      </c>
      <c r="JW85" s="51" t="str">
        <f t="shared" si="534"/>
        <v/>
      </c>
      <c r="JX85" s="52" t="str">
        <f t="shared" si="535"/>
        <v/>
      </c>
      <c r="JY85" s="52" t="str">
        <f t="shared" si="536"/>
        <v/>
      </c>
      <c r="JZ85" s="52" t="str">
        <f t="shared" si="537"/>
        <v/>
      </c>
      <c r="KA85" s="53" t="str">
        <f t="shared" si="538"/>
        <v/>
      </c>
      <c r="KB85" s="51" t="str">
        <f t="shared" si="539"/>
        <v/>
      </c>
      <c r="KC85" s="52" t="str">
        <f t="shared" si="540"/>
        <v/>
      </c>
      <c r="KD85" s="52" t="str">
        <f t="shared" si="541"/>
        <v/>
      </c>
      <c r="KE85" s="52" t="str">
        <f t="shared" si="542"/>
        <v/>
      </c>
      <c r="KF85" s="53" t="str">
        <f t="shared" si="543"/>
        <v/>
      </c>
      <c r="KG85" s="57" t="e">
        <f t="shared" si="544"/>
        <v>#N/A</v>
      </c>
      <c r="KH85" s="52" t="str">
        <f t="shared" si="545"/>
        <v/>
      </c>
      <c r="KI85" s="118" t="str">
        <f t="shared" si="546"/>
        <v/>
      </c>
      <c r="KJ85" s="118">
        <f t="shared" si="547"/>
        <v>0</v>
      </c>
      <c r="KK85" s="56">
        <f t="shared" si="548"/>
        <v>0</v>
      </c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</row>
    <row r="86" spans="1:358" s="1" customFormat="1" x14ac:dyDescent="0.25">
      <c r="A86" s="35"/>
      <c r="B86" s="45">
        <v>81</v>
      </c>
      <c r="C86" s="46"/>
      <c r="D86" s="47"/>
      <c r="E86" s="48"/>
      <c r="F86" s="109"/>
      <c r="G86" s="49"/>
      <c r="H86" s="50"/>
      <c r="I86" s="187">
        <f t="shared" si="280"/>
        <v>0</v>
      </c>
      <c r="J86" s="116"/>
      <c r="K86" s="102" t="str">
        <f t="shared" si="281"/>
        <v/>
      </c>
      <c r="L86" s="103" t="str">
        <f t="shared" si="282"/>
        <v/>
      </c>
      <c r="M86" s="103" t="str">
        <f t="shared" si="283"/>
        <v/>
      </c>
      <c r="N86" s="103" t="str">
        <f t="shared" si="284"/>
        <v/>
      </c>
      <c r="O86" s="103" t="str">
        <f t="shared" si="285"/>
        <v/>
      </c>
      <c r="P86" s="102" t="str">
        <f t="shared" si="286"/>
        <v/>
      </c>
      <c r="Q86" s="103" t="str">
        <f t="shared" si="287"/>
        <v/>
      </c>
      <c r="R86" s="103" t="str">
        <f t="shared" si="288"/>
        <v/>
      </c>
      <c r="S86" s="103" t="str">
        <f t="shared" si="289"/>
        <v/>
      </c>
      <c r="T86" s="103" t="str">
        <f t="shared" si="290"/>
        <v/>
      </c>
      <c r="U86" s="102" t="str">
        <f t="shared" si="291"/>
        <v/>
      </c>
      <c r="V86" s="103" t="str">
        <f t="shared" si="292"/>
        <v/>
      </c>
      <c r="W86" s="103" t="str">
        <f t="shared" si="293"/>
        <v/>
      </c>
      <c r="X86" s="103" t="str">
        <f t="shared" si="294"/>
        <v/>
      </c>
      <c r="Y86" s="103" t="str">
        <f t="shared" si="295"/>
        <v/>
      </c>
      <c r="Z86" s="102" t="str">
        <f t="shared" si="296"/>
        <v/>
      </c>
      <c r="AA86" s="103" t="str">
        <f t="shared" si="297"/>
        <v/>
      </c>
      <c r="AB86" s="103" t="str">
        <f t="shared" si="298"/>
        <v/>
      </c>
      <c r="AC86" s="103" t="str">
        <f t="shared" si="299"/>
        <v/>
      </c>
      <c r="AD86" s="103" t="str">
        <f t="shared" si="300"/>
        <v/>
      </c>
      <c r="AE86" s="102" t="str">
        <f t="shared" si="301"/>
        <v/>
      </c>
      <c r="AF86" s="103" t="str">
        <f t="shared" si="302"/>
        <v/>
      </c>
      <c r="AG86" s="103" t="str">
        <f t="shared" si="303"/>
        <v/>
      </c>
      <c r="AH86" s="103" t="str">
        <f t="shared" si="304"/>
        <v/>
      </c>
      <c r="AI86" s="103" t="str">
        <f t="shared" si="305"/>
        <v/>
      </c>
      <c r="AJ86" s="102" t="str">
        <f t="shared" si="306"/>
        <v/>
      </c>
      <c r="AK86" s="103" t="str">
        <f t="shared" si="307"/>
        <v/>
      </c>
      <c r="AL86" s="103" t="str">
        <f t="shared" si="308"/>
        <v/>
      </c>
      <c r="AM86" s="103" t="str">
        <f t="shared" si="309"/>
        <v/>
      </c>
      <c r="AN86" s="136" t="str">
        <f t="shared" si="310"/>
        <v/>
      </c>
      <c r="AO86" s="55" t="e">
        <f t="shared" si="311"/>
        <v>#N/A</v>
      </c>
      <c r="AP86" s="52" t="str">
        <f t="shared" si="312"/>
        <v/>
      </c>
      <c r="AQ86" s="118" t="str">
        <f t="shared" si="313"/>
        <v/>
      </c>
      <c r="AR86" s="118">
        <f t="shared" si="314"/>
        <v>0</v>
      </c>
      <c r="AS86" s="56">
        <f t="shared" si="315"/>
        <v>0</v>
      </c>
      <c r="AT86" s="90"/>
      <c r="AU86" s="54" t="str">
        <f t="shared" si="316"/>
        <v/>
      </c>
      <c r="AV86" s="52" t="str">
        <f t="shared" si="317"/>
        <v/>
      </c>
      <c r="AW86" s="52" t="str">
        <f t="shared" si="318"/>
        <v/>
      </c>
      <c r="AX86" s="52" t="str">
        <f t="shared" si="319"/>
        <v/>
      </c>
      <c r="AY86" s="53" t="str">
        <f t="shared" si="320"/>
        <v/>
      </c>
      <c r="AZ86" s="51" t="str">
        <f t="shared" si="321"/>
        <v/>
      </c>
      <c r="BA86" s="52" t="str">
        <f t="shared" si="322"/>
        <v/>
      </c>
      <c r="BB86" s="52" t="str">
        <f t="shared" si="323"/>
        <v/>
      </c>
      <c r="BC86" s="54" t="str">
        <f t="shared" si="324"/>
        <v/>
      </c>
      <c r="BD86" s="53" t="str">
        <f t="shared" si="325"/>
        <v/>
      </c>
      <c r="BE86" s="51" t="str">
        <f t="shared" si="326"/>
        <v/>
      </c>
      <c r="BF86" s="52" t="str">
        <f t="shared" si="327"/>
        <v/>
      </c>
      <c r="BG86" s="52" t="str">
        <f t="shared" si="328"/>
        <v/>
      </c>
      <c r="BH86" s="52" t="str">
        <f t="shared" si="329"/>
        <v/>
      </c>
      <c r="BI86" s="53" t="str">
        <f t="shared" si="330"/>
        <v/>
      </c>
      <c r="BJ86" s="51" t="str">
        <f t="shared" si="331"/>
        <v/>
      </c>
      <c r="BK86" s="52" t="str">
        <f t="shared" si="332"/>
        <v/>
      </c>
      <c r="BL86" s="52" t="str">
        <f t="shared" si="333"/>
        <v/>
      </c>
      <c r="BM86" s="52" t="str">
        <f t="shared" si="334"/>
        <v/>
      </c>
      <c r="BN86" s="53" t="str">
        <f t="shared" si="335"/>
        <v/>
      </c>
      <c r="BO86" s="51" t="str">
        <f t="shared" si="336"/>
        <v/>
      </c>
      <c r="BP86" s="52" t="str">
        <f t="shared" si="337"/>
        <v/>
      </c>
      <c r="BQ86" s="52" t="str">
        <f t="shared" si="338"/>
        <v/>
      </c>
      <c r="BR86" s="52" t="str">
        <f t="shared" si="339"/>
        <v/>
      </c>
      <c r="BS86" s="53" t="str">
        <f t="shared" si="340"/>
        <v/>
      </c>
      <c r="BT86" s="51" t="str">
        <f t="shared" si="341"/>
        <v/>
      </c>
      <c r="BU86" s="52" t="str">
        <f t="shared" si="342"/>
        <v/>
      </c>
      <c r="BV86" s="52" t="str">
        <f t="shared" si="343"/>
        <v/>
      </c>
      <c r="BW86" s="52" t="str">
        <f t="shared" si="344"/>
        <v/>
      </c>
      <c r="BX86" s="53" t="str">
        <f t="shared" si="345"/>
        <v/>
      </c>
      <c r="BY86" s="55" t="e">
        <f t="shared" si="346"/>
        <v>#N/A</v>
      </c>
      <c r="BZ86" s="52" t="str">
        <f t="shared" si="347"/>
        <v/>
      </c>
      <c r="CA86" s="118" t="str">
        <f t="shared" si="348"/>
        <v/>
      </c>
      <c r="CB86" s="118">
        <f t="shared" si="349"/>
        <v>0</v>
      </c>
      <c r="CC86" s="56">
        <f t="shared" si="350"/>
        <v>0</v>
      </c>
      <c r="CD86" s="90"/>
      <c r="CE86" s="54" t="str">
        <f t="shared" si="351"/>
        <v/>
      </c>
      <c r="CF86" s="52" t="str">
        <f t="shared" si="352"/>
        <v/>
      </c>
      <c r="CG86" s="52" t="str">
        <f t="shared" si="353"/>
        <v/>
      </c>
      <c r="CH86" s="52" t="str">
        <f t="shared" si="354"/>
        <v/>
      </c>
      <c r="CI86" s="53" t="str">
        <f t="shared" si="355"/>
        <v/>
      </c>
      <c r="CJ86" s="51" t="str">
        <f t="shared" si="356"/>
        <v/>
      </c>
      <c r="CK86" s="52" t="str">
        <f t="shared" si="357"/>
        <v/>
      </c>
      <c r="CL86" s="52" t="str">
        <f t="shared" si="358"/>
        <v/>
      </c>
      <c r="CM86" s="54" t="str">
        <f t="shared" si="359"/>
        <v/>
      </c>
      <c r="CN86" s="53" t="str">
        <f t="shared" si="360"/>
        <v/>
      </c>
      <c r="CO86" s="51" t="str">
        <f t="shared" si="361"/>
        <v/>
      </c>
      <c r="CP86" s="52" t="str">
        <f t="shared" si="362"/>
        <v/>
      </c>
      <c r="CQ86" s="52" t="str">
        <f>IF(IF(CP86&lt;&gt;"",IF(MAX(COUNTIF($CP86:$CP$89,$CP$6:$CP$89))&gt;1,"x",""),"")&lt;&gt;"",CP86+1,"")</f>
        <v/>
      </c>
      <c r="CR86" s="52" t="str">
        <f t="shared" si="363"/>
        <v/>
      </c>
      <c r="CS86" s="53" t="str">
        <f t="shared" si="364"/>
        <v/>
      </c>
      <c r="CT86" s="51" t="str">
        <f t="shared" si="365"/>
        <v/>
      </c>
      <c r="CU86" s="52" t="str">
        <f t="shared" si="366"/>
        <v/>
      </c>
      <c r="CV86" s="52" t="str">
        <f t="shared" si="367"/>
        <v/>
      </c>
      <c r="CW86" s="52" t="str">
        <f t="shared" si="368"/>
        <v/>
      </c>
      <c r="CX86" s="53" t="str">
        <f t="shared" si="369"/>
        <v/>
      </c>
      <c r="CY86" s="51" t="str">
        <f t="shared" si="370"/>
        <v/>
      </c>
      <c r="CZ86" s="52" t="str">
        <f t="shared" si="371"/>
        <v/>
      </c>
      <c r="DA86" s="52" t="str">
        <f t="shared" si="372"/>
        <v/>
      </c>
      <c r="DB86" s="52" t="str">
        <f t="shared" si="373"/>
        <v/>
      </c>
      <c r="DC86" s="53" t="str">
        <f t="shared" si="374"/>
        <v/>
      </c>
      <c r="DD86" s="51" t="str">
        <f t="shared" si="375"/>
        <v/>
      </c>
      <c r="DE86" s="52" t="str">
        <f t="shared" si="376"/>
        <v/>
      </c>
      <c r="DF86" s="52" t="str">
        <f t="shared" si="377"/>
        <v/>
      </c>
      <c r="DG86" s="52" t="str">
        <f t="shared" si="378"/>
        <v/>
      </c>
      <c r="DH86" s="53" t="str">
        <f t="shared" si="379"/>
        <v/>
      </c>
      <c r="DI86" s="55" t="e">
        <f t="shared" si="380"/>
        <v>#N/A</v>
      </c>
      <c r="DJ86" s="52" t="str">
        <f t="shared" si="381"/>
        <v/>
      </c>
      <c r="DK86" s="52" t="str">
        <f t="shared" si="382"/>
        <v/>
      </c>
      <c r="DL86" s="156">
        <f t="shared" si="383"/>
        <v>0</v>
      </c>
      <c r="DM86" s="56">
        <f t="shared" si="384"/>
        <v>0</v>
      </c>
      <c r="DN86" s="90"/>
      <c r="DO86" s="52" t="str">
        <f t="shared" si="385"/>
        <v/>
      </c>
      <c r="DP86" s="52" t="str">
        <f t="shared" si="386"/>
        <v/>
      </c>
      <c r="DQ86" s="52" t="str">
        <f t="shared" si="387"/>
        <v/>
      </c>
      <c r="DR86" s="52" t="str">
        <f t="shared" si="388"/>
        <v/>
      </c>
      <c r="DS86" s="53" t="str">
        <f t="shared" si="389"/>
        <v/>
      </c>
      <c r="DT86" s="51" t="str">
        <f t="shared" si="390"/>
        <v/>
      </c>
      <c r="DU86" s="52" t="str">
        <f t="shared" si="391"/>
        <v/>
      </c>
      <c r="DV86" s="52" t="str">
        <f t="shared" si="392"/>
        <v/>
      </c>
      <c r="DW86" s="54" t="str">
        <f t="shared" si="393"/>
        <v/>
      </c>
      <c r="DX86" s="53" t="str">
        <f t="shared" si="394"/>
        <v/>
      </c>
      <c r="DY86" s="51" t="str">
        <f t="shared" si="395"/>
        <v/>
      </c>
      <c r="DZ86" s="52" t="str">
        <f t="shared" si="396"/>
        <v/>
      </c>
      <c r="EA86" s="52" t="str">
        <f t="shared" si="397"/>
        <v/>
      </c>
      <c r="EB86" s="52" t="str">
        <f t="shared" si="398"/>
        <v/>
      </c>
      <c r="EC86" s="53" t="str">
        <f t="shared" si="399"/>
        <v/>
      </c>
      <c r="ED86" s="51" t="str">
        <f t="shared" si="400"/>
        <v/>
      </c>
      <c r="EE86" s="52" t="str">
        <f t="shared" si="401"/>
        <v/>
      </c>
      <c r="EF86" s="52" t="str">
        <f t="shared" si="402"/>
        <v/>
      </c>
      <c r="EG86" s="52" t="str">
        <f t="shared" si="403"/>
        <v/>
      </c>
      <c r="EH86" s="53" t="str">
        <f t="shared" si="404"/>
        <v/>
      </c>
      <c r="EI86" s="51" t="str">
        <f t="shared" si="405"/>
        <v/>
      </c>
      <c r="EJ86" s="52" t="str">
        <f t="shared" si="406"/>
        <v/>
      </c>
      <c r="EK86" s="52" t="str">
        <f t="shared" si="407"/>
        <v/>
      </c>
      <c r="EL86" s="52" t="str">
        <f t="shared" si="408"/>
        <v/>
      </c>
      <c r="EM86" s="53" t="str">
        <f t="shared" si="409"/>
        <v/>
      </c>
      <c r="EN86" s="51" t="str">
        <f t="shared" si="410"/>
        <v/>
      </c>
      <c r="EO86" s="52" t="str">
        <f t="shared" si="411"/>
        <v/>
      </c>
      <c r="EP86" s="52" t="str">
        <f t="shared" si="412"/>
        <v/>
      </c>
      <c r="EQ86" s="52" t="str">
        <f t="shared" si="413"/>
        <v/>
      </c>
      <c r="ER86" s="53" t="str">
        <f t="shared" si="414"/>
        <v/>
      </c>
      <c r="ES86" s="57" t="e">
        <f t="shared" si="135"/>
        <v>#N/A</v>
      </c>
      <c r="ET86" s="52" t="str">
        <f t="shared" si="415"/>
        <v/>
      </c>
      <c r="EU86" s="118" t="str">
        <f t="shared" si="416"/>
        <v/>
      </c>
      <c r="EV86" s="118">
        <f t="shared" si="417"/>
        <v>0</v>
      </c>
      <c r="EW86" s="56">
        <f t="shared" si="418"/>
        <v>0</v>
      </c>
      <c r="EX86" s="90"/>
      <c r="EY86" s="52" t="str">
        <f t="shared" si="419"/>
        <v/>
      </c>
      <c r="EZ86" s="52" t="str">
        <f t="shared" si="420"/>
        <v/>
      </c>
      <c r="FA86" s="52" t="str">
        <f t="shared" si="421"/>
        <v/>
      </c>
      <c r="FB86" s="52" t="str">
        <f t="shared" si="422"/>
        <v/>
      </c>
      <c r="FC86" s="56" t="str">
        <f t="shared" si="423"/>
        <v/>
      </c>
      <c r="FD86" s="51" t="str">
        <f t="shared" si="424"/>
        <v/>
      </c>
      <c r="FE86" s="52" t="str">
        <f t="shared" si="425"/>
        <v/>
      </c>
      <c r="FF86" s="52" t="str">
        <f t="shared" si="426"/>
        <v/>
      </c>
      <c r="FG86" s="54" t="str">
        <f t="shared" si="427"/>
        <v/>
      </c>
      <c r="FH86" s="56" t="str">
        <f t="shared" si="428"/>
        <v/>
      </c>
      <c r="FI86" s="51" t="str">
        <f t="shared" si="429"/>
        <v/>
      </c>
      <c r="FJ86" s="52" t="str">
        <f t="shared" si="430"/>
        <v/>
      </c>
      <c r="FK86" s="52" t="str">
        <f t="shared" si="431"/>
        <v/>
      </c>
      <c r="FL86" s="52" t="str">
        <f t="shared" si="432"/>
        <v/>
      </c>
      <c r="FM86" s="56" t="str">
        <f t="shared" si="433"/>
        <v/>
      </c>
      <c r="FN86" s="51" t="str">
        <f t="shared" si="434"/>
        <v/>
      </c>
      <c r="FO86" s="52" t="str">
        <f t="shared" si="435"/>
        <v/>
      </c>
      <c r="FP86" s="52" t="str">
        <f t="shared" si="436"/>
        <v/>
      </c>
      <c r="FQ86" s="52" t="str">
        <f t="shared" si="437"/>
        <v/>
      </c>
      <c r="FR86" s="56" t="str">
        <f t="shared" si="438"/>
        <v/>
      </c>
      <c r="FS86" s="51" t="str">
        <f t="shared" si="439"/>
        <v/>
      </c>
      <c r="FT86" s="52" t="str">
        <f t="shared" si="440"/>
        <v/>
      </c>
      <c r="FU86" s="52" t="str">
        <f t="shared" si="441"/>
        <v/>
      </c>
      <c r="FV86" s="52" t="str">
        <f t="shared" si="442"/>
        <v/>
      </c>
      <c r="FW86" s="56" t="str">
        <f t="shared" si="443"/>
        <v/>
      </c>
      <c r="FX86" s="51" t="str">
        <f t="shared" si="444"/>
        <v/>
      </c>
      <c r="FY86" s="52" t="str">
        <f t="shared" si="445"/>
        <v/>
      </c>
      <c r="FZ86" s="52" t="str">
        <f t="shared" si="446"/>
        <v/>
      </c>
      <c r="GA86" s="52" t="str">
        <f t="shared" si="447"/>
        <v/>
      </c>
      <c r="GB86" s="56" t="str">
        <f t="shared" si="448"/>
        <v/>
      </c>
      <c r="GC86" s="57" t="e">
        <f t="shared" si="449"/>
        <v>#N/A</v>
      </c>
      <c r="GD86" s="52" t="str">
        <f t="shared" si="450"/>
        <v/>
      </c>
      <c r="GE86" s="118" t="str">
        <f t="shared" si="451"/>
        <v/>
      </c>
      <c r="GF86" s="118">
        <f t="shared" si="452"/>
        <v>0</v>
      </c>
      <c r="GG86" s="56">
        <f t="shared" si="453"/>
        <v>0</v>
      </c>
      <c r="GH86" s="90"/>
      <c r="GI86" s="52" t="str">
        <f t="shared" si="454"/>
        <v/>
      </c>
      <c r="GJ86" s="52" t="str">
        <f t="shared" si="455"/>
        <v/>
      </c>
      <c r="GK86" s="52" t="str">
        <f t="shared" si="456"/>
        <v/>
      </c>
      <c r="GL86" s="52" t="str">
        <f t="shared" si="457"/>
        <v/>
      </c>
      <c r="GM86" s="53" t="str">
        <f t="shared" si="458"/>
        <v/>
      </c>
      <c r="GN86" s="51" t="str">
        <f t="shared" si="459"/>
        <v/>
      </c>
      <c r="GO86" s="52" t="str">
        <f t="shared" si="460"/>
        <v/>
      </c>
      <c r="GP86" s="52" t="str">
        <f t="shared" si="461"/>
        <v/>
      </c>
      <c r="GQ86" s="54" t="str">
        <f t="shared" si="462"/>
        <v/>
      </c>
      <c r="GR86" s="53" t="str">
        <f t="shared" si="463"/>
        <v/>
      </c>
      <c r="GS86" s="51" t="str">
        <f t="shared" si="464"/>
        <v/>
      </c>
      <c r="GT86" s="52" t="str">
        <f t="shared" si="465"/>
        <v/>
      </c>
      <c r="GU86" s="52" t="str">
        <f t="shared" si="466"/>
        <v/>
      </c>
      <c r="GV86" s="52" t="str">
        <f t="shared" si="467"/>
        <v/>
      </c>
      <c r="GW86" s="53" t="str">
        <f t="shared" si="468"/>
        <v/>
      </c>
      <c r="GX86" s="51" t="str">
        <f t="shared" si="469"/>
        <v/>
      </c>
      <c r="GY86" s="52" t="str">
        <f t="shared" si="470"/>
        <v/>
      </c>
      <c r="GZ86" s="52" t="str">
        <f t="shared" si="471"/>
        <v/>
      </c>
      <c r="HA86" s="52" t="str">
        <f t="shared" si="472"/>
        <v/>
      </c>
      <c r="HB86" s="53" t="str">
        <f t="shared" si="473"/>
        <v/>
      </c>
      <c r="HC86" s="51" t="str">
        <f t="shared" si="474"/>
        <v/>
      </c>
      <c r="HD86" s="52" t="str">
        <f t="shared" si="475"/>
        <v/>
      </c>
      <c r="HE86" s="52" t="str">
        <f t="shared" si="476"/>
        <v/>
      </c>
      <c r="HF86" s="52" t="str">
        <f t="shared" si="477"/>
        <v/>
      </c>
      <c r="HG86" s="53" t="str">
        <f t="shared" si="478"/>
        <v/>
      </c>
      <c r="HH86" s="51" t="str">
        <f t="shared" si="479"/>
        <v/>
      </c>
      <c r="HI86" s="52" t="str">
        <f t="shared" si="480"/>
        <v/>
      </c>
      <c r="HJ86" s="52" t="str">
        <f t="shared" si="481"/>
        <v/>
      </c>
      <c r="HK86" s="52" t="str">
        <f t="shared" si="482"/>
        <v/>
      </c>
      <c r="HL86" s="53" t="str">
        <f t="shared" si="483"/>
        <v/>
      </c>
      <c r="HM86" s="57" t="e">
        <f t="shared" si="484"/>
        <v>#N/A</v>
      </c>
      <c r="HN86" s="52" t="str">
        <f t="shared" si="485"/>
        <v/>
      </c>
      <c r="HO86" s="118" t="str">
        <f t="shared" si="486"/>
        <v/>
      </c>
      <c r="HP86" s="118">
        <f t="shared" si="487"/>
        <v>0</v>
      </c>
      <c r="HQ86" s="56">
        <f t="shared" si="488"/>
        <v>0</v>
      </c>
      <c r="HR86" s="90"/>
      <c r="HS86" s="52" t="str">
        <f t="shared" si="489"/>
        <v/>
      </c>
      <c r="HT86" s="52" t="str">
        <f t="shared" si="490"/>
        <v/>
      </c>
      <c r="HU86" s="52" t="str">
        <f t="shared" si="491"/>
        <v/>
      </c>
      <c r="HV86" s="52" t="str">
        <f t="shared" si="213"/>
        <v/>
      </c>
      <c r="HW86" s="53" t="str">
        <f t="shared" si="214"/>
        <v/>
      </c>
      <c r="HX86" s="51" t="str">
        <f t="shared" si="492"/>
        <v/>
      </c>
      <c r="HY86" s="52" t="str">
        <f t="shared" si="493"/>
        <v/>
      </c>
      <c r="HZ86" s="52" t="str">
        <f t="shared" si="494"/>
        <v/>
      </c>
      <c r="IA86" s="54" t="str">
        <f t="shared" si="218"/>
        <v/>
      </c>
      <c r="IB86" s="53" t="str">
        <f t="shared" si="219"/>
        <v/>
      </c>
      <c r="IC86" s="51" t="str">
        <f t="shared" si="495"/>
        <v/>
      </c>
      <c r="ID86" s="52" t="str">
        <f t="shared" si="496"/>
        <v/>
      </c>
      <c r="IE86" s="52" t="str">
        <f t="shared" si="497"/>
        <v/>
      </c>
      <c r="IF86" s="52" t="str">
        <f t="shared" si="498"/>
        <v/>
      </c>
      <c r="IG86" s="53" t="str">
        <f t="shared" si="499"/>
        <v/>
      </c>
      <c r="IH86" s="51" t="str">
        <f t="shared" si="500"/>
        <v/>
      </c>
      <c r="II86" s="52" t="str">
        <f t="shared" si="501"/>
        <v/>
      </c>
      <c r="IJ86" s="52" t="str">
        <f t="shared" si="502"/>
        <v/>
      </c>
      <c r="IK86" s="52" t="str">
        <f t="shared" si="228"/>
        <v/>
      </c>
      <c r="IL86" s="53" t="str">
        <f t="shared" si="229"/>
        <v/>
      </c>
      <c r="IM86" s="51" t="str">
        <f t="shared" si="503"/>
        <v/>
      </c>
      <c r="IN86" s="52" t="str">
        <f t="shared" si="504"/>
        <v/>
      </c>
      <c r="IO86" s="52" t="str">
        <f t="shared" si="505"/>
        <v/>
      </c>
      <c r="IP86" s="52" t="str">
        <f t="shared" si="233"/>
        <v/>
      </c>
      <c r="IQ86" s="53" t="str">
        <f t="shared" si="234"/>
        <v/>
      </c>
      <c r="IR86" s="51" t="str">
        <f t="shared" si="506"/>
        <v/>
      </c>
      <c r="IS86" s="52" t="str">
        <f t="shared" si="507"/>
        <v/>
      </c>
      <c r="IT86" s="52" t="str">
        <f t="shared" si="508"/>
        <v/>
      </c>
      <c r="IU86" s="52" t="str">
        <f t="shared" si="238"/>
        <v/>
      </c>
      <c r="IV86" s="53" t="str">
        <f t="shared" si="239"/>
        <v/>
      </c>
      <c r="IW86" s="57" t="e">
        <f t="shared" si="509"/>
        <v>#N/A</v>
      </c>
      <c r="IX86" s="52" t="str">
        <f t="shared" si="510"/>
        <v/>
      </c>
      <c r="IY86" s="118" t="str">
        <f t="shared" si="511"/>
        <v/>
      </c>
      <c r="IZ86" s="118">
        <f t="shared" si="512"/>
        <v>0</v>
      </c>
      <c r="JA86" s="56">
        <f t="shared" si="513"/>
        <v>0</v>
      </c>
      <c r="JB86" s="90"/>
      <c r="JC86" s="52" t="str">
        <f t="shared" si="514"/>
        <v/>
      </c>
      <c r="JD86" s="52" t="str">
        <f t="shared" si="515"/>
        <v/>
      </c>
      <c r="JE86" s="52" t="str">
        <f t="shared" si="516"/>
        <v/>
      </c>
      <c r="JF86" s="52" t="str">
        <f t="shared" si="517"/>
        <v/>
      </c>
      <c r="JG86" s="53" t="str">
        <f t="shared" si="518"/>
        <v/>
      </c>
      <c r="JH86" s="51" t="str">
        <f t="shared" si="519"/>
        <v/>
      </c>
      <c r="JI86" s="52" t="str">
        <f t="shared" si="520"/>
        <v/>
      </c>
      <c r="JJ86" s="52" t="str">
        <f t="shared" si="521"/>
        <v/>
      </c>
      <c r="JK86" s="54" t="str">
        <f t="shared" si="522"/>
        <v/>
      </c>
      <c r="JL86" s="53" t="str">
        <f t="shared" si="523"/>
        <v/>
      </c>
      <c r="JM86" s="51" t="str">
        <f t="shared" si="524"/>
        <v/>
      </c>
      <c r="JN86" s="52" t="str">
        <f t="shared" si="525"/>
        <v/>
      </c>
      <c r="JO86" s="52" t="str">
        <f t="shared" si="526"/>
        <v/>
      </c>
      <c r="JP86" s="52" t="str">
        <f t="shared" si="527"/>
        <v/>
      </c>
      <c r="JQ86" s="53" t="str">
        <f t="shared" si="528"/>
        <v/>
      </c>
      <c r="JR86" s="51" t="str">
        <f t="shared" si="529"/>
        <v/>
      </c>
      <c r="JS86" s="52" t="str">
        <f t="shared" si="530"/>
        <v/>
      </c>
      <c r="JT86" s="52" t="str">
        <f t="shared" si="531"/>
        <v/>
      </c>
      <c r="JU86" s="52" t="str">
        <f t="shared" si="532"/>
        <v/>
      </c>
      <c r="JV86" s="53" t="str">
        <f t="shared" si="533"/>
        <v/>
      </c>
      <c r="JW86" s="51" t="str">
        <f t="shared" si="534"/>
        <v/>
      </c>
      <c r="JX86" s="52" t="str">
        <f t="shared" si="535"/>
        <v/>
      </c>
      <c r="JY86" s="52" t="str">
        <f t="shared" si="536"/>
        <v/>
      </c>
      <c r="JZ86" s="52" t="str">
        <f t="shared" si="537"/>
        <v/>
      </c>
      <c r="KA86" s="53" t="str">
        <f t="shared" si="538"/>
        <v/>
      </c>
      <c r="KB86" s="51" t="str">
        <f t="shared" si="539"/>
        <v/>
      </c>
      <c r="KC86" s="52" t="str">
        <f t="shared" si="540"/>
        <v/>
      </c>
      <c r="KD86" s="52" t="str">
        <f t="shared" si="541"/>
        <v/>
      </c>
      <c r="KE86" s="52" t="str">
        <f t="shared" si="542"/>
        <v/>
      </c>
      <c r="KF86" s="53" t="str">
        <f t="shared" si="543"/>
        <v/>
      </c>
      <c r="KG86" s="57" t="e">
        <f t="shared" si="544"/>
        <v>#N/A</v>
      </c>
      <c r="KH86" s="52" t="str">
        <f t="shared" si="545"/>
        <v/>
      </c>
      <c r="KI86" s="118" t="str">
        <f t="shared" si="546"/>
        <v/>
      </c>
      <c r="KJ86" s="118">
        <f t="shared" si="547"/>
        <v>0</v>
      </c>
      <c r="KK86" s="56">
        <f t="shared" si="548"/>
        <v>0</v>
      </c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</row>
    <row r="87" spans="1:358" s="1" customFormat="1" x14ac:dyDescent="0.25">
      <c r="A87" s="35"/>
      <c r="B87" s="45">
        <v>82</v>
      </c>
      <c r="C87" s="46"/>
      <c r="D87" s="47"/>
      <c r="E87" s="48"/>
      <c r="F87" s="109"/>
      <c r="G87" s="49"/>
      <c r="H87" s="50"/>
      <c r="I87" s="187">
        <f t="shared" si="280"/>
        <v>0</v>
      </c>
      <c r="J87" s="116"/>
      <c r="K87" s="102" t="str">
        <f t="shared" si="281"/>
        <v/>
      </c>
      <c r="L87" s="103" t="str">
        <f t="shared" si="282"/>
        <v/>
      </c>
      <c r="M87" s="103" t="str">
        <f t="shared" si="283"/>
        <v/>
      </c>
      <c r="N87" s="103" t="str">
        <f t="shared" si="284"/>
        <v/>
      </c>
      <c r="O87" s="103" t="str">
        <f t="shared" si="285"/>
        <v/>
      </c>
      <c r="P87" s="102" t="str">
        <f t="shared" si="286"/>
        <v/>
      </c>
      <c r="Q87" s="103" t="str">
        <f t="shared" si="287"/>
        <v/>
      </c>
      <c r="R87" s="103" t="str">
        <f t="shared" si="288"/>
        <v/>
      </c>
      <c r="S87" s="103" t="str">
        <f t="shared" si="289"/>
        <v/>
      </c>
      <c r="T87" s="103" t="str">
        <f t="shared" si="290"/>
        <v/>
      </c>
      <c r="U87" s="102" t="str">
        <f t="shared" si="291"/>
        <v/>
      </c>
      <c r="V87" s="103" t="str">
        <f t="shared" si="292"/>
        <v/>
      </c>
      <c r="W87" s="103" t="str">
        <f t="shared" si="293"/>
        <v/>
      </c>
      <c r="X87" s="103" t="str">
        <f t="shared" si="294"/>
        <v/>
      </c>
      <c r="Y87" s="103" t="str">
        <f t="shared" si="295"/>
        <v/>
      </c>
      <c r="Z87" s="102" t="str">
        <f t="shared" si="296"/>
        <v/>
      </c>
      <c r="AA87" s="103" t="str">
        <f t="shared" si="297"/>
        <v/>
      </c>
      <c r="AB87" s="103" t="str">
        <f t="shared" si="298"/>
        <v/>
      </c>
      <c r="AC87" s="103" t="str">
        <f t="shared" si="299"/>
        <v/>
      </c>
      <c r="AD87" s="103" t="str">
        <f t="shared" si="300"/>
        <v/>
      </c>
      <c r="AE87" s="102" t="str">
        <f t="shared" si="301"/>
        <v/>
      </c>
      <c r="AF87" s="103" t="str">
        <f t="shared" si="302"/>
        <v/>
      </c>
      <c r="AG87" s="103" t="str">
        <f t="shared" si="303"/>
        <v/>
      </c>
      <c r="AH87" s="103" t="str">
        <f t="shared" si="304"/>
        <v/>
      </c>
      <c r="AI87" s="103" t="str">
        <f t="shared" si="305"/>
        <v/>
      </c>
      <c r="AJ87" s="102" t="str">
        <f t="shared" si="306"/>
        <v/>
      </c>
      <c r="AK87" s="103" t="str">
        <f t="shared" si="307"/>
        <v/>
      </c>
      <c r="AL87" s="103" t="str">
        <f t="shared" si="308"/>
        <v/>
      </c>
      <c r="AM87" s="103" t="str">
        <f t="shared" si="309"/>
        <v/>
      </c>
      <c r="AN87" s="136" t="str">
        <f t="shared" si="310"/>
        <v/>
      </c>
      <c r="AO87" s="55" t="e">
        <f t="shared" si="311"/>
        <v>#N/A</v>
      </c>
      <c r="AP87" s="52" t="str">
        <f t="shared" si="312"/>
        <v/>
      </c>
      <c r="AQ87" s="118" t="str">
        <f t="shared" si="313"/>
        <v/>
      </c>
      <c r="AR87" s="118">
        <f t="shared" si="314"/>
        <v>0</v>
      </c>
      <c r="AS87" s="56">
        <f t="shared" si="315"/>
        <v>0</v>
      </c>
      <c r="AT87" s="90"/>
      <c r="AU87" s="54" t="str">
        <f t="shared" si="316"/>
        <v/>
      </c>
      <c r="AV87" s="52" t="str">
        <f t="shared" si="317"/>
        <v/>
      </c>
      <c r="AW87" s="52" t="str">
        <f t="shared" si="318"/>
        <v/>
      </c>
      <c r="AX87" s="52" t="str">
        <f t="shared" si="319"/>
        <v/>
      </c>
      <c r="AY87" s="53" t="str">
        <f t="shared" si="320"/>
        <v/>
      </c>
      <c r="AZ87" s="51" t="str">
        <f t="shared" si="321"/>
        <v/>
      </c>
      <c r="BA87" s="52" t="str">
        <f t="shared" si="322"/>
        <v/>
      </c>
      <c r="BB87" s="52" t="str">
        <f t="shared" si="323"/>
        <v/>
      </c>
      <c r="BC87" s="54" t="str">
        <f t="shared" si="324"/>
        <v/>
      </c>
      <c r="BD87" s="53" t="str">
        <f t="shared" si="325"/>
        <v/>
      </c>
      <c r="BE87" s="51" t="str">
        <f t="shared" si="326"/>
        <v/>
      </c>
      <c r="BF87" s="52" t="str">
        <f t="shared" si="327"/>
        <v/>
      </c>
      <c r="BG87" s="52" t="str">
        <f t="shared" si="328"/>
        <v/>
      </c>
      <c r="BH87" s="52" t="str">
        <f t="shared" si="329"/>
        <v/>
      </c>
      <c r="BI87" s="53" t="str">
        <f t="shared" si="330"/>
        <v/>
      </c>
      <c r="BJ87" s="51" t="str">
        <f t="shared" si="331"/>
        <v/>
      </c>
      <c r="BK87" s="52" t="str">
        <f t="shared" si="332"/>
        <v/>
      </c>
      <c r="BL87" s="52" t="str">
        <f t="shared" si="333"/>
        <v/>
      </c>
      <c r="BM87" s="52" t="str">
        <f t="shared" si="334"/>
        <v/>
      </c>
      <c r="BN87" s="53" t="str">
        <f t="shared" si="335"/>
        <v/>
      </c>
      <c r="BO87" s="51" t="str">
        <f t="shared" si="336"/>
        <v/>
      </c>
      <c r="BP87" s="52" t="str">
        <f t="shared" si="337"/>
        <v/>
      </c>
      <c r="BQ87" s="52" t="str">
        <f t="shared" si="338"/>
        <v/>
      </c>
      <c r="BR87" s="52" t="str">
        <f t="shared" si="339"/>
        <v/>
      </c>
      <c r="BS87" s="53" t="str">
        <f t="shared" si="340"/>
        <v/>
      </c>
      <c r="BT87" s="51" t="str">
        <f t="shared" si="341"/>
        <v/>
      </c>
      <c r="BU87" s="52" t="str">
        <f t="shared" si="342"/>
        <v/>
      </c>
      <c r="BV87" s="52" t="str">
        <f t="shared" si="343"/>
        <v/>
      </c>
      <c r="BW87" s="52" t="str">
        <f t="shared" si="344"/>
        <v/>
      </c>
      <c r="BX87" s="53" t="str">
        <f t="shared" si="345"/>
        <v/>
      </c>
      <c r="BY87" s="55" t="e">
        <f t="shared" si="346"/>
        <v>#N/A</v>
      </c>
      <c r="BZ87" s="52" t="str">
        <f t="shared" si="347"/>
        <v/>
      </c>
      <c r="CA87" s="118" t="str">
        <f t="shared" si="348"/>
        <v/>
      </c>
      <c r="CB87" s="118">
        <f t="shared" si="349"/>
        <v>0</v>
      </c>
      <c r="CC87" s="56">
        <f t="shared" si="350"/>
        <v>0</v>
      </c>
      <c r="CD87" s="90"/>
      <c r="CE87" s="54" t="str">
        <f t="shared" si="351"/>
        <v/>
      </c>
      <c r="CF87" s="52" t="str">
        <f t="shared" si="352"/>
        <v/>
      </c>
      <c r="CG87" s="52" t="str">
        <f t="shared" si="353"/>
        <v/>
      </c>
      <c r="CH87" s="52" t="str">
        <f t="shared" si="354"/>
        <v/>
      </c>
      <c r="CI87" s="53" t="str">
        <f t="shared" si="355"/>
        <v/>
      </c>
      <c r="CJ87" s="51" t="str">
        <f t="shared" si="356"/>
        <v/>
      </c>
      <c r="CK87" s="52" t="str">
        <f t="shared" si="357"/>
        <v/>
      </c>
      <c r="CL87" s="52" t="str">
        <f t="shared" si="358"/>
        <v/>
      </c>
      <c r="CM87" s="54" t="str">
        <f t="shared" si="359"/>
        <v/>
      </c>
      <c r="CN87" s="53" t="str">
        <f t="shared" si="360"/>
        <v/>
      </c>
      <c r="CO87" s="51" t="str">
        <f t="shared" si="361"/>
        <v/>
      </c>
      <c r="CP87" s="52" t="str">
        <f t="shared" si="362"/>
        <v/>
      </c>
      <c r="CQ87" s="52" t="str">
        <f>IF(IF(CP87&lt;&gt;"",IF(MAX(COUNTIF($CP87:$CP$89,$CP$6:$CP$89))&gt;1,"x",""),"")&lt;&gt;"",CP87+1,"")</f>
        <v/>
      </c>
      <c r="CR87" s="52" t="str">
        <f t="shared" si="363"/>
        <v/>
      </c>
      <c r="CS87" s="53" t="str">
        <f t="shared" si="364"/>
        <v/>
      </c>
      <c r="CT87" s="51" t="str">
        <f t="shared" si="365"/>
        <v/>
      </c>
      <c r="CU87" s="52" t="str">
        <f t="shared" si="366"/>
        <v/>
      </c>
      <c r="CV87" s="52" t="str">
        <f t="shared" si="367"/>
        <v/>
      </c>
      <c r="CW87" s="52" t="str">
        <f t="shared" si="368"/>
        <v/>
      </c>
      <c r="CX87" s="53" t="str">
        <f t="shared" si="369"/>
        <v/>
      </c>
      <c r="CY87" s="51" t="str">
        <f t="shared" si="370"/>
        <v/>
      </c>
      <c r="CZ87" s="52" t="str">
        <f t="shared" si="371"/>
        <v/>
      </c>
      <c r="DA87" s="52" t="str">
        <f t="shared" si="372"/>
        <v/>
      </c>
      <c r="DB87" s="52" t="str">
        <f t="shared" si="373"/>
        <v/>
      </c>
      <c r="DC87" s="53" t="str">
        <f t="shared" si="374"/>
        <v/>
      </c>
      <c r="DD87" s="51" t="str">
        <f t="shared" si="375"/>
        <v/>
      </c>
      <c r="DE87" s="52" t="str">
        <f t="shared" si="376"/>
        <v/>
      </c>
      <c r="DF87" s="52" t="str">
        <f t="shared" si="377"/>
        <v/>
      </c>
      <c r="DG87" s="52" t="str">
        <f t="shared" si="378"/>
        <v/>
      </c>
      <c r="DH87" s="53" t="str">
        <f t="shared" si="379"/>
        <v/>
      </c>
      <c r="DI87" s="55" t="e">
        <f t="shared" si="380"/>
        <v>#N/A</v>
      </c>
      <c r="DJ87" s="52" t="str">
        <f t="shared" si="381"/>
        <v/>
      </c>
      <c r="DK87" s="52" t="str">
        <f t="shared" si="382"/>
        <v/>
      </c>
      <c r="DL87" s="156">
        <f t="shared" si="383"/>
        <v>0</v>
      </c>
      <c r="DM87" s="56">
        <f t="shared" si="384"/>
        <v>0</v>
      </c>
      <c r="DN87" s="90"/>
      <c r="DO87" s="52" t="str">
        <f t="shared" si="385"/>
        <v/>
      </c>
      <c r="DP87" s="52" t="str">
        <f t="shared" si="386"/>
        <v/>
      </c>
      <c r="DQ87" s="52" t="str">
        <f t="shared" si="387"/>
        <v/>
      </c>
      <c r="DR87" s="52" t="str">
        <f t="shared" si="388"/>
        <v/>
      </c>
      <c r="DS87" s="53" t="str">
        <f t="shared" si="389"/>
        <v/>
      </c>
      <c r="DT87" s="51" t="str">
        <f t="shared" si="390"/>
        <v/>
      </c>
      <c r="DU87" s="52" t="str">
        <f t="shared" si="391"/>
        <v/>
      </c>
      <c r="DV87" s="52" t="str">
        <f t="shared" si="392"/>
        <v/>
      </c>
      <c r="DW87" s="54" t="str">
        <f t="shared" si="393"/>
        <v/>
      </c>
      <c r="DX87" s="53" t="str">
        <f t="shared" si="394"/>
        <v/>
      </c>
      <c r="DY87" s="51" t="str">
        <f t="shared" si="395"/>
        <v/>
      </c>
      <c r="DZ87" s="52" t="str">
        <f t="shared" si="396"/>
        <v/>
      </c>
      <c r="EA87" s="52" t="str">
        <f t="shared" si="397"/>
        <v/>
      </c>
      <c r="EB87" s="52" t="str">
        <f t="shared" si="398"/>
        <v/>
      </c>
      <c r="EC87" s="53" t="str">
        <f t="shared" si="399"/>
        <v/>
      </c>
      <c r="ED87" s="51" t="str">
        <f t="shared" si="400"/>
        <v/>
      </c>
      <c r="EE87" s="52" t="str">
        <f t="shared" si="401"/>
        <v/>
      </c>
      <c r="EF87" s="52" t="str">
        <f t="shared" si="402"/>
        <v/>
      </c>
      <c r="EG87" s="52" t="str">
        <f t="shared" si="403"/>
        <v/>
      </c>
      <c r="EH87" s="53" t="str">
        <f t="shared" si="404"/>
        <v/>
      </c>
      <c r="EI87" s="51" t="str">
        <f t="shared" si="405"/>
        <v/>
      </c>
      <c r="EJ87" s="52" t="str">
        <f t="shared" si="406"/>
        <v/>
      </c>
      <c r="EK87" s="52" t="str">
        <f t="shared" si="407"/>
        <v/>
      </c>
      <c r="EL87" s="52" t="str">
        <f t="shared" si="408"/>
        <v/>
      </c>
      <c r="EM87" s="53" t="str">
        <f t="shared" si="409"/>
        <v/>
      </c>
      <c r="EN87" s="51" t="str">
        <f t="shared" si="410"/>
        <v/>
      </c>
      <c r="EO87" s="52" t="str">
        <f t="shared" si="411"/>
        <v/>
      </c>
      <c r="EP87" s="52" t="str">
        <f t="shared" si="412"/>
        <v/>
      </c>
      <c r="EQ87" s="52" t="str">
        <f t="shared" si="413"/>
        <v/>
      </c>
      <c r="ER87" s="53" t="str">
        <f t="shared" si="414"/>
        <v/>
      </c>
      <c r="ES87" s="57" t="e">
        <f t="shared" si="135"/>
        <v>#N/A</v>
      </c>
      <c r="ET87" s="52" t="str">
        <f t="shared" si="415"/>
        <v/>
      </c>
      <c r="EU87" s="118" t="str">
        <f t="shared" si="416"/>
        <v/>
      </c>
      <c r="EV87" s="118">
        <f t="shared" si="417"/>
        <v>0</v>
      </c>
      <c r="EW87" s="56">
        <f t="shared" si="418"/>
        <v>0</v>
      </c>
      <c r="EX87" s="90"/>
      <c r="EY87" s="52" t="str">
        <f t="shared" si="419"/>
        <v/>
      </c>
      <c r="EZ87" s="52" t="str">
        <f t="shared" si="420"/>
        <v/>
      </c>
      <c r="FA87" s="52" t="str">
        <f t="shared" si="421"/>
        <v/>
      </c>
      <c r="FB87" s="52" t="str">
        <f t="shared" si="422"/>
        <v/>
      </c>
      <c r="FC87" s="56" t="str">
        <f t="shared" si="423"/>
        <v/>
      </c>
      <c r="FD87" s="51" t="str">
        <f t="shared" si="424"/>
        <v/>
      </c>
      <c r="FE87" s="52" t="str">
        <f t="shared" si="425"/>
        <v/>
      </c>
      <c r="FF87" s="52" t="str">
        <f t="shared" si="426"/>
        <v/>
      </c>
      <c r="FG87" s="54" t="str">
        <f t="shared" si="427"/>
        <v/>
      </c>
      <c r="FH87" s="56" t="str">
        <f t="shared" si="428"/>
        <v/>
      </c>
      <c r="FI87" s="51" t="str">
        <f t="shared" si="429"/>
        <v/>
      </c>
      <c r="FJ87" s="52" t="str">
        <f t="shared" si="430"/>
        <v/>
      </c>
      <c r="FK87" s="52" t="str">
        <f t="shared" si="431"/>
        <v/>
      </c>
      <c r="FL87" s="52" t="str">
        <f t="shared" si="432"/>
        <v/>
      </c>
      <c r="FM87" s="56" t="str">
        <f t="shared" si="433"/>
        <v/>
      </c>
      <c r="FN87" s="51" t="str">
        <f t="shared" si="434"/>
        <v/>
      </c>
      <c r="FO87" s="52" t="str">
        <f t="shared" si="435"/>
        <v/>
      </c>
      <c r="FP87" s="52" t="str">
        <f t="shared" si="436"/>
        <v/>
      </c>
      <c r="FQ87" s="52" t="str">
        <f t="shared" si="437"/>
        <v/>
      </c>
      <c r="FR87" s="56" t="str">
        <f t="shared" si="438"/>
        <v/>
      </c>
      <c r="FS87" s="51" t="str">
        <f t="shared" si="439"/>
        <v/>
      </c>
      <c r="FT87" s="52" t="str">
        <f t="shared" si="440"/>
        <v/>
      </c>
      <c r="FU87" s="52" t="str">
        <f t="shared" si="441"/>
        <v/>
      </c>
      <c r="FV87" s="52" t="str">
        <f t="shared" si="442"/>
        <v/>
      </c>
      <c r="FW87" s="56" t="str">
        <f t="shared" si="443"/>
        <v/>
      </c>
      <c r="FX87" s="51" t="str">
        <f t="shared" si="444"/>
        <v/>
      </c>
      <c r="FY87" s="52" t="str">
        <f t="shared" si="445"/>
        <v/>
      </c>
      <c r="FZ87" s="52" t="str">
        <f t="shared" si="446"/>
        <v/>
      </c>
      <c r="GA87" s="52" t="str">
        <f t="shared" si="447"/>
        <v/>
      </c>
      <c r="GB87" s="56" t="str">
        <f t="shared" si="448"/>
        <v/>
      </c>
      <c r="GC87" s="57" t="e">
        <f t="shared" si="449"/>
        <v>#N/A</v>
      </c>
      <c r="GD87" s="52" t="str">
        <f t="shared" si="450"/>
        <v/>
      </c>
      <c r="GE87" s="118" t="str">
        <f t="shared" si="451"/>
        <v/>
      </c>
      <c r="GF87" s="118">
        <f t="shared" si="452"/>
        <v>0</v>
      </c>
      <c r="GG87" s="56">
        <f t="shared" si="453"/>
        <v>0</v>
      </c>
      <c r="GH87" s="90"/>
      <c r="GI87" s="52" t="str">
        <f t="shared" si="454"/>
        <v/>
      </c>
      <c r="GJ87" s="52" t="str">
        <f t="shared" si="455"/>
        <v/>
      </c>
      <c r="GK87" s="52" t="str">
        <f t="shared" si="456"/>
        <v/>
      </c>
      <c r="GL87" s="52" t="str">
        <f t="shared" si="457"/>
        <v/>
      </c>
      <c r="GM87" s="53" t="str">
        <f t="shared" si="458"/>
        <v/>
      </c>
      <c r="GN87" s="51" t="str">
        <f t="shared" si="459"/>
        <v/>
      </c>
      <c r="GO87" s="52" t="str">
        <f t="shared" si="460"/>
        <v/>
      </c>
      <c r="GP87" s="52" t="str">
        <f t="shared" si="461"/>
        <v/>
      </c>
      <c r="GQ87" s="54" t="str">
        <f t="shared" si="462"/>
        <v/>
      </c>
      <c r="GR87" s="53" t="str">
        <f t="shared" si="463"/>
        <v/>
      </c>
      <c r="GS87" s="51" t="str">
        <f t="shared" si="464"/>
        <v/>
      </c>
      <c r="GT87" s="52" t="str">
        <f t="shared" si="465"/>
        <v/>
      </c>
      <c r="GU87" s="52" t="str">
        <f t="shared" si="466"/>
        <v/>
      </c>
      <c r="GV87" s="52" t="str">
        <f t="shared" si="467"/>
        <v/>
      </c>
      <c r="GW87" s="53" t="str">
        <f t="shared" si="468"/>
        <v/>
      </c>
      <c r="GX87" s="51" t="str">
        <f t="shared" si="469"/>
        <v/>
      </c>
      <c r="GY87" s="52" t="str">
        <f t="shared" si="470"/>
        <v/>
      </c>
      <c r="GZ87" s="52" t="str">
        <f t="shared" si="471"/>
        <v/>
      </c>
      <c r="HA87" s="52" t="str">
        <f t="shared" si="472"/>
        <v/>
      </c>
      <c r="HB87" s="53" t="str">
        <f t="shared" si="473"/>
        <v/>
      </c>
      <c r="HC87" s="51" t="str">
        <f t="shared" si="474"/>
        <v/>
      </c>
      <c r="HD87" s="52" t="str">
        <f t="shared" si="475"/>
        <v/>
      </c>
      <c r="HE87" s="52" t="str">
        <f t="shared" si="476"/>
        <v/>
      </c>
      <c r="HF87" s="52" t="str">
        <f t="shared" si="477"/>
        <v/>
      </c>
      <c r="HG87" s="53" t="str">
        <f t="shared" si="478"/>
        <v/>
      </c>
      <c r="HH87" s="51" t="str">
        <f t="shared" si="479"/>
        <v/>
      </c>
      <c r="HI87" s="52" t="str">
        <f t="shared" si="480"/>
        <v/>
      </c>
      <c r="HJ87" s="52" t="str">
        <f t="shared" si="481"/>
        <v/>
      </c>
      <c r="HK87" s="52" t="str">
        <f t="shared" si="482"/>
        <v/>
      </c>
      <c r="HL87" s="53" t="str">
        <f t="shared" si="483"/>
        <v/>
      </c>
      <c r="HM87" s="57" t="e">
        <f t="shared" si="484"/>
        <v>#N/A</v>
      </c>
      <c r="HN87" s="52" t="str">
        <f t="shared" si="485"/>
        <v/>
      </c>
      <c r="HO87" s="118" t="str">
        <f t="shared" si="486"/>
        <v/>
      </c>
      <c r="HP87" s="118">
        <f t="shared" si="487"/>
        <v>0</v>
      </c>
      <c r="HQ87" s="56">
        <f t="shared" si="488"/>
        <v>0</v>
      </c>
      <c r="HR87" s="90"/>
      <c r="HS87" s="52" t="str">
        <f t="shared" si="489"/>
        <v/>
      </c>
      <c r="HT87" s="52" t="str">
        <f t="shared" si="490"/>
        <v/>
      </c>
      <c r="HU87" s="52" t="str">
        <f t="shared" si="491"/>
        <v/>
      </c>
      <c r="HV87" s="52" t="str">
        <f t="shared" si="213"/>
        <v/>
      </c>
      <c r="HW87" s="53" t="str">
        <f t="shared" si="214"/>
        <v/>
      </c>
      <c r="HX87" s="51" t="str">
        <f t="shared" si="492"/>
        <v/>
      </c>
      <c r="HY87" s="52" t="str">
        <f t="shared" si="493"/>
        <v/>
      </c>
      <c r="HZ87" s="52" t="str">
        <f t="shared" si="494"/>
        <v/>
      </c>
      <c r="IA87" s="54" t="str">
        <f t="shared" si="218"/>
        <v/>
      </c>
      <c r="IB87" s="53" t="str">
        <f t="shared" si="219"/>
        <v/>
      </c>
      <c r="IC87" s="51" t="str">
        <f t="shared" si="495"/>
        <v/>
      </c>
      <c r="ID87" s="52" t="str">
        <f t="shared" si="496"/>
        <v/>
      </c>
      <c r="IE87" s="52" t="str">
        <f t="shared" si="497"/>
        <v/>
      </c>
      <c r="IF87" s="52" t="str">
        <f t="shared" si="498"/>
        <v/>
      </c>
      <c r="IG87" s="53" t="str">
        <f t="shared" si="499"/>
        <v/>
      </c>
      <c r="IH87" s="51" t="str">
        <f t="shared" si="500"/>
        <v/>
      </c>
      <c r="II87" s="52" t="str">
        <f t="shared" si="501"/>
        <v/>
      </c>
      <c r="IJ87" s="52" t="str">
        <f t="shared" si="502"/>
        <v/>
      </c>
      <c r="IK87" s="52" t="str">
        <f t="shared" si="228"/>
        <v/>
      </c>
      <c r="IL87" s="53" t="str">
        <f t="shared" si="229"/>
        <v/>
      </c>
      <c r="IM87" s="51" t="str">
        <f t="shared" si="503"/>
        <v/>
      </c>
      <c r="IN87" s="52" t="str">
        <f t="shared" si="504"/>
        <v/>
      </c>
      <c r="IO87" s="52" t="str">
        <f t="shared" si="505"/>
        <v/>
      </c>
      <c r="IP87" s="52" t="str">
        <f t="shared" si="233"/>
        <v/>
      </c>
      <c r="IQ87" s="53" t="str">
        <f t="shared" si="234"/>
        <v/>
      </c>
      <c r="IR87" s="51" t="str">
        <f t="shared" si="506"/>
        <v/>
      </c>
      <c r="IS87" s="52" t="str">
        <f t="shared" si="507"/>
        <v/>
      </c>
      <c r="IT87" s="52" t="str">
        <f t="shared" si="508"/>
        <v/>
      </c>
      <c r="IU87" s="52" t="str">
        <f t="shared" si="238"/>
        <v/>
      </c>
      <c r="IV87" s="53" t="str">
        <f t="shared" si="239"/>
        <v/>
      </c>
      <c r="IW87" s="57" t="e">
        <f t="shared" si="509"/>
        <v>#N/A</v>
      </c>
      <c r="IX87" s="52" t="str">
        <f t="shared" si="510"/>
        <v/>
      </c>
      <c r="IY87" s="118" t="str">
        <f t="shared" si="511"/>
        <v/>
      </c>
      <c r="IZ87" s="118">
        <f t="shared" si="512"/>
        <v>0</v>
      </c>
      <c r="JA87" s="56">
        <f t="shared" si="513"/>
        <v>0</v>
      </c>
      <c r="JB87" s="90"/>
      <c r="JC87" s="52" t="str">
        <f t="shared" si="514"/>
        <v/>
      </c>
      <c r="JD87" s="52" t="str">
        <f t="shared" si="515"/>
        <v/>
      </c>
      <c r="JE87" s="52" t="str">
        <f t="shared" si="516"/>
        <v/>
      </c>
      <c r="JF87" s="52" t="str">
        <f t="shared" si="517"/>
        <v/>
      </c>
      <c r="JG87" s="53" t="str">
        <f t="shared" si="518"/>
        <v/>
      </c>
      <c r="JH87" s="51" t="str">
        <f t="shared" si="519"/>
        <v/>
      </c>
      <c r="JI87" s="52" t="str">
        <f t="shared" si="520"/>
        <v/>
      </c>
      <c r="JJ87" s="52" t="str">
        <f t="shared" si="521"/>
        <v/>
      </c>
      <c r="JK87" s="54" t="str">
        <f t="shared" si="522"/>
        <v/>
      </c>
      <c r="JL87" s="53" t="str">
        <f t="shared" si="523"/>
        <v/>
      </c>
      <c r="JM87" s="51" t="str">
        <f t="shared" si="524"/>
        <v/>
      </c>
      <c r="JN87" s="52" t="str">
        <f t="shared" si="525"/>
        <v/>
      </c>
      <c r="JO87" s="52" t="str">
        <f t="shared" si="526"/>
        <v/>
      </c>
      <c r="JP87" s="52" t="str">
        <f t="shared" si="527"/>
        <v/>
      </c>
      <c r="JQ87" s="53" t="str">
        <f t="shared" si="528"/>
        <v/>
      </c>
      <c r="JR87" s="51" t="str">
        <f t="shared" si="529"/>
        <v/>
      </c>
      <c r="JS87" s="52" t="str">
        <f t="shared" si="530"/>
        <v/>
      </c>
      <c r="JT87" s="52" t="str">
        <f t="shared" si="531"/>
        <v/>
      </c>
      <c r="JU87" s="52" t="str">
        <f t="shared" si="532"/>
        <v/>
      </c>
      <c r="JV87" s="53" t="str">
        <f t="shared" si="533"/>
        <v/>
      </c>
      <c r="JW87" s="51" t="str">
        <f t="shared" si="534"/>
        <v/>
      </c>
      <c r="JX87" s="52" t="str">
        <f t="shared" si="535"/>
        <v/>
      </c>
      <c r="JY87" s="52" t="str">
        <f t="shared" si="536"/>
        <v/>
      </c>
      <c r="JZ87" s="52" t="str">
        <f t="shared" si="537"/>
        <v/>
      </c>
      <c r="KA87" s="53" t="str">
        <f t="shared" si="538"/>
        <v/>
      </c>
      <c r="KB87" s="51" t="str">
        <f t="shared" si="539"/>
        <v/>
      </c>
      <c r="KC87" s="52" t="str">
        <f t="shared" si="540"/>
        <v/>
      </c>
      <c r="KD87" s="52" t="str">
        <f t="shared" si="541"/>
        <v/>
      </c>
      <c r="KE87" s="52" t="str">
        <f t="shared" si="542"/>
        <v/>
      </c>
      <c r="KF87" s="53" t="str">
        <f t="shared" si="543"/>
        <v/>
      </c>
      <c r="KG87" s="57" t="e">
        <f t="shared" si="544"/>
        <v>#N/A</v>
      </c>
      <c r="KH87" s="52" t="str">
        <f t="shared" si="545"/>
        <v/>
      </c>
      <c r="KI87" s="118" t="str">
        <f t="shared" si="546"/>
        <v/>
      </c>
      <c r="KJ87" s="118">
        <f t="shared" si="547"/>
        <v>0</v>
      </c>
      <c r="KK87" s="56">
        <f t="shared" si="548"/>
        <v>0</v>
      </c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</row>
    <row r="88" spans="1:358" s="1" customFormat="1" x14ac:dyDescent="0.25">
      <c r="A88" s="35"/>
      <c r="B88" s="45">
        <v>83</v>
      </c>
      <c r="C88" s="70"/>
      <c r="D88" s="70"/>
      <c r="E88" s="71"/>
      <c r="F88" s="109"/>
      <c r="G88" s="49"/>
      <c r="H88" s="50"/>
      <c r="I88" s="187">
        <f t="shared" si="280"/>
        <v>0</v>
      </c>
      <c r="J88" s="116"/>
      <c r="K88" s="102" t="str">
        <f t="shared" si="281"/>
        <v/>
      </c>
      <c r="L88" s="103" t="str">
        <f t="shared" si="282"/>
        <v/>
      </c>
      <c r="M88" s="103" t="str">
        <f t="shared" si="283"/>
        <v/>
      </c>
      <c r="N88" s="103" t="str">
        <f t="shared" si="284"/>
        <v/>
      </c>
      <c r="O88" s="136" t="str">
        <f t="shared" si="285"/>
        <v/>
      </c>
      <c r="P88" s="104" t="str">
        <f t="shared" si="286"/>
        <v/>
      </c>
      <c r="Q88" s="103" t="str">
        <f t="shared" si="287"/>
        <v/>
      </c>
      <c r="R88" s="103" t="str">
        <f t="shared" si="288"/>
        <v/>
      </c>
      <c r="S88" s="103" t="str">
        <f t="shared" si="289"/>
        <v/>
      </c>
      <c r="T88" s="136" t="str">
        <f t="shared" si="290"/>
        <v/>
      </c>
      <c r="U88" s="104" t="str">
        <f t="shared" si="291"/>
        <v/>
      </c>
      <c r="V88" s="103" t="str">
        <f t="shared" si="292"/>
        <v/>
      </c>
      <c r="W88" s="103" t="str">
        <f t="shared" si="293"/>
        <v/>
      </c>
      <c r="X88" s="103" t="str">
        <f t="shared" si="294"/>
        <v/>
      </c>
      <c r="Y88" s="136" t="str">
        <f t="shared" si="295"/>
        <v/>
      </c>
      <c r="Z88" s="104" t="str">
        <f t="shared" si="296"/>
        <v/>
      </c>
      <c r="AA88" s="103" t="str">
        <f t="shared" si="297"/>
        <v/>
      </c>
      <c r="AB88" s="103" t="str">
        <f t="shared" si="298"/>
        <v/>
      </c>
      <c r="AC88" s="103" t="str">
        <f t="shared" si="299"/>
        <v/>
      </c>
      <c r="AD88" s="136" t="str">
        <f t="shared" si="300"/>
        <v/>
      </c>
      <c r="AE88" s="104" t="str">
        <f t="shared" si="301"/>
        <v/>
      </c>
      <c r="AF88" s="103" t="str">
        <f t="shared" si="302"/>
        <v/>
      </c>
      <c r="AG88" s="103" t="str">
        <f t="shared" si="303"/>
        <v/>
      </c>
      <c r="AH88" s="103" t="str">
        <f t="shared" si="304"/>
        <v/>
      </c>
      <c r="AI88" s="136" t="str">
        <f t="shared" si="305"/>
        <v/>
      </c>
      <c r="AJ88" s="104" t="str">
        <f t="shared" si="306"/>
        <v/>
      </c>
      <c r="AK88" s="103" t="str">
        <f t="shared" si="307"/>
        <v/>
      </c>
      <c r="AL88" s="103" t="str">
        <f t="shared" si="308"/>
        <v/>
      </c>
      <c r="AM88" s="103" t="str">
        <f t="shared" si="309"/>
        <v/>
      </c>
      <c r="AN88" s="136" t="str">
        <f t="shared" si="310"/>
        <v/>
      </c>
      <c r="AO88" s="55" t="e">
        <f t="shared" si="311"/>
        <v>#N/A</v>
      </c>
      <c r="AP88" s="52" t="str">
        <f t="shared" si="312"/>
        <v/>
      </c>
      <c r="AQ88" s="118" t="str">
        <f t="shared" si="313"/>
        <v/>
      </c>
      <c r="AR88" s="118">
        <f t="shared" si="314"/>
        <v>0</v>
      </c>
      <c r="AS88" s="56">
        <f t="shared" si="315"/>
        <v>0</v>
      </c>
      <c r="AT88" s="90"/>
      <c r="AU88" s="54" t="str">
        <f t="shared" si="316"/>
        <v/>
      </c>
      <c r="AV88" s="52" t="str">
        <f t="shared" si="317"/>
        <v/>
      </c>
      <c r="AW88" s="52" t="str">
        <f t="shared" si="318"/>
        <v/>
      </c>
      <c r="AX88" s="83" t="str">
        <f t="shared" si="319"/>
        <v/>
      </c>
      <c r="AY88" s="86" t="str">
        <f t="shared" si="320"/>
        <v/>
      </c>
      <c r="AZ88" s="85" t="str">
        <f t="shared" si="321"/>
        <v/>
      </c>
      <c r="BA88" s="83" t="str">
        <f t="shared" si="322"/>
        <v/>
      </c>
      <c r="BB88" s="83" t="str">
        <f t="shared" si="323"/>
        <v/>
      </c>
      <c r="BC88" s="84" t="str">
        <f t="shared" si="324"/>
        <v/>
      </c>
      <c r="BD88" s="86" t="str">
        <f t="shared" si="325"/>
        <v/>
      </c>
      <c r="BE88" s="85" t="str">
        <f t="shared" si="326"/>
        <v/>
      </c>
      <c r="BF88" s="83" t="str">
        <f t="shared" si="327"/>
        <v/>
      </c>
      <c r="BG88" s="83" t="str">
        <f t="shared" si="328"/>
        <v/>
      </c>
      <c r="BH88" s="52" t="str">
        <f t="shared" si="329"/>
        <v/>
      </c>
      <c r="BI88" s="86" t="str">
        <f t="shared" si="330"/>
        <v/>
      </c>
      <c r="BJ88" s="85" t="str">
        <f t="shared" si="331"/>
        <v/>
      </c>
      <c r="BK88" s="83" t="str">
        <f t="shared" si="332"/>
        <v/>
      </c>
      <c r="BL88" s="83" t="str">
        <f t="shared" si="333"/>
        <v/>
      </c>
      <c r="BM88" s="83" t="str">
        <f t="shared" si="334"/>
        <v/>
      </c>
      <c r="BN88" s="86" t="str">
        <f t="shared" si="335"/>
        <v/>
      </c>
      <c r="BO88" s="85" t="str">
        <f t="shared" si="336"/>
        <v/>
      </c>
      <c r="BP88" s="83" t="str">
        <f t="shared" si="337"/>
        <v/>
      </c>
      <c r="BQ88" s="83" t="str">
        <f t="shared" si="338"/>
        <v/>
      </c>
      <c r="BR88" s="83" t="str">
        <f t="shared" si="339"/>
        <v/>
      </c>
      <c r="BS88" s="86" t="str">
        <f t="shared" si="340"/>
        <v/>
      </c>
      <c r="BT88" s="85" t="str">
        <f t="shared" si="341"/>
        <v/>
      </c>
      <c r="BU88" s="83" t="str">
        <f t="shared" si="342"/>
        <v/>
      </c>
      <c r="BV88" s="83" t="str">
        <f t="shared" si="343"/>
        <v/>
      </c>
      <c r="BW88" s="83" t="str">
        <f t="shared" si="344"/>
        <v/>
      </c>
      <c r="BX88" s="86" t="str">
        <f t="shared" si="345"/>
        <v/>
      </c>
      <c r="BY88" s="55" t="e">
        <f t="shared" si="346"/>
        <v>#N/A</v>
      </c>
      <c r="BZ88" s="52" t="str">
        <f t="shared" si="347"/>
        <v/>
      </c>
      <c r="CA88" s="118" t="str">
        <f t="shared" si="348"/>
        <v/>
      </c>
      <c r="CB88" s="118">
        <f t="shared" si="349"/>
        <v>0</v>
      </c>
      <c r="CC88" s="56">
        <f t="shared" si="350"/>
        <v>0</v>
      </c>
      <c r="CD88" s="90"/>
      <c r="CE88" s="54" t="str">
        <f t="shared" si="351"/>
        <v/>
      </c>
      <c r="CF88" s="52" t="str">
        <f t="shared" si="352"/>
        <v/>
      </c>
      <c r="CG88" s="52" t="str">
        <f t="shared" si="353"/>
        <v/>
      </c>
      <c r="CH88" s="83" t="str">
        <f t="shared" si="354"/>
        <v/>
      </c>
      <c r="CI88" s="86" t="str">
        <f t="shared" si="355"/>
        <v/>
      </c>
      <c r="CJ88" s="85" t="str">
        <f t="shared" si="356"/>
        <v/>
      </c>
      <c r="CK88" s="83" t="str">
        <f t="shared" si="357"/>
        <v/>
      </c>
      <c r="CL88" s="83" t="str">
        <f t="shared" si="358"/>
        <v/>
      </c>
      <c r="CM88" s="84" t="str">
        <f t="shared" si="359"/>
        <v/>
      </c>
      <c r="CN88" s="86" t="str">
        <f t="shared" si="360"/>
        <v/>
      </c>
      <c r="CO88" s="85" t="str">
        <f t="shared" si="361"/>
        <v/>
      </c>
      <c r="CP88" s="83" t="str">
        <f t="shared" si="362"/>
        <v/>
      </c>
      <c r="CQ88" s="83" t="str">
        <f>IF(IF(CP88&lt;&gt;"",IF(MAX(COUNTIF($CP88:$CP$89,$CP$6:$CP$89))&gt;1,"x",""),"")&lt;&gt;"",CP88+1,"")</f>
        <v/>
      </c>
      <c r="CR88" s="52" t="str">
        <f t="shared" si="363"/>
        <v/>
      </c>
      <c r="CS88" s="86" t="str">
        <f t="shared" si="364"/>
        <v/>
      </c>
      <c r="CT88" s="85" t="str">
        <f t="shared" si="365"/>
        <v/>
      </c>
      <c r="CU88" s="83" t="str">
        <f t="shared" si="366"/>
        <v/>
      </c>
      <c r="CV88" s="83" t="str">
        <f t="shared" si="367"/>
        <v/>
      </c>
      <c r="CW88" s="83" t="str">
        <f t="shared" si="368"/>
        <v/>
      </c>
      <c r="CX88" s="86" t="str">
        <f t="shared" si="369"/>
        <v/>
      </c>
      <c r="CY88" s="85" t="str">
        <f t="shared" si="370"/>
        <v/>
      </c>
      <c r="CZ88" s="83" t="str">
        <f t="shared" si="371"/>
        <v/>
      </c>
      <c r="DA88" s="83" t="str">
        <f t="shared" si="372"/>
        <v/>
      </c>
      <c r="DB88" s="83" t="str">
        <f t="shared" si="373"/>
        <v/>
      </c>
      <c r="DC88" s="86" t="str">
        <f t="shared" si="374"/>
        <v/>
      </c>
      <c r="DD88" s="85" t="str">
        <f t="shared" si="375"/>
        <v/>
      </c>
      <c r="DE88" s="83" t="str">
        <f t="shared" si="376"/>
        <v/>
      </c>
      <c r="DF88" s="83" t="str">
        <f t="shared" si="377"/>
        <v/>
      </c>
      <c r="DG88" s="83" t="str">
        <f t="shared" si="378"/>
        <v/>
      </c>
      <c r="DH88" s="86" t="str">
        <f t="shared" si="379"/>
        <v/>
      </c>
      <c r="DI88" s="87" t="e">
        <f t="shared" si="380"/>
        <v>#N/A</v>
      </c>
      <c r="DJ88" s="52" t="str">
        <f t="shared" si="381"/>
        <v/>
      </c>
      <c r="DK88" s="52" t="str">
        <f t="shared" si="382"/>
        <v/>
      </c>
      <c r="DL88" s="156">
        <f t="shared" si="383"/>
        <v>0</v>
      </c>
      <c r="DM88" s="56">
        <f t="shared" si="384"/>
        <v>0</v>
      </c>
      <c r="DN88" s="90"/>
      <c r="DO88" s="52" t="str">
        <f t="shared" si="385"/>
        <v/>
      </c>
      <c r="DP88" s="52" t="str">
        <f t="shared" si="386"/>
        <v/>
      </c>
      <c r="DQ88" s="52" t="str">
        <f t="shared" si="387"/>
        <v/>
      </c>
      <c r="DR88" s="83" t="str">
        <f t="shared" si="388"/>
        <v/>
      </c>
      <c r="DS88" s="86" t="str">
        <f t="shared" si="389"/>
        <v/>
      </c>
      <c r="DT88" s="85" t="str">
        <f t="shared" si="390"/>
        <v/>
      </c>
      <c r="DU88" s="83" t="str">
        <f t="shared" si="391"/>
        <v/>
      </c>
      <c r="DV88" s="83" t="str">
        <f t="shared" si="392"/>
        <v/>
      </c>
      <c r="DW88" s="84" t="str">
        <f t="shared" si="393"/>
        <v/>
      </c>
      <c r="DX88" s="86" t="str">
        <f t="shared" si="394"/>
        <v/>
      </c>
      <c r="DY88" s="85" t="str">
        <f t="shared" si="395"/>
        <v/>
      </c>
      <c r="DZ88" s="83" t="str">
        <f t="shared" si="396"/>
        <v/>
      </c>
      <c r="EA88" s="83" t="str">
        <f t="shared" si="397"/>
        <v/>
      </c>
      <c r="EB88" s="52" t="str">
        <f t="shared" si="398"/>
        <v/>
      </c>
      <c r="EC88" s="86" t="str">
        <f t="shared" si="399"/>
        <v/>
      </c>
      <c r="ED88" s="85" t="str">
        <f t="shared" si="400"/>
        <v/>
      </c>
      <c r="EE88" s="83" t="str">
        <f t="shared" si="401"/>
        <v/>
      </c>
      <c r="EF88" s="83" t="str">
        <f t="shared" si="402"/>
        <v/>
      </c>
      <c r="EG88" s="83" t="str">
        <f t="shared" si="403"/>
        <v/>
      </c>
      <c r="EH88" s="86" t="str">
        <f t="shared" si="404"/>
        <v/>
      </c>
      <c r="EI88" s="85" t="str">
        <f t="shared" si="405"/>
        <v/>
      </c>
      <c r="EJ88" s="83" t="str">
        <f t="shared" si="406"/>
        <v/>
      </c>
      <c r="EK88" s="83" t="str">
        <f t="shared" si="407"/>
        <v/>
      </c>
      <c r="EL88" s="83" t="str">
        <f t="shared" si="408"/>
        <v/>
      </c>
      <c r="EM88" s="86" t="str">
        <f t="shared" si="409"/>
        <v/>
      </c>
      <c r="EN88" s="85" t="str">
        <f t="shared" si="410"/>
        <v/>
      </c>
      <c r="EO88" s="83" t="str">
        <f t="shared" si="411"/>
        <v/>
      </c>
      <c r="EP88" s="83" t="str">
        <f t="shared" si="412"/>
        <v/>
      </c>
      <c r="EQ88" s="83" t="str">
        <f t="shared" si="413"/>
        <v/>
      </c>
      <c r="ER88" s="86" t="str">
        <f t="shared" si="414"/>
        <v/>
      </c>
      <c r="ES88" s="89" t="e">
        <f t="shared" si="135"/>
        <v>#N/A</v>
      </c>
      <c r="ET88" s="52" t="str">
        <f t="shared" si="415"/>
        <v/>
      </c>
      <c r="EU88" s="118" t="str">
        <f t="shared" si="416"/>
        <v/>
      </c>
      <c r="EV88" s="118">
        <f t="shared" si="417"/>
        <v>0</v>
      </c>
      <c r="EW88" s="56">
        <f t="shared" si="418"/>
        <v>0</v>
      </c>
      <c r="EX88" s="90"/>
      <c r="EY88" s="52" t="str">
        <f t="shared" si="419"/>
        <v/>
      </c>
      <c r="EZ88" s="52" t="str">
        <f t="shared" si="420"/>
        <v/>
      </c>
      <c r="FA88" s="52" t="str">
        <f t="shared" si="421"/>
        <v/>
      </c>
      <c r="FB88" s="52" t="str">
        <f t="shared" si="422"/>
        <v/>
      </c>
      <c r="FC88" s="56" t="str">
        <f t="shared" si="423"/>
        <v/>
      </c>
      <c r="FD88" s="51" t="str">
        <f t="shared" si="424"/>
        <v/>
      </c>
      <c r="FE88" s="52" t="str">
        <f t="shared" si="425"/>
        <v/>
      </c>
      <c r="FF88" s="52" t="str">
        <f t="shared" si="426"/>
        <v/>
      </c>
      <c r="FG88" s="54" t="str">
        <f t="shared" si="427"/>
        <v/>
      </c>
      <c r="FH88" s="56" t="str">
        <f t="shared" si="428"/>
        <v/>
      </c>
      <c r="FI88" s="51" t="str">
        <f t="shared" si="429"/>
        <v/>
      </c>
      <c r="FJ88" s="52" t="str">
        <f t="shared" si="430"/>
        <v/>
      </c>
      <c r="FK88" s="52" t="str">
        <f t="shared" si="431"/>
        <v/>
      </c>
      <c r="FL88" s="52" t="str">
        <f t="shared" si="432"/>
        <v/>
      </c>
      <c r="FM88" s="56" t="str">
        <f t="shared" si="433"/>
        <v/>
      </c>
      <c r="FN88" s="51" t="str">
        <f t="shared" si="434"/>
        <v/>
      </c>
      <c r="FO88" s="52" t="str">
        <f t="shared" si="435"/>
        <v/>
      </c>
      <c r="FP88" s="52" t="str">
        <f t="shared" si="436"/>
        <v/>
      </c>
      <c r="FQ88" s="52" t="str">
        <f t="shared" si="437"/>
        <v/>
      </c>
      <c r="FR88" s="56" t="str">
        <f t="shared" si="438"/>
        <v/>
      </c>
      <c r="FS88" s="51" t="str">
        <f t="shared" si="439"/>
        <v/>
      </c>
      <c r="FT88" s="52" t="str">
        <f t="shared" si="440"/>
        <v/>
      </c>
      <c r="FU88" s="52" t="str">
        <f t="shared" si="441"/>
        <v/>
      </c>
      <c r="FV88" s="52" t="str">
        <f t="shared" si="442"/>
        <v/>
      </c>
      <c r="FW88" s="56" t="str">
        <f t="shared" si="443"/>
        <v/>
      </c>
      <c r="FX88" s="51" t="str">
        <f t="shared" si="444"/>
        <v/>
      </c>
      <c r="FY88" s="52" t="str">
        <f t="shared" si="445"/>
        <v/>
      </c>
      <c r="FZ88" s="52" t="str">
        <f t="shared" si="446"/>
        <v/>
      </c>
      <c r="GA88" s="52" t="str">
        <f t="shared" si="447"/>
        <v/>
      </c>
      <c r="GB88" s="56" t="str">
        <f t="shared" si="448"/>
        <v/>
      </c>
      <c r="GC88" s="57" t="e">
        <f t="shared" si="449"/>
        <v>#N/A</v>
      </c>
      <c r="GD88" s="52" t="str">
        <f t="shared" si="450"/>
        <v/>
      </c>
      <c r="GE88" s="118" t="str">
        <f t="shared" si="451"/>
        <v/>
      </c>
      <c r="GF88" s="118">
        <f t="shared" si="452"/>
        <v>0</v>
      </c>
      <c r="GG88" s="56">
        <f t="shared" si="453"/>
        <v>0</v>
      </c>
      <c r="GH88" s="90"/>
      <c r="GI88" s="52" t="str">
        <f t="shared" si="454"/>
        <v/>
      </c>
      <c r="GJ88" s="83" t="str">
        <f t="shared" si="455"/>
        <v/>
      </c>
      <c r="GK88" s="83" t="str">
        <f t="shared" si="456"/>
        <v/>
      </c>
      <c r="GL88" s="83" t="str">
        <f t="shared" si="457"/>
        <v/>
      </c>
      <c r="GM88" s="86" t="str">
        <f t="shared" si="458"/>
        <v/>
      </c>
      <c r="GN88" s="85" t="str">
        <f t="shared" si="459"/>
        <v/>
      </c>
      <c r="GO88" s="83" t="str">
        <f t="shared" si="460"/>
        <v/>
      </c>
      <c r="GP88" s="83" t="str">
        <f t="shared" si="461"/>
        <v/>
      </c>
      <c r="GQ88" s="84" t="str">
        <f t="shared" si="462"/>
        <v/>
      </c>
      <c r="GR88" s="86" t="str">
        <f t="shared" si="463"/>
        <v/>
      </c>
      <c r="GS88" s="85" t="str">
        <f t="shared" si="464"/>
        <v/>
      </c>
      <c r="GT88" s="83" t="str">
        <f t="shared" si="465"/>
        <v/>
      </c>
      <c r="GU88" s="83" t="str">
        <f t="shared" si="466"/>
        <v/>
      </c>
      <c r="GV88" s="52" t="str">
        <f t="shared" si="467"/>
        <v/>
      </c>
      <c r="GW88" s="86" t="str">
        <f t="shared" si="468"/>
        <v/>
      </c>
      <c r="GX88" s="85" t="str">
        <f t="shared" si="469"/>
        <v/>
      </c>
      <c r="GY88" s="83" t="str">
        <f t="shared" si="470"/>
        <v/>
      </c>
      <c r="GZ88" s="83" t="str">
        <f t="shared" si="471"/>
        <v/>
      </c>
      <c r="HA88" s="83" t="str">
        <f t="shared" si="472"/>
        <v/>
      </c>
      <c r="HB88" s="86" t="str">
        <f t="shared" si="473"/>
        <v/>
      </c>
      <c r="HC88" s="85" t="str">
        <f t="shared" si="474"/>
        <v/>
      </c>
      <c r="HD88" s="83" t="str">
        <f t="shared" si="475"/>
        <v/>
      </c>
      <c r="HE88" s="83" t="str">
        <f t="shared" si="476"/>
        <v/>
      </c>
      <c r="HF88" s="83" t="str">
        <f t="shared" si="477"/>
        <v/>
      </c>
      <c r="HG88" s="86" t="str">
        <f t="shared" si="478"/>
        <v/>
      </c>
      <c r="HH88" s="85" t="str">
        <f t="shared" si="479"/>
        <v/>
      </c>
      <c r="HI88" s="83" t="str">
        <f t="shared" si="480"/>
        <v/>
      </c>
      <c r="HJ88" s="83" t="str">
        <f t="shared" si="481"/>
        <v/>
      </c>
      <c r="HK88" s="83" t="str">
        <f t="shared" si="482"/>
        <v/>
      </c>
      <c r="HL88" s="86" t="str">
        <f t="shared" si="483"/>
        <v/>
      </c>
      <c r="HM88" s="89" t="e">
        <f t="shared" si="484"/>
        <v>#N/A</v>
      </c>
      <c r="HN88" s="52" t="str">
        <f t="shared" si="485"/>
        <v/>
      </c>
      <c r="HO88" s="118" t="str">
        <f t="shared" si="486"/>
        <v/>
      </c>
      <c r="HP88" s="118">
        <f t="shared" si="487"/>
        <v>0</v>
      </c>
      <c r="HQ88" s="56">
        <f t="shared" si="488"/>
        <v>0</v>
      </c>
      <c r="HR88" s="90"/>
      <c r="HS88" s="52" t="str">
        <f t="shared" si="489"/>
        <v/>
      </c>
      <c r="HT88" s="52" t="str">
        <f t="shared" si="490"/>
        <v/>
      </c>
      <c r="HU88" s="52" t="str">
        <f t="shared" si="491"/>
        <v/>
      </c>
      <c r="HV88" s="52" t="str">
        <f t="shared" si="213"/>
        <v/>
      </c>
      <c r="HW88" s="53" t="str">
        <f t="shared" si="214"/>
        <v/>
      </c>
      <c r="HX88" s="51" t="str">
        <f t="shared" si="492"/>
        <v/>
      </c>
      <c r="HY88" s="52" t="str">
        <f t="shared" si="493"/>
        <v/>
      </c>
      <c r="HZ88" s="52" t="str">
        <f t="shared" si="494"/>
        <v/>
      </c>
      <c r="IA88" s="54" t="str">
        <f t="shared" si="218"/>
        <v/>
      </c>
      <c r="IB88" s="53" t="str">
        <f t="shared" si="219"/>
        <v/>
      </c>
      <c r="IC88" s="51" t="str">
        <f t="shared" si="495"/>
        <v/>
      </c>
      <c r="ID88" s="52" t="str">
        <f t="shared" si="496"/>
        <v/>
      </c>
      <c r="IE88" s="52" t="str">
        <f t="shared" si="497"/>
        <v/>
      </c>
      <c r="IF88" s="52" t="str">
        <f t="shared" si="498"/>
        <v/>
      </c>
      <c r="IG88" s="53" t="str">
        <f t="shared" si="499"/>
        <v/>
      </c>
      <c r="IH88" s="51" t="str">
        <f t="shared" si="500"/>
        <v/>
      </c>
      <c r="II88" s="52" t="str">
        <f t="shared" si="501"/>
        <v/>
      </c>
      <c r="IJ88" s="52" t="str">
        <f t="shared" si="502"/>
        <v/>
      </c>
      <c r="IK88" s="52" t="str">
        <f t="shared" si="228"/>
        <v/>
      </c>
      <c r="IL88" s="53" t="str">
        <f t="shared" si="229"/>
        <v/>
      </c>
      <c r="IM88" s="51" t="str">
        <f t="shared" si="503"/>
        <v/>
      </c>
      <c r="IN88" s="52" t="str">
        <f t="shared" si="504"/>
        <v/>
      </c>
      <c r="IO88" s="52" t="str">
        <f t="shared" si="505"/>
        <v/>
      </c>
      <c r="IP88" s="52" t="str">
        <f t="shared" si="233"/>
        <v/>
      </c>
      <c r="IQ88" s="53" t="str">
        <f t="shared" si="234"/>
        <v/>
      </c>
      <c r="IR88" s="51" t="str">
        <f t="shared" si="506"/>
        <v/>
      </c>
      <c r="IS88" s="52" t="str">
        <f t="shared" si="507"/>
        <v/>
      </c>
      <c r="IT88" s="52" t="str">
        <f t="shared" si="508"/>
        <v/>
      </c>
      <c r="IU88" s="52" t="str">
        <f t="shared" si="238"/>
        <v/>
      </c>
      <c r="IV88" s="53" t="str">
        <f t="shared" si="239"/>
        <v/>
      </c>
      <c r="IW88" s="57" t="e">
        <f t="shared" si="509"/>
        <v>#N/A</v>
      </c>
      <c r="IX88" s="52" t="str">
        <f t="shared" si="510"/>
        <v/>
      </c>
      <c r="IY88" s="118" t="str">
        <f t="shared" si="511"/>
        <v/>
      </c>
      <c r="IZ88" s="118">
        <f t="shared" si="512"/>
        <v>0</v>
      </c>
      <c r="JA88" s="56">
        <f t="shared" si="513"/>
        <v>0</v>
      </c>
      <c r="JB88" s="90"/>
      <c r="JC88" s="52" t="str">
        <f t="shared" si="514"/>
        <v/>
      </c>
      <c r="JD88" s="83" t="str">
        <f t="shared" si="515"/>
        <v/>
      </c>
      <c r="JE88" s="83" t="str">
        <f t="shared" si="516"/>
        <v/>
      </c>
      <c r="JF88" s="83" t="str">
        <f t="shared" si="517"/>
        <v/>
      </c>
      <c r="JG88" s="86" t="str">
        <f t="shared" si="518"/>
        <v/>
      </c>
      <c r="JH88" s="85" t="str">
        <f t="shared" si="519"/>
        <v/>
      </c>
      <c r="JI88" s="83" t="str">
        <f t="shared" si="520"/>
        <v/>
      </c>
      <c r="JJ88" s="83" t="str">
        <f t="shared" si="521"/>
        <v/>
      </c>
      <c r="JK88" s="84" t="str">
        <f t="shared" si="522"/>
        <v/>
      </c>
      <c r="JL88" s="86" t="str">
        <f t="shared" si="523"/>
        <v/>
      </c>
      <c r="JM88" s="85" t="str">
        <f t="shared" si="524"/>
        <v/>
      </c>
      <c r="JN88" s="83" t="str">
        <f t="shared" si="525"/>
        <v/>
      </c>
      <c r="JO88" s="83" t="str">
        <f t="shared" si="526"/>
        <v/>
      </c>
      <c r="JP88" s="52" t="str">
        <f t="shared" si="527"/>
        <v/>
      </c>
      <c r="JQ88" s="86" t="str">
        <f t="shared" si="528"/>
        <v/>
      </c>
      <c r="JR88" s="85" t="str">
        <f t="shared" si="529"/>
        <v/>
      </c>
      <c r="JS88" s="83" t="str">
        <f t="shared" si="530"/>
        <v/>
      </c>
      <c r="JT88" s="83" t="str">
        <f t="shared" si="531"/>
        <v/>
      </c>
      <c r="JU88" s="83" t="str">
        <f t="shared" si="532"/>
        <v/>
      </c>
      <c r="JV88" s="86" t="str">
        <f t="shared" si="533"/>
        <v/>
      </c>
      <c r="JW88" s="85" t="str">
        <f t="shared" si="534"/>
        <v/>
      </c>
      <c r="JX88" s="83" t="str">
        <f t="shared" si="535"/>
        <v/>
      </c>
      <c r="JY88" s="83" t="str">
        <f t="shared" si="536"/>
        <v/>
      </c>
      <c r="JZ88" s="83" t="str">
        <f t="shared" si="537"/>
        <v/>
      </c>
      <c r="KA88" s="86" t="str">
        <f t="shared" si="538"/>
        <v/>
      </c>
      <c r="KB88" s="85" t="str">
        <f t="shared" si="539"/>
        <v/>
      </c>
      <c r="KC88" s="83" t="str">
        <f t="shared" si="540"/>
        <v/>
      </c>
      <c r="KD88" s="83" t="str">
        <f t="shared" si="541"/>
        <v/>
      </c>
      <c r="KE88" s="83" t="str">
        <f t="shared" si="542"/>
        <v/>
      </c>
      <c r="KF88" s="86" t="str">
        <f t="shared" si="543"/>
        <v/>
      </c>
      <c r="KG88" s="57" t="e">
        <f t="shared" si="544"/>
        <v>#N/A</v>
      </c>
      <c r="KH88" s="52" t="str">
        <f t="shared" si="545"/>
        <v/>
      </c>
      <c r="KI88" s="118" t="str">
        <f t="shared" si="546"/>
        <v/>
      </c>
      <c r="KJ88" s="118">
        <f t="shared" si="547"/>
        <v>0</v>
      </c>
      <c r="KK88" s="56">
        <f t="shared" si="548"/>
        <v>0</v>
      </c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</row>
    <row r="89" spans="1:358" s="1" customFormat="1" ht="13.8" thickBot="1" x14ac:dyDescent="0.3">
      <c r="A89" s="35"/>
      <c r="B89" s="126">
        <v>84</v>
      </c>
      <c r="C89" s="60"/>
      <c r="D89" s="60"/>
      <c r="E89" s="61"/>
      <c r="F89" s="61"/>
      <c r="G89" s="62"/>
      <c r="H89" s="61"/>
      <c r="I89" s="188">
        <f t="shared" si="280"/>
        <v>0</v>
      </c>
      <c r="J89" s="117"/>
      <c r="K89" s="105" t="str">
        <f t="shared" si="281"/>
        <v/>
      </c>
      <c r="L89" s="106" t="str">
        <f t="shared" si="282"/>
        <v/>
      </c>
      <c r="M89" s="106" t="str">
        <f t="shared" si="283"/>
        <v/>
      </c>
      <c r="N89" s="106" t="str">
        <f t="shared" si="284"/>
        <v/>
      </c>
      <c r="O89" s="137" t="str">
        <f t="shared" si="285"/>
        <v/>
      </c>
      <c r="P89" s="107" t="str">
        <f t="shared" si="286"/>
        <v/>
      </c>
      <c r="Q89" s="106" t="str">
        <f t="shared" si="287"/>
        <v/>
      </c>
      <c r="R89" s="106" t="str">
        <f t="shared" si="288"/>
        <v/>
      </c>
      <c r="S89" s="106" t="str">
        <f t="shared" si="289"/>
        <v/>
      </c>
      <c r="T89" s="137" t="str">
        <f t="shared" si="290"/>
        <v/>
      </c>
      <c r="U89" s="107" t="str">
        <f t="shared" si="291"/>
        <v/>
      </c>
      <c r="V89" s="106" t="str">
        <f t="shared" si="292"/>
        <v/>
      </c>
      <c r="W89" s="106" t="str">
        <f t="shared" si="293"/>
        <v/>
      </c>
      <c r="X89" s="106" t="str">
        <f t="shared" si="294"/>
        <v/>
      </c>
      <c r="Y89" s="137" t="str">
        <f t="shared" si="295"/>
        <v/>
      </c>
      <c r="Z89" s="107" t="str">
        <f t="shared" si="296"/>
        <v/>
      </c>
      <c r="AA89" s="106" t="str">
        <f t="shared" si="297"/>
        <v/>
      </c>
      <c r="AB89" s="106" t="str">
        <f t="shared" si="298"/>
        <v/>
      </c>
      <c r="AC89" s="106" t="str">
        <f t="shared" si="299"/>
        <v/>
      </c>
      <c r="AD89" s="137" t="str">
        <f t="shared" si="300"/>
        <v/>
      </c>
      <c r="AE89" s="107" t="str">
        <f t="shared" si="301"/>
        <v/>
      </c>
      <c r="AF89" s="106" t="str">
        <f t="shared" si="302"/>
        <v/>
      </c>
      <c r="AG89" s="106" t="str">
        <f t="shared" si="303"/>
        <v/>
      </c>
      <c r="AH89" s="106" t="str">
        <f t="shared" si="304"/>
        <v/>
      </c>
      <c r="AI89" s="137" t="str">
        <f t="shared" si="305"/>
        <v/>
      </c>
      <c r="AJ89" s="107" t="str">
        <f t="shared" si="306"/>
        <v/>
      </c>
      <c r="AK89" s="106" t="str">
        <f t="shared" si="307"/>
        <v/>
      </c>
      <c r="AL89" s="106" t="str">
        <f t="shared" si="308"/>
        <v/>
      </c>
      <c r="AM89" s="106" t="str">
        <f t="shared" si="309"/>
        <v/>
      </c>
      <c r="AN89" s="137" t="str">
        <f t="shared" si="310"/>
        <v/>
      </c>
      <c r="AO89" s="67"/>
      <c r="AP89" s="64" t="str">
        <f t="shared" si="312"/>
        <v/>
      </c>
      <c r="AQ89" s="64" t="str">
        <f t="shared" si="313"/>
        <v/>
      </c>
      <c r="AR89" s="119">
        <f t="shared" si="314"/>
        <v>0</v>
      </c>
      <c r="AS89" s="125">
        <f t="shared" si="315"/>
        <v>0</v>
      </c>
      <c r="AT89" s="91"/>
      <c r="AU89" s="66" t="str">
        <f t="shared" si="316"/>
        <v/>
      </c>
      <c r="AV89" s="64" t="str">
        <f t="shared" si="317"/>
        <v/>
      </c>
      <c r="AW89" s="64" t="str">
        <f t="shared" si="318"/>
        <v/>
      </c>
      <c r="AX89" s="64" t="str">
        <f t="shared" si="319"/>
        <v/>
      </c>
      <c r="AY89" s="65" t="str">
        <f t="shared" si="320"/>
        <v/>
      </c>
      <c r="AZ89" s="63" t="str">
        <f t="shared" si="321"/>
        <v/>
      </c>
      <c r="BA89" s="64" t="str">
        <f t="shared" si="322"/>
        <v/>
      </c>
      <c r="BB89" s="64" t="str">
        <f t="shared" si="323"/>
        <v/>
      </c>
      <c r="BC89" s="66" t="str">
        <f t="shared" si="324"/>
        <v/>
      </c>
      <c r="BD89" s="65" t="str">
        <f t="shared" si="325"/>
        <v/>
      </c>
      <c r="BE89" s="63" t="str">
        <f t="shared" si="326"/>
        <v/>
      </c>
      <c r="BF89" s="64" t="str">
        <f t="shared" si="327"/>
        <v/>
      </c>
      <c r="BG89" s="64" t="str">
        <f t="shared" si="328"/>
        <v/>
      </c>
      <c r="BH89" s="64" t="str">
        <f t="shared" si="329"/>
        <v/>
      </c>
      <c r="BI89" s="65" t="str">
        <f t="shared" si="330"/>
        <v/>
      </c>
      <c r="BJ89" s="63" t="str">
        <f t="shared" si="331"/>
        <v/>
      </c>
      <c r="BK89" s="64" t="str">
        <f t="shared" si="332"/>
        <v/>
      </c>
      <c r="BL89" s="64" t="str">
        <f t="shared" si="333"/>
        <v/>
      </c>
      <c r="BM89" s="64" t="str">
        <f t="shared" si="334"/>
        <v/>
      </c>
      <c r="BN89" s="65" t="str">
        <f t="shared" si="335"/>
        <v/>
      </c>
      <c r="BO89" s="63" t="str">
        <f t="shared" si="336"/>
        <v/>
      </c>
      <c r="BP89" s="64" t="str">
        <f t="shared" si="337"/>
        <v/>
      </c>
      <c r="BQ89" s="64" t="str">
        <f t="shared" si="338"/>
        <v/>
      </c>
      <c r="BR89" s="64" t="str">
        <f t="shared" si="339"/>
        <v/>
      </c>
      <c r="BS89" s="65" t="str">
        <f t="shared" si="340"/>
        <v/>
      </c>
      <c r="BT89" s="63" t="str">
        <f t="shared" si="341"/>
        <v/>
      </c>
      <c r="BU89" s="64" t="str">
        <f t="shared" si="342"/>
        <v/>
      </c>
      <c r="BV89" s="64" t="str">
        <f t="shared" si="343"/>
        <v/>
      </c>
      <c r="BW89" s="64" t="str">
        <f t="shared" si="344"/>
        <v/>
      </c>
      <c r="BX89" s="65" t="str">
        <f t="shared" si="345"/>
        <v/>
      </c>
      <c r="BY89" s="67" t="e">
        <f t="shared" si="346"/>
        <v>#N/A</v>
      </c>
      <c r="BZ89" s="64" t="str">
        <f t="shared" si="347"/>
        <v/>
      </c>
      <c r="CA89" s="119" t="str">
        <f t="shared" si="348"/>
        <v/>
      </c>
      <c r="CB89" s="119">
        <f t="shared" si="349"/>
        <v>0</v>
      </c>
      <c r="CC89" s="125">
        <f t="shared" si="350"/>
        <v>0</v>
      </c>
      <c r="CD89" s="91"/>
      <c r="CE89" s="66" t="str">
        <f t="shared" si="351"/>
        <v/>
      </c>
      <c r="CF89" s="64" t="str">
        <f t="shared" si="352"/>
        <v/>
      </c>
      <c r="CG89" s="64" t="str">
        <f t="shared" si="353"/>
        <v/>
      </c>
      <c r="CH89" s="64" t="str">
        <f t="shared" si="354"/>
        <v/>
      </c>
      <c r="CI89" s="65" t="str">
        <f t="shared" si="355"/>
        <v/>
      </c>
      <c r="CJ89" s="63" t="str">
        <f t="shared" si="356"/>
        <v/>
      </c>
      <c r="CK89" s="64" t="str">
        <f t="shared" si="357"/>
        <v/>
      </c>
      <c r="CL89" s="64" t="str">
        <f t="shared" si="358"/>
        <v/>
      </c>
      <c r="CM89" s="66" t="str">
        <f t="shared" si="359"/>
        <v/>
      </c>
      <c r="CN89" s="65" t="str">
        <f t="shared" si="360"/>
        <v/>
      </c>
      <c r="CO89" s="63" t="str">
        <f t="shared" si="361"/>
        <v/>
      </c>
      <c r="CP89" s="64" t="str">
        <f t="shared" si="362"/>
        <v/>
      </c>
      <c r="CQ89" s="64" t="str">
        <f>IF(IF(CP89&lt;&gt;"",IF(MAX(COUNTIF($CP89:$CP$89,$CP$6:$CP$89))&gt;1,"x",""),"")&lt;&gt;"",CP89+1,"")</f>
        <v/>
      </c>
      <c r="CR89" s="64" t="str">
        <f t="shared" si="363"/>
        <v/>
      </c>
      <c r="CS89" s="65" t="str">
        <f t="shared" si="364"/>
        <v/>
      </c>
      <c r="CT89" s="63" t="str">
        <f t="shared" si="365"/>
        <v/>
      </c>
      <c r="CU89" s="64" t="str">
        <f t="shared" si="366"/>
        <v/>
      </c>
      <c r="CV89" s="64" t="str">
        <f t="shared" si="367"/>
        <v/>
      </c>
      <c r="CW89" s="64" t="str">
        <f t="shared" si="368"/>
        <v/>
      </c>
      <c r="CX89" s="65" t="str">
        <f t="shared" si="369"/>
        <v/>
      </c>
      <c r="CY89" s="63" t="str">
        <f t="shared" si="370"/>
        <v/>
      </c>
      <c r="CZ89" s="64" t="str">
        <f t="shared" si="371"/>
        <v/>
      </c>
      <c r="DA89" s="64" t="str">
        <f t="shared" si="372"/>
        <v/>
      </c>
      <c r="DB89" s="64" t="str">
        <f t="shared" si="373"/>
        <v/>
      </c>
      <c r="DC89" s="65" t="str">
        <f t="shared" si="374"/>
        <v/>
      </c>
      <c r="DD89" s="63" t="str">
        <f t="shared" si="375"/>
        <v/>
      </c>
      <c r="DE89" s="64" t="str">
        <f t="shared" si="376"/>
        <v/>
      </c>
      <c r="DF89" s="64" t="str">
        <f t="shared" si="377"/>
        <v/>
      </c>
      <c r="DG89" s="64" t="str">
        <f t="shared" si="378"/>
        <v/>
      </c>
      <c r="DH89" s="65" t="str">
        <f t="shared" si="379"/>
        <v/>
      </c>
      <c r="DI89" s="67" t="e">
        <f t="shared" si="380"/>
        <v>#N/A</v>
      </c>
      <c r="DJ89" s="64" t="str">
        <f t="shared" si="381"/>
        <v/>
      </c>
      <c r="DK89" s="64" t="str">
        <f t="shared" si="382"/>
        <v/>
      </c>
      <c r="DL89" s="64">
        <f t="shared" si="383"/>
        <v>0</v>
      </c>
      <c r="DM89" s="125">
        <f t="shared" si="384"/>
        <v>0</v>
      </c>
      <c r="DN89" s="91"/>
      <c r="DO89" s="64" t="str">
        <f t="shared" si="385"/>
        <v/>
      </c>
      <c r="DP89" s="64" t="str">
        <f t="shared" si="386"/>
        <v/>
      </c>
      <c r="DQ89" s="64" t="str">
        <f t="shared" si="387"/>
        <v/>
      </c>
      <c r="DR89" s="64" t="str">
        <f t="shared" si="388"/>
        <v/>
      </c>
      <c r="DS89" s="65" t="str">
        <f t="shared" si="389"/>
        <v/>
      </c>
      <c r="DT89" s="63" t="str">
        <f t="shared" si="390"/>
        <v/>
      </c>
      <c r="DU89" s="64" t="str">
        <f t="shared" si="391"/>
        <v/>
      </c>
      <c r="DV89" s="64" t="str">
        <f t="shared" si="392"/>
        <v/>
      </c>
      <c r="DW89" s="66" t="str">
        <f t="shared" si="393"/>
        <v/>
      </c>
      <c r="DX89" s="65" t="str">
        <f t="shared" si="394"/>
        <v/>
      </c>
      <c r="DY89" s="63" t="str">
        <f t="shared" si="395"/>
        <v/>
      </c>
      <c r="DZ89" s="64" t="str">
        <f t="shared" si="396"/>
        <v/>
      </c>
      <c r="EA89" s="64" t="str">
        <f t="shared" si="397"/>
        <v/>
      </c>
      <c r="EB89" s="64" t="str">
        <f t="shared" si="398"/>
        <v/>
      </c>
      <c r="EC89" s="65" t="str">
        <f t="shared" si="399"/>
        <v/>
      </c>
      <c r="ED89" s="63" t="str">
        <f t="shared" si="400"/>
        <v/>
      </c>
      <c r="EE89" s="64" t="str">
        <f t="shared" si="401"/>
        <v/>
      </c>
      <c r="EF89" s="64" t="str">
        <f t="shared" si="402"/>
        <v/>
      </c>
      <c r="EG89" s="64" t="str">
        <f t="shared" si="403"/>
        <v/>
      </c>
      <c r="EH89" s="65" t="str">
        <f t="shared" si="404"/>
        <v/>
      </c>
      <c r="EI89" s="63" t="str">
        <f t="shared" si="405"/>
        <v/>
      </c>
      <c r="EJ89" s="64" t="str">
        <f t="shared" si="406"/>
        <v/>
      </c>
      <c r="EK89" s="64" t="str">
        <f t="shared" si="407"/>
        <v/>
      </c>
      <c r="EL89" s="64" t="str">
        <f t="shared" si="408"/>
        <v/>
      </c>
      <c r="EM89" s="65" t="str">
        <f t="shared" si="409"/>
        <v/>
      </c>
      <c r="EN89" s="63" t="str">
        <f t="shared" si="410"/>
        <v/>
      </c>
      <c r="EO89" s="64" t="str">
        <f t="shared" si="411"/>
        <v/>
      </c>
      <c r="EP89" s="64" t="str">
        <f t="shared" si="412"/>
        <v/>
      </c>
      <c r="EQ89" s="64" t="str">
        <f t="shared" si="413"/>
        <v/>
      </c>
      <c r="ER89" s="65" t="str">
        <f t="shared" si="414"/>
        <v/>
      </c>
      <c r="ES89" s="68" t="e">
        <f t="shared" si="135"/>
        <v>#N/A</v>
      </c>
      <c r="ET89" s="64" t="str">
        <f t="shared" si="415"/>
        <v/>
      </c>
      <c r="EU89" s="64" t="str">
        <f t="shared" si="416"/>
        <v/>
      </c>
      <c r="EV89" s="119">
        <f t="shared" si="417"/>
        <v>0</v>
      </c>
      <c r="EW89" s="125">
        <f t="shared" si="418"/>
        <v>0</v>
      </c>
      <c r="EX89" s="91"/>
      <c r="EY89" s="64" t="str">
        <f t="shared" si="419"/>
        <v/>
      </c>
      <c r="EZ89" s="64" t="str">
        <f t="shared" si="420"/>
        <v/>
      </c>
      <c r="FA89" s="64" t="str">
        <f t="shared" si="421"/>
        <v/>
      </c>
      <c r="FB89" s="64" t="str">
        <f t="shared" si="422"/>
        <v/>
      </c>
      <c r="FC89" s="125" t="str">
        <f t="shared" si="423"/>
        <v/>
      </c>
      <c r="FD89" s="63" t="str">
        <f t="shared" si="424"/>
        <v/>
      </c>
      <c r="FE89" s="64" t="str">
        <f t="shared" si="425"/>
        <v/>
      </c>
      <c r="FF89" s="64" t="str">
        <f t="shared" si="426"/>
        <v/>
      </c>
      <c r="FG89" s="66" t="str">
        <f t="shared" si="427"/>
        <v/>
      </c>
      <c r="FH89" s="125" t="str">
        <f t="shared" si="428"/>
        <v/>
      </c>
      <c r="FI89" s="63" t="str">
        <f t="shared" si="429"/>
        <v/>
      </c>
      <c r="FJ89" s="64" t="str">
        <f t="shared" si="430"/>
        <v/>
      </c>
      <c r="FK89" s="64" t="str">
        <f t="shared" si="431"/>
        <v/>
      </c>
      <c r="FL89" s="64" t="str">
        <f t="shared" si="432"/>
        <v/>
      </c>
      <c r="FM89" s="125" t="str">
        <f t="shared" si="433"/>
        <v/>
      </c>
      <c r="FN89" s="63" t="str">
        <f t="shared" si="434"/>
        <v/>
      </c>
      <c r="FO89" s="64" t="str">
        <f t="shared" si="435"/>
        <v/>
      </c>
      <c r="FP89" s="64" t="str">
        <f t="shared" si="436"/>
        <v/>
      </c>
      <c r="FQ89" s="64" t="str">
        <f t="shared" si="437"/>
        <v/>
      </c>
      <c r="FR89" s="125" t="str">
        <f t="shared" si="438"/>
        <v/>
      </c>
      <c r="FS89" s="63" t="str">
        <f t="shared" si="439"/>
        <v/>
      </c>
      <c r="FT89" s="64" t="str">
        <f t="shared" si="440"/>
        <v/>
      </c>
      <c r="FU89" s="64" t="str">
        <f t="shared" si="441"/>
        <v/>
      </c>
      <c r="FV89" s="64" t="str">
        <f t="shared" si="442"/>
        <v/>
      </c>
      <c r="FW89" s="125" t="str">
        <f t="shared" si="443"/>
        <v/>
      </c>
      <c r="FX89" s="63" t="str">
        <f t="shared" si="444"/>
        <v/>
      </c>
      <c r="FY89" s="64" t="str">
        <f t="shared" si="445"/>
        <v/>
      </c>
      <c r="FZ89" s="64" t="str">
        <f t="shared" si="446"/>
        <v/>
      </c>
      <c r="GA89" s="64" t="str">
        <f t="shared" si="447"/>
        <v/>
      </c>
      <c r="GB89" s="125" t="str">
        <f t="shared" si="448"/>
        <v/>
      </c>
      <c r="GC89" s="68" t="e">
        <f t="shared" si="449"/>
        <v>#N/A</v>
      </c>
      <c r="GD89" s="64" t="str">
        <f t="shared" si="450"/>
        <v/>
      </c>
      <c r="GE89" s="64" t="str">
        <f t="shared" si="451"/>
        <v/>
      </c>
      <c r="GF89" s="119">
        <f t="shared" si="452"/>
        <v>0</v>
      </c>
      <c r="GG89" s="125">
        <f t="shared" si="453"/>
        <v>0</v>
      </c>
      <c r="GH89" s="91"/>
      <c r="GI89" s="64" t="str">
        <f t="shared" si="454"/>
        <v/>
      </c>
      <c r="GJ89" s="64" t="str">
        <f t="shared" si="455"/>
        <v/>
      </c>
      <c r="GK89" s="64" t="str">
        <f t="shared" si="456"/>
        <v/>
      </c>
      <c r="GL89" s="64" t="str">
        <f t="shared" si="457"/>
        <v/>
      </c>
      <c r="GM89" s="65" t="str">
        <f t="shared" si="458"/>
        <v/>
      </c>
      <c r="GN89" s="63" t="str">
        <f t="shared" si="459"/>
        <v/>
      </c>
      <c r="GO89" s="64" t="str">
        <f t="shared" si="460"/>
        <v/>
      </c>
      <c r="GP89" s="64" t="str">
        <f t="shared" si="461"/>
        <v/>
      </c>
      <c r="GQ89" s="66" t="str">
        <f t="shared" si="462"/>
        <v/>
      </c>
      <c r="GR89" s="65" t="str">
        <f t="shared" si="463"/>
        <v/>
      </c>
      <c r="GS89" s="63" t="str">
        <f t="shared" si="464"/>
        <v/>
      </c>
      <c r="GT89" s="64" t="str">
        <f t="shared" si="465"/>
        <v/>
      </c>
      <c r="GU89" s="64" t="str">
        <f t="shared" si="466"/>
        <v/>
      </c>
      <c r="GV89" s="64" t="str">
        <f t="shared" si="467"/>
        <v/>
      </c>
      <c r="GW89" s="65" t="str">
        <f t="shared" si="468"/>
        <v/>
      </c>
      <c r="GX89" s="63" t="str">
        <f t="shared" si="469"/>
        <v/>
      </c>
      <c r="GY89" s="64" t="str">
        <f t="shared" si="470"/>
        <v/>
      </c>
      <c r="GZ89" s="64" t="str">
        <f t="shared" si="471"/>
        <v/>
      </c>
      <c r="HA89" s="64" t="str">
        <f t="shared" si="472"/>
        <v/>
      </c>
      <c r="HB89" s="65" t="str">
        <f t="shared" si="473"/>
        <v/>
      </c>
      <c r="HC89" s="63" t="str">
        <f t="shared" si="474"/>
        <v/>
      </c>
      <c r="HD89" s="64" t="str">
        <f t="shared" si="475"/>
        <v/>
      </c>
      <c r="HE89" s="64" t="str">
        <f t="shared" si="476"/>
        <v/>
      </c>
      <c r="HF89" s="64" t="str">
        <f t="shared" si="477"/>
        <v/>
      </c>
      <c r="HG89" s="65" t="str">
        <f t="shared" si="478"/>
        <v/>
      </c>
      <c r="HH89" s="63" t="str">
        <f t="shared" si="479"/>
        <v/>
      </c>
      <c r="HI89" s="64" t="str">
        <f t="shared" si="480"/>
        <v/>
      </c>
      <c r="HJ89" s="64" t="str">
        <f t="shared" si="481"/>
        <v/>
      </c>
      <c r="HK89" s="64" t="str">
        <f t="shared" si="482"/>
        <v/>
      </c>
      <c r="HL89" s="65" t="str">
        <f t="shared" si="483"/>
        <v/>
      </c>
      <c r="HM89" s="68" t="e">
        <f t="shared" si="484"/>
        <v>#N/A</v>
      </c>
      <c r="HN89" s="64" t="str">
        <f t="shared" si="485"/>
        <v/>
      </c>
      <c r="HO89" s="64" t="str">
        <f t="shared" si="486"/>
        <v/>
      </c>
      <c r="HP89" s="119">
        <f t="shared" si="487"/>
        <v>0</v>
      </c>
      <c r="HQ89" s="125">
        <f t="shared" si="488"/>
        <v>0</v>
      </c>
      <c r="HR89" s="91"/>
      <c r="HS89" s="92" t="str">
        <f t="shared" si="489"/>
        <v/>
      </c>
      <c r="HT89" s="93" t="str">
        <f t="shared" si="490"/>
        <v/>
      </c>
      <c r="HU89" s="93" t="str">
        <f t="shared" si="491"/>
        <v/>
      </c>
      <c r="HV89" s="93" t="str">
        <f t="shared" si="213"/>
        <v/>
      </c>
      <c r="HW89" s="94" t="str">
        <f t="shared" si="214"/>
        <v/>
      </c>
      <c r="HX89" s="82" t="str">
        <f t="shared" si="492"/>
        <v/>
      </c>
      <c r="HY89" s="93" t="str">
        <f t="shared" si="493"/>
        <v/>
      </c>
      <c r="HZ89" s="93" t="str">
        <f t="shared" si="494"/>
        <v/>
      </c>
      <c r="IA89" s="92" t="str">
        <f t="shared" si="218"/>
        <v/>
      </c>
      <c r="IB89" s="94" t="str">
        <f t="shared" si="219"/>
        <v/>
      </c>
      <c r="IC89" s="82" t="str">
        <f t="shared" si="495"/>
        <v/>
      </c>
      <c r="ID89" s="93" t="str">
        <f t="shared" si="496"/>
        <v/>
      </c>
      <c r="IE89" s="93" t="str">
        <f t="shared" si="497"/>
        <v/>
      </c>
      <c r="IF89" s="64" t="str">
        <f t="shared" si="498"/>
        <v/>
      </c>
      <c r="IG89" s="94" t="str">
        <f t="shared" si="499"/>
        <v/>
      </c>
      <c r="IH89" s="82" t="str">
        <f t="shared" si="500"/>
        <v/>
      </c>
      <c r="II89" s="93" t="str">
        <f t="shared" si="501"/>
        <v/>
      </c>
      <c r="IJ89" s="93" t="str">
        <f t="shared" si="502"/>
        <v/>
      </c>
      <c r="IK89" s="93" t="str">
        <f t="shared" si="228"/>
        <v/>
      </c>
      <c r="IL89" s="94" t="str">
        <f t="shared" si="229"/>
        <v/>
      </c>
      <c r="IM89" s="82" t="str">
        <f t="shared" si="503"/>
        <v/>
      </c>
      <c r="IN89" s="93" t="str">
        <f t="shared" si="504"/>
        <v/>
      </c>
      <c r="IO89" s="93" t="str">
        <f t="shared" si="505"/>
        <v/>
      </c>
      <c r="IP89" s="93" t="str">
        <f t="shared" si="233"/>
        <v/>
      </c>
      <c r="IQ89" s="94" t="str">
        <f t="shared" si="234"/>
        <v/>
      </c>
      <c r="IR89" s="82" t="str">
        <f t="shared" si="506"/>
        <v/>
      </c>
      <c r="IS89" s="93" t="str">
        <f t="shared" si="507"/>
        <v/>
      </c>
      <c r="IT89" s="93" t="str">
        <f t="shared" si="508"/>
        <v/>
      </c>
      <c r="IU89" s="93" t="str">
        <f t="shared" si="238"/>
        <v/>
      </c>
      <c r="IV89" s="94" t="str">
        <f t="shared" si="239"/>
        <v/>
      </c>
      <c r="IW89" s="95" t="e">
        <f t="shared" si="509"/>
        <v>#N/A</v>
      </c>
      <c r="IX89" s="64" t="str">
        <f t="shared" si="510"/>
        <v/>
      </c>
      <c r="IY89" s="64" t="str">
        <f t="shared" si="511"/>
        <v/>
      </c>
      <c r="IZ89" s="119">
        <f t="shared" si="512"/>
        <v>0</v>
      </c>
      <c r="JA89" s="125">
        <f t="shared" si="513"/>
        <v>0</v>
      </c>
      <c r="JB89" s="91"/>
      <c r="JC89" s="64" t="str">
        <f t="shared" si="514"/>
        <v/>
      </c>
      <c r="JD89" s="64" t="str">
        <f t="shared" si="515"/>
        <v/>
      </c>
      <c r="JE89" s="64" t="str">
        <f t="shared" si="516"/>
        <v/>
      </c>
      <c r="JF89" s="64" t="str">
        <f t="shared" si="517"/>
        <v/>
      </c>
      <c r="JG89" s="65" t="str">
        <f t="shared" si="518"/>
        <v/>
      </c>
      <c r="JH89" s="63" t="str">
        <f t="shared" si="519"/>
        <v/>
      </c>
      <c r="JI89" s="64" t="str">
        <f t="shared" si="520"/>
        <v/>
      </c>
      <c r="JJ89" s="64" t="str">
        <f t="shared" si="521"/>
        <v/>
      </c>
      <c r="JK89" s="66" t="str">
        <f t="shared" si="522"/>
        <v/>
      </c>
      <c r="JL89" s="65" t="str">
        <f t="shared" si="523"/>
        <v/>
      </c>
      <c r="JM89" s="63" t="str">
        <f t="shared" si="524"/>
        <v/>
      </c>
      <c r="JN89" s="64" t="str">
        <f t="shared" si="525"/>
        <v/>
      </c>
      <c r="JO89" s="64" t="str">
        <f t="shared" si="526"/>
        <v/>
      </c>
      <c r="JP89" s="64" t="str">
        <f t="shared" si="527"/>
        <v/>
      </c>
      <c r="JQ89" s="65" t="str">
        <f t="shared" si="528"/>
        <v/>
      </c>
      <c r="JR89" s="63" t="str">
        <f t="shared" si="529"/>
        <v/>
      </c>
      <c r="JS89" s="64" t="str">
        <f t="shared" si="530"/>
        <v/>
      </c>
      <c r="JT89" s="64" t="str">
        <f t="shared" si="531"/>
        <v/>
      </c>
      <c r="JU89" s="64" t="str">
        <f t="shared" si="532"/>
        <v/>
      </c>
      <c r="JV89" s="65" t="str">
        <f t="shared" si="533"/>
        <v/>
      </c>
      <c r="JW89" s="63" t="str">
        <f t="shared" si="534"/>
        <v/>
      </c>
      <c r="JX89" s="64" t="str">
        <f t="shared" si="535"/>
        <v/>
      </c>
      <c r="JY89" s="64" t="str">
        <f t="shared" si="536"/>
        <v/>
      </c>
      <c r="JZ89" s="64" t="str">
        <f t="shared" si="537"/>
        <v/>
      </c>
      <c r="KA89" s="65" t="str">
        <f t="shared" si="538"/>
        <v/>
      </c>
      <c r="KB89" s="63" t="str">
        <f t="shared" si="539"/>
        <v/>
      </c>
      <c r="KC89" s="64" t="str">
        <f t="shared" si="540"/>
        <v/>
      </c>
      <c r="KD89" s="64" t="str">
        <f t="shared" si="541"/>
        <v/>
      </c>
      <c r="KE89" s="64" t="str">
        <f t="shared" si="542"/>
        <v/>
      </c>
      <c r="KF89" s="65" t="str">
        <f t="shared" si="543"/>
        <v/>
      </c>
      <c r="KG89" s="68" t="e">
        <f t="shared" si="544"/>
        <v>#N/A</v>
      </c>
      <c r="KH89" s="64" t="str">
        <f t="shared" si="545"/>
        <v/>
      </c>
      <c r="KI89" s="64" t="str">
        <f t="shared" si="546"/>
        <v/>
      </c>
      <c r="KJ89" s="119">
        <f t="shared" si="547"/>
        <v>0</v>
      </c>
      <c r="KK89" s="125">
        <f t="shared" si="548"/>
        <v>0</v>
      </c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</row>
    <row r="90" spans="1:358" s="17" customFormat="1" ht="5.0999999999999996" customHeight="1" x14ac:dyDescent="0.25">
      <c r="B90" s="33"/>
      <c r="F90" s="35"/>
      <c r="G90" s="111"/>
      <c r="H90" s="33"/>
      <c r="I90" s="33"/>
      <c r="J90" s="36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69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69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69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69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69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69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69"/>
      <c r="IX90" s="43"/>
      <c r="IY90" s="43"/>
      <c r="IZ90" s="43"/>
      <c r="JA90" s="43"/>
      <c r="JB90" s="43"/>
      <c r="JC90" s="43"/>
      <c r="JD90" s="43"/>
      <c r="JE90" s="43"/>
      <c r="JF90" s="43"/>
      <c r="JG90" s="43"/>
      <c r="JH90" s="43"/>
      <c r="JI90" s="43"/>
      <c r="JJ90" s="43"/>
      <c r="JK90" s="43"/>
      <c r="JL90" s="43"/>
      <c r="JM90" s="43"/>
      <c r="JN90" s="43"/>
      <c r="JO90" s="43"/>
      <c r="JP90" s="43"/>
      <c r="JQ90" s="43"/>
      <c r="JR90" s="43"/>
      <c r="JS90" s="43"/>
      <c r="JT90" s="43"/>
      <c r="JU90" s="43"/>
      <c r="JV90" s="43"/>
      <c r="JW90" s="43"/>
      <c r="JX90" s="43"/>
      <c r="JY90" s="43"/>
      <c r="JZ90" s="43"/>
      <c r="KA90" s="43"/>
      <c r="KB90" s="43"/>
      <c r="KC90" s="43"/>
      <c r="KD90" s="43"/>
      <c r="KE90" s="43"/>
      <c r="KF90" s="43"/>
      <c r="KG90" s="69"/>
      <c r="KH90" s="43"/>
      <c r="KI90" s="43"/>
      <c r="KJ90" s="43"/>
      <c r="KK90" s="43"/>
    </row>
    <row r="91" spans="1:358" s="17" customFormat="1" hidden="1" x14ac:dyDescent="0.25">
      <c r="B91" s="33"/>
      <c r="F91" s="35"/>
      <c r="G91" s="111"/>
      <c r="H91" s="33"/>
      <c r="I91" s="33"/>
      <c r="J91" s="138" t="s">
        <v>41</v>
      </c>
      <c r="K91" s="42">
        <f>MAX(K6:K89)</f>
        <v>612</v>
      </c>
      <c r="L91" s="128"/>
      <c r="M91" s="128"/>
      <c r="N91" s="128"/>
      <c r="O91" s="128"/>
      <c r="P91" s="42">
        <f>MAX(P6:P89)</f>
        <v>460</v>
      </c>
      <c r="Q91" s="42"/>
      <c r="R91" s="42"/>
      <c r="S91" s="42"/>
      <c r="T91" s="42"/>
      <c r="U91" s="42">
        <f>MAX(U6:U89)</f>
        <v>700</v>
      </c>
      <c r="V91" s="42"/>
      <c r="W91" s="42"/>
      <c r="X91" s="42"/>
      <c r="Y91" s="42"/>
      <c r="Z91" s="42">
        <f>MAX(Z6:Z89)</f>
        <v>0</v>
      </c>
      <c r="AA91" s="42"/>
      <c r="AB91" s="42"/>
      <c r="AC91" s="42"/>
      <c r="AD91" s="42"/>
      <c r="AE91" s="42">
        <f>MAX(AE6:AE89)</f>
        <v>0</v>
      </c>
      <c r="AF91" s="42"/>
      <c r="AG91" s="42"/>
      <c r="AH91" s="42"/>
      <c r="AI91" s="42"/>
      <c r="AJ91" s="42">
        <f>MAX(AJ6:AJ89)</f>
        <v>684</v>
      </c>
      <c r="AK91" s="42"/>
      <c r="AL91" s="42"/>
      <c r="AM91" s="42"/>
      <c r="AN91" s="42"/>
      <c r="AO91" s="128"/>
      <c r="AP91" s="128"/>
      <c r="AQ91" s="128"/>
      <c r="AR91" s="128"/>
      <c r="AS91" s="128"/>
      <c r="AT91" s="138" t="s">
        <v>41</v>
      </c>
      <c r="AU91" s="42">
        <f>MAX(AU6:AU89)</f>
        <v>526</v>
      </c>
      <c r="AV91" s="128"/>
      <c r="AW91" s="128"/>
      <c r="AX91" s="128"/>
      <c r="AY91" s="128"/>
      <c r="AZ91" s="42">
        <f>MAX(AZ6:AZ89)</f>
        <v>247</v>
      </c>
      <c r="BA91" s="42"/>
      <c r="BB91" s="42"/>
      <c r="BC91" s="42"/>
      <c r="BD91" s="42"/>
      <c r="BE91" s="42">
        <f>MAX(BE6:BE89)</f>
        <v>563</v>
      </c>
      <c r="BF91" s="42"/>
      <c r="BG91" s="42"/>
      <c r="BH91" s="42"/>
      <c r="BI91" s="42"/>
      <c r="BJ91" s="42">
        <f>MAX(BJ6:BJ89)</f>
        <v>0</v>
      </c>
      <c r="BK91" s="42"/>
      <c r="BL91" s="42"/>
      <c r="BM91" s="42"/>
      <c r="BN91" s="42"/>
      <c r="BO91" s="42">
        <f>MAX(BO6:BO89)</f>
        <v>0</v>
      </c>
      <c r="BP91" s="42"/>
      <c r="BQ91" s="42"/>
      <c r="BR91" s="42"/>
      <c r="BS91" s="42"/>
      <c r="BT91" s="42">
        <f>MAX(BT6:BT89)</f>
        <v>389</v>
      </c>
      <c r="BU91" s="42"/>
      <c r="BV91" s="42"/>
      <c r="BW91" s="42"/>
      <c r="BX91" s="42"/>
      <c r="BY91" s="69"/>
      <c r="BZ91" s="128"/>
      <c r="CA91" s="128"/>
      <c r="CB91" s="128"/>
      <c r="CC91" s="128"/>
      <c r="CD91" s="138" t="s">
        <v>41</v>
      </c>
      <c r="CE91" s="42">
        <f>MAX(CE6:CE89)</f>
        <v>317</v>
      </c>
      <c r="CF91" s="128"/>
      <c r="CG91" s="128"/>
      <c r="CH91" s="128"/>
      <c r="CI91" s="128"/>
      <c r="CJ91" s="42">
        <f>MAX(CJ6:CJ89)</f>
        <v>0</v>
      </c>
      <c r="CK91" s="42"/>
      <c r="CL91" s="42"/>
      <c r="CM91" s="42"/>
      <c r="CN91" s="42"/>
      <c r="CO91" s="42">
        <f>MAX(CO6:CO89)</f>
        <v>396</v>
      </c>
      <c r="CP91" s="42"/>
      <c r="CQ91" s="42"/>
      <c r="CR91" s="42"/>
      <c r="CS91" s="42"/>
      <c r="CT91" s="42">
        <f>MAX(CT6:CT89)</f>
        <v>0</v>
      </c>
      <c r="CU91" s="42"/>
      <c r="CV91" s="42"/>
      <c r="CW91" s="42"/>
      <c r="CX91" s="42"/>
      <c r="CY91" s="42">
        <f>MAX(CY6:CY89)</f>
        <v>0</v>
      </c>
      <c r="CZ91" s="42"/>
      <c r="DA91" s="42"/>
      <c r="DB91" s="42"/>
      <c r="DC91" s="42"/>
      <c r="DD91" s="42">
        <f>MAX(DD6:DD89)</f>
        <v>333</v>
      </c>
      <c r="DE91" s="42"/>
      <c r="DF91" s="42"/>
      <c r="DG91" s="42"/>
      <c r="DH91" s="42"/>
      <c r="DI91" s="69"/>
      <c r="DJ91" s="128"/>
      <c r="DK91" s="128"/>
      <c r="DL91" s="128"/>
      <c r="DM91" s="128"/>
      <c r="DN91" s="138" t="s">
        <v>41</v>
      </c>
      <c r="DO91" s="42">
        <f>MAX(DO6:DO89)</f>
        <v>483</v>
      </c>
      <c r="DP91" s="128"/>
      <c r="DQ91" s="128"/>
      <c r="DR91" s="128"/>
      <c r="DS91" s="128"/>
      <c r="DT91" s="42">
        <f>MAX(DT6:DT89)</f>
        <v>0</v>
      </c>
      <c r="DU91" s="42"/>
      <c r="DV91" s="42"/>
      <c r="DW91" s="42"/>
      <c r="DX91" s="42"/>
      <c r="DY91" s="42">
        <f>MAX(DY6:DY89)</f>
        <v>461</v>
      </c>
      <c r="DZ91" s="42"/>
      <c r="EA91" s="42"/>
      <c r="EB91" s="42"/>
      <c r="EC91" s="42"/>
      <c r="ED91" s="42">
        <f>MAX(ED6:ED89)</f>
        <v>0</v>
      </c>
      <c r="EE91" s="42"/>
      <c r="EF91" s="42"/>
      <c r="EG91" s="42"/>
      <c r="EH91" s="42"/>
      <c r="EI91" s="42">
        <f>MAX(EI6:EI89)</f>
        <v>0</v>
      </c>
      <c r="EJ91" s="42"/>
      <c r="EK91" s="42"/>
      <c r="EL91" s="42"/>
      <c r="EM91" s="42"/>
      <c r="EN91" s="42">
        <f>MAX(EN6:EN89)</f>
        <v>442</v>
      </c>
      <c r="EO91" s="42"/>
      <c r="EP91" s="42"/>
      <c r="EQ91" s="42"/>
      <c r="ER91" s="42"/>
      <c r="ES91" s="69"/>
      <c r="ET91" s="128"/>
      <c r="EU91" s="128"/>
      <c r="EV91" s="128"/>
      <c r="EW91" s="128"/>
      <c r="EX91" s="138" t="s">
        <v>41</v>
      </c>
      <c r="EY91" s="42">
        <f>MAX(EY6:EY89)</f>
        <v>0</v>
      </c>
      <c r="EZ91" s="128"/>
      <c r="FA91" s="128"/>
      <c r="FB91" s="128"/>
      <c r="FC91" s="128"/>
      <c r="FD91" s="42">
        <f>MAX(FD6:FD89)</f>
        <v>0</v>
      </c>
      <c r="FE91" s="42"/>
      <c r="FF91" s="42"/>
      <c r="FG91" s="42"/>
      <c r="FH91" s="42"/>
      <c r="FI91" s="42">
        <f>MAX(FI6:FI89)</f>
        <v>0</v>
      </c>
      <c r="FJ91" s="42"/>
      <c r="FK91" s="42"/>
      <c r="FL91" s="42"/>
      <c r="FM91" s="42"/>
      <c r="FN91" s="42">
        <f>MAX(FN6:FN89)</f>
        <v>0</v>
      </c>
      <c r="FO91" s="42"/>
      <c r="FP91" s="42"/>
      <c r="FQ91" s="42"/>
      <c r="FR91" s="42"/>
      <c r="FS91" s="42">
        <f>MAX(FS6:FS89)</f>
        <v>0</v>
      </c>
      <c r="FT91" s="42"/>
      <c r="FU91" s="42"/>
      <c r="FV91" s="42"/>
      <c r="FW91" s="42"/>
      <c r="FX91" s="42">
        <f>MAX(FX6:FX89)</f>
        <v>0</v>
      </c>
      <c r="FY91" s="42"/>
      <c r="FZ91" s="42"/>
      <c r="GA91" s="42"/>
      <c r="GB91" s="42"/>
      <c r="GC91" s="69"/>
      <c r="GD91" s="128"/>
      <c r="GE91" s="128"/>
      <c r="GF91" s="128"/>
      <c r="GG91" s="128"/>
      <c r="GH91" s="138" t="s">
        <v>41</v>
      </c>
      <c r="GI91" s="42">
        <f>MAX(GI6:GI89)</f>
        <v>0</v>
      </c>
      <c r="GJ91" s="128"/>
      <c r="GK91" s="128"/>
      <c r="GL91" s="128"/>
      <c r="GM91" s="128"/>
      <c r="GN91" s="42">
        <f>MAX(GN6:GN89)</f>
        <v>0</v>
      </c>
      <c r="GO91" s="42"/>
      <c r="GP91" s="42"/>
      <c r="GQ91" s="42"/>
      <c r="GR91" s="42"/>
      <c r="GS91" s="42">
        <f>MAX(GS6:GS89)</f>
        <v>0</v>
      </c>
      <c r="GT91" s="42"/>
      <c r="GU91" s="42"/>
      <c r="GV91" s="42"/>
      <c r="GW91" s="42"/>
      <c r="GX91" s="42">
        <f>MAX(GX6:GX89)</f>
        <v>0</v>
      </c>
      <c r="GY91" s="42"/>
      <c r="GZ91" s="42"/>
      <c r="HA91" s="42"/>
      <c r="HB91" s="42"/>
      <c r="HC91" s="42">
        <f>MAX(HC6:HC89)</f>
        <v>0</v>
      </c>
      <c r="HD91" s="42"/>
      <c r="HE91" s="42"/>
      <c r="HF91" s="42"/>
      <c r="HG91" s="42"/>
      <c r="HH91" s="42">
        <f>MAX(HH6:HH89)</f>
        <v>0</v>
      </c>
      <c r="HI91" s="42"/>
      <c r="HJ91" s="42"/>
      <c r="HK91" s="42"/>
      <c r="HL91" s="42"/>
      <c r="HM91" s="128"/>
      <c r="HN91" s="128"/>
      <c r="HO91" s="128"/>
      <c r="HP91" s="128"/>
      <c r="HQ91" s="128"/>
      <c r="HR91" s="138" t="s">
        <v>41</v>
      </c>
      <c r="HS91" s="42">
        <f>MAX(HS6:HS89)</f>
        <v>0</v>
      </c>
      <c r="HT91" s="128"/>
      <c r="HU91" s="128"/>
      <c r="HV91" s="128"/>
      <c r="HW91" s="128"/>
      <c r="HX91" s="42">
        <f>MAX(HX6:HX89)</f>
        <v>0</v>
      </c>
      <c r="HY91" s="42"/>
      <c r="HZ91" s="42"/>
      <c r="IA91" s="42"/>
      <c r="IB91" s="42"/>
      <c r="IC91" s="42">
        <f>MAX(IC6:IC89)</f>
        <v>0</v>
      </c>
      <c r="ID91" s="42"/>
      <c r="IE91" s="42"/>
      <c r="IF91" s="42"/>
      <c r="IG91" s="42"/>
      <c r="IH91" s="42">
        <f>MAX(IH6:IH89)</f>
        <v>0</v>
      </c>
      <c r="II91" s="42"/>
      <c r="IJ91" s="42"/>
      <c r="IK91" s="42"/>
      <c r="IL91" s="42"/>
      <c r="IM91" s="42">
        <f>MAX(IM6:IM89)</f>
        <v>0</v>
      </c>
      <c r="IN91" s="42"/>
      <c r="IO91" s="42"/>
      <c r="IP91" s="42"/>
      <c r="IQ91" s="42"/>
      <c r="IR91" s="42">
        <f>MAX(IR6:IR89)</f>
        <v>0</v>
      </c>
      <c r="IS91" s="42"/>
      <c r="IT91" s="42"/>
      <c r="IU91" s="42"/>
      <c r="IV91" s="42"/>
      <c r="IW91" s="128"/>
      <c r="IX91" s="128"/>
      <c r="IY91" s="128"/>
      <c r="IZ91" s="128"/>
      <c r="JA91" s="128"/>
      <c r="JB91" s="41" t="s">
        <v>41</v>
      </c>
      <c r="JC91" s="42">
        <f>MAX(JC6:JC89)</f>
        <v>0</v>
      </c>
      <c r="JH91" s="42">
        <f>MAX(JH6:JH89)</f>
        <v>0</v>
      </c>
      <c r="JI91" s="42"/>
      <c r="JJ91" s="42"/>
      <c r="JK91" s="42"/>
      <c r="JL91" s="42"/>
      <c r="JM91" s="42">
        <f>MAX(JM6:JM89)</f>
        <v>0</v>
      </c>
      <c r="JN91" s="42"/>
      <c r="JO91" s="42"/>
      <c r="JP91" s="42"/>
      <c r="JQ91" s="42"/>
      <c r="JR91" s="42">
        <f>MAX(JR6:JR89)</f>
        <v>0</v>
      </c>
      <c r="JS91" s="42"/>
      <c r="JT91" s="42"/>
      <c r="JU91" s="42"/>
      <c r="JV91" s="42"/>
      <c r="JW91" s="42">
        <f>MAX(JW6:JW89)</f>
        <v>0</v>
      </c>
      <c r="JX91" s="42"/>
      <c r="JY91" s="42"/>
      <c r="JZ91" s="42"/>
      <c r="KA91" s="42"/>
      <c r="KB91" s="42">
        <f>MAX(KB6:KB89)</f>
        <v>0</v>
      </c>
      <c r="KC91" s="42"/>
      <c r="KD91" s="42"/>
      <c r="KE91" s="42"/>
      <c r="KF91" s="42"/>
    </row>
    <row r="92" spans="1:358" s="98" customFormat="1" hidden="1" x14ac:dyDescent="0.25">
      <c r="B92" s="99"/>
      <c r="F92" s="114"/>
      <c r="G92" s="112"/>
      <c r="H92" s="99"/>
      <c r="I92" s="99"/>
      <c r="J92" s="138" t="s">
        <v>42</v>
      </c>
      <c r="K92" s="43">
        <f>IF(K91&lt;0,K91+K91*0.2,K91*0.2)</f>
        <v>122.4</v>
      </c>
      <c r="L92" s="128"/>
      <c r="M92" s="128"/>
      <c r="N92" s="128"/>
      <c r="O92" s="128"/>
      <c r="P92" s="43">
        <f>IF(P91&lt;0,P91+P91*0.2,P91*0.2)</f>
        <v>92</v>
      </c>
      <c r="Q92" s="43"/>
      <c r="R92" s="43"/>
      <c r="S92" s="43"/>
      <c r="T92" s="43"/>
      <c r="U92" s="43">
        <f>IF(U91&lt;0,U91+U91*0.2,U91*0.2)</f>
        <v>140</v>
      </c>
      <c r="V92" s="43"/>
      <c r="W92" s="43"/>
      <c r="X92" s="43"/>
      <c r="Y92" s="43"/>
      <c r="Z92" s="43">
        <f>IF(Z91&lt;0,Z91+Z91*0.2,Z91*0.2)</f>
        <v>0</v>
      </c>
      <c r="AA92" s="43"/>
      <c r="AB92" s="43"/>
      <c r="AC92" s="43"/>
      <c r="AD92" s="43"/>
      <c r="AE92" s="43">
        <f>IF(AE91&lt;0,AE91+AE91*0.2,AE91*0.2)</f>
        <v>0</v>
      </c>
      <c r="AF92" s="43"/>
      <c r="AG92" s="43"/>
      <c r="AH92" s="43"/>
      <c r="AI92" s="43"/>
      <c r="AJ92" s="43">
        <f>IF(AJ91&lt;0,AJ91+AJ91*0.2,AJ91*0.2)</f>
        <v>136.80000000000001</v>
      </c>
      <c r="AK92" s="43"/>
      <c r="AL92" s="43"/>
      <c r="AM92" s="43"/>
      <c r="AN92" s="43"/>
      <c r="AO92" s="128"/>
      <c r="AP92" s="128"/>
      <c r="AQ92" s="128"/>
      <c r="AR92" s="128"/>
      <c r="AS92" s="128"/>
      <c r="AT92" s="138" t="s">
        <v>42</v>
      </c>
      <c r="AU92" s="43">
        <f>IF(AU91&lt;0,AU91+AU91*0.2,AU91*0.2)</f>
        <v>105.2</v>
      </c>
      <c r="AV92" s="128"/>
      <c r="AW92" s="128"/>
      <c r="AX92" s="128"/>
      <c r="AY92" s="128"/>
      <c r="AZ92" s="43">
        <f>IF(AZ91&lt;0,AZ91+AZ91*0.2,AZ91*0.2)</f>
        <v>49.400000000000006</v>
      </c>
      <c r="BA92" s="43"/>
      <c r="BB92" s="43"/>
      <c r="BC92" s="43"/>
      <c r="BD92" s="43"/>
      <c r="BE92" s="43">
        <f>IF(BE91&lt;0,BE91+BE91*0.2,BE91*0.2)</f>
        <v>112.60000000000001</v>
      </c>
      <c r="BF92" s="43"/>
      <c r="BG92" s="43"/>
      <c r="BH92" s="43"/>
      <c r="BI92" s="43"/>
      <c r="BJ92" s="43">
        <f>IF(BJ91&lt;0,BJ91+BJ91*0.2,BJ91*0.2)</f>
        <v>0</v>
      </c>
      <c r="BK92" s="43"/>
      <c r="BL92" s="43"/>
      <c r="BM92" s="43"/>
      <c r="BN92" s="43"/>
      <c r="BO92" s="43">
        <f>IF(BO91&lt;0,BO91+BO91*0.2,BO91*0.2)</f>
        <v>0</v>
      </c>
      <c r="BP92" s="43"/>
      <c r="BQ92" s="43"/>
      <c r="BR92" s="43"/>
      <c r="BS92" s="43"/>
      <c r="BT92" s="43">
        <f>IF(BT91&lt;0,BT91+BT91*0.2,BT91*0.2)</f>
        <v>77.800000000000011</v>
      </c>
      <c r="BU92" s="43"/>
      <c r="BV92" s="43"/>
      <c r="BW92" s="43"/>
      <c r="BX92" s="43"/>
      <c r="BY92" s="69"/>
      <c r="BZ92" s="128"/>
      <c r="CA92" s="128"/>
      <c r="CB92" s="128"/>
      <c r="CC92" s="128"/>
      <c r="CD92" s="138" t="s">
        <v>42</v>
      </c>
      <c r="CE92" s="43">
        <f>IF(CE91&lt;0,CE91+CE91*0.2,CE91*0.2)</f>
        <v>63.400000000000006</v>
      </c>
      <c r="CF92" s="128"/>
      <c r="CG92" s="128"/>
      <c r="CH92" s="128"/>
      <c r="CI92" s="128"/>
      <c r="CJ92" s="43">
        <f>IF(CJ91&lt;0,CJ91+CJ91*0.2,CJ91*0.2)</f>
        <v>0</v>
      </c>
      <c r="CK92" s="43"/>
      <c r="CL92" s="43"/>
      <c r="CM92" s="43"/>
      <c r="CN92" s="43"/>
      <c r="CO92" s="43">
        <f>IF(CO91&lt;0,CO91+CO91*0.2,CO91*0.2)</f>
        <v>79.2</v>
      </c>
      <c r="CP92" s="43"/>
      <c r="CQ92" s="43"/>
      <c r="CR92" s="43"/>
      <c r="CS92" s="43"/>
      <c r="CT92" s="43">
        <f>IF(CT91&lt;0,CT91+CT91*0.2,CT91*0.2)</f>
        <v>0</v>
      </c>
      <c r="CU92" s="43"/>
      <c r="CV92" s="43"/>
      <c r="CW92" s="43"/>
      <c r="CX92" s="43"/>
      <c r="CY92" s="43">
        <f>IF(CY91&lt;0,CY91+CY91*0.2,CY91*0.2)</f>
        <v>0</v>
      </c>
      <c r="CZ92" s="43"/>
      <c r="DA92" s="43"/>
      <c r="DB92" s="43"/>
      <c r="DC92" s="43"/>
      <c r="DD92" s="43">
        <f>IF(DD91&lt;0,DD91+DD91*0.2,DD91*0.2)</f>
        <v>66.600000000000009</v>
      </c>
      <c r="DE92" s="43"/>
      <c r="DF92" s="43"/>
      <c r="DG92" s="43"/>
      <c r="DH92" s="43"/>
      <c r="DI92" s="69"/>
      <c r="DJ92" s="128"/>
      <c r="DK92" s="128"/>
      <c r="DL92" s="128"/>
      <c r="DM92" s="128"/>
      <c r="DN92" s="138" t="s">
        <v>42</v>
      </c>
      <c r="DO92" s="43">
        <f>IF(DO91&lt;0,DO91+DO91*0.2,DO91*0.2)</f>
        <v>96.600000000000009</v>
      </c>
      <c r="DP92" s="128"/>
      <c r="DQ92" s="128"/>
      <c r="DR92" s="128"/>
      <c r="DS92" s="128"/>
      <c r="DT92" s="43">
        <f>IF(DT91&lt;0,DT91+DT91*0.2,DT91*0.2)</f>
        <v>0</v>
      </c>
      <c r="DU92" s="43"/>
      <c r="DV92" s="43"/>
      <c r="DW92" s="43"/>
      <c r="DX92" s="43"/>
      <c r="DY92" s="43">
        <f>IF(DY91&lt;0,DY91+DY91*0.2,DY91*0.2)</f>
        <v>92.2</v>
      </c>
      <c r="DZ92" s="43"/>
      <c r="EA92" s="43"/>
      <c r="EB92" s="43"/>
      <c r="EC92" s="43"/>
      <c r="ED92" s="43">
        <f>IF(ED91&lt;0,ED91+ED91*0.2,ED91*0.2)</f>
        <v>0</v>
      </c>
      <c r="EE92" s="43"/>
      <c r="EF92" s="43"/>
      <c r="EG92" s="43"/>
      <c r="EH92" s="43"/>
      <c r="EI92" s="43">
        <f>IF(EI91&lt;0,EI91+EI91*0.2,EI91*0.2)</f>
        <v>0</v>
      </c>
      <c r="EJ92" s="43"/>
      <c r="EK92" s="43"/>
      <c r="EL92" s="43"/>
      <c r="EM92" s="43"/>
      <c r="EN92" s="43">
        <f>IF(EN91&lt;0,EN91+EN91*0.2,EN91*0.2)</f>
        <v>88.4</v>
      </c>
      <c r="EO92" s="43"/>
      <c r="EP92" s="43"/>
      <c r="EQ92" s="43"/>
      <c r="ER92" s="43"/>
      <c r="ES92" s="69"/>
      <c r="ET92" s="128"/>
      <c r="EU92" s="128"/>
      <c r="EV92" s="128"/>
      <c r="EW92" s="128"/>
      <c r="EX92" s="138" t="s">
        <v>42</v>
      </c>
      <c r="EY92" s="43">
        <f>IF(EY91&lt;0,EY91+EY91*0.2,EY91*0.2)</f>
        <v>0</v>
      </c>
      <c r="EZ92" s="128"/>
      <c r="FA92" s="128"/>
      <c r="FB92" s="128"/>
      <c r="FC92" s="128"/>
      <c r="FD92" s="43">
        <f>IF(FD91&lt;0,FD91+FD91*0.2,FD91*0.2)</f>
        <v>0</v>
      </c>
      <c r="FE92" s="43"/>
      <c r="FF92" s="43"/>
      <c r="FG92" s="43"/>
      <c r="FH92" s="43"/>
      <c r="FI92" s="43">
        <f>IF(FI91&lt;0,FI91+FI91*0.2,FI91*0.2)</f>
        <v>0</v>
      </c>
      <c r="FJ92" s="43"/>
      <c r="FK92" s="43"/>
      <c r="FL92" s="43"/>
      <c r="FM92" s="43"/>
      <c r="FN92" s="43">
        <f>IF(FN91&lt;0,FN91+FN91*0.2,FN91*0.2)</f>
        <v>0</v>
      </c>
      <c r="FO92" s="43"/>
      <c r="FP92" s="43"/>
      <c r="FQ92" s="43"/>
      <c r="FR92" s="43"/>
      <c r="FS92" s="43">
        <f>IF(FS91&lt;0,FS91+FS91*0.2,FS91*0.2)</f>
        <v>0</v>
      </c>
      <c r="FT92" s="43"/>
      <c r="FU92" s="43"/>
      <c r="FV92" s="43"/>
      <c r="FW92" s="43"/>
      <c r="FX92" s="43">
        <f>IF(FX91&lt;0,FX91+FX91*0.2,FX91*0.2)</f>
        <v>0</v>
      </c>
      <c r="FY92" s="43"/>
      <c r="FZ92" s="43"/>
      <c r="GA92" s="43"/>
      <c r="GB92" s="43"/>
      <c r="GC92" s="69"/>
      <c r="GD92" s="128"/>
      <c r="GE92" s="128"/>
      <c r="GF92" s="128"/>
      <c r="GG92" s="128"/>
      <c r="GH92" s="138" t="s">
        <v>42</v>
      </c>
      <c r="GI92" s="43">
        <f>IF(GI91&lt;0,GI91+GI91*0.2,GI91*0.2)</f>
        <v>0</v>
      </c>
      <c r="GJ92" s="128"/>
      <c r="GK92" s="128"/>
      <c r="GL92" s="128"/>
      <c r="GM92" s="128"/>
      <c r="GN92" s="43">
        <f>IF(GN91&lt;0,GN91+GN91*0.2,GN91*0.2)</f>
        <v>0</v>
      </c>
      <c r="GO92" s="43"/>
      <c r="GP92" s="43"/>
      <c r="GQ92" s="43"/>
      <c r="GR92" s="43"/>
      <c r="GS92" s="43">
        <f>IF(GS91&lt;0,GS91+GS91*0.2,GS91*0.2)</f>
        <v>0</v>
      </c>
      <c r="GT92" s="43"/>
      <c r="GU92" s="43"/>
      <c r="GV92" s="43"/>
      <c r="GW92" s="43"/>
      <c r="GX92" s="43">
        <f>IF(GX91&lt;0,GX91+GX91*0.2,GX91*0.2)</f>
        <v>0</v>
      </c>
      <c r="GY92" s="43"/>
      <c r="GZ92" s="43"/>
      <c r="HA92" s="43"/>
      <c r="HB92" s="43"/>
      <c r="HC92" s="43">
        <f>IF(HC91&lt;0,HC91+HC91*0.2,HC91*0.2)</f>
        <v>0</v>
      </c>
      <c r="HD92" s="43"/>
      <c r="HE92" s="43"/>
      <c r="HF92" s="43"/>
      <c r="HG92" s="43"/>
      <c r="HH92" s="43">
        <f>IF(HH91&lt;0,HH91+HH91*0.2,HH91*0.2)</f>
        <v>0</v>
      </c>
      <c r="HI92" s="43"/>
      <c r="HJ92" s="43"/>
      <c r="HK92" s="43"/>
      <c r="HL92" s="43"/>
      <c r="HM92" s="128"/>
      <c r="HN92" s="128"/>
      <c r="HO92" s="128"/>
      <c r="HP92" s="128"/>
      <c r="HQ92" s="128"/>
      <c r="HR92" s="138" t="s">
        <v>42</v>
      </c>
      <c r="HS92" s="43">
        <f>IF(HS91&lt;0,HS91+HS91*0.2,HS91*0.2)</f>
        <v>0</v>
      </c>
      <c r="HT92" s="128"/>
      <c r="HU92" s="128"/>
      <c r="HV92" s="128"/>
      <c r="HW92" s="128"/>
      <c r="HX92" s="43">
        <f>IF(HX91&lt;0,HX91+HX91*0.2,HX91*0.2)</f>
        <v>0</v>
      </c>
      <c r="HY92" s="43"/>
      <c r="HZ92" s="43"/>
      <c r="IA92" s="43"/>
      <c r="IB92" s="43"/>
      <c r="IC92" s="43">
        <f>IF(IC91&lt;0,IC91+IC91*0.2,IC91*0.2)</f>
        <v>0</v>
      </c>
      <c r="ID92" s="43"/>
      <c r="IE92" s="43"/>
      <c r="IF92" s="43"/>
      <c r="IG92" s="43"/>
      <c r="IH92" s="43">
        <f>IF(IH91&lt;0,IH91+IH91*0.2,IH91*0.2)</f>
        <v>0</v>
      </c>
      <c r="II92" s="43"/>
      <c r="IJ92" s="43"/>
      <c r="IK92" s="43"/>
      <c r="IL92" s="43"/>
      <c r="IM92" s="43">
        <f>IF(IM91&lt;0,IM91+IM91*0.2,IM91*0.2)</f>
        <v>0</v>
      </c>
      <c r="IN92" s="43"/>
      <c r="IO92" s="43"/>
      <c r="IP92" s="43"/>
      <c r="IQ92" s="43"/>
      <c r="IR92" s="43">
        <f>IF(IR91&lt;0,IR91+IR91*0.2,IR91*0.2)</f>
        <v>0</v>
      </c>
      <c r="IS92" s="43"/>
      <c r="IT92" s="43"/>
      <c r="IU92" s="43"/>
      <c r="IV92" s="43"/>
      <c r="IW92" s="128"/>
      <c r="IX92" s="128"/>
      <c r="IY92" s="128"/>
      <c r="IZ92" s="128"/>
      <c r="JA92" s="128"/>
      <c r="JB92" s="100" t="s">
        <v>42</v>
      </c>
      <c r="JC92" s="101">
        <f>IF(JC91&lt;0,JC91+JC91*0.2,JC91*0.2)</f>
        <v>0</v>
      </c>
      <c r="JH92" s="101">
        <f>IF(JH91&lt;0,JH91+JH91*0.2,JH91*0.2)</f>
        <v>0</v>
      </c>
      <c r="JI92" s="101"/>
      <c r="JJ92" s="101"/>
      <c r="JK92" s="101"/>
      <c r="JL92" s="101"/>
      <c r="JM92" s="101">
        <f>IF(JM91&lt;0,JM91+JM91*0.2,JM91*0.2)</f>
        <v>0</v>
      </c>
      <c r="JN92" s="101"/>
      <c r="JO92" s="101"/>
      <c r="JP92" s="101"/>
      <c r="JQ92" s="101"/>
      <c r="JR92" s="101">
        <f>IF(JR91&lt;0,JR91+JR91*0.2,JR91*0.2)</f>
        <v>0</v>
      </c>
      <c r="JS92" s="101"/>
      <c r="JT92" s="101"/>
      <c r="JU92" s="101"/>
      <c r="JV92" s="101"/>
      <c r="JW92" s="101">
        <f>IF(JW91&lt;0,JW91+JW91*0.2,JW91*0.2)</f>
        <v>0</v>
      </c>
      <c r="JX92" s="101"/>
      <c r="JY92" s="101"/>
      <c r="JZ92" s="101"/>
      <c r="KA92" s="101"/>
      <c r="KB92" s="101">
        <f>IF(KB91&lt;0,KB91+KB91*0.2,KB91*0.2)</f>
        <v>0</v>
      </c>
      <c r="KC92" s="101"/>
      <c r="KD92" s="101"/>
      <c r="KE92" s="101"/>
      <c r="KF92" s="101"/>
    </row>
    <row r="93" spans="1:358" s="17" customFormat="1" x14ac:dyDescent="0.25">
      <c r="B93" s="33"/>
      <c r="F93" s="35"/>
      <c r="G93" s="111"/>
      <c r="H93" s="33"/>
      <c r="I93" s="33"/>
      <c r="J93" s="42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128"/>
      <c r="CA93" s="128"/>
      <c r="CB93" s="128"/>
      <c r="CC93" s="128"/>
      <c r="CD93" s="128"/>
      <c r="CE93" s="128"/>
      <c r="CF93" s="128"/>
      <c r="CG93" s="128"/>
      <c r="CH93" s="128"/>
      <c r="CI93" s="128"/>
      <c r="CJ93" s="128"/>
      <c r="CK93" s="128"/>
      <c r="CL93" s="128"/>
      <c r="CM93" s="128"/>
      <c r="CN93" s="128"/>
      <c r="CO93" s="128"/>
      <c r="CP93" s="128"/>
      <c r="CQ93" s="128"/>
      <c r="CR93" s="128"/>
      <c r="CS93" s="128"/>
      <c r="CT93" s="128"/>
      <c r="CU93" s="128"/>
      <c r="CV93" s="128"/>
      <c r="CW93" s="42"/>
      <c r="CX93" s="128"/>
      <c r="CY93" s="128"/>
      <c r="CZ93" s="128"/>
      <c r="DA93" s="128"/>
      <c r="DB93" s="128"/>
      <c r="DC93" s="128"/>
      <c r="DD93" s="128"/>
      <c r="DE93" s="128"/>
      <c r="DF93" s="128"/>
      <c r="DG93" s="128"/>
      <c r="DH93" s="128"/>
      <c r="DI93" s="128"/>
      <c r="DJ93" s="128"/>
      <c r="DK93" s="128"/>
      <c r="DL93" s="128"/>
      <c r="DM93" s="128"/>
      <c r="DN93" s="128"/>
      <c r="DO93" s="128"/>
      <c r="DP93" s="128"/>
      <c r="DQ93" s="128"/>
      <c r="DR93" s="128"/>
      <c r="DS93" s="128"/>
      <c r="DT93" s="128"/>
      <c r="DU93" s="128"/>
      <c r="DV93" s="128"/>
      <c r="DW93" s="128"/>
      <c r="DX93" s="128"/>
      <c r="DY93" s="128"/>
      <c r="DZ93" s="128"/>
      <c r="EA93" s="128"/>
      <c r="EB93" s="128"/>
      <c r="EC93" s="128"/>
      <c r="ED93" s="128"/>
      <c r="EE93" s="128"/>
      <c r="EF93" s="128"/>
      <c r="EG93" s="42"/>
      <c r="EH93" s="128"/>
      <c r="EI93" s="128"/>
      <c r="EJ93" s="128"/>
      <c r="EK93" s="128"/>
      <c r="EL93" s="128"/>
      <c r="EM93" s="128"/>
      <c r="EN93" s="128"/>
      <c r="EO93" s="128"/>
      <c r="EP93" s="128"/>
      <c r="EQ93" s="128"/>
      <c r="ER93" s="128"/>
      <c r="ES93" s="128"/>
      <c r="ET93" s="128"/>
      <c r="EU93" s="128"/>
      <c r="EV93" s="128"/>
      <c r="EW93" s="128"/>
      <c r="EX93" s="128"/>
      <c r="EY93" s="128"/>
      <c r="EZ93" s="128"/>
      <c r="FA93" s="128"/>
      <c r="FB93" s="128"/>
      <c r="FC93" s="128"/>
      <c r="FD93" s="128"/>
      <c r="FE93" s="128"/>
      <c r="FF93" s="128"/>
      <c r="FG93" s="128"/>
      <c r="FH93" s="128"/>
      <c r="FI93" s="128"/>
      <c r="FJ93" s="128"/>
      <c r="FK93" s="128"/>
      <c r="FL93" s="128"/>
      <c r="FM93" s="128"/>
      <c r="FN93" s="128"/>
      <c r="FO93" s="128"/>
      <c r="FP93" s="128"/>
      <c r="FQ93" s="36"/>
      <c r="FR93" s="37"/>
      <c r="FS93" s="37"/>
      <c r="FT93" s="42"/>
      <c r="FU93" s="42"/>
      <c r="FV93" s="128"/>
      <c r="FW93" s="128"/>
      <c r="FX93" s="128"/>
      <c r="FY93" s="128"/>
      <c r="FZ93" s="128"/>
      <c r="GA93" s="128"/>
      <c r="GB93" s="128"/>
      <c r="GC93" s="128"/>
      <c r="GD93" s="128"/>
      <c r="GE93" s="128"/>
      <c r="GF93" s="128"/>
      <c r="GG93" s="128"/>
      <c r="GH93" s="128"/>
      <c r="GI93" s="128"/>
      <c r="GJ93" s="128"/>
      <c r="GK93" s="128"/>
      <c r="GL93" s="128"/>
      <c r="GM93" s="128"/>
      <c r="GN93" s="128"/>
      <c r="GO93" s="128"/>
      <c r="GP93" s="128"/>
      <c r="GQ93" s="128"/>
      <c r="GR93" s="128"/>
      <c r="GS93" s="128"/>
      <c r="GT93" s="128"/>
      <c r="GU93" s="128"/>
      <c r="GV93" s="128"/>
      <c r="GW93" s="128"/>
      <c r="GX93" s="128"/>
      <c r="GY93" s="128"/>
      <c r="GZ93" s="128"/>
      <c r="HA93" s="128"/>
      <c r="HB93" s="128"/>
      <c r="HC93" s="128"/>
      <c r="HD93" s="128"/>
      <c r="HE93" s="128"/>
      <c r="HF93" s="128"/>
      <c r="HG93" s="128"/>
      <c r="HH93" s="128"/>
      <c r="HI93" s="128"/>
      <c r="HJ93" s="128"/>
      <c r="HK93" s="128"/>
      <c r="HL93" s="128"/>
      <c r="HM93" s="128"/>
      <c r="HN93" s="128"/>
      <c r="HO93" s="128"/>
      <c r="HP93" s="128"/>
      <c r="HQ93" s="128"/>
      <c r="HR93" s="128"/>
      <c r="HS93" s="128"/>
      <c r="HT93" s="128"/>
      <c r="HU93" s="128"/>
      <c r="HV93" s="128"/>
      <c r="HW93" s="128"/>
      <c r="HX93" s="128"/>
      <c r="HY93" s="128"/>
      <c r="HZ93" s="128"/>
      <c r="IA93" s="128"/>
      <c r="IB93" s="128"/>
      <c r="IC93" s="128"/>
      <c r="ID93" s="128"/>
      <c r="IE93" s="128"/>
      <c r="IF93" s="128"/>
      <c r="IG93" s="128"/>
      <c r="IH93" s="128"/>
      <c r="II93" s="128"/>
      <c r="IJ93" s="128"/>
      <c r="IK93" s="128"/>
      <c r="IL93" s="128"/>
      <c r="IM93" s="128"/>
      <c r="IN93" s="128"/>
      <c r="IO93" s="128"/>
      <c r="IP93" s="128"/>
      <c r="IQ93" s="128"/>
      <c r="IR93" s="128"/>
      <c r="IS93" s="128"/>
      <c r="IT93" s="128"/>
      <c r="IU93" s="128"/>
      <c r="IV93" s="128"/>
      <c r="IW93" s="128"/>
      <c r="IX93" s="128"/>
      <c r="IY93" s="128"/>
      <c r="IZ93" s="128"/>
      <c r="JA93" s="128"/>
    </row>
    <row r="94" spans="1:358" s="17" customFormat="1" x14ac:dyDescent="0.25">
      <c r="B94" s="33"/>
      <c r="F94" s="35"/>
      <c r="G94" s="111"/>
      <c r="H94" s="33"/>
      <c r="I94" s="33"/>
      <c r="J94" s="42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128"/>
      <c r="CA94" s="128"/>
      <c r="CB94" s="128"/>
      <c r="CC94" s="128"/>
      <c r="CD94" s="128"/>
      <c r="CE94" s="128"/>
      <c r="CF94" s="128"/>
      <c r="CG94" s="128"/>
      <c r="CH94" s="128"/>
      <c r="CI94" s="128"/>
      <c r="CJ94" s="128"/>
      <c r="CK94" s="128"/>
      <c r="CL94" s="128"/>
      <c r="CM94" s="128"/>
      <c r="CN94" s="128"/>
      <c r="CO94" s="128"/>
      <c r="CP94" s="128"/>
      <c r="CQ94" s="128"/>
      <c r="CR94" s="128"/>
      <c r="CS94" s="128"/>
      <c r="CT94" s="128"/>
      <c r="CU94" s="128"/>
      <c r="CV94" s="128"/>
      <c r="CW94" s="42"/>
      <c r="CX94" s="128"/>
      <c r="CY94" s="128"/>
      <c r="CZ94" s="128"/>
      <c r="DA94" s="128"/>
      <c r="DB94" s="128"/>
      <c r="DC94" s="128"/>
      <c r="DD94" s="128"/>
      <c r="DE94" s="128"/>
      <c r="DF94" s="128"/>
      <c r="DG94" s="128"/>
      <c r="DH94" s="128"/>
      <c r="DI94" s="128"/>
      <c r="DJ94" s="128"/>
      <c r="DK94" s="128"/>
      <c r="DL94" s="128"/>
      <c r="DM94" s="128"/>
      <c r="DN94" s="128"/>
      <c r="DO94" s="128"/>
      <c r="DP94" s="128"/>
      <c r="DQ94" s="128"/>
      <c r="DR94" s="128"/>
      <c r="DS94" s="128"/>
      <c r="DT94" s="128"/>
      <c r="DU94" s="128"/>
      <c r="DV94" s="128"/>
      <c r="DW94" s="128"/>
      <c r="DX94" s="128"/>
      <c r="DY94" s="128"/>
      <c r="DZ94" s="128"/>
      <c r="EA94" s="128"/>
      <c r="EB94" s="128"/>
      <c r="EC94" s="128"/>
      <c r="ED94" s="128"/>
      <c r="EE94" s="128"/>
      <c r="EF94" s="128"/>
      <c r="EG94" s="42"/>
      <c r="EH94" s="128"/>
      <c r="EI94" s="128"/>
      <c r="EJ94" s="128"/>
      <c r="EK94" s="128"/>
      <c r="EL94" s="128"/>
      <c r="EM94" s="128"/>
      <c r="EN94" s="128"/>
      <c r="EO94" s="128"/>
      <c r="EP94" s="128"/>
      <c r="EQ94" s="128"/>
      <c r="ER94" s="128"/>
      <c r="ES94" s="128"/>
      <c r="ET94" s="128"/>
      <c r="EU94" s="128"/>
      <c r="EV94" s="128"/>
      <c r="EW94" s="128"/>
      <c r="EX94" s="128"/>
      <c r="EY94" s="128"/>
      <c r="EZ94" s="128"/>
      <c r="FA94" s="128"/>
      <c r="FB94" s="128"/>
      <c r="FC94" s="128"/>
      <c r="FD94" s="128"/>
      <c r="FE94" s="128"/>
      <c r="FF94" s="128"/>
      <c r="FG94" s="128"/>
      <c r="FH94" s="128"/>
      <c r="FI94" s="128"/>
      <c r="FJ94" s="128"/>
      <c r="FK94" s="128"/>
      <c r="FL94" s="128"/>
      <c r="FM94" s="128"/>
      <c r="FN94" s="128"/>
      <c r="FO94" s="128"/>
      <c r="FP94" s="128"/>
      <c r="FQ94" s="42"/>
      <c r="FR94" s="42"/>
      <c r="FS94" s="42"/>
      <c r="FT94" s="42"/>
      <c r="FU94" s="42"/>
      <c r="FV94" s="128"/>
      <c r="FW94" s="128"/>
      <c r="FX94" s="128"/>
      <c r="FY94" s="128"/>
      <c r="FZ94" s="128"/>
      <c r="GA94" s="128"/>
      <c r="GB94" s="128"/>
      <c r="GC94" s="128"/>
      <c r="GD94" s="128"/>
      <c r="GE94" s="128"/>
      <c r="GF94" s="128"/>
      <c r="GG94" s="128"/>
      <c r="GH94" s="128"/>
      <c r="GI94" s="128"/>
      <c r="GJ94" s="128"/>
      <c r="GK94" s="128"/>
      <c r="GL94" s="128"/>
      <c r="GM94" s="128"/>
      <c r="GN94" s="128"/>
      <c r="GO94" s="128"/>
      <c r="GP94" s="128"/>
      <c r="GQ94" s="128"/>
      <c r="GR94" s="128"/>
      <c r="GS94" s="128"/>
      <c r="GT94" s="128"/>
      <c r="GU94" s="128"/>
      <c r="GV94" s="128"/>
      <c r="GW94" s="128"/>
      <c r="GX94" s="128"/>
      <c r="GY94" s="128"/>
      <c r="GZ94" s="128"/>
      <c r="HA94" s="128"/>
      <c r="HB94" s="128"/>
      <c r="HC94" s="128"/>
      <c r="HD94" s="128"/>
      <c r="HE94" s="128"/>
      <c r="HF94" s="128"/>
      <c r="HG94" s="128"/>
      <c r="HH94" s="128"/>
      <c r="HI94" s="128"/>
      <c r="HJ94" s="128"/>
      <c r="HK94" s="128"/>
      <c r="HL94" s="128"/>
      <c r="HM94" s="128"/>
      <c r="HN94" s="128"/>
      <c r="HO94" s="128"/>
      <c r="HP94" s="128"/>
      <c r="HQ94" s="128"/>
      <c r="HR94" s="128"/>
      <c r="HS94" s="128"/>
      <c r="HT94" s="128"/>
      <c r="HU94" s="128"/>
      <c r="HV94" s="128"/>
      <c r="HW94" s="128"/>
      <c r="HX94" s="128"/>
      <c r="HY94" s="128"/>
      <c r="HZ94" s="128"/>
      <c r="IA94" s="128"/>
      <c r="IB94" s="128"/>
      <c r="IC94" s="128"/>
      <c r="ID94" s="128"/>
      <c r="IE94" s="128"/>
      <c r="IF94" s="128"/>
      <c r="IG94" s="128"/>
      <c r="IH94" s="128"/>
      <c r="II94" s="128"/>
      <c r="IJ94" s="128"/>
      <c r="IK94" s="128"/>
      <c r="IL94" s="128"/>
      <c r="IM94" s="128"/>
      <c r="IN94" s="128"/>
      <c r="IO94" s="128"/>
      <c r="IP94" s="128"/>
      <c r="IQ94" s="128"/>
      <c r="IR94" s="128"/>
      <c r="IS94" s="128"/>
      <c r="IT94" s="128"/>
      <c r="IU94" s="128"/>
      <c r="IV94" s="128"/>
      <c r="IW94" s="128"/>
      <c r="IX94" s="128"/>
      <c r="IY94" s="128"/>
      <c r="IZ94" s="128"/>
      <c r="JA94" s="128"/>
    </row>
    <row r="95" spans="1:358" s="17" customFormat="1" x14ac:dyDescent="0.25">
      <c r="B95" s="33"/>
      <c r="F95" s="35"/>
      <c r="G95" s="111"/>
      <c r="H95" s="33"/>
      <c r="I95" s="33"/>
      <c r="J95" s="42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128"/>
      <c r="CA95" s="128"/>
      <c r="CB95" s="128"/>
      <c r="CC95" s="128"/>
      <c r="CD95" s="128"/>
      <c r="CE95" s="128"/>
      <c r="CF95" s="128"/>
      <c r="CG95" s="128"/>
      <c r="CH95" s="128"/>
      <c r="CI95" s="128"/>
      <c r="CJ95" s="128"/>
      <c r="CK95" s="128"/>
      <c r="CL95" s="128"/>
      <c r="CM95" s="128"/>
      <c r="CN95" s="128"/>
      <c r="CO95" s="128"/>
      <c r="CP95" s="128"/>
      <c r="CQ95" s="128"/>
      <c r="CR95" s="128"/>
      <c r="CS95" s="128"/>
      <c r="CT95" s="128"/>
      <c r="CU95" s="128"/>
      <c r="CV95" s="128"/>
      <c r="CW95" s="42"/>
      <c r="CX95" s="128"/>
      <c r="CY95" s="128"/>
      <c r="CZ95" s="128"/>
      <c r="DA95" s="128"/>
      <c r="DB95" s="128"/>
      <c r="DC95" s="128"/>
      <c r="DD95" s="128"/>
      <c r="DE95" s="128"/>
      <c r="DF95" s="128"/>
      <c r="DG95" s="128"/>
      <c r="DH95" s="128"/>
      <c r="DI95" s="128"/>
      <c r="DJ95" s="128"/>
      <c r="DK95" s="128"/>
      <c r="DL95" s="128"/>
      <c r="DM95" s="128"/>
      <c r="DN95" s="128"/>
      <c r="DO95" s="128"/>
      <c r="DP95" s="128"/>
      <c r="DQ95" s="128"/>
      <c r="DR95" s="128"/>
      <c r="DS95" s="128"/>
      <c r="DT95" s="128"/>
      <c r="DU95" s="128"/>
      <c r="DV95" s="128"/>
      <c r="DW95" s="128"/>
      <c r="DX95" s="128"/>
      <c r="DY95" s="128"/>
      <c r="DZ95" s="128"/>
      <c r="EA95" s="128"/>
      <c r="EB95" s="128"/>
      <c r="EC95" s="128"/>
      <c r="ED95" s="128"/>
      <c r="EE95" s="128"/>
      <c r="EF95" s="128"/>
      <c r="EG95" s="42"/>
      <c r="EH95" s="128"/>
      <c r="EI95" s="128"/>
      <c r="EJ95" s="128"/>
      <c r="EK95" s="128"/>
      <c r="EL95" s="128"/>
      <c r="EM95" s="128"/>
      <c r="EN95" s="128"/>
      <c r="EO95" s="128"/>
      <c r="EP95" s="128"/>
      <c r="EQ95" s="128"/>
      <c r="ER95" s="128"/>
      <c r="ES95" s="128"/>
      <c r="ET95" s="128"/>
      <c r="EU95" s="128"/>
      <c r="EV95" s="128"/>
      <c r="EW95" s="128"/>
      <c r="EX95" s="128"/>
      <c r="EY95" s="128"/>
      <c r="EZ95" s="128"/>
      <c r="FA95" s="128"/>
      <c r="FB95" s="128"/>
      <c r="FC95" s="128"/>
      <c r="FD95" s="128"/>
      <c r="FE95" s="128"/>
      <c r="FF95" s="128"/>
      <c r="FG95" s="128"/>
      <c r="FH95" s="128"/>
      <c r="FI95" s="128"/>
      <c r="FJ95" s="128"/>
      <c r="FK95" s="128"/>
      <c r="FL95" s="128"/>
      <c r="FM95" s="128"/>
      <c r="FN95" s="128"/>
      <c r="FO95" s="128"/>
      <c r="FP95" s="128"/>
      <c r="FQ95" s="42"/>
      <c r="FR95" s="42"/>
      <c r="FS95" s="42"/>
      <c r="FT95" s="42"/>
      <c r="FU95" s="42"/>
      <c r="FV95" s="128"/>
      <c r="FW95" s="128"/>
      <c r="FX95" s="128"/>
      <c r="FY95" s="128"/>
      <c r="FZ95" s="128"/>
      <c r="GA95" s="128"/>
      <c r="GB95" s="128"/>
      <c r="GC95" s="128"/>
      <c r="GD95" s="128"/>
      <c r="GE95" s="128"/>
      <c r="GF95" s="128"/>
      <c r="GG95" s="128"/>
      <c r="GH95" s="128"/>
      <c r="GI95" s="128"/>
      <c r="GJ95" s="128"/>
      <c r="GK95" s="128"/>
      <c r="GL95" s="128"/>
      <c r="GM95" s="128"/>
      <c r="GN95" s="128"/>
      <c r="GO95" s="128"/>
      <c r="GP95" s="128"/>
      <c r="GQ95" s="128"/>
      <c r="GR95" s="128"/>
      <c r="GS95" s="128"/>
      <c r="GT95" s="128"/>
      <c r="GU95" s="128"/>
      <c r="GV95" s="128"/>
      <c r="GW95" s="128"/>
      <c r="GX95" s="128"/>
      <c r="GY95" s="128"/>
      <c r="GZ95" s="128"/>
      <c r="HA95" s="128"/>
      <c r="HB95" s="128"/>
      <c r="HC95" s="128"/>
      <c r="HD95" s="128"/>
      <c r="HE95" s="128"/>
      <c r="HF95" s="128"/>
      <c r="HG95" s="128"/>
      <c r="HH95" s="128"/>
      <c r="HI95" s="128"/>
      <c r="HJ95" s="128"/>
      <c r="HK95" s="128"/>
      <c r="HL95" s="128"/>
      <c r="HM95" s="128"/>
      <c r="HN95" s="128"/>
      <c r="HO95" s="128"/>
      <c r="HP95" s="128"/>
      <c r="HQ95" s="128"/>
      <c r="HR95" s="128"/>
      <c r="HS95" s="128"/>
      <c r="HT95" s="128"/>
      <c r="HU95" s="128"/>
      <c r="HV95" s="128"/>
      <c r="HW95" s="128"/>
      <c r="HX95" s="128"/>
      <c r="HY95" s="128"/>
      <c r="HZ95" s="128"/>
      <c r="IA95" s="128"/>
      <c r="IB95" s="128"/>
      <c r="IC95" s="128"/>
      <c r="ID95" s="128"/>
      <c r="IE95" s="128"/>
      <c r="IF95" s="128"/>
      <c r="IG95" s="128"/>
      <c r="IH95" s="128"/>
      <c r="II95" s="128"/>
      <c r="IJ95" s="128"/>
      <c r="IK95" s="128"/>
      <c r="IL95" s="128"/>
      <c r="IM95" s="128"/>
      <c r="IN95" s="128"/>
      <c r="IO95" s="128"/>
      <c r="IP95" s="128"/>
      <c r="IQ95" s="128"/>
      <c r="IR95" s="128"/>
      <c r="IS95" s="128"/>
      <c r="IT95" s="128"/>
      <c r="IU95" s="128"/>
      <c r="IV95" s="128"/>
      <c r="IW95" s="128"/>
      <c r="IX95" s="128"/>
      <c r="IY95" s="128"/>
      <c r="IZ95" s="128"/>
      <c r="JA95" s="128"/>
    </row>
    <row r="96" spans="1:358" s="17" customFormat="1" x14ac:dyDescent="0.25">
      <c r="B96" s="33"/>
      <c r="F96" s="35"/>
      <c r="G96" s="111"/>
      <c r="H96" s="33"/>
      <c r="I96" s="33"/>
      <c r="J96" s="42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128"/>
      <c r="CA96" s="128"/>
      <c r="CB96" s="128"/>
      <c r="CC96" s="128"/>
      <c r="CD96" s="128"/>
      <c r="CE96" s="128"/>
      <c r="CF96" s="128"/>
      <c r="CG96" s="128"/>
      <c r="CH96" s="128"/>
      <c r="CI96" s="128"/>
      <c r="CJ96" s="128"/>
      <c r="CK96" s="128"/>
      <c r="CL96" s="128"/>
      <c r="CM96" s="128"/>
      <c r="CN96" s="128"/>
      <c r="CO96" s="128"/>
      <c r="CP96" s="128"/>
      <c r="CQ96" s="128"/>
      <c r="CR96" s="128"/>
      <c r="CS96" s="128"/>
      <c r="CT96" s="128"/>
      <c r="CU96" s="128"/>
      <c r="CV96" s="128"/>
      <c r="CW96" s="42"/>
      <c r="CX96" s="128"/>
      <c r="CY96" s="128"/>
      <c r="CZ96" s="128"/>
      <c r="DA96" s="128"/>
      <c r="DB96" s="128"/>
      <c r="DC96" s="128"/>
      <c r="DD96" s="128"/>
      <c r="DE96" s="128"/>
      <c r="DF96" s="128"/>
      <c r="DG96" s="128"/>
      <c r="DH96" s="128"/>
      <c r="DI96" s="128"/>
      <c r="DJ96" s="128"/>
      <c r="DK96" s="128"/>
      <c r="DL96" s="128"/>
      <c r="DM96" s="128"/>
      <c r="DN96" s="128"/>
      <c r="DO96" s="128"/>
      <c r="DP96" s="128"/>
      <c r="DQ96" s="128"/>
      <c r="DR96" s="128"/>
      <c r="DS96" s="128"/>
      <c r="DT96" s="128"/>
      <c r="DU96" s="128"/>
      <c r="DV96" s="128"/>
      <c r="DW96" s="128"/>
      <c r="DX96" s="128"/>
      <c r="DY96" s="128"/>
      <c r="DZ96" s="128"/>
      <c r="EA96" s="128"/>
      <c r="EB96" s="128"/>
      <c r="EC96" s="128"/>
      <c r="ED96" s="128"/>
      <c r="EE96" s="128"/>
      <c r="EF96" s="128"/>
      <c r="EG96" s="42"/>
      <c r="EH96" s="128"/>
      <c r="EI96" s="128"/>
      <c r="EJ96" s="128"/>
      <c r="EK96" s="128"/>
      <c r="EL96" s="128"/>
      <c r="EM96" s="128"/>
      <c r="EN96" s="128"/>
      <c r="EO96" s="128"/>
      <c r="EP96" s="128"/>
      <c r="EQ96" s="128"/>
      <c r="ER96" s="128"/>
      <c r="ES96" s="128"/>
      <c r="ET96" s="128"/>
      <c r="EU96" s="128"/>
      <c r="EV96" s="128"/>
      <c r="EW96" s="128"/>
      <c r="EX96" s="128"/>
      <c r="EY96" s="128"/>
      <c r="EZ96" s="128"/>
      <c r="FA96" s="128"/>
      <c r="FB96" s="128"/>
      <c r="FC96" s="128"/>
      <c r="FD96" s="128"/>
      <c r="FE96" s="128"/>
      <c r="FF96" s="128"/>
      <c r="FG96" s="128"/>
      <c r="FH96" s="128"/>
      <c r="FI96" s="128"/>
      <c r="FJ96" s="128"/>
      <c r="FK96" s="128"/>
      <c r="FL96" s="128"/>
      <c r="FM96" s="128"/>
      <c r="FN96" s="128"/>
      <c r="FO96" s="128"/>
      <c r="FP96" s="128"/>
      <c r="FQ96" s="42"/>
      <c r="FR96" s="42"/>
      <c r="FS96" s="42"/>
      <c r="FT96" s="42"/>
      <c r="FU96" s="42"/>
      <c r="FV96" s="128"/>
      <c r="FW96" s="128"/>
      <c r="FX96" s="128"/>
      <c r="FY96" s="128"/>
      <c r="FZ96" s="128"/>
      <c r="GA96" s="128"/>
      <c r="GB96" s="128"/>
      <c r="GC96" s="128"/>
      <c r="GD96" s="128"/>
      <c r="GE96" s="128"/>
      <c r="GF96" s="128"/>
      <c r="GG96" s="128"/>
      <c r="GH96" s="128"/>
      <c r="GI96" s="128"/>
      <c r="GJ96" s="128"/>
      <c r="GK96" s="128"/>
      <c r="GL96" s="128"/>
      <c r="GM96" s="128"/>
      <c r="GN96" s="128"/>
      <c r="GO96" s="128"/>
      <c r="GP96" s="128"/>
      <c r="GQ96" s="128"/>
      <c r="GR96" s="128"/>
      <c r="GS96" s="128"/>
      <c r="GT96" s="128"/>
      <c r="GU96" s="128"/>
      <c r="GV96" s="128"/>
      <c r="GW96" s="128"/>
      <c r="GX96" s="128"/>
      <c r="GY96" s="128"/>
      <c r="GZ96" s="128"/>
      <c r="HA96" s="128"/>
      <c r="HB96" s="128"/>
      <c r="HC96" s="128"/>
      <c r="HD96" s="128"/>
      <c r="HE96" s="128"/>
      <c r="HF96" s="128"/>
      <c r="HG96" s="128"/>
      <c r="HH96" s="128"/>
      <c r="HI96" s="128"/>
      <c r="HJ96" s="128"/>
      <c r="HK96" s="128"/>
      <c r="HL96" s="128"/>
      <c r="HM96" s="128"/>
      <c r="HN96" s="128"/>
      <c r="HO96" s="128"/>
      <c r="HP96" s="128"/>
      <c r="HQ96" s="128"/>
      <c r="HR96" s="128"/>
      <c r="HS96" s="128"/>
      <c r="HT96" s="128"/>
      <c r="HU96" s="128"/>
      <c r="HV96" s="128"/>
      <c r="HW96" s="128"/>
      <c r="HX96" s="128"/>
      <c r="HY96" s="128"/>
      <c r="HZ96" s="128"/>
      <c r="IA96" s="128"/>
      <c r="IB96" s="128"/>
      <c r="IC96" s="128"/>
      <c r="ID96" s="128"/>
      <c r="IE96" s="128"/>
      <c r="IF96" s="128"/>
      <c r="IG96" s="128"/>
      <c r="IH96" s="128"/>
      <c r="II96" s="128"/>
      <c r="IJ96" s="128"/>
      <c r="IK96" s="128"/>
      <c r="IL96" s="128"/>
      <c r="IM96" s="128"/>
      <c r="IN96" s="128"/>
      <c r="IO96" s="128"/>
      <c r="IP96" s="128"/>
      <c r="IQ96" s="128"/>
      <c r="IR96" s="128"/>
      <c r="IS96" s="128"/>
      <c r="IT96" s="128"/>
      <c r="IU96" s="128"/>
      <c r="IV96" s="128"/>
      <c r="IW96" s="128"/>
      <c r="IX96" s="128"/>
      <c r="IY96" s="128"/>
      <c r="IZ96" s="128"/>
      <c r="JA96" s="128"/>
    </row>
    <row r="97" spans="2:261" s="17" customFormat="1" x14ac:dyDescent="0.25">
      <c r="B97" s="33"/>
      <c r="F97" s="35"/>
      <c r="G97" s="111"/>
      <c r="H97" s="33"/>
      <c r="I97" s="33"/>
      <c r="J97" s="42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128"/>
      <c r="CA97" s="128"/>
      <c r="CB97" s="128"/>
      <c r="CC97" s="128"/>
      <c r="CD97" s="128"/>
      <c r="CE97" s="128"/>
      <c r="CF97" s="128"/>
      <c r="CG97" s="128"/>
      <c r="CH97" s="128"/>
      <c r="CI97" s="128"/>
      <c r="CJ97" s="128"/>
      <c r="CK97" s="128"/>
      <c r="CL97" s="128"/>
      <c r="CM97" s="128"/>
      <c r="CN97" s="128"/>
      <c r="CO97" s="128"/>
      <c r="CP97" s="128"/>
      <c r="CQ97" s="128"/>
      <c r="CR97" s="128"/>
      <c r="CS97" s="128"/>
      <c r="CT97" s="128"/>
      <c r="CU97" s="128"/>
      <c r="CV97" s="128"/>
      <c r="CW97" s="42"/>
      <c r="CX97" s="128"/>
      <c r="CY97" s="128"/>
      <c r="CZ97" s="128"/>
      <c r="DA97" s="128"/>
      <c r="DB97" s="128"/>
      <c r="DC97" s="128"/>
      <c r="DD97" s="128"/>
      <c r="DE97" s="128"/>
      <c r="DF97" s="128"/>
      <c r="DG97" s="128"/>
      <c r="DH97" s="128"/>
      <c r="DI97" s="128"/>
      <c r="DJ97" s="128"/>
      <c r="DK97" s="128"/>
      <c r="DL97" s="128"/>
      <c r="DM97" s="128"/>
      <c r="DN97" s="128"/>
      <c r="DO97" s="128"/>
      <c r="DP97" s="128"/>
      <c r="DQ97" s="128"/>
      <c r="DR97" s="128"/>
      <c r="DS97" s="128"/>
      <c r="DT97" s="128"/>
      <c r="DU97" s="128"/>
      <c r="DV97" s="128"/>
      <c r="DW97" s="128"/>
      <c r="DX97" s="128"/>
      <c r="DY97" s="128"/>
      <c r="DZ97" s="128"/>
      <c r="EA97" s="128"/>
      <c r="EB97" s="128"/>
      <c r="EC97" s="128"/>
      <c r="ED97" s="128"/>
      <c r="EE97" s="128"/>
      <c r="EF97" s="128"/>
      <c r="EG97" s="42"/>
      <c r="EH97" s="128"/>
      <c r="EI97" s="128"/>
      <c r="EJ97" s="128"/>
      <c r="EK97" s="128"/>
      <c r="EL97" s="128"/>
      <c r="EM97" s="128"/>
      <c r="EN97" s="128"/>
      <c r="EO97" s="128"/>
      <c r="EP97" s="128"/>
      <c r="EQ97" s="128"/>
      <c r="ER97" s="128"/>
      <c r="ES97" s="128"/>
      <c r="ET97" s="128"/>
      <c r="EU97" s="128"/>
      <c r="EV97" s="128"/>
      <c r="EW97" s="128"/>
      <c r="EX97" s="128"/>
      <c r="EY97" s="128"/>
      <c r="EZ97" s="128"/>
      <c r="FA97" s="128"/>
      <c r="FB97" s="128"/>
      <c r="FC97" s="128"/>
      <c r="FD97" s="128"/>
      <c r="FE97" s="128"/>
      <c r="FF97" s="128"/>
      <c r="FG97" s="128"/>
      <c r="FH97" s="128"/>
      <c r="FI97" s="128"/>
      <c r="FJ97" s="128"/>
      <c r="FK97" s="128"/>
      <c r="FL97" s="128"/>
      <c r="FM97" s="128"/>
      <c r="FN97" s="128"/>
      <c r="FO97" s="128"/>
      <c r="FP97" s="128"/>
      <c r="FQ97" s="42"/>
      <c r="FR97" s="42"/>
      <c r="FS97" s="42"/>
      <c r="FT97" s="42"/>
      <c r="FU97" s="42"/>
      <c r="FV97" s="128"/>
      <c r="FW97" s="128"/>
      <c r="FX97" s="128"/>
      <c r="FY97" s="128"/>
      <c r="FZ97" s="128"/>
      <c r="GA97" s="128"/>
      <c r="GB97" s="128"/>
      <c r="GC97" s="128"/>
      <c r="GD97" s="128"/>
      <c r="GE97" s="128"/>
      <c r="GF97" s="128"/>
      <c r="GG97" s="128"/>
      <c r="GH97" s="128"/>
      <c r="GI97" s="128"/>
      <c r="GJ97" s="128"/>
      <c r="GK97" s="128"/>
      <c r="GL97" s="128"/>
      <c r="GM97" s="128"/>
      <c r="GN97" s="128"/>
      <c r="GO97" s="128"/>
      <c r="GP97" s="128"/>
      <c r="GQ97" s="128"/>
      <c r="GR97" s="128"/>
      <c r="GS97" s="128"/>
      <c r="GT97" s="128"/>
      <c r="GU97" s="128"/>
      <c r="GV97" s="128"/>
      <c r="GW97" s="128"/>
      <c r="GX97" s="128"/>
      <c r="GY97" s="128"/>
      <c r="GZ97" s="128"/>
      <c r="HA97" s="128"/>
      <c r="HB97" s="128"/>
      <c r="HC97" s="128"/>
      <c r="HD97" s="128"/>
      <c r="HE97" s="128"/>
      <c r="HF97" s="128"/>
      <c r="HG97" s="128"/>
      <c r="HH97" s="128"/>
      <c r="HI97" s="128"/>
      <c r="HJ97" s="128"/>
      <c r="HK97" s="128"/>
      <c r="HL97" s="128"/>
      <c r="HM97" s="128"/>
      <c r="HN97" s="128"/>
      <c r="HO97" s="128"/>
      <c r="HP97" s="128"/>
      <c r="HQ97" s="128"/>
      <c r="HR97" s="128"/>
      <c r="HS97" s="128"/>
      <c r="HT97" s="128"/>
      <c r="HU97" s="128"/>
      <c r="HV97" s="128"/>
      <c r="HW97" s="128"/>
      <c r="HX97" s="128"/>
      <c r="HY97" s="128"/>
      <c r="HZ97" s="128"/>
      <c r="IA97" s="128"/>
      <c r="IB97" s="128"/>
      <c r="IC97" s="128"/>
      <c r="ID97" s="128"/>
      <c r="IE97" s="128"/>
      <c r="IF97" s="128"/>
      <c r="IG97" s="128"/>
      <c r="IH97" s="128"/>
      <c r="II97" s="128"/>
      <c r="IJ97" s="128"/>
      <c r="IK97" s="128"/>
      <c r="IL97" s="128"/>
      <c r="IM97" s="128"/>
      <c r="IN97" s="128"/>
      <c r="IO97" s="128"/>
      <c r="IP97" s="128"/>
      <c r="IQ97" s="128"/>
      <c r="IR97" s="128"/>
      <c r="IS97" s="128"/>
      <c r="IT97" s="128"/>
      <c r="IU97" s="128"/>
      <c r="IV97" s="128"/>
      <c r="IW97" s="128"/>
      <c r="IX97" s="128"/>
      <c r="IY97" s="128"/>
      <c r="IZ97" s="128"/>
      <c r="JA97" s="128"/>
    </row>
    <row r="98" spans="2:261" s="17" customFormat="1" x14ac:dyDescent="0.25">
      <c r="B98" s="33"/>
      <c r="F98" s="35"/>
      <c r="G98" s="111"/>
      <c r="H98" s="33"/>
      <c r="I98" s="33"/>
      <c r="J98" s="42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128"/>
      <c r="CA98" s="128"/>
      <c r="CB98" s="128"/>
      <c r="CC98" s="128"/>
      <c r="CD98" s="128"/>
      <c r="CE98" s="128"/>
      <c r="CF98" s="128"/>
      <c r="CG98" s="128"/>
      <c r="CH98" s="128"/>
      <c r="CI98" s="128"/>
      <c r="CJ98" s="128"/>
      <c r="CK98" s="128"/>
      <c r="CL98" s="128"/>
      <c r="CM98" s="128"/>
      <c r="CN98" s="128"/>
      <c r="CO98" s="128"/>
      <c r="CP98" s="128"/>
      <c r="CQ98" s="128"/>
      <c r="CR98" s="128"/>
      <c r="CS98" s="128"/>
      <c r="CT98" s="128"/>
      <c r="CU98" s="128"/>
      <c r="CV98" s="128"/>
      <c r="CW98" s="42"/>
      <c r="CX98" s="128"/>
      <c r="CY98" s="128"/>
      <c r="CZ98" s="128"/>
      <c r="DA98" s="128"/>
      <c r="DB98" s="128"/>
      <c r="DC98" s="128"/>
      <c r="DD98" s="128"/>
      <c r="DE98" s="128"/>
      <c r="DF98" s="128"/>
      <c r="DG98" s="128"/>
      <c r="DH98" s="128"/>
      <c r="DI98" s="128"/>
      <c r="DJ98" s="128"/>
      <c r="DK98" s="128"/>
      <c r="DL98" s="128"/>
      <c r="DM98" s="128"/>
      <c r="DN98" s="128"/>
      <c r="DO98" s="128"/>
      <c r="DP98" s="128"/>
      <c r="DQ98" s="128"/>
      <c r="DR98" s="128"/>
      <c r="DS98" s="128"/>
      <c r="DT98" s="128"/>
      <c r="DU98" s="128"/>
      <c r="DV98" s="128"/>
      <c r="DW98" s="128"/>
      <c r="DX98" s="128"/>
      <c r="DY98" s="128"/>
      <c r="DZ98" s="128"/>
      <c r="EA98" s="128"/>
      <c r="EB98" s="128"/>
      <c r="EC98" s="128"/>
      <c r="ED98" s="128"/>
      <c r="EE98" s="128"/>
      <c r="EF98" s="128"/>
      <c r="EG98" s="42"/>
      <c r="EH98" s="128"/>
      <c r="EI98" s="128"/>
      <c r="EJ98" s="128"/>
      <c r="EK98" s="128"/>
      <c r="EL98" s="128"/>
      <c r="EM98" s="128"/>
      <c r="EN98" s="128"/>
      <c r="EO98" s="128"/>
      <c r="EP98" s="128"/>
      <c r="EQ98" s="128"/>
      <c r="ER98" s="128"/>
      <c r="ES98" s="128"/>
      <c r="ET98" s="128"/>
      <c r="EU98" s="128"/>
      <c r="EV98" s="128"/>
      <c r="EW98" s="128"/>
      <c r="EX98" s="128"/>
      <c r="EY98" s="128"/>
      <c r="EZ98" s="128"/>
      <c r="FA98" s="128"/>
      <c r="FB98" s="128"/>
      <c r="FC98" s="128"/>
      <c r="FD98" s="128"/>
      <c r="FE98" s="128"/>
      <c r="FF98" s="128"/>
      <c r="FG98" s="128"/>
      <c r="FH98" s="128"/>
      <c r="FI98" s="128"/>
      <c r="FJ98" s="128"/>
      <c r="FK98" s="128"/>
      <c r="FL98" s="128"/>
      <c r="FM98" s="128"/>
      <c r="FN98" s="128"/>
      <c r="FO98" s="128"/>
      <c r="FP98" s="128"/>
      <c r="FQ98" s="42"/>
      <c r="FR98" s="42"/>
      <c r="FS98" s="42"/>
      <c r="FT98" s="42"/>
      <c r="FU98" s="42"/>
      <c r="FV98" s="128"/>
      <c r="FW98" s="128"/>
      <c r="FX98" s="128"/>
      <c r="FY98" s="128"/>
      <c r="FZ98" s="128"/>
      <c r="GA98" s="128"/>
      <c r="GB98" s="128"/>
      <c r="GC98" s="128"/>
      <c r="GD98" s="128"/>
      <c r="GE98" s="128"/>
      <c r="GF98" s="128"/>
      <c r="GG98" s="128"/>
      <c r="GH98" s="128"/>
      <c r="GI98" s="128"/>
      <c r="GJ98" s="128"/>
      <c r="GK98" s="128"/>
      <c r="GL98" s="128"/>
      <c r="GM98" s="128"/>
      <c r="GN98" s="128"/>
      <c r="GO98" s="128"/>
      <c r="GP98" s="128"/>
      <c r="GQ98" s="128"/>
      <c r="GR98" s="128"/>
      <c r="GS98" s="128"/>
      <c r="GT98" s="128"/>
      <c r="GU98" s="128"/>
      <c r="GV98" s="128"/>
      <c r="GW98" s="128"/>
      <c r="GX98" s="128"/>
      <c r="GY98" s="128"/>
      <c r="GZ98" s="128"/>
      <c r="HA98" s="128"/>
      <c r="HB98" s="128"/>
      <c r="HC98" s="128"/>
      <c r="HD98" s="128"/>
      <c r="HE98" s="128"/>
      <c r="HF98" s="128"/>
      <c r="HG98" s="128"/>
      <c r="HH98" s="128"/>
      <c r="HI98" s="128"/>
      <c r="HJ98" s="128"/>
      <c r="HK98" s="128"/>
      <c r="HL98" s="128"/>
      <c r="HM98" s="128"/>
      <c r="HN98" s="128"/>
      <c r="HO98" s="128"/>
      <c r="HP98" s="128"/>
      <c r="HQ98" s="128"/>
      <c r="HR98" s="128"/>
      <c r="HS98" s="128"/>
      <c r="HT98" s="128"/>
      <c r="HU98" s="128"/>
      <c r="HV98" s="128"/>
      <c r="HW98" s="128"/>
      <c r="HX98" s="128"/>
      <c r="HY98" s="128"/>
      <c r="HZ98" s="128"/>
      <c r="IA98" s="128"/>
      <c r="IB98" s="128"/>
      <c r="IC98" s="128"/>
      <c r="ID98" s="128"/>
      <c r="IE98" s="128"/>
      <c r="IF98" s="128"/>
      <c r="IG98" s="128"/>
      <c r="IH98" s="128"/>
      <c r="II98" s="128"/>
      <c r="IJ98" s="128"/>
      <c r="IK98" s="128"/>
      <c r="IL98" s="128"/>
      <c r="IM98" s="128"/>
      <c r="IN98" s="128"/>
      <c r="IO98" s="128"/>
      <c r="IP98" s="128"/>
      <c r="IQ98" s="128"/>
      <c r="IR98" s="128"/>
      <c r="IS98" s="128"/>
      <c r="IT98" s="128"/>
      <c r="IU98" s="128"/>
      <c r="IV98" s="128"/>
      <c r="IW98" s="128"/>
      <c r="IX98" s="128"/>
      <c r="IY98" s="128"/>
      <c r="IZ98" s="128"/>
      <c r="JA98" s="128"/>
    </row>
    <row r="99" spans="2:261" s="17" customFormat="1" x14ac:dyDescent="0.25">
      <c r="B99" s="33"/>
      <c r="F99" s="35"/>
      <c r="G99" s="111"/>
      <c r="H99" s="33"/>
      <c r="I99" s="33"/>
      <c r="J99" s="42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128"/>
      <c r="CA99" s="128"/>
      <c r="CB99" s="128"/>
      <c r="CC99" s="128"/>
      <c r="CD99" s="128"/>
      <c r="CE99" s="128"/>
      <c r="CF99" s="128"/>
      <c r="CG99" s="128"/>
      <c r="CH99" s="128"/>
      <c r="CI99" s="128"/>
      <c r="CJ99" s="128"/>
      <c r="CK99" s="128"/>
      <c r="CL99" s="128"/>
      <c r="CM99" s="128"/>
      <c r="CN99" s="128"/>
      <c r="CO99" s="128"/>
      <c r="CP99" s="128"/>
      <c r="CQ99" s="128"/>
      <c r="CR99" s="128"/>
      <c r="CS99" s="128"/>
      <c r="CT99" s="128"/>
      <c r="CU99" s="128"/>
      <c r="CV99" s="128"/>
      <c r="CW99" s="42"/>
      <c r="CX99" s="128"/>
      <c r="CY99" s="128"/>
      <c r="CZ99" s="128"/>
      <c r="DA99" s="128"/>
      <c r="DB99" s="128"/>
      <c r="DC99" s="128"/>
      <c r="DD99" s="128"/>
      <c r="DE99" s="128"/>
      <c r="DF99" s="128"/>
      <c r="DG99" s="128"/>
      <c r="DH99" s="128"/>
      <c r="DI99" s="128"/>
      <c r="DJ99" s="128"/>
      <c r="DK99" s="128"/>
      <c r="DL99" s="128"/>
      <c r="DM99" s="128"/>
      <c r="DN99" s="128"/>
      <c r="DO99" s="128"/>
      <c r="DP99" s="128"/>
      <c r="DQ99" s="128"/>
      <c r="DR99" s="128"/>
      <c r="DS99" s="128"/>
      <c r="DT99" s="128"/>
      <c r="DU99" s="128"/>
      <c r="DV99" s="128"/>
      <c r="DW99" s="128"/>
      <c r="DX99" s="128"/>
      <c r="DY99" s="128"/>
      <c r="DZ99" s="128"/>
      <c r="EA99" s="128"/>
      <c r="EB99" s="128"/>
      <c r="EC99" s="128"/>
      <c r="ED99" s="128"/>
      <c r="EE99" s="128"/>
      <c r="EF99" s="128"/>
      <c r="EG99" s="42"/>
      <c r="EH99" s="128"/>
      <c r="EI99" s="128"/>
      <c r="EJ99" s="128"/>
      <c r="EK99" s="128"/>
      <c r="EL99" s="128"/>
      <c r="EM99" s="128"/>
      <c r="EN99" s="128"/>
      <c r="EO99" s="128"/>
      <c r="EP99" s="128"/>
      <c r="EQ99" s="128"/>
      <c r="ER99" s="128"/>
      <c r="ES99" s="128"/>
      <c r="ET99" s="128"/>
      <c r="EU99" s="128"/>
      <c r="EV99" s="128"/>
      <c r="EW99" s="128"/>
      <c r="EX99" s="128"/>
      <c r="EY99" s="128"/>
      <c r="EZ99" s="128"/>
      <c r="FA99" s="128"/>
      <c r="FB99" s="128"/>
      <c r="FC99" s="128"/>
      <c r="FD99" s="128"/>
      <c r="FE99" s="128"/>
      <c r="FF99" s="128"/>
      <c r="FG99" s="128"/>
      <c r="FH99" s="128"/>
      <c r="FI99" s="128"/>
      <c r="FJ99" s="128"/>
      <c r="FK99" s="128"/>
      <c r="FL99" s="128"/>
      <c r="FM99" s="128"/>
      <c r="FN99" s="128"/>
      <c r="FO99" s="128"/>
      <c r="FP99" s="128"/>
      <c r="FQ99" s="42"/>
      <c r="FR99" s="42"/>
      <c r="FS99" s="42"/>
      <c r="FT99" s="42"/>
      <c r="FU99" s="42"/>
      <c r="FV99" s="128"/>
      <c r="FW99" s="128"/>
      <c r="FX99" s="128"/>
      <c r="FY99" s="128"/>
      <c r="FZ99" s="128"/>
      <c r="GA99" s="128"/>
      <c r="GB99" s="128"/>
      <c r="GC99" s="128"/>
      <c r="GD99" s="128"/>
      <c r="GE99" s="128"/>
      <c r="GF99" s="128"/>
      <c r="GG99" s="128"/>
      <c r="GH99" s="128"/>
      <c r="GI99" s="128"/>
      <c r="GJ99" s="128"/>
      <c r="GK99" s="128"/>
      <c r="GL99" s="128"/>
      <c r="GM99" s="128"/>
      <c r="GN99" s="128"/>
      <c r="GO99" s="128"/>
      <c r="GP99" s="128"/>
      <c r="GQ99" s="128"/>
      <c r="GR99" s="128"/>
      <c r="GS99" s="128"/>
      <c r="GT99" s="128"/>
      <c r="GU99" s="128"/>
      <c r="GV99" s="128"/>
      <c r="GW99" s="128"/>
      <c r="GX99" s="128"/>
      <c r="GY99" s="128"/>
      <c r="GZ99" s="128"/>
      <c r="HA99" s="128"/>
      <c r="HB99" s="128"/>
      <c r="HC99" s="128"/>
      <c r="HD99" s="128"/>
      <c r="HE99" s="128"/>
      <c r="HF99" s="128"/>
      <c r="HG99" s="128"/>
      <c r="HH99" s="128"/>
      <c r="HI99" s="128"/>
      <c r="HJ99" s="128"/>
      <c r="HK99" s="128"/>
      <c r="HL99" s="128"/>
      <c r="HM99" s="128"/>
      <c r="HN99" s="128"/>
      <c r="HO99" s="128"/>
      <c r="HP99" s="128"/>
      <c r="HQ99" s="128"/>
      <c r="HR99" s="128"/>
      <c r="HS99" s="128"/>
      <c r="HT99" s="128"/>
      <c r="HU99" s="128"/>
      <c r="HV99" s="128"/>
      <c r="HW99" s="128"/>
      <c r="HX99" s="128"/>
      <c r="HY99" s="128"/>
      <c r="HZ99" s="128"/>
      <c r="IA99" s="128"/>
      <c r="IB99" s="128"/>
      <c r="IC99" s="128"/>
      <c r="ID99" s="128"/>
      <c r="IE99" s="128"/>
      <c r="IF99" s="128"/>
      <c r="IG99" s="128"/>
      <c r="IH99" s="128"/>
      <c r="II99" s="128"/>
      <c r="IJ99" s="128"/>
      <c r="IK99" s="128"/>
      <c r="IL99" s="128"/>
      <c r="IM99" s="128"/>
      <c r="IN99" s="128"/>
      <c r="IO99" s="128"/>
      <c r="IP99" s="128"/>
      <c r="IQ99" s="128"/>
      <c r="IR99" s="128"/>
      <c r="IS99" s="128"/>
      <c r="IT99" s="128"/>
      <c r="IU99" s="128"/>
      <c r="IV99" s="128"/>
      <c r="IW99" s="128"/>
      <c r="IX99" s="128"/>
      <c r="IY99" s="128"/>
      <c r="IZ99" s="128"/>
      <c r="JA99" s="128"/>
    </row>
    <row r="100" spans="2:261" s="17" customFormat="1" x14ac:dyDescent="0.25">
      <c r="B100" s="33"/>
      <c r="F100" s="35"/>
      <c r="G100" s="111"/>
      <c r="H100" s="33"/>
      <c r="I100" s="33"/>
      <c r="J100" s="42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128"/>
      <c r="CA100" s="128"/>
      <c r="CB100" s="128"/>
      <c r="CC100" s="128"/>
      <c r="CD100" s="128"/>
      <c r="CE100" s="128"/>
      <c r="CF100" s="128"/>
      <c r="CG100" s="128"/>
      <c r="CH100" s="128"/>
      <c r="CI100" s="128"/>
      <c r="CJ100" s="128"/>
      <c r="CK100" s="128"/>
      <c r="CL100" s="128"/>
      <c r="CM100" s="128"/>
      <c r="CN100" s="128"/>
      <c r="CO100" s="128"/>
      <c r="CP100" s="128"/>
      <c r="CQ100" s="128"/>
      <c r="CR100" s="128"/>
      <c r="CS100" s="128"/>
      <c r="CT100" s="128"/>
      <c r="CU100" s="128"/>
      <c r="CV100" s="128"/>
      <c r="CW100" s="42"/>
      <c r="CX100" s="128"/>
      <c r="CY100" s="128"/>
      <c r="CZ100" s="128"/>
      <c r="DA100" s="128"/>
      <c r="DB100" s="128"/>
      <c r="DC100" s="128"/>
      <c r="DD100" s="128"/>
      <c r="DE100" s="128"/>
      <c r="DF100" s="128"/>
      <c r="DG100" s="128"/>
      <c r="DH100" s="128"/>
      <c r="DI100" s="128"/>
      <c r="DJ100" s="128"/>
      <c r="DK100" s="128"/>
      <c r="DL100" s="128"/>
      <c r="DM100" s="128"/>
      <c r="DN100" s="128"/>
      <c r="DO100" s="128"/>
      <c r="DP100" s="128"/>
      <c r="DQ100" s="128"/>
      <c r="DR100" s="128"/>
      <c r="DS100" s="128"/>
      <c r="DT100" s="128"/>
      <c r="DU100" s="128"/>
      <c r="DV100" s="128"/>
      <c r="DW100" s="128"/>
      <c r="DX100" s="128"/>
      <c r="DY100" s="128"/>
      <c r="DZ100" s="128"/>
      <c r="EA100" s="128"/>
      <c r="EB100" s="128"/>
      <c r="EC100" s="128"/>
      <c r="ED100" s="128"/>
      <c r="EE100" s="128"/>
      <c r="EF100" s="128"/>
      <c r="EG100" s="42"/>
      <c r="EH100" s="128"/>
      <c r="EI100" s="128"/>
      <c r="EJ100" s="128"/>
      <c r="EK100" s="128"/>
      <c r="EL100" s="128"/>
      <c r="EM100" s="128"/>
      <c r="EN100" s="128"/>
      <c r="EO100" s="128"/>
      <c r="EP100" s="128"/>
      <c r="EQ100" s="128"/>
      <c r="ER100" s="128"/>
      <c r="ES100" s="128"/>
      <c r="ET100" s="128"/>
      <c r="EU100" s="128"/>
      <c r="EV100" s="128"/>
      <c r="EW100" s="128"/>
      <c r="EX100" s="128"/>
      <c r="EY100" s="128"/>
      <c r="EZ100" s="128"/>
      <c r="FA100" s="128"/>
      <c r="FB100" s="128"/>
      <c r="FC100" s="128"/>
      <c r="FD100" s="128"/>
      <c r="FE100" s="128"/>
      <c r="FF100" s="128"/>
      <c r="FG100" s="128"/>
      <c r="FH100" s="128"/>
      <c r="FI100" s="128"/>
      <c r="FJ100" s="128"/>
      <c r="FK100" s="128"/>
      <c r="FL100" s="128"/>
      <c r="FM100" s="128"/>
      <c r="FN100" s="128"/>
      <c r="FO100" s="128"/>
      <c r="FP100" s="128"/>
      <c r="FQ100" s="42"/>
      <c r="FR100" s="42"/>
      <c r="FS100" s="42"/>
      <c r="FT100" s="42"/>
      <c r="FU100" s="42"/>
      <c r="FV100" s="128"/>
      <c r="FW100" s="128"/>
      <c r="FX100" s="128"/>
      <c r="FY100" s="128"/>
      <c r="FZ100" s="128"/>
      <c r="GA100" s="128"/>
      <c r="GB100" s="128"/>
      <c r="GC100" s="128"/>
      <c r="GD100" s="128"/>
      <c r="GE100" s="128"/>
      <c r="GF100" s="128"/>
      <c r="GG100" s="128"/>
      <c r="GH100" s="128"/>
      <c r="GI100" s="128"/>
      <c r="GJ100" s="128"/>
      <c r="GK100" s="128"/>
      <c r="GL100" s="128"/>
      <c r="GM100" s="128"/>
      <c r="GN100" s="128"/>
      <c r="GO100" s="128"/>
      <c r="GP100" s="128"/>
      <c r="GQ100" s="128"/>
      <c r="GR100" s="128"/>
      <c r="GS100" s="128"/>
      <c r="GT100" s="128"/>
      <c r="GU100" s="128"/>
      <c r="GV100" s="128"/>
      <c r="GW100" s="128"/>
      <c r="GX100" s="128"/>
      <c r="GY100" s="128"/>
      <c r="GZ100" s="128"/>
      <c r="HA100" s="128"/>
      <c r="HB100" s="128"/>
      <c r="HC100" s="128"/>
      <c r="HD100" s="128"/>
      <c r="HE100" s="128"/>
      <c r="HF100" s="128"/>
      <c r="HG100" s="128"/>
      <c r="HH100" s="128"/>
      <c r="HI100" s="128"/>
      <c r="HJ100" s="128"/>
      <c r="HK100" s="128"/>
      <c r="HL100" s="128"/>
      <c r="HM100" s="128"/>
      <c r="HN100" s="128"/>
      <c r="HO100" s="128"/>
      <c r="HP100" s="128"/>
      <c r="HQ100" s="128"/>
      <c r="HR100" s="128"/>
      <c r="HS100" s="128"/>
      <c r="HT100" s="128"/>
      <c r="HU100" s="128"/>
      <c r="HV100" s="128"/>
      <c r="HW100" s="128"/>
      <c r="HX100" s="128"/>
      <c r="HY100" s="128"/>
      <c r="HZ100" s="128"/>
      <c r="IA100" s="128"/>
      <c r="IB100" s="128"/>
      <c r="IC100" s="128"/>
      <c r="ID100" s="128"/>
      <c r="IE100" s="128"/>
      <c r="IF100" s="128"/>
      <c r="IG100" s="128"/>
      <c r="IH100" s="128"/>
      <c r="II100" s="128"/>
      <c r="IJ100" s="128"/>
      <c r="IK100" s="128"/>
      <c r="IL100" s="128"/>
      <c r="IM100" s="128"/>
      <c r="IN100" s="128"/>
      <c r="IO100" s="128"/>
      <c r="IP100" s="128"/>
      <c r="IQ100" s="128"/>
      <c r="IR100" s="128"/>
      <c r="IS100" s="128"/>
      <c r="IT100" s="128"/>
      <c r="IU100" s="128"/>
      <c r="IV100" s="128"/>
      <c r="IW100" s="128"/>
      <c r="IX100" s="128"/>
      <c r="IY100" s="128"/>
      <c r="IZ100" s="128"/>
      <c r="JA100" s="128"/>
    </row>
    <row r="101" spans="2:261" s="17" customFormat="1" x14ac:dyDescent="0.25">
      <c r="B101" s="33"/>
      <c r="F101" s="35"/>
      <c r="G101" s="111"/>
      <c r="H101" s="33"/>
      <c r="I101" s="33"/>
      <c r="J101" s="42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128"/>
      <c r="CA101" s="128"/>
      <c r="CB101" s="128"/>
      <c r="CC101" s="128"/>
      <c r="CD101" s="128"/>
      <c r="CE101" s="128"/>
      <c r="CF101" s="128"/>
      <c r="CG101" s="128"/>
      <c r="CH101" s="128"/>
      <c r="CI101" s="128"/>
      <c r="CJ101" s="128"/>
      <c r="CK101" s="128"/>
      <c r="CL101" s="128"/>
      <c r="CM101" s="128"/>
      <c r="CN101" s="128"/>
      <c r="CO101" s="128"/>
      <c r="CP101" s="128"/>
      <c r="CQ101" s="128"/>
      <c r="CR101" s="128"/>
      <c r="CS101" s="128"/>
      <c r="CT101" s="128"/>
      <c r="CU101" s="128"/>
      <c r="CV101" s="128"/>
      <c r="CW101" s="42"/>
      <c r="CX101" s="128"/>
      <c r="CY101" s="128"/>
      <c r="CZ101" s="128"/>
      <c r="DA101" s="128"/>
      <c r="DB101" s="128"/>
      <c r="DC101" s="128"/>
      <c r="DD101" s="128"/>
      <c r="DE101" s="128"/>
      <c r="DF101" s="128"/>
      <c r="DG101" s="128"/>
      <c r="DH101" s="128"/>
      <c r="DI101" s="128"/>
      <c r="DJ101" s="128"/>
      <c r="DK101" s="128"/>
      <c r="DL101" s="128"/>
      <c r="DM101" s="128"/>
      <c r="DN101" s="128"/>
      <c r="DO101" s="128"/>
      <c r="DP101" s="128"/>
      <c r="DQ101" s="128"/>
      <c r="DR101" s="128"/>
      <c r="DS101" s="128"/>
      <c r="DT101" s="128"/>
      <c r="DU101" s="128"/>
      <c r="DV101" s="128"/>
      <c r="DW101" s="128"/>
      <c r="DX101" s="128"/>
      <c r="DY101" s="128"/>
      <c r="DZ101" s="128"/>
      <c r="EA101" s="128"/>
      <c r="EB101" s="128"/>
      <c r="EC101" s="128"/>
      <c r="ED101" s="128"/>
      <c r="EE101" s="128"/>
      <c r="EF101" s="128"/>
      <c r="EG101" s="42"/>
      <c r="EH101" s="128"/>
      <c r="EI101" s="128"/>
      <c r="EJ101" s="128"/>
      <c r="EK101" s="128"/>
      <c r="EL101" s="128"/>
      <c r="EM101" s="128"/>
      <c r="EN101" s="128"/>
      <c r="EO101" s="128"/>
      <c r="EP101" s="128"/>
      <c r="EQ101" s="128"/>
      <c r="ER101" s="128"/>
      <c r="ES101" s="128"/>
      <c r="ET101" s="128"/>
      <c r="EU101" s="128"/>
      <c r="EV101" s="128"/>
      <c r="EW101" s="128"/>
      <c r="EX101" s="128"/>
      <c r="EY101" s="128"/>
      <c r="EZ101" s="128"/>
      <c r="FA101" s="128"/>
      <c r="FB101" s="128"/>
      <c r="FC101" s="128"/>
      <c r="FD101" s="128"/>
      <c r="FE101" s="128"/>
      <c r="FF101" s="128"/>
      <c r="FG101" s="128"/>
      <c r="FH101" s="128"/>
      <c r="FI101" s="128"/>
      <c r="FJ101" s="128"/>
      <c r="FK101" s="128"/>
      <c r="FL101" s="128"/>
      <c r="FM101" s="128"/>
      <c r="FN101" s="128"/>
      <c r="FO101" s="128"/>
      <c r="FP101" s="128"/>
      <c r="FQ101" s="42"/>
      <c r="FR101" s="42"/>
      <c r="FS101" s="42"/>
      <c r="FT101" s="42"/>
      <c r="FU101" s="42"/>
      <c r="FV101" s="128"/>
      <c r="FW101" s="128"/>
      <c r="FX101" s="128"/>
      <c r="FY101" s="128"/>
      <c r="FZ101" s="128"/>
      <c r="GA101" s="128"/>
      <c r="GB101" s="128"/>
      <c r="GC101" s="128"/>
      <c r="GD101" s="128"/>
      <c r="GE101" s="128"/>
      <c r="GF101" s="128"/>
      <c r="GG101" s="128"/>
      <c r="GH101" s="128"/>
      <c r="GI101" s="128"/>
      <c r="GJ101" s="128"/>
      <c r="GK101" s="128"/>
      <c r="GL101" s="128"/>
      <c r="GM101" s="128"/>
      <c r="GN101" s="128"/>
      <c r="GO101" s="128"/>
      <c r="GP101" s="128"/>
      <c r="GQ101" s="128"/>
      <c r="GR101" s="128"/>
      <c r="GS101" s="128"/>
      <c r="GT101" s="128"/>
      <c r="GU101" s="128"/>
      <c r="GV101" s="128"/>
      <c r="GW101" s="128"/>
      <c r="GX101" s="128"/>
      <c r="GY101" s="128"/>
      <c r="GZ101" s="128"/>
      <c r="HA101" s="128"/>
      <c r="HB101" s="128"/>
      <c r="HC101" s="128"/>
      <c r="HD101" s="128"/>
      <c r="HE101" s="128"/>
      <c r="HF101" s="128"/>
      <c r="HG101" s="128"/>
      <c r="HH101" s="128"/>
      <c r="HI101" s="128"/>
      <c r="HJ101" s="128"/>
      <c r="HK101" s="128"/>
      <c r="HL101" s="128"/>
      <c r="HM101" s="128"/>
      <c r="HN101" s="128"/>
      <c r="HO101" s="128"/>
      <c r="HP101" s="128"/>
      <c r="HQ101" s="128"/>
      <c r="HR101" s="128"/>
      <c r="HS101" s="128"/>
      <c r="HT101" s="128"/>
      <c r="HU101" s="128"/>
      <c r="HV101" s="128"/>
      <c r="HW101" s="128"/>
      <c r="HX101" s="128"/>
      <c r="HY101" s="128"/>
      <c r="HZ101" s="128"/>
      <c r="IA101" s="128"/>
      <c r="IB101" s="128"/>
      <c r="IC101" s="128"/>
      <c r="ID101" s="128"/>
      <c r="IE101" s="128"/>
      <c r="IF101" s="128"/>
      <c r="IG101" s="128"/>
      <c r="IH101" s="128"/>
      <c r="II101" s="128"/>
      <c r="IJ101" s="128"/>
      <c r="IK101" s="128"/>
      <c r="IL101" s="128"/>
      <c r="IM101" s="128"/>
      <c r="IN101" s="128"/>
      <c r="IO101" s="128"/>
      <c r="IP101" s="128"/>
      <c r="IQ101" s="128"/>
      <c r="IR101" s="128"/>
      <c r="IS101" s="128"/>
      <c r="IT101" s="128"/>
      <c r="IU101" s="128"/>
      <c r="IV101" s="128"/>
      <c r="IW101" s="128"/>
      <c r="IX101" s="128"/>
      <c r="IY101" s="128"/>
      <c r="IZ101" s="128"/>
      <c r="JA101" s="128"/>
    </row>
    <row r="102" spans="2:261" s="17" customFormat="1" x14ac:dyDescent="0.25">
      <c r="B102" s="33"/>
      <c r="F102" s="35"/>
      <c r="G102" s="111"/>
      <c r="H102" s="33"/>
      <c r="I102" s="33"/>
      <c r="J102" s="42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128"/>
      <c r="CA102" s="128"/>
      <c r="CB102" s="128"/>
      <c r="CC102" s="128"/>
      <c r="CD102" s="128"/>
      <c r="CE102" s="128"/>
      <c r="CF102" s="128"/>
      <c r="CG102" s="128"/>
      <c r="CH102" s="128"/>
      <c r="CI102" s="128"/>
      <c r="CJ102" s="128"/>
      <c r="CK102" s="128"/>
      <c r="CL102" s="128"/>
      <c r="CM102" s="128"/>
      <c r="CN102" s="128"/>
      <c r="CO102" s="128"/>
      <c r="CP102" s="128"/>
      <c r="CQ102" s="128"/>
      <c r="CR102" s="128"/>
      <c r="CS102" s="128"/>
      <c r="CT102" s="128"/>
      <c r="CU102" s="128"/>
      <c r="CV102" s="128"/>
      <c r="CW102" s="42"/>
      <c r="CX102" s="128"/>
      <c r="CY102" s="128"/>
      <c r="CZ102" s="128"/>
      <c r="DA102" s="128"/>
      <c r="DB102" s="128"/>
      <c r="DC102" s="128"/>
      <c r="DD102" s="128"/>
      <c r="DE102" s="128"/>
      <c r="DF102" s="128"/>
      <c r="DG102" s="128"/>
      <c r="DH102" s="128"/>
      <c r="DI102" s="128"/>
      <c r="DJ102" s="128"/>
      <c r="DK102" s="128"/>
      <c r="DL102" s="128"/>
      <c r="DM102" s="128"/>
      <c r="DN102" s="128"/>
      <c r="DO102" s="128"/>
      <c r="DP102" s="128"/>
      <c r="DQ102" s="128"/>
      <c r="DR102" s="128"/>
      <c r="DS102" s="128"/>
      <c r="DT102" s="128"/>
      <c r="DU102" s="128"/>
      <c r="DV102" s="128"/>
      <c r="DW102" s="128"/>
      <c r="DX102" s="128"/>
      <c r="DY102" s="128"/>
      <c r="DZ102" s="128"/>
      <c r="EA102" s="128"/>
      <c r="EB102" s="128"/>
      <c r="EC102" s="128"/>
      <c r="ED102" s="128"/>
      <c r="EE102" s="128"/>
      <c r="EF102" s="128"/>
      <c r="EG102" s="42"/>
      <c r="EH102" s="128"/>
      <c r="EI102" s="128"/>
      <c r="EJ102" s="128"/>
      <c r="EK102" s="128"/>
      <c r="EL102" s="128"/>
      <c r="EM102" s="128"/>
      <c r="EN102" s="128"/>
      <c r="EO102" s="128"/>
      <c r="EP102" s="128"/>
      <c r="EQ102" s="128"/>
      <c r="ER102" s="128"/>
      <c r="ES102" s="128"/>
      <c r="ET102" s="128"/>
      <c r="EU102" s="128"/>
      <c r="EV102" s="128"/>
      <c r="EW102" s="128"/>
      <c r="EX102" s="128"/>
      <c r="EY102" s="128"/>
      <c r="EZ102" s="128"/>
      <c r="FA102" s="128"/>
      <c r="FB102" s="128"/>
      <c r="FC102" s="128"/>
      <c r="FD102" s="128"/>
      <c r="FE102" s="128"/>
      <c r="FF102" s="128"/>
      <c r="FG102" s="128"/>
      <c r="FH102" s="128"/>
      <c r="FI102" s="128"/>
      <c r="FJ102" s="128"/>
      <c r="FK102" s="128"/>
      <c r="FL102" s="128"/>
      <c r="FM102" s="128"/>
      <c r="FN102" s="128"/>
      <c r="FO102" s="128"/>
      <c r="FP102" s="128"/>
      <c r="FQ102" s="42"/>
      <c r="FR102" s="42"/>
      <c r="FS102" s="42"/>
      <c r="FT102" s="42"/>
      <c r="FU102" s="42"/>
      <c r="FV102" s="128"/>
      <c r="FW102" s="128"/>
      <c r="FX102" s="128"/>
      <c r="FY102" s="128"/>
      <c r="FZ102" s="128"/>
      <c r="GA102" s="128"/>
      <c r="GB102" s="128"/>
      <c r="GC102" s="128"/>
      <c r="GD102" s="128"/>
      <c r="GE102" s="128"/>
      <c r="GF102" s="128"/>
      <c r="GG102" s="128"/>
      <c r="GH102" s="128"/>
      <c r="GI102" s="128"/>
      <c r="GJ102" s="128"/>
      <c r="GK102" s="128"/>
      <c r="GL102" s="128"/>
      <c r="GM102" s="128"/>
      <c r="GN102" s="128"/>
      <c r="GO102" s="128"/>
      <c r="GP102" s="128"/>
      <c r="GQ102" s="128"/>
      <c r="GR102" s="128"/>
      <c r="GS102" s="128"/>
      <c r="GT102" s="128"/>
      <c r="GU102" s="128"/>
      <c r="GV102" s="128"/>
      <c r="GW102" s="128"/>
      <c r="GX102" s="128"/>
      <c r="GY102" s="128"/>
      <c r="GZ102" s="128"/>
      <c r="HA102" s="128"/>
      <c r="HB102" s="128"/>
      <c r="HC102" s="128"/>
      <c r="HD102" s="128"/>
      <c r="HE102" s="128"/>
      <c r="HF102" s="128"/>
      <c r="HG102" s="128"/>
      <c r="HH102" s="128"/>
      <c r="HI102" s="128"/>
      <c r="HJ102" s="128"/>
      <c r="HK102" s="128"/>
      <c r="HL102" s="128"/>
      <c r="HM102" s="128"/>
      <c r="HN102" s="128"/>
      <c r="HO102" s="128"/>
      <c r="HP102" s="128"/>
      <c r="HQ102" s="128"/>
      <c r="HR102" s="128"/>
      <c r="HS102" s="128"/>
      <c r="HT102" s="128"/>
      <c r="HU102" s="128"/>
      <c r="HV102" s="128"/>
      <c r="HW102" s="128"/>
      <c r="HX102" s="128"/>
      <c r="HY102" s="128"/>
      <c r="HZ102" s="128"/>
      <c r="IA102" s="128"/>
      <c r="IB102" s="128"/>
      <c r="IC102" s="128"/>
      <c r="ID102" s="128"/>
      <c r="IE102" s="128"/>
      <c r="IF102" s="128"/>
      <c r="IG102" s="128"/>
      <c r="IH102" s="128"/>
      <c r="II102" s="128"/>
      <c r="IJ102" s="128"/>
      <c r="IK102" s="128"/>
      <c r="IL102" s="128"/>
      <c r="IM102" s="128"/>
      <c r="IN102" s="128"/>
      <c r="IO102" s="128"/>
      <c r="IP102" s="128"/>
      <c r="IQ102" s="128"/>
      <c r="IR102" s="128"/>
      <c r="IS102" s="128"/>
      <c r="IT102" s="128"/>
      <c r="IU102" s="128"/>
      <c r="IV102" s="128"/>
      <c r="IW102" s="128"/>
      <c r="IX102" s="128"/>
      <c r="IY102" s="128"/>
      <c r="IZ102" s="128"/>
      <c r="JA102" s="128"/>
    </row>
    <row r="103" spans="2:261" s="17" customFormat="1" x14ac:dyDescent="0.25">
      <c r="B103" s="33"/>
      <c r="F103" s="35"/>
      <c r="G103" s="111"/>
      <c r="H103" s="33"/>
      <c r="I103" s="33"/>
      <c r="J103" s="42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128"/>
      <c r="CA103" s="128"/>
      <c r="CB103" s="128"/>
      <c r="CC103" s="128"/>
      <c r="CD103" s="128"/>
      <c r="CE103" s="128"/>
      <c r="CF103" s="128"/>
      <c r="CG103" s="128"/>
      <c r="CH103" s="128"/>
      <c r="CI103" s="128"/>
      <c r="CJ103" s="128"/>
      <c r="CK103" s="128"/>
      <c r="CL103" s="128"/>
      <c r="CM103" s="128"/>
      <c r="CN103" s="128"/>
      <c r="CO103" s="128"/>
      <c r="CP103" s="128"/>
      <c r="CQ103" s="128"/>
      <c r="CR103" s="128"/>
      <c r="CS103" s="128"/>
      <c r="CT103" s="128"/>
      <c r="CU103" s="128"/>
      <c r="CV103" s="128"/>
      <c r="CW103" s="42"/>
      <c r="CX103" s="128"/>
      <c r="CY103" s="128"/>
      <c r="CZ103" s="128"/>
      <c r="DA103" s="128"/>
      <c r="DB103" s="128"/>
      <c r="DC103" s="128"/>
      <c r="DD103" s="128"/>
      <c r="DE103" s="128"/>
      <c r="DF103" s="128"/>
      <c r="DG103" s="128"/>
      <c r="DH103" s="128"/>
      <c r="DI103" s="128"/>
      <c r="DJ103" s="128"/>
      <c r="DK103" s="128"/>
      <c r="DL103" s="128"/>
      <c r="DM103" s="128"/>
      <c r="DN103" s="128"/>
      <c r="DO103" s="128"/>
      <c r="DP103" s="128"/>
      <c r="DQ103" s="128"/>
      <c r="DR103" s="128"/>
      <c r="DS103" s="128"/>
      <c r="DT103" s="128"/>
      <c r="DU103" s="128"/>
      <c r="DV103" s="128"/>
      <c r="DW103" s="128"/>
      <c r="DX103" s="128"/>
      <c r="DY103" s="128"/>
      <c r="DZ103" s="128"/>
      <c r="EA103" s="128"/>
      <c r="EB103" s="128"/>
      <c r="EC103" s="128"/>
      <c r="ED103" s="128"/>
      <c r="EE103" s="128"/>
      <c r="EF103" s="128"/>
      <c r="EG103" s="42"/>
      <c r="EH103" s="128"/>
      <c r="EI103" s="128"/>
      <c r="EJ103" s="128"/>
      <c r="EK103" s="128"/>
      <c r="EL103" s="128"/>
      <c r="EM103" s="128"/>
      <c r="EN103" s="128"/>
      <c r="EO103" s="128"/>
      <c r="EP103" s="128"/>
      <c r="EQ103" s="128"/>
      <c r="ER103" s="128"/>
      <c r="ES103" s="128"/>
      <c r="ET103" s="128"/>
      <c r="EU103" s="128"/>
      <c r="EV103" s="128"/>
      <c r="EW103" s="128"/>
      <c r="EX103" s="128"/>
      <c r="EY103" s="128"/>
      <c r="EZ103" s="128"/>
      <c r="FA103" s="128"/>
      <c r="FB103" s="128"/>
      <c r="FC103" s="128"/>
      <c r="FD103" s="128"/>
      <c r="FE103" s="128"/>
      <c r="FF103" s="128"/>
      <c r="FG103" s="128"/>
      <c r="FH103" s="128"/>
      <c r="FI103" s="128"/>
      <c r="FJ103" s="128"/>
      <c r="FK103" s="128"/>
      <c r="FL103" s="128"/>
      <c r="FM103" s="128"/>
      <c r="FN103" s="128"/>
      <c r="FO103" s="128"/>
      <c r="FP103" s="128"/>
      <c r="FQ103" s="42"/>
      <c r="FR103" s="42"/>
      <c r="FS103" s="42"/>
      <c r="FT103" s="42"/>
      <c r="FU103" s="42"/>
      <c r="FV103" s="128"/>
      <c r="FW103" s="128"/>
      <c r="FX103" s="128"/>
      <c r="FY103" s="128"/>
      <c r="FZ103" s="128"/>
      <c r="GA103" s="128"/>
      <c r="GB103" s="128"/>
      <c r="GC103" s="128"/>
      <c r="GD103" s="128"/>
      <c r="GE103" s="128"/>
      <c r="GF103" s="128"/>
      <c r="GG103" s="128"/>
      <c r="GH103" s="128"/>
      <c r="GI103" s="128"/>
      <c r="GJ103" s="128"/>
      <c r="GK103" s="128"/>
      <c r="GL103" s="128"/>
      <c r="GM103" s="128"/>
      <c r="GN103" s="128"/>
      <c r="GO103" s="128"/>
      <c r="GP103" s="128"/>
      <c r="GQ103" s="128"/>
      <c r="GR103" s="128"/>
      <c r="GS103" s="128"/>
      <c r="GT103" s="128"/>
      <c r="GU103" s="128"/>
      <c r="GV103" s="128"/>
      <c r="GW103" s="128"/>
      <c r="GX103" s="128"/>
      <c r="GY103" s="128"/>
      <c r="GZ103" s="128"/>
      <c r="HA103" s="128"/>
      <c r="HB103" s="128"/>
      <c r="HC103" s="128"/>
      <c r="HD103" s="128"/>
      <c r="HE103" s="128"/>
      <c r="HF103" s="128"/>
      <c r="HG103" s="128"/>
      <c r="HH103" s="128"/>
      <c r="HI103" s="128"/>
      <c r="HJ103" s="128"/>
      <c r="HK103" s="128"/>
      <c r="HL103" s="128"/>
      <c r="HM103" s="128"/>
      <c r="HN103" s="128"/>
      <c r="HO103" s="128"/>
      <c r="HP103" s="128"/>
      <c r="HQ103" s="128"/>
      <c r="HR103" s="128"/>
      <c r="HS103" s="128"/>
      <c r="HT103" s="128"/>
      <c r="HU103" s="128"/>
      <c r="HV103" s="128"/>
      <c r="HW103" s="128"/>
      <c r="HX103" s="128"/>
      <c r="HY103" s="128"/>
      <c r="HZ103" s="128"/>
      <c r="IA103" s="128"/>
      <c r="IB103" s="128"/>
      <c r="IC103" s="128"/>
      <c r="ID103" s="128"/>
      <c r="IE103" s="128"/>
      <c r="IF103" s="128"/>
      <c r="IG103" s="128"/>
      <c r="IH103" s="128"/>
      <c r="II103" s="128"/>
      <c r="IJ103" s="128"/>
      <c r="IK103" s="128"/>
      <c r="IL103" s="128"/>
      <c r="IM103" s="128"/>
      <c r="IN103" s="128"/>
      <c r="IO103" s="128"/>
      <c r="IP103" s="128"/>
      <c r="IQ103" s="128"/>
      <c r="IR103" s="128"/>
      <c r="IS103" s="128"/>
      <c r="IT103" s="128"/>
      <c r="IU103" s="128"/>
      <c r="IV103" s="128"/>
      <c r="IW103" s="128"/>
      <c r="IX103" s="128"/>
      <c r="IY103" s="128"/>
      <c r="IZ103" s="128"/>
      <c r="JA103" s="128"/>
    </row>
    <row r="104" spans="2:261" s="17" customFormat="1" x14ac:dyDescent="0.25">
      <c r="B104" s="33"/>
      <c r="F104" s="35"/>
      <c r="G104" s="111"/>
      <c r="H104" s="33"/>
      <c r="I104" s="33"/>
      <c r="J104" s="42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128"/>
      <c r="CA104" s="128"/>
      <c r="CB104" s="128"/>
      <c r="CC104" s="128"/>
      <c r="CD104" s="128"/>
      <c r="CE104" s="128"/>
      <c r="CF104" s="128"/>
      <c r="CG104" s="128"/>
      <c r="CH104" s="128"/>
      <c r="CI104" s="128"/>
      <c r="CJ104" s="128"/>
      <c r="CK104" s="128"/>
      <c r="CL104" s="128"/>
      <c r="CM104" s="128"/>
      <c r="CN104" s="128"/>
      <c r="CO104" s="128"/>
      <c r="CP104" s="128"/>
      <c r="CQ104" s="128"/>
      <c r="CR104" s="128"/>
      <c r="CS104" s="128"/>
      <c r="CT104" s="128"/>
      <c r="CU104" s="128"/>
      <c r="CV104" s="128"/>
      <c r="CW104" s="42"/>
      <c r="CX104" s="128"/>
      <c r="CY104" s="128"/>
      <c r="CZ104" s="128"/>
      <c r="DA104" s="128"/>
      <c r="DB104" s="128"/>
      <c r="DC104" s="128"/>
      <c r="DD104" s="128"/>
      <c r="DE104" s="128"/>
      <c r="DF104" s="128"/>
      <c r="DG104" s="128"/>
      <c r="DH104" s="128"/>
      <c r="DI104" s="128"/>
      <c r="DJ104" s="128"/>
      <c r="DK104" s="128"/>
      <c r="DL104" s="128"/>
      <c r="DM104" s="128"/>
      <c r="DN104" s="128"/>
      <c r="DO104" s="128"/>
      <c r="DP104" s="128"/>
      <c r="DQ104" s="128"/>
      <c r="DR104" s="128"/>
      <c r="DS104" s="128"/>
      <c r="DT104" s="128"/>
      <c r="DU104" s="128"/>
      <c r="DV104" s="128"/>
      <c r="DW104" s="128"/>
      <c r="DX104" s="128"/>
      <c r="DY104" s="128"/>
      <c r="DZ104" s="128"/>
      <c r="EA104" s="128"/>
      <c r="EB104" s="128"/>
      <c r="EC104" s="128"/>
      <c r="ED104" s="128"/>
      <c r="EE104" s="128"/>
      <c r="EF104" s="128"/>
      <c r="EG104" s="42"/>
      <c r="EH104" s="128"/>
      <c r="EI104" s="128"/>
      <c r="EJ104" s="128"/>
      <c r="EK104" s="128"/>
      <c r="EL104" s="128"/>
      <c r="EM104" s="128"/>
      <c r="EN104" s="128"/>
      <c r="EO104" s="128"/>
      <c r="EP104" s="128"/>
      <c r="EQ104" s="128"/>
      <c r="ER104" s="128"/>
      <c r="ES104" s="128"/>
      <c r="ET104" s="128"/>
      <c r="EU104" s="128"/>
      <c r="EV104" s="128"/>
      <c r="EW104" s="128"/>
      <c r="EX104" s="128"/>
      <c r="EY104" s="128"/>
      <c r="EZ104" s="128"/>
      <c r="FA104" s="128"/>
      <c r="FB104" s="128"/>
      <c r="FC104" s="128"/>
      <c r="FD104" s="128"/>
      <c r="FE104" s="128"/>
      <c r="FF104" s="128"/>
      <c r="FG104" s="128"/>
      <c r="FH104" s="128"/>
      <c r="FI104" s="128"/>
      <c r="FJ104" s="128"/>
      <c r="FK104" s="128"/>
      <c r="FL104" s="128"/>
      <c r="FM104" s="128"/>
      <c r="FN104" s="128"/>
      <c r="FO104" s="128"/>
      <c r="FP104" s="128"/>
      <c r="FQ104" s="42"/>
      <c r="FR104" s="42"/>
      <c r="FS104" s="42"/>
      <c r="FT104" s="42"/>
      <c r="FU104" s="42"/>
      <c r="FV104" s="128"/>
      <c r="FW104" s="128"/>
      <c r="FX104" s="128"/>
      <c r="FY104" s="128"/>
      <c r="FZ104" s="128"/>
      <c r="GA104" s="128"/>
      <c r="GB104" s="128"/>
      <c r="GC104" s="128"/>
      <c r="GD104" s="128"/>
      <c r="GE104" s="128"/>
      <c r="GF104" s="128"/>
      <c r="GG104" s="128"/>
      <c r="GH104" s="128"/>
      <c r="GI104" s="128"/>
      <c r="GJ104" s="128"/>
      <c r="GK104" s="128"/>
      <c r="GL104" s="128"/>
      <c r="GM104" s="128"/>
      <c r="GN104" s="128"/>
      <c r="GO104" s="128"/>
      <c r="GP104" s="128"/>
      <c r="GQ104" s="128"/>
      <c r="GR104" s="128"/>
      <c r="GS104" s="128"/>
      <c r="GT104" s="128"/>
      <c r="GU104" s="128"/>
      <c r="GV104" s="128"/>
      <c r="GW104" s="128"/>
      <c r="GX104" s="128"/>
      <c r="GY104" s="128"/>
      <c r="GZ104" s="128"/>
      <c r="HA104" s="128"/>
      <c r="HB104" s="128"/>
      <c r="HC104" s="128"/>
      <c r="HD104" s="128"/>
      <c r="HE104" s="128"/>
      <c r="HF104" s="128"/>
      <c r="HG104" s="128"/>
      <c r="HH104" s="128"/>
      <c r="HI104" s="128"/>
      <c r="HJ104" s="128"/>
      <c r="HK104" s="128"/>
      <c r="HL104" s="128"/>
      <c r="HM104" s="128"/>
      <c r="HN104" s="128"/>
      <c r="HO104" s="128"/>
      <c r="HP104" s="128"/>
      <c r="HQ104" s="128"/>
      <c r="HR104" s="128"/>
      <c r="HS104" s="128"/>
      <c r="HT104" s="128"/>
      <c r="HU104" s="128"/>
      <c r="HV104" s="128"/>
      <c r="HW104" s="128"/>
      <c r="HX104" s="128"/>
      <c r="HY104" s="128"/>
      <c r="HZ104" s="128"/>
      <c r="IA104" s="128"/>
      <c r="IB104" s="128"/>
      <c r="IC104" s="128"/>
      <c r="ID104" s="128"/>
      <c r="IE104" s="128"/>
      <c r="IF104" s="128"/>
      <c r="IG104" s="128"/>
      <c r="IH104" s="128"/>
      <c r="II104" s="128"/>
      <c r="IJ104" s="128"/>
      <c r="IK104" s="128"/>
      <c r="IL104" s="128"/>
      <c r="IM104" s="128"/>
      <c r="IN104" s="128"/>
      <c r="IO104" s="128"/>
      <c r="IP104" s="128"/>
      <c r="IQ104" s="128"/>
      <c r="IR104" s="128"/>
      <c r="IS104" s="128"/>
      <c r="IT104" s="128"/>
      <c r="IU104" s="128"/>
      <c r="IV104" s="128"/>
      <c r="IW104" s="128"/>
      <c r="IX104" s="128"/>
      <c r="IY104" s="128"/>
      <c r="IZ104" s="128"/>
      <c r="JA104" s="128"/>
    </row>
    <row r="105" spans="2:261" s="17" customFormat="1" x14ac:dyDescent="0.25">
      <c r="B105" s="33"/>
      <c r="F105" s="35"/>
      <c r="G105" s="111"/>
      <c r="H105" s="33"/>
      <c r="I105" s="33"/>
      <c r="J105" s="42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128"/>
      <c r="CA105" s="128"/>
      <c r="CB105" s="128"/>
      <c r="CC105" s="128"/>
      <c r="CD105" s="128"/>
      <c r="CE105" s="128"/>
      <c r="CF105" s="128"/>
      <c r="CG105" s="128"/>
      <c r="CH105" s="128"/>
      <c r="CI105" s="128"/>
      <c r="CJ105" s="128"/>
      <c r="CK105" s="128"/>
      <c r="CL105" s="128"/>
      <c r="CM105" s="128"/>
      <c r="CN105" s="128"/>
      <c r="CO105" s="128"/>
      <c r="CP105" s="128"/>
      <c r="CQ105" s="128"/>
      <c r="CR105" s="128"/>
      <c r="CS105" s="128"/>
      <c r="CT105" s="128"/>
      <c r="CU105" s="128"/>
      <c r="CV105" s="128"/>
      <c r="CW105" s="42"/>
      <c r="CX105" s="128"/>
      <c r="CY105" s="128"/>
      <c r="CZ105" s="128"/>
      <c r="DA105" s="128"/>
      <c r="DB105" s="128"/>
      <c r="DC105" s="128"/>
      <c r="DD105" s="128"/>
      <c r="DE105" s="128"/>
      <c r="DF105" s="128"/>
      <c r="DG105" s="128"/>
      <c r="DH105" s="128"/>
      <c r="DI105" s="128"/>
      <c r="DJ105" s="128"/>
      <c r="DK105" s="128"/>
      <c r="DL105" s="128"/>
      <c r="DM105" s="128"/>
      <c r="DN105" s="128"/>
      <c r="DO105" s="128"/>
      <c r="DP105" s="128"/>
      <c r="DQ105" s="128"/>
      <c r="DR105" s="128"/>
      <c r="DS105" s="128"/>
      <c r="DT105" s="128"/>
      <c r="DU105" s="128"/>
      <c r="DV105" s="128"/>
      <c r="DW105" s="128"/>
      <c r="DX105" s="128"/>
      <c r="DY105" s="128"/>
      <c r="DZ105" s="128"/>
      <c r="EA105" s="128"/>
      <c r="EB105" s="128"/>
      <c r="EC105" s="128"/>
      <c r="ED105" s="128"/>
      <c r="EE105" s="128"/>
      <c r="EF105" s="128"/>
      <c r="EG105" s="42"/>
      <c r="EH105" s="128"/>
      <c r="EI105" s="128"/>
      <c r="EJ105" s="128"/>
      <c r="EK105" s="128"/>
      <c r="EL105" s="128"/>
      <c r="EM105" s="128"/>
      <c r="EN105" s="128"/>
      <c r="EO105" s="128"/>
      <c r="EP105" s="128"/>
      <c r="EQ105" s="128"/>
      <c r="ER105" s="128"/>
      <c r="ES105" s="128"/>
      <c r="ET105" s="128"/>
      <c r="EU105" s="128"/>
      <c r="EV105" s="128"/>
      <c r="EW105" s="128"/>
      <c r="EX105" s="128"/>
      <c r="EY105" s="128"/>
      <c r="EZ105" s="128"/>
      <c r="FA105" s="128"/>
      <c r="FB105" s="128"/>
      <c r="FC105" s="128"/>
      <c r="FD105" s="128"/>
      <c r="FE105" s="128"/>
      <c r="FF105" s="128"/>
      <c r="FG105" s="128"/>
      <c r="FH105" s="128"/>
      <c r="FI105" s="128"/>
      <c r="FJ105" s="128"/>
      <c r="FK105" s="128"/>
      <c r="FL105" s="128"/>
      <c r="FM105" s="128"/>
      <c r="FN105" s="128"/>
      <c r="FO105" s="128"/>
      <c r="FP105" s="128"/>
      <c r="FQ105" s="42"/>
      <c r="FR105" s="42"/>
      <c r="FS105" s="42"/>
      <c r="FT105" s="42"/>
      <c r="FU105" s="42"/>
      <c r="FV105" s="128"/>
      <c r="FW105" s="128"/>
      <c r="FX105" s="128"/>
      <c r="FY105" s="128"/>
      <c r="FZ105" s="128"/>
      <c r="GA105" s="128"/>
      <c r="GB105" s="128"/>
      <c r="GC105" s="128"/>
      <c r="GD105" s="128"/>
      <c r="GE105" s="128"/>
      <c r="GF105" s="128"/>
      <c r="GG105" s="128"/>
      <c r="GH105" s="128"/>
      <c r="GI105" s="128"/>
      <c r="GJ105" s="128"/>
      <c r="GK105" s="128"/>
      <c r="GL105" s="128"/>
      <c r="GM105" s="128"/>
      <c r="GN105" s="128"/>
      <c r="GO105" s="128"/>
      <c r="GP105" s="128"/>
      <c r="GQ105" s="128"/>
      <c r="GR105" s="128"/>
      <c r="GS105" s="128"/>
      <c r="GT105" s="128"/>
      <c r="GU105" s="128"/>
      <c r="GV105" s="128"/>
      <c r="GW105" s="128"/>
      <c r="GX105" s="128"/>
      <c r="GY105" s="128"/>
      <c r="GZ105" s="128"/>
      <c r="HA105" s="128"/>
      <c r="HB105" s="128"/>
      <c r="HC105" s="128"/>
      <c r="HD105" s="128"/>
      <c r="HE105" s="128"/>
      <c r="HF105" s="128"/>
      <c r="HG105" s="128"/>
      <c r="HH105" s="128"/>
      <c r="HI105" s="128"/>
      <c r="HJ105" s="128"/>
      <c r="HK105" s="128"/>
      <c r="HL105" s="128"/>
      <c r="HM105" s="128"/>
      <c r="HN105" s="128"/>
      <c r="HO105" s="128"/>
      <c r="HP105" s="128"/>
      <c r="HQ105" s="128"/>
      <c r="HR105" s="128"/>
      <c r="HS105" s="128"/>
      <c r="HT105" s="128"/>
      <c r="HU105" s="128"/>
      <c r="HV105" s="128"/>
      <c r="HW105" s="128"/>
      <c r="HX105" s="128"/>
      <c r="HY105" s="128"/>
      <c r="HZ105" s="128"/>
      <c r="IA105" s="128"/>
      <c r="IB105" s="128"/>
      <c r="IC105" s="128"/>
      <c r="ID105" s="128"/>
      <c r="IE105" s="128"/>
      <c r="IF105" s="128"/>
      <c r="IG105" s="128"/>
      <c r="IH105" s="128"/>
      <c r="II105" s="128"/>
      <c r="IJ105" s="128"/>
      <c r="IK105" s="128"/>
      <c r="IL105" s="128"/>
      <c r="IM105" s="128"/>
      <c r="IN105" s="128"/>
      <c r="IO105" s="128"/>
      <c r="IP105" s="128"/>
      <c r="IQ105" s="128"/>
      <c r="IR105" s="128"/>
      <c r="IS105" s="128"/>
      <c r="IT105" s="128"/>
      <c r="IU105" s="128"/>
      <c r="IV105" s="128"/>
      <c r="IW105" s="128"/>
      <c r="IX105" s="128"/>
      <c r="IY105" s="128"/>
      <c r="IZ105" s="128"/>
      <c r="JA105" s="128"/>
    </row>
    <row r="106" spans="2:261" s="17" customFormat="1" x14ac:dyDescent="0.25">
      <c r="B106" s="33"/>
      <c r="F106" s="35"/>
      <c r="G106" s="111"/>
      <c r="H106" s="33"/>
      <c r="I106" s="33"/>
      <c r="J106" s="42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  <c r="CL106" s="128"/>
      <c r="CM106" s="128"/>
      <c r="CN106" s="128"/>
      <c r="CO106" s="128"/>
      <c r="CP106" s="128"/>
      <c r="CQ106" s="128"/>
      <c r="CR106" s="128"/>
      <c r="CS106" s="128"/>
      <c r="CT106" s="128"/>
      <c r="CU106" s="128"/>
      <c r="CV106" s="128"/>
      <c r="CW106" s="42"/>
      <c r="CX106" s="128"/>
      <c r="CY106" s="128"/>
      <c r="CZ106" s="128"/>
      <c r="DA106" s="128"/>
      <c r="DB106" s="128"/>
      <c r="DC106" s="128"/>
      <c r="DD106" s="128"/>
      <c r="DE106" s="128"/>
      <c r="DF106" s="128"/>
      <c r="DG106" s="128"/>
      <c r="DH106" s="128"/>
      <c r="DI106" s="128"/>
      <c r="DJ106" s="128"/>
      <c r="DK106" s="128"/>
      <c r="DL106" s="128"/>
      <c r="DM106" s="128"/>
      <c r="DN106" s="128"/>
      <c r="DO106" s="128"/>
      <c r="DP106" s="128"/>
      <c r="DQ106" s="128"/>
      <c r="DR106" s="128"/>
      <c r="DS106" s="128"/>
      <c r="DT106" s="128"/>
      <c r="DU106" s="128"/>
      <c r="DV106" s="128"/>
      <c r="DW106" s="128"/>
      <c r="DX106" s="128"/>
      <c r="DY106" s="128"/>
      <c r="DZ106" s="128"/>
      <c r="EA106" s="128"/>
      <c r="EB106" s="128"/>
      <c r="EC106" s="128"/>
      <c r="ED106" s="128"/>
      <c r="EE106" s="128"/>
      <c r="EF106" s="128"/>
      <c r="EG106" s="42"/>
      <c r="EH106" s="128"/>
      <c r="EI106" s="128"/>
      <c r="EJ106" s="128"/>
      <c r="EK106" s="128"/>
      <c r="EL106" s="128"/>
      <c r="EM106" s="128"/>
      <c r="EN106" s="128"/>
      <c r="EO106" s="128"/>
      <c r="EP106" s="128"/>
      <c r="EQ106" s="128"/>
      <c r="ER106" s="128"/>
      <c r="ES106" s="128"/>
      <c r="ET106" s="128"/>
      <c r="EU106" s="128"/>
      <c r="EV106" s="128"/>
      <c r="EW106" s="128"/>
      <c r="EX106" s="128"/>
      <c r="EY106" s="128"/>
      <c r="EZ106" s="128"/>
      <c r="FA106" s="128"/>
      <c r="FB106" s="128"/>
      <c r="FC106" s="128"/>
      <c r="FD106" s="128"/>
      <c r="FE106" s="128"/>
      <c r="FF106" s="128"/>
      <c r="FG106" s="128"/>
      <c r="FH106" s="128"/>
      <c r="FI106" s="128"/>
      <c r="FJ106" s="128"/>
      <c r="FK106" s="128"/>
      <c r="FL106" s="128"/>
      <c r="FM106" s="128"/>
      <c r="FN106" s="128"/>
      <c r="FO106" s="128"/>
      <c r="FP106" s="128"/>
      <c r="FQ106" s="42"/>
      <c r="FR106" s="42"/>
      <c r="FS106" s="42"/>
      <c r="FT106" s="42"/>
      <c r="FU106" s="42"/>
      <c r="FV106" s="128"/>
      <c r="FW106" s="128"/>
      <c r="FX106" s="128"/>
      <c r="FY106" s="128"/>
      <c r="FZ106" s="128"/>
      <c r="GA106" s="128"/>
      <c r="GB106" s="128"/>
      <c r="GC106" s="128"/>
      <c r="GD106" s="128"/>
      <c r="GE106" s="128"/>
      <c r="GF106" s="128"/>
      <c r="GG106" s="128"/>
      <c r="GH106" s="128"/>
      <c r="GI106" s="128"/>
      <c r="GJ106" s="128"/>
      <c r="GK106" s="128"/>
      <c r="GL106" s="128"/>
      <c r="GM106" s="128"/>
      <c r="GN106" s="128"/>
      <c r="GO106" s="128"/>
      <c r="GP106" s="128"/>
      <c r="GQ106" s="128"/>
      <c r="GR106" s="128"/>
      <c r="GS106" s="128"/>
      <c r="GT106" s="128"/>
      <c r="GU106" s="128"/>
      <c r="GV106" s="128"/>
      <c r="GW106" s="128"/>
      <c r="GX106" s="128"/>
      <c r="GY106" s="128"/>
      <c r="GZ106" s="128"/>
      <c r="HA106" s="128"/>
      <c r="HB106" s="128"/>
      <c r="HC106" s="128"/>
      <c r="HD106" s="128"/>
      <c r="HE106" s="128"/>
      <c r="HF106" s="128"/>
      <c r="HG106" s="128"/>
      <c r="HH106" s="128"/>
      <c r="HI106" s="128"/>
      <c r="HJ106" s="128"/>
      <c r="HK106" s="128"/>
      <c r="HL106" s="128"/>
      <c r="HM106" s="128"/>
      <c r="HN106" s="128"/>
      <c r="HO106" s="128"/>
      <c r="HP106" s="128"/>
      <c r="HQ106" s="128"/>
      <c r="HR106" s="128"/>
      <c r="HS106" s="128"/>
      <c r="HT106" s="128"/>
      <c r="HU106" s="128"/>
      <c r="HV106" s="128"/>
      <c r="HW106" s="128"/>
      <c r="HX106" s="128"/>
      <c r="HY106" s="128"/>
      <c r="HZ106" s="128"/>
      <c r="IA106" s="128"/>
      <c r="IB106" s="128"/>
      <c r="IC106" s="128"/>
      <c r="ID106" s="128"/>
      <c r="IE106" s="128"/>
      <c r="IF106" s="128"/>
      <c r="IG106" s="128"/>
      <c r="IH106" s="128"/>
      <c r="II106" s="128"/>
      <c r="IJ106" s="128"/>
      <c r="IK106" s="128"/>
      <c r="IL106" s="128"/>
      <c r="IM106" s="128"/>
      <c r="IN106" s="128"/>
      <c r="IO106" s="128"/>
      <c r="IP106" s="128"/>
      <c r="IQ106" s="128"/>
      <c r="IR106" s="128"/>
      <c r="IS106" s="128"/>
      <c r="IT106" s="128"/>
      <c r="IU106" s="128"/>
      <c r="IV106" s="128"/>
      <c r="IW106" s="128"/>
      <c r="IX106" s="128"/>
      <c r="IY106" s="128"/>
      <c r="IZ106" s="128"/>
      <c r="JA106" s="128"/>
    </row>
    <row r="107" spans="2:261" s="17" customFormat="1" x14ac:dyDescent="0.25">
      <c r="B107" s="33"/>
      <c r="F107" s="35"/>
      <c r="G107" s="111"/>
      <c r="H107" s="33"/>
      <c r="I107" s="33"/>
      <c r="J107" s="42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128"/>
      <c r="CA107" s="128"/>
      <c r="CB107" s="128"/>
      <c r="CC107" s="128"/>
      <c r="CD107" s="128"/>
      <c r="CE107" s="128"/>
      <c r="CF107" s="128"/>
      <c r="CG107" s="128"/>
      <c r="CH107" s="128"/>
      <c r="CI107" s="128"/>
      <c r="CJ107" s="128"/>
      <c r="CK107" s="128"/>
      <c r="CL107" s="128"/>
      <c r="CM107" s="128"/>
      <c r="CN107" s="128"/>
      <c r="CO107" s="128"/>
      <c r="CP107" s="128"/>
      <c r="CQ107" s="128"/>
      <c r="CR107" s="128"/>
      <c r="CS107" s="128"/>
      <c r="CT107" s="128"/>
      <c r="CU107" s="128"/>
      <c r="CV107" s="128"/>
      <c r="CW107" s="42"/>
      <c r="CX107" s="128"/>
      <c r="CY107" s="128"/>
      <c r="CZ107" s="128"/>
      <c r="DA107" s="128"/>
      <c r="DB107" s="128"/>
      <c r="DC107" s="128"/>
      <c r="DD107" s="128"/>
      <c r="DE107" s="128"/>
      <c r="DF107" s="128"/>
      <c r="DG107" s="128"/>
      <c r="DH107" s="128"/>
      <c r="DI107" s="128"/>
      <c r="DJ107" s="128"/>
      <c r="DK107" s="128"/>
      <c r="DL107" s="128"/>
      <c r="DM107" s="128"/>
      <c r="DN107" s="128"/>
      <c r="DO107" s="128"/>
      <c r="DP107" s="128"/>
      <c r="DQ107" s="128"/>
      <c r="DR107" s="128"/>
      <c r="DS107" s="128"/>
      <c r="DT107" s="128"/>
      <c r="DU107" s="128"/>
      <c r="DV107" s="128"/>
      <c r="DW107" s="128"/>
      <c r="DX107" s="128"/>
      <c r="DY107" s="128"/>
      <c r="DZ107" s="128"/>
      <c r="EA107" s="128"/>
      <c r="EB107" s="128"/>
      <c r="EC107" s="128"/>
      <c r="ED107" s="128"/>
      <c r="EE107" s="128"/>
      <c r="EF107" s="128"/>
      <c r="EG107" s="42"/>
      <c r="EH107" s="128"/>
      <c r="EI107" s="128"/>
      <c r="EJ107" s="128"/>
      <c r="EK107" s="128"/>
      <c r="EL107" s="128"/>
      <c r="EM107" s="128"/>
      <c r="EN107" s="128"/>
      <c r="EO107" s="128"/>
      <c r="EP107" s="128"/>
      <c r="EQ107" s="128"/>
      <c r="ER107" s="128"/>
      <c r="ES107" s="128"/>
      <c r="ET107" s="128"/>
      <c r="EU107" s="128"/>
      <c r="EV107" s="128"/>
      <c r="EW107" s="128"/>
      <c r="EX107" s="128"/>
      <c r="EY107" s="128"/>
      <c r="EZ107" s="128"/>
      <c r="FA107" s="128"/>
      <c r="FB107" s="128"/>
      <c r="FC107" s="128"/>
      <c r="FD107" s="128"/>
      <c r="FE107" s="128"/>
      <c r="FF107" s="128"/>
      <c r="FG107" s="128"/>
      <c r="FH107" s="128"/>
      <c r="FI107" s="128"/>
      <c r="FJ107" s="128"/>
      <c r="FK107" s="128"/>
      <c r="FL107" s="128"/>
      <c r="FM107" s="128"/>
      <c r="FN107" s="128"/>
      <c r="FO107" s="128"/>
      <c r="FP107" s="128"/>
      <c r="FQ107" s="42"/>
      <c r="FR107" s="42"/>
      <c r="FS107" s="42"/>
      <c r="FT107" s="42"/>
      <c r="FU107" s="42"/>
      <c r="FV107" s="128"/>
      <c r="FW107" s="128"/>
      <c r="FX107" s="128"/>
      <c r="FY107" s="128"/>
      <c r="FZ107" s="128"/>
      <c r="GA107" s="128"/>
      <c r="GB107" s="128"/>
      <c r="GC107" s="128"/>
      <c r="GD107" s="128"/>
      <c r="GE107" s="128"/>
      <c r="GF107" s="128"/>
      <c r="GG107" s="128"/>
      <c r="GH107" s="128"/>
      <c r="GI107" s="128"/>
      <c r="GJ107" s="128"/>
      <c r="GK107" s="128"/>
      <c r="GL107" s="128"/>
      <c r="GM107" s="128"/>
      <c r="GN107" s="128"/>
      <c r="GO107" s="128"/>
      <c r="GP107" s="128"/>
      <c r="GQ107" s="128"/>
      <c r="GR107" s="128"/>
      <c r="GS107" s="128"/>
      <c r="GT107" s="128"/>
      <c r="GU107" s="128"/>
      <c r="GV107" s="128"/>
      <c r="GW107" s="128"/>
      <c r="GX107" s="128"/>
      <c r="GY107" s="128"/>
      <c r="GZ107" s="128"/>
      <c r="HA107" s="128"/>
      <c r="HB107" s="128"/>
      <c r="HC107" s="128"/>
      <c r="HD107" s="128"/>
      <c r="HE107" s="128"/>
      <c r="HF107" s="128"/>
      <c r="HG107" s="128"/>
      <c r="HH107" s="128"/>
      <c r="HI107" s="128"/>
      <c r="HJ107" s="128"/>
      <c r="HK107" s="128"/>
      <c r="HL107" s="128"/>
      <c r="HM107" s="128"/>
      <c r="HN107" s="128"/>
      <c r="HO107" s="128"/>
      <c r="HP107" s="128"/>
      <c r="HQ107" s="128"/>
      <c r="HR107" s="128"/>
      <c r="HS107" s="128"/>
      <c r="HT107" s="128"/>
      <c r="HU107" s="128"/>
      <c r="HV107" s="128"/>
      <c r="HW107" s="128"/>
      <c r="HX107" s="128"/>
      <c r="HY107" s="128"/>
      <c r="HZ107" s="128"/>
      <c r="IA107" s="128"/>
      <c r="IB107" s="128"/>
      <c r="IC107" s="128"/>
      <c r="ID107" s="128"/>
      <c r="IE107" s="128"/>
      <c r="IF107" s="128"/>
      <c r="IG107" s="128"/>
      <c r="IH107" s="128"/>
      <c r="II107" s="128"/>
      <c r="IJ107" s="128"/>
      <c r="IK107" s="128"/>
      <c r="IL107" s="128"/>
      <c r="IM107" s="128"/>
      <c r="IN107" s="128"/>
      <c r="IO107" s="128"/>
      <c r="IP107" s="128"/>
      <c r="IQ107" s="128"/>
      <c r="IR107" s="128"/>
      <c r="IS107" s="128"/>
      <c r="IT107" s="128"/>
      <c r="IU107" s="128"/>
      <c r="IV107" s="128"/>
      <c r="IW107" s="128"/>
      <c r="IX107" s="128"/>
      <c r="IY107" s="128"/>
      <c r="IZ107" s="128"/>
      <c r="JA107" s="128"/>
    </row>
    <row r="108" spans="2:261" s="17" customFormat="1" x14ac:dyDescent="0.25">
      <c r="B108" s="33"/>
      <c r="F108" s="35"/>
      <c r="G108" s="111"/>
      <c r="H108" s="33"/>
      <c r="I108" s="33"/>
      <c r="J108" s="42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128"/>
      <c r="CA108" s="128"/>
      <c r="CB108" s="128"/>
      <c r="CC108" s="128"/>
      <c r="CD108" s="128"/>
      <c r="CE108" s="128"/>
      <c r="CF108" s="128"/>
      <c r="CG108" s="128"/>
      <c r="CH108" s="128"/>
      <c r="CI108" s="128"/>
      <c r="CJ108" s="128"/>
      <c r="CK108" s="128"/>
      <c r="CL108" s="128"/>
      <c r="CM108" s="128"/>
      <c r="CN108" s="128"/>
      <c r="CO108" s="128"/>
      <c r="CP108" s="128"/>
      <c r="CQ108" s="128"/>
      <c r="CR108" s="128"/>
      <c r="CS108" s="128"/>
      <c r="CT108" s="128"/>
      <c r="CU108" s="128"/>
      <c r="CV108" s="128"/>
      <c r="CW108" s="42"/>
      <c r="CX108" s="128"/>
      <c r="CY108" s="128"/>
      <c r="CZ108" s="128"/>
      <c r="DA108" s="128"/>
      <c r="DB108" s="128"/>
      <c r="DC108" s="128"/>
      <c r="DD108" s="128"/>
      <c r="DE108" s="128"/>
      <c r="DF108" s="128"/>
      <c r="DG108" s="128"/>
      <c r="DH108" s="128"/>
      <c r="DI108" s="128"/>
      <c r="DJ108" s="128"/>
      <c r="DK108" s="128"/>
      <c r="DL108" s="128"/>
      <c r="DM108" s="128"/>
      <c r="DN108" s="128"/>
      <c r="DO108" s="128"/>
      <c r="DP108" s="128"/>
      <c r="DQ108" s="128"/>
      <c r="DR108" s="128"/>
      <c r="DS108" s="128"/>
      <c r="DT108" s="128"/>
      <c r="DU108" s="128"/>
      <c r="DV108" s="128"/>
      <c r="DW108" s="128"/>
      <c r="DX108" s="128"/>
      <c r="DY108" s="128"/>
      <c r="DZ108" s="128"/>
      <c r="EA108" s="128"/>
      <c r="EB108" s="128"/>
      <c r="EC108" s="128"/>
      <c r="ED108" s="128"/>
      <c r="EE108" s="128"/>
      <c r="EF108" s="128"/>
      <c r="EG108" s="42"/>
      <c r="EH108" s="128"/>
      <c r="EI108" s="128"/>
      <c r="EJ108" s="128"/>
      <c r="EK108" s="128"/>
      <c r="EL108" s="128"/>
      <c r="EM108" s="128"/>
      <c r="EN108" s="128"/>
      <c r="EO108" s="128"/>
      <c r="EP108" s="128"/>
      <c r="EQ108" s="128"/>
      <c r="ER108" s="128"/>
      <c r="ES108" s="128"/>
      <c r="ET108" s="128"/>
      <c r="EU108" s="128"/>
      <c r="EV108" s="128"/>
      <c r="EW108" s="128"/>
      <c r="EX108" s="128"/>
      <c r="EY108" s="128"/>
      <c r="EZ108" s="128"/>
      <c r="FA108" s="128"/>
      <c r="FB108" s="128"/>
      <c r="FC108" s="128"/>
      <c r="FD108" s="128"/>
      <c r="FE108" s="128"/>
      <c r="FF108" s="128"/>
      <c r="FG108" s="128"/>
      <c r="FH108" s="128"/>
      <c r="FI108" s="128"/>
      <c r="FJ108" s="128"/>
      <c r="FK108" s="128"/>
      <c r="FL108" s="128"/>
      <c r="FM108" s="128"/>
      <c r="FN108" s="128"/>
      <c r="FO108" s="128"/>
      <c r="FP108" s="128"/>
      <c r="FQ108" s="42"/>
      <c r="FR108" s="42"/>
      <c r="FS108" s="42"/>
      <c r="FT108" s="42"/>
      <c r="FU108" s="42"/>
      <c r="FV108" s="128"/>
      <c r="FW108" s="128"/>
      <c r="FX108" s="128"/>
      <c r="FY108" s="128"/>
      <c r="FZ108" s="128"/>
      <c r="GA108" s="128"/>
      <c r="GB108" s="128"/>
      <c r="GC108" s="128"/>
      <c r="GD108" s="128"/>
      <c r="GE108" s="128"/>
      <c r="GF108" s="128"/>
      <c r="GG108" s="128"/>
      <c r="GH108" s="128"/>
      <c r="GI108" s="128"/>
      <c r="GJ108" s="128"/>
      <c r="GK108" s="128"/>
      <c r="GL108" s="128"/>
      <c r="GM108" s="128"/>
      <c r="GN108" s="128"/>
      <c r="GO108" s="128"/>
      <c r="GP108" s="128"/>
      <c r="GQ108" s="128"/>
      <c r="GR108" s="128"/>
      <c r="GS108" s="128"/>
      <c r="GT108" s="128"/>
      <c r="GU108" s="128"/>
      <c r="GV108" s="128"/>
      <c r="GW108" s="128"/>
      <c r="GX108" s="128"/>
      <c r="GY108" s="128"/>
      <c r="GZ108" s="128"/>
      <c r="HA108" s="128"/>
      <c r="HB108" s="128"/>
      <c r="HC108" s="128"/>
      <c r="HD108" s="128"/>
      <c r="HE108" s="128"/>
      <c r="HF108" s="128"/>
      <c r="HG108" s="128"/>
      <c r="HH108" s="128"/>
      <c r="HI108" s="128"/>
      <c r="HJ108" s="128"/>
      <c r="HK108" s="128"/>
      <c r="HL108" s="128"/>
      <c r="HM108" s="128"/>
      <c r="HN108" s="128"/>
      <c r="HO108" s="128"/>
      <c r="HP108" s="128"/>
      <c r="HQ108" s="128"/>
      <c r="HR108" s="128"/>
      <c r="HS108" s="128"/>
      <c r="HT108" s="128"/>
      <c r="HU108" s="128"/>
      <c r="HV108" s="128"/>
      <c r="HW108" s="128"/>
      <c r="HX108" s="128"/>
      <c r="HY108" s="128"/>
      <c r="HZ108" s="128"/>
      <c r="IA108" s="128"/>
      <c r="IB108" s="128"/>
      <c r="IC108" s="128"/>
      <c r="ID108" s="128"/>
      <c r="IE108" s="128"/>
      <c r="IF108" s="128"/>
      <c r="IG108" s="128"/>
      <c r="IH108" s="128"/>
      <c r="II108" s="128"/>
      <c r="IJ108" s="128"/>
      <c r="IK108" s="128"/>
      <c r="IL108" s="128"/>
      <c r="IM108" s="128"/>
      <c r="IN108" s="128"/>
      <c r="IO108" s="128"/>
      <c r="IP108" s="128"/>
      <c r="IQ108" s="128"/>
      <c r="IR108" s="128"/>
      <c r="IS108" s="128"/>
      <c r="IT108" s="128"/>
      <c r="IU108" s="128"/>
      <c r="IV108" s="128"/>
      <c r="IW108" s="128"/>
      <c r="IX108" s="128"/>
      <c r="IY108" s="128"/>
      <c r="IZ108" s="128"/>
      <c r="JA108" s="128"/>
    </row>
    <row r="109" spans="2:261" s="17" customFormat="1" x14ac:dyDescent="0.25">
      <c r="B109" s="33"/>
      <c r="F109" s="35"/>
      <c r="G109" s="111"/>
      <c r="H109" s="33"/>
      <c r="I109" s="33"/>
      <c r="J109" s="42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128"/>
      <c r="CA109" s="128"/>
      <c r="CB109" s="128"/>
      <c r="CC109" s="128"/>
      <c r="CD109" s="128"/>
      <c r="CE109" s="128"/>
      <c r="CF109" s="128"/>
      <c r="CG109" s="128"/>
      <c r="CH109" s="128"/>
      <c r="CI109" s="128"/>
      <c r="CJ109" s="128"/>
      <c r="CK109" s="128"/>
      <c r="CL109" s="128"/>
      <c r="CM109" s="128"/>
      <c r="CN109" s="128"/>
      <c r="CO109" s="128"/>
      <c r="CP109" s="128"/>
      <c r="CQ109" s="128"/>
      <c r="CR109" s="128"/>
      <c r="CS109" s="128"/>
      <c r="CT109" s="128"/>
      <c r="CU109" s="128"/>
      <c r="CV109" s="128"/>
      <c r="CW109" s="42"/>
      <c r="CX109" s="128"/>
      <c r="CY109" s="128"/>
      <c r="CZ109" s="128"/>
      <c r="DA109" s="128"/>
      <c r="DB109" s="128"/>
      <c r="DC109" s="128"/>
      <c r="DD109" s="128"/>
      <c r="DE109" s="128"/>
      <c r="DF109" s="128"/>
      <c r="DG109" s="128"/>
      <c r="DH109" s="128"/>
      <c r="DI109" s="128"/>
      <c r="DJ109" s="128"/>
      <c r="DK109" s="128"/>
      <c r="DL109" s="128"/>
      <c r="DM109" s="128"/>
      <c r="DN109" s="128"/>
      <c r="DO109" s="128"/>
      <c r="DP109" s="128"/>
      <c r="DQ109" s="128"/>
      <c r="DR109" s="128"/>
      <c r="DS109" s="128"/>
      <c r="DT109" s="128"/>
      <c r="DU109" s="128"/>
      <c r="DV109" s="128"/>
      <c r="DW109" s="128"/>
      <c r="DX109" s="128"/>
      <c r="DY109" s="128"/>
      <c r="DZ109" s="128"/>
      <c r="EA109" s="128"/>
      <c r="EB109" s="128"/>
      <c r="EC109" s="128"/>
      <c r="ED109" s="128"/>
      <c r="EE109" s="128"/>
      <c r="EF109" s="128"/>
      <c r="EG109" s="42"/>
      <c r="EH109" s="128"/>
      <c r="EI109" s="128"/>
      <c r="EJ109" s="128"/>
      <c r="EK109" s="128"/>
      <c r="EL109" s="128"/>
      <c r="EM109" s="128"/>
      <c r="EN109" s="128"/>
      <c r="EO109" s="128"/>
      <c r="EP109" s="128"/>
      <c r="EQ109" s="128"/>
      <c r="ER109" s="128"/>
      <c r="ES109" s="128"/>
      <c r="ET109" s="128"/>
      <c r="EU109" s="128"/>
      <c r="EV109" s="128"/>
      <c r="EW109" s="128"/>
      <c r="EX109" s="128"/>
      <c r="EY109" s="128"/>
      <c r="EZ109" s="128"/>
      <c r="FA109" s="128"/>
      <c r="FB109" s="128"/>
      <c r="FC109" s="128"/>
      <c r="FD109" s="128"/>
      <c r="FE109" s="128"/>
      <c r="FF109" s="128"/>
      <c r="FG109" s="128"/>
      <c r="FH109" s="128"/>
      <c r="FI109" s="128"/>
      <c r="FJ109" s="128"/>
      <c r="FK109" s="128"/>
      <c r="FL109" s="128"/>
      <c r="FM109" s="128"/>
      <c r="FN109" s="128"/>
      <c r="FO109" s="128"/>
      <c r="FP109" s="128"/>
      <c r="FQ109" s="42"/>
      <c r="FR109" s="42"/>
      <c r="FS109" s="42"/>
      <c r="FT109" s="42"/>
      <c r="FU109" s="42"/>
      <c r="FV109" s="128"/>
      <c r="FW109" s="128"/>
      <c r="FX109" s="128"/>
      <c r="FY109" s="128"/>
      <c r="FZ109" s="128"/>
      <c r="GA109" s="128"/>
      <c r="GB109" s="128"/>
      <c r="GC109" s="128"/>
      <c r="GD109" s="128"/>
      <c r="GE109" s="128"/>
      <c r="GF109" s="128"/>
      <c r="GG109" s="128"/>
      <c r="GH109" s="128"/>
      <c r="GI109" s="128"/>
      <c r="GJ109" s="128"/>
      <c r="GK109" s="128"/>
      <c r="GL109" s="128"/>
      <c r="GM109" s="128"/>
      <c r="GN109" s="128"/>
      <c r="GO109" s="128"/>
      <c r="GP109" s="128"/>
      <c r="GQ109" s="128"/>
      <c r="GR109" s="128"/>
      <c r="GS109" s="128"/>
      <c r="GT109" s="128"/>
      <c r="GU109" s="128"/>
      <c r="GV109" s="128"/>
      <c r="GW109" s="128"/>
      <c r="GX109" s="128"/>
      <c r="GY109" s="128"/>
      <c r="GZ109" s="128"/>
      <c r="HA109" s="128"/>
      <c r="HB109" s="128"/>
      <c r="HC109" s="128"/>
      <c r="HD109" s="128"/>
      <c r="HE109" s="128"/>
      <c r="HF109" s="128"/>
      <c r="HG109" s="128"/>
      <c r="HH109" s="128"/>
      <c r="HI109" s="128"/>
      <c r="HJ109" s="128"/>
      <c r="HK109" s="128"/>
      <c r="HL109" s="128"/>
      <c r="HM109" s="128"/>
      <c r="HN109" s="128"/>
      <c r="HO109" s="128"/>
      <c r="HP109" s="128"/>
      <c r="HQ109" s="128"/>
      <c r="HR109" s="128"/>
      <c r="HS109" s="128"/>
      <c r="HT109" s="128"/>
      <c r="HU109" s="128"/>
      <c r="HV109" s="128"/>
      <c r="HW109" s="128"/>
      <c r="HX109" s="128"/>
      <c r="HY109" s="128"/>
      <c r="HZ109" s="128"/>
      <c r="IA109" s="128"/>
      <c r="IB109" s="128"/>
      <c r="IC109" s="128"/>
      <c r="ID109" s="128"/>
      <c r="IE109" s="128"/>
      <c r="IF109" s="128"/>
      <c r="IG109" s="128"/>
      <c r="IH109" s="128"/>
      <c r="II109" s="128"/>
      <c r="IJ109" s="128"/>
      <c r="IK109" s="128"/>
      <c r="IL109" s="128"/>
      <c r="IM109" s="128"/>
      <c r="IN109" s="128"/>
      <c r="IO109" s="128"/>
      <c r="IP109" s="128"/>
      <c r="IQ109" s="128"/>
      <c r="IR109" s="128"/>
      <c r="IS109" s="128"/>
      <c r="IT109" s="128"/>
      <c r="IU109" s="128"/>
      <c r="IV109" s="128"/>
      <c r="IW109" s="128"/>
      <c r="IX109" s="128"/>
      <c r="IY109" s="128"/>
      <c r="IZ109" s="128"/>
      <c r="JA109" s="128"/>
    </row>
    <row r="110" spans="2:261" s="17" customFormat="1" x14ac:dyDescent="0.25">
      <c r="B110" s="33"/>
      <c r="F110" s="35"/>
      <c r="G110" s="111"/>
      <c r="H110" s="33"/>
      <c r="I110" s="33"/>
      <c r="J110" s="42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  <c r="CN110" s="128"/>
      <c r="CO110" s="128"/>
      <c r="CP110" s="128"/>
      <c r="CQ110" s="128"/>
      <c r="CR110" s="128"/>
      <c r="CS110" s="128"/>
      <c r="CT110" s="128"/>
      <c r="CU110" s="128"/>
      <c r="CV110" s="128"/>
      <c r="CW110" s="42"/>
      <c r="CX110" s="128"/>
      <c r="CY110" s="128"/>
      <c r="CZ110" s="128"/>
      <c r="DA110" s="128"/>
      <c r="DB110" s="128"/>
      <c r="DC110" s="128"/>
      <c r="DD110" s="128"/>
      <c r="DE110" s="128"/>
      <c r="DF110" s="128"/>
      <c r="DG110" s="128"/>
      <c r="DH110" s="128"/>
      <c r="DI110" s="128"/>
      <c r="DJ110" s="128"/>
      <c r="DK110" s="128"/>
      <c r="DL110" s="128"/>
      <c r="DM110" s="128"/>
      <c r="DN110" s="128"/>
      <c r="DO110" s="128"/>
      <c r="DP110" s="128"/>
      <c r="DQ110" s="128"/>
      <c r="DR110" s="128"/>
      <c r="DS110" s="128"/>
      <c r="DT110" s="128"/>
      <c r="DU110" s="128"/>
      <c r="DV110" s="128"/>
      <c r="DW110" s="128"/>
      <c r="DX110" s="128"/>
      <c r="DY110" s="128"/>
      <c r="DZ110" s="128"/>
      <c r="EA110" s="128"/>
      <c r="EB110" s="128"/>
      <c r="EC110" s="128"/>
      <c r="ED110" s="128"/>
      <c r="EE110" s="128"/>
      <c r="EF110" s="128"/>
      <c r="EG110" s="42"/>
      <c r="EH110" s="128"/>
      <c r="EI110" s="128"/>
      <c r="EJ110" s="128"/>
      <c r="EK110" s="128"/>
      <c r="EL110" s="128"/>
      <c r="EM110" s="128"/>
      <c r="EN110" s="128"/>
      <c r="EO110" s="128"/>
      <c r="EP110" s="128"/>
      <c r="EQ110" s="128"/>
      <c r="ER110" s="128"/>
      <c r="ES110" s="128"/>
      <c r="ET110" s="128"/>
      <c r="EU110" s="128"/>
      <c r="EV110" s="128"/>
      <c r="EW110" s="128"/>
      <c r="EX110" s="128"/>
      <c r="EY110" s="128"/>
      <c r="EZ110" s="128"/>
      <c r="FA110" s="128"/>
      <c r="FB110" s="128"/>
      <c r="FC110" s="128"/>
      <c r="FD110" s="128"/>
      <c r="FE110" s="128"/>
      <c r="FF110" s="128"/>
      <c r="FG110" s="128"/>
      <c r="FH110" s="128"/>
      <c r="FI110" s="128"/>
      <c r="FJ110" s="128"/>
      <c r="FK110" s="128"/>
      <c r="FL110" s="128"/>
      <c r="FM110" s="128"/>
      <c r="FN110" s="128"/>
      <c r="FO110" s="128"/>
      <c r="FP110" s="128"/>
      <c r="FQ110" s="42"/>
      <c r="FR110" s="42"/>
      <c r="FS110" s="42"/>
      <c r="FT110" s="42"/>
      <c r="FU110" s="42"/>
      <c r="FV110" s="128"/>
      <c r="FW110" s="128"/>
      <c r="FX110" s="128"/>
      <c r="FY110" s="128"/>
      <c r="FZ110" s="128"/>
      <c r="GA110" s="128"/>
      <c r="GB110" s="128"/>
      <c r="GC110" s="128"/>
      <c r="GD110" s="128"/>
      <c r="GE110" s="128"/>
      <c r="GF110" s="128"/>
      <c r="GG110" s="128"/>
      <c r="GH110" s="128"/>
      <c r="GI110" s="128"/>
      <c r="GJ110" s="128"/>
      <c r="GK110" s="128"/>
      <c r="GL110" s="128"/>
      <c r="GM110" s="128"/>
      <c r="GN110" s="128"/>
      <c r="GO110" s="128"/>
      <c r="GP110" s="128"/>
      <c r="GQ110" s="128"/>
      <c r="GR110" s="128"/>
      <c r="GS110" s="128"/>
      <c r="GT110" s="128"/>
      <c r="GU110" s="128"/>
      <c r="GV110" s="128"/>
      <c r="GW110" s="128"/>
      <c r="GX110" s="128"/>
      <c r="GY110" s="128"/>
      <c r="GZ110" s="128"/>
      <c r="HA110" s="128"/>
      <c r="HB110" s="128"/>
      <c r="HC110" s="128"/>
      <c r="HD110" s="128"/>
      <c r="HE110" s="128"/>
      <c r="HF110" s="128"/>
      <c r="HG110" s="128"/>
      <c r="HH110" s="128"/>
      <c r="HI110" s="128"/>
      <c r="HJ110" s="128"/>
      <c r="HK110" s="128"/>
      <c r="HL110" s="128"/>
      <c r="HM110" s="128"/>
      <c r="HN110" s="128"/>
      <c r="HO110" s="128"/>
      <c r="HP110" s="128"/>
      <c r="HQ110" s="128"/>
      <c r="HR110" s="128"/>
      <c r="HS110" s="128"/>
      <c r="HT110" s="128"/>
      <c r="HU110" s="128"/>
      <c r="HV110" s="128"/>
      <c r="HW110" s="128"/>
      <c r="HX110" s="128"/>
      <c r="HY110" s="128"/>
      <c r="HZ110" s="128"/>
      <c r="IA110" s="128"/>
      <c r="IB110" s="128"/>
      <c r="IC110" s="128"/>
      <c r="ID110" s="128"/>
      <c r="IE110" s="128"/>
      <c r="IF110" s="128"/>
      <c r="IG110" s="128"/>
      <c r="IH110" s="128"/>
      <c r="II110" s="128"/>
      <c r="IJ110" s="128"/>
      <c r="IK110" s="128"/>
      <c r="IL110" s="128"/>
      <c r="IM110" s="128"/>
      <c r="IN110" s="128"/>
      <c r="IO110" s="128"/>
      <c r="IP110" s="128"/>
      <c r="IQ110" s="128"/>
      <c r="IR110" s="128"/>
      <c r="IS110" s="128"/>
      <c r="IT110" s="128"/>
      <c r="IU110" s="128"/>
      <c r="IV110" s="128"/>
      <c r="IW110" s="128"/>
      <c r="IX110" s="128"/>
      <c r="IY110" s="128"/>
      <c r="IZ110" s="128"/>
      <c r="JA110" s="128"/>
    </row>
    <row r="111" spans="2:261" s="17" customFormat="1" x14ac:dyDescent="0.25">
      <c r="B111" s="33"/>
      <c r="F111" s="35"/>
      <c r="G111" s="111"/>
      <c r="H111" s="33"/>
      <c r="I111" s="33"/>
      <c r="J111" s="42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128"/>
      <c r="CA111" s="128"/>
      <c r="CB111" s="128"/>
      <c r="CC111" s="128"/>
      <c r="CD111" s="128"/>
      <c r="CE111" s="128"/>
      <c r="CF111" s="128"/>
      <c r="CG111" s="128"/>
      <c r="CH111" s="128"/>
      <c r="CI111" s="128"/>
      <c r="CJ111" s="128"/>
      <c r="CK111" s="128"/>
      <c r="CL111" s="128"/>
      <c r="CM111" s="128"/>
      <c r="CN111" s="128"/>
      <c r="CO111" s="128"/>
      <c r="CP111" s="128"/>
      <c r="CQ111" s="128"/>
      <c r="CR111" s="128"/>
      <c r="CS111" s="128"/>
      <c r="CT111" s="128"/>
      <c r="CU111" s="128"/>
      <c r="CV111" s="128"/>
      <c r="CW111" s="42"/>
      <c r="CX111" s="128"/>
      <c r="CY111" s="128"/>
      <c r="CZ111" s="128"/>
      <c r="DA111" s="128"/>
      <c r="DB111" s="128"/>
      <c r="DC111" s="128"/>
      <c r="DD111" s="128"/>
      <c r="DE111" s="128"/>
      <c r="DF111" s="128"/>
      <c r="DG111" s="128"/>
      <c r="DH111" s="128"/>
      <c r="DI111" s="128"/>
      <c r="DJ111" s="128"/>
      <c r="DK111" s="128"/>
      <c r="DL111" s="128"/>
      <c r="DM111" s="128"/>
      <c r="DN111" s="128"/>
      <c r="DO111" s="128"/>
      <c r="DP111" s="128"/>
      <c r="DQ111" s="128"/>
      <c r="DR111" s="128"/>
      <c r="DS111" s="128"/>
      <c r="DT111" s="128"/>
      <c r="DU111" s="128"/>
      <c r="DV111" s="128"/>
      <c r="DW111" s="128"/>
      <c r="DX111" s="128"/>
      <c r="DY111" s="128"/>
      <c r="DZ111" s="128"/>
      <c r="EA111" s="128"/>
      <c r="EB111" s="128"/>
      <c r="EC111" s="128"/>
      <c r="ED111" s="128"/>
      <c r="EE111" s="128"/>
      <c r="EF111" s="128"/>
      <c r="EG111" s="42"/>
      <c r="EH111" s="128"/>
      <c r="EI111" s="128"/>
      <c r="EJ111" s="128"/>
      <c r="EK111" s="128"/>
      <c r="EL111" s="128"/>
      <c r="EM111" s="128"/>
      <c r="EN111" s="128"/>
      <c r="EO111" s="128"/>
      <c r="EP111" s="128"/>
      <c r="EQ111" s="128"/>
      <c r="ER111" s="128"/>
      <c r="ES111" s="128"/>
      <c r="ET111" s="128"/>
      <c r="EU111" s="128"/>
      <c r="EV111" s="128"/>
      <c r="EW111" s="128"/>
      <c r="EX111" s="128"/>
      <c r="EY111" s="128"/>
      <c r="EZ111" s="128"/>
      <c r="FA111" s="128"/>
      <c r="FB111" s="128"/>
      <c r="FC111" s="128"/>
      <c r="FD111" s="128"/>
      <c r="FE111" s="128"/>
      <c r="FF111" s="128"/>
      <c r="FG111" s="128"/>
      <c r="FH111" s="128"/>
      <c r="FI111" s="128"/>
      <c r="FJ111" s="128"/>
      <c r="FK111" s="128"/>
      <c r="FL111" s="128"/>
      <c r="FM111" s="128"/>
      <c r="FN111" s="128"/>
      <c r="FO111" s="128"/>
      <c r="FP111" s="128"/>
      <c r="FQ111" s="42"/>
      <c r="FR111" s="42"/>
      <c r="FS111" s="42"/>
      <c r="FT111" s="42"/>
      <c r="FU111" s="42"/>
      <c r="FV111" s="128"/>
      <c r="FW111" s="128"/>
      <c r="FX111" s="128"/>
      <c r="FY111" s="128"/>
      <c r="FZ111" s="128"/>
      <c r="GA111" s="128"/>
      <c r="GB111" s="128"/>
      <c r="GC111" s="128"/>
      <c r="GD111" s="128"/>
      <c r="GE111" s="128"/>
      <c r="GF111" s="128"/>
      <c r="GG111" s="128"/>
      <c r="GH111" s="128"/>
      <c r="GI111" s="128"/>
      <c r="GJ111" s="128"/>
      <c r="GK111" s="128"/>
      <c r="GL111" s="128"/>
      <c r="GM111" s="128"/>
      <c r="GN111" s="128"/>
      <c r="GO111" s="128"/>
      <c r="GP111" s="128"/>
      <c r="GQ111" s="128"/>
      <c r="GR111" s="128"/>
      <c r="GS111" s="128"/>
      <c r="GT111" s="128"/>
      <c r="GU111" s="128"/>
      <c r="GV111" s="128"/>
      <c r="GW111" s="128"/>
      <c r="GX111" s="128"/>
      <c r="GY111" s="128"/>
      <c r="GZ111" s="128"/>
      <c r="HA111" s="128"/>
      <c r="HB111" s="128"/>
      <c r="HC111" s="128"/>
      <c r="HD111" s="128"/>
      <c r="HE111" s="128"/>
      <c r="HF111" s="128"/>
      <c r="HG111" s="128"/>
      <c r="HH111" s="128"/>
      <c r="HI111" s="128"/>
      <c r="HJ111" s="128"/>
      <c r="HK111" s="128"/>
      <c r="HL111" s="128"/>
      <c r="HM111" s="128"/>
      <c r="HN111" s="128"/>
      <c r="HO111" s="128"/>
      <c r="HP111" s="128"/>
      <c r="HQ111" s="128"/>
      <c r="HR111" s="128"/>
      <c r="HS111" s="128"/>
      <c r="HT111" s="128"/>
      <c r="HU111" s="128"/>
      <c r="HV111" s="128"/>
      <c r="HW111" s="128"/>
      <c r="HX111" s="128"/>
      <c r="HY111" s="128"/>
      <c r="HZ111" s="128"/>
      <c r="IA111" s="128"/>
      <c r="IB111" s="128"/>
      <c r="IC111" s="128"/>
      <c r="ID111" s="128"/>
      <c r="IE111" s="128"/>
      <c r="IF111" s="128"/>
      <c r="IG111" s="128"/>
      <c r="IH111" s="128"/>
      <c r="II111" s="128"/>
      <c r="IJ111" s="128"/>
      <c r="IK111" s="128"/>
      <c r="IL111" s="128"/>
      <c r="IM111" s="128"/>
      <c r="IN111" s="128"/>
      <c r="IO111" s="128"/>
      <c r="IP111" s="128"/>
      <c r="IQ111" s="128"/>
      <c r="IR111" s="128"/>
      <c r="IS111" s="128"/>
      <c r="IT111" s="128"/>
      <c r="IU111" s="128"/>
      <c r="IV111" s="128"/>
      <c r="IW111" s="128"/>
      <c r="IX111" s="128"/>
      <c r="IY111" s="128"/>
      <c r="IZ111" s="128"/>
      <c r="JA111" s="128"/>
    </row>
    <row r="112" spans="2:261" s="17" customFormat="1" x14ac:dyDescent="0.25">
      <c r="B112" s="33"/>
      <c r="F112" s="35"/>
      <c r="G112" s="111"/>
      <c r="H112" s="33"/>
      <c r="I112" s="33"/>
      <c r="J112" s="42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128"/>
      <c r="CA112" s="128"/>
      <c r="CB112" s="128"/>
      <c r="CC112" s="128"/>
      <c r="CD112" s="128"/>
      <c r="CE112" s="128"/>
      <c r="CF112" s="128"/>
      <c r="CG112" s="128"/>
      <c r="CH112" s="128"/>
      <c r="CI112" s="128"/>
      <c r="CJ112" s="128"/>
      <c r="CK112" s="128"/>
      <c r="CL112" s="128"/>
      <c r="CM112" s="128"/>
      <c r="CN112" s="128"/>
      <c r="CO112" s="128"/>
      <c r="CP112" s="128"/>
      <c r="CQ112" s="128"/>
      <c r="CR112" s="128"/>
      <c r="CS112" s="128"/>
      <c r="CT112" s="128"/>
      <c r="CU112" s="128"/>
      <c r="CV112" s="128"/>
      <c r="CW112" s="42"/>
      <c r="CX112" s="128"/>
      <c r="CY112" s="128"/>
      <c r="CZ112" s="128"/>
      <c r="DA112" s="128"/>
      <c r="DB112" s="128"/>
      <c r="DC112" s="128"/>
      <c r="DD112" s="128"/>
      <c r="DE112" s="128"/>
      <c r="DF112" s="128"/>
      <c r="DG112" s="128"/>
      <c r="DH112" s="128"/>
      <c r="DI112" s="128"/>
      <c r="DJ112" s="128"/>
      <c r="DK112" s="128"/>
      <c r="DL112" s="128"/>
      <c r="DM112" s="128"/>
      <c r="DN112" s="128"/>
      <c r="DO112" s="128"/>
      <c r="DP112" s="128"/>
      <c r="DQ112" s="128"/>
      <c r="DR112" s="128"/>
      <c r="DS112" s="128"/>
      <c r="DT112" s="128"/>
      <c r="DU112" s="128"/>
      <c r="DV112" s="128"/>
      <c r="DW112" s="128"/>
      <c r="DX112" s="128"/>
      <c r="DY112" s="128"/>
      <c r="DZ112" s="128"/>
      <c r="EA112" s="128"/>
      <c r="EB112" s="128"/>
      <c r="EC112" s="128"/>
      <c r="ED112" s="128"/>
      <c r="EE112" s="128"/>
      <c r="EF112" s="128"/>
      <c r="EG112" s="42"/>
      <c r="EH112" s="128"/>
      <c r="EI112" s="128"/>
      <c r="EJ112" s="128"/>
      <c r="EK112" s="128"/>
      <c r="EL112" s="128"/>
      <c r="EM112" s="128"/>
      <c r="EN112" s="128"/>
      <c r="EO112" s="128"/>
      <c r="EP112" s="128"/>
      <c r="EQ112" s="128"/>
      <c r="ER112" s="128"/>
      <c r="ES112" s="128"/>
      <c r="ET112" s="128"/>
      <c r="EU112" s="128"/>
      <c r="EV112" s="128"/>
      <c r="EW112" s="128"/>
      <c r="EX112" s="128"/>
      <c r="EY112" s="128"/>
      <c r="EZ112" s="128"/>
      <c r="FA112" s="128"/>
      <c r="FB112" s="128"/>
      <c r="FC112" s="128"/>
      <c r="FD112" s="128"/>
      <c r="FE112" s="128"/>
      <c r="FF112" s="128"/>
      <c r="FG112" s="128"/>
      <c r="FH112" s="128"/>
      <c r="FI112" s="128"/>
      <c r="FJ112" s="128"/>
      <c r="FK112" s="128"/>
      <c r="FL112" s="128"/>
      <c r="FM112" s="128"/>
      <c r="FN112" s="128"/>
      <c r="FO112" s="128"/>
      <c r="FP112" s="128"/>
      <c r="FQ112" s="42"/>
      <c r="FR112" s="42"/>
      <c r="FS112" s="42"/>
      <c r="FT112" s="42"/>
      <c r="FU112" s="42"/>
      <c r="FV112" s="128"/>
      <c r="FW112" s="128"/>
      <c r="FX112" s="128"/>
      <c r="FY112" s="128"/>
      <c r="FZ112" s="128"/>
      <c r="GA112" s="128"/>
      <c r="GB112" s="128"/>
      <c r="GC112" s="128"/>
      <c r="GD112" s="128"/>
      <c r="GE112" s="128"/>
      <c r="GF112" s="128"/>
      <c r="GG112" s="128"/>
      <c r="GH112" s="128"/>
      <c r="GI112" s="128"/>
      <c r="GJ112" s="128"/>
      <c r="GK112" s="128"/>
      <c r="GL112" s="128"/>
      <c r="GM112" s="128"/>
      <c r="GN112" s="128"/>
      <c r="GO112" s="128"/>
      <c r="GP112" s="128"/>
      <c r="GQ112" s="128"/>
      <c r="GR112" s="128"/>
      <c r="GS112" s="128"/>
      <c r="GT112" s="128"/>
      <c r="GU112" s="128"/>
      <c r="GV112" s="128"/>
      <c r="GW112" s="128"/>
      <c r="GX112" s="128"/>
      <c r="GY112" s="128"/>
      <c r="GZ112" s="128"/>
      <c r="HA112" s="128"/>
      <c r="HB112" s="128"/>
      <c r="HC112" s="128"/>
      <c r="HD112" s="128"/>
      <c r="HE112" s="128"/>
      <c r="HF112" s="128"/>
      <c r="HG112" s="128"/>
      <c r="HH112" s="128"/>
      <c r="HI112" s="128"/>
      <c r="HJ112" s="128"/>
      <c r="HK112" s="128"/>
      <c r="HL112" s="128"/>
      <c r="HM112" s="128"/>
      <c r="HN112" s="128"/>
      <c r="HO112" s="128"/>
      <c r="HP112" s="128"/>
      <c r="HQ112" s="128"/>
      <c r="HR112" s="128"/>
      <c r="HS112" s="128"/>
      <c r="HT112" s="128"/>
      <c r="HU112" s="128"/>
      <c r="HV112" s="128"/>
      <c r="HW112" s="128"/>
      <c r="HX112" s="128"/>
      <c r="HY112" s="128"/>
      <c r="HZ112" s="128"/>
      <c r="IA112" s="128"/>
      <c r="IB112" s="128"/>
      <c r="IC112" s="128"/>
      <c r="ID112" s="128"/>
      <c r="IE112" s="128"/>
      <c r="IF112" s="128"/>
      <c r="IG112" s="128"/>
      <c r="IH112" s="128"/>
      <c r="II112" s="128"/>
      <c r="IJ112" s="128"/>
      <c r="IK112" s="128"/>
      <c r="IL112" s="128"/>
      <c r="IM112" s="128"/>
      <c r="IN112" s="128"/>
      <c r="IO112" s="128"/>
      <c r="IP112" s="128"/>
      <c r="IQ112" s="128"/>
      <c r="IR112" s="128"/>
      <c r="IS112" s="128"/>
      <c r="IT112" s="128"/>
      <c r="IU112" s="128"/>
      <c r="IV112" s="128"/>
      <c r="IW112" s="128"/>
      <c r="IX112" s="128"/>
      <c r="IY112" s="128"/>
      <c r="IZ112" s="128"/>
      <c r="JA112" s="128"/>
    </row>
    <row r="113" spans="2:261" s="17" customFormat="1" x14ac:dyDescent="0.25">
      <c r="B113" s="33"/>
      <c r="F113" s="35"/>
      <c r="G113" s="111"/>
      <c r="H113" s="33"/>
      <c r="I113" s="33"/>
      <c r="J113" s="42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128"/>
      <c r="CA113" s="128"/>
      <c r="CB113" s="128"/>
      <c r="CC113" s="128"/>
      <c r="CD113" s="128"/>
      <c r="CE113" s="128"/>
      <c r="CF113" s="128"/>
      <c r="CG113" s="128"/>
      <c r="CH113" s="128"/>
      <c r="CI113" s="128"/>
      <c r="CJ113" s="128"/>
      <c r="CK113" s="128"/>
      <c r="CL113" s="128"/>
      <c r="CM113" s="128"/>
      <c r="CN113" s="128"/>
      <c r="CO113" s="128"/>
      <c r="CP113" s="128"/>
      <c r="CQ113" s="128"/>
      <c r="CR113" s="128"/>
      <c r="CS113" s="128"/>
      <c r="CT113" s="128"/>
      <c r="CU113" s="128"/>
      <c r="CV113" s="128"/>
      <c r="CW113" s="42"/>
      <c r="CX113" s="128"/>
      <c r="CY113" s="128"/>
      <c r="CZ113" s="128"/>
      <c r="DA113" s="128"/>
      <c r="DB113" s="128"/>
      <c r="DC113" s="128"/>
      <c r="DD113" s="128"/>
      <c r="DE113" s="128"/>
      <c r="DF113" s="128"/>
      <c r="DG113" s="128"/>
      <c r="DH113" s="128"/>
      <c r="DI113" s="128"/>
      <c r="DJ113" s="128"/>
      <c r="DK113" s="128"/>
      <c r="DL113" s="128"/>
      <c r="DM113" s="128"/>
      <c r="DN113" s="128"/>
      <c r="DO113" s="128"/>
      <c r="DP113" s="128"/>
      <c r="DQ113" s="128"/>
      <c r="DR113" s="128"/>
      <c r="DS113" s="128"/>
      <c r="DT113" s="128"/>
      <c r="DU113" s="128"/>
      <c r="DV113" s="128"/>
      <c r="DW113" s="128"/>
      <c r="DX113" s="128"/>
      <c r="DY113" s="128"/>
      <c r="DZ113" s="128"/>
      <c r="EA113" s="128"/>
      <c r="EB113" s="128"/>
      <c r="EC113" s="128"/>
      <c r="ED113" s="128"/>
      <c r="EE113" s="128"/>
      <c r="EF113" s="128"/>
      <c r="EG113" s="42"/>
      <c r="EH113" s="128"/>
      <c r="EI113" s="128"/>
      <c r="EJ113" s="128"/>
      <c r="EK113" s="128"/>
      <c r="EL113" s="128"/>
      <c r="EM113" s="128"/>
      <c r="EN113" s="128"/>
      <c r="EO113" s="128"/>
      <c r="EP113" s="128"/>
      <c r="EQ113" s="128"/>
      <c r="ER113" s="128"/>
      <c r="ES113" s="128"/>
      <c r="ET113" s="128"/>
      <c r="EU113" s="128"/>
      <c r="EV113" s="128"/>
      <c r="EW113" s="128"/>
      <c r="EX113" s="128"/>
      <c r="EY113" s="128"/>
      <c r="EZ113" s="128"/>
      <c r="FA113" s="128"/>
      <c r="FB113" s="128"/>
      <c r="FC113" s="128"/>
      <c r="FD113" s="128"/>
      <c r="FE113" s="128"/>
      <c r="FF113" s="128"/>
      <c r="FG113" s="128"/>
      <c r="FH113" s="128"/>
      <c r="FI113" s="128"/>
      <c r="FJ113" s="128"/>
      <c r="FK113" s="128"/>
      <c r="FL113" s="128"/>
      <c r="FM113" s="128"/>
      <c r="FN113" s="128"/>
      <c r="FO113" s="128"/>
      <c r="FP113" s="128"/>
      <c r="FQ113" s="42"/>
      <c r="FR113" s="42"/>
      <c r="FS113" s="42"/>
      <c r="FT113" s="42"/>
      <c r="FU113" s="42"/>
      <c r="FV113" s="128"/>
      <c r="FW113" s="128"/>
      <c r="FX113" s="128"/>
      <c r="FY113" s="128"/>
      <c r="FZ113" s="128"/>
      <c r="GA113" s="128"/>
      <c r="GB113" s="128"/>
      <c r="GC113" s="128"/>
      <c r="GD113" s="128"/>
      <c r="GE113" s="128"/>
      <c r="GF113" s="128"/>
      <c r="GG113" s="128"/>
      <c r="GH113" s="128"/>
      <c r="GI113" s="128"/>
      <c r="GJ113" s="128"/>
      <c r="GK113" s="128"/>
      <c r="GL113" s="128"/>
      <c r="GM113" s="128"/>
      <c r="GN113" s="128"/>
      <c r="GO113" s="128"/>
      <c r="GP113" s="128"/>
      <c r="GQ113" s="128"/>
      <c r="GR113" s="128"/>
      <c r="GS113" s="128"/>
      <c r="GT113" s="128"/>
      <c r="GU113" s="128"/>
      <c r="GV113" s="128"/>
      <c r="GW113" s="128"/>
      <c r="GX113" s="128"/>
      <c r="GY113" s="128"/>
      <c r="GZ113" s="128"/>
      <c r="HA113" s="128"/>
      <c r="HB113" s="128"/>
      <c r="HC113" s="128"/>
      <c r="HD113" s="128"/>
      <c r="HE113" s="128"/>
      <c r="HF113" s="128"/>
      <c r="HG113" s="128"/>
      <c r="HH113" s="128"/>
      <c r="HI113" s="128"/>
      <c r="HJ113" s="128"/>
      <c r="HK113" s="128"/>
      <c r="HL113" s="128"/>
      <c r="HM113" s="128"/>
      <c r="HN113" s="128"/>
      <c r="HO113" s="128"/>
      <c r="HP113" s="128"/>
      <c r="HQ113" s="128"/>
      <c r="HR113" s="128"/>
      <c r="HS113" s="128"/>
      <c r="HT113" s="128"/>
      <c r="HU113" s="128"/>
      <c r="HV113" s="128"/>
      <c r="HW113" s="128"/>
      <c r="HX113" s="128"/>
      <c r="HY113" s="128"/>
      <c r="HZ113" s="128"/>
      <c r="IA113" s="128"/>
      <c r="IB113" s="128"/>
      <c r="IC113" s="128"/>
      <c r="ID113" s="128"/>
      <c r="IE113" s="128"/>
      <c r="IF113" s="128"/>
      <c r="IG113" s="128"/>
      <c r="IH113" s="128"/>
      <c r="II113" s="128"/>
      <c r="IJ113" s="128"/>
      <c r="IK113" s="128"/>
      <c r="IL113" s="128"/>
      <c r="IM113" s="128"/>
      <c r="IN113" s="128"/>
      <c r="IO113" s="128"/>
      <c r="IP113" s="128"/>
      <c r="IQ113" s="128"/>
      <c r="IR113" s="128"/>
      <c r="IS113" s="128"/>
      <c r="IT113" s="128"/>
      <c r="IU113" s="128"/>
      <c r="IV113" s="128"/>
      <c r="IW113" s="128"/>
      <c r="IX113" s="128"/>
      <c r="IY113" s="128"/>
      <c r="IZ113" s="128"/>
      <c r="JA113" s="128"/>
    </row>
    <row r="114" spans="2:261" s="17" customFormat="1" x14ac:dyDescent="0.25">
      <c r="B114" s="33"/>
      <c r="F114" s="35"/>
      <c r="G114" s="111"/>
      <c r="H114" s="33"/>
      <c r="I114" s="33"/>
      <c r="J114" s="42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128"/>
      <c r="CA114" s="128"/>
      <c r="CB114" s="128"/>
      <c r="CC114" s="128"/>
      <c r="CD114" s="128"/>
      <c r="CE114" s="128"/>
      <c r="CF114" s="128"/>
      <c r="CG114" s="128"/>
      <c r="CH114" s="128"/>
      <c r="CI114" s="128"/>
      <c r="CJ114" s="128"/>
      <c r="CK114" s="128"/>
      <c r="CL114" s="128"/>
      <c r="CM114" s="128"/>
      <c r="CN114" s="128"/>
      <c r="CO114" s="128"/>
      <c r="CP114" s="128"/>
      <c r="CQ114" s="128"/>
      <c r="CR114" s="128"/>
      <c r="CS114" s="128"/>
      <c r="CT114" s="128"/>
      <c r="CU114" s="128"/>
      <c r="CV114" s="128"/>
      <c r="CW114" s="42"/>
      <c r="CX114" s="128"/>
      <c r="CY114" s="128"/>
      <c r="CZ114" s="128"/>
      <c r="DA114" s="128"/>
      <c r="DB114" s="128"/>
      <c r="DC114" s="128"/>
      <c r="DD114" s="128"/>
      <c r="DE114" s="128"/>
      <c r="DF114" s="128"/>
      <c r="DG114" s="128"/>
      <c r="DH114" s="128"/>
      <c r="DI114" s="128"/>
      <c r="DJ114" s="128"/>
      <c r="DK114" s="128"/>
      <c r="DL114" s="128"/>
      <c r="DM114" s="128"/>
      <c r="DN114" s="128"/>
      <c r="DO114" s="128"/>
      <c r="DP114" s="128"/>
      <c r="DQ114" s="128"/>
      <c r="DR114" s="128"/>
      <c r="DS114" s="128"/>
      <c r="DT114" s="128"/>
      <c r="DU114" s="128"/>
      <c r="DV114" s="128"/>
      <c r="DW114" s="128"/>
      <c r="DX114" s="128"/>
      <c r="DY114" s="128"/>
      <c r="DZ114" s="128"/>
      <c r="EA114" s="128"/>
      <c r="EB114" s="128"/>
      <c r="EC114" s="128"/>
      <c r="ED114" s="128"/>
      <c r="EE114" s="128"/>
      <c r="EF114" s="128"/>
      <c r="EG114" s="42"/>
      <c r="EH114" s="128"/>
      <c r="EI114" s="128"/>
      <c r="EJ114" s="128"/>
      <c r="EK114" s="128"/>
      <c r="EL114" s="128"/>
      <c r="EM114" s="128"/>
      <c r="EN114" s="128"/>
      <c r="EO114" s="128"/>
      <c r="EP114" s="128"/>
      <c r="EQ114" s="128"/>
      <c r="ER114" s="128"/>
      <c r="ES114" s="128"/>
      <c r="ET114" s="128"/>
      <c r="EU114" s="128"/>
      <c r="EV114" s="128"/>
      <c r="EW114" s="128"/>
      <c r="EX114" s="128"/>
      <c r="EY114" s="128"/>
      <c r="EZ114" s="128"/>
      <c r="FA114" s="128"/>
      <c r="FB114" s="128"/>
      <c r="FC114" s="128"/>
      <c r="FD114" s="128"/>
      <c r="FE114" s="128"/>
      <c r="FF114" s="128"/>
      <c r="FG114" s="128"/>
      <c r="FH114" s="128"/>
      <c r="FI114" s="128"/>
      <c r="FJ114" s="128"/>
      <c r="FK114" s="128"/>
      <c r="FL114" s="128"/>
      <c r="FM114" s="128"/>
      <c r="FN114" s="128"/>
      <c r="FO114" s="128"/>
      <c r="FP114" s="128"/>
      <c r="FQ114" s="42"/>
      <c r="FR114" s="42"/>
      <c r="FS114" s="42"/>
      <c r="FT114" s="42"/>
      <c r="FU114" s="42"/>
      <c r="FV114" s="128"/>
      <c r="FW114" s="128"/>
      <c r="FX114" s="128"/>
      <c r="FY114" s="128"/>
      <c r="FZ114" s="128"/>
      <c r="GA114" s="128"/>
      <c r="GB114" s="128"/>
      <c r="GC114" s="128"/>
      <c r="GD114" s="128"/>
      <c r="GE114" s="128"/>
      <c r="GF114" s="128"/>
      <c r="GG114" s="128"/>
      <c r="GH114" s="128"/>
      <c r="GI114" s="128"/>
      <c r="GJ114" s="128"/>
      <c r="GK114" s="128"/>
      <c r="GL114" s="128"/>
      <c r="GM114" s="128"/>
      <c r="GN114" s="128"/>
      <c r="GO114" s="128"/>
      <c r="GP114" s="128"/>
      <c r="GQ114" s="128"/>
      <c r="GR114" s="128"/>
      <c r="GS114" s="128"/>
      <c r="GT114" s="128"/>
      <c r="GU114" s="128"/>
      <c r="GV114" s="128"/>
      <c r="GW114" s="128"/>
      <c r="GX114" s="128"/>
      <c r="GY114" s="128"/>
      <c r="GZ114" s="128"/>
      <c r="HA114" s="128"/>
      <c r="HB114" s="128"/>
      <c r="HC114" s="128"/>
      <c r="HD114" s="128"/>
      <c r="HE114" s="128"/>
      <c r="HF114" s="128"/>
      <c r="HG114" s="128"/>
      <c r="HH114" s="128"/>
      <c r="HI114" s="128"/>
      <c r="HJ114" s="128"/>
      <c r="HK114" s="128"/>
      <c r="HL114" s="128"/>
      <c r="HM114" s="128"/>
      <c r="HN114" s="128"/>
      <c r="HO114" s="128"/>
      <c r="HP114" s="128"/>
      <c r="HQ114" s="128"/>
      <c r="HR114" s="128"/>
      <c r="HS114" s="128"/>
      <c r="HT114" s="128"/>
      <c r="HU114" s="128"/>
      <c r="HV114" s="128"/>
      <c r="HW114" s="128"/>
      <c r="HX114" s="128"/>
      <c r="HY114" s="128"/>
      <c r="HZ114" s="128"/>
      <c r="IA114" s="128"/>
      <c r="IB114" s="128"/>
      <c r="IC114" s="128"/>
      <c r="ID114" s="128"/>
      <c r="IE114" s="128"/>
      <c r="IF114" s="128"/>
      <c r="IG114" s="128"/>
      <c r="IH114" s="128"/>
      <c r="II114" s="128"/>
      <c r="IJ114" s="128"/>
      <c r="IK114" s="128"/>
      <c r="IL114" s="128"/>
      <c r="IM114" s="128"/>
      <c r="IN114" s="128"/>
      <c r="IO114" s="128"/>
      <c r="IP114" s="128"/>
      <c r="IQ114" s="128"/>
      <c r="IR114" s="128"/>
      <c r="IS114" s="128"/>
      <c r="IT114" s="128"/>
      <c r="IU114" s="128"/>
      <c r="IV114" s="128"/>
      <c r="IW114" s="128"/>
      <c r="IX114" s="128"/>
      <c r="IY114" s="128"/>
      <c r="IZ114" s="128"/>
      <c r="JA114" s="128"/>
    </row>
    <row r="115" spans="2:261" s="17" customFormat="1" x14ac:dyDescent="0.25">
      <c r="B115" s="33"/>
      <c r="F115" s="35"/>
      <c r="G115" s="111"/>
      <c r="H115" s="33"/>
      <c r="I115" s="33"/>
      <c r="J115" s="42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128"/>
      <c r="CA115" s="128"/>
      <c r="CB115" s="128"/>
      <c r="CC115" s="128"/>
      <c r="CD115" s="128"/>
      <c r="CE115" s="128"/>
      <c r="CF115" s="128"/>
      <c r="CG115" s="128"/>
      <c r="CH115" s="128"/>
      <c r="CI115" s="128"/>
      <c r="CJ115" s="128"/>
      <c r="CK115" s="128"/>
      <c r="CL115" s="128"/>
      <c r="CM115" s="128"/>
      <c r="CN115" s="128"/>
      <c r="CO115" s="128"/>
      <c r="CP115" s="128"/>
      <c r="CQ115" s="128"/>
      <c r="CR115" s="128"/>
      <c r="CS115" s="128"/>
      <c r="CT115" s="128"/>
      <c r="CU115" s="128"/>
      <c r="CV115" s="128"/>
      <c r="CW115" s="42"/>
      <c r="CX115" s="128"/>
      <c r="CY115" s="128"/>
      <c r="CZ115" s="128"/>
      <c r="DA115" s="128"/>
      <c r="DB115" s="128"/>
      <c r="DC115" s="128"/>
      <c r="DD115" s="128"/>
      <c r="DE115" s="128"/>
      <c r="DF115" s="128"/>
      <c r="DG115" s="128"/>
      <c r="DH115" s="128"/>
      <c r="DI115" s="128"/>
      <c r="DJ115" s="128"/>
      <c r="DK115" s="128"/>
      <c r="DL115" s="128"/>
      <c r="DM115" s="128"/>
      <c r="DN115" s="128"/>
      <c r="DO115" s="128"/>
      <c r="DP115" s="128"/>
      <c r="DQ115" s="128"/>
      <c r="DR115" s="128"/>
      <c r="DS115" s="128"/>
      <c r="DT115" s="128"/>
      <c r="DU115" s="128"/>
      <c r="DV115" s="128"/>
      <c r="DW115" s="128"/>
      <c r="DX115" s="128"/>
      <c r="DY115" s="128"/>
      <c r="DZ115" s="128"/>
      <c r="EA115" s="128"/>
      <c r="EB115" s="128"/>
      <c r="EC115" s="128"/>
      <c r="ED115" s="128"/>
      <c r="EE115" s="128"/>
      <c r="EF115" s="128"/>
      <c r="EG115" s="42"/>
      <c r="EH115" s="128"/>
      <c r="EI115" s="128"/>
      <c r="EJ115" s="128"/>
      <c r="EK115" s="128"/>
      <c r="EL115" s="128"/>
      <c r="EM115" s="128"/>
      <c r="EN115" s="128"/>
      <c r="EO115" s="128"/>
      <c r="EP115" s="128"/>
      <c r="EQ115" s="128"/>
      <c r="ER115" s="128"/>
      <c r="ES115" s="128"/>
      <c r="ET115" s="128"/>
      <c r="EU115" s="128"/>
      <c r="EV115" s="128"/>
      <c r="EW115" s="128"/>
      <c r="EX115" s="128"/>
      <c r="EY115" s="128"/>
      <c r="EZ115" s="128"/>
      <c r="FA115" s="128"/>
      <c r="FB115" s="128"/>
      <c r="FC115" s="128"/>
      <c r="FD115" s="128"/>
      <c r="FE115" s="128"/>
      <c r="FF115" s="128"/>
      <c r="FG115" s="128"/>
      <c r="FH115" s="128"/>
      <c r="FI115" s="128"/>
      <c r="FJ115" s="128"/>
      <c r="FK115" s="128"/>
      <c r="FL115" s="128"/>
      <c r="FM115" s="128"/>
      <c r="FN115" s="128"/>
      <c r="FO115" s="128"/>
      <c r="FP115" s="128"/>
      <c r="FQ115" s="42"/>
      <c r="FR115" s="42"/>
      <c r="FS115" s="42"/>
      <c r="FT115" s="42"/>
      <c r="FU115" s="42"/>
      <c r="FV115" s="128"/>
      <c r="FW115" s="128"/>
      <c r="FX115" s="128"/>
      <c r="FY115" s="128"/>
      <c r="FZ115" s="128"/>
      <c r="GA115" s="128"/>
      <c r="GB115" s="128"/>
      <c r="GC115" s="128"/>
      <c r="GD115" s="128"/>
      <c r="GE115" s="128"/>
      <c r="GF115" s="128"/>
      <c r="GG115" s="128"/>
      <c r="GH115" s="128"/>
      <c r="GI115" s="128"/>
      <c r="GJ115" s="128"/>
      <c r="GK115" s="128"/>
      <c r="GL115" s="128"/>
      <c r="GM115" s="128"/>
      <c r="GN115" s="128"/>
      <c r="GO115" s="128"/>
      <c r="GP115" s="128"/>
      <c r="GQ115" s="128"/>
      <c r="GR115" s="128"/>
      <c r="GS115" s="128"/>
      <c r="GT115" s="128"/>
      <c r="GU115" s="128"/>
      <c r="GV115" s="128"/>
      <c r="GW115" s="128"/>
      <c r="GX115" s="128"/>
      <c r="GY115" s="128"/>
      <c r="GZ115" s="128"/>
      <c r="HA115" s="128"/>
      <c r="HB115" s="128"/>
      <c r="HC115" s="128"/>
      <c r="HD115" s="128"/>
      <c r="HE115" s="128"/>
      <c r="HF115" s="128"/>
      <c r="HG115" s="128"/>
      <c r="HH115" s="128"/>
      <c r="HI115" s="128"/>
      <c r="HJ115" s="128"/>
      <c r="HK115" s="128"/>
      <c r="HL115" s="128"/>
      <c r="HM115" s="128"/>
      <c r="HN115" s="128"/>
      <c r="HO115" s="128"/>
      <c r="HP115" s="128"/>
      <c r="HQ115" s="128"/>
      <c r="HR115" s="128"/>
      <c r="HS115" s="128"/>
      <c r="HT115" s="128"/>
      <c r="HU115" s="128"/>
      <c r="HV115" s="128"/>
      <c r="HW115" s="128"/>
      <c r="HX115" s="128"/>
      <c r="HY115" s="128"/>
      <c r="HZ115" s="128"/>
      <c r="IA115" s="128"/>
      <c r="IB115" s="128"/>
      <c r="IC115" s="128"/>
      <c r="ID115" s="128"/>
      <c r="IE115" s="128"/>
      <c r="IF115" s="128"/>
      <c r="IG115" s="128"/>
      <c r="IH115" s="128"/>
      <c r="II115" s="128"/>
      <c r="IJ115" s="128"/>
      <c r="IK115" s="128"/>
      <c r="IL115" s="128"/>
      <c r="IM115" s="128"/>
      <c r="IN115" s="128"/>
      <c r="IO115" s="128"/>
      <c r="IP115" s="128"/>
      <c r="IQ115" s="128"/>
      <c r="IR115" s="128"/>
      <c r="IS115" s="128"/>
      <c r="IT115" s="128"/>
      <c r="IU115" s="128"/>
      <c r="IV115" s="128"/>
      <c r="IW115" s="128"/>
      <c r="IX115" s="128"/>
      <c r="IY115" s="128"/>
      <c r="IZ115" s="128"/>
      <c r="JA115" s="128"/>
    </row>
    <row r="116" spans="2:261" s="17" customFormat="1" x14ac:dyDescent="0.25">
      <c r="B116" s="33"/>
      <c r="F116" s="35"/>
      <c r="G116" s="111"/>
      <c r="H116" s="33"/>
      <c r="I116" s="33"/>
      <c r="J116" s="42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128"/>
      <c r="CA116" s="128"/>
      <c r="CB116" s="128"/>
      <c r="CC116" s="128"/>
      <c r="CD116" s="128"/>
      <c r="CE116" s="128"/>
      <c r="CF116" s="128"/>
      <c r="CG116" s="128"/>
      <c r="CH116" s="128"/>
      <c r="CI116" s="128"/>
      <c r="CJ116" s="128"/>
      <c r="CK116" s="128"/>
      <c r="CL116" s="128"/>
      <c r="CM116" s="128"/>
      <c r="CN116" s="128"/>
      <c r="CO116" s="128"/>
      <c r="CP116" s="128"/>
      <c r="CQ116" s="128"/>
      <c r="CR116" s="128"/>
      <c r="CS116" s="128"/>
      <c r="CT116" s="128"/>
      <c r="CU116" s="128"/>
      <c r="CV116" s="128"/>
      <c r="CW116" s="42"/>
      <c r="CX116" s="128"/>
      <c r="CY116" s="128"/>
      <c r="CZ116" s="128"/>
      <c r="DA116" s="128"/>
      <c r="DB116" s="128"/>
      <c r="DC116" s="128"/>
      <c r="DD116" s="128"/>
      <c r="DE116" s="128"/>
      <c r="DF116" s="128"/>
      <c r="DG116" s="128"/>
      <c r="DH116" s="128"/>
      <c r="DI116" s="128"/>
      <c r="DJ116" s="128"/>
      <c r="DK116" s="128"/>
      <c r="DL116" s="128"/>
      <c r="DM116" s="128"/>
      <c r="DN116" s="128"/>
      <c r="DO116" s="128"/>
      <c r="DP116" s="128"/>
      <c r="DQ116" s="128"/>
      <c r="DR116" s="128"/>
      <c r="DS116" s="128"/>
      <c r="DT116" s="128"/>
      <c r="DU116" s="128"/>
      <c r="DV116" s="128"/>
      <c r="DW116" s="128"/>
      <c r="DX116" s="128"/>
      <c r="DY116" s="128"/>
      <c r="DZ116" s="128"/>
      <c r="EA116" s="128"/>
      <c r="EB116" s="128"/>
      <c r="EC116" s="128"/>
      <c r="ED116" s="128"/>
      <c r="EE116" s="128"/>
      <c r="EF116" s="128"/>
      <c r="EG116" s="42"/>
      <c r="EH116" s="128"/>
      <c r="EI116" s="128"/>
      <c r="EJ116" s="128"/>
      <c r="EK116" s="128"/>
      <c r="EL116" s="128"/>
      <c r="EM116" s="128"/>
      <c r="EN116" s="128"/>
      <c r="EO116" s="128"/>
      <c r="EP116" s="128"/>
      <c r="EQ116" s="128"/>
      <c r="ER116" s="128"/>
      <c r="ES116" s="128"/>
      <c r="ET116" s="128"/>
      <c r="EU116" s="128"/>
      <c r="EV116" s="128"/>
      <c r="EW116" s="128"/>
      <c r="EX116" s="128"/>
      <c r="EY116" s="128"/>
      <c r="EZ116" s="128"/>
      <c r="FA116" s="128"/>
      <c r="FB116" s="128"/>
      <c r="FC116" s="128"/>
      <c r="FD116" s="128"/>
      <c r="FE116" s="128"/>
      <c r="FF116" s="128"/>
      <c r="FG116" s="128"/>
      <c r="FH116" s="128"/>
      <c r="FI116" s="128"/>
      <c r="FJ116" s="128"/>
      <c r="FK116" s="128"/>
      <c r="FL116" s="128"/>
      <c r="FM116" s="128"/>
      <c r="FN116" s="128"/>
      <c r="FO116" s="128"/>
      <c r="FP116" s="128"/>
      <c r="FQ116" s="42"/>
      <c r="FR116" s="42"/>
      <c r="FS116" s="42"/>
      <c r="FT116" s="42"/>
      <c r="FU116" s="42"/>
      <c r="FV116" s="128"/>
      <c r="FW116" s="128"/>
      <c r="FX116" s="128"/>
      <c r="FY116" s="128"/>
      <c r="FZ116" s="128"/>
      <c r="GA116" s="128"/>
      <c r="GB116" s="128"/>
      <c r="GC116" s="128"/>
      <c r="GD116" s="128"/>
      <c r="GE116" s="128"/>
      <c r="GF116" s="128"/>
      <c r="GG116" s="128"/>
      <c r="GH116" s="128"/>
      <c r="GI116" s="128"/>
      <c r="GJ116" s="128"/>
      <c r="GK116" s="128"/>
      <c r="GL116" s="128"/>
      <c r="GM116" s="128"/>
      <c r="GN116" s="128"/>
      <c r="GO116" s="128"/>
      <c r="GP116" s="128"/>
      <c r="GQ116" s="128"/>
      <c r="GR116" s="128"/>
      <c r="GS116" s="128"/>
      <c r="GT116" s="128"/>
      <c r="GU116" s="128"/>
      <c r="GV116" s="128"/>
      <c r="GW116" s="128"/>
      <c r="GX116" s="128"/>
      <c r="GY116" s="128"/>
      <c r="GZ116" s="128"/>
      <c r="HA116" s="128"/>
      <c r="HB116" s="128"/>
      <c r="HC116" s="128"/>
      <c r="HD116" s="128"/>
      <c r="HE116" s="128"/>
      <c r="HF116" s="128"/>
      <c r="HG116" s="128"/>
      <c r="HH116" s="128"/>
      <c r="HI116" s="128"/>
      <c r="HJ116" s="128"/>
      <c r="HK116" s="128"/>
      <c r="HL116" s="128"/>
      <c r="HM116" s="128"/>
      <c r="HN116" s="128"/>
      <c r="HO116" s="128"/>
      <c r="HP116" s="128"/>
      <c r="HQ116" s="128"/>
      <c r="HR116" s="128"/>
      <c r="HS116" s="128"/>
      <c r="HT116" s="128"/>
      <c r="HU116" s="128"/>
      <c r="HV116" s="128"/>
      <c r="HW116" s="128"/>
      <c r="HX116" s="128"/>
      <c r="HY116" s="128"/>
      <c r="HZ116" s="128"/>
      <c r="IA116" s="128"/>
      <c r="IB116" s="128"/>
      <c r="IC116" s="128"/>
      <c r="ID116" s="128"/>
      <c r="IE116" s="128"/>
      <c r="IF116" s="128"/>
      <c r="IG116" s="128"/>
      <c r="IH116" s="128"/>
      <c r="II116" s="128"/>
      <c r="IJ116" s="128"/>
      <c r="IK116" s="128"/>
      <c r="IL116" s="128"/>
      <c r="IM116" s="128"/>
      <c r="IN116" s="128"/>
      <c r="IO116" s="128"/>
      <c r="IP116" s="128"/>
      <c r="IQ116" s="128"/>
      <c r="IR116" s="128"/>
      <c r="IS116" s="128"/>
      <c r="IT116" s="128"/>
      <c r="IU116" s="128"/>
      <c r="IV116" s="128"/>
      <c r="IW116" s="128"/>
      <c r="IX116" s="128"/>
      <c r="IY116" s="128"/>
      <c r="IZ116" s="128"/>
      <c r="JA116" s="128"/>
    </row>
    <row r="117" spans="2:261" s="17" customFormat="1" x14ac:dyDescent="0.25">
      <c r="B117" s="33"/>
      <c r="F117" s="35"/>
      <c r="G117" s="111"/>
      <c r="H117" s="33"/>
      <c r="I117" s="33"/>
      <c r="J117" s="42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128"/>
      <c r="CA117" s="128"/>
      <c r="CB117" s="128"/>
      <c r="CC117" s="128"/>
      <c r="CD117" s="128"/>
      <c r="CE117" s="128"/>
      <c r="CF117" s="128"/>
      <c r="CG117" s="128"/>
      <c r="CH117" s="128"/>
      <c r="CI117" s="128"/>
      <c r="CJ117" s="128"/>
      <c r="CK117" s="128"/>
      <c r="CL117" s="128"/>
      <c r="CM117" s="128"/>
      <c r="CN117" s="128"/>
      <c r="CO117" s="128"/>
      <c r="CP117" s="128"/>
      <c r="CQ117" s="128"/>
      <c r="CR117" s="128"/>
      <c r="CS117" s="128"/>
      <c r="CT117" s="128"/>
      <c r="CU117" s="128"/>
      <c r="CV117" s="128"/>
      <c r="CW117" s="42"/>
      <c r="CX117" s="128"/>
      <c r="CY117" s="128"/>
      <c r="CZ117" s="128"/>
      <c r="DA117" s="128"/>
      <c r="DB117" s="128"/>
      <c r="DC117" s="128"/>
      <c r="DD117" s="128"/>
      <c r="DE117" s="128"/>
      <c r="DF117" s="128"/>
      <c r="DG117" s="128"/>
      <c r="DH117" s="128"/>
      <c r="DI117" s="128"/>
      <c r="DJ117" s="128"/>
      <c r="DK117" s="128"/>
      <c r="DL117" s="128"/>
      <c r="DM117" s="128"/>
      <c r="DN117" s="128"/>
      <c r="DO117" s="128"/>
      <c r="DP117" s="128"/>
      <c r="DQ117" s="128"/>
      <c r="DR117" s="128"/>
      <c r="DS117" s="128"/>
      <c r="DT117" s="128"/>
      <c r="DU117" s="128"/>
      <c r="DV117" s="128"/>
      <c r="DW117" s="128"/>
      <c r="DX117" s="128"/>
      <c r="DY117" s="128"/>
      <c r="DZ117" s="128"/>
      <c r="EA117" s="128"/>
      <c r="EB117" s="128"/>
      <c r="EC117" s="128"/>
      <c r="ED117" s="128"/>
      <c r="EE117" s="128"/>
      <c r="EF117" s="128"/>
      <c r="EG117" s="42"/>
      <c r="EH117" s="128"/>
      <c r="EI117" s="128"/>
      <c r="EJ117" s="128"/>
      <c r="EK117" s="128"/>
      <c r="EL117" s="128"/>
      <c r="EM117" s="128"/>
      <c r="EN117" s="128"/>
      <c r="EO117" s="128"/>
      <c r="EP117" s="128"/>
      <c r="EQ117" s="128"/>
      <c r="ER117" s="128"/>
      <c r="ES117" s="128"/>
      <c r="ET117" s="128"/>
      <c r="EU117" s="128"/>
      <c r="EV117" s="128"/>
      <c r="EW117" s="128"/>
      <c r="EX117" s="128"/>
      <c r="EY117" s="128"/>
      <c r="EZ117" s="128"/>
      <c r="FA117" s="128"/>
      <c r="FB117" s="128"/>
      <c r="FC117" s="128"/>
      <c r="FD117" s="128"/>
      <c r="FE117" s="128"/>
      <c r="FF117" s="128"/>
      <c r="FG117" s="128"/>
      <c r="FH117" s="128"/>
      <c r="FI117" s="128"/>
      <c r="FJ117" s="128"/>
      <c r="FK117" s="128"/>
      <c r="FL117" s="128"/>
      <c r="FM117" s="128"/>
      <c r="FN117" s="128"/>
      <c r="FO117" s="128"/>
      <c r="FP117" s="128"/>
      <c r="FQ117" s="42"/>
      <c r="FR117" s="42"/>
      <c r="FS117" s="42"/>
      <c r="FT117" s="42"/>
      <c r="FU117" s="42"/>
      <c r="FV117" s="128"/>
      <c r="FW117" s="128"/>
      <c r="FX117" s="128"/>
      <c r="FY117" s="128"/>
      <c r="FZ117" s="128"/>
      <c r="GA117" s="128"/>
      <c r="GB117" s="128"/>
      <c r="GC117" s="128"/>
      <c r="GD117" s="128"/>
      <c r="GE117" s="128"/>
      <c r="GF117" s="128"/>
      <c r="GG117" s="128"/>
      <c r="GH117" s="128"/>
      <c r="GI117" s="128"/>
      <c r="GJ117" s="128"/>
      <c r="GK117" s="128"/>
      <c r="GL117" s="128"/>
      <c r="GM117" s="128"/>
      <c r="GN117" s="128"/>
      <c r="GO117" s="128"/>
      <c r="GP117" s="128"/>
      <c r="GQ117" s="128"/>
      <c r="GR117" s="128"/>
      <c r="GS117" s="128"/>
      <c r="GT117" s="128"/>
      <c r="GU117" s="128"/>
      <c r="GV117" s="128"/>
      <c r="GW117" s="128"/>
      <c r="GX117" s="128"/>
      <c r="GY117" s="128"/>
      <c r="GZ117" s="128"/>
      <c r="HA117" s="128"/>
      <c r="HB117" s="128"/>
      <c r="HC117" s="128"/>
      <c r="HD117" s="128"/>
      <c r="HE117" s="128"/>
      <c r="HF117" s="128"/>
      <c r="HG117" s="128"/>
      <c r="HH117" s="128"/>
      <c r="HI117" s="128"/>
      <c r="HJ117" s="128"/>
      <c r="HK117" s="128"/>
      <c r="HL117" s="128"/>
      <c r="HM117" s="128"/>
      <c r="HN117" s="128"/>
      <c r="HO117" s="128"/>
      <c r="HP117" s="128"/>
      <c r="HQ117" s="128"/>
      <c r="HR117" s="128"/>
      <c r="HS117" s="128"/>
      <c r="HT117" s="128"/>
      <c r="HU117" s="128"/>
      <c r="HV117" s="128"/>
      <c r="HW117" s="128"/>
      <c r="HX117" s="128"/>
      <c r="HY117" s="128"/>
      <c r="HZ117" s="128"/>
      <c r="IA117" s="128"/>
      <c r="IB117" s="128"/>
      <c r="IC117" s="128"/>
      <c r="ID117" s="128"/>
      <c r="IE117" s="128"/>
      <c r="IF117" s="128"/>
      <c r="IG117" s="128"/>
      <c r="IH117" s="128"/>
      <c r="II117" s="128"/>
      <c r="IJ117" s="128"/>
      <c r="IK117" s="128"/>
      <c r="IL117" s="128"/>
      <c r="IM117" s="128"/>
      <c r="IN117" s="128"/>
      <c r="IO117" s="128"/>
      <c r="IP117" s="128"/>
      <c r="IQ117" s="128"/>
      <c r="IR117" s="128"/>
      <c r="IS117" s="128"/>
      <c r="IT117" s="128"/>
      <c r="IU117" s="128"/>
      <c r="IV117" s="128"/>
      <c r="IW117" s="128"/>
      <c r="IX117" s="128"/>
      <c r="IY117" s="128"/>
      <c r="IZ117" s="128"/>
      <c r="JA117" s="128"/>
    </row>
    <row r="118" spans="2:261" s="17" customFormat="1" x14ac:dyDescent="0.25">
      <c r="B118" s="33"/>
      <c r="F118" s="35"/>
      <c r="G118" s="111"/>
      <c r="H118" s="33"/>
      <c r="I118" s="33"/>
      <c r="J118" s="42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128"/>
      <c r="CA118" s="128"/>
      <c r="CB118" s="128"/>
      <c r="CC118" s="128"/>
      <c r="CD118" s="128"/>
      <c r="CE118" s="128"/>
      <c r="CF118" s="128"/>
      <c r="CG118" s="128"/>
      <c r="CH118" s="128"/>
      <c r="CI118" s="128"/>
      <c r="CJ118" s="128"/>
      <c r="CK118" s="128"/>
      <c r="CL118" s="128"/>
      <c r="CM118" s="128"/>
      <c r="CN118" s="128"/>
      <c r="CO118" s="128"/>
      <c r="CP118" s="128"/>
      <c r="CQ118" s="128"/>
      <c r="CR118" s="128"/>
      <c r="CS118" s="128"/>
      <c r="CT118" s="128"/>
      <c r="CU118" s="128"/>
      <c r="CV118" s="128"/>
      <c r="CW118" s="42"/>
      <c r="CX118" s="128"/>
      <c r="CY118" s="128"/>
      <c r="CZ118" s="128"/>
      <c r="DA118" s="128"/>
      <c r="DB118" s="128"/>
      <c r="DC118" s="128"/>
      <c r="DD118" s="128"/>
      <c r="DE118" s="128"/>
      <c r="DF118" s="128"/>
      <c r="DG118" s="128"/>
      <c r="DH118" s="128"/>
      <c r="DI118" s="128"/>
      <c r="DJ118" s="128"/>
      <c r="DK118" s="128"/>
      <c r="DL118" s="128"/>
      <c r="DM118" s="128"/>
      <c r="DN118" s="128"/>
      <c r="DO118" s="128"/>
      <c r="DP118" s="128"/>
      <c r="DQ118" s="128"/>
      <c r="DR118" s="128"/>
      <c r="DS118" s="128"/>
      <c r="DT118" s="128"/>
      <c r="DU118" s="128"/>
      <c r="DV118" s="128"/>
      <c r="DW118" s="128"/>
      <c r="DX118" s="128"/>
      <c r="DY118" s="128"/>
      <c r="DZ118" s="128"/>
      <c r="EA118" s="128"/>
      <c r="EB118" s="128"/>
      <c r="EC118" s="128"/>
      <c r="ED118" s="128"/>
      <c r="EE118" s="128"/>
      <c r="EF118" s="128"/>
      <c r="EG118" s="42"/>
      <c r="EH118" s="128"/>
      <c r="EI118" s="128"/>
      <c r="EJ118" s="128"/>
      <c r="EK118" s="128"/>
      <c r="EL118" s="128"/>
      <c r="EM118" s="128"/>
      <c r="EN118" s="128"/>
      <c r="EO118" s="128"/>
      <c r="EP118" s="128"/>
      <c r="EQ118" s="128"/>
      <c r="ER118" s="128"/>
      <c r="ES118" s="128"/>
      <c r="ET118" s="128"/>
      <c r="EU118" s="128"/>
      <c r="EV118" s="128"/>
      <c r="EW118" s="128"/>
      <c r="EX118" s="128"/>
      <c r="EY118" s="128"/>
      <c r="EZ118" s="128"/>
      <c r="FA118" s="128"/>
      <c r="FB118" s="128"/>
      <c r="FC118" s="128"/>
      <c r="FD118" s="128"/>
      <c r="FE118" s="128"/>
      <c r="FF118" s="128"/>
      <c r="FG118" s="128"/>
      <c r="FH118" s="128"/>
      <c r="FI118" s="128"/>
      <c r="FJ118" s="128"/>
      <c r="FK118" s="128"/>
      <c r="FL118" s="128"/>
      <c r="FM118" s="128"/>
      <c r="FN118" s="128"/>
      <c r="FO118" s="128"/>
      <c r="FP118" s="128"/>
      <c r="FQ118" s="42"/>
      <c r="FR118" s="42"/>
      <c r="FS118" s="42"/>
      <c r="FT118" s="42"/>
      <c r="FU118" s="42"/>
      <c r="FV118" s="128"/>
      <c r="FW118" s="128"/>
      <c r="FX118" s="128"/>
      <c r="FY118" s="128"/>
      <c r="FZ118" s="128"/>
      <c r="GA118" s="128"/>
      <c r="GB118" s="128"/>
      <c r="GC118" s="128"/>
      <c r="GD118" s="128"/>
      <c r="GE118" s="128"/>
      <c r="GF118" s="128"/>
      <c r="GG118" s="128"/>
      <c r="GH118" s="128"/>
      <c r="GI118" s="128"/>
      <c r="GJ118" s="128"/>
      <c r="GK118" s="128"/>
      <c r="GL118" s="128"/>
      <c r="GM118" s="128"/>
      <c r="GN118" s="128"/>
      <c r="GO118" s="128"/>
      <c r="GP118" s="128"/>
      <c r="GQ118" s="128"/>
      <c r="GR118" s="128"/>
      <c r="GS118" s="128"/>
      <c r="GT118" s="128"/>
      <c r="GU118" s="128"/>
      <c r="GV118" s="128"/>
      <c r="GW118" s="128"/>
      <c r="GX118" s="128"/>
      <c r="GY118" s="128"/>
      <c r="GZ118" s="128"/>
      <c r="HA118" s="128"/>
      <c r="HB118" s="128"/>
      <c r="HC118" s="128"/>
      <c r="HD118" s="128"/>
      <c r="HE118" s="128"/>
      <c r="HF118" s="128"/>
      <c r="HG118" s="128"/>
      <c r="HH118" s="128"/>
      <c r="HI118" s="128"/>
      <c r="HJ118" s="128"/>
      <c r="HK118" s="128"/>
      <c r="HL118" s="128"/>
      <c r="HM118" s="128"/>
      <c r="HN118" s="128"/>
      <c r="HO118" s="128"/>
      <c r="HP118" s="128"/>
      <c r="HQ118" s="128"/>
      <c r="HR118" s="128"/>
      <c r="HS118" s="128"/>
      <c r="HT118" s="128"/>
      <c r="HU118" s="128"/>
      <c r="HV118" s="128"/>
      <c r="HW118" s="128"/>
      <c r="HX118" s="128"/>
      <c r="HY118" s="128"/>
      <c r="HZ118" s="128"/>
      <c r="IA118" s="128"/>
      <c r="IB118" s="128"/>
      <c r="IC118" s="128"/>
      <c r="ID118" s="128"/>
      <c r="IE118" s="128"/>
      <c r="IF118" s="128"/>
      <c r="IG118" s="128"/>
      <c r="IH118" s="128"/>
      <c r="II118" s="128"/>
      <c r="IJ118" s="128"/>
      <c r="IK118" s="128"/>
      <c r="IL118" s="128"/>
      <c r="IM118" s="128"/>
      <c r="IN118" s="128"/>
      <c r="IO118" s="128"/>
      <c r="IP118" s="128"/>
      <c r="IQ118" s="128"/>
      <c r="IR118" s="128"/>
      <c r="IS118" s="128"/>
      <c r="IT118" s="128"/>
      <c r="IU118" s="128"/>
      <c r="IV118" s="128"/>
      <c r="IW118" s="128"/>
      <c r="IX118" s="128"/>
      <c r="IY118" s="128"/>
      <c r="IZ118" s="128"/>
      <c r="JA118" s="128"/>
    </row>
    <row r="119" spans="2:261" s="17" customFormat="1" x14ac:dyDescent="0.25">
      <c r="B119" s="33"/>
      <c r="F119" s="35"/>
      <c r="G119" s="111"/>
      <c r="H119" s="33"/>
      <c r="I119" s="33"/>
      <c r="J119" s="42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128"/>
      <c r="CA119" s="128"/>
      <c r="CB119" s="128"/>
      <c r="CC119" s="128"/>
      <c r="CD119" s="128"/>
      <c r="CE119" s="128"/>
      <c r="CF119" s="128"/>
      <c r="CG119" s="128"/>
      <c r="CH119" s="128"/>
      <c r="CI119" s="128"/>
      <c r="CJ119" s="128"/>
      <c r="CK119" s="128"/>
      <c r="CL119" s="128"/>
      <c r="CM119" s="128"/>
      <c r="CN119" s="128"/>
      <c r="CO119" s="128"/>
      <c r="CP119" s="128"/>
      <c r="CQ119" s="128"/>
      <c r="CR119" s="128"/>
      <c r="CS119" s="128"/>
      <c r="CT119" s="128"/>
      <c r="CU119" s="128"/>
      <c r="CV119" s="128"/>
      <c r="CW119" s="42"/>
      <c r="CX119" s="128"/>
      <c r="CY119" s="128"/>
      <c r="CZ119" s="128"/>
      <c r="DA119" s="128"/>
      <c r="DB119" s="128"/>
      <c r="DC119" s="128"/>
      <c r="DD119" s="128"/>
      <c r="DE119" s="128"/>
      <c r="DF119" s="128"/>
      <c r="DG119" s="128"/>
      <c r="DH119" s="128"/>
      <c r="DI119" s="128"/>
      <c r="DJ119" s="128"/>
      <c r="DK119" s="128"/>
      <c r="DL119" s="128"/>
      <c r="DM119" s="128"/>
      <c r="DN119" s="128"/>
      <c r="DO119" s="128"/>
      <c r="DP119" s="128"/>
      <c r="DQ119" s="128"/>
      <c r="DR119" s="128"/>
      <c r="DS119" s="128"/>
      <c r="DT119" s="128"/>
      <c r="DU119" s="128"/>
      <c r="DV119" s="128"/>
      <c r="DW119" s="128"/>
      <c r="DX119" s="128"/>
      <c r="DY119" s="128"/>
      <c r="DZ119" s="128"/>
      <c r="EA119" s="128"/>
      <c r="EB119" s="128"/>
      <c r="EC119" s="128"/>
      <c r="ED119" s="128"/>
      <c r="EE119" s="128"/>
      <c r="EF119" s="128"/>
      <c r="EG119" s="42"/>
      <c r="EH119" s="128"/>
      <c r="EI119" s="128"/>
      <c r="EJ119" s="128"/>
      <c r="EK119" s="128"/>
      <c r="EL119" s="128"/>
      <c r="EM119" s="128"/>
      <c r="EN119" s="128"/>
      <c r="EO119" s="128"/>
      <c r="EP119" s="128"/>
      <c r="EQ119" s="128"/>
      <c r="ER119" s="128"/>
      <c r="ES119" s="128"/>
      <c r="ET119" s="128"/>
      <c r="EU119" s="128"/>
      <c r="EV119" s="128"/>
      <c r="EW119" s="128"/>
      <c r="EX119" s="128"/>
      <c r="EY119" s="128"/>
      <c r="EZ119" s="128"/>
      <c r="FA119" s="128"/>
      <c r="FB119" s="128"/>
      <c r="FC119" s="128"/>
      <c r="FD119" s="128"/>
      <c r="FE119" s="128"/>
      <c r="FF119" s="128"/>
      <c r="FG119" s="128"/>
      <c r="FH119" s="128"/>
      <c r="FI119" s="128"/>
      <c r="FJ119" s="128"/>
      <c r="FK119" s="128"/>
      <c r="FL119" s="128"/>
      <c r="FM119" s="128"/>
      <c r="FN119" s="128"/>
      <c r="FO119" s="128"/>
      <c r="FP119" s="128"/>
      <c r="FQ119" s="42"/>
      <c r="FR119" s="42"/>
      <c r="FS119" s="42"/>
      <c r="FT119" s="42"/>
      <c r="FU119" s="42"/>
      <c r="FV119" s="128"/>
      <c r="FW119" s="128"/>
      <c r="FX119" s="128"/>
      <c r="FY119" s="128"/>
      <c r="FZ119" s="128"/>
      <c r="GA119" s="128"/>
      <c r="GB119" s="128"/>
      <c r="GC119" s="128"/>
      <c r="GD119" s="128"/>
      <c r="GE119" s="128"/>
      <c r="GF119" s="128"/>
      <c r="GG119" s="128"/>
      <c r="GH119" s="128"/>
      <c r="GI119" s="128"/>
      <c r="GJ119" s="128"/>
      <c r="GK119" s="128"/>
      <c r="GL119" s="128"/>
      <c r="GM119" s="128"/>
      <c r="GN119" s="128"/>
      <c r="GO119" s="128"/>
      <c r="GP119" s="128"/>
      <c r="GQ119" s="128"/>
      <c r="GR119" s="128"/>
      <c r="GS119" s="128"/>
      <c r="GT119" s="128"/>
      <c r="GU119" s="128"/>
      <c r="GV119" s="128"/>
      <c r="GW119" s="128"/>
      <c r="GX119" s="128"/>
      <c r="GY119" s="128"/>
      <c r="GZ119" s="128"/>
      <c r="HA119" s="128"/>
      <c r="HB119" s="128"/>
      <c r="HC119" s="128"/>
      <c r="HD119" s="128"/>
      <c r="HE119" s="128"/>
      <c r="HF119" s="128"/>
      <c r="HG119" s="128"/>
      <c r="HH119" s="128"/>
      <c r="HI119" s="128"/>
      <c r="HJ119" s="128"/>
      <c r="HK119" s="128"/>
      <c r="HL119" s="128"/>
      <c r="HM119" s="128"/>
      <c r="HN119" s="128"/>
      <c r="HO119" s="128"/>
      <c r="HP119" s="128"/>
      <c r="HQ119" s="128"/>
      <c r="HR119" s="128"/>
      <c r="HS119" s="128"/>
      <c r="HT119" s="128"/>
      <c r="HU119" s="128"/>
      <c r="HV119" s="128"/>
      <c r="HW119" s="128"/>
      <c r="HX119" s="128"/>
      <c r="HY119" s="128"/>
      <c r="HZ119" s="128"/>
      <c r="IA119" s="128"/>
      <c r="IB119" s="128"/>
      <c r="IC119" s="128"/>
      <c r="ID119" s="128"/>
      <c r="IE119" s="128"/>
      <c r="IF119" s="128"/>
      <c r="IG119" s="128"/>
      <c r="IH119" s="128"/>
      <c r="II119" s="128"/>
      <c r="IJ119" s="128"/>
      <c r="IK119" s="128"/>
      <c r="IL119" s="128"/>
      <c r="IM119" s="128"/>
      <c r="IN119" s="128"/>
      <c r="IO119" s="128"/>
      <c r="IP119" s="128"/>
      <c r="IQ119" s="128"/>
      <c r="IR119" s="128"/>
      <c r="IS119" s="128"/>
      <c r="IT119" s="128"/>
      <c r="IU119" s="128"/>
      <c r="IV119" s="128"/>
      <c r="IW119" s="128"/>
      <c r="IX119" s="128"/>
      <c r="IY119" s="128"/>
      <c r="IZ119" s="128"/>
      <c r="JA119" s="128"/>
    </row>
    <row r="120" spans="2:261" s="17" customFormat="1" x14ac:dyDescent="0.25">
      <c r="B120" s="33"/>
      <c r="F120" s="35"/>
      <c r="G120" s="111"/>
      <c r="H120" s="33"/>
      <c r="I120" s="33"/>
      <c r="J120" s="42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128"/>
      <c r="CA120" s="128"/>
      <c r="CB120" s="128"/>
      <c r="CC120" s="128"/>
      <c r="CD120" s="128"/>
      <c r="CE120" s="128"/>
      <c r="CF120" s="128"/>
      <c r="CG120" s="128"/>
      <c r="CH120" s="128"/>
      <c r="CI120" s="128"/>
      <c r="CJ120" s="128"/>
      <c r="CK120" s="128"/>
      <c r="CL120" s="128"/>
      <c r="CM120" s="128"/>
      <c r="CN120" s="128"/>
      <c r="CO120" s="128"/>
      <c r="CP120" s="128"/>
      <c r="CQ120" s="128"/>
      <c r="CR120" s="128"/>
      <c r="CS120" s="128"/>
      <c r="CT120" s="128"/>
      <c r="CU120" s="128"/>
      <c r="CV120" s="128"/>
      <c r="CW120" s="42"/>
      <c r="CX120" s="128"/>
      <c r="CY120" s="128"/>
      <c r="CZ120" s="128"/>
      <c r="DA120" s="128"/>
      <c r="DB120" s="128"/>
      <c r="DC120" s="128"/>
      <c r="DD120" s="128"/>
      <c r="DE120" s="128"/>
      <c r="DF120" s="128"/>
      <c r="DG120" s="128"/>
      <c r="DH120" s="128"/>
      <c r="DI120" s="128"/>
      <c r="DJ120" s="128"/>
      <c r="DK120" s="128"/>
      <c r="DL120" s="128"/>
      <c r="DM120" s="128"/>
      <c r="DN120" s="128"/>
      <c r="DO120" s="128"/>
      <c r="DP120" s="128"/>
      <c r="DQ120" s="128"/>
      <c r="DR120" s="128"/>
      <c r="DS120" s="128"/>
      <c r="DT120" s="128"/>
      <c r="DU120" s="128"/>
      <c r="DV120" s="128"/>
      <c r="DW120" s="128"/>
      <c r="DX120" s="128"/>
      <c r="DY120" s="128"/>
      <c r="DZ120" s="128"/>
      <c r="EA120" s="128"/>
      <c r="EB120" s="128"/>
      <c r="EC120" s="128"/>
      <c r="ED120" s="128"/>
      <c r="EE120" s="128"/>
      <c r="EF120" s="128"/>
      <c r="EG120" s="42"/>
      <c r="EH120" s="128"/>
      <c r="EI120" s="128"/>
      <c r="EJ120" s="128"/>
      <c r="EK120" s="128"/>
      <c r="EL120" s="128"/>
      <c r="EM120" s="128"/>
      <c r="EN120" s="128"/>
      <c r="EO120" s="128"/>
      <c r="EP120" s="128"/>
      <c r="EQ120" s="128"/>
      <c r="ER120" s="128"/>
      <c r="ES120" s="128"/>
      <c r="ET120" s="128"/>
      <c r="EU120" s="128"/>
      <c r="EV120" s="128"/>
      <c r="EW120" s="128"/>
      <c r="EX120" s="128"/>
      <c r="EY120" s="128"/>
      <c r="EZ120" s="128"/>
      <c r="FA120" s="128"/>
      <c r="FB120" s="128"/>
      <c r="FC120" s="128"/>
      <c r="FD120" s="128"/>
      <c r="FE120" s="128"/>
      <c r="FF120" s="128"/>
      <c r="FG120" s="128"/>
      <c r="FH120" s="128"/>
      <c r="FI120" s="128"/>
      <c r="FJ120" s="128"/>
      <c r="FK120" s="128"/>
      <c r="FL120" s="128"/>
      <c r="FM120" s="128"/>
      <c r="FN120" s="128"/>
      <c r="FO120" s="128"/>
      <c r="FP120" s="128"/>
      <c r="FQ120" s="42"/>
      <c r="FR120" s="42"/>
      <c r="FS120" s="42"/>
      <c r="FT120" s="42"/>
      <c r="FU120" s="42"/>
      <c r="FV120" s="128"/>
      <c r="FW120" s="128"/>
      <c r="FX120" s="128"/>
      <c r="FY120" s="128"/>
      <c r="FZ120" s="128"/>
      <c r="GA120" s="128"/>
      <c r="GB120" s="128"/>
      <c r="GC120" s="128"/>
      <c r="GD120" s="128"/>
      <c r="GE120" s="128"/>
      <c r="GF120" s="128"/>
      <c r="GG120" s="128"/>
      <c r="GH120" s="128"/>
      <c r="GI120" s="128"/>
      <c r="GJ120" s="128"/>
      <c r="GK120" s="128"/>
      <c r="GL120" s="128"/>
      <c r="GM120" s="128"/>
      <c r="GN120" s="128"/>
      <c r="GO120" s="128"/>
      <c r="GP120" s="128"/>
      <c r="GQ120" s="128"/>
      <c r="GR120" s="128"/>
      <c r="GS120" s="128"/>
      <c r="GT120" s="128"/>
      <c r="GU120" s="128"/>
      <c r="GV120" s="128"/>
      <c r="GW120" s="128"/>
      <c r="GX120" s="128"/>
      <c r="GY120" s="128"/>
      <c r="GZ120" s="128"/>
      <c r="HA120" s="128"/>
      <c r="HB120" s="128"/>
      <c r="HC120" s="128"/>
      <c r="HD120" s="128"/>
      <c r="HE120" s="128"/>
      <c r="HF120" s="128"/>
      <c r="HG120" s="128"/>
      <c r="HH120" s="128"/>
      <c r="HI120" s="128"/>
      <c r="HJ120" s="128"/>
      <c r="HK120" s="128"/>
      <c r="HL120" s="128"/>
      <c r="HM120" s="128"/>
      <c r="HN120" s="128"/>
      <c r="HO120" s="128"/>
      <c r="HP120" s="128"/>
      <c r="HQ120" s="128"/>
      <c r="HR120" s="128"/>
      <c r="HS120" s="128"/>
      <c r="HT120" s="128"/>
      <c r="HU120" s="128"/>
      <c r="HV120" s="128"/>
      <c r="HW120" s="128"/>
      <c r="HX120" s="128"/>
      <c r="HY120" s="128"/>
      <c r="HZ120" s="128"/>
      <c r="IA120" s="128"/>
      <c r="IB120" s="128"/>
      <c r="IC120" s="128"/>
      <c r="ID120" s="128"/>
      <c r="IE120" s="128"/>
      <c r="IF120" s="128"/>
      <c r="IG120" s="128"/>
      <c r="IH120" s="128"/>
      <c r="II120" s="128"/>
      <c r="IJ120" s="128"/>
      <c r="IK120" s="128"/>
      <c r="IL120" s="128"/>
      <c r="IM120" s="128"/>
      <c r="IN120" s="128"/>
      <c r="IO120" s="128"/>
      <c r="IP120" s="128"/>
      <c r="IQ120" s="128"/>
      <c r="IR120" s="128"/>
      <c r="IS120" s="128"/>
      <c r="IT120" s="128"/>
      <c r="IU120" s="128"/>
      <c r="IV120" s="128"/>
      <c r="IW120" s="128"/>
      <c r="IX120" s="128"/>
      <c r="IY120" s="128"/>
      <c r="IZ120" s="128"/>
      <c r="JA120" s="128"/>
    </row>
    <row r="121" spans="2:261" s="17" customFormat="1" x14ac:dyDescent="0.25">
      <c r="B121" s="33"/>
      <c r="F121" s="35"/>
      <c r="G121" s="111"/>
      <c r="H121" s="33"/>
      <c r="I121" s="33"/>
      <c r="J121" s="42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128"/>
      <c r="CA121" s="128"/>
      <c r="CB121" s="128"/>
      <c r="CC121" s="128"/>
      <c r="CD121" s="128"/>
      <c r="CE121" s="128"/>
      <c r="CF121" s="128"/>
      <c r="CG121" s="128"/>
      <c r="CH121" s="128"/>
      <c r="CI121" s="128"/>
      <c r="CJ121" s="128"/>
      <c r="CK121" s="128"/>
      <c r="CL121" s="128"/>
      <c r="CM121" s="128"/>
      <c r="CN121" s="128"/>
      <c r="CO121" s="128"/>
      <c r="CP121" s="128"/>
      <c r="CQ121" s="128"/>
      <c r="CR121" s="128"/>
      <c r="CS121" s="128"/>
      <c r="CT121" s="128"/>
      <c r="CU121" s="128"/>
      <c r="CV121" s="128"/>
      <c r="CW121" s="42"/>
      <c r="CX121" s="128"/>
      <c r="CY121" s="128"/>
      <c r="CZ121" s="128"/>
      <c r="DA121" s="128"/>
      <c r="DB121" s="128"/>
      <c r="DC121" s="128"/>
      <c r="DD121" s="128"/>
      <c r="DE121" s="128"/>
      <c r="DF121" s="128"/>
      <c r="DG121" s="128"/>
      <c r="DH121" s="128"/>
      <c r="DI121" s="128"/>
      <c r="DJ121" s="128"/>
      <c r="DK121" s="128"/>
      <c r="DL121" s="128"/>
      <c r="DM121" s="128"/>
      <c r="DN121" s="128"/>
      <c r="DO121" s="128"/>
      <c r="DP121" s="128"/>
      <c r="DQ121" s="128"/>
      <c r="DR121" s="128"/>
      <c r="DS121" s="128"/>
      <c r="DT121" s="128"/>
      <c r="DU121" s="128"/>
      <c r="DV121" s="128"/>
      <c r="DW121" s="128"/>
      <c r="DX121" s="128"/>
      <c r="DY121" s="128"/>
      <c r="DZ121" s="128"/>
      <c r="EA121" s="128"/>
      <c r="EB121" s="128"/>
      <c r="EC121" s="128"/>
      <c r="ED121" s="128"/>
      <c r="EE121" s="128"/>
      <c r="EF121" s="128"/>
      <c r="EG121" s="42"/>
      <c r="EH121" s="128"/>
      <c r="EI121" s="128"/>
      <c r="EJ121" s="128"/>
      <c r="EK121" s="128"/>
      <c r="EL121" s="128"/>
      <c r="EM121" s="128"/>
      <c r="EN121" s="128"/>
      <c r="EO121" s="128"/>
      <c r="EP121" s="128"/>
      <c r="EQ121" s="128"/>
      <c r="ER121" s="128"/>
      <c r="ES121" s="128"/>
      <c r="ET121" s="128"/>
      <c r="EU121" s="128"/>
      <c r="EV121" s="128"/>
      <c r="EW121" s="128"/>
      <c r="EX121" s="128"/>
      <c r="EY121" s="128"/>
      <c r="EZ121" s="128"/>
      <c r="FA121" s="128"/>
      <c r="FB121" s="128"/>
      <c r="FC121" s="128"/>
      <c r="FD121" s="128"/>
      <c r="FE121" s="128"/>
      <c r="FF121" s="128"/>
      <c r="FG121" s="128"/>
      <c r="FH121" s="128"/>
      <c r="FI121" s="128"/>
      <c r="FJ121" s="128"/>
      <c r="FK121" s="128"/>
      <c r="FL121" s="128"/>
      <c r="FM121" s="128"/>
      <c r="FN121" s="128"/>
      <c r="FO121" s="128"/>
      <c r="FP121" s="128"/>
      <c r="FQ121" s="42"/>
      <c r="FR121" s="42"/>
      <c r="FS121" s="42"/>
      <c r="FT121" s="42"/>
      <c r="FU121" s="42"/>
      <c r="FV121" s="128"/>
      <c r="FW121" s="128"/>
      <c r="FX121" s="128"/>
      <c r="FY121" s="128"/>
      <c r="FZ121" s="128"/>
      <c r="GA121" s="128"/>
      <c r="GB121" s="128"/>
      <c r="GC121" s="128"/>
      <c r="GD121" s="128"/>
      <c r="GE121" s="128"/>
      <c r="GF121" s="128"/>
      <c r="GG121" s="128"/>
      <c r="GH121" s="128"/>
      <c r="GI121" s="128"/>
      <c r="GJ121" s="128"/>
      <c r="GK121" s="128"/>
      <c r="GL121" s="128"/>
      <c r="GM121" s="128"/>
      <c r="GN121" s="128"/>
      <c r="GO121" s="128"/>
      <c r="GP121" s="128"/>
      <c r="GQ121" s="128"/>
      <c r="GR121" s="128"/>
      <c r="GS121" s="128"/>
      <c r="GT121" s="128"/>
      <c r="GU121" s="128"/>
      <c r="GV121" s="128"/>
      <c r="GW121" s="128"/>
      <c r="GX121" s="128"/>
      <c r="GY121" s="128"/>
      <c r="GZ121" s="128"/>
      <c r="HA121" s="128"/>
      <c r="HB121" s="128"/>
      <c r="HC121" s="128"/>
      <c r="HD121" s="128"/>
      <c r="HE121" s="128"/>
      <c r="HF121" s="128"/>
      <c r="HG121" s="128"/>
      <c r="HH121" s="128"/>
      <c r="HI121" s="128"/>
      <c r="HJ121" s="128"/>
      <c r="HK121" s="128"/>
      <c r="HL121" s="128"/>
      <c r="HM121" s="128"/>
      <c r="HN121" s="128"/>
      <c r="HO121" s="128"/>
      <c r="HP121" s="128"/>
      <c r="HQ121" s="128"/>
      <c r="HR121" s="128"/>
      <c r="HS121" s="128"/>
      <c r="HT121" s="128"/>
      <c r="HU121" s="128"/>
      <c r="HV121" s="128"/>
      <c r="HW121" s="128"/>
      <c r="HX121" s="128"/>
      <c r="HY121" s="128"/>
      <c r="HZ121" s="128"/>
      <c r="IA121" s="128"/>
      <c r="IB121" s="128"/>
      <c r="IC121" s="128"/>
      <c r="ID121" s="128"/>
      <c r="IE121" s="128"/>
      <c r="IF121" s="128"/>
      <c r="IG121" s="128"/>
      <c r="IH121" s="128"/>
      <c r="II121" s="128"/>
      <c r="IJ121" s="128"/>
      <c r="IK121" s="128"/>
      <c r="IL121" s="128"/>
      <c r="IM121" s="128"/>
      <c r="IN121" s="128"/>
      <c r="IO121" s="128"/>
      <c r="IP121" s="128"/>
      <c r="IQ121" s="128"/>
      <c r="IR121" s="128"/>
      <c r="IS121" s="128"/>
      <c r="IT121" s="128"/>
      <c r="IU121" s="128"/>
      <c r="IV121" s="128"/>
      <c r="IW121" s="128"/>
      <c r="IX121" s="128"/>
      <c r="IY121" s="128"/>
      <c r="IZ121" s="128"/>
      <c r="JA121" s="128"/>
    </row>
    <row r="122" spans="2:261" s="17" customFormat="1" x14ac:dyDescent="0.25">
      <c r="B122" s="33"/>
      <c r="F122" s="35"/>
      <c r="G122" s="111"/>
      <c r="H122" s="33"/>
      <c r="I122" s="33"/>
      <c r="J122" s="42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128"/>
      <c r="CA122" s="128"/>
      <c r="CB122" s="128"/>
      <c r="CC122" s="128"/>
      <c r="CD122" s="128"/>
      <c r="CE122" s="128"/>
      <c r="CF122" s="128"/>
      <c r="CG122" s="128"/>
      <c r="CH122" s="128"/>
      <c r="CI122" s="128"/>
      <c r="CJ122" s="128"/>
      <c r="CK122" s="128"/>
      <c r="CL122" s="128"/>
      <c r="CM122" s="128"/>
      <c r="CN122" s="128"/>
      <c r="CO122" s="128"/>
      <c r="CP122" s="128"/>
      <c r="CQ122" s="128"/>
      <c r="CR122" s="128"/>
      <c r="CS122" s="128"/>
      <c r="CT122" s="128"/>
      <c r="CU122" s="128"/>
      <c r="CV122" s="128"/>
      <c r="CW122" s="42"/>
      <c r="CX122" s="128"/>
      <c r="CY122" s="128"/>
      <c r="CZ122" s="128"/>
      <c r="DA122" s="128"/>
      <c r="DB122" s="128"/>
      <c r="DC122" s="128"/>
      <c r="DD122" s="128"/>
      <c r="DE122" s="128"/>
      <c r="DF122" s="128"/>
      <c r="DG122" s="128"/>
      <c r="DH122" s="128"/>
      <c r="DI122" s="128"/>
      <c r="DJ122" s="128"/>
      <c r="DK122" s="128"/>
      <c r="DL122" s="128"/>
      <c r="DM122" s="128"/>
      <c r="DN122" s="128"/>
      <c r="DO122" s="128"/>
      <c r="DP122" s="128"/>
      <c r="DQ122" s="128"/>
      <c r="DR122" s="128"/>
      <c r="DS122" s="128"/>
      <c r="DT122" s="128"/>
      <c r="DU122" s="128"/>
      <c r="DV122" s="128"/>
      <c r="DW122" s="128"/>
      <c r="DX122" s="128"/>
      <c r="DY122" s="128"/>
      <c r="DZ122" s="128"/>
      <c r="EA122" s="128"/>
      <c r="EB122" s="128"/>
      <c r="EC122" s="128"/>
      <c r="ED122" s="128"/>
      <c r="EE122" s="128"/>
      <c r="EF122" s="128"/>
      <c r="EG122" s="42"/>
      <c r="EH122" s="128"/>
      <c r="EI122" s="128"/>
      <c r="EJ122" s="128"/>
      <c r="EK122" s="128"/>
      <c r="EL122" s="128"/>
      <c r="EM122" s="128"/>
      <c r="EN122" s="128"/>
      <c r="EO122" s="128"/>
      <c r="EP122" s="128"/>
      <c r="EQ122" s="128"/>
      <c r="ER122" s="128"/>
      <c r="ES122" s="128"/>
      <c r="ET122" s="128"/>
      <c r="EU122" s="128"/>
      <c r="EV122" s="128"/>
      <c r="EW122" s="128"/>
      <c r="EX122" s="128"/>
      <c r="EY122" s="128"/>
      <c r="EZ122" s="128"/>
      <c r="FA122" s="128"/>
      <c r="FB122" s="128"/>
      <c r="FC122" s="128"/>
      <c r="FD122" s="128"/>
      <c r="FE122" s="128"/>
      <c r="FF122" s="128"/>
      <c r="FG122" s="128"/>
      <c r="FH122" s="128"/>
      <c r="FI122" s="128"/>
      <c r="FJ122" s="128"/>
      <c r="FK122" s="128"/>
      <c r="FL122" s="128"/>
      <c r="FM122" s="128"/>
      <c r="FN122" s="128"/>
      <c r="FO122" s="128"/>
      <c r="FP122" s="128"/>
      <c r="FQ122" s="42"/>
      <c r="FR122" s="42"/>
      <c r="FS122" s="42"/>
      <c r="FT122" s="42"/>
      <c r="FU122" s="42"/>
      <c r="FV122" s="128"/>
      <c r="FW122" s="128"/>
      <c r="FX122" s="128"/>
      <c r="FY122" s="128"/>
      <c r="FZ122" s="128"/>
      <c r="GA122" s="128"/>
      <c r="GB122" s="128"/>
      <c r="GC122" s="128"/>
      <c r="GD122" s="128"/>
      <c r="GE122" s="128"/>
      <c r="GF122" s="128"/>
      <c r="GG122" s="128"/>
      <c r="GH122" s="128"/>
      <c r="GI122" s="128"/>
      <c r="GJ122" s="128"/>
      <c r="GK122" s="128"/>
      <c r="GL122" s="128"/>
      <c r="GM122" s="128"/>
      <c r="GN122" s="128"/>
      <c r="GO122" s="128"/>
      <c r="GP122" s="128"/>
      <c r="GQ122" s="128"/>
      <c r="GR122" s="128"/>
      <c r="GS122" s="128"/>
      <c r="GT122" s="128"/>
      <c r="GU122" s="128"/>
      <c r="GV122" s="128"/>
      <c r="GW122" s="128"/>
      <c r="GX122" s="128"/>
      <c r="GY122" s="128"/>
      <c r="GZ122" s="128"/>
      <c r="HA122" s="128"/>
      <c r="HB122" s="128"/>
      <c r="HC122" s="128"/>
      <c r="HD122" s="128"/>
      <c r="HE122" s="128"/>
      <c r="HF122" s="128"/>
      <c r="HG122" s="128"/>
      <c r="HH122" s="128"/>
      <c r="HI122" s="128"/>
      <c r="HJ122" s="128"/>
      <c r="HK122" s="128"/>
      <c r="HL122" s="128"/>
      <c r="HM122" s="128"/>
      <c r="HN122" s="128"/>
      <c r="HO122" s="128"/>
      <c r="HP122" s="128"/>
      <c r="HQ122" s="128"/>
      <c r="HR122" s="128"/>
      <c r="HS122" s="128"/>
      <c r="HT122" s="128"/>
      <c r="HU122" s="128"/>
      <c r="HV122" s="128"/>
      <c r="HW122" s="128"/>
      <c r="HX122" s="128"/>
      <c r="HY122" s="128"/>
      <c r="HZ122" s="128"/>
      <c r="IA122" s="128"/>
      <c r="IB122" s="128"/>
      <c r="IC122" s="128"/>
      <c r="ID122" s="128"/>
      <c r="IE122" s="128"/>
      <c r="IF122" s="128"/>
      <c r="IG122" s="128"/>
      <c r="IH122" s="128"/>
      <c r="II122" s="128"/>
      <c r="IJ122" s="128"/>
      <c r="IK122" s="128"/>
      <c r="IL122" s="128"/>
      <c r="IM122" s="128"/>
      <c r="IN122" s="128"/>
      <c r="IO122" s="128"/>
      <c r="IP122" s="128"/>
      <c r="IQ122" s="128"/>
      <c r="IR122" s="128"/>
      <c r="IS122" s="128"/>
      <c r="IT122" s="128"/>
      <c r="IU122" s="128"/>
      <c r="IV122" s="128"/>
      <c r="IW122" s="128"/>
      <c r="IX122" s="128"/>
      <c r="IY122" s="128"/>
      <c r="IZ122" s="128"/>
      <c r="JA122" s="128"/>
    </row>
    <row r="123" spans="2:261" s="17" customFormat="1" x14ac:dyDescent="0.25">
      <c r="B123" s="33"/>
      <c r="F123" s="35"/>
      <c r="G123" s="111"/>
      <c r="H123" s="33"/>
      <c r="I123" s="33"/>
      <c r="J123" s="42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128"/>
      <c r="CA123" s="128"/>
      <c r="CB123" s="128"/>
      <c r="CC123" s="128"/>
      <c r="CD123" s="128"/>
      <c r="CE123" s="128"/>
      <c r="CF123" s="128"/>
      <c r="CG123" s="128"/>
      <c r="CH123" s="128"/>
      <c r="CI123" s="128"/>
      <c r="CJ123" s="128"/>
      <c r="CK123" s="128"/>
      <c r="CL123" s="128"/>
      <c r="CM123" s="128"/>
      <c r="CN123" s="128"/>
      <c r="CO123" s="128"/>
      <c r="CP123" s="128"/>
      <c r="CQ123" s="128"/>
      <c r="CR123" s="128"/>
      <c r="CS123" s="128"/>
      <c r="CT123" s="128"/>
      <c r="CU123" s="128"/>
      <c r="CV123" s="128"/>
      <c r="CW123" s="42"/>
      <c r="CX123" s="128"/>
      <c r="CY123" s="128"/>
      <c r="CZ123" s="128"/>
      <c r="DA123" s="128"/>
      <c r="DB123" s="128"/>
      <c r="DC123" s="128"/>
      <c r="DD123" s="128"/>
      <c r="DE123" s="128"/>
      <c r="DF123" s="128"/>
      <c r="DG123" s="128"/>
      <c r="DH123" s="128"/>
      <c r="DI123" s="128"/>
      <c r="DJ123" s="128"/>
      <c r="DK123" s="128"/>
      <c r="DL123" s="128"/>
      <c r="DM123" s="128"/>
      <c r="DN123" s="128"/>
      <c r="DO123" s="128"/>
      <c r="DP123" s="128"/>
      <c r="DQ123" s="128"/>
      <c r="DR123" s="128"/>
      <c r="DS123" s="128"/>
      <c r="DT123" s="128"/>
      <c r="DU123" s="128"/>
      <c r="DV123" s="128"/>
      <c r="DW123" s="128"/>
      <c r="DX123" s="128"/>
      <c r="DY123" s="128"/>
      <c r="DZ123" s="128"/>
      <c r="EA123" s="128"/>
      <c r="EB123" s="128"/>
      <c r="EC123" s="128"/>
      <c r="ED123" s="128"/>
      <c r="EE123" s="128"/>
      <c r="EF123" s="128"/>
      <c r="EG123" s="42"/>
      <c r="EH123" s="128"/>
      <c r="EI123" s="128"/>
      <c r="EJ123" s="128"/>
      <c r="EK123" s="128"/>
      <c r="EL123" s="128"/>
      <c r="EM123" s="128"/>
      <c r="EN123" s="128"/>
      <c r="EO123" s="128"/>
      <c r="EP123" s="128"/>
      <c r="EQ123" s="128"/>
      <c r="ER123" s="128"/>
      <c r="ES123" s="128"/>
      <c r="ET123" s="128"/>
      <c r="EU123" s="128"/>
      <c r="EV123" s="128"/>
      <c r="EW123" s="128"/>
      <c r="EX123" s="128"/>
      <c r="EY123" s="128"/>
      <c r="EZ123" s="128"/>
      <c r="FA123" s="128"/>
      <c r="FB123" s="128"/>
      <c r="FC123" s="128"/>
      <c r="FD123" s="128"/>
      <c r="FE123" s="128"/>
      <c r="FF123" s="128"/>
      <c r="FG123" s="128"/>
      <c r="FH123" s="128"/>
      <c r="FI123" s="128"/>
      <c r="FJ123" s="128"/>
      <c r="FK123" s="128"/>
      <c r="FL123" s="128"/>
      <c r="FM123" s="128"/>
      <c r="FN123" s="128"/>
      <c r="FO123" s="128"/>
      <c r="FP123" s="128"/>
      <c r="FQ123" s="42"/>
      <c r="FR123" s="42"/>
      <c r="FS123" s="42"/>
      <c r="FT123" s="42"/>
      <c r="FU123" s="42"/>
      <c r="FV123" s="128"/>
      <c r="FW123" s="128"/>
      <c r="FX123" s="128"/>
      <c r="FY123" s="128"/>
      <c r="FZ123" s="128"/>
      <c r="GA123" s="128"/>
      <c r="GB123" s="128"/>
      <c r="GC123" s="128"/>
      <c r="GD123" s="128"/>
      <c r="GE123" s="128"/>
      <c r="GF123" s="128"/>
      <c r="GG123" s="128"/>
      <c r="GH123" s="128"/>
      <c r="GI123" s="128"/>
      <c r="GJ123" s="128"/>
      <c r="GK123" s="128"/>
      <c r="GL123" s="128"/>
      <c r="GM123" s="128"/>
      <c r="GN123" s="128"/>
      <c r="GO123" s="128"/>
      <c r="GP123" s="128"/>
      <c r="GQ123" s="128"/>
      <c r="GR123" s="128"/>
      <c r="GS123" s="128"/>
      <c r="GT123" s="128"/>
      <c r="GU123" s="128"/>
      <c r="GV123" s="128"/>
      <c r="GW123" s="128"/>
      <c r="GX123" s="128"/>
      <c r="GY123" s="128"/>
      <c r="GZ123" s="128"/>
      <c r="HA123" s="128"/>
      <c r="HB123" s="128"/>
      <c r="HC123" s="128"/>
      <c r="HD123" s="128"/>
      <c r="HE123" s="128"/>
      <c r="HF123" s="128"/>
      <c r="HG123" s="128"/>
      <c r="HH123" s="128"/>
      <c r="HI123" s="128"/>
      <c r="HJ123" s="128"/>
      <c r="HK123" s="128"/>
      <c r="HL123" s="128"/>
      <c r="HM123" s="128"/>
      <c r="HN123" s="128"/>
      <c r="HO123" s="128"/>
      <c r="HP123" s="128"/>
      <c r="HQ123" s="128"/>
      <c r="HR123" s="128"/>
      <c r="HS123" s="128"/>
      <c r="HT123" s="128"/>
      <c r="HU123" s="128"/>
      <c r="HV123" s="128"/>
      <c r="HW123" s="128"/>
      <c r="HX123" s="128"/>
      <c r="HY123" s="128"/>
      <c r="HZ123" s="128"/>
      <c r="IA123" s="128"/>
      <c r="IB123" s="128"/>
      <c r="IC123" s="128"/>
      <c r="ID123" s="128"/>
      <c r="IE123" s="128"/>
      <c r="IF123" s="128"/>
      <c r="IG123" s="128"/>
      <c r="IH123" s="128"/>
      <c r="II123" s="128"/>
      <c r="IJ123" s="128"/>
      <c r="IK123" s="128"/>
      <c r="IL123" s="128"/>
      <c r="IM123" s="128"/>
      <c r="IN123" s="128"/>
      <c r="IO123" s="128"/>
      <c r="IP123" s="128"/>
      <c r="IQ123" s="128"/>
      <c r="IR123" s="128"/>
      <c r="IS123" s="128"/>
      <c r="IT123" s="128"/>
      <c r="IU123" s="128"/>
      <c r="IV123" s="128"/>
      <c r="IW123" s="128"/>
      <c r="IX123" s="128"/>
      <c r="IY123" s="128"/>
      <c r="IZ123" s="128"/>
      <c r="JA123" s="128"/>
    </row>
    <row r="124" spans="2:261" s="17" customFormat="1" x14ac:dyDescent="0.25">
      <c r="B124" s="33"/>
      <c r="F124" s="35"/>
      <c r="G124" s="111"/>
      <c r="H124" s="33"/>
      <c r="I124" s="33"/>
      <c r="J124" s="42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128"/>
      <c r="CA124" s="128"/>
      <c r="CB124" s="128"/>
      <c r="CC124" s="128"/>
      <c r="CD124" s="128"/>
      <c r="CE124" s="128"/>
      <c r="CF124" s="128"/>
      <c r="CG124" s="128"/>
      <c r="CH124" s="128"/>
      <c r="CI124" s="128"/>
      <c r="CJ124" s="128"/>
      <c r="CK124" s="128"/>
      <c r="CL124" s="128"/>
      <c r="CM124" s="128"/>
      <c r="CN124" s="128"/>
      <c r="CO124" s="128"/>
      <c r="CP124" s="128"/>
      <c r="CQ124" s="128"/>
      <c r="CR124" s="128"/>
      <c r="CS124" s="128"/>
      <c r="CT124" s="128"/>
      <c r="CU124" s="128"/>
      <c r="CV124" s="128"/>
      <c r="CW124" s="42"/>
      <c r="CX124" s="128"/>
      <c r="CY124" s="128"/>
      <c r="CZ124" s="128"/>
      <c r="DA124" s="128"/>
      <c r="DB124" s="128"/>
      <c r="DC124" s="128"/>
      <c r="DD124" s="128"/>
      <c r="DE124" s="128"/>
      <c r="DF124" s="128"/>
      <c r="DG124" s="128"/>
      <c r="DH124" s="128"/>
      <c r="DI124" s="128"/>
      <c r="DJ124" s="128"/>
      <c r="DK124" s="128"/>
      <c r="DL124" s="128"/>
      <c r="DM124" s="128"/>
      <c r="DN124" s="128"/>
      <c r="DO124" s="128"/>
      <c r="DP124" s="128"/>
      <c r="DQ124" s="128"/>
      <c r="DR124" s="128"/>
      <c r="DS124" s="128"/>
      <c r="DT124" s="128"/>
      <c r="DU124" s="128"/>
      <c r="DV124" s="128"/>
      <c r="DW124" s="128"/>
      <c r="DX124" s="128"/>
      <c r="DY124" s="128"/>
      <c r="DZ124" s="128"/>
      <c r="EA124" s="128"/>
      <c r="EB124" s="128"/>
      <c r="EC124" s="128"/>
      <c r="ED124" s="128"/>
      <c r="EE124" s="128"/>
      <c r="EF124" s="128"/>
      <c r="EG124" s="42"/>
      <c r="EH124" s="128"/>
      <c r="EI124" s="128"/>
      <c r="EJ124" s="128"/>
      <c r="EK124" s="128"/>
      <c r="EL124" s="128"/>
      <c r="EM124" s="128"/>
      <c r="EN124" s="128"/>
      <c r="EO124" s="128"/>
      <c r="EP124" s="128"/>
      <c r="EQ124" s="128"/>
      <c r="ER124" s="128"/>
      <c r="ES124" s="128"/>
      <c r="ET124" s="128"/>
      <c r="EU124" s="128"/>
      <c r="EV124" s="128"/>
      <c r="EW124" s="128"/>
      <c r="EX124" s="128"/>
      <c r="EY124" s="128"/>
      <c r="EZ124" s="128"/>
      <c r="FA124" s="128"/>
      <c r="FB124" s="128"/>
      <c r="FC124" s="128"/>
      <c r="FD124" s="128"/>
      <c r="FE124" s="128"/>
      <c r="FF124" s="128"/>
      <c r="FG124" s="128"/>
      <c r="FH124" s="128"/>
      <c r="FI124" s="128"/>
      <c r="FJ124" s="128"/>
      <c r="FK124" s="128"/>
      <c r="FL124" s="128"/>
      <c r="FM124" s="128"/>
      <c r="FN124" s="128"/>
      <c r="FO124" s="128"/>
      <c r="FP124" s="128"/>
      <c r="FQ124" s="42"/>
      <c r="FR124" s="42"/>
      <c r="FS124" s="42"/>
      <c r="FT124" s="42"/>
      <c r="FU124" s="42"/>
      <c r="FV124" s="128"/>
      <c r="FW124" s="128"/>
      <c r="FX124" s="128"/>
      <c r="FY124" s="128"/>
      <c r="FZ124" s="128"/>
      <c r="GA124" s="128"/>
      <c r="GB124" s="128"/>
      <c r="GC124" s="128"/>
      <c r="GD124" s="128"/>
      <c r="GE124" s="128"/>
      <c r="GF124" s="128"/>
      <c r="GG124" s="128"/>
      <c r="GH124" s="128"/>
      <c r="GI124" s="128"/>
      <c r="GJ124" s="128"/>
      <c r="GK124" s="128"/>
      <c r="GL124" s="128"/>
      <c r="GM124" s="128"/>
      <c r="GN124" s="128"/>
      <c r="GO124" s="128"/>
      <c r="GP124" s="128"/>
      <c r="GQ124" s="128"/>
      <c r="GR124" s="128"/>
      <c r="GS124" s="128"/>
      <c r="GT124" s="128"/>
      <c r="GU124" s="128"/>
      <c r="GV124" s="128"/>
      <c r="GW124" s="128"/>
      <c r="GX124" s="128"/>
      <c r="GY124" s="128"/>
      <c r="GZ124" s="128"/>
      <c r="HA124" s="128"/>
      <c r="HB124" s="128"/>
      <c r="HC124" s="128"/>
      <c r="HD124" s="128"/>
      <c r="HE124" s="128"/>
      <c r="HF124" s="128"/>
      <c r="HG124" s="128"/>
      <c r="HH124" s="128"/>
      <c r="HI124" s="128"/>
      <c r="HJ124" s="128"/>
      <c r="HK124" s="128"/>
      <c r="HL124" s="128"/>
      <c r="HM124" s="128"/>
      <c r="HN124" s="128"/>
      <c r="HO124" s="128"/>
      <c r="HP124" s="128"/>
      <c r="HQ124" s="128"/>
      <c r="HR124" s="128"/>
      <c r="HS124" s="128"/>
      <c r="HT124" s="128"/>
      <c r="HU124" s="128"/>
      <c r="HV124" s="128"/>
      <c r="HW124" s="128"/>
      <c r="HX124" s="128"/>
      <c r="HY124" s="128"/>
      <c r="HZ124" s="128"/>
      <c r="IA124" s="128"/>
      <c r="IB124" s="128"/>
      <c r="IC124" s="128"/>
      <c r="ID124" s="128"/>
      <c r="IE124" s="128"/>
      <c r="IF124" s="128"/>
      <c r="IG124" s="128"/>
      <c r="IH124" s="128"/>
      <c r="II124" s="128"/>
      <c r="IJ124" s="128"/>
      <c r="IK124" s="128"/>
      <c r="IL124" s="128"/>
      <c r="IM124" s="128"/>
      <c r="IN124" s="128"/>
      <c r="IO124" s="128"/>
      <c r="IP124" s="128"/>
      <c r="IQ124" s="128"/>
      <c r="IR124" s="128"/>
      <c r="IS124" s="128"/>
      <c r="IT124" s="128"/>
      <c r="IU124" s="128"/>
      <c r="IV124" s="128"/>
      <c r="IW124" s="128"/>
      <c r="IX124" s="128"/>
      <c r="IY124" s="128"/>
      <c r="IZ124" s="128"/>
      <c r="JA124" s="128"/>
    </row>
    <row r="125" spans="2:261" s="17" customFormat="1" x14ac:dyDescent="0.25">
      <c r="B125" s="33"/>
      <c r="F125" s="35"/>
      <c r="G125" s="111"/>
      <c r="H125" s="33"/>
      <c r="I125" s="33"/>
      <c r="J125" s="42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128"/>
      <c r="CA125" s="128"/>
      <c r="CB125" s="128"/>
      <c r="CC125" s="128"/>
      <c r="CD125" s="128"/>
      <c r="CE125" s="128"/>
      <c r="CF125" s="128"/>
      <c r="CG125" s="128"/>
      <c r="CH125" s="128"/>
      <c r="CI125" s="128"/>
      <c r="CJ125" s="128"/>
      <c r="CK125" s="128"/>
      <c r="CL125" s="128"/>
      <c r="CM125" s="128"/>
      <c r="CN125" s="128"/>
      <c r="CO125" s="128"/>
      <c r="CP125" s="128"/>
      <c r="CQ125" s="128"/>
      <c r="CR125" s="128"/>
      <c r="CS125" s="128"/>
      <c r="CT125" s="128"/>
      <c r="CU125" s="128"/>
      <c r="CV125" s="128"/>
      <c r="CW125" s="42"/>
      <c r="CX125" s="128"/>
      <c r="CY125" s="128"/>
      <c r="CZ125" s="128"/>
      <c r="DA125" s="128"/>
      <c r="DB125" s="128"/>
      <c r="DC125" s="128"/>
      <c r="DD125" s="128"/>
      <c r="DE125" s="128"/>
      <c r="DF125" s="128"/>
      <c r="DG125" s="128"/>
      <c r="DH125" s="128"/>
      <c r="DI125" s="128"/>
      <c r="DJ125" s="128"/>
      <c r="DK125" s="128"/>
      <c r="DL125" s="128"/>
      <c r="DM125" s="128"/>
      <c r="DN125" s="128"/>
      <c r="DO125" s="128"/>
      <c r="DP125" s="128"/>
      <c r="DQ125" s="128"/>
      <c r="DR125" s="128"/>
      <c r="DS125" s="128"/>
      <c r="DT125" s="128"/>
      <c r="DU125" s="128"/>
      <c r="DV125" s="128"/>
      <c r="DW125" s="128"/>
      <c r="DX125" s="128"/>
      <c r="DY125" s="128"/>
      <c r="DZ125" s="128"/>
      <c r="EA125" s="128"/>
      <c r="EB125" s="128"/>
      <c r="EC125" s="128"/>
      <c r="ED125" s="128"/>
      <c r="EE125" s="128"/>
      <c r="EF125" s="128"/>
      <c r="EG125" s="42"/>
      <c r="EH125" s="128"/>
      <c r="EI125" s="128"/>
      <c r="EJ125" s="128"/>
      <c r="EK125" s="128"/>
      <c r="EL125" s="128"/>
      <c r="EM125" s="128"/>
      <c r="EN125" s="128"/>
      <c r="EO125" s="128"/>
      <c r="EP125" s="128"/>
      <c r="EQ125" s="128"/>
      <c r="ER125" s="128"/>
      <c r="ES125" s="128"/>
      <c r="ET125" s="128"/>
      <c r="EU125" s="128"/>
      <c r="EV125" s="128"/>
      <c r="EW125" s="128"/>
      <c r="EX125" s="128"/>
      <c r="EY125" s="128"/>
      <c r="EZ125" s="128"/>
      <c r="FA125" s="128"/>
      <c r="FB125" s="128"/>
      <c r="FC125" s="128"/>
      <c r="FD125" s="128"/>
      <c r="FE125" s="128"/>
      <c r="FF125" s="128"/>
      <c r="FG125" s="128"/>
      <c r="FH125" s="128"/>
      <c r="FI125" s="128"/>
      <c r="FJ125" s="128"/>
      <c r="FK125" s="128"/>
      <c r="FL125" s="128"/>
      <c r="FM125" s="128"/>
      <c r="FN125" s="128"/>
      <c r="FO125" s="128"/>
      <c r="FP125" s="128"/>
      <c r="FQ125" s="42"/>
      <c r="FR125" s="42"/>
      <c r="FS125" s="42"/>
      <c r="FT125" s="42"/>
      <c r="FU125" s="42"/>
      <c r="FV125" s="128"/>
      <c r="FW125" s="128"/>
      <c r="FX125" s="128"/>
      <c r="FY125" s="128"/>
      <c r="FZ125" s="128"/>
      <c r="GA125" s="128"/>
      <c r="GB125" s="128"/>
      <c r="GC125" s="128"/>
      <c r="GD125" s="128"/>
      <c r="GE125" s="128"/>
      <c r="GF125" s="128"/>
      <c r="GG125" s="128"/>
      <c r="GH125" s="128"/>
      <c r="GI125" s="128"/>
      <c r="GJ125" s="128"/>
      <c r="GK125" s="128"/>
      <c r="GL125" s="128"/>
      <c r="GM125" s="128"/>
      <c r="GN125" s="128"/>
      <c r="GO125" s="128"/>
      <c r="GP125" s="128"/>
      <c r="GQ125" s="128"/>
      <c r="GR125" s="128"/>
      <c r="GS125" s="128"/>
      <c r="GT125" s="128"/>
      <c r="GU125" s="128"/>
      <c r="GV125" s="128"/>
      <c r="GW125" s="128"/>
      <c r="GX125" s="128"/>
      <c r="GY125" s="128"/>
      <c r="GZ125" s="128"/>
      <c r="HA125" s="128"/>
      <c r="HB125" s="128"/>
      <c r="HC125" s="128"/>
      <c r="HD125" s="128"/>
      <c r="HE125" s="128"/>
      <c r="HF125" s="128"/>
      <c r="HG125" s="128"/>
      <c r="HH125" s="128"/>
      <c r="HI125" s="128"/>
      <c r="HJ125" s="128"/>
      <c r="HK125" s="128"/>
      <c r="HL125" s="128"/>
      <c r="HM125" s="128"/>
      <c r="HN125" s="128"/>
      <c r="HO125" s="128"/>
      <c r="HP125" s="128"/>
      <c r="HQ125" s="128"/>
      <c r="HR125" s="128"/>
      <c r="HS125" s="128"/>
      <c r="HT125" s="128"/>
      <c r="HU125" s="128"/>
      <c r="HV125" s="128"/>
      <c r="HW125" s="128"/>
      <c r="HX125" s="128"/>
      <c r="HY125" s="128"/>
      <c r="HZ125" s="128"/>
      <c r="IA125" s="128"/>
      <c r="IB125" s="128"/>
      <c r="IC125" s="128"/>
      <c r="ID125" s="128"/>
      <c r="IE125" s="128"/>
      <c r="IF125" s="128"/>
      <c r="IG125" s="128"/>
      <c r="IH125" s="128"/>
      <c r="II125" s="128"/>
      <c r="IJ125" s="128"/>
      <c r="IK125" s="128"/>
      <c r="IL125" s="128"/>
      <c r="IM125" s="128"/>
      <c r="IN125" s="128"/>
      <c r="IO125" s="128"/>
      <c r="IP125" s="128"/>
      <c r="IQ125" s="128"/>
      <c r="IR125" s="128"/>
      <c r="IS125" s="128"/>
      <c r="IT125" s="128"/>
      <c r="IU125" s="128"/>
      <c r="IV125" s="128"/>
      <c r="IW125" s="128"/>
      <c r="IX125" s="128"/>
      <c r="IY125" s="128"/>
      <c r="IZ125" s="128"/>
      <c r="JA125" s="128"/>
    </row>
    <row r="126" spans="2:261" s="17" customFormat="1" x14ac:dyDescent="0.25">
      <c r="B126" s="33"/>
      <c r="F126" s="35"/>
      <c r="G126" s="111"/>
      <c r="H126" s="33"/>
      <c r="I126" s="33"/>
      <c r="J126" s="42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128"/>
      <c r="CA126" s="128"/>
      <c r="CB126" s="128"/>
      <c r="CC126" s="128"/>
      <c r="CD126" s="128"/>
      <c r="CE126" s="128"/>
      <c r="CF126" s="128"/>
      <c r="CG126" s="128"/>
      <c r="CH126" s="128"/>
      <c r="CI126" s="128"/>
      <c r="CJ126" s="128"/>
      <c r="CK126" s="128"/>
      <c r="CL126" s="128"/>
      <c r="CM126" s="128"/>
      <c r="CN126" s="128"/>
      <c r="CO126" s="128"/>
      <c r="CP126" s="128"/>
      <c r="CQ126" s="128"/>
      <c r="CR126" s="128"/>
      <c r="CS126" s="128"/>
      <c r="CT126" s="128"/>
      <c r="CU126" s="128"/>
      <c r="CV126" s="128"/>
      <c r="CW126" s="42"/>
      <c r="CX126" s="128"/>
      <c r="CY126" s="128"/>
      <c r="CZ126" s="128"/>
      <c r="DA126" s="128"/>
      <c r="DB126" s="128"/>
      <c r="DC126" s="128"/>
      <c r="DD126" s="128"/>
      <c r="DE126" s="128"/>
      <c r="DF126" s="128"/>
      <c r="DG126" s="128"/>
      <c r="DH126" s="128"/>
      <c r="DI126" s="128"/>
      <c r="DJ126" s="128"/>
      <c r="DK126" s="128"/>
      <c r="DL126" s="128"/>
      <c r="DM126" s="128"/>
      <c r="DN126" s="128"/>
      <c r="DO126" s="128"/>
      <c r="DP126" s="128"/>
      <c r="DQ126" s="128"/>
      <c r="DR126" s="128"/>
      <c r="DS126" s="128"/>
      <c r="DT126" s="128"/>
      <c r="DU126" s="128"/>
      <c r="DV126" s="128"/>
      <c r="DW126" s="128"/>
      <c r="DX126" s="128"/>
      <c r="DY126" s="128"/>
      <c r="DZ126" s="128"/>
      <c r="EA126" s="128"/>
      <c r="EB126" s="128"/>
      <c r="EC126" s="128"/>
      <c r="ED126" s="128"/>
      <c r="EE126" s="128"/>
      <c r="EF126" s="128"/>
      <c r="EG126" s="42"/>
      <c r="EH126" s="128"/>
      <c r="EI126" s="128"/>
      <c r="EJ126" s="128"/>
      <c r="EK126" s="128"/>
      <c r="EL126" s="128"/>
      <c r="EM126" s="128"/>
      <c r="EN126" s="128"/>
      <c r="EO126" s="128"/>
      <c r="EP126" s="128"/>
      <c r="EQ126" s="128"/>
      <c r="ER126" s="128"/>
      <c r="ES126" s="128"/>
      <c r="ET126" s="128"/>
      <c r="EU126" s="128"/>
      <c r="EV126" s="128"/>
      <c r="EW126" s="128"/>
      <c r="EX126" s="128"/>
      <c r="EY126" s="128"/>
      <c r="EZ126" s="128"/>
      <c r="FA126" s="128"/>
      <c r="FB126" s="128"/>
      <c r="FC126" s="128"/>
      <c r="FD126" s="128"/>
      <c r="FE126" s="128"/>
      <c r="FF126" s="128"/>
      <c r="FG126" s="128"/>
      <c r="FH126" s="128"/>
      <c r="FI126" s="128"/>
      <c r="FJ126" s="128"/>
      <c r="FK126" s="128"/>
      <c r="FL126" s="128"/>
      <c r="FM126" s="128"/>
      <c r="FN126" s="128"/>
      <c r="FO126" s="128"/>
      <c r="FP126" s="128"/>
      <c r="FQ126" s="42"/>
      <c r="FR126" s="42"/>
      <c r="FS126" s="42"/>
      <c r="FT126" s="42"/>
      <c r="FU126" s="42"/>
      <c r="FV126" s="128"/>
      <c r="FW126" s="128"/>
      <c r="FX126" s="128"/>
      <c r="FY126" s="128"/>
      <c r="FZ126" s="128"/>
      <c r="GA126" s="128"/>
      <c r="GB126" s="128"/>
      <c r="GC126" s="128"/>
      <c r="GD126" s="128"/>
      <c r="GE126" s="128"/>
      <c r="GF126" s="128"/>
      <c r="GG126" s="128"/>
      <c r="GH126" s="128"/>
      <c r="GI126" s="128"/>
      <c r="GJ126" s="128"/>
      <c r="GK126" s="128"/>
      <c r="GL126" s="128"/>
      <c r="GM126" s="128"/>
      <c r="GN126" s="128"/>
      <c r="GO126" s="128"/>
      <c r="GP126" s="128"/>
      <c r="GQ126" s="128"/>
      <c r="GR126" s="128"/>
      <c r="GS126" s="128"/>
      <c r="GT126" s="128"/>
      <c r="GU126" s="128"/>
      <c r="GV126" s="128"/>
      <c r="GW126" s="128"/>
      <c r="GX126" s="128"/>
      <c r="GY126" s="128"/>
      <c r="GZ126" s="128"/>
      <c r="HA126" s="128"/>
      <c r="HB126" s="128"/>
      <c r="HC126" s="128"/>
      <c r="HD126" s="128"/>
      <c r="HE126" s="128"/>
      <c r="HF126" s="128"/>
      <c r="HG126" s="128"/>
      <c r="HH126" s="128"/>
      <c r="HI126" s="128"/>
      <c r="HJ126" s="128"/>
      <c r="HK126" s="128"/>
      <c r="HL126" s="128"/>
      <c r="HM126" s="128"/>
      <c r="HN126" s="128"/>
      <c r="HO126" s="128"/>
      <c r="HP126" s="128"/>
      <c r="HQ126" s="128"/>
      <c r="HR126" s="128"/>
      <c r="HS126" s="128"/>
      <c r="HT126" s="128"/>
      <c r="HU126" s="128"/>
      <c r="HV126" s="128"/>
      <c r="HW126" s="128"/>
      <c r="HX126" s="128"/>
      <c r="HY126" s="128"/>
      <c r="HZ126" s="128"/>
      <c r="IA126" s="128"/>
      <c r="IB126" s="128"/>
      <c r="IC126" s="128"/>
      <c r="ID126" s="128"/>
      <c r="IE126" s="128"/>
      <c r="IF126" s="128"/>
      <c r="IG126" s="128"/>
      <c r="IH126" s="128"/>
      <c r="II126" s="128"/>
      <c r="IJ126" s="128"/>
      <c r="IK126" s="128"/>
      <c r="IL126" s="128"/>
      <c r="IM126" s="128"/>
      <c r="IN126" s="128"/>
      <c r="IO126" s="128"/>
      <c r="IP126" s="128"/>
      <c r="IQ126" s="128"/>
      <c r="IR126" s="128"/>
      <c r="IS126" s="128"/>
      <c r="IT126" s="128"/>
      <c r="IU126" s="128"/>
      <c r="IV126" s="128"/>
      <c r="IW126" s="128"/>
      <c r="IX126" s="128"/>
      <c r="IY126" s="128"/>
      <c r="IZ126" s="128"/>
      <c r="JA126" s="128"/>
    </row>
    <row r="127" spans="2:261" s="17" customFormat="1" x14ac:dyDescent="0.25">
      <c r="B127" s="33"/>
      <c r="F127" s="35"/>
      <c r="G127" s="111"/>
      <c r="H127" s="33"/>
      <c r="I127" s="33"/>
      <c r="J127" s="42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128"/>
      <c r="CA127" s="128"/>
      <c r="CB127" s="128"/>
      <c r="CC127" s="128"/>
      <c r="CD127" s="128"/>
      <c r="CE127" s="128"/>
      <c r="CF127" s="128"/>
      <c r="CG127" s="128"/>
      <c r="CH127" s="128"/>
      <c r="CI127" s="128"/>
      <c r="CJ127" s="128"/>
      <c r="CK127" s="128"/>
      <c r="CL127" s="128"/>
      <c r="CM127" s="128"/>
      <c r="CN127" s="128"/>
      <c r="CO127" s="128"/>
      <c r="CP127" s="128"/>
      <c r="CQ127" s="128"/>
      <c r="CR127" s="128"/>
      <c r="CS127" s="128"/>
      <c r="CT127" s="128"/>
      <c r="CU127" s="128"/>
      <c r="CV127" s="128"/>
      <c r="CW127" s="42"/>
      <c r="CX127" s="128"/>
      <c r="CY127" s="128"/>
      <c r="CZ127" s="128"/>
      <c r="DA127" s="128"/>
      <c r="DB127" s="128"/>
      <c r="DC127" s="128"/>
      <c r="DD127" s="128"/>
      <c r="DE127" s="128"/>
      <c r="DF127" s="128"/>
      <c r="DG127" s="128"/>
      <c r="DH127" s="128"/>
      <c r="DI127" s="128"/>
      <c r="DJ127" s="128"/>
      <c r="DK127" s="128"/>
      <c r="DL127" s="128"/>
      <c r="DM127" s="128"/>
      <c r="DN127" s="128"/>
      <c r="DO127" s="128"/>
      <c r="DP127" s="128"/>
      <c r="DQ127" s="128"/>
      <c r="DR127" s="128"/>
      <c r="DS127" s="128"/>
      <c r="DT127" s="128"/>
      <c r="DU127" s="128"/>
      <c r="DV127" s="128"/>
      <c r="DW127" s="128"/>
      <c r="DX127" s="128"/>
      <c r="DY127" s="128"/>
      <c r="DZ127" s="128"/>
      <c r="EA127" s="128"/>
      <c r="EB127" s="128"/>
      <c r="EC127" s="128"/>
      <c r="ED127" s="128"/>
      <c r="EE127" s="128"/>
      <c r="EF127" s="128"/>
      <c r="EG127" s="42"/>
      <c r="EH127" s="128"/>
      <c r="EI127" s="128"/>
      <c r="EJ127" s="128"/>
      <c r="EK127" s="128"/>
      <c r="EL127" s="128"/>
      <c r="EM127" s="128"/>
      <c r="EN127" s="128"/>
      <c r="EO127" s="128"/>
      <c r="EP127" s="128"/>
      <c r="EQ127" s="128"/>
      <c r="ER127" s="128"/>
      <c r="ES127" s="128"/>
      <c r="ET127" s="128"/>
      <c r="EU127" s="128"/>
      <c r="EV127" s="128"/>
      <c r="EW127" s="128"/>
      <c r="EX127" s="128"/>
      <c r="EY127" s="128"/>
      <c r="EZ127" s="128"/>
      <c r="FA127" s="128"/>
      <c r="FB127" s="128"/>
      <c r="FC127" s="128"/>
      <c r="FD127" s="128"/>
      <c r="FE127" s="128"/>
      <c r="FF127" s="128"/>
      <c r="FG127" s="128"/>
      <c r="FH127" s="128"/>
      <c r="FI127" s="128"/>
      <c r="FJ127" s="128"/>
      <c r="FK127" s="128"/>
      <c r="FL127" s="128"/>
      <c r="FM127" s="128"/>
      <c r="FN127" s="128"/>
      <c r="FO127" s="128"/>
      <c r="FP127" s="128"/>
      <c r="FQ127" s="42"/>
      <c r="FR127" s="42"/>
      <c r="FS127" s="42"/>
      <c r="FT127" s="42"/>
      <c r="FU127" s="42"/>
      <c r="FV127" s="128"/>
      <c r="FW127" s="128"/>
      <c r="FX127" s="128"/>
      <c r="FY127" s="128"/>
      <c r="FZ127" s="128"/>
      <c r="GA127" s="128"/>
      <c r="GB127" s="128"/>
      <c r="GC127" s="128"/>
      <c r="GD127" s="128"/>
      <c r="GE127" s="128"/>
      <c r="GF127" s="128"/>
      <c r="GG127" s="128"/>
      <c r="GH127" s="128"/>
      <c r="GI127" s="128"/>
      <c r="GJ127" s="128"/>
      <c r="GK127" s="128"/>
      <c r="GL127" s="128"/>
      <c r="GM127" s="128"/>
      <c r="GN127" s="128"/>
      <c r="GO127" s="128"/>
      <c r="GP127" s="128"/>
      <c r="GQ127" s="128"/>
      <c r="GR127" s="128"/>
      <c r="GS127" s="128"/>
      <c r="GT127" s="128"/>
      <c r="GU127" s="128"/>
      <c r="GV127" s="128"/>
      <c r="GW127" s="128"/>
      <c r="GX127" s="128"/>
      <c r="GY127" s="128"/>
      <c r="GZ127" s="128"/>
      <c r="HA127" s="128"/>
      <c r="HB127" s="128"/>
      <c r="HC127" s="128"/>
      <c r="HD127" s="128"/>
      <c r="HE127" s="128"/>
      <c r="HF127" s="128"/>
      <c r="HG127" s="128"/>
      <c r="HH127" s="128"/>
      <c r="HI127" s="128"/>
      <c r="HJ127" s="128"/>
      <c r="HK127" s="128"/>
      <c r="HL127" s="128"/>
      <c r="HM127" s="128"/>
      <c r="HN127" s="128"/>
      <c r="HO127" s="128"/>
      <c r="HP127" s="128"/>
      <c r="HQ127" s="128"/>
      <c r="HR127" s="128"/>
      <c r="HS127" s="128"/>
      <c r="HT127" s="128"/>
      <c r="HU127" s="128"/>
      <c r="HV127" s="128"/>
      <c r="HW127" s="128"/>
      <c r="HX127" s="128"/>
      <c r="HY127" s="128"/>
      <c r="HZ127" s="128"/>
      <c r="IA127" s="128"/>
      <c r="IB127" s="128"/>
      <c r="IC127" s="128"/>
      <c r="ID127" s="128"/>
      <c r="IE127" s="128"/>
      <c r="IF127" s="128"/>
      <c r="IG127" s="128"/>
      <c r="IH127" s="128"/>
      <c r="II127" s="128"/>
      <c r="IJ127" s="128"/>
      <c r="IK127" s="128"/>
      <c r="IL127" s="128"/>
      <c r="IM127" s="128"/>
      <c r="IN127" s="128"/>
      <c r="IO127" s="128"/>
      <c r="IP127" s="128"/>
      <c r="IQ127" s="128"/>
      <c r="IR127" s="128"/>
      <c r="IS127" s="128"/>
      <c r="IT127" s="128"/>
      <c r="IU127" s="128"/>
      <c r="IV127" s="128"/>
      <c r="IW127" s="128"/>
      <c r="IX127" s="128"/>
      <c r="IY127" s="128"/>
      <c r="IZ127" s="128"/>
      <c r="JA127" s="128"/>
    </row>
    <row r="128" spans="2:261" s="17" customFormat="1" x14ac:dyDescent="0.25">
      <c r="B128" s="33"/>
      <c r="F128" s="35"/>
      <c r="G128" s="111"/>
      <c r="H128" s="33"/>
      <c r="I128" s="33"/>
      <c r="J128" s="42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128"/>
      <c r="CA128" s="128"/>
      <c r="CB128" s="128"/>
      <c r="CC128" s="128"/>
      <c r="CD128" s="128"/>
      <c r="CE128" s="128"/>
      <c r="CF128" s="128"/>
      <c r="CG128" s="128"/>
      <c r="CH128" s="128"/>
      <c r="CI128" s="128"/>
      <c r="CJ128" s="128"/>
      <c r="CK128" s="128"/>
      <c r="CL128" s="128"/>
      <c r="CM128" s="128"/>
      <c r="CN128" s="128"/>
      <c r="CO128" s="128"/>
      <c r="CP128" s="128"/>
      <c r="CQ128" s="128"/>
      <c r="CR128" s="128"/>
      <c r="CS128" s="128"/>
      <c r="CT128" s="128"/>
      <c r="CU128" s="128"/>
      <c r="CV128" s="128"/>
      <c r="CW128" s="42"/>
      <c r="CX128" s="128"/>
      <c r="CY128" s="128"/>
      <c r="CZ128" s="128"/>
      <c r="DA128" s="128"/>
      <c r="DB128" s="128"/>
      <c r="DC128" s="128"/>
      <c r="DD128" s="128"/>
      <c r="DE128" s="128"/>
      <c r="DF128" s="128"/>
      <c r="DG128" s="128"/>
      <c r="DH128" s="128"/>
      <c r="DI128" s="128"/>
      <c r="DJ128" s="128"/>
      <c r="DK128" s="128"/>
      <c r="DL128" s="128"/>
      <c r="DM128" s="128"/>
      <c r="DN128" s="128"/>
      <c r="DO128" s="128"/>
      <c r="DP128" s="128"/>
      <c r="DQ128" s="128"/>
      <c r="DR128" s="128"/>
      <c r="DS128" s="128"/>
      <c r="DT128" s="128"/>
      <c r="DU128" s="128"/>
      <c r="DV128" s="128"/>
      <c r="DW128" s="128"/>
      <c r="DX128" s="128"/>
      <c r="DY128" s="128"/>
      <c r="DZ128" s="128"/>
      <c r="EA128" s="128"/>
      <c r="EB128" s="128"/>
      <c r="EC128" s="128"/>
      <c r="ED128" s="128"/>
      <c r="EE128" s="128"/>
      <c r="EF128" s="128"/>
      <c r="EG128" s="42"/>
      <c r="EH128" s="128"/>
      <c r="EI128" s="128"/>
      <c r="EJ128" s="128"/>
      <c r="EK128" s="128"/>
      <c r="EL128" s="128"/>
      <c r="EM128" s="128"/>
      <c r="EN128" s="128"/>
      <c r="EO128" s="128"/>
      <c r="EP128" s="128"/>
      <c r="EQ128" s="128"/>
      <c r="ER128" s="128"/>
      <c r="ES128" s="128"/>
      <c r="ET128" s="128"/>
      <c r="EU128" s="128"/>
      <c r="EV128" s="128"/>
      <c r="EW128" s="128"/>
      <c r="EX128" s="128"/>
      <c r="EY128" s="128"/>
      <c r="EZ128" s="128"/>
      <c r="FA128" s="128"/>
      <c r="FB128" s="128"/>
      <c r="FC128" s="128"/>
      <c r="FD128" s="128"/>
      <c r="FE128" s="128"/>
      <c r="FF128" s="128"/>
      <c r="FG128" s="128"/>
      <c r="FH128" s="128"/>
      <c r="FI128" s="128"/>
      <c r="FJ128" s="128"/>
      <c r="FK128" s="128"/>
      <c r="FL128" s="128"/>
      <c r="FM128" s="128"/>
      <c r="FN128" s="128"/>
      <c r="FO128" s="128"/>
      <c r="FP128" s="128"/>
      <c r="FQ128" s="42"/>
      <c r="FR128" s="42"/>
      <c r="FS128" s="42"/>
      <c r="FT128" s="42"/>
      <c r="FU128" s="42"/>
      <c r="FV128" s="128"/>
      <c r="FW128" s="128"/>
      <c r="FX128" s="128"/>
      <c r="FY128" s="128"/>
      <c r="FZ128" s="128"/>
      <c r="GA128" s="128"/>
      <c r="GB128" s="128"/>
      <c r="GC128" s="128"/>
      <c r="GD128" s="128"/>
      <c r="GE128" s="128"/>
      <c r="GF128" s="128"/>
      <c r="GG128" s="128"/>
      <c r="GH128" s="128"/>
      <c r="GI128" s="128"/>
      <c r="GJ128" s="128"/>
      <c r="GK128" s="128"/>
      <c r="GL128" s="128"/>
      <c r="GM128" s="128"/>
      <c r="GN128" s="128"/>
      <c r="GO128" s="128"/>
      <c r="GP128" s="128"/>
      <c r="GQ128" s="128"/>
      <c r="GR128" s="128"/>
      <c r="GS128" s="128"/>
      <c r="GT128" s="128"/>
      <c r="GU128" s="128"/>
      <c r="GV128" s="128"/>
      <c r="GW128" s="128"/>
      <c r="GX128" s="128"/>
      <c r="GY128" s="128"/>
      <c r="GZ128" s="128"/>
      <c r="HA128" s="128"/>
      <c r="HB128" s="128"/>
      <c r="HC128" s="128"/>
      <c r="HD128" s="128"/>
      <c r="HE128" s="128"/>
      <c r="HF128" s="128"/>
      <c r="HG128" s="128"/>
      <c r="HH128" s="128"/>
      <c r="HI128" s="128"/>
      <c r="HJ128" s="128"/>
      <c r="HK128" s="128"/>
      <c r="HL128" s="128"/>
      <c r="HM128" s="128"/>
      <c r="HN128" s="128"/>
      <c r="HO128" s="128"/>
      <c r="HP128" s="128"/>
      <c r="HQ128" s="128"/>
      <c r="HR128" s="128"/>
      <c r="HS128" s="128"/>
      <c r="HT128" s="128"/>
      <c r="HU128" s="128"/>
      <c r="HV128" s="128"/>
      <c r="HW128" s="128"/>
      <c r="HX128" s="128"/>
      <c r="HY128" s="128"/>
      <c r="HZ128" s="128"/>
      <c r="IA128" s="128"/>
      <c r="IB128" s="128"/>
      <c r="IC128" s="128"/>
      <c r="ID128" s="128"/>
      <c r="IE128" s="128"/>
      <c r="IF128" s="128"/>
      <c r="IG128" s="128"/>
      <c r="IH128" s="128"/>
      <c r="II128" s="128"/>
      <c r="IJ128" s="128"/>
      <c r="IK128" s="128"/>
      <c r="IL128" s="128"/>
      <c r="IM128" s="128"/>
      <c r="IN128" s="128"/>
      <c r="IO128" s="128"/>
      <c r="IP128" s="128"/>
      <c r="IQ128" s="128"/>
      <c r="IR128" s="128"/>
      <c r="IS128" s="128"/>
      <c r="IT128" s="128"/>
      <c r="IU128" s="128"/>
      <c r="IV128" s="128"/>
      <c r="IW128" s="128"/>
      <c r="IX128" s="128"/>
      <c r="IY128" s="128"/>
      <c r="IZ128" s="128"/>
      <c r="JA128" s="128"/>
    </row>
    <row r="129" spans="2:261" s="17" customFormat="1" x14ac:dyDescent="0.25">
      <c r="B129" s="33"/>
      <c r="F129" s="35"/>
      <c r="G129" s="111"/>
      <c r="H129" s="33"/>
      <c r="I129" s="33"/>
      <c r="J129" s="42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128"/>
      <c r="CA129" s="128"/>
      <c r="CB129" s="128"/>
      <c r="CC129" s="128"/>
      <c r="CD129" s="128"/>
      <c r="CE129" s="128"/>
      <c r="CF129" s="128"/>
      <c r="CG129" s="128"/>
      <c r="CH129" s="128"/>
      <c r="CI129" s="128"/>
      <c r="CJ129" s="128"/>
      <c r="CK129" s="128"/>
      <c r="CL129" s="128"/>
      <c r="CM129" s="128"/>
      <c r="CN129" s="128"/>
      <c r="CO129" s="128"/>
      <c r="CP129" s="128"/>
      <c r="CQ129" s="128"/>
      <c r="CR129" s="128"/>
      <c r="CS129" s="128"/>
      <c r="CT129" s="128"/>
      <c r="CU129" s="128"/>
      <c r="CV129" s="128"/>
      <c r="CW129" s="42"/>
      <c r="CX129" s="128"/>
      <c r="CY129" s="128"/>
      <c r="CZ129" s="128"/>
      <c r="DA129" s="128"/>
      <c r="DB129" s="128"/>
      <c r="DC129" s="128"/>
      <c r="DD129" s="128"/>
      <c r="DE129" s="128"/>
      <c r="DF129" s="128"/>
      <c r="DG129" s="128"/>
      <c r="DH129" s="128"/>
      <c r="DI129" s="128"/>
      <c r="DJ129" s="128"/>
      <c r="DK129" s="128"/>
      <c r="DL129" s="128"/>
      <c r="DM129" s="128"/>
      <c r="DN129" s="128"/>
      <c r="DO129" s="128"/>
      <c r="DP129" s="128"/>
      <c r="DQ129" s="128"/>
      <c r="DR129" s="128"/>
      <c r="DS129" s="128"/>
      <c r="DT129" s="128"/>
      <c r="DU129" s="128"/>
      <c r="DV129" s="128"/>
      <c r="DW129" s="128"/>
      <c r="DX129" s="128"/>
      <c r="DY129" s="128"/>
      <c r="DZ129" s="128"/>
      <c r="EA129" s="128"/>
      <c r="EB129" s="128"/>
      <c r="EC129" s="128"/>
      <c r="ED129" s="128"/>
      <c r="EE129" s="128"/>
      <c r="EF129" s="128"/>
      <c r="EG129" s="42"/>
      <c r="EH129" s="128"/>
      <c r="EI129" s="128"/>
      <c r="EJ129" s="128"/>
      <c r="EK129" s="128"/>
      <c r="EL129" s="128"/>
      <c r="EM129" s="128"/>
      <c r="EN129" s="128"/>
      <c r="EO129" s="128"/>
      <c r="EP129" s="128"/>
      <c r="EQ129" s="128"/>
      <c r="ER129" s="128"/>
      <c r="ES129" s="128"/>
      <c r="ET129" s="128"/>
      <c r="EU129" s="128"/>
      <c r="EV129" s="128"/>
      <c r="EW129" s="128"/>
      <c r="EX129" s="128"/>
      <c r="EY129" s="128"/>
      <c r="EZ129" s="128"/>
      <c r="FA129" s="128"/>
      <c r="FB129" s="128"/>
      <c r="FC129" s="128"/>
      <c r="FD129" s="128"/>
      <c r="FE129" s="128"/>
      <c r="FF129" s="128"/>
      <c r="FG129" s="128"/>
      <c r="FH129" s="128"/>
      <c r="FI129" s="128"/>
      <c r="FJ129" s="128"/>
      <c r="FK129" s="128"/>
      <c r="FL129" s="128"/>
      <c r="FM129" s="128"/>
      <c r="FN129" s="128"/>
      <c r="FO129" s="128"/>
      <c r="FP129" s="128"/>
      <c r="FQ129" s="42"/>
      <c r="FR129" s="42"/>
      <c r="FS129" s="42"/>
      <c r="FT129" s="42"/>
      <c r="FU129" s="42"/>
      <c r="FV129" s="128"/>
      <c r="FW129" s="128"/>
      <c r="FX129" s="128"/>
      <c r="FY129" s="128"/>
      <c r="FZ129" s="128"/>
      <c r="GA129" s="128"/>
      <c r="GB129" s="128"/>
      <c r="GC129" s="128"/>
      <c r="GD129" s="128"/>
      <c r="GE129" s="128"/>
      <c r="GF129" s="128"/>
      <c r="GG129" s="128"/>
      <c r="GH129" s="128"/>
      <c r="GI129" s="128"/>
      <c r="GJ129" s="128"/>
      <c r="GK129" s="128"/>
      <c r="GL129" s="128"/>
      <c r="GM129" s="128"/>
      <c r="GN129" s="128"/>
      <c r="GO129" s="128"/>
      <c r="GP129" s="128"/>
      <c r="GQ129" s="128"/>
      <c r="GR129" s="128"/>
      <c r="GS129" s="128"/>
      <c r="GT129" s="128"/>
      <c r="GU129" s="128"/>
      <c r="GV129" s="128"/>
      <c r="GW129" s="128"/>
      <c r="GX129" s="128"/>
      <c r="GY129" s="128"/>
      <c r="GZ129" s="128"/>
      <c r="HA129" s="128"/>
      <c r="HB129" s="128"/>
      <c r="HC129" s="128"/>
      <c r="HD129" s="128"/>
      <c r="HE129" s="128"/>
      <c r="HF129" s="128"/>
      <c r="HG129" s="128"/>
      <c r="HH129" s="128"/>
      <c r="HI129" s="128"/>
      <c r="HJ129" s="128"/>
      <c r="HK129" s="128"/>
      <c r="HL129" s="128"/>
      <c r="HM129" s="128"/>
      <c r="HN129" s="128"/>
      <c r="HO129" s="128"/>
      <c r="HP129" s="128"/>
      <c r="HQ129" s="128"/>
      <c r="HR129" s="128"/>
      <c r="HS129" s="128"/>
      <c r="HT129" s="128"/>
      <c r="HU129" s="128"/>
      <c r="HV129" s="128"/>
      <c r="HW129" s="128"/>
      <c r="HX129" s="128"/>
      <c r="HY129" s="128"/>
      <c r="HZ129" s="128"/>
      <c r="IA129" s="128"/>
      <c r="IB129" s="128"/>
      <c r="IC129" s="128"/>
      <c r="ID129" s="128"/>
      <c r="IE129" s="128"/>
      <c r="IF129" s="128"/>
      <c r="IG129" s="128"/>
      <c r="IH129" s="128"/>
      <c r="II129" s="128"/>
      <c r="IJ129" s="128"/>
      <c r="IK129" s="128"/>
      <c r="IL129" s="128"/>
      <c r="IM129" s="128"/>
      <c r="IN129" s="128"/>
      <c r="IO129" s="128"/>
      <c r="IP129" s="128"/>
      <c r="IQ129" s="128"/>
      <c r="IR129" s="128"/>
      <c r="IS129" s="128"/>
      <c r="IT129" s="128"/>
      <c r="IU129" s="128"/>
      <c r="IV129" s="128"/>
      <c r="IW129" s="128"/>
      <c r="IX129" s="128"/>
      <c r="IY129" s="128"/>
      <c r="IZ129" s="128"/>
      <c r="JA129" s="128"/>
    </row>
    <row r="130" spans="2:261" s="17" customFormat="1" x14ac:dyDescent="0.25">
      <c r="B130" s="33"/>
      <c r="F130" s="35"/>
      <c r="G130" s="111"/>
      <c r="H130" s="33"/>
      <c r="I130" s="33"/>
      <c r="J130" s="42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128"/>
      <c r="CA130" s="128"/>
      <c r="CB130" s="128"/>
      <c r="CC130" s="128"/>
      <c r="CD130" s="128"/>
      <c r="CE130" s="128"/>
      <c r="CF130" s="128"/>
      <c r="CG130" s="128"/>
      <c r="CH130" s="128"/>
      <c r="CI130" s="128"/>
      <c r="CJ130" s="128"/>
      <c r="CK130" s="128"/>
      <c r="CL130" s="128"/>
      <c r="CM130" s="128"/>
      <c r="CN130" s="128"/>
      <c r="CO130" s="128"/>
      <c r="CP130" s="128"/>
      <c r="CQ130" s="128"/>
      <c r="CR130" s="128"/>
      <c r="CS130" s="128"/>
      <c r="CT130" s="128"/>
      <c r="CU130" s="128"/>
      <c r="CV130" s="128"/>
      <c r="CW130" s="42"/>
      <c r="CX130" s="128"/>
      <c r="CY130" s="128"/>
      <c r="CZ130" s="128"/>
      <c r="DA130" s="128"/>
      <c r="DB130" s="128"/>
      <c r="DC130" s="128"/>
      <c r="DD130" s="128"/>
      <c r="DE130" s="128"/>
      <c r="DF130" s="128"/>
      <c r="DG130" s="128"/>
      <c r="DH130" s="128"/>
      <c r="DI130" s="128"/>
      <c r="DJ130" s="128"/>
      <c r="DK130" s="128"/>
      <c r="DL130" s="128"/>
      <c r="DM130" s="128"/>
      <c r="DN130" s="128"/>
      <c r="DO130" s="128"/>
      <c r="DP130" s="128"/>
      <c r="DQ130" s="128"/>
      <c r="DR130" s="128"/>
      <c r="DS130" s="128"/>
      <c r="DT130" s="128"/>
      <c r="DU130" s="128"/>
      <c r="DV130" s="128"/>
      <c r="DW130" s="128"/>
      <c r="DX130" s="128"/>
      <c r="DY130" s="128"/>
      <c r="DZ130" s="128"/>
      <c r="EA130" s="128"/>
      <c r="EB130" s="128"/>
      <c r="EC130" s="128"/>
      <c r="ED130" s="128"/>
      <c r="EE130" s="128"/>
      <c r="EF130" s="128"/>
      <c r="EG130" s="42"/>
      <c r="EH130" s="128"/>
      <c r="EI130" s="128"/>
      <c r="EJ130" s="128"/>
      <c r="EK130" s="128"/>
      <c r="EL130" s="128"/>
      <c r="EM130" s="128"/>
      <c r="EN130" s="128"/>
      <c r="EO130" s="128"/>
      <c r="EP130" s="128"/>
      <c r="EQ130" s="128"/>
      <c r="ER130" s="128"/>
      <c r="ES130" s="128"/>
      <c r="ET130" s="128"/>
      <c r="EU130" s="128"/>
      <c r="EV130" s="128"/>
      <c r="EW130" s="128"/>
      <c r="EX130" s="128"/>
      <c r="EY130" s="128"/>
      <c r="EZ130" s="128"/>
      <c r="FA130" s="128"/>
      <c r="FB130" s="128"/>
      <c r="FC130" s="128"/>
      <c r="FD130" s="128"/>
      <c r="FE130" s="128"/>
      <c r="FF130" s="128"/>
      <c r="FG130" s="128"/>
      <c r="FH130" s="128"/>
      <c r="FI130" s="128"/>
      <c r="FJ130" s="128"/>
      <c r="FK130" s="128"/>
      <c r="FL130" s="128"/>
      <c r="FM130" s="128"/>
      <c r="FN130" s="128"/>
      <c r="FO130" s="128"/>
      <c r="FP130" s="128"/>
      <c r="FQ130" s="42"/>
      <c r="FR130" s="42"/>
      <c r="FS130" s="42"/>
      <c r="FT130" s="42"/>
      <c r="FU130" s="42"/>
      <c r="FV130" s="128"/>
      <c r="FW130" s="128"/>
      <c r="FX130" s="128"/>
      <c r="FY130" s="128"/>
      <c r="FZ130" s="128"/>
      <c r="GA130" s="128"/>
      <c r="GB130" s="128"/>
      <c r="GC130" s="128"/>
      <c r="GD130" s="128"/>
      <c r="GE130" s="128"/>
      <c r="GF130" s="128"/>
      <c r="GG130" s="128"/>
      <c r="GH130" s="128"/>
      <c r="GI130" s="128"/>
      <c r="GJ130" s="128"/>
      <c r="GK130" s="128"/>
      <c r="GL130" s="128"/>
      <c r="GM130" s="128"/>
      <c r="GN130" s="128"/>
      <c r="GO130" s="128"/>
      <c r="GP130" s="128"/>
      <c r="GQ130" s="128"/>
      <c r="GR130" s="128"/>
      <c r="GS130" s="128"/>
      <c r="GT130" s="128"/>
      <c r="GU130" s="128"/>
      <c r="GV130" s="128"/>
      <c r="GW130" s="128"/>
      <c r="GX130" s="128"/>
      <c r="GY130" s="128"/>
      <c r="GZ130" s="128"/>
      <c r="HA130" s="128"/>
      <c r="HB130" s="128"/>
      <c r="HC130" s="128"/>
      <c r="HD130" s="128"/>
      <c r="HE130" s="128"/>
      <c r="HF130" s="128"/>
      <c r="HG130" s="128"/>
      <c r="HH130" s="128"/>
      <c r="HI130" s="128"/>
      <c r="HJ130" s="128"/>
      <c r="HK130" s="128"/>
      <c r="HL130" s="128"/>
      <c r="HM130" s="128"/>
      <c r="HN130" s="128"/>
      <c r="HO130" s="128"/>
      <c r="HP130" s="128"/>
      <c r="HQ130" s="128"/>
      <c r="HR130" s="128"/>
      <c r="HS130" s="128"/>
      <c r="HT130" s="128"/>
      <c r="HU130" s="128"/>
      <c r="HV130" s="128"/>
      <c r="HW130" s="128"/>
      <c r="HX130" s="128"/>
      <c r="HY130" s="128"/>
      <c r="HZ130" s="128"/>
      <c r="IA130" s="128"/>
      <c r="IB130" s="128"/>
      <c r="IC130" s="128"/>
      <c r="ID130" s="128"/>
      <c r="IE130" s="128"/>
      <c r="IF130" s="128"/>
      <c r="IG130" s="128"/>
      <c r="IH130" s="128"/>
      <c r="II130" s="128"/>
      <c r="IJ130" s="128"/>
      <c r="IK130" s="128"/>
      <c r="IL130" s="128"/>
      <c r="IM130" s="128"/>
      <c r="IN130" s="128"/>
      <c r="IO130" s="128"/>
      <c r="IP130" s="128"/>
      <c r="IQ130" s="128"/>
      <c r="IR130" s="128"/>
      <c r="IS130" s="128"/>
      <c r="IT130" s="128"/>
      <c r="IU130" s="128"/>
      <c r="IV130" s="128"/>
      <c r="IW130" s="128"/>
      <c r="IX130" s="128"/>
      <c r="IY130" s="128"/>
      <c r="IZ130" s="128"/>
      <c r="JA130" s="128"/>
    </row>
    <row r="131" spans="2:261" s="17" customFormat="1" x14ac:dyDescent="0.25">
      <c r="B131" s="33"/>
      <c r="F131" s="35"/>
      <c r="G131" s="111"/>
      <c r="H131" s="33"/>
      <c r="I131" s="33"/>
      <c r="J131" s="42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128"/>
      <c r="CA131" s="128"/>
      <c r="CB131" s="128"/>
      <c r="CC131" s="128"/>
      <c r="CD131" s="128"/>
      <c r="CE131" s="128"/>
      <c r="CF131" s="128"/>
      <c r="CG131" s="128"/>
      <c r="CH131" s="128"/>
      <c r="CI131" s="128"/>
      <c r="CJ131" s="128"/>
      <c r="CK131" s="128"/>
      <c r="CL131" s="128"/>
      <c r="CM131" s="128"/>
      <c r="CN131" s="128"/>
      <c r="CO131" s="128"/>
      <c r="CP131" s="128"/>
      <c r="CQ131" s="128"/>
      <c r="CR131" s="128"/>
      <c r="CS131" s="128"/>
      <c r="CT131" s="128"/>
      <c r="CU131" s="128"/>
      <c r="CV131" s="128"/>
      <c r="CW131" s="42"/>
      <c r="CX131" s="128"/>
      <c r="CY131" s="128"/>
      <c r="CZ131" s="128"/>
      <c r="DA131" s="128"/>
      <c r="DB131" s="128"/>
      <c r="DC131" s="128"/>
      <c r="DD131" s="128"/>
      <c r="DE131" s="128"/>
      <c r="DF131" s="128"/>
      <c r="DG131" s="128"/>
      <c r="DH131" s="128"/>
      <c r="DI131" s="128"/>
      <c r="DJ131" s="128"/>
      <c r="DK131" s="128"/>
      <c r="DL131" s="128"/>
      <c r="DM131" s="128"/>
      <c r="DN131" s="128"/>
      <c r="DO131" s="128"/>
      <c r="DP131" s="128"/>
      <c r="DQ131" s="128"/>
      <c r="DR131" s="128"/>
      <c r="DS131" s="128"/>
      <c r="DT131" s="128"/>
      <c r="DU131" s="128"/>
      <c r="DV131" s="128"/>
      <c r="DW131" s="128"/>
      <c r="DX131" s="128"/>
      <c r="DY131" s="128"/>
      <c r="DZ131" s="128"/>
      <c r="EA131" s="128"/>
      <c r="EB131" s="128"/>
      <c r="EC131" s="128"/>
      <c r="ED131" s="128"/>
      <c r="EE131" s="128"/>
      <c r="EF131" s="128"/>
      <c r="EG131" s="42"/>
      <c r="EH131" s="128"/>
      <c r="EI131" s="128"/>
      <c r="EJ131" s="128"/>
      <c r="EK131" s="128"/>
      <c r="EL131" s="128"/>
      <c r="EM131" s="128"/>
      <c r="EN131" s="128"/>
      <c r="EO131" s="128"/>
      <c r="EP131" s="128"/>
      <c r="EQ131" s="128"/>
      <c r="ER131" s="128"/>
      <c r="ES131" s="128"/>
      <c r="ET131" s="128"/>
      <c r="EU131" s="128"/>
      <c r="EV131" s="128"/>
      <c r="EW131" s="128"/>
      <c r="EX131" s="128"/>
      <c r="EY131" s="128"/>
      <c r="EZ131" s="128"/>
      <c r="FA131" s="128"/>
      <c r="FB131" s="128"/>
      <c r="FC131" s="128"/>
      <c r="FD131" s="128"/>
      <c r="FE131" s="128"/>
      <c r="FF131" s="128"/>
      <c r="FG131" s="128"/>
      <c r="FH131" s="128"/>
      <c r="FI131" s="128"/>
      <c r="FJ131" s="128"/>
      <c r="FK131" s="128"/>
      <c r="FL131" s="128"/>
      <c r="FM131" s="128"/>
      <c r="FN131" s="128"/>
      <c r="FO131" s="128"/>
      <c r="FP131" s="128"/>
      <c r="FQ131" s="42"/>
      <c r="FR131" s="42"/>
      <c r="FS131" s="42"/>
      <c r="FT131" s="42"/>
      <c r="FU131" s="42"/>
      <c r="FV131" s="128"/>
      <c r="FW131" s="128"/>
      <c r="FX131" s="128"/>
      <c r="FY131" s="128"/>
      <c r="FZ131" s="128"/>
      <c r="GA131" s="128"/>
      <c r="GB131" s="128"/>
      <c r="GC131" s="128"/>
      <c r="GD131" s="128"/>
      <c r="GE131" s="128"/>
      <c r="GF131" s="128"/>
      <c r="GG131" s="128"/>
      <c r="GH131" s="128"/>
      <c r="GI131" s="128"/>
      <c r="GJ131" s="128"/>
      <c r="GK131" s="128"/>
      <c r="GL131" s="128"/>
      <c r="GM131" s="128"/>
      <c r="GN131" s="128"/>
      <c r="GO131" s="128"/>
      <c r="GP131" s="128"/>
      <c r="GQ131" s="128"/>
      <c r="GR131" s="128"/>
      <c r="GS131" s="128"/>
      <c r="GT131" s="128"/>
      <c r="GU131" s="128"/>
      <c r="GV131" s="128"/>
      <c r="GW131" s="128"/>
      <c r="GX131" s="128"/>
      <c r="GY131" s="128"/>
      <c r="GZ131" s="128"/>
      <c r="HA131" s="128"/>
      <c r="HB131" s="128"/>
      <c r="HC131" s="128"/>
      <c r="HD131" s="128"/>
      <c r="HE131" s="128"/>
      <c r="HF131" s="128"/>
      <c r="HG131" s="128"/>
      <c r="HH131" s="128"/>
      <c r="HI131" s="128"/>
      <c r="HJ131" s="128"/>
      <c r="HK131" s="128"/>
      <c r="HL131" s="128"/>
      <c r="HM131" s="128"/>
      <c r="HN131" s="128"/>
      <c r="HO131" s="128"/>
      <c r="HP131" s="128"/>
      <c r="HQ131" s="128"/>
      <c r="HR131" s="128"/>
      <c r="HS131" s="128"/>
      <c r="HT131" s="128"/>
      <c r="HU131" s="128"/>
      <c r="HV131" s="128"/>
      <c r="HW131" s="128"/>
      <c r="HX131" s="128"/>
      <c r="HY131" s="128"/>
      <c r="HZ131" s="128"/>
      <c r="IA131" s="128"/>
      <c r="IB131" s="128"/>
      <c r="IC131" s="128"/>
      <c r="ID131" s="128"/>
      <c r="IE131" s="128"/>
      <c r="IF131" s="128"/>
      <c r="IG131" s="128"/>
      <c r="IH131" s="128"/>
      <c r="II131" s="128"/>
      <c r="IJ131" s="128"/>
      <c r="IK131" s="128"/>
      <c r="IL131" s="128"/>
      <c r="IM131" s="128"/>
      <c r="IN131" s="128"/>
      <c r="IO131" s="128"/>
      <c r="IP131" s="128"/>
      <c r="IQ131" s="128"/>
      <c r="IR131" s="128"/>
      <c r="IS131" s="128"/>
      <c r="IT131" s="128"/>
      <c r="IU131" s="128"/>
      <c r="IV131" s="128"/>
      <c r="IW131" s="128"/>
      <c r="IX131" s="128"/>
      <c r="IY131" s="128"/>
      <c r="IZ131" s="128"/>
      <c r="JA131" s="128"/>
    </row>
    <row r="132" spans="2:261" s="17" customFormat="1" x14ac:dyDescent="0.25">
      <c r="B132" s="33"/>
      <c r="F132" s="35"/>
      <c r="G132" s="111"/>
      <c r="H132" s="33"/>
      <c r="I132" s="33"/>
      <c r="J132" s="42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128"/>
      <c r="CA132" s="128"/>
      <c r="CB132" s="128"/>
      <c r="CC132" s="128"/>
      <c r="CD132" s="128"/>
      <c r="CE132" s="128"/>
      <c r="CF132" s="128"/>
      <c r="CG132" s="128"/>
      <c r="CH132" s="128"/>
      <c r="CI132" s="128"/>
      <c r="CJ132" s="128"/>
      <c r="CK132" s="128"/>
      <c r="CL132" s="128"/>
      <c r="CM132" s="128"/>
      <c r="CN132" s="128"/>
      <c r="CO132" s="128"/>
      <c r="CP132" s="128"/>
      <c r="CQ132" s="128"/>
      <c r="CR132" s="128"/>
      <c r="CS132" s="128"/>
      <c r="CT132" s="128"/>
      <c r="CU132" s="128"/>
      <c r="CV132" s="128"/>
      <c r="CW132" s="42"/>
      <c r="CX132" s="128"/>
      <c r="CY132" s="128"/>
      <c r="CZ132" s="128"/>
      <c r="DA132" s="128"/>
      <c r="DB132" s="128"/>
      <c r="DC132" s="128"/>
      <c r="DD132" s="128"/>
      <c r="DE132" s="128"/>
      <c r="DF132" s="128"/>
      <c r="DG132" s="128"/>
      <c r="DH132" s="128"/>
      <c r="DI132" s="128"/>
      <c r="DJ132" s="128"/>
      <c r="DK132" s="128"/>
      <c r="DL132" s="128"/>
      <c r="DM132" s="128"/>
      <c r="DN132" s="128"/>
      <c r="DO132" s="128"/>
      <c r="DP132" s="128"/>
      <c r="DQ132" s="128"/>
      <c r="DR132" s="128"/>
      <c r="DS132" s="128"/>
      <c r="DT132" s="128"/>
      <c r="DU132" s="128"/>
      <c r="DV132" s="128"/>
      <c r="DW132" s="128"/>
      <c r="DX132" s="128"/>
      <c r="DY132" s="128"/>
      <c r="DZ132" s="128"/>
      <c r="EA132" s="128"/>
      <c r="EB132" s="128"/>
      <c r="EC132" s="128"/>
      <c r="ED132" s="128"/>
      <c r="EE132" s="128"/>
      <c r="EF132" s="128"/>
      <c r="EG132" s="42"/>
      <c r="EH132" s="128"/>
      <c r="EI132" s="128"/>
      <c r="EJ132" s="128"/>
      <c r="EK132" s="128"/>
      <c r="EL132" s="128"/>
      <c r="EM132" s="128"/>
      <c r="EN132" s="128"/>
      <c r="EO132" s="128"/>
      <c r="EP132" s="128"/>
      <c r="EQ132" s="128"/>
      <c r="ER132" s="128"/>
      <c r="ES132" s="128"/>
      <c r="ET132" s="128"/>
      <c r="EU132" s="128"/>
      <c r="EV132" s="128"/>
      <c r="EW132" s="128"/>
      <c r="EX132" s="128"/>
      <c r="EY132" s="128"/>
      <c r="EZ132" s="128"/>
      <c r="FA132" s="128"/>
      <c r="FB132" s="128"/>
      <c r="FC132" s="128"/>
      <c r="FD132" s="128"/>
      <c r="FE132" s="128"/>
      <c r="FF132" s="128"/>
      <c r="FG132" s="128"/>
      <c r="FH132" s="128"/>
      <c r="FI132" s="128"/>
      <c r="FJ132" s="128"/>
      <c r="FK132" s="128"/>
      <c r="FL132" s="128"/>
      <c r="FM132" s="128"/>
      <c r="FN132" s="128"/>
      <c r="FO132" s="128"/>
      <c r="FP132" s="128"/>
      <c r="FQ132" s="42"/>
      <c r="FR132" s="42"/>
      <c r="FS132" s="42"/>
      <c r="FT132" s="42"/>
      <c r="FU132" s="42"/>
      <c r="FV132" s="128"/>
      <c r="FW132" s="128"/>
      <c r="FX132" s="128"/>
      <c r="FY132" s="128"/>
      <c r="FZ132" s="128"/>
      <c r="GA132" s="128"/>
      <c r="GB132" s="128"/>
      <c r="GC132" s="128"/>
      <c r="GD132" s="128"/>
      <c r="GE132" s="128"/>
      <c r="GF132" s="128"/>
      <c r="GG132" s="128"/>
      <c r="GH132" s="128"/>
      <c r="GI132" s="128"/>
      <c r="GJ132" s="128"/>
      <c r="GK132" s="128"/>
      <c r="GL132" s="128"/>
      <c r="GM132" s="128"/>
      <c r="GN132" s="128"/>
      <c r="GO132" s="128"/>
      <c r="GP132" s="128"/>
      <c r="GQ132" s="128"/>
      <c r="GR132" s="128"/>
      <c r="GS132" s="128"/>
      <c r="GT132" s="128"/>
      <c r="GU132" s="128"/>
      <c r="GV132" s="128"/>
      <c r="GW132" s="128"/>
      <c r="GX132" s="128"/>
      <c r="GY132" s="128"/>
      <c r="GZ132" s="128"/>
      <c r="HA132" s="128"/>
      <c r="HB132" s="128"/>
      <c r="HC132" s="128"/>
      <c r="HD132" s="128"/>
      <c r="HE132" s="128"/>
      <c r="HF132" s="128"/>
      <c r="HG132" s="128"/>
      <c r="HH132" s="128"/>
      <c r="HI132" s="128"/>
      <c r="HJ132" s="128"/>
      <c r="HK132" s="128"/>
      <c r="HL132" s="128"/>
      <c r="HM132" s="128"/>
      <c r="HN132" s="128"/>
      <c r="HO132" s="128"/>
      <c r="HP132" s="128"/>
      <c r="HQ132" s="128"/>
      <c r="HR132" s="128"/>
      <c r="HS132" s="128"/>
      <c r="HT132" s="128"/>
      <c r="HU132" s="128"/>
      <c r="HV132" s="128"/>
      <c r="HW132" s="128"/>
      <c r="HX132" s="128"/>
      <c r="HY132" s="128"/>
      <c r="HZ132" s="128"/>
      <c r="IA132" s="128"/>
      <c r="IB132" s="128"/>
      <c r="IC132" s="128"/>
      <c r="ID132" s="128"/>
      <c r="IE132" s="128"/>
      <c r="IF132" s="128"/>
      <c r="IG132" s="128"/>
      <c r="IH132" s="128"/>
      <c r="II132" s="128"/>
      <c r="IJ132" s="128"/>
      <c r="IK132" s="128"/>
      <c r="IL132" s="128"/>
      <c r="IM132" s="128"/>
      <c r="IN132" s="128"/>
      <c r="IO132" s="128"/>
      <c r="IP132" s="128"/>
      <c r="IQ132" s="128"/>
      <c r="IR132" s="128"/>
      <c r="IS132" s="128"/>
      <c r="IT132" s="128"/>
      <c r="IU132" s="128"/>
      <c r="IV132" s="128"/>
      <c r="IW132" s="128"/>
      <c r="IX132" s="128"/>
      <c r="IY132" s="128"/>
      <c r="IZ132" s="128"/>
      <c r="JA132" s="128"/>
    </row>
    <row r="133" spans="2:261" s="17" customFormat="1" x14ac:dyDescent="0.25">
      <c r="B133" s="33"/>
      <c r="F133" s="35"/>
      <c r="G133" s="111"/>
      <c r="H133" s="33"/>
      <c r="I133" s="33"/>
      <c r="J133" s="42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128"/>
      <c r="CA133" s="128"/>
      <c r="CB133" s="128"/>
      <c r="CC133" s="128"/>
      <c r="CD133" s="128"/>
      <c r="CE133" s="128"/>
      <c r="CF133" s="128"/>
      <c r="CG133" s="128"/>
      <c r="CH133" s="128"/>
      <c r="CI133" s="128"/>
      <c r="CJ133" s="128"/>
      <c r="CK133" s="128"/>
      <c r="CL133" s="128"/>
      <c r="CM133" s="128"/>
      <c r="CN133" s="128"/>
      <c r="CO133" s="128"/>
      <c r="CP133" s="128"/>
      <c r="CQ133" s="128"/>
      <c r="CR133" s="128"/>
      <c r="CS133" s="128"/>
      <c r="CT133" s="128"/>
      <c r="CU133" s="128"/>
      <c r="CV133" s="128"/>
      <c r="CW133" s="42"/>
      <c r="CX133" s="128"/>
      <c r="CY133" s="128"/>
      <c r="CZ133" s="128"/>
      <c r="DA133" s="128"/>
      <c r="DB133" s="128"/>
      <c r="DC133" s="128"/>
      <c r="DD133" s="128"/>
      <c r="DE133" s="128"/>
      <c r="DF133" s="128"/>
      <c r="DG133" s="128"/>
      <c r="DH133" s="128"/>
      <c r="DI133" s="128"/>
      <c r="DJ133" s="128"/>
      <c r="DK133" s="128"/>
      <c r="DL133" s="128"/>
      <c r="DM133" s="128"/>
      <c r="DN133" s="128"/>
      <c r="DO133" s="128"/>
      <c r="DP133" s="128"/>
      <c r="DQ133" s="128"/>
      <c r="DR133" s="128"/>
      <c r="DS133" s="128"/>
      <c r="DT133" s="128"/>
      <c r="DU133" s="128"/>
      <c r="DV133" s="128"/>
      <c r="DW133" s="128"/>
      <c r="DX133" s="128"/>
      <c r="DY133" s="128"/>
      <c r="DZ133" s="128"/>
      <c r="EA133" s="128"/>
      <c r="EB133" s="128"/>
      <c r="EC133" s="128"/>
      <c r="ED133" s="128"/>
      <c r="EE133" s="128"/>
      <c r="EF133" s="128"/>
      <c r="EG133" s="42"/>
      <c r="EH133" s="128"/>
      <c r="EI133" s="128"/>
      <c r="EJ133" s="128"/>
      <c r="EK133" s="128"/>
      <c r="EL133" s="128"/>
      <c r="EM133" s="128"/>
      <c r="EN133" s="128"/>
      <c r="EO133" s="128"/>
      <c r="EP133" s="128"/>
      <c r="EQ133" s="128"/>
      <c r="ER133" s="128"/>
      <c r="ES133" s="128"/>
      <c r="ET133" s="128"/>
      <c r="EU133" s="128"/>
      <c r="EV133" s="128"/>
      <c r="EW133" s="128"/>
      <c r="EX133" s="128"/>
      <c r="EY133" s="128"/>
      <c r="EZ133" s="128"/>
      <c r="FA133" s="128"/>
      <c r="FB133" s="128"/>
      <c r="FC133" s="128"/>
      <c r="FD133" s="128"/>
      <c r="FE133" s="128"/>
      <c r="FF133" s="128"/>
      <c r="FG133" s="128"/>
      <c r="FH133" s="128"/>
      <c r="FI133" s="128"/>
      <c r="FJ133" s="128"/>
      <c r="FK133" s="128"/>
      <c r="FL133" s="128"/>
      <c r="FM133" s="128"/>
      <c r="FN133" s="128"/>
      <c r="FO133" s="128"/>
      <c r="FP133" s="128"/>
      <c r="FQ133" s="42"/>
      <c r="FR133" s="42"/>
      <c r="FS133" s="42"/>
      <c r="FT133" s="42"/>
      <c r="FU133" s="42"/>
      <c r="FV133" s="128"/>
      <c r="FW133" s="128"/>
      <c r="FX133" s="128"/>
      <c r="FY133" s="128"/>
      <c r="FZ133" s="128"/>
      <c r="GA133" s="128"/>
      <c r="GB133" s="128"/>
      <c r="GC133" s="128"/>
      <c r="GD133" s="128"/>
      <c r="GE133" s="128"/>
      <c r="GF133" s="128"/>
      <c r="GG133" s="128"/>
      <c r="GH133" s="128"/>
      <c r="GI133" s="128"/>
      <c r="GJ133" s="128"/>
      <c r="GK133" s="128"/>
      <c r="GL133" s="128"/>
      <c r="GM133" s="128"/>
      <c r="GN133" s="128"/>
      <c r="GO133" s="128"/>
      <c r="GP133" s="128"/>
      <c r="GQ133" s="128"/>
      <c r="GR133" s="128"/>
      <c r="GS133" s="128"/>
      <c r="GT133" s="128"/>
      <c r="GU133" s="128"/>
      <c r="GV133" s="128"/>
      <c r="GW133" s="128"/>
      <c r="GX133" s="128"/>
      <c r="GY133" s="128"/>
      <c r="GZ133" s="128"/>
      <c r="HA133" s="128"/>
      <c r="HB133" s="128"/>
      <c r="HC133" s="128"/>
      <c r="HD133" s="128"/>
      <c r="HE133" s="128"/>
      <c r="HF133" s="128"/>
      <c r="HG133" s="128"/>
      <c r="HH133" s="128"/>
      <c r="HI133" s="128"/>
      <c r="HJ133" s="128"/>
      <c r="HK133" s="128"/>
      <c r="HL133" s="128"/>
      <c r="HM133" s="128"/>
      <c r="HN133" s="128"/>
      <c r="HO133" s="128"/>
      <c r="HP133" s="128"/>
      <c r="HQ133" s="128"/>
      <c r="HR133" s="128"/>
      <c r="HS133" s="128"/>
      <c r="HT133" s="128"/>
      <c r="HU133" s="128"/>
      <c r="HV133" s="128"/>
      <c r="HW133" s="128"/>
      <c r="HX133" s="128"/>
      <c r="HY133" s="128"/>
      <c r="HZ133" s="128"/>
      <c r="IA133" s="128"/>
      <c r="IB133" s="128"/>
      <c r="IC133" s="128"/>
      <c r="ID133" s="128"/>
      <c r="IE133" s="128"/>
      <c r="IF133" s="128"/>
      <c r="IG133" s="128"/>
      <c r="IH133" s="128"/>
      <c r="II133" s="128"/>
      <c r="IJ133" s="128"/>
      <c r="IK133" s="128"/>
      <c r="IL133" s="128"/>
      <c r="IM133" s="128"/>
      <c r="IN133" s="128"/>
      <c r="IO133" s="128"/>
      <c r="IP133" s="128"/>
      <c r="IQ133" s="128"/>
      <c r="IR133" s="128"/>
      <c r="IS133" s="128"/>
      <c r="IT133" s="128"/>
      <c r="IU133" s="128"/>
      <c r="IV133" s="128"/>
      <c r="IW133" s="128"/>
      <c r="IX133" s="128"/>
      <c r="IY133" s="128"/>
      <c r="IZ133" s="128"/>
      <c r="JA133" s="128"/>
    </row>
    <row r="134" spans="2:261" s="17" customFormat="1" x14ac:dyDescent="0.25">
      <c r="B134" s="33"/>
      <c r="F134" s="35"/>
      <c r="G134" s="111"/>
      <c r="H134" s="33"/>
      <c r="I134" s="33"/>
      <c r="J134" s="42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128"/>
      <c r="CA134" s="128"/>
      <c r="CB134" s="128"/>
      <c r="CC134" s="128"/>
      <c r="CD134" s="128"/>
      <c r="CE134" s="128"/>
      <c r="CF134" s="128"/>
      <c r="CG134" s="128"/>
      <c r="CH134" s="128"/>
      <c r="CI134" s="128"/>
      <c r="CJ134" s="128"/>
      <c r="CK134" s="128"/>
      <c r="CL134" s="128"/>
      <c r="CM134" s="128"/>
      <c r="CN134" s="128"/>
      <c r="CO134" s="128"/>
      <c r="CP134" s="128"/>
      <c r="CQ134" s="128"/>
      <c r="CR134" s="128"/>
      <c r="CS134" s="128"/>
      <c r="CT134" s="128"/>
      <c r="CU134" s="128"/>
      <c r="CV134" s="128"/>
      <c r="CW134" s="42"/>
      <c r="CX134" s="128"/>
      <c r="CY134" s="128"/>
      <c r="CZ134" s="128"/>
      <c r="DA134" s="128"/>
      <c r="DB134" s="128"/>
      <c r="DC134" s="128"/>
      <c r="DD134" s="128"/>
      <c r="DE134" s="128"/>
      <c r="DF134" s="128"/>
      <c r="DG134" s="128"/>
      <c r="DH134" s="128"/>
      <c r="DI134" s="128"/>
      <c r="DJ134" s="128"/>
      <c r="DK134" s="128"/>
      <c r="DL134" s="128"/>
      <c r="DM134" s="128"/>
      <c r="DN134" s="128"/>
      <c r="DO134" s="128"/>
      <c r="DP134" s="128"/>
      <c r="DQ134" s="128"/>
      <c r="DR134" s="128"/>
      <c r="DS134" s="128"/>
      <c r="DT134" s="128"/>
      <c r="DU134" s="128"/>
      <c r="DV134" s="128"/>
      <c r="DW134" s="128"/>
      <c r="DX134" s="128"/>
      <c r="DY134" s="128"/>
      <c r="DZ134" s="128"/>
      <c r="EA134" s="128"/>
      <c r="EB134" s="128"/>
      <c r="EC134" s="128"/>
      <c r="ED134" s="128"/>
      <c r="EE134" s="128"/>
      <c r="EF134" s="128"/>
      <c r="EG134" s="42"/>
      <c r="EH134" s="128"/>
      <c r="EI134" s="128"/>
      <c r="EJ134" s="128"/>
      <c r="EK134" s="128"/>
      <c r="EL134" s="128"/>
      <c r="EM134" s="128"/>
      <c r="EN134" s="128"/>
      <c r="EO134" s="128"/>
      <c r="EP134" s="128"/>
      <c r="EQ134" s="128"/>
      <c r="ER134" s="128"/>
      <c r="ES134" s="128"/>
      <c r="ET134" s="128"/>
      <c r="EU134" s="128"/>
      <c r="EV134" s="128"/>
      <c r="EW134" s="128"/>
      <c r="EX134" s="128"/>
      <c r="EY134" s="128"/>
      <c r="EZ134" s="128"/>
      <c r="FA134" s="128"/>
      <c r="FB134" s="128"/>
      <c r="FC134" s="128"/>
      <c r="FD134" s="128"/>
      <c r="FE134" s="128"/>
      <c r="FF134" s="128"/>
      <c r="FG134" s="128"/>
      <c r="FH134" s="128"/>
      <c r="FI134" s="128"/>
      <c r="FJ134" s="128"/>
      <c r="FK134" s="128"/>
      <c r="FL134" s="128"/>
      <c r="FM134" s="128"/>
      <c r="FN134" s="128"/>
      <c r="FO134" s="128"/>
      <c r="FP134" s="128"/>
      <c r="FQ134" s="42"/>
      <c r="FR134" s="42"/>
      <c r="FS134" s="42"/>
      <c r="FT134" s="42"/>
      <c r="FU134" s="42"/>
      <c r="FV134" s="128"/>
      <c r="FW134" s="128"/>
      <c r="FX134" s="128"/>
      <c r="FY134" s="128"/>
      <c r="FZ134" s="128"/>
      <c r="GA134" s="128"/>
      <c r="GB134" s="128"/>
      <c r="GC134" s="128"/>
      <c r="GD134" s="128"/>
      <c r="GE134" s="128"/>
      <c r="GF134" s="128"/>
      <c r="GG134" s="128"/>
      <c r="GH134" s="128"/>
      <c r="GI134" s="128"/>
      <c r="GJ134" s="128"/>
      <c r="GK134" s="128"/>
      <c r="GL134" s="128"/>
      <c r="GM134" s="128"/>
      <c r="GN134" s="128"/>
      <c r="GO134" s="128"/>
      <c r="GP134" s="128"/>
      <c r="GQ134" s="128"/>
      <c r="GR134" s="128"/>
      <c r="GS134" s="128"/>
      <c r="GT134" s="128"/>
      <c r="GU134" s="128"/>
      <c r="GV134" s="128"/>
      <c r="GW134" s="128"/>
      <c r="GX134" s="128"/>
      <c r="GY134" s="128"/>
      <c r="GZ134" s="128"/>
      <c r="HA134" s="128"/>
      <c r="HB134" s="128"/>
      <c r="HC134" s="128"/>
      <c r="HD134" s="128"/>
      <c r="HE134" s="128"/>
      <c r="HF134" s="128"/>
      <c r="HG134" s="128"/>
      <c r="HH134" s="128"/>
      <c r="HI134" s="128"/>
      <c r="HJ134" s="128"/>
      <c r="HK134" s="128"/>
      <c r="HL134" s="128"/>
      <c r="HM134" s="128"/>
      <c r="HN134" s="128"/>
      <c r="HO134" s="128"/>
      <c r="HP134" s="128"/>
      <c r="HQ134" s="128"/>
      <c r="HR134" s="128"/>
      <c r="HS134" s="128"/>
      <c r="HT134" s="128"/>
      <c r="HU134" s="128"/>
      <c r="HV134" s="128"/>
      <c r="HW134" s="128"/>
      <c r="HX134" s="128"/>
      <c r="HY134" s="128"/>
      <c r="HZ134" s="128"/>
      <c r="IA134" s="128"/>
      <c r="IB134" s="128"/>
      <c r="IC134" s="128"/>
      <c r="ID134" s="128"/>
      <c r="IE134" s="128"/>
      <c r="IF134" s="128"/>
      <c r="IG134" s="128"/>
      <c r="IH134" s="128"/>
      <c r="II134" s="128"/>
      <c r="IJ134" s="128"/>
      <c r="IK134" s="128"/>
      <c r="IL134" s="128"/>
      <c r="IM134" s="128"/>
      <c r="IN134" s="128"/>
      <c r="IO134" s="128"/>
      <c r="IP134" s="128"/>
      <c r="IQ134" s="128"/>
      <c r="IR134" s="128"/>
      <c r="IS134" s="128"/>
      <c r="IT134" s="128"/>
      <c r="IU134" s="128"/>
      <c r="IV134" s="128"/>
      <c r="IW134" s="128"/>
      <c r="IX134" s="128"/>
      <c r="IY134" s="128"/>
      <c r="IZ134" s="128"/>
      <c r="JA134" s="128"/>
    </row>
    <row r="135" spans="2:261" s="17" customFormat="1" x14ac:dyDescent="0.25">
      <c r="B135" s="33"/>
      <c r="F135" s="35"/>
      <c r="G135" s="111"/>
      <c r="H135" s="33"/>
      <c r="I135" s="33"/>
      <c r="J135" s="42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128"/>
      <c r="CA135" s="128"/>
      <c r="CB135" s="128"/>
      <c r="CC135" s="128"/>
      <c r="CD135" s="128"/>
      <c r="CE135" s="128"/>
      <c r="CF135" s="128"/>
      <c r="CG135" s="128"/>
      <c r="CH135" s="128"/>
      <c r="CI135" s="128"/>
      <c r="CJ135" s="128"/>
      <c r="CK135" s="128"/>
      <c r="CL135" s="128"/>
      <c r="CM135" s="128"/>
      <c r="CN135" s="128"/>
      <c r="CO135" s="128"/>
      <c r="CP135" s="128"/>
      <c r="CQ135" s="128"/>
      <c r="CR135" s="128"/>
      <c r="CS135" s="128"/>
      <c r="CT135" s="128"/>
      <c r="CU135" s="128"/>
      <c r="CV135" s="128"/>
      <c r="CW135" s="42"/>
      <c r="CX135" s="128"/>
      <c r="CY135" s="128"/>
      <c r="CZ135" s="128"/>
      <c r="DA135" s="128"/>
      <c r="DB135" s="128"/>
      <c r="DC135" s="128"/>
      <c r="DD135" s="128"/>
      <c r="DE135" s="128"/>
      <c r="DF135" s="128"/>
      <c r="DG135" s="128"/>
      <c r="DH135" s="128"/>
      <c r="DI135" s="128"/>
      <c r="DJ135" s="128"/>
      <c r="DK135" s="128"/>
      <c r="DL135" s="128"/>
      <c r="DM135" s="128"/>
      <c r="DN135" s="128"/>
      <c r="DO135" s="128"/>
      <c r="DP135" s="128"/>
      <c r="DQ135" s="128"/>
      <c r="DR135" s="128"/>
      <c r="DS135" s="128"/>
      <c r="DT135" s="128"/>
      <c r="DU135" s="128"/>
      <c r="DV135" s="128"/>
      <c r="DW135" s="128"/>
      <c r="DX135" s="128"/>
      <c r="DY135" s="128"/>
      <c r="DZ135" s="128"/>
      <c r="EA135" s="128"/>
      <c r="EB135" s="128"/>
      <c r="EC135" s="128"/>
      <c r="ED135" s="128"/>
      <c r="EE135" s="128"/>
      <c r="EF135" s="128"/>
      <c r="EG135" s="42"/>
      <c r="EH135" s="128"/>
      <c r="EI135" s="128"/>
      <c r="EJ135" s="128"/>
      <c r="EK135" s="128"/>
      <c r="EL135" s="128"/>
      <c r="EM135" s="128"/>
      <c r="EN135" s="128"/>
      <c r="EO135" s="128"/>
      <c r="EP135" s="128"/>
      <c r="EQ135" s="128"/>
      <c r="ER135" s="128"/>
      <c r="ES135" s="128"/>
      <c r="ET135" s="128"/>
      <c r="EU135" s="128"/>
      <c r="EV135" s="128"/>
      <c r="EW135" s="128"/>
      <c r="EX135" s="128"/>
      <c r="EY135" s="128"/>
      <c r="EZ135" s="128"/>
      <c r="FA135" s="128"/>
      <c r="FB135" s="128"/>
      <c r="FC135" s="128"/>
      <c r="FD135" s="128"/>
      <c r="FE135" s="128"/>
      <c r="FF135" s="128"/>
      <c r="FG135" s="128"/>
      <c r="FH135" s="128"/>
      <c r="FI135" s="128"/>
      <c r="FJ135" s="128"/>
      <c r="FK135" s="128"/>
      <c r="FL135" s="128"/>
      <c r="FM135" s="128"/>
      <c r="FN135" s="128"/>
      <c r="FO135" s="128"/>
      <c r="FP135" s="128"/>
      <c r="FQ135" s="42"/>
      <c r="FR135" s="42"/>
      <c r="FS135" s="42"/>
      <c r="FT135" s="42"/>
      <c r="FU135" s="42"/>
      <c r="FV135" s="128"/>
      <c r="FW135" s="128"/>
      <c r="FX135" s="128"/>
      <c r="FY135" s="128"/>
      <c r="FZ135" s="128"/>
      <c r="GA135" s="128"/>
      <c r="GB135" s="128"/>
      <c r="GC135" s="128"/>
      <c r="GD135" s="128"/>
      <c r="GE135" s="128"/>
      <c r="GF135" s="128"/>
      <c r="GG135" s="128"/>
      <c r="GH135" s="128"/>
      <c r="GI135" s="128"/>
      <c r="GJ135" s="128"/>
      <c r="GK135" s="128"/>
      <c r="GL135" s="128"/>
      <c r="GM135" s="128"/>
      <c r="GN135" s="128"/>
      <c r="GO135" s="128"/>
      <c r="GP135" s="128"/>
      <c r="GQ135" s="128"/>
      <c r="GR135" s="128"/>
      <c r="GS135" s="128"/>
      <c r="GT135" s="128"/>
      <c r="GU135" s="128"/>
      <c r="GV135" s="128"/>
      <c r="GW135" s="128"/>
      <c r="GX135" s="128"/>
      <c r="GY135" s="128"/>
      <c r="GZ135" s="128"/>
      <c r="HA135" s="128"/>
      <c r="HB135" s="128"/>
      <c r="HC135" s="128"/>
      <c r="HD135" s="128"/>
      <c r="HE135" s="128"/>
      <c r="HF135" s="128"/>
      <c r="HG135" s="128"/>
      <c r="HH135" s="128"/>
      <c r="HI135" s="128"/>
      <c r="HJ135" s="128"/>
      <c r="HK135" s="128"/>
      <c r="HL135" s="128"/>
      <c r="HM135" s="128"/>
      <c r="HN135" s="128"/>
      <c r="HO135" s="128"/>
      <c r="HP135" s="128"/>
      <c r="HQ135" s="128"/>
      <c r="HR135" s="128"/>
      <c r="HS135" s="128"/>
      <c r="HT135" s="128"/>
      <c r="HU135" s="128"/>
      <c r="HV135" s="128"/>
      <c r="HW135" s="128"/>
      <c r="HX135" s="128"/>
      <c r="HY135" s="128"/>
      <c r="HZ135" s="128"/>
      <c r="IA135" s="128"/>
      <c r="IB135" s="128"/>
      <c r="IC135" s="128"/>
      <c r="ID135" s="128"/>
      <c r="IE135" s="128"/>
      <c r="IF135" s="128"/>
      <c r="IG135" s="128"/>
      <c r="IH135" s="128"/>
      <c r="II135" s="128"/>
      <c r="IJ135" s="128"/>
      <c r="IK135" s="128"/>
      <c r="IL135" s="128"/>
      <c r="IM135" s="128"/>
      <c r="IN135" s="128"/>
      <c r="IO135" s="128"/>
      <c r="IP135" s="128"/>
      <c r="IQ135" s="128"/>
      <c r="IR135" s="128"/>
      <c r="IS135" s="128"/>
      <c r="IT135" s="128"/>
      <c r="IU135" s="128"/>
      <c r="IV135" s="128"/>
      <c r="IW135" s="128"/>
      <c r="IX135" s="128"/>
      <c r="IY135" s="128"/>
      <c r="IZ135" s="128"/>
      <c r="JA135" s="128"/>
    </row>
    <row r="136" spans="2:261" s="17" customFormat="1" x14ac:dyDescent="0.25">
      <c r="B136" s="33"/>
      <c r="F136" s="35"/>
      <c r="G136" s="111"/>
      <c r="H136" s="33"/>
      <c r="I136" s="33"/>
      <c r="J136" s="42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128"/>
      <c r="CA136" s="128"/>
      <c r="CB136" s="128"/>
      <c r="CC136" s="128"/>
      <c r="CD136" s="128"/>
      <c r="CE136" s="128"/>
      <c r="CF136" s="128"/>
      <c r="CG136" s="128"/>
      <c r="CH136" s="128"/>
      <c r="CI136" s="128"/>
      <c r="CJ136" s="128"/>
      <c r="CK136" s="128"/>
      <c r="CL136" s="128"/>
      <c r="CM136" s="128"/>
      <c r="CN136" s="128"/>
      <c r="CO136" s="128"/>
      <c r="CP136" s="128"/>
      <c r="CQ136" s="128"/>
      <c r="CR136" s="128"/>
      <c r="CS136" s="128"/>
      <c r="CT136" s="128"/>
      <c r="CU136" s="128"/>
      <c r="CV136" s="128"/>
      <c r="CW136" s="42"/>
      <c r="CX136" s="128"/>
      <c r="CY136" s="128"/>
      <c r="CZ136" s="128"/>
      <c r="DA136" s="128"/>
      <c r="DB136" s="128"/>
      <c r="DC136" s="128"/>
      <c r="DD136" s="128"/>
      <c r="DE136" s="128"/>
      <c r="DF136" s="128"/>
      <c r="DG136" s="128"/>
      <c r="DH136" s="128"/>
      <c r="DI136" s="128"/>
      <c r="DJ136" s="128"/>
      <c r="DK136" s="128"/>
      <c r="DL136" s="128"/>
      <c r="DM136" s="128"/>
      <c r="DN136" s="128"/>
      <c r="DO136" s="128"/>
      <c r="DP136" s="128"/>
      <c r="DQ136" s="128"/>
      <c r="DR136" s="128"/>
      <c r="DS136" s="128"/>
      <c r="DT136" s="128"/>
      <c r="DU136" s="128"/>
      <c r="DV136" s="128"/>
      <c r="DW136" s="128"/>
      <c r="DX136" s="128"/>
      <c r="DY136" s="128"/>
      <c r="DZ136" s="128"/>
      <c r="EA136" s="128"/>
      <c r="EB136" s="128"/>
      <c r="EC136" s="128"/>
      <c r="ED136" s="128"/>
      <c r="EE136" s="128"/>
      <c r="EF136" s="128"/>
      <c r="EG136" s="42"/>
      <c r="EH136" s="128"/>
      <c r="EI136" s="128"/>
      <c r="EJ136" s="128"/>
      <c r="EK136" s="128"/>
      <c r="EL136" s="128"/>
      <c r="EM136" s="128"/>
      <c r="EN136" s="128"/>
      <c r="EO136" s="128"/>
      <c r="EP136" s="128"/>
      <c r="EQ136" s="128"/>
      <c r="ER136" s="128"/>
      <c r="ES136" s="128"/>
      <c r="ET136" s="128"/>
      <c r="EU136" s="128"/>
      <c r="EV136" s="128"/>
      <c r="EW136" s="128"/>
      <c r="EX136" s="128"/>
      <c r="EY136" s="128"/>
      <c r="EZ136" s="128"/>
      <c r="FA136" s="128"/>
      <c r="FB136" s="128"/>
      <c r="FC136" s="128"/>
      <c r="FD136" s="128"/>
      <c r="FE136" s="128"/>
      <c r="FF136" s="128"/>
      <c r="FG136" s="128"/>
      <c r="FH136" s="128"/>
      <c r="FI136" s="128"/>
      <c r="FJ136" s="128"/>
      <c r="FK136" s="128"/>
      <c r="FL136" s="128"/>
      <c r="FM136" s="128"/>
      <c r="FN136" s="128"/>
      <c r="FO136" s="128"/>
      <c r="FP136" s="128"/>
      <c r="FQ136" s="42"/>
      <c r="FR136" s="42"/>
      <c r="FS136" s="42"/>
      <c r="FT136" s="42"/>
      <c r="FU136" s="42"/>
      <c r="FV136" s="128"/>
      <c r="FW136" s="128"/>
      <c r="FX136" s="128"/>
      <c r="FY136" s="128"/>
      <c r="FZ136" s="128"/>
      <c r="GA136" s="128"/>
      <c r="GB136" s="128"/>
      <c r="GC136" s="128"/>
      <c r="GD136" s="128"/>
      <c r="GE136" s="128"/>
      <c r="GF136" s="128"/>
      <c r="GG136" s="128"/>
      <c r="GH136" s="128"/>
      <c r="GI136" s="128"/>
      <c r="GJ136" s="128"/>
      <c r="GK136" s="128"/>
      <c r="GL136" s="128"/>
      <c r="GM136" s="128"/>
      <c r="GN136" s="128"/>
      <c r="GO136" s="128"/>
      <c r="GP136" s="128"/>
      <c r="GQ136" s="128"/>
      <c r="GR136" s="128"/>
      <c r="GS136" s="128"/>
      <c r="GT136" s="128"/>
      <c r="GU136" s="128"/>
      <c r="GV136" s="128"/>
      <c r="GW136" s="128"/>
      <c r="GX136" s="128"/>
      <c r="GY136" s="128"/>
      <c r="GZ136" s="128"/>
      <c r="HA136" s="128"/>
      <c r="HB136" s="128"/>
      <c r="HC136" s="128"/>
      <c r="HD136" s="128"/>
      <c r="HE136" s="128"/>
      <c r="HF136" s="128"/>
      <c r="HG136" s="128"/>
      <c r="HH136" s="128"/>
      <c r="HI136" s="128"/>
      <c r="HJ136" s="128"/>
      <c r="HK136" s="128"/>
      <c r="HL136" s="128"/>
      <c r="HM136" s="128"/>
      <c r="HN136" s="128"/>
      <c r="HO136" s="128"/>
      <c r="HP136" s="128"/>
      <c r="HQ136" s="128"/>
      <c r="HR136" s="128"/>
      <c r="HS136" s="128"/>
      <c r="HT136" s="128"/>
      <c r="HU136" s="128"/>
      <c r="HV136" s="128"/>
      <c r="HW136" s="128"/>
      <c r="HX136" s="128"/>
      <c r="HY136" s="128"/>
      <c r="HZ136" s="128"/>
      <c r="IA136" s="128"/>
      <c r="IB136" s="128"/>
      <c r="IC136" s="128"/>
      <c r="ID136" s="128"/>
      <c r="IE136" s="128"/>
      <c r="IF136" s="128"/>
      <c r="IG136" s="128"/>
      <c r="IH136" s="128"/>
      <c r="II136" s="128"/>
      <c r="IJ136" s="128"/>
      <c r="IK136" s="128"/>
      <c r="IL136" s="128"/>
      <c r="IM136" s="128"/>
      <c r="IN136" s="128"/>
      <c r="IO136" s="128"/>
      <c r="IP136" s="128"/>
      <c r="IQ136" s="128"/>
      <c r="IR136" s="128"/>
      <c r="IS136" s="128"/>
      <c r="IT136" s="128"/>
      <c r="IU136" s="128"/>
      <c r="IV136" s="128"/>
      <c r="IW136" s="128"/>
      <c r="IX136" s="128"/>
      <c r="IY136" s="128"/>
      <c r="IZ136" s="128"/>
      <c r="JA136" s="128"/>
    </row>
    <row r="137" spans="2:261" s="17" customFormat="1" x14ac:dyDescent="0.25">
      <c r="B137" s="33"/>
      <c r="F137" s="35"/>
      <c r="G137" s="111"/>
      <c r="H137" s="33"/>
      <c r="I137" s="33"/>
      <c r="J137" s="42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128"/>
      <c r="CA137" s="128"/>
      <c r="CB137" s="128"/>
      <c r="CC137" s="128"/>
      <c r="CD137" s="128"/>
      <c r="CE137" s="128"/>
      <c r="CF137" s="128"/>
      <c r="CG137" s="128"/>
      <c r="CH137" s="128"/>
      <c r="CI137" s="128"/>
      <c r="CJ137" s="128"/>
      <c r="CK137" s="128"/>
      <c r="CL137" s="128"/>
      <c r="CM137" s="128"/>
      <c r="CN137" s="128"/>
      <c r="CO137" s="128"/>
      <c r="CP137" s="128"/>
      <c r="CQ137" s="128"/>
      <c r="CR137" s="128"/>
      <c r="CS137" s="128"/>
      <c r="CT137" s="128"/>
      <c r="CU137" s="128"/>
      <c r="CV137" s="128"/>
      <c r="CW137" s="42"/>
      <c r="CX137" s="128"/>
      <c r="CY137" s="128"/>
      <c r="CZ137" s="128"/>
      <c r="DA137" s="128"/>
      <c r="DB137" s="128"/>
      <c r="DC137" s="128"/>
      <c r="DD137" s="128"/>
      <c r="DE137" s="128"/>
      <c r="DF137" s="128"/>
      <c r="DG137" s="128"/>
      <c r="DH137" s="128"/>
      <c r="DI137" s="128"/>
      <c r="DJ137" s="128"/>
      <c r="DK137" s="128"/>
      <c r="DL137" s="128"/>
      <c r="DM137" s="128"/>
      <c r="DN137" s="128"/>
      <c r="DO137" s="128"/>
      <c r="DP137" s="128"/>
      <c r="DQ137" s="128"/>
      <c r="DR137" s="128"/>
      <c r="DS137" s="128"/>
      <c r="DT137" s="128"/>
      <c r="DU137" s="128"/>
      <c r="DV137" s="128"/>
      <c r="DW137" s="128"/>
      <c r="DX137" s="128"/>
      <c r="DY137" s="128"/>
      <c r="DZ137" s="128"/>
      <c r="EA137" s="128"/>
      <c r="EB137" s="128"/>
      <c r="EC137" s="128"/>
      <c r="ED137" s="128"/>
      <c r="EE137" s="128"/>
      <c r="EF137" s="128"/>
      <c r="EG137" s="42"/>
      <c r="EH137" s="128"/>
      <c r="EI137" s="128"/>
      <c r="EJ137" s="128"/>
      <c r="EK137" s="128"/>
      <c r="EL137" s="128"/>
      <c r="EM137" s="128"/>
      <c r="EN137" s="128"/>
      <c r="EO137" s="128"/>
      <c r="EP137" s="128"/>
      <c r="EQ137" s="128"/>
      <c r="ER137" s="128"/>
      <c r="ES137" s="128"/>
      <c r="ET137" s="128"/>
      <c r="EU137" s="128"/>
      <c r="EV137" s="128"/>
      <c r="EW137" s="128"/>
      <c r="EX137" s="128"/>
      <c r="EY137" s="128"/>
      <c r="EZ137" s="128"/>
      <c r="FA137" s="128"/>
      <c r="FB137" s="128"/>
      <c r="FC137" s="128"/>
      <c r="FD137" s="128"/>
      <c r="FE137" s="128"/>
      <c r="FF137" s="128"/>
      <c r="FG137" s="128"/>
      <c r="FH137" s="128"/>
      <c r="FI137" s="128"/>
      <c r="FJ137" s="128"/>
      <c r="FK137" s="128"/>
      <c r="FL137" s="128"/>
      <c r="FM137" s="128"/>
      <c r="FN137" s="128"/>
      <c r="FO137" s="128"/>
      <c r="FP137" s="128"/>
      <c r="FQ137" s="42"/>
      <c r="FR137" s="42"/>
      <c r="FS137" s="42"/>
      <c r="FT137" s="42"/>
      <c r="FU137" s="42"/>
      <c r="FV137" s="128"/>
      <c r="FW137" s="128"/>
      <c r="FX137" s="128"/>
      <c r="FY137" s="128"/>
      <c r="FZ137" s="128"/>
      <c r="GA137" s="128"/>
      <c r="GB137" s="128"/>
      <c r="GC137" s="128"/>
      <c r="GD137" s="128"/>
      <c r="GE137" s="128"/>
      <c r="GF137" s="128"/>
      <c r="GG137" s="128"/>
      <c r="GH137" s="128"/>
      <c r="GI137" s="128"/>
      <c r="GJ137" s="128"/>
      <c r="GK137" s="128"/>
      <c r="GL137" s="128"/>
      <c r="GM137" s="128"/>
      <c r="GN137" s="128"/>
      <c r="GO137" s="128"/>
      <c r="GP137" s="128"/>
      <c r="GQ137" s="128"/>
      <c r="GR137" s="128"/>
      <c r="GS137" s="128"/>
      <c r="GT137" s="128"/>
      <c r="GU137" s="128"/>
      <c r="GV137" s="128"/>
      <c r="GW137" s="128"/>
      <c r="GX137" s="128"/>
      <c r="GY137" s="128"/>
      <c r="GZ137" s="128"/>
      <c r="HA137" s="128"/>
      <c r="HB137" s="128"/>
      <c r="HC137" s="128"/>
      <c r="HD137" s="128"/>
      <c r="HE137" s="128"/>
      <c r="HF137" s="128"/>
      <c r="HG137" s="128"/>
      <c r="HH137" s="128"/>
      <c r="HI137" s="128"/>
      <c r="HJ137" s="128"/>
      <c r="HK137" s="128"/>
      <c r="HL137" s="128"/>
      <c r="HM137" s="128"/>
      <c r="HN137" s="128"/>
      <c r="HO137" s="128"/>
      <c r="HP137" s="128"/>
      <c r="HQ137" s="128"/>
      <c r="HR137" s="128"/>
      <c r="HS137" s="128"/>
      <c r="HT137" s="128"/>
      <c r="HU137" s="128"/>
      <c r="HV137" s="128"/>
      <c r="HW137" s="128"/>
      <c r="HX137" s="128"/>
      <c r="HY137" s="128"/>
      <c r="HZ137" s="128"/>
      <c r="IA137" s="128"/>
      <c r="IB137" s="128"/>
      <c r="IC137" s="128"/>
      <c r="ID137" s="128"/>
      <c r="IE137" s="128"/>
      <c r="IF137" s="128"/>
      <c r="IG137" s="128"/>
      <c r="IH137" s="128"/>
      <c r="II137" s="128"/>
      <c r="IJ137" s="128"/>
      <c r="IK137" s="128"/>
      <c r="IL137" s="128"/>
      <c r="IM137" s="128"/>
      <c r="IN137" s="128"/>
      <c r="IO137" s="128"/>
      <c r="IP137" s="128"/>
      <c r="IQ137" s="128"/>
      <c r="IR137" s="128"/>
      <c r="IS137" s="128"/>
      <c r="IT137" s="128"/>
      <c r="IU137" s="128"/>
      <c r="IV137" s="128"/>
      <c r="IW137" s="128"/>
      <c r="IX137" s="128"/>
      <c r="IY137" s="128"/>
      <c r="IZ137" s="128"/>
      <c r="JA137" s="128"/>
    </row>
    <row r="138" spans="2:261" s="17" customFormat="1" x14ac:dyDescent="0.25">
      <c r="B138" s="33"/>
      <c r="F138" s="35"/>
      <c r="G138" s="111"/>
      <c r="H138" s="33"/>
      <c r="I138" s="33"/>
      <c r="J138" s="42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128"/>
      <c r="CA138" s="128"/>
      <c r="CB138" s="128"/>
      <c r="CC138" s="128"/>
      <c r="CD138" s="128"/>
      <c r="CE138" s="128"/>
      <c r="CF138" s="128"/>
      <c r="CG138" s="128"/>
      <c r="CH138" s="128"/>
      <c r="CI138" s="128"/>
      <c r="CJ138" s="128"/>
      <c r="CK138" s="128"/>
      <c r="CL138" s="128"/>
      <c r="CM138" s="128"/>
      <c r="CN138" s="128"/>
      <c r="CO138" s="128"/>
      <c r="CP138" s="128"/>
      <c r="CQ138" s="128"/>
      <c r="CR138" s="128"/>
      <c r="CS138" s="128"/>
      <c r="CT138" s="128"/>
      <c r="CU138" s="128"/>
      <c r="CV138" s="128"/>
      <c r="CW138" s="42"/>
      <c r="CX138" s="128"/>
      <c r="CY138" s="128"/>
      <c r="CZ138" s="128"/>
      <c r="DA138" s="128"/>
      <c r="DB138" s="128"/>
      <c r="DC138" s="128"/>
      <c r="DD138" s="128"/>
      <c r="DE138" s="128"/>
      <c r="DF138" s="128"/>
      <c r="DG138" s="128"/>
      <c r="DH138" s="128"/>
      <c r="DI138" s="128"/>
      <c r="DJ138" s="128"/>
      <c r="DK138" s="128"/>
      <c r="DL138" s="128"/>
      <c r="DM138" s="128"/>
      <c r="DN138" s="128"/>
      <c r="DO138" s="128"/>
      <c r="DP138" s="128"/>
      <c r="DQ138" s="128"/>
      <c r="DR138" s="128"/>
      <c r="DS138" s="128"/>
      <c r="DT138" s="128"/>
      <c r="DU138" s="128"/>
      <c r="DV138" s="128"/>
      <c r="DW138" s="128"/>
      <c r="DX138" s="128"/>
      <c r="DY138" s="128"/>
      <c r="DZ138" s="128"/>
      <c r="EA138" s="128"/>
      <c r="EB138" s="128"/>
      <c r="EC138" s="128"/>
      <c r="ED138" s="128"/>
      <c r="EE138" s="128"/>
      <c r="EF138" s="128"/>
      <c r="EG138" s="42"/>
      <c r="EH138" s="128"/>
      <c r="EI138" s="128"/>
      <c r="EJ138" s="128"/>
      <c r="EK138" s="128"/>
      <c r="EL138" s="128"/>
      <c r="EM138" s="128"/>
      <c r="EN138" s="128"/>
      <c r="EO138" s="128"/>
      <c r="EP138" s="128"/>
      <c r="EQ138" s="128"/>
      <c r="ER138" s="128"/>
      <c r="ES138" s="128"/>
      <c r="ET138" s="128"/>
      <c r="EU138" s="128"/>
      <c r="EV138" s="128"/>
      <c r="EW138" s="128"/>
      <c r="EX138" s="128"/>
      <c r="EY138" s="128"/>
      <c r="EZ138" s="128"/>
      <c r="FA138" s="128"/>
      <c r="FB138" s="128"/>
      <c r="FC138" s="128"/>
      <c r="FD138" s="128"/>
      <c r="FE138" s="128"/>
      <c r="FF138" s="128"/>
      <c r="FG138" s="128"/>
      <c r="FH138" s="128"/>
      <c r="FI138" s="128"/>
      <c r="FJ138" s="128"/>
      <c r="FK138" s="128"/>
      <c r="FL138" s="128"/>
      <c r="FM138" s="128"/>
      <c r="FN138" s="128"/>
      <c r="FO138" s="128"/>
      <c r="FP138" s="128"/>
      <c r="FQ138" s="42"/>
      <c r="FR138" s="42"/>
      <c r="FS138" s="42"/>
      <c r="FT138" s="42"/>
      <c r="FU138" s="42"/>
      <c r="FV138" s="128"/>
      <c r="FW138" s="128"/>
      <c r="FX138" s="128"/>
      <c r="FY138" s="128"/>
      <c r="FZ138" s="128"/>
      <c r="GA138" s="128"/>
      <c r="GB138" s="128"/>
      <c r="GC138" s="128"/>
      <c r="GD138" s="128"/>
      <c r="GE138" s="128"/>
      <c r="GF138" s="128"/>
      <c r="GG138" s="128"/>
      <c r="GH138" s="128"/>
      <c r="GI138" s="128"/>
      <c r="GJ138" s="128"/>
      <c r="GK138" s="128"/>
      <c r="GL138" s="128"/>
      <c r="GM138" s="128"/>
      <c r="GN138" s="128"/>
      <c r="GO138" s="128"/>
      <c r="GP138" s="128"/>
      <c r="GQ138" s="128"/>
      <c r="GR138" s="128"/>
      <c r="GS138" s="128"/>
      <c r="GT138" s="128"/>
      <c r="GU138" s="128"/>
      <c r="GV138" s="128"/>
      <c r="GW138" s="128"/>
      <c r="GX138" s="128"/>
      <c r="GY138" s="128"/>
      <c r="GZ138" s="128"/>
      <c r="HA138" s="128"/>
      <c r="HB138" s="128"/>
      <c r="HC138" s="128"/>
      <c r="HD138" s="128"/>
      <c r="HE138" s="128"/>
      <c r="HF138" s="128"/>
      <c r="HG138" s="128"/>
      <c r="HH138" s="128"/>
      <c r="HI138" s="128"/>
      <c r="HJ138" s="128"/>
      <c r="HK138" s="128"/>
      <c r="HL138" s="128"/>
      <c r="HM138" s="128"/>
      <c r="HN138" s="128"/>
      <c r="HO138" s="128"/>
      <c r="HP138" s="128"/>
      <c r="HQ138" s="128"/>
      <c r="HR138" s="128"/>
      <c r="HS138" s="128"/>
      <c r="HT138" s="128"/>
      <c r="HU138" s="128"/>
      <c r="HV138" s="128"/>
      <c r="HW138" s="128"/>
      <c r="HX138" s="128"/>
      <c r="HY138" s="128"/>
      <c r="HZ138" s="128"/>
      <c r="IA138" s="128"/>
      <c r="IB138" s="128"/>
      <c r="IC138" s="128"/>
      <c r="ID138" s="128"/>
      <c r="IE138" s="128"/>
      <c r="IF138" s="128"/>
      <c r="IG138" s="128"/>
      <c r="IH138" s="128"/>
      <c r="II138" s="128"/>
      <c r="IJ138" s="128"/>
      <c r="IK138" s="128"/>
      <c r="IL138" s="128"/>
      <c r="IM138" s="128"/>
      <c r="IN138" s="128"/>
      <c r="IO138" s="128"/>
      <c r="IP138" s="128"/>
      <c r="IQ138" s="128"/>
      <c r="IR138" s="128"/>
      <c r="IS138" s="128"/>
      <c r="IT138" s="128"/>
      <c r="IU138" s="128"/>
      <c r="IV138" s="128"/>
      <c r="IW138" s="128"/>
      <c r="IX138" s="128"/>
      <c r="IY138" s="128"/>
      <c r="IZ138" s="128"/>
      <c r="JA138" s="128"/>
    </row>
    <row r="139" spans="2:261" s="17" customFormat="1" x14ac:dyDescent="0.25">
      <c r="B139" s="33"/>
      <c r="F139" s="35"/>
      <c r="G139" s="111"/>
      <c r="H139" s="33"/>
      <c r="I139" s="33"/>
      <c r="J139" s="42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128"/>
      <c r="CA139" s="128"/>
      <c r="CB139" s="128"/>
      <c r="CC139" s="128"/>
      <c r="CD139" s="128"/>
      <c r="CE139" s="128"/>
      <c r="CF139" s="128"/>
      <c r="CG139" s="128"/>
      <c r="CH139" s="128"/>
      <c r="CI139" s="128"/>
      <c r="CJ139" s="128"/>
      <c r="CK139" s="128"/>
      <c r="CL139" s="128"/>
      <c r="CM139" s="128"/>
      <c r="CN139" s="128"/>
      <c r="CO139" s="128"/>
      <c r="CP139" s="128"/>
      <c r="CQ139" s="128"/>
      <c r="CR139" s="128"/>
      <c r="CS139" s="128"/>
      <c r="CT139" s="128"/>
      <c r="CU139" s="128"/>
      <c r="CV139" s="128"/>
      <c r="CW139" s="42"/>
      <c r="CX139" s="128"/>
      <c r="CY139" s="128"/>
      <c r="CZ139" s="128"/>
      <c r="DA139" s="128"/>
      <c r="DB139" s="128"/>
      <c r="DC139" s="128"/>
      <c r="DD139" s="128"/>
      <c r="DE139" s="128"/>
      <c r="DF139" s="128"/>
      <c r="DG139" s="128"/>
      <c r="DH139" s="128"/>
      <c r="DI139" s="128"/>
      <c r="DJ139" s="128"/>
      <c r="DK139" s="128"/>
      <c r="DL139" s="128"/>
      <c r="DM139" s="128"/>
      <c r="DN139" s="128"/>
      <c r="DO139" s="128"/>
      <c r="DP139" s="128"/>
      <c r="DQ139" s="128"/>
      <c r="DR139" s="128"/>
      <c r="DS139" s="128"/>
      <c r="DT139" s="128"/>
      <c r="DU139" s="128"/>
      <c r="DV139" s="128"/>
      <c r="DW139" s="128"/>
      <c r="DX139" s="128"/>
      <c r="DY139" s="128"/>
      <c r="DZ139" s="128"/>
      <c r="EA139" s="128"/>
      <c r="EB139" s="128"/>
      <c r="EC139" s="128"/>
      <c r="ED139" s="128"/>
      <c r="EE139" s="128"/>
      <c r="EF139" s="128"/>
      <c r="EG139" s="42"/>
      <c r="EH139" s="128"/>
      <c r="EI139" s="128"/>
      <c r="EJ139" s="128"/>
      <c r="EK139" s="128"/>
      <c r="EL139" s="128"/>
      <c r="EM139" s="128"/>
      <c r="EN139" s="128"/>
      <c r="EO139" s="128"/>
      <c r="EP139" s="128"/>
      <c r="EQ139" s="128"/>
      <c r="ER139" s="128"/>
      <c r="ES139" s="128"/>
      <c r="ET139" s="128"/>
      <c r="EU139" s="128"/>
      <c r="EV139" s="128"/>
      <c r="EW139" s="128"/>
      <c r="EX139" s="128"/>
      <c r="EY139" s="128"/>
      <c r="EZ139" s="128"/>
      <c r="FA139" s="128"/>
      <c r="FB139" s="128"/>
      <c r="FC139" s="128"/>
      <c r="FD139" s="128"/>
      <c r="FE139" s="128"/>
      <c r="FF139" s="128"/>
      <c r="FG139" s="128"/>
      <c r="FH139" s="128"/>
      <c r="FI139" s="128"/>
      <c r="FJ139" s="128"/>
      <c r="FK139" s="128"/>
      <c r="FL139" s="128"/>
      <c r="FM139" s="128"/>
      <c r="FN139" s="128"/>
      <c r="FO139" s="128"/>
      <c r="FP139" s="128"/>
      <c r="FQ139" s="42"/>
      <c r="FR139" s="42"/>
      <c r="FS139" s="42"/>
      <c r="FT139" s="42"/>
      <c r="FU139" s="42"/>
      <c r="FV139" s="128"/>
      <c r="FW139" s="128"/>
      <c r="FX139" s="128"/>
      <c r="FY139" s="128"/>
      <c r="FZ139" s="128"/>
      <c r="GA139" s="128"/>
      <c r="GB139" s="128"/>
      <c r="GC139" s="128"/>
      <c r="GD139" s="128"/>
      <c r="GE139" s="128"/>
      <c r="GF139" s="128"/>
      <c r="GG139" s="128"/>
      <c r="GH139" s="128"/>
      <c r="GI139" s="128"/>
      <c r="GJ139" s="128"/>
      <c r="GK139" s="128"/>
      <c r="GL139" s="128"/>
      <c r="GM139" s="128"/>
      <c r="GN139" s="128"/>
      <c r="GO139" s="128"/>
      <c r="GP139" s="128"/>
      <c r="GQ139" s="128"/>
      <c r="GR139" s="128"/>
      <c r="GS139" s="128"/>
      <c r="GT139" s="128"/>
      <c r="GU139" s="128"/>
      <c r="GV139" s="128"/>
      <c r="GW139" s="128"/>
      <c r="GX139" s="128"/>
      <c r="GY139" s="128"/>
      <c r="GZ139" s="128"/>
      <c r="HA139" s="128"/>
      <c r="HB139" s="128"/>
      <c r="HC139" s="128"/>
      <c r="HD139" s="128"/>
      <c r="HE139" s="128"/>
      <c r="HF139" s="128"/>
      <c r="HG139" s="128"/>
      <c r="HH139" s="128"/>
      <c r="HI139" s="128"/>
      <c r="HJ139" s="128"/>
      <c r="HK139" s="128"/>
      <c r="HL139" s="128"/>
      <c r="HM139" s="128"/>
      <c r="HN139" s="128"/>
      <c r="HO139" s="128"/>
      <c r="HP139" s="128"/>
      <c r="HQ139" s="128"/>
      <c r="HR139" s="128"/>
      <c r="HS139" s="128"/>
      <c r="HT139" s="128"/>
      <c r="HU139" s="128"/>
      <c r="HV139" s="128"/>
      <c r="HW139" s="128"/>
      <c r="HX139" s="128"/>
      <c r="HY139" s="128"/>
      <c r="HZ139" s="128"/>
      <c r="IA139" s="128"/>
      <c r="IB139" s="128"/>
      <c r="IC139" s="128"/>
      <c r="ID139" s="128"/>
      <c r="IE139" s="128"/>
      <c r="IF139" s="128"/>
      <c r="IG139" s="128"/>
      <c r="IH139" s="128"/>
      <c r="II139" s="128"/>
      <c r="IJ139" s="128"/>
      <c r="IK139" s="128"/>
      <c r="IL139" s="128"/>
      <c r="IM139" s="128"/>
      <c r="IN139" s="128"/>
      <c r="IO139" s="128"/>
      <c r="IP139" s="128"/>
      <c r="IQ139" s="128"/>
      <c r="IR139" s="128"/>
      <c r="IS139" s="128"/>
      <c r="IT139" s="128"/>
      <c r="IU139" s="128"/>
      <c r="IV139" s="128"/>
      <c r="IW139" s="128"/>
      <c r="IX139" s="128"/>
      <c r="IY139" s="128"/>
      <c r="IZ139" s="128"/>
      <c r="JA139" s="128"/>
    </row>
    <row r="140" spans="2:261" s="17" customFormat="1" x14ac:dyDescent="0.25">
      <c r="B140" s="33"/>
      <c r="F140" s="35"/>
      <c r="G140" s="111"/>
      <c r="H140" s="33"/>
      <c r="I140" s="33"/>
      <c r="J140" s="42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128"/>
      <c r="CA140" s="128"/>
      <c r="CB140" s="128"/>
      <c r="CC140" s="128"/>
      <c r="CD140" s="128"/>
      <c r="CE140" s="128"/>
      <c r="CF140" s="128"/>
      <c r="CG140" s="128"/>
      <c r="CH140" s="128"/>
      <c r="CI140" s="128"/>
      <c r="CJ140" s="128"/>
      <c r="CK140" s="128"/>
      <c r="CL140" s="128"/>
      <c r="CM140" s="128"/>
      <c r="CN140" s="128"/>
      <c r="CO140" s="128"/>
      <c r="CP140" s="128"/>
      <c r="CQ140" s="128"/>
      <c r="CR140" s="128"/>
      <c r="CS140" s="128"/>
      <c r="CT140" s="128"/>
      <c r="CU140" s="128"/>
      <c r="CV140" s="128"/>
      <c r="CW140" s="42"/>
      <c r="CX140" s="128"/>
      <c r="CY140" s="128"/>
      <c r="CZ140" s="128"/>
      <c r="DA140" s="128"/>
      <c r="DB140" s="128"/>
      <c r="DC140" s="128"/>
      <c r="DD140" s="128"/>
      <c r="DE140" s="128"/>
      <c r="DF140" s="128"/>
      <c r="DG140" s="128"/>
      <c r="DH140" s="128"/>
      <c r="DI140" s="128"/>
      <c r="DJ140" s="128"/>
      <c r="DK140" s="128"/>
      <c r="DL140" s="128"/>
      <c r="DM140" s="128"/>
      <c r="DN140" s="128"/>
      <c r="DO140" s="128"/>
      <c r="DP140" s="128"/>
      <c r="DQ140" s="128"/>
      <c r="DR140" s="128"/>
      <c r="DS140" s="128"/>
      <c r="DT140" s="128"/>
      <c r="DU140" s="128"/>
      <c r="DV140" s="128"/>
      <c r="DW140" s="128"/>
      <c r="DX140" s="128"/>
      <c r="DY140" s="128"/>
      <c r="DZ140" s="128"/>
      <c r="EA140" s="128"/>
      <c r="EB140" s="128"/>
      <c r="EC140" s="128"/>
      <c r="ED140" s="128"/>
      <c r="EE140" s="128"/>
      <c r="EF140" s="128"/>
      <c r="EG140" s="42"/>
      <c r="EH140" s="128"/>
      <c r="EI140" s="128"/>
      <c r="EJ140" s="128"/>
      <c r="EK140" s="128"/>
      <c r="EL140" s="128"/>
      <c r="EM140" s="128"/>
      <c r="EN140" s="128"/>
      <c r="EO140" s="128"/>
      <c r="EP140" s="128"/>
      <c r="EQ140" s="128"/>
      <c r="ER140" s="128"/>
      <c r="ES140" s="128"/>
      <c r="ET140" s="128"/>
      <c r="EU140" s="128"/>
      <c r="EV140" s="128"/>
      <c r="EW140" s="128"/>
      <c r="EX140" s="128"/>
      <c r="EY140" s="128"/>
      <c r="EZ140" s="128"/>
      <c r="FA140" s="128"/>
      <c r="FB140" s="128"/>
      <c r="FC140" s="128"/>
      <c r="FD140" s="128"/>
      <c r="FE140" s="128"/>
      <c r="FF140" s="128"/>
      <c r="FG140" s="128"/>
      <c r="FH140" s="128"/>
      <c r="FI140" s="128"/>
      <c r="FJ140" s="128"/>
      <c r="FK140" s="128"/>
      <c r="FL140" s="128"/>
      <c r="FM140" s="128"/>
      <c r="FN140" s="128"/>
      <c r="FO140" s="128"/>
      <c r="FP140" s="128"/>
      <c r="FQ140" s="42"/>
      <c r="FR140" s="42"/>
      <c r="FS140" s="42"/>
      <c r="FT140" s="42"/>
      <c r="FU140" s="42"/>
      <c r="FV140" s="128"/>
      <c r="FW140" s="128"/>
      <c r="FX140" s="128"/>
      <c r="FY140" s="128"/>
      <c r="FZ140" s="128"/>
      <c r="GA140" s="128"/>
      <c r="GB140" s="128"/>
      <c r="GC140" s="128"/>
      <c r="GD140" s="128"/>
      <c r="GE140" s="128"/>
      <c r="GF140" s="128"/>
      <c r="GG140" s="128"/>
      <c r="GH140" s="128"/>
      <c r="GI140" s="128"/>
      <c r="GJ140" s="128"/>
      <c r="GK140" s="128"/>
      <c r="GL140" s="128"/>
      <c r="GM140" s="128"/>
      <c r="GN140" s="128"/>
      <c r="GO140" s="128"/>
      <c r="GP140" s="128"/>
      <c r="GQ140" s="128"/>
      <c r="GR140" s="128"/>
      <c r="GS140" s="128"/>
      <c r="GT140" s="128"/>
      <c r="GU140" s="128"/>
      <c r="GV140" s="128"/>
      <c r="GW140" s="128"/>
      <c r="GX140" s="128"/>
      <c r="GY140" s="128"/>
      <c r="GZ140" s="128"/>
      <c r="HA140" s="128"/>
      <c r="HB140" s="128"/>
      <c r="HC140" s="128"/>
      <c r="HD140" s="128"/>
      <c r="HE140" s="128"/>
      <c r="HF140" s="128"/>
      <c r="HG140" s="128"/>
      <c r="HH140" s="128"/>
      <c r="HI140" s="128"/>
      <c r="HJ140" s="128"/>
      <c r="HK140" s="128"/>
      <c r="HL140" s="128"/>
      <c r="HM140" s="128"/>
      <c r="HN140" s="128"/>
      <c r="HO140" s="128"/>
      <c r="HP140" s="128"/>
      <c r="HQ140" s="128"/>
      <c r="HR140" s="128"/>
      <c r="HS140" s="128"/>
      <c r="HT140" s="128"/>
      <c r="HU140" s="128"/>
      <c r="HV140" s="128"/>
      <c r="HW140" s="128"/>
      <c r="HX140" s="128"/>
      <c r="HY140" s="128"/>
      <c r="HZ140" s="128"/>
      <c r="IA140" s="128"/>
      <c r="IB140" s="128"/>
      <c r="IC140" s="128"/>
      <c r="ID140" s="128"/>
      <c r="IE140" s="128"/>
      <c r="IF140" s="128"/>
      <c r="IG140" s="128"/>
      <c r="IH140" s="128"/>
      <c r="II140" s="128"/>
      <c r="IJ140" s="128"/>
      <c r="IK140" s="128"/>
      <c r="IL140" s="128"/>
      <c r="IM140" s="128"/>
      <c r="IN140" s="128"/>
      <c r="IO140" s="128"/>
      <c r="IP140" s="128"/>
      <c r="IQ140" s="128"/>
      <c r="IR140" s="128"/>
      <c r="IS140" s="128"/>
      <c r="IT140" s="128"/>
      <c r="IU140" s="128"/>
      <c r="IV140" s="128"/>
      <c r="IW140" s="128"/>
      <c r="IX140" s="128"/>
      <c r="IY140" s="128"/>
      <c r="IZ140" s="128"/>
      <c r="JA140" s="128"/>
    </row>
    <row r="141" spans="2:261" s="17" customFormat="1" x14ac:dyDescent="0.25">
      <c r="B141" s="33"/>
      <c r="F141" s="35"/>
      <c r="G141" s="111"/>
      <c r="H141" s="33"/>
      <c r="I141" s="33"/>
      <c r="J141" s="42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128"/>
      <c r="CA141" s="128"/>
      <c r="CB141" s="128"/>
      <c r="CC141" s="128"/>
      <c r="CD141" s="128"/>
      <c r="CE141" s="128"/>
      <c r="CF141" s="128"/>
      <c r="CG141" s="128"/>
      <c r="CH141" s="128"/>
      <c r="CI141" s="128"/>
      <c r="CJ141" s="128"/>
      <c r="CK141" s="128"/>
      <c r="CL141" s="128"/>
      <c r="CM141" s="128"/>
      <c r="CN141" s="128"/>
      <c r="CO141" s="128"/>
      <c r="CP141" s="128"/>
      <c r="CQ141" s="128"/>
      <c r="CR141" s="128"/>
      <c r="CS141" s="128"/>
      <c r="CT141" s="128"/>
      <c r="CU141" s="128"/>
      <c r="CV141" s="128"/>
      <c r="CW141" s="42"/>
      <c r="CX141" s="128"/>
      <c r="CY141" s="128"/>
      <c r="CZ141" s="128"/>
      <c r="DA141" s="128"/>
      <c r="DB141" s="128"/>
      <c r="DC141" s="128"/>
      <c r="DD141" s="128"/>
      <c r="DE141" s="128"/>
      <c r="DF141" s="128"/>
      <c r="DG141" s="128"/>
      <c r="DH141" s="128"/>
      <c r="DI141" s="128"/>
      <c r="DJ141" s="128"/>
      <c r="DK141" s="128"/>
      <c r="DL141" s="128"/>
      <c r="DM141" s="128"/>
      <c r="DN141" s="128"/>
      <c r="DO141" s="128"/>
      <c r="DP141" s="128"/>
      <c r="DQ141" s="128"/>
      <c r="DR141" s="128"/>
      <c r="DS141" s="128"/>
      <c r="DT141" s="128"/>
      <c r="DU141" s="128"/>
      <c r="DV141" s="128"/>
      <c r="DW141" s="128"/>
      <c r="DX141" s="128"/>
      <c r="DY141" s="128"/>
      <c r="DZ141" s="128"/>
      <c r="EA141" s="128"/>
      <c r="EB141" s="128"/>
      <c r="EC141" s="128"/>
      <c r="ED141" s="128"/>
      <c r="EE141" s="128"/>
      <c r="EF141" s="128"/>
      <c r="EG141" s="42"/>
      <c r="EH141" s="128"/>
      <c r="EI141" s="128"/>
      <c r="EJ141" s="128"/>
      <c r="EK141" s="128"/>
      <c r="EL141" s="128"/>
      <c r="EM141" s="128"/>
      <c r="EN141" s="128"/>
      <c r="EO141" s="128"/>
      <c r="EP141" s="128"/>
      <c r="EQ141" s="128"/>
      <c r="ER141" s="128"/>
      <c r="ES141" s="128"/>
      <c r="ET141" s="128"/>
      <c r="EU141" s="128"/>
      <c r="EV141" s="128"/>
      <c r="EW141" s="128"/>
      <c r="EX141" s="128"/>
      <c r="EY141" s="128"/>
      <c r="EZ141" s="128"/>
      <c r="FA141" s="128"/>
      <c r="FB141" s="128"/>
      <c r="FC141" s="128"/>
      <c r="FD141" s="128"/>
      <c r="FE141" s="128"/>
      <c r="FF141" s="128"/>
      <c r="FG141" s="128"/>
      <c r="FH141" s="128"/>
      <c r="FI141" s="128"/>
      <c r="FJ141" s="128"/>
      <c r="FK141" s="128"/>
      <c r="FL141" s="128"/>
      <c r="FM141" s="128"/>
      <c r="FN141" s="128"/>
      <c r="FO141" s="128"/>
      <c r="FP141" s="128"/>
      <c r="FQ141" s="42"/>
      <c r="FR141" s="42"/>
      <c r="FS141" s="42"/>
      <c r="FT141" s="42"/>
      <c r="FU141" s="42"/>
      <c r="FV141" s="128"/>
      <c r="FW141" s="128"/>
      <c r="FX141" s="128"/>
      <c r="FY141" s="128"/>
      <c r="FZ141" s="128"/>
      <c r="GA141" s="128"/>
      <c r="GB141" s="128"/>
      <c r="GC141" s="128"/>
      <c r="GD141" s="128"/>
      <c r="GE141" s="128"/>
      <c r="GF141" s="128"/>
      <c r="GG141" s="128"/>
      <c r="GH141" s="128"/>
      <c r="GI141" s="128"/>
      <c r="GJ141" s="128"/>
      <c r="GK141" s="128"/>
      <c r="GL141" s="128"/>
      <c r="GM141" s="128"/>
      <c r="GN141" s="128"/>
      <c r="GO141" s="128"/>
      <c r="GP141" s="128"/>
      <c r="GQ141" s="128"/>
      <c r="GR141" s="128"/>
      <c r="GS141" s="128"/>
      <c r="GT141" s="128"/>
      <c r="GU141" s="128"/>
      <c r="GV141" s="128"/>
      <c r="GW141" s="128"/>
      <c r="GX141" s="128"/>
      <c r="GY141" s="128"/>
      <c r="GZ141" s="128"/>
      <c r="HA141" s="128"/>
      <c r="HB141" s="128"/>
      <c r="HC141" s="128"/>
      <c r="HD141" s="128"/>
      <c r="HE141" s="128"/>
      <c r="HF141" s="128"/>
      <c r="HG141" s="128"/>
      <c r="HH141" s="128"/>
      <c r="HI141" s="128"/>
      <c r="HJ141" s="128"/>
      <c r="HK141" s="128"/>
      <c r="HL141" s="128"/>
      <c r="HM141" s="128"/>
      <c r="HN141" s="128"/>
      <c r="HO141" s="128"/>
      <c r="HP141" s="128"/>
      <c r="HQ141" s="128"/>
      <c r="HR141" s="128"/>
      <c r="HS141" s="128"/>
      <c r="HT141" s="128"/>
      <c r="HU141" s="128"/>
      <c r="HV141" s="128"/>
      <c r="HW141" s="128"/>
      <c r="HX141" s="128"/>
      <c r="HY141" s="128"/>
      <c r="HZ141" s="128"/>
      <c r="IA141" s="128"/>
      <c r="IB141" s="128"/>
      <c r="IC141" s="128"/>
      <c r="ID141" s="128"/>
      <c r="IE141" s="128"/>
      <c r="IF141" s="128"/>
      <c r="IG141" s="128"/>
      <c r="IH141" s="128"/>
      <c r="II141" s="128"/>
      <c r="IJ141" s="128"/>
      <c r="IK141" s="128"/>
      <c r="IL141" s="128"/>
      <c r="IM141" s="128"/>
      <c r="IN141" s="128"/>
      <c r="IO141" s="128"/>
      <c r="IP141" s="128"/>
      <c r="IQ141" s="128"/>
      <c r="IR141" s="128"/>
      <c r="IS141" s="128"/>
      <c r="IT141" s="128"/>
      <c r="IU141" s="128"/>
      <c r="IV141" s="128"/>
      <c r="IW141" s="128"/>
      <c r="IX141" s="128"/>
      <c r="IY141" s="128"/>
      <c r="IZ141" s="128"/>
      <c r="JA141" s="128"/>
    </row>
    <row r="142" spans="2:261" s="17" customFormat="1" x14ac:dyDescent="0.25">
      <c r="B142" s="33"/>
      <c r="F142" s="35"/>
      <c r="G142" s="111"/>
      <c r="H142" s="33"/>
      <c r="I142" s="33"/>
      <c r="J142" s="42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128"/>
      <c r="CA142" s="128"/>
      <c r="CB142" s="128"/>
      <c r="CC142" s="128"/>
      <c r="CD142" s="128"/>
      <c r="CE142" s="128"/>
      <c r="CF142" s="128"/>
      <c r="CG142" s="128"/>
      <c r="CH142" s="128"/>
      <c r="CI142" s="128"/>
      <c r="CJ142" s="128"/>
      <c r="CK142" s="128"/>
      <c r="CL142" s="128"/>
      <c r="CM142" s="128"/>
      <c r="CN142" s="128"/>
      <c r="CO142" s="128"/>
      <c r="CP142" s="128"/>
      <c r="CQ142" s="128"/>
      <c r="CR142" s="128"/>
      <c r="CS142" s="128"/>
      <c r="CT142" s="128"/>
      <c r="CU142" s="128"/>
      <c r="CV142" s="128"/>
      <c r="CW142" s="42"/>
      <c r="CX142" s="128"/>
      <c r="CY142" s="128"/>
      <c r="CZ142" s="128"/>
      <c r="DA142" s="128"/>
      <c r="DB142" s="128"/>
      <c r="DC142" s="128"/>
      <c r="DD142" s="128"/>
      <c r="DE142" s="128"/>
      <c r="DF142" s="128"/>
      <c r="DG142" s="128"/>
      <c r="DH142" s="128"/>
      <c r="DI142" s="128"/>
      <c r="DJ142" s="128"/>
      <c r="DK142" s="128"/>
      <c r="DL142" s="128"/>
      <c r="DM142" s="128"/>
      <c r="DN142" s="128"/>
      <c r="DO142" s="128"/>
      <c r="DP142" s="128"/>
      <c r="DQ142" s="128"/>
      <c r="DR142" s="128"/>
      <c r="DS142" s="128"/>
      <c r="DT142" s="128"/>
      <c r="DU142" s="128"/>
      <c r="DV142" s="128"/>
      <c r="DW142" s="128"/>
      <c r="DX142" s="128"/>
      <c r="DY142" s="128"/>
      <c r="DZ142" s="128"/>
      <c r="EA142" s="128"/>
      <c r="EB142" s="128"/>
      <c r="EC142" s="128"/>
      <c r="ED142" s="128"/>
      <c r="EE142" s="128"/>
      <c r="EF142" s="128"/>
      <c r="EG142" s="42"/>
      <c r="EH142" s="128"/>
      <c r="EI142" s="128"/>
      <c r="EJ142" s="128"/>
      <c r="EK142" s="128"/>
      <c r="EL142" s="128"/>
      <c r="EM142" s="128"/>
      <c r="EN142" s="128"/>
      <c r="EO142" s="128"/>
      <c r="EP142" s="128"/>
      <c r="EQ142" s="128"/>
      <c r="ER142" s="128"/>
      <c r="ES142" s="128"/>
      <c r="ET142" s="128"/>
      <c r="EU142" s="128"/>
      <c r="EV142" s="128"/>
      <c r="EW142" s="128"/>
      <c r="EX142" s="128"/>
      <c r="EY142" s="128"/>
      <c r="EZ142" s="128"/>
      <c r="FA142" s="128"/>
      <c r="FB142" s="128"/>
      <c r="FC142" s="128"/>
      <c r="FD142" s="128"/>
      <c r="FE142" s="128"/>
      <c r="FF142" s="128"/>
      <c r="FG142" s="128"/>
      <c r="FH142" s="128"/>
      <c r="FI142" s="128"/>
      <c r="FJ142" s="128"/>
      <c r="FK142" s="128"/>
      <c r="FL142" s="128"/>
      <c r="FM142" s="128"/>
      <c r="FN142" s="128"/>
      <c r="FO142" s="128"/>
      <c r="FP142" s="128"/>
      <c r="FQ142" s="42"/>
      <c r="FR142" s="42"/>
      <c r="FS142" s="42"/>
      <c r="FT142" s="42"/>
      <c r="FU142" s="42"/>
      <c r="FV142" s="128"/>
      <c r="FW142" s="128"/>
      <c r="FX142" s="128"/>
      <c r="FY142" s="128"/>
      <c r="FZ142" s="128"/>
      <c r="GA142" s="128"/>
      <c r="GB142" s="128"/>
      <c r="GC142" s="128"/>
      <c r="GD142" s="128"/>
      <c r="GE142" s="128"/>
      <c r="GF142" s="128"/>
      <c r="GG142" s="128"/>
      <c r="GH142" s="128"/>
      <c r="GI142" s="128"/>
      <c r="GJ142" s="128"/>
      <c r="GK142" s="128"/>
      <c r="GL142" s="128"/>
      <c r="GM142" s="128"/>
      <c r="GN142" s="128"/>
      <c r="GO142" s="128"/>
      <c r="GP142" s="128"/>
      <c r="GQ142" s="128"/>
      <c r="GR142" s="128"/>
      <c r="GS142" s="128"/>
      <c r="GT142" s="128"/>
      <c r="GU142" s="128"/>
      <c r="GV142" s="128"/>
      <c r="GW142" s="128"/>
      <c r="GX142" s="128"/>
      <c r="GY142" s="128"/>
      <c r="GZ142" s="128"/>
      <c r="HA142" s="128"/>
      <c r="HB142" s="128"/>
      <c r="HC142" s="128"/>
      <c r="HD142" s="128"/>
      <c r="HE142" s="128"/>
      <c r="HF142" s="128"/>
      <c r="HG142" s="128"/>
      <c r="HH142" s="128"/>
      <c r="HI142" s="128"/>
      <c r="HJ142" s="128"/>
      <c r="HK142" s="128"/>
      <c r="HL142" s="128"/>
      <c r="HM142" s="128"/>
      <c r="HN142" s="128"/>
      <c r="HO142" s="128"/>
      <c r="HP142" s="128"/>
      <c r="HQ142" s="128"/>
      <c r="HR142" s="128"/>
      <c r="HS142" s="128"/>
      <c r="HT142" s="128"/>
      <c r="HU142" s="128"/>
      <c r="HV142" s="128"/>
      <c r="HW142" s="128"/>
      <c r="HX142" s="128"/>
      <c r="HY142" s="128"/>
      <c r="HZ142" s="128"/>
      <c r="IA142" s="128"/>
      <c r="IB142" s="128"/>
      <c r="IC142" s="128"/>
      <c r="ID142" s="128"/>
      <c r="IE142" s="128"/>
      <c r="IF142" s="128"/>
      <c r="IG142" s="128"/>
      <c r="IH142" s="128"/>
      <c r="II142" s="128"/>
      <c r="IJ142" s="128"/>
      <c r="IK142" s="128"/>
      <c r="IL142" s="128"/>
      <c r="IM142" s="128"/>
      <c r="IN142" s="128"/>
      <c r="IO142" s="128"/>
      <c r="IP142" s="128"/>
      <c r="IQ142" s="128"/>
      <c r="IR142" s="128"/>
      <c r="IS142" s="128"/>
      <c r="IT142" s="128"/>
      <c r="IU142" s="128"/>
      <c r="IV142" s="128"/>
      <c r="IW142" s="128"/>
      <c r="IX142" s="128"/>
      <c r="IY142" s="128"/>
      <c r="IZ142" s="128"/>
      <c r="JA142" s="128"/>
    </row>
    <row r="143" spans="2:261" s="17" customFormat="1" x14ac:dyDescent="0.25">
      <c r="B143" s="33"/>
      <c r="F143" s="35"/>
      <c r="G143" s="111"/>
      <c r="H143" s="33"/>
      <c r="I143" s="33"/>
      <c r="J143" s="42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128"/>
      <c r="CA143" s="128"/>
      <c r="CB143" s="128"/>
      <c r="CC143" s="128"/>
      <c r="CD143" s="128"/>
      <c r="CE143" s="128"/>
      <c r="CF143" s="128"/>
      <c r="CG143" s="128"/>
      <c r="CH143" s="128"/>
      <c r="CI143" s="128"/>
      <c r="CJ143" s="128"/>
      <c r="CK143" s="128"/>
      <c r="CL143" s="128"/>
      <c r="CM143" s="128"/>
      <c r="CN143" s="128"/>
      <c r="CO143" s="128"/>
      <c r="CP143" s="128"/>
      <c r="CQ143" s="128"/>
      <c r="CR143" s="128"/>
      <c r="CS143" s="128"/>
      <c r="CT143" s="128"/>
      <c r="CU143" s="128"/>
      <c r="CV143" s="128"/>
      <c r="CW143" s="42"/>
      <c r="CX143" s="128"/>
      <c r="CY143" s="128"/>
      <c r="CZ143" s="128"/>
      <c r="DA143" s="128"/>
      <c r="DB143" s="128"/>
      <c r="DC143" s="128"/>
      <c r="DD143" s="128"/>
      <c r="DE143" s="128"/>
      <c r="DF143" s="128"/>
      <c r="DG143" s="128"/>
      <c r="DH143" s="128"/>
      <c r="DI143" s="128"/>
      <c r="DJ143" s="128"/>
      <c r="DK143" s="128"/>
      <c r="DL143" s="128"/>
      <c r="DM143" s="128"/>
      <c r="DN143" s="128"/>
      <c r="DO143" s="128"/>
      <c r="DP143" s="128"/>
      <c r="DQ143" s="128"/>
      <c r="DR143" s="128"/>
      <c r="DS143" s="128"/>
      <c r="DT143" s="128"/>
      <c r="DU143" s="128"/>
      <c r="DV143" s="128"/>
      <c r="DW143" s="128"/>
      <c r="DX143" s="128"/>
      <c r="DY143" s="128"/>
      <c r="DZ143" s="128"/>
      <c r="EA143" s="128"/>
      <c r="EB143" s="128"/>
      <c r="EC143" s="128"/>
      <c r="ED143" s="128"/>
      <c r="EE143" s="128"/>
      <c r="EF143" s="128"/>
      <c r="EG143" s="42"/>
      <c r="EH143" s="128"/>
      <c r="EI143" s="128"/>
      <c r="EJ143" s="128"/>
      <c r="EK143" s="128"/>
      <c r="EL143" s="128"/>
      <c r="EM143" s="128"/>
      <c r="EN143" s="128"/>
      <c r="EO143" s="128"/>
      <c r="EP143" s="128"/>
      <c r="EQ143" s="128"/>
      <c r="ER143" s="128"/>
      <c r="ES143" s="128"/>
      <c r="ET143" s="128"/>
      <c r="EU143" s="128"/>
      <c r="EV143" s="128"/>
      <c r="EW143" s="128"/>
      <c r="EX143" s="128"/>
      <c r="EY143" s="128"/>
      <c r="EZ143" s="128"/>
      <c r="FA143" s="128"/>
      <c r="FB143" s="128"/>
      <c r="FC143" s="128"/>
      <c r="FD143" s="128"/>
      <c r="FE143" s="128"/>
      <c r="FF143" s="128"/>
      <c r="FG143" s="128"/>
      <c r="FH143" s="128"/>
      <c r="FI143" s="128"/>
      <c r="FJ143" s="128"/>
      <c r="FK143" s="128"/>
      <c r="FL143" s="128"/>
      <c r="FM143" s="128"/>
      <c r="FN143" s="128"/>
      <c r="FO143" s="128"/>
      <c r="FP143" s="128"/>
      <c r="FQ143" s="42"/>
      <c r="FR143" s="42"/>
      <c r="FS143" s="42"/>
      <c r="FT143" s="42"/>
      <c r="FU143" s="42"/>
      <c r="FV143" s="128"/>
      <c r="FW143" s="128"/>
      <c r="FX143" s="128"/>
      <c r="FY143" s="128"/>
      <c r="FZ143" s="128"/>
      <c r="GA143" s="128"/>
      <c r="GB143" s="128"/>
      <c r="GC143" s="128"/>
      <c r="GD143" s="128"/>
      <c r="GE143" s="128"/>
      <c r="GF143" s="128"/>
      <c r="GG143" s="128"/>
      <c r="GH143" s="128"/>
      <c r="GI143" s="128"/>
      <c r="GJ143" s="128"/>
      <c r="GK143" s="128"/>
      <c r="GL143" s="128"/>
      <c r="GM143" s="128"/>
      <c r="GN143" s="128"/>
      <c r="GO143" s="128"/>
      <c r="GP143" s="128"/>
      <c r="GQ143" s="128"/>
      <c r="GR143" s="128"/>
      <c r="GS143" s="128"/>
      <c r="GT143" s="128"/>
      <c r="GU143" s="128"/>
      <c r="GV143" s="128"/>
      <c r="GW143" s="128"/>
      <c r="GX143" s="128"/>
      <c r="GY143" s="128"/>
      <c r="GZ143" s="128"/>
      <c r="HA143" s="128"/>
      <c r="HB143" s="128"/>
      <c r="HC143" s="128"/>
      <c r="HD143" s="128"/>
      <c r="HE143" s="128"/>
      <c r="HF143" s="128"/>
      <c r="HG143" s="128"/>
      <c r="HH143" s="128"/>
      <c r="HI143" s="128"/>
      <c r="HJ143" s="128"/>
      <c r="HK143" s="128"/>
      <c r="HL143" s="128"/>
      <c r="HM143" s="128"/>
      <c r="HN143" s="128"/>
      <c r="HO143" s="128"/>
      <c r="HP143" s="128"/>
      <c r="HQ143" s="128"/>
      <c r="HR143" s="128"/>
      <c r="HS143" s="128"/>
      <c r="HT143" s="128"/>
      <c r="HU143" s="128"/>
      <c r="HV143" s="128"/>
      <c r="HW143" s="128"/>
      <c r="HX143" s="128"/>
      <c r="HY143" s="128"/>
      <c r="HZ143" s="128"/>
      <c r="IA143" s="128"/>
      <c r="IB143" s="128"/>
      <c r="IC143" s="128"/>
      <c r="ID143" s="128"/>
      <c r="IE143" s="128"/>
      <c r="IF143" s="128"/>
      <c r="IG143" s="128"/>
      <c r="IH143" s="128"/>
      <c r="II143" s="128"/>
      <c r="IJ143" s="128"/>
      <c r="IK143" s="128"/>
      <c r="IL143" s="128"/>
      <c r="IM143" s="128"/>
      <c r="IN143" s="128"/>
      <c r="IO143" s="128"/>
      <c r="IP143" s="128"/>
      <c r="IQ143" s="128"/>
      <c r="IR143" s="128"/>
      <c r="IS143" s="128"/>
      <c r="IT143" s="128"/>
      <c r="IU143" s="128"/>
      <c r="IV143" s="128"/>
      <c r="IW143" s="128"/>
      <c r="IX143" s="128"/>
      <c r="IY143" s="128"/>
      <c r="IZ143" s="128"/>
      <c r="JA143" s="128"/>
    </row>
    <row r="144" spans="2:261" s="17" customFormat="1" x14ac:dyDescent="0.25">
      <c r="B144" s="33"/>
      <c r="F144" s="35"/>
      <c r="G144" s="111"/>
      <c r="H144" s="33"/>
      <c r="I144" s="33"/>
      <c r="J144" s="42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128"/>
      <c r="CA144" s="128"/>
      <c r="CB144" s="128"/>
      <c r="CC144" s="128"/>
      <c r="CD144" s="128"/>
      <c r="CE144" s="128"/>
      <c r="CF144" s="128"/>
      <c r="CG144" s="128"/>
      <c r="CH144" s="128"/>
      <c r="CI144" s="128"/>
      <c r="CJ144" s="128"/>
      <c r="CK144" s="128"/>
      <c r="CL144" s="128"/>
      <c r="CM144" s="128"/>
      <c r="CN144" s="128"/>
      <c r="CO144" s="128"/>
      <c r="CP144" s="128"/>
      <c r="CQ144" s="128"/>
      <c r="CR144" s="128"/>
      <c r="CS144" s="128"/>
      <c r="CT144" s="128"/>
      <c r="CU144" s="128"/>
      <c r="CV144" s="128"/>
      <c r="CW144" s="42"/>
      <c r="CX144" s="128"/>
      <c r="CY144" s="128"/>
      <c r="CZ144" s="128"/>
      <c r="DA144" s="128"/>
      <c r="DB144" s="128"/>
      <c r="DC144" s="128"/>
      <c r="DD144" s="128"/>
      <c r="DE144" s="128"/>
      <c r="DF144" s="128"/>
      <c r="DG144" s="128"/>
      <c r="DH144" s="128"/>
      <c r="DI144" s="128"/>
      <c r="DJ144" s="128"/>
      <c r="DK144" s="128"/>
      <c r="DL144" s="128"/>
      <c r="DM144" s="128"/>
      <c r="DN144" s="128"/>
      <c r="DO144" s="128"/>
      <c r="DP144" s="128"/>
      <c r="DQ144" s="128"/>
      <c r="DR144" s="128"/>
      <c r="DS144" s="128"/>
      <c r="DT144" s="128"/>
      <c r="DU144" s="128"/>
      <c r="DV144" s="128"/>
      <c r="DW144" s="128"/>
      <c r="DX144" s="128"/>
      <c r="DY144" s="128"/>
      <c r="DZ144" s="128"/>
      <c r="EA144" s="128"/>
      <c r="EB144" s="128"/>
      <c r="EC144" s="128"/>
      <c r="ED144" s="128"/>
      <c r="EE144" s="128"/>
      <c r="EF144" s="128"/>
      <c r="EG144" s="42"/>
      <c r="EH144" s="128"/>
      <c r="EI144" s="128"/>
      <c r="EJ144" s="128"/>
      <c r="EK144" s="128"/>
      <c r="EL144" s="128"/>
      <c r="EM144" s="128"/>
      <c r="EN144" s="128"/>
      <c r="EO144" s="128"/>
      <c r="EP144" s="128"/>
      <c r="EQ144" s="128"/>
      <c r="ER144" s="128"/>
      <c r="ES144" s="128"/>
      <c r="ET144" s="128"/>
      <c r="EU144" s="128"/>
      <c r="EV144" s="128"/>
      <c r="EW144" s="128"/>
      <c r="EX144" s="128"/>
      <c r="EY144" s="128"/>
      <c r="EZ144" s="128"/>
      <c r="FA144" s="128"/>
      <c r="FB144" s="128"/>
      <c r="FC144" s="128"/>
      <c r="FD144" s="128"/>
      <c r="FE144" s="128"/>
      <c r="FF144" s="128"/>
      <c r="FG144" s="128"/>
      <c r="FH144" s="128"/>
      <c r="FI144" s="128"/>
      <c r="FJ144" s="128"/>
      <c r="FK144" s="128"/>
      <c r="FL144" s="128"/>
      <c r="FM144" s="128"/>
      <c r="FN144" s="128"/>
      <c r="FO144" s="128"/>
      <c r="FP144" s="128"/>
      <c r="FQ144" s="42"/>
      <c r="FR144" s="42"/>
      <c r="FS144" s="42"/>
      <c r="FT144" s="42"/>
      <c r="FU144" s="42"/>
      <c r="FV144" s="128"/>
      <c r="FW144" s="128"/>
      <c r="FX144" s="128"/>
      <c r="FY144" s="128"/>
      <c r="FZ144" s="128"/>
      <c r="GA144" s="128"/>
      <c r="GB144" s="128"/>
      <c r="GC144" s="128"/>
      <c r="GD144" s="128"/>
      <c r="GE144" s="128"/>
      <c r="GF144" s="128"/>
      <c r="GG144" s="128"/>
      <c r="GH144" s="128"/>
      <c r="GI144" s="128"/>
      <c r="GJ144" s="128"/>
      <c r="GK144" s="128"/>
      <c r="GL144" s="128"/>
      <c r="GM144" s="128"/>
      <c r="GN144" s="128"/>
      <c r="GO144" s="128"/>
      <c r="GP144" s="128"/>
      <c r="GQ144" s="128"/>
      <c r="GR144" s="128"/>
      <c r="GS144" s="128"/>
      <c r="GT144" s="128"/>
      <c r="GU144" s="128"/>
      <c r="GV144" s="128"/>
      <c r="GW144" s="128"/>
      <c r="GX144" s="128"/>
      <c r="GY144" s="128"/>
      <c r="GZ144" s="128"/>
      <c r="HA144" s="128"/>
      <c r="HB144" s="128"/>
      <c r="HC144" s="128"/>
      <c r="HD144" s="128"/>
      <c r="HE144" s="128"/>
      <c r="HF144" s="128"/>
      <c r="HG144" s="128"/>
      <c r="HH144" s="128"/>
      <c r="HI144" s="128"/>
      <c r="HJ144" s="128"/>
      <c r="HK144" s="128"/>
      <c r="HL144" s="128"/>
      <c r="HM144" s="128"/>
      <c r="HN144" s="128"/>
      <c r="HO144" s="128"/>
      <c r="HP144" s="128"/>
      <c r="HQ144" s="128"/>
      <c r="HR144" s="128"/>
      <c r="HS144" s="128"/>
      <c r="HT144" s="128"/>
      <c r="HU144" s="128"/>
      <c r="HV144" s="128"/>
      <c r="HW144" s="128"/>
      <c r="HX144" s="128"/>
      <c r="HY144" s="128"/>
      <c r="HZ144" s="128"/>
      <c r="IA144" s="128"/>
      <c r="IB144" s="128"/>
      <c r="IC144" s="128"/>
      <c r="ID144" s="128"/>
      <c r="IE144" s="128"/>
      <c r="IF144" s="128"/>
      <c r="IG144" s="128"/>
      <c r="IH144" s="128"/>
      <c r="II144" s="128"/>
      <c r="IJ144" s="128"/>
      <c r="IK144" s="128"/>
      <c r="IL144" s="128"/>
      <c r="IM144" s="128"/>
      <c r="IN144" s="128"/>
      <c r="IO144" s="128"/>
      <c r="IP144" s="128"/>
      <c r="IQ144" s="128"/>
      <c r="IR144" s="128"/>
      <c r="IS144" s="128"/>
      <c r="IT144" s="128"/>
      <c r="IU144" s="128"/>
      <c r="IV144" s="128"/>
      <c r="IW144" s="128"/>
      <c r="IX144" s="128"/>
      <c r="IY144" s="128"/>
      <c r="IZ144" s="128"/>
      <c r="JA144" s="128"/>
    </row>
    <row r="145" spans="2:261" s="17" customFormat="1" x14ac:dyDescent="0.25">
      <c r="B145" s="33"/>
      <c r="F145" s="35"/>
      <c r="G145" s="111"/>
      <c r="H145" s="33"/>
      <c r="I145" s="33"/>
      <c r="J145" s="42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128"/>
      <c r="CA145" s="128"/>
      <c r="CB145" s="128"/>
      <c r="CC145" s="128"/>
      <c r="CD145" s="128"/>
      <c r="CE145" s="128"/>
      <c r="CF145" s="128"/>
      <c r="CG145" s="128"/>
      <c r="CH145" s="128"/>
      <c r="CI145" s="128"/>
      <c r="CJ145" s="128"/>
      <c r="CK145" s="128"/>
      <c r="CL145" s="128"/>
      <c r="CM145" s="128"/>
      <c r="CN145" s="128"/>
      <c r="CO145" s="128"/>
      <c r="CP145" s="128"/>
      <c r="CQ145" s="128"/>
      <c r="CR145" s="128"/>
      <c r="CS145" s="128"/>
      <c r="CT145" s="128"/>
      <c r="CU145" s="128"/>
      <c r="CV145" s="128"/>
      <c r="CW145" s="42"/>
      <c r="CX145" s="128"/>
      <c r="CY145" s="128"/>
      <c r="CZ145" s="128"/>
      <c r="DA145" s="128"/>
      <c r="DB145" s="128"/>
      <c r="DC145" s="128"/>
      <c r="DD145" s="128"/>
      <c r="DE145" s="128"/>
      <c r="DF145" s="128"/>
      <c r="DG145" s="128"/>
      <c r="DH145" s="128"/>
      <c r="DI145" s="128"/>
      <c r="DJ145" s="128"/>
      <c r="DK145" s="128"/>
      <c r="DL145" s="128"/>
      <c r="DM145" s="128"/>
      <c r="DN145" s="128"/>
      <c r="DO145" s="128"/>
      <c r="DP145" s="128"/>
      <c r="DQ145" s="128"/>
      <c r="DR145" s="128"/>
      <c r="DS145" s="128"/>
      <c r="DT145" s="128"/>
      <c r="DU145" s="128"/>
      <c r="DV145" s="128"/>
      <c r="DW145" s="128"/>
      <c r="DX145" s="128"/>
      <c r="DY145" s="128"/>
      <c r="DZ145" s="128"/>
      <c r="EA145" s="128"/>
      <c r="EB145" s="128"/>
      <c r="EC145" s="128"/>
      <c r="ED145" s="128"/>
      <c r="EE145" s="128"/>
      <c r="EF145" s="128"/>
      <c r="EG145" s="42"/>
      <c r="EH145" s="128"/>
      <c r="EI145" s="128"/>
      <c r="EJ145" s="128"/>
      <c r="EK145" s="128"/>
      <c r="EL145" s="128"/>
      <c r="EM145" s="128"/>
      <c r="EN145" s="128"/>
      <c r="EO145" s="128"/>
      <c r="EP145" s="128"/>
      <c r="EQ145" s="128"/>
      <c r="ER145" s="128"/>
      <c r="ES145" s="128"/>
      <c r="ET145" s="128"/>
      <c r="EU145" s="128"/>
      <c r="EV145" s="128"/>
      <c r="EW145" s="128"/>
      <c r="EX145" s="128"/>
      <c r="EY145" s="128"/>
      <c r="EZ145" s="128"/>
      <c r="FA145" s="128"/>
      <c r="FB145" s="128"/>
      <c r="FC145" s="128"/>
      <c r="FD145" s="128"/>
      <c r="FE145" s="128"/>
      <c r="FF145" s="128"/>
      <c r="FG145" s="128"/>
      <c r="FH145" s="128"/>
      <c r="FI145" s="128"/>
      <c r="FJ145" s="128"/>
      <c r="FK145" s="128"/>
      <c r="FL145" s="128"/>
      <c r="FM145" s="128"/>
      <c r="FN145" s="128"/>
      <c r="FO145" s="128"/>
      <c r="FP145" s="128"/>
      <c r="FQ145" s="42"/>
      <c r="FR145" s="42"/>
      <c r="FS145" s="42"/>
      <c r="FT145" s="42"/>
      <c r="FU145" s="42"/>
      <c r="FV145" s="128"/>
      <c r="FW145" s="128"/>
      <c r="FX145" s="128"/>
      <c r="FY145" s="128"/>
      <c r="FZ145" s="128"/>
      <c r="GA145" s="128"/>
      <c r="GB145" s="128"/>
      <c r="GC145" s="128"/>
      <c r="GD145" s="128"/>
      <c r="GE145" s="128"/>
      <c r="GF145" s="128"/>
      <c r="GG145" s="128"/>
      <c r="GH145" s="128"/>
      <c r="GI145" s="128"/>
      <c r="GJ145" s="128"/>
      <c r="GK145" s="128"/>
      <c r="GL145" s="128"/>
      <c r="GM145" s="128"/>
      <c r="GN145" s="128"/>
      <c r="GO145" s="128"/>
      <c r="GP145" s="128"/>
      <c r="GQ145" s="128"/>
      <c r="GR145" s="128"/>
      <c r="GS145" s="128"/>
      <c r="GT145" s="128"/>
      <c r="GU145" s="128"/>
      <c r="GV145" s="128"/>
      <c r="GW145" s="128"/>
      <c r="GX145" s="128"/>
      <c r="GY145" s="128"/>
      <c r="GZ145" s="128"/>
      <c r="HA145" s="128"/>
      <c r="HB145" s="128"/>
      <c r="HC145" s="128"/>
      <c r="HD145" s="128"/>
      <c r="HE145" s="128"/>
      <c r="HF145" s="128"/>
      <c r="HG145" s="128"/>
      <c r="HH145" s="128"/>
      <c r="HI145" s="128"/>
      <c r="HJ145" s="128"/>
      <c r="HK145" s="128"/>
      <c r="HL145" s="128"/>
      <c r="HM145" s="128"/>
      <c r="HN145" s="128"/>
      <c r="HO145" s="128"/>
      <c r="HP145" s="128"/>
      <c r="HQ145" s="128"/>
      <c r="HR145" s="128"/>
      <c r="HS145" s="128"/>
      <c r="HT145" s="128"/>
      <c r="HU145" s="128"/>
      <c r="HV145" s="128"/>
      <c r="HW145" s="128"/>
      <c r="HX145" s="128"/>
      <c r="HY145" s="128"/>
      <c r="HZ145" s="128"/>
      <c r="IA145" s="128"/>
      <c r="IB145" s="128"/>
      <c r="IC145" s="128"/>
      <c r="ID145" s="128"/>
      <c r="IE145" s="128"/>
      <c r="IF145" s="128"/>
      <c r="IG145" s="128"/>
      <c r="IH145" s="128"/>
      <c r="II145" s="128"/>
      <c r="IJ145" s="128"/>
      <c r="IK145" s="128"/>
      <c r="IL145" s="128"/>
      <c r="IM145" s="128"/>
      <c r="IN145" s="128"/>
      <c r="IO145" s="128"/>
      <c r="IP145" s="128"/>
      <c r="IQ145" s="128"/>
      <c r="IR145" s="128"/>
      <c r="IS145" s="128"/>
      <c r="IT145" s="128"/>
      <c r="IU145" s="128"/>
      <c r="IV145" s="128"/>
      <c r="IW145" s="128"/>
      <c r="IX145" s="128"/>
      <c r="IY145" s="128"/>
      <c r="IZ145" s="128"/>
      <c r="JA145" s="128"/>
    </row>
    <row r="146" spans="2:261" s="17" customFormat="1" x14ac:dyDescent="0.25">
      <c r="B146" s="33"/>
      <c r="F146" s="35"/>
      <c r="G146" s="111"/>
      <c r="H146" s="33"/>
      <c r="I146" s="33"/>
      <c r="J146" s="42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128"/>
      <c r="CA146" s="128"/>
      <c r="CB146" s="128"/>
      <c r="CC146" s="128"/>
      <c r="CD146" s="128"/>
      <c r="CE146" s="128"/>
      <c r="CF146" s="128"/>
      <c r="CG146" s="128"/>
      <c r="CH146" s="128"/>
      <c r="CI146" s="128"/>
      <c r="CJ146" s="128"/>
      <c r="CK146" s="128"/>
      <c r="CL146" s="128"/>
      <c r="CM146" s="128"/>
      <c r="CN146" s="128"/>
      <c r="CO146" s="128"/>
      <c r="CP146" s="128"/>
      <c r="CQ146" s="128"/>
      <c r="CR146" s="128"/>
      <c r="CS146" s="128"/>
      <c r="CT146" s="128"/>
      <c r="CU146" s="128"/>
      <c r="CV146" s="128"/>
      <c r="CW146" s="42"/>
      <c r="CX146" s="128"/>
      <c r="CY146" s="128"/>
      <c r="CZ146" s="128"/>
      <c r="DA146" s="128"/>
      <c r="DB146" s="128"/>
      <c r="DC146" s="128"/>
      <c r="DD146" s="128"/>
      <c r="DE146" s="128"/>
      <c r="DF146" s="128"/>
      <c r="DG146" s="128"/>
      <c r="DH146" s="128"/>
      <c r="DI146" s="128"/>
      <c r="DJ146" s="128"/>
      <c r="DK146" s="128"/>
      <c r="DL146" s="128"/>
      <c r="DM146" s="128"/>
      <c r="DN146" s="128"/>
      <c r="DO146" s="128"/>
      <c r="DP146" s="128"/>
      <c r="DQ146" s="128"/>
      <c r="DR146" s="128"/>
      <c r="DS146" s="128"/>
      <c r="DT146" s="128"/>
      <c r="DU146" s="128"/>
      <c r="DV146" s="128"/>
      <c r="DW146" s="128"/>
      <c r="DX146" s="128"/>
      <c r="DY146" s="128"/>
      <c r="DZ146" s="128"/>
      <c r="EA146" s="128"/>
      <c r="EB146" s="128"/>
      <c r="EC146" s="128"/>
      <c r="ED146" s="128"/>
      <c r="EE146" s="128"/>
      <c r="EF146" s="128"/>
      <c r="EG146" s="42"/>
      <c r="EH146" s="128"/>
      <c r="EI146" s="128"/>
      <c r="EJ146" s="128"/>
      <c r="EK146" s="128"/>
      <c r="EL146" s="128"/>
      <c r="EM146" s="128"/>
      <c r="EN146" s="128"/>
      <c r="EO146" s="128"/>
      <c r="EP146" s="128"/>
      <c r="EQ146" s="128"/>
      <c r="ER146" s="128"/>
      <c r="ES146" s="128"/>
      <c r="ET146" s="128"/>
      <c r="EU146" s="128"/>
      <c r="EV146" s="128"/>
      <c r="EW146" s="128"/>
      <c r="EX146" s="128"/>
      <c r="EY146" s="128"/>
      <c r="EZ146" s="128"/>
      <c r="FA146" s="128"/>
      <c r="FB146" s="128"/>
      <c r="FC146" s="128"/>
      <c r="FD146" s="128"/>
      <c r="FE146" s="128"/>
      <c r="FF146" s="128"/>
      <c r="FG146" s="128"/>
      <c r="FH146" s="128"/>
      <c r="FI146" s="128"/>
      <c r="FJ146" s="128"/>
      <c r="FK146" s="128"/>
      <c r="FL146" s="128"/>
      <c r="FM146" s="128"/>
      <c r="FN146" s="128"/>
      <c r="FO146" s="128"/>
      <c r="FP146" s="128"/>
      <c r="FQ146" s="42"/>
      <c r="FR146" s="42"/>
      <c r="FS146" s="42"/>
      <c r="FT146" s="42"/>
      <c r="FU146" s="42"/>
      <c r="FV146" s="128"/>
      <c r="FW146" s="128"/>
      <c r="FX146" s="128"/>
      <c r="FY146" s="128"/>
      <c r="FZ146" s="128"/>
      <c r="GA146" s="128"/>
      <c r="GB146" s="128"/>
      <c r="GC146" s="128"/>
      <c r="GD146" s="128"/>
      <c r="GE146" s="128"/>
      <c r="GF146" s="128"/>
      <c r="GG146" s="128"/>
      <c r="GH146" s="128"/>
      <c r="GI146" s="128"/>
      <c r="GJ146" s="128"/>
      <c r="GK146" s="128"/>
      <c r="GL146" s="128"/>
      <c r="GM146" s="128"/>
      <c r="GN146" s="128"/>
      <c r="GO146" s="128"/>
      <c r="GP146" s="128"/>
      <c r="GQ146" s="128"/>
      <c r="GR146" s="128"/>
      <c r="GS146" s="128"/>
      <c r="GT146" s="128"/>
      <c r="GU146" s="128"/>
      <c r="GV146" s="128"/>
      <c r="GW146" s="128"/>
      <c r="GX146" s="128"/>
      <c r="GY146" s="128"/>
      <c r="GZ146" s="128"/>
      <c r="HA146" s="128"/>
      <c r="HB146" s="128"/>
      <c r="HC146" s="128"/>
      <c r="HD146" s="128"/>
      <c r="HE146" s="128"/>
      <c r="HF146" s="128"/>
      <c r="HG146" s="128"/>
      <c r="HH146" s="128"/>
      <c r="HI146" s="128"/>
      <c r="HJ146" s="128"/>
      <c r="HK146" s="128"/>
      <c r="HL146" s="128"/>
      <c r="HM146" s="128"/>
      <c r="HN146" s="128"/>
      <c r="HO146" s="128"/>
      <c r="HP146" s="128"/>
      <c r="HQ146" s="128"/>
      <c r="HR146" s="128"/>
      <c r="HS146" s="128"/>
      <c r="HT146" s="128"/>
      <c r="HU146" s="128"/>
      <c r="HV146" s="128"/>
      <c r="HW146" s="128"/>
      <c r="HX146" s="128"/>
      <c r="HY146" s="128"/>
      <c r="HZ146" s="128"/>
      <c r="IA146" s="128"/>
      <c r="IB146" s="128"/>
      <c r="IC146" s="128"/>
      <c r="ID146" s="128"/>
      <c r="IE146" s="128"/>
      <c r="IF146" s="128"/>
      <c r="IG146" s="128"/>
      <c r="IH146" s="128"/>
      <c r="II146" s="128"/>
      <c r="IJ146" s="128"/>
      <c r="IK146" s="128"/>
      <c r="IL146" s="128"/>
      <c r="IM146" s="128"/>
      <c r="IN146" s="128"/>
      <c r="IO146" s="128"/>
      <c r="IP146" s="128"/>
      <c r="IQ146" s="128"/>
      <c r="IR146" s="128"/>
      <c r="IS146" s="128"/>
      <c r="IT146" s="128"/>
      <c r="IU146" s="128"/>
      <c r="IV146" s="128"/>
      <c r="IW146" s="128"/>
      <c r="IX146" s="128"/>
      <c r="IY146" s="128"/>
      <c r="IZ146" s="128"/>
      <c r="JA146" s="128"/>
    </row>
    <row r="147" spans="2:261" s="17" customFormat="1" x14ac:dyDescent="0.25">
      <c r="B147" s="33"/>
      <c r="F147" s="35"/>
      <c r="G147" s="111"/>
      <c r="H147" s="33"/>
      <c r="I147" s="33"/>
      <c r="J147" s="42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128"/>
      <c r="CA147" s="128"/>
      <c r="CB147" s="128"/>
      <c r="CC147" s="128"/>
      <c r="CD147" s="128"/>
      <c r="CE147" s="128"/>
      <c r="CF147" s="128"/>
      <c r="CG147" s="128"/>
      <c r="CH147" s="128"/>
      <c r="CI147" s="128"/>
      <c r="CJ147" s="128"/>
      <c r="CK147" s="128"/>
      <c r="CL147" s="128"/>
      <c r="CM147" s="128"/>
      <c r="CN147" s="128"/>
      <c r="CO147" s="128"/>
      <c r="CP147" s="128"/>
      <c r="CQ147" s="128"/>
      <c r="CR147" s="128"/>
      <c r="CS147" s="128"/>
      <c r="CT147" s="128"/>
      <c r="CU147" s="128"/>
      <c r="CV147" s="128"/>
      <c r="CW147" s="42"/>
      <c r="CX147" s="128"/>
      <c r="CY147" s="128"/>
      <c r="CZ147" s="128"/>
      <c r="DA147" s="128"/>
      <c r="DB147" s="128"/>
      <c r="DC147" s="128"/>
      <c r="DD147" s="128"/>
      <c r="DE147" s="128"/>
      <c r="DF147" s="128"/>
      <c r="DG147" s="128"/>
      <c r="DH147" s="128"/>
      <c r="DI147" s="128"/>
      <c r="DJ147" s="128"/>
      <c r="DK147" s="128"/>
      <c r="DL147" s="128"/>
      <c r="DM147" s="128"/>
      <c r="DN147" s="128"/>
      <c r="DO147" s="128"/>
      <c r="DP147" s="128"/>
      <c r="DQ147" s="128"/>
      <c r="DR147" s="128"/>
      <c r="DS147" s="128"/>
      <c r="DT147" s="128"/>
      <c r="DU147" s="128"/>
      <c r="DV147" s="128"/>
      <c r="DW147" s="128"/>
      <c r="DX147" s="128"/>
      <c r="DY147" s="128"/>
      <c r="DZ147" s="128"/>
      <c r="EA147" s="128"/>
      <c r="EB147" s="128"/>
      <c r="EC147" s="128"/>
      <c r="ED147" s="128"/>
      <c r="EE147" s="128"/>
      <c r="EF147" s="128"/>
      <c r="EG147" s="42"/>
      <c r="EH147" s="128"/>
      <c r="EI147" s="128"/>
      <c r="EJ147" s="128"/>
      <c r="EK147" s="128"/>
      <c r="EL147" s="128"/>
      <c r="EM147" s="128"/>
      <c r="EN147" s="128"/>
      <c r="EO147" s="128"/>
      <c r="EP147" s="128"/>
      <c r="EQ147" s="128"/>
      <c r="ER147" s="128"/>
      <c r="ES147" s="128"/>
      <c r="ET147" s="128"/>
      <c r="EU147" s="128"/>
      <c r="EV147" s="128"/>
      <c r="EW147" s="128"/>
      <c r="EX147" s="128"/>
      <c r="EY147" s="128"/>
      <c r="EZ147" s="128"/>
      <c r="FA147" s="128"/>
      <c r="FB147" s="128"/>
      <c r="FC147" s="128"/>
      <c r="FD147" s="128"/>
      <c r="FE147" s="128"/>
      <c r="FF147" s="128"/>
      <c r="FG147" s="128"/>
      <c r="FH147" s="128"/>
      <c r="FI147" s="128"/>
      <c r="FJ147" s="128"/>
      <c r="FK147" s="128"/>
      <c r="FL147" s="128"/>
      <c r="FM147" s="128"/>
      <c r="FN147" s="128"/>
      <c r="FO147" s="128"/>
      <c r="FP147" s="128"/>
      <c r="FQ147" s="42"/>
      <c r="FR147" s="42"/>
      <c r="FS147" s="42"/>
      <c r="FT147" s="42"/>
      <c r="FU147" s="42"/>
      <c r="FV147" s="128"/>
      <c r="FW147" s="128"/>
      <c r="FX147" s="128"/>
      <c r="FY147" s="128"/>
      <c r="FZ147" s="128"/>
      <c r="GA147" s="128"/>
      <c r="GB147" s="128"/>
      <c r="GC147" s="128"/>
      <c r="GD147" s="128"/>
      <c r="GE147" s="128"/>
      <c r="GF147" s="128"/>
      <c r="GG147" s="128"/>
      <c r="GH147" s="128"/>
      <c r="GI147" s="128"/>
      <c r="GJ147" s="128"/>
      <c r="GK147" s="128"/>
      <c r="GL147" s="128"/>
      <c r="GM147" s="128"/>
      <c r="GN147" s="128"/>
      <c r="GO147" s="128"/>
      <c r="GP147" s="128"/>
      <c r="GQ147" s="128"/>
      <c r="GR147" s="128"/>
      <c r="GS147" s="128"/>
      <c r="GT147" s="128"/>
      <c r="GU147" s="128"/>
      <c r="GV147" s="128"/>
      <c r="GW147" s="128"/>
      <c r="GX147" s="128"/>
      <c r="GY147" s="128"/>
      <c r="GZ147" s="128"/>
      <c r="HA147" s="128"/>
      <c r="HB147" s="128"/>
      <c r="HC147" s="128"/>
      <c r="HD147" s="128"/>
      <c r="HE147" s="128"/>
      <c r="HF147" s="128"/>
      <c r="HG147" s="128"/>
      <c r="HH147" s="128"/>
      <c r="HI147" s="128"/>
      <c r="HJ147" s="128"/>
      <c r="HK147" s="128"/>
      <c r="HL147" s="128"/>
      <c r="HM147" s="128"/>
      <c r="HN147" s="128"/>
      <c r="HO147" s="128"/>
      <c r="HP147" s="128"/>
      <c r="HQ147" s="128"/>
      <c r="HR147" s="128"/>
      <c r="HS147" s="128"/>
      <c r="HT147" s="128"/>
      <c r="HU147" s="128"/>
      <c r="HV147" s="128"/>
      <c r="HW147" s="128"/>
      <c r="HX147" s="128"/>
      <c r="HY147" s="128"/>
      <c r="HZ147" s="128"/>
      <c r="IA147" s="128"/>
      <c r="IB147" s="128"/>
      <c r="IC147" s="128"/>
      <c r="ID147" s="128"/>
      <c r="IE147" s="128"/>
      <c r="IF147" s="128"/>
      <c r="IG147" s="128"/>
      <c r="IH147" s="128"/>
      <c r="II147" s="128"/>
      <c r="IJ147" s="128"/>
      <c r="IK147" s="128"/>
      <c r="IL147" s="128"/>
      <c r="IM147" s="128"/>
      <c r="IN147" s="128"/>
      <c r="IO147" s="128"/>
      <c r="IP147" s="128"/>
      <c r="IQ147" s="128"/>
      <c r="IR147" s="128"/>
      <c r="IS147" s="128"/>
      <c r="IT147" s="128"/>
      <c r="IU147" s="128"/>
      <c r="IV147" s="128"/>
      <c r="IW147" s="128"/>
      <c r="IX147" s="128"/>
      <c r="IY147" s="128"/>
      <c r="IZ147" s="128"/>
      <c r="JA147" s="128"/>
    </row>
    <row r="148" spans="2:261" s="17" customFormat="1" x14ac:dyDescent="0.25">
      <c r="B148" s="33"/>
      <c r="F148" s="35"/>
      <c r="G148" s="111"/>
      <c r="H148" s="33"/>
      <c r="I148" s="33"/>
      <c r="J148" s="42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128"/>
      <c r="CA148" s="128"/>
      <c r="CB148" s="128"/>
      <c r="CC148" s="128"/>
      <c r="CD148" s="128"/>
      <c r="CE148" s="128"/>
      <c r="CF148" s="128"/>
      <c r="CG148" s="128"/>
      <c r="CH148" s="128"/>
      <c r="CI148" s="128"/>
      <c r="CJ148" s="128"/>
      <c r="CK148" s="128"/>
      <c r="CL148" s="128"/>
      <c r="CM148" s="128"/>
      <c r="CN148" s="128"/>
      <c r="CO148" s="128"/>
      <c r="CP148" s="128"/>
      <c r="CQ148" s="128"/>
      <c r="CR148" s="128"/>
      <c r="CS148" s="128"/>
      <c r="CT148" s="128"/>
      <c r="CU148" s="128"/>
      <c r="CV148" s="128"/>
      <c r="CW148" s="42"/>
      <c r="CX148" s="128"/>
      <c r="CY148" s="128"/>
      <c r="CZ148" s="128"/>
      <c r="DA148" s="128"/>
      <c r="DB148" s="128"/>
      <c r="DC148" s="128"/>
      <c r="DD148" s="128"/>
      <c r="DE148" s="128"/>
      <c r="DF148" s="128"/>
      <c r="DG148" s="128"/>
      <c r="DH148" s="128"/>
      <c r="DI148" s="128"/>
      <c r="DJ148" s="128"/>
      <c r="DK148" s="128"/>
      <c r="DL148" s="128"/>
      <c r="DM148" s="128"/>
      <c r="DN148" s="128"/>
      <c r="DO148" s="128"/>
      <c r="DP148" s="128"/>
      <c r="DQ148" s="128"/>
      <c r="DR148" s="128"/>
      <c r="DS148" s="128"/>
      <c r="DT148" s="128"/>
      <c r="DU148" s="128"/>
      <c r="DV148" s="128"/>
      <c r="DW148" s="128"/>
      <c r="DX148" s="128"/>
      <c r="DY148" s="128"/>
      <c r="DZ148" s="128"/>
      <c r="EA148" s="128"/>
      <c r="EB148" s="128"/>
      <c r="EC148" s="128"/>
      <c r="ED148" s="128"/>
      <c r="EE148" s="128"/>
      <c r="EF148" s="128"/>
      <c r="EG148" s="42"/>
      <c r="EH148" s="128"/>
      <c r="EI148" s="128"/>
      <c r="EJ148" s="128"/>
      <c r="EK148" s="128"/>
      <c r="EL148" s="128"/>
      <c r="EM148" s="128"/>
      <c r="EN148" s="128"/>
      <c r="EO148" s="128"/>
      <c r="EP148" s="128"/>
      <c r="EQ148" s="128"/>
      <c r="ER148" s="128"/>
      <c r="ES148" s="128"/>
      <c r="ET148" s="128"/>
      <c r="EU148" s="128"/>
      <c r="EV148" s="128"/>
      <c r="EW148" s="128"/>
      <c r="EX148" s="128"/>
      <c r="EY148" s="128"/>
      <c r="EZ148" s="128"/>
      <c r="FA148" s="128"/>
      <c r="FB148" s="128"/>
      <c r="FC148" s="128"/>
      <c r="FD148" s="128"/>
      <c r="FE148" s="128"/>
      <c r="FF148" s="128"/>
      <c r="FG148" s="128"/>
      <c r="FH148" s="128"/>
      <c r="FI148" s="128"/>
      <c r="FJ148" s="128"/>
      <c r="FK148" s="128"/>
      <c r="FL148" s="128"/>
      <c r="FM148" s="128"/>
      <c r="FN148" s="128"/>
      <c r="FO148" s="128"/>
      <c r="FP148" s="128"/>
      <c r="FQ148" s="42"/>
      <c r="FR148" s="42"/>
      <c r="FS148" s="42"/>
      <c r="FT148" s="42"/>
      <c r="FU148" s="42"/>
      <c r="FV148" s="128"/>
      <c r="FW148" s="128"/>
      <c r="FX148" s="128"/>
      <c r="FY148" s="128"/>
      <c r="FZ148" s="128"/>
      <c r="GA148" s="128"/>
      <c r="GB148" s="128"/>
      <c r="GC148" s="128"/>
      <c r="GD148" s="128"/>
      <c r="GE148" s="128"/>
      <c r="GF148" s="128"/>
      <c r="GG148" s="128"/>
      <c r="GH148" s="128"/>
      <c r="GI148" s="128"/>
      <c r="GJ148" s="128"/>
      <c r="GK148" s="128"/>
      <c r="GL148" s="128"/>
      <c r="GM148" s="128"/>
      <c r="GN148" s="128"/>
      <c r="GO148" s="128"/>
      <c r="GP148" s="128"/>
      <c r="GQ148" s="128"/>
      <c r="GR148" s="128"/>
      <c r="GS148" s="128"/>
      <c r="GT148" s="128"/>
      <c r="GU148" s="128"/>
      <c r="GV148" s="128"/>
      <c r="GW148" s="128"/>
      <c r="GX148" s="128"/>
      <c r="GY148" s="128"/>
      <c r="GZ148" s="128"/>
      <c r="HA148" s="128"/>
      <c r="HB148" s="128"/>
      <c r="HC148" s="128"/>
      <c r="HD148" s="128"/>
      <c r="HE148" s="128"/>
      <c r="HF148" s="128"/>
      <c r="HG148" s="128"/>
      <c r="HH148" s="128"/>
      <c r="HI148" s="128"/>
      <c r="HJ148" s="128"/>
      <c r="HK148" s="128"/>
      <c r="HL148" s="128"/>
      <c r="HM148" s="128"/>
      <c r="HN148" s="128"/>
      <c r="HO148" s="128"/>
      <c r="HP148" s="128"/>
      <c r="HQ148" s="128"/>
      <c r="HR148" s="128"/>
      <c r="HS148" s="128"/>
      <c r="HT148" s="128"/>
      <c r="HU148" s="128"/>
      <c r="HV148" s="128"/>
      <c r="HW148" s="128"/>
      <c r="HX148" s="128"/>
      <c r="HY148" s="128"/>
      <c r="HZ148" s="128"/>
      <c r="IA148" s="128"/>
      <c r="IB148" s="128"/>
      <c r="IC148" s="128"/>
      <c r="ID148" s="128"/>
      <c r="IE148" s="128"/>
      <c r="IF148" s="128"/>
      <c r="IG148" s="128"/>
      <c r="IH148" s="128"/>
      <c r="II148" s="128"/>
      <c r="IJ148" s="128"/>
      <c r="IK148" s="128"/>
      <c r="IL148" s="128"/>
      <c r="IM148" s="128"/>
      <c r="IN148" s="128"/>
      <c r="IO148" s="128"/>
      <c r="IP148" s="128"/>
      <c r="IQ148" s="128"/>
      <c r="IR148" s="128"/>
      <c r="IS148" s="128"/>
      <c r="IT148" s="128"/>
      <c r="IU148" s="128"/>
      <c r="IV148" s="128"/>
      <c r="IW148" s="128"/>
      <c r="IX148" s="128"/>
      <c r="IY148" s="128"/>
      <c r="IZ148" s="128"/>
      <c r="JA148" s="128"/>
    </row>
    <row r="149" spans="2:261" s="17" customFormat="1" x14ac:dyDescent="0.25">
      <c r="B149" s="33"/>
      <c r="F149" s="35"/>
      <c r="G149" s="111"/>
      <c r="H149" s="33"/>
      <c r="I149" s="33"/>
      <c r="J149" s="42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128"/>
      <c r="CA149" s="128"/>
      <c r="CB149" s="128"/>
      <c r="CC149" s="128"/>
      <c r="CD149" s="128"/>
      <c r="CE149" s="128"/>
      <c r="CF149" s="128"/>
      <c r="CG149" s="128"/>
      <c r="CH149" s="128"/>
      <c r="CI149" s="128"/>
      <c r="CJ149" s="128"/>
      <c r="CK149" s="128"/>
      <c r="CL149" s="128"/>
      <c r="CM149" s="128"/>
      <c r="CN149" s="128"/>
      <c r="CO149" s="128"/>
      <c r="CP149" s="128"/>
      <c r="CQ149" s="128"/>
      <c r="CR149" s="128"/>
      <c r="CS149" s="128"/>
      <c r="CT149" s="128"/>
      <c r="CU149" s="128"/>
      <c r="CV149" s="128"/>
      <c r="CW149" s="42"/>
      <c r="CX149" s="128"/>
      <c r="CY149" s="128"/>
      <c r="CZ149" s="128"/>
      <c r="DA149" s="128"/>
      <c r="DB149" s="128"/>
      <c r="DC149" s="128"/>
      <c r="DD149" s="128"/>
      <c r="DE149" s="128"/>
      <c r="DF149" s="128"/>
      <c r="DG149" s="128"/>
      <c r="DH149" s="128"/>
      <c r="DI149" s="128"/>
      <c r="DJ149" s="128"/>
      <c r="DK149" s="128"/>
      <c r="DL149" s="128"/>
      <c r="DM149" s="128"/>
      <c r="DN149" s="128"/>
      <c r="DO149" s="128"/>
      <c r="DP149" s="128"/>
      <c r="DQ149" s="128"/>
      <c r="DR149" s="128"/>
      <c r="DS149" s="128"/>
      <c r="DT149" s="128"/>
      <c r="DU149" s="128"/>
      <c r="DV149" s="128"/>
      <c r="DW149" s="128"/>
      <c r="DX149" s="128"/>
      <c r="DY149" s="128"/>
      <c r="DZ149" s="128"/>
      <c r="EA149" s="128"/>
      <c r="EB149" s="128"/>
      <c r="EC149" s="128"/>
      <c r="ED149" s="128"/>
      <c r="EE149" s="128"/>
      <c r="EF149" s="128"/>
      <c r="EG149" s="42"/>
      <c r="EH149" s="128"/>
      <c r="EI149" s="128"/>
      <c r="EJ149" s="128"/>
      <c r="EK149" s="128"/>
      <c r="EL149" s="128"/>
      <c r="EM149" s="128"/>
      <c r="EN149" s="128"/>
      <c r="EO149" s="128"/>
      <c r="EP149" s="128"/>
      <c r="EQ149" s="128"/>
      <c r="ER149" s="128"/>
      <c r="ES149" s="128"/>
      <c r="ET149" s="128"/>
      <c r="EU149" s="128"/>
      <c r="EV149" s="128"/>
      <c r="EW149" s="128"/>
      <c r="EX149" s="128"/>
      <c r="EY149" s="128"/>
      <c r="EZ149" s="128"/>
      <c r="FA149" s="128"/>
      <c r="FB149" s="128"/>
      <c r="FC149" s="128"/>
      <c r="FD149" s="128"/>
      <c r="FE149" s="128"/>
      <c r="FF149" s="128"/>
      <c r="FG149" s="128"/>
      <c r="FH149" s="128"/>
      <c r="FI149" s="128"/>
      <c r="FJ149" s="128"/>
      <c r="FK149" s="128"/>
      <c r="FL149" s="128"/>
      <c r="FM149" s="128"/>
      <c r="FN149" s="128"/>
      <c r="FO149" s="128"/>
      <c r="FP149" s="128"/>
      <c r="FQ149" s="42"/>
      <c r="FR149" s="42"/>
      <c r="FS149" s="42"/>
      <c r="FT149" s="42"/>
      <c r="FU149" s="42"/>
      <c r="FV149" s="128"/>
      <c r="FW149" s="128"/>
      <c r="FX149" s="128"/>
      <c r="FY149" s="128"/>
      <c r="FZ149" s="128"/>
      <c r="GA149" s="128"/>
      <c r="GB149" s="128"/>
      <c r="GC149" s="128"/>
      <c r="GD149" s="128"/>
      <c r="GE149" s="128"/>
      <c r="GF149" s="128"/>
      <c r="GG149" s="128"/>
      <c r="GH149" s="128"/>
      <c r="GI149" s="128"/>
      <c r="GJ149" s="128"/>
      <c r="GK149" s="128"/>
      <c r="GL149" s="128"/>
      <c r="GM149" s="128"/>
      <c r="GN149" s="128"/>
      <c r="GO149" s="128"/>
      <c r="GP149" s="128"/>
      <c r="GQ149" s="128"/>
      <c r="GR149" s="128"/>
      <c r="GS149" s="128"/>
      <c r="GT149" s="128"/>
      <c r="GU149" s="128"/>
      <c r="GV149" s="128"/>
      <c r="GW149" s="128"/>
      <c r="GX149" s="128"/>
      <c r="GY149" s="128"/>
      <c r="GZ149" s="128"/>
      <c r="HA149" s="128"/>
      <c r="HB149" s="128"/>
      <c r="HC149" s="128"/>
      <c r="HD149" s="128"/>
      <c r="HE149" s="128"/>
      <c r="HF149" s="128"/>
      <c r="HG149" s="128"/>
      <c r="HH149" s="128"/>
      <c r="HI149" s="128"/>
      <c r="HJ149" s="128"/>
      <c r="HK149" s="128"/>
      <c r="HL149" s="128"/>
      <c r="HM149" s="128"/>
      <c r="HN149" s="128"/>
      <c r="HO149" s="128"/>
      <c r="HP149" s="128"/>
      <c r="HQ149" s="128"/>
      <c r="HR149" s="128"/>
      <c r="HS149" s="128"/>
      <c r="HT149" s="128"/>
      <c r="HU149" s="128"/>
      <c r="HV149" s="128"/>
      <c r="HW149" s="128"/>
      <c r="HX149" s="128"/>
      <c r="HY149" s="128"/>
      <c r="HZ149" s="128"/>
      <c r="IA149" s="128"/>
      <c r="IB149" s="128"/>
      <c r="IC149" s="128"/>
      <c r="ID149" s="128"/>
      <c r="IE149" s="128"/>
      <c r="IF149" s="128"/>
      <c r="IG149" s="128"/>
      <c r="IH149" s="128"/>
      <c r="II149" s="128"/>
      <c r="IJ149" s="128"/>
      <c r="IK149" s="128"/>
      <c r="IL149" s="128"/>
      <c r="IM149" s="128"/>
      <c r="IN149" s="128"/>
      <c r="IO149" s="128"/>
      <c r="IP149" s="128"/>
      <c r="IQ149" s="128"/>
      <c r="IR149" s="128"/>
      <c r="IS149" s="128"/>
      <c r="IT149" s="128"/>
      <c r="IU149" s="128"/>
      <c r="IV149" s="128"/>
      <c r="IW149" s="128"/>
      <c r="IX149" s="128"/>
      <c r="IY149" s="128"/>
      <c r="IZ149" s="128"/>
      <c r="JA149" s="128"/>
    </row>
    <row r="150" spans="2:261" s="17" customFormat="1" x14ac:dyDescent="0.25">
      <c r="B150" s="33"/>
      <c r="F150" s="35"/>
      <c r="G150" s="111"/>
      <c r="H150" s="33"/>
      <c r="I150" s="33"/>
      <c r="J150" s="42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128"/>
      <c r="CA150" s="128"/>
      <c r="CB150" s="128"/>
      <c r="CC150" s="128"/>
      <c r="CD150" s="128"/>
      <c r="CE150" s="128"/>
      <c r="CF150" s="128"/>
      <c r="CG150" s="128"/>
      <c r="CH150" s="128"/>
      <c r="CI150" s="128"/>
      <c r="CJ150" s="128"/>
      <c r="CK150" s="128"/>
      <c r="CL150" s="128"/>
      <c r="CM150" s="128"/>
      <c r="CN150" s="128"/>
      <c r="CO150" s="128"/>
      <c r="CP150" s="128"/>
      <c r="CQ150" s="128"/>
      <c r="CR150" s="128"/>
      <c r="CS150" s="128"/>
      <c r="CT150" s="128"/>
      <c r="CU150" s="128"/>
      <c r="CV150" s="128"/>
      <c r="CW150" s="42"/>
      <c r="CX150" s="128"/>
      <c r="CY150" s="128"/>
      <c r="CZ150" s="128"/>
      <c r="DA150" s="128"/>
      <c r="DB150" s="128"/>
      <c r="DC150" s="128"/>
      <c r="DD150" s="128"/>
      <c r="DE150" s="128"/>
      <c r="DF150" s="128"/>
      <c r="DG150" s="128"/>
      <c r="DH150" s="128"/>
      <c r="DI150" s="128"/>
      <c r="DJ150" s="128"/>
      <c r="DK150" s="128"/>
      <c r="DL150" s="128"/>
      <c r="DM150" s="128"/>
      <c r="DN150" s="128"/>
      <c r="DO150" s="128"/>
      <c r="DP150" s="128"/>
      <c r="DQ150" s="128"/>
      <c r="DR150" s="128"/>
      <c r="DS150" s="128"/>
      <c r="DT150" s="128"/>
      <c r="DU150" s="128"/>
      <c r="DV150" s="128"/>
      <c r="DW150" s="128"/>
      <c r="DX150" s="128"/>
      <c r="DY150" s="128"/>
      <c r="DZ150" s="128"/>
      <c r="EA150" s="128"/>
      <c r="EB150" s="128"/>
      <c r="EC150" s="128"/>
      <c r="ED150" s="128"/>
      <c r="EE150" s="128"/>
      <c r="EF150" s="128"/>
      <c r="EG150" s="42"/>
      <c r="EH150" s="128"/>
      <c r="EI150" s="128"/>
      <c r="EJ150" s="128"/>
      <c r="EK150" s="128"/>
      <c r="EL150" s="128"/>
      <c r="EM150" s="128"/>
      <c r="EN150" s="128"/>
      <c r="EO150" s="128"/>
      <c r="EP150" s="128"/>
      <c r="EQ150" s="128"/>
      <c r="ER150" s="128"/>
      <c r="ES150" s="128"/>
      <c r="ET150" s="128"/>
      <c r="EU150" s="128"/>
      <c r="EV150" s="128"/>
      <c r="EW150" s="128"/>
      <c r="EX150" s="128"/>
      <c r="EY150" s="128"/>
      <c r="EZ150" s="128"/>
      <c r="FA150" s="128"/>
      <c r="FB150" s="128"/>
      <c r="FC150" s="128"/>
      <c r="FD150" s="128"/>
      <c r="FE150" s="128"/>
      <c r="FF150" s="128"/>
      <c r="FG150" s="128"/>
      <c r="FH150" s="128"/>
      <c r="FI150" s="128"/>
      <c r="FJ150" s="128"/>
      <c r="FK150" s="128"/>
      <c r="FL150" s="128"/>
      <c r="FM150" s="128"/>
      <c r="FN150" s="128"/>
      <c r="FO150" s="128"/>
      <c r="FP150" s="128"/>
      <c r="FQ150" s="42"/>
      <c r="FR150" s="42"/>
      <c r="FS150" s="42"/>
      <c r="FT150" s="42"/>
      <c r="FU150" s="42"/>
      <c r="FV150" s="128"/>
      <c r="FW150" s="128"/>
      <c r="FX150" s="128"/>
      <c r="FY150" s="128"/>
      <c r="FZ150" s="128"/>
      <c r="GA150" s="128"/>
      <c r="GB150" s="128"/>
      <c r="GC150" s="128"/>
      <c r="GD150" s="128"/>
      <c r="GE150" s="128"/>
      <c r="GF150" s="128"/>
      <c r="GG150" s="128"/>
      <c r="GH150" s="128"/>
      <c r="GI150" s="128"/>
      <c r="GJ150" s="128"/>
      <c r="GK150" s="128"/>
      <c r="GL150" s="128"/>
      <c r="GM150" s="128"/>
      <c r="GN150" s="128"/>
      <c r="GO150" s="128"/>
      <c r="GP150" s="128"/>
      <c r="GQ150" s="128"/>
      <c r="GR150" s="128"/>
      <c r="GS150" s="128"/>
      <c r="GT150" s="128"/>
      <c r="GU150" s="128"/>
      <c r="GV150" s="128"/>
      <c r="GW150" s="128"/>
      <c r="GX150" s="128"/>
      <c r="GY150" s="128"/>
      <c r="GZ150" s="128"/>
      <c r="HA150" s="128"/>
      <c r="HB150" s="128"/>
      <c r="HC150" s="128"/>
      <c r="HD150" s="128"/>
      <c r="HE150" s="128"/>
      <c r="HF150" s="128"/>
      <c r="HG150" s="128"/>
      <c r="HH150" s="128"/>
      <c r="HI150" s="128"/>
      <c r="HJ150" s="128"/>
      <c r="HK150" s="128"/>
      <c r="HL150" s="128"/>
      <c r="HM150" s="128"/>
      <c r="HN150" s="128"/>
      <c r="HO150" s="128"/>
      <c r="HP150" s="128"/>
      <c r="HQ150" s="128"/>
      <c r="HR150" s="128"/>
      <c r="HS150" s="128"/>
      <c r="HT150" s="128"/>
      <c r="HU150" s="128"/>
      <c r="HV150" s="128"/>
      <c r="HW150" s="128"/>
      <c r="HX150" s="128"/>
      <c r="HY150" s="128"/>
      <c r="HZ150" s="128"/>
      <c r="IA150" s="128"/>
      <c r="IB150" s="128"/>
      <c r="IC150" s="128"/>
      <c r="ID150" s="128"/>
      <c r="IE150" s="128"/>
      <c r="IF150" s="128"/>
      <c r="IG150" s="128"/>
      <c r="IH150" s="128"/>
      <c r="II150" s="128"/>
      <c r="IJ150" s="128"/>
      <c r="IK150" s="128"/>
      <c r="IL150" s="128"/>
      <c r="IM150" s="128"/>
      <c r="IN150" s="128"/>
      <c r="IO150" s="128"/>
      <c r="IP150" s="128"/>
      <c r="IQ150" s="128"/>
      <c r="IR150" s="128"/>
      <c r="IS150" s="128"/>
      <c r="IT150" s="128"/>
      <c r="IU150" s="128"/>
      <c r="IV150" s="128"/>
      <c r="IW150" s="128"/>
      <c r="IX150" s="128"/>
      <c r="IY150" s="128"/>
      <c r="IZ150" s="128"/>
      <c r="JA150" s="128"/>
    </row>
    <row r="151" spans="2:261" s="17" customFormat="1" x14ac:dyDescent="0.25">
      <c r="B151" s="33"/>
      <c r="F151" s="35"/>
      <c r="G151" s="111"/>
      <c r="H151" s="33"/>
      <c r="I151" s="33"/>
      <c r="J151" s="42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128"/>
      <c r="CA151" s="128"/>
      <c r="CB151" s="128"/>
      <c r="CC151" s="128"/>
      <c r="CD151" s="128"/>
      <c r="CE151" s="128"/>
      <c r="CF151" s="128"/>
      <c r="CG151" s="128"/>
      <c r="CH151" s="128"/>
      <c r="CI151" s="128"/>
      <c r="CJ151" s="128"/>
      <c r="CK151" s="128"/>
      <c r="CL151" s="128"/>
      <c r="CM151" s="128"/>
      <c r="CN151" s="128"/>
      <c r="CO151" s="128"/>
      <c r="CP151" s="128"/>
      <c r="CQ151" s="128"/>
      <c r="CR151" s="128"/>
      <c r="CS151" s="128"/>
      <c r="CT151" s="128"/>
      <c r="CU151" s="128"/>
      <c r="CV151" s="128"/>
      <c r="CW151" s="42"/>
      <c r="CX151" s="128"/>
      <c r="CY151" s="128"/>
      <c r="CZ151" s="128"/>
      <c r="DA151" s="128"/>
      <c r="DB151" s="128"/>
      <c r="DC151" s="128"/>
      <c r="DD151" s="128"/>
      <c r="DE151" s="128"/>
      <c r="DF151" s="128"/>
      <c r="DG151" s="128"/>
      <c r="DH151" s="128"/>
      <c r="DI151" s="128"/>
      <c r="DJ151" s="128"/>
      <c r="DK151" s="128"/>
      <c r="DL151" s="128"/>
      <c r="DM151" s="128"/>
      <c r="DN151" s="128"/>
      <c r="DO151" s="128"/>
      <c r="DP151" s="128"/>
      <c r="DQ151" s="128"/>
      <c r="DR151" s="128"/>
      <c r="DS151" s="128"/>
      <c r="DT151" s="128"/>
      <c r="DU151" s="128"/>
      <c r="DV151" s="128"/>
      <c r="DW151" s="128"/>
      <c r="DX151" s="128"/>
      <c r="DY151" s="128"/>
      <c r="DZ151" s="128"/>
      <c r="EA151" s="128"/>
      <c r="EB151" s="128"/>
      <c r="EC151" s="128"/>
      <c r="ED151" s="128"/>
      <c r="EE151" s="128"/>
      <c r="EF151" s="128"/>
      <c r="EG151" s="42"/>
      <c r="EH151" s="128"/>
      <c r="EI151" s="128"/>
      <c r="EJ151" s="128"/>
      <c r="EK151" s="128"/>
      <c r="EL151" s="128"/>
      <c r="EM151" s="128"/>
      <c r="EN151" s="128"/>
      <c r="EO151" s="128"/>
      <c r="EP151" s="128"/>
      <c r="EQ151" s="128"/>
      <c r="ER151" s="128"/>
      <c r="ES151" s="128"/>
      <c r="ET151" s="128"/>
      <c r="EU151" s="128"/>
      <c r="EV151" s="128"/>
      <c r="EW151" s="128"/>
      <c r="EX151" s="128"/>
      <c r="EY151" s="128"/>
      <c r="EZ151" s="128"/>
      <c r="FA151" s="128"/>
      <c r="FB151" s="128"/>
      <c r="FC151" s="128"/>
      <c r="FD151" s="128"/>
      <c r="FE151" s="128"/>
      <c r="FF151" s="128"/>
      <c r="FG151" s="128"/>
      <c r="FH151" s="128"/>
      <c r="FI151" s="128"/>
      <c r="FJ151" s="128"/>
      <c r="FK151" s="128"/>
      <c r="FL151" s="128"/>
      <c r="FM151" s="128"/>
      <c r="FN151" s="128"/>
      <c r="FO151" s="128"/>
      <c r="FP151" s="128"/>
      <c r="FQ151" s="42"/>
      <c r="FR151" s="42"/>
      <c r="FS151" s="42"/>
      <c r="FT151" s="42"/>
      <c r="FU151" s="42"/>
      <c r="FV151" s="128"/>
      <c r="FW151" s="128"/>
      <c r="FX151" s="128"/>
      <c r="FY151" s="128"/>
      <c r="FZ151" s="128"/>
      <c r="GA151" s="128"/>
      <c r="GB151" s="128"/>
      <c r="GC151" s="128"/>
      <c r="GD151" s="128"/>
      <c r="GE151" s="128"/>
      <c r="GF151" s="128"/>
      <c r="GG151" s="128"/>
      <c r="GH151" s="128"/>
      <c r="GI151" s="128"/>
      <c r="GJ151" s="128"/>
      <c r="GK151" s="128"/>
      <c r="GL151" s="128"/>
      <c r="GM151" s="128"/>
      <c r="GN151" s="128"/>
      <c r="GO151" s="128"/>
      <c r="GP151" s="128"/>
      <c r="GQ151" s="128"/>
      <c r="GR151" s="128"/>
      <c r="GS151" s="128"/>
      <c r="GT151" s="128"/>
      <c r="GU151" s="128"/>
      <c r="GV151" s="128"/>
      <c r="GW151" s="128"/>
      <c r="GX151" s="128"/>
      <c r="GY151" s="128"/>
      <c r="GZ151" s="128"/>
      <c r="HA151" s="128"/>
      <c r="HB151" s="128"/>
      <c r="HC151" s="128"/>
      <c r="HD151" s="128"/>
      <c r="HE151" s="128"/>
      <c r="HF151" s="128"/>
      <c r="HG151" s="128"/>
      <c r="HH151" s="128"/>
      <c r="HI151" s="128"/>
      <c r="HJ151" s="128"/>
      <c r="HK151" s="128"/>
      <c r="HL151" s="128"/>
      <c r="HM151" s="128"/>
      <c r="HN151" s="128"/>
      <c r="HO151" s="128"/>
      <c r="HP151" s="128"/>
      <c r="HQ151" s="128"/>
      <c r="HR151" s="128"/>
      <c r="HS151" s="128"/>
      <c r="HT151" s="128"/>
      <c r="HU151" s="128"/>
      <c r="HV151" s="128"/>
      <c r="HW151" s="128"/>
      <c r="HX151" s="128"/>
      <c r="HY151" s="128"/>
      <c r="HZ151" s="128"/>
      <c r="IA151" s="128"/>
      <c r="IB151" s="128"/>
      <c r="IC151" s="128"/>
      <c r="ID151" s="128"/>
      <c r="IE151" s="128"/>
      <c r="IF151" s="128"/>
      <c r="IG151" s="128"/>
      <c r="IH151" s="128"/>
      <c r="II151" s="128"/>
      <c r="IJ151" s="128"/>
      <c r="IK151" s="128"/>
      <c r="IL151" s="128"/>
      <c r="IM151" s="128"/>
      <c r="IN151" s="128"/>
      <c r="IO151" s="128"/>
      <c r="IP151" s="128"/>
      <c r="IQ151" s="128"/>
      <c r="IR151" s="128"/>
      <c r="IS151" s="128"/>
      <c r="IT151" s="128"/>
      <c r="IU151" s="128"/>
      <c r="IV151" s="128"/>
      <c r="IW151" s="128"/>
      <c r="IX151" s="128"/>
      <c r="IY151" s="128"/>
      <c r="IZ151" s="128"/>
      <c r="JA151" s="128"/>
    </row>
    <row r="152" spans="2:261" s="17" customFormat="1" x14ac:dyDescent="0.25">
      <c r="B152" s="33"/>
      <c r="F152" s="35"/>
      <c r="G152" s="111"/>
      <c r="H152" s="33"/>
      <c r="I152" s="33"/>
      <c r="J152" s="42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  <c r="BA152" s="128"/>
      <c r="BB152" s="128"/>
      <c r="BC152" s="128"/>
      <c r="BD152" s="128"/>
      <c r="BE152" s="128"/>
      <c r="BF152" s="128"/>
      <c r="BG152" s="128"/>
      <c r="BH152" s="128"/>
      <c r="BI152" s="128"/>
      <c r="BJ152" s="128"/>
      <c r="BK152" s="128"/>
      <c r="BL152" s="128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128"/>
      <c r="CA152" s="128"/>
      <c r="CB152" s="128"/>
      <c r="CC152" s="128"/>
      <c r="CD152" s="128"/>
      <c r="CE152" s="128"/>
      <c r="CF152" s="128"/>
      <c r="CG152" s="128"/>
      <c r="CH152" s="128"/>
      <c r="CI152" s="128"/>
      <c r="CJ152" s="128"/>
      <c r="CK152" s="128"/>
      <c r="CL152" s="128"/>
      <c r="CM152" s="128"/>
      <c r="CN152" s="128"/>
      <c r="CO152" s="128"/>
      <c r="CP152" s="128"/>
      <c r="CQ152" s="128"/>
      <c r="CR152" s="128"/>
      <c r="CS152" s="128"/>
      <c r="CT152" s="128"/>
      <c r="CU152" s="128"/>
      <c r="CV152" s="128"/>
      <c r="CW152" s="42"/>
      <c r="CX152" s="128"/>
      <c r="CY152" s="128"/>
      <c r="CZ152" s="128"/>
      <c r="DA152" s="128"/>
      <c r="DB152" s="128"/>
      <c r="DC152" s="128"/>
      <c r="DD152" s="128"/>
      <c r="DE152" s="128"/>
      <c r="DF152" s="128"/>
      <c r="DG152" s="128"/>
      <c r="DH152" s="128"/>
      <c r="DI152" s="128"/>
      <c r="DJ152" s="128"/>
      <c r="DK152" s="128"/>
      <c r="DL152" s="128"/>
      <c r="DM152" s="128"/>
      <c r="DN152" s="128"/>
      <c r="DO152" s="128"/>
      <c r="DP152" s="128"/>
      <c r="DQ152" s="128"/>
      <c r="DR152" s="128"/>
      <c r="DS152" s="128"/>
      <c r="DT152" s="128"/>
      <c r="DU152" s="128"/>
      <c r="DV152" s="128"/>
      <c r="DW152" s="128"/>
      <c r="DX152" s="128"/>
      <c r="DY152" s="128"/>
      <c r="DZ152" s="128"/>
      <c r="EA152" s="128"/>
      <c r="EB152" s="128"/>
      <c r="EC152" s="128"/>
      <c r="ED152" s="128"/>
      <c r="EE152" s="128"/>
      <c r="EF152" s="128"/>
      <c r="EG152" s="42"/>
      <c r="EH152" s="128"/>
      <c r="EI152" s="128"/>
      <c r="EJ152" s="128"/>
      <c r="EK152" s="128"/>
      <c r="EL152" s="128"/>
      <c r="EM152" s="128"/>
      <c r="EN152" s="128"/>
      <c r="EO152" s="128"/>
      <c r="EP152" s="128"/>
      <c r="EQ152" s="128"/>
      <c r="ER152" s="128"/>
      <c r="ES152" s="128"/>
      <c r="ET152" s="128"/>
      <c r="EU152" s="128"/>
      <c r="EV152" s="128"/>
      <c r="EW152" s="128"/>
      <c r="EX152" s="128"/>
      <c r="EY152" s="128"/>
      <c r="EZ152" s="128"/>
      <c r="FA152" s="128"/>
      <c r="FB152" s="128"/>
      <c r="FC152" s="128"/>
      <c r="FD152" s="128"/>
      <c r="FE152" s="128"/>
      <c r="FF152" s="128"/>
      <c r="FG152" s="128"/>
      <c r="FH152" s="128"/>
      <c r="FI152" s="128"/>
      <c r="FJ152" s="128"/>
      <c r="FK152" s="128"/>
      <c r="FL152" s="128"/>
      <c r="FM152" s="128"/>
      <c r="FN152" s="128"/>
      <c r="FO152" s="128"/>
      <c r="FP152" s="128"/>
      <c r="FQ152" s="42"/>
      <c r="FR152" s="42"/>
      <c r="FS152" s="42"/>
      <c r="FT152" s="42"/>
      <c r="FU152" s="42"/>
      <c r="FV152" s="128"/>
      <c r="FW152" s="128"/>
      <c r="FX152" s="128"/>
      <c r="FY152" s="128"/>
      <c r="FZ152" s="128"/>
      <c r="GA152" s="128"/>
      <c r="GB152" s="128"/>
      <c r="GC152" s="128"/>
      <c r="GD152" s="128"/>
      <c r="GE152" s="128"/>
      <c r="GF152" s="128"/>
      <c r="GG152" s="128"/>
      <c r="GH152" s="128"/>
      <c r="GI152" s="128"/>
      <c r="GJ152" s="128"/>
      <c r="GK152" s="128"/>
      <c r="GL152" s="128"/>
      <c r="GM152" s="128"/>
      <c r="GN152" s="128"/>
      <c r="GO152" s="128"/>
      <c r="GP152" s="128"/>
      <c r="GQ152" s="128"/>
      <c r="GR152" s="128"/>
      <c r="GS152" s="128"/>
      <c r="GT152" s="128"/>
      <c r="GU152" s="128"/>
      <c r="GV152" s="128"/>
      <c r="GW152" s="128"/>
      <c r="GX152" s="128"/>
      <c r="GY152" s="128"/>
      <c r="GZ152" s="128"/>
      <c r="HA152" s="128"/>
      <c r="HB152" s="128"/>
      <c r="HC152" s="128"/>
      <c r="HD152" s="128"/>
      <c r="HE152" s="128"/>
      <c r="HF152" s="128"/>
      <c r="HG152" s="128"/>
      <c r="HH152" s="128"/>
      <c r="HI152" s="128"/>
      <c r="HJ152" s="128"/>
      <c r="HK152" s="128"/>
      <c r="HL152" s="128"/>
      <c r="HM152" s="128"/>
      <c r="HN152" s="128"/>
      <c r="HO152" s="128"/>
      <c r="HP152" s="128"/>
      <c r="HQ152" s="128"/>
      <c r="HR152" s="128"/>
      <c r="HS152" s="128"/>
      <c r="HT152" s="128"/>
      <c r="HU152" s="128"/>
      <c r="HV152" s="128"/>
      <c r="HW152" s="128"/>
      <c r="HX152" s="128"/>
      <c r="HY152" s="128"/>
      <c r="HZ152" s="128"/>
      <c r="IA152" s="128"/>
      <c r="IB152" s="128"/>
      <c r="IC152" s="128"/>
      <c r="ID152" s="128"/>
      <c r="IE152" s="128"/>
      <c r="IF152" s="128"/>
      <c r="IG152" s="128"/>
      <c r="IH152" s="128"/>
      <c r="II152" s="128"/>
      <c r="IJ152" s="128"/>
      <c r="IK152" s="128"/>
      <c r="IL152" s="128"/>
      <c r="IM152" s="128"/>
      <c r="IN152" s="128"/>
      <c r="IO152" s="128"/>
      <c r="IP152" s="128"/>
      <c r="IQ152" s="128"/>
      <c r="IR152" s="128"/>
      <c r="IS152" s="128"/>
      <c r="IT152" s="128"/>
      <c r="IU152" s="128"/>
      <c r="IV152" s="128"/>
      <c r="IW152" s="128"/>
      <c r="IX152" s="128"/>
      <c r="IY152" s="128"/>
      <c r="IZ152" s="128"/>
      <c r="JA152" s="128"/>
    </row>
    <row r="153" spans="2:261" s="17" customFormat="1" x14ac:dyDescent="0.25">
      <c r="B153" s="33"/>
      <c r="F153" s="35"/>
      <c r="G153" s="111"/>
      <c r="H153" s="33"/>
      <c r="I153" s="33"/>
      <c r="J153" s="42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  <c r="BA153" s="128"/>
      <c r="BB153" s="128"/>
      <c r="BC153" s="128"/>
      <c r="BD153" s="128"/>
      <c r="BE153" s="128"/>
      <c r="BF153" s="128"/>
      <c r="BG153" s="128"/>
      <c r="BH153" s="128"/>
      <c r="BI153" s="128"/>
      <c r="BJ153" s="128"/>
      <c r="BK153" s="128"/>
      <c r="BL153" s="128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128"/>
      <c r="CA153" s="128"/>
      <c r="CB153" s="128"/>
      <c r="CC153" s="128"/>
      <c r="CD153" s="128"/>
      <c r="CE153" s="128"/>
      <c r="CF153" s="128"/>
      <c r="CG153" s="128"/>
      <c r="CH153" s="128"/>
      <c r="CI153" s="128"/>
      <c r="CJ153" s="128"/>
      <c r="CK153" s="128"/>
      <c r="CL153" s="128"/>
      <c r="CM153" s="128"/>
      <c r="CN153" s="128"/>
      <c r="CO153" s="128"/>
      <c r="CP153" s="128"/>
      <c r="CQ153" s="128"/>
      <c r="CR153" s="128"/>
      <c r="CS153" s="128"/>
      <c r="CT153" s="128"/>
      <c r="CU153" s="128"/>
      <c r="CV153" s="128"/>
      <c r="CW153" s="42"/>
      <c r="CX153" s="128"/>
      <c r="CY153" s="128"/>
      <c r="CZ153" s="128"/>
      <c r="DA153" s="128"/>
      <c r="DB153" s="128"/>
      <c r="DC153" s="128"/>
      <c r="DD153" s="128"/>
      <c r="DE153" s="128"/>
      <c r="DF153" s="128"/>
      <c r="DG153" s="128"/>
      <c r="DH153" s="128"/>
      <c r="DI153" s="128"/>
      <c r="DJ153" s="128"/>
      <c r="DK153" s="128"/>
      <c r="DL153" s="128"/>
      <c r="DM153" s="128"/>
      <c r="DN153" s="128"/>
      <c r="DO153" s="128"/>
      <c r="DP153" s="128"/>
      <c r="DQ153" s="128"/>
      <c r="DR153" s="128"/>
      <c r="DS153" s="128"/>
      <c r="DT153" s="128"/>
      <c r="DU153" s="128"/>
      <c r="DV153" s="128"/>
      <c r="DW153" s="128"/>
      <c r="DX153" s="128"/>
      <c r="DY153" s="128"/>
      <c r="DZ153" s="128"/>
      <c r="EA153" s="128"/>
      <c r="EB153" s="128"/>
      <c r="EC153" s="128"/>
      <c r="ED153" s="128"/>
      <c r="EE153" s="128"/>
      <c r="EF153" s="128"/>
      <c r="EG153" s="42"/>
      <c r="EH153" s="128"/>
      <c r="EI153" s="128"/>
      <c r="EJ153" s="128"/>
      <c r="EK153" s="128"/>
      <c r="EL153" s="128"/>
      <c r="EM153" s="128"/>
      <c r="EN153" s="128"/>
      <c r="EO153" s="128"/>
      <c r="EP153" s="128"/>
      <c r="EQ153" s="128"/>
      <c r="ER153" s="128"/>
      <c r="ES153" s="128"/>
      <c r="ET153" s="128"/>
      <c r="EU153" s="128"/>
      <c r="EV153" s="128"/>
      <c r="EW153" s="128"/>
      <c r="EX153" s="128"/>
      <c r="EY153" s="128"/>
      <c r="EZ153" s="128"/>
      <c r="FA153" s="128"/>
      <c r="FB153" s="128"/>
      <c r="FC153" s="128"/>
      <c r="FD153" s="128"/>
      <c r="FE153" s="128"/>
      <c r="FF153" s="128"/>
      <c r="FG153" s="128"/>
      <c r="FH153" s="128"/>
      <c r="FI153" s="128"/>
      <c r="FJ153" s="128"/>
      <c r="FK153" s="128"/>
      <c r="FL153" s="128"/>
      <c r="FM153" s="128"/>
      <c r="FN153" s="128"/>
      <c r="FO153" s="128"/>
      <c r="FP153" s="128"/>
      <c r="FQ153" s="42"/>
      <c r="FR153" s="42"/>
      <c r="FS153" s="42"/>
      <c r="FT153" s="42"/>
      <c r="FU153" s="42"/>
      <c r="FV153" s="128"/>
      <c r="FW153" s="128"/>
      <c r="FX153" s="128"/>
      <c r="FY153" s="128"/>
      <c r="FZ153" s="128"/>
      <c r="GA153" s="128"/>
      <c r="GB153" s="128"/>
      <c r="GC153" s="128"/>
      <c r="GD153" s="128"/>
      <c r="GE153" s="128"/>
      <c r="GF153" s="128"/>
      <c r="GG153" s="128"/>
      <c r="GH153" s="128"/>
      <c r="GI153" s="128"/>
      <c r="GJ153" s="128"/>
      <c r="GK153" s="128"/>
      <c r="GL153" s="128"/>
      <c r="GM153" s="128"/>
      <c r="GN153" s="128"/>
      <c r="GO153" s="128"/>
      <c r="GP153" s="128"/>
      <c r="GQ153" s="128"/>
      <c r="GR153" s="128"/>
      <c r="GS153" s="128"/>
      <c r="GT153" s="128"/>
      <c r="GU153" s="128"/>
      <c r="GV153" s="128"/>
      <c r="GW153" s="128"/>
      <c r="GX153" s="128"/>
      <c r="GY153" s="128"/>
      <c r="GZ153" s="128"/>
      <c r="HA153" s="128"/>
      <c r="HB153" s="128"/>
      <c r="HC153" s="128"/>
      <c r="HD153" s="128"/>
      <c r="HE153" s="128"/>
      <c r="HF153" s="128"/>
      <c r="HG153" s="128"/>
      <c r="HH153" s="128"/>
      <c r="HI153" s="128"/>
      <c r="HJ153" s="128"/>
      <c r="HK153" s="128"/>
      <c r="HL153" s="128"/>
      <c r="HM153" s="128"/>
      <c r="HN153" s="128"/>
      <c r="HO153" s="128"/>
      <c r="HP153" s="128"/>
      <c r="HQ153" s="128"/>
      <c r="HR153" s="128"/>
      <c r="HS153" s="128"/>
      <c r="HT153" s="128"/>
      <c r="HU153" s="128"/>
      <c r="HV153" s="128"/>
      <c r="HW153" s="128"/>
      <c r="HX153" s="128"/>
      <c r="HY153" s="128"/>
      <c r="HZ153" s="128"/>
      <c r="IA153" s="128"/>
      <c r="IB153" s="128"/>
      <c r="IC153" s="128"/>
      <c r="ID153" s="128"/>
      <c r="IE153" s="128"/>
      <c r="IF153" s="128"/>
      <c r="IG153" s="128"/>
      <c r="IH153" s="128"/>
      <c r="II153" s="128"/>
      <c r="IJ153" s="128"/>
      <c r="IK153" s="128"/>
      <c r="IL153" s="128"/>
      <c r="IM153" s="128"/>
      <c r="IN153" s="128"/>
      <c r="IO153" s="128"/>
      <c r="IP153" s="128"/>
      <c r="IQ153" s="128"/>
      <c r="IR153" s="128"/>
      <c r="IS153" s="128"/>
      <c r="IT153" s="128"/>
      <c r="IU153" s="128"/>
      <c r="IV153" s="128"/>
      <c r="IW153" s="128"/>
      <c r="IX153" s="128"/>
      <c r="IY153" s="128"/>
      <c r="IZ153" s="128"/>
      <c r="JA153" s="128"/>
    </row>
    <row r="154" spans="2:261" s="17" customFormat="1" x14ac:dyDescent="0.25">
      <c r="B154" s="33"/>
      <c r="F154" s="35"/>
      <c r="G154" s="111"/>
      <c r="H154" s="33"/>
      <c r="I154" s="33"/>
      <c r="J154" s="42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28"/>
      <c r="BG154" s="128"/>
      <c r="BH154" s="128"/>
      <c r="BI154" s="128"/>
      <c r="BJ154" s="128"/>
      <c r="BK154" s="128"/>
      <c r="BL154" s="128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128"/>
      <c r="CA154" s="128"/>
      <c r="CB154" s="128"/>
      <c r="CC154" s="128"/>
      <c r="CD154" s="128"/>
      <c r="CE154" s="128"/>
      <c r="CF154" s="128"/>
      <c r="CG154" s="128"/>
      <c r="CH154" s="128"/>
      <c r="CI154" s="128"/>
      <c r="CJ154" s="128"/>
      <c r="CK154" s="128"/>
      <c r="CL154" s="128"/>
      <c r="CM154" s="128"/>
      <c r="CN154" s="128"/>
      <c r="CO154" s="128"/>
      <c r="CP154" s="128"/>
      <c r="CQ154" s="128"/>
      <c r="CR154" s="128"/>
      <c r="CS154" s="128"/>
      <c r="CT154" s="128"/>
      <c r="CU154" s="128"/>
      <c r="CV154" s="128"/>
      <c r="CW154" s="42"/>
      <c r="CX154" s="128"/>
      <c r="CY154" s="128"/>
      <c r="CZ154" s="128"/>
      <c r="DA154" s="128"/>
      <c r="DB154" s="128"/>
      <c r="DC154" s="128"/>
      <c r="DD154" s="128"/>
      <c r="DE154" s="128"/>
      <c r="DF154" s="128"/>
      <c r="DG154" s="128"/>
      <c r="DH154" s="128"/>
      <c r="DI154" s="128"/>
      <c r="DJ154" s="128"/>
      <c r="DK154" s="128"/>
      <c r="DL154" s="128"/>
      <c r="DM154" s="128"/>
      <c r="DN154" s="128"/>
      <c r="DO154" s="128"/>
      <c r="DP154" s="128"/>
      <c r="DQ154" s="128"/>
      <c r="DR154" s="128"/>
      <c r="DS154" s="128"/>
      <c r="DT154" s="128"/>
      <c r="DU154" s="128"/>
      <c r="DV154" s="128"/>
      <c r="DW154" s="128"/>
      <c r="DX154" s="128"/>
      <c r="DY154" s="128"/>
      <c r="DZ154" s="128"/>
      <c r="EA154" s="128"/>
      <c r="EB154" s="128"/>
      <c r="EC154" s="128"/>
      <c r="ED154" s="128"/>
      <c r="EE154" s="128"/>
      <c r="EF154" s="128"/>
      <c r="EG154" s="42"/>
      <c r="EH154" s="128"/>
      <c r="EI154" s="128"/>
      <c r="EJ154" s="128"/>
      <c r="EK154" s="128"/>
      <c r="EL154" s="128"/>
      <c r="EM154" s="128"/>
      <c r="EN154" s="128"/>
      <c r="EO154" s="128"/>
      <c r="EP154" s="128"/>
      <c r="EQ154" s="128"/>
      <c r="ER154" s="128"/>
      <c r="ES154" s="128"/>
      <c r="ET154" s="128"/>
      <c r="EU154" s="128"/>
      <c r="EV154" s="128"/>
      <c r="EW154" s="128"/>
      <c r="EX154" s="128"/>
      <c r="EY154" s="128"/>
      <c r="EZ154" s="128"/>
      <c r="FA154" s="128"/>
      <c r="FB154" s="128"/>
      <c r="FC154" s="128"/>
      <c r="FD154" s="128"/>
      <c r="FE154" s="128"/>
      <c r="FF154" s="128"/>
      <c r="FG154" s="128"/>
      <c r="FH154" s="128"/>
      <c r="FI154" s="128"/>
      <c r="FJ154" s="128"/>
      <c r="FK154" s="128"/>
      <c r="FL154" s="128"/>
      <c r="FM154" s="128"/>
      <c r="FN154" s="128"/>
      <c r="FO154" s="128"/>
      <c r="FP154" s="128"/>
      <c r="FQ154" s="42"/>
      <c r="FR154" s="42"/>
      <c r="FS154" s="42"/>
      <c r="FT154" s="42"/>
      <c r="FU154" s="42"/>
      <c r="FV154" s="128"/>
      <c r="FW154" s="128"/>
      <c r="FX154" s="128"/>
      <c r="FY154" s="128"/>
      <c r="FZ154" s="128"/>
      <c r="GA154" s="128"/>
      <c r="GB154" s="128"/>
      <c r="GC154" s="128"/>
      <c r="GD154" s="128"/>
      <c r="GE154" s="128"/>
      <c r="GF154" s="128"/>
      <c r="GG154" s="128"/>
      <c r="GH154" s="128"/>
      <c r="GI154" s="128"/>
      <c r="GJ154" s="128"/>
      <c r="GK154" s="128"/>
      <c r="GL154" s="128"/>
      <c r="GM154" s="128"/>
      <c r="GN154" s="128"/>
      <c r="GO154" s="128"/>
      <c r="GP154" s="128"/>
      <c r="GQ154" s="128"/>
      <c r="GR154" s="128"/>
      <c r="GS154" s="128"/>
      <c r="GT154" s="128"/>
      <c r="GU154" s="128"/>
      <c r="GV154" s="128"/>
      <c r="GW154" s="128"/>
      <c r="GX154" s="128"/>
      <c r="GY154" s="128"/>
      <c r="GZ154" s="128"/>
      <c r="HA154" s="128"/>
      <c r="HB154" s="128"/>
      <c r="HC154" s="128"/>
      <c r="HD154" s="128"/>
      <c r="HE154" s="128"/>
      <c r="HF154" s="128"/>
      <c r="HG154" s="128"/>
      <c r="HH154" s="128"/>
      <c r="HI154" s="128"/>
      <c r="HJ154" s="128"/>
      <c r="HK154" s="128"/>
      <c r="HL154" s="128"/>
      <c r="HM154" s="128"/>
      <c r="HN154" s="128"/>
      <c r="HO154" s="128"/>
      <c r="HP154" s="128"/>
      <c r="HQ154" s="128"/>
      <c r="HR154" s="128"/>
      <c r="HS154" s="128"/>
      <c r="HT154" s="128"/>
      <c r="HU154" s="128"/>
      <c r="HV154" s="128"/>
      <c r="HW154" s="128"/>
      <c r="HX154" s="128"/>
      <c r="HY154" s="128"/>
      <c r="HZ154" s="128"/>
      <c r="IA154" s="128"/>
      <c r="IB154" s="128"/>
      <c r="IC154" s="128"/>
      <c r="ID154" s="128"/>
      <c r="IE154" s="128"/>
      <c r="IF154" s="128"/>
      <c r="IG154" s="128"/>
      <c r="IH154" s="128"/>
      <c r="II154" s="128"/>
      <c r="IJ154" s="128"/>
      <c r="IK154" s="128"/>
      <c r="IL154" s="128"/>
      <c r="IM154" s="128"/>
      <c r="IN154" s="128"/>
      <c r="IO154" s="128"/>
      <c r="IP154" s="128"/>
      <c r="IQ154" s="128"/>
      <c r="IR154" s="128"/>
      <c r="IS154" s="128"/>
      <c r="IT154" s="128"/>
      <c r="IU154" s="128"/>
      <c r="IV154" s="128"/>
      <c r="IW154" s="128"/>
      <c r="IX154" s="128"/>
      <c r="IY154" s="128"/>
      <c r="IZ154" s="128"/>
      <c r="JA154" s="128"/>
    </row>
    <row r="155" spans="2:261" s="17" customFormat="1" x14ac:dyDescent="0.25">
      <c r="B155" s="33"/>
      <c r="F155" s="35"/>
      <c r="G155" s="111"/>
      <c r="H155" s="33"/>
      <c r="I155" s="33"/>
      <c r="J155" s="42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  <c r="BA155" s="128"/>
      <c r="BB155" s="128"/>
      <c r="BC155" s="128"/>
      <c r="BD155" s="128"/>
      <c r="BE155" s="128"/>
      <c r="BF155" s="128"/>
      <c r="BG155" s="128"/>
      <c r="BH155" s="128"/>
      <c r="BI155" s="128"/>
      <c r="BJ155" s="128"/>
      <c r="BK155" s="128"/>
      <c r="BL155" s="128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128"/>
      <c r="CA155" s="128"/>
      <c r="CB155" s="128"/>
      <c r="CC155" s="128"/>
      <c r="CD155" s="128"/>
      <c r="CE155" s="128"/>
      <c r="CF155" s="128"/>
      <c r="CG155" s="128"/>
      <c r="CH155" s="128"/>
      <c r="CI155" s="128"/>
      <c r="CJ155" s="128"/>
      <c r="CK155" s="128"/>
      <c r="CL155" s="128"/>
      <c r="CM155" s="128"/>
      <c r="CN155" s="128"/>
      <c r="CO155" s="128"/>
      <c r="CP155" s="128"/>
      <c r="CQ155" s="128"/>
      <c r="CR155" s="128"/>
      <c r="CS155" s="128"/>
      <c r="CT155" s="128"/>
      <c r="CU155" s="128"/>
      <c r="CV155" s="128"/>
      <c r="CW155" s="42"/>
      <c r="CX155" s="128"/>
      <c r="CY155" s="128"/>
      <c r="CZ155" s="128"/>
      <c r="DA155" s="128"/>
      <c r="DB155" s="128"/>
      <c r="DC155" s="128"/>
      <c r="DD155" s="128"/>
      <c r="DE155" s="128"/>
      <c r="DF155" s="128"/>
      <c r="DG155" s="128"/>
      <c r="DH155" s="128"/>
      <c r="DI155" s="128"/>
      <c r="DJ155" s="128"/>
      <c r="DK155" s="128"/>
      <c r="DL155" s="128"/>
      <c r="DM155" s="128"/>
      <c r="DN155" s="128"/>
      <c r="DO155" s="128"/>
      <c r="DP155" s="128"/>
      <c r="DQ155" s="128"/>
      <c r="DR155" s="128"/>
      <c r="DS155" s="128"/>
      <c r="DT155" s="128"/>
      <c r="DU155" s="128"/>
      <c r="DV155" s="128"/>
      <c r="DW155" s="128"/>
      <c r="DX155" s="128"/>
      <c r="DY155" s="128"/>
      <c r="DZ155" s="128"/>
      <c r="EA155" s="128"/>
      <c r="EB155" s="128"/>
      <c r="EC155" s="128"/>
      <c r="ED155" s="128"/>
      <c r="EE155" s="128"/>
      <c r="EF155" s="128"/>
      <c r="EG155" s="42"/>
      <c r="EH155" s="128"/>
      <c r="EI155" s="128"/>
      <c r="EJ155" s="128"/>
      <c r="EK155" s="128"/>
      <c r="EL155" s="128"/>
      <c r="EM155" s="128"/>
      <c r="EN155" s="128"/>
      <c r="EO155" s="128"/>
      <c r="EP155" s="128"/>
      <c r="EQ155" s="128"/>
      <c r="ER155" s="128"/>
      <c r="ES155" s="128"/>
      <c r="ET155" s="128"/>
      <c r="EU155" s="128"/>
      <c r="EV155" s="128"/>
      <c r="EW155" s="128"/>
      <c r="EX155" s="128"/>
      <c r="EY155" s="128"/>
      <c r="EZ155" s="128"/>
      <c r="FA155" s="128"/>
      <c r="FB155" s="128"/>
      <c r="FC155" s="128"/>
      <c r="FD155" s="128"/>
      <c r="FE155" s="128"/>
      <c r="FF155" s="128"/>
      <c r="FG155" s="128"/>
      <c r="FH155" s="128"/>
      <c r="FI155" s="128"/>
      <c r="FJ155" s="128"/>
      <c r="FK155" s="128"/>
      <c r="FL155" s="128"/>
      <c r="FM155" s="128"/>
      <c r="FN155" s="128"/>
      <c r="FO155" s="128"/>
      <c r="FP155" s="128"/>
      <c r="FQ155" s="42"/>
      <c r="FR155" s="42"/>
      <c r="FS155" s="42"/>
      <c r="FT155" s="42"/>
      <c r="FU155" s="42"/>
      <c r="FV155" s="128"/>
      <c r="FW155" s="128"/>
      <c r="FX155" s="128"/>
      <c r="FY155" s="128"/>
      <c r="FZ155" s="128"/>
      <c r="GA155" s="128"/>
      <c r="GB155" s="128"/>
      <c r="GC155" s="128"/>
      <c r="GD155" s="128"/>
      <c r="GE155" s="128"/>
      <c r="GF155" s="128"/>
      <c r="GG155" s="128"/>
      <c r="GH155" s="128"/>
      <c r="GI155" s="128"/>
      <c r="GJ155" s="128"/>
      <c r="GK155" s="128"/>
      <c r="GL155" s="128"/>
      <c r="GM155" s="128"/>
      <c r="GN155" s="128"/>
      <c r="GO155" s="128"/>
      <c r="GP155" s="128"/>
      <c r="GQ155" s="128"/>
      <c r="GR155" s="128"/>
      <c r="GS155" s="128"/>
      <c r="GT155" s="128"/>
      <c r="GU155" s="128"/>
      <c r="GV155" s="128"/>
      <c r="GW155" s="128"/>
      <c r="GX155" s="128"/>
      <c r="GY155" s="128"/>
      <c r="GZ155" s="128"/>
      <c r="HA155" s="128"/>
      <c r="HB155" s="128"/>
      <c r="HC155" s="128"/>
      <c r="HD155" s="128"/>
      <c r="HE155" s="128"/>
      <c r="HF155" s="128"/>
      <c r="HG155" s="128"/>
      <c r="HH155" s="128"/>
      <c r="HI155" s="128"/>
      <c r="HJ155" s="128"/>
      <c r="HK155" s="128"/>
      <c r="HL155" s="128"/>
      <c r="HM155" s="128"/>
      <c r="HN155" s="128"/>
      <c r="HO155" s="128"/>
      <c r="HP155" s="128"/>
      <c r="HQ155" s="128"/>
      <c r="HR155" s="128"/>
      <c r="HS155" s="128"/>
      <c r="HT155" s="128"/>
      <c r="HU155" s="128"/>
      <c r="HV155" s="128"/>
      <c r="HW155" s="128"/>
      <c r="HX155" s="128"/>
      <c r="HY155" s="128"/>
      <c r="HZ155" s="128"/>
      <c r="IA155" s="128"/>
      <c r="IB155" s="128"/>
      <c r="IC155" s="128"/>
      <c r="ID155" s="128"/>
      <c r="IE155" s="128"/>
      <c r="IF155" s="128"/>
      <c r="IG155" s="128"/>
      <c r="IH155" s="128"/>
      <c r="II155" s="128"/>
      <c r="IJ155" s="128"/>
      <c r="IK155" s="128"/>
      <c r="IL155" s="128"/>
      <c r="IM155" s="128"/>
      <c r="IN155" s="128"/>
      <c r="IO155" s="128"/>
      <c r="IP155" s="128"/>
      <c r="IQ155" s="128"/>
      <c r="IR155" s="128"/>
      <c r="IS155" s="128"/>
      <c r="IT155" s="128"/>
      <c r="IU155" s="128"/>
      <c r="IV155" s="128"/>
      <c r="IW155" s="128"/>
      <c r="IX155" s="128"/>
      <c r="IY155" s="128"/>
      <c r="IZ155" s="128"/>
      <c r="JA155" s="128"/>
    </row>
    <row r="156" spans="2:261" s="17" customFormat="1" x14ac:dyDescent="0.25">
      <c r="B156" s="33"/>
      <c r="F156" s="35"/>
      <c r="G156" s="111"/>
      <c r="H156" s="33"/>
      <c r="I156" s="33"/>
      <c r="J156" s="42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28"/>
      <c r="BD156" s="128"/>
      <c r="BE156" s="128"/>
      <c r="BF156" s="128"/>
      <c r="BG156" s="128"/>
      <c r="BH156" s="128"/>
      <c r="BI156" s="128"/>
      <c r="BJ156" s="128"/>
      <c r="BK156" s="128"/>
      <c r="BL156" s="128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128"/>
      <c r="CA156" s="128"/>
      <c r="CB156" s="128"/>
      <c r="CC156" s="128"/>
      <c r="CD156" s="128"/>
      <c r="CE156" s="128"/>
      <c r="CF156" s="128"/>
      <c r="CG156" s="128"/>
      <c r="CH156" s="128"/>
      <c r="CI156" s="128"/>
      <c r="CJ156" s="128"/>
      <c r="CK156" s="128"/>
      <c r="CL156" s="128"/>
      <c r="CM156" s="128"/>
      <c r="CN156" s="128"/>
      <c r="CO156" s="128"/>
      <c r="CP156" s="128"/>
      <c r="CQ156" s="128"/>
      <c r="CR156" s="128"/>
      <c r="CS156" s="128"/>
      <c r="CT156" s="128"/>
      <c r="CU156" s="128"/>
      <c r="CV156" s="128"/>
      <c r="CW156" s="42"/>
      <c r="CX156" s="128"/>
      <c r="CY156" s="128"/>
      <c r="CZ156" s="128"/>
      <c r="DA156" s="128"/>
      <c r="DB156" s="128"/>
      <c r="DC156" s="128"/>
      <c r="DD156" s="128"/>
      <c r="DE156" s="128"/>
      <c r="DF156" s="128"/>
      <c r="DG156" s="128"/>
      <c r="DH156" s="128"/>
      <c r="DI156" s="128"/>
      <c r="DJ156" s="128"/>
      <c r="DK156" s="128"/>
      <c r="DL156" s="128"/>
      <c r="DM156" s="128"/>
      <c r="DN156" s="128"/>
      <c r="DO156" s="128"/>
      <c r="DP156" s="128"/>
      <c r="DQ156" s="128"/>
      <c r="DR156" s="128"/>
      <c r="DS156" s="128"/>
      <c r="DT156" s="128"/>
      <c r="DU156" s="128"/>
      <c r="DV156" s="128"/>
      <c r="DW156" s="128"/>
      <c r="DX156" s="128"/>
      <c r="DY156" s="128"/>
      <c r="DZ156" s="128"/>
      <c r="EA156" s="128"/>
      <c r="EB156" s="128"/>
      <c r="EC156" s="128"/>
      <c r="ED156" s="128"/>
      <c r="EE156" s="128"/>
      <c r="EF156" s="128"/>
      <c r="EG156" s="42"/>
      <c r="EH156" s="128"/>
      <c r="EI156" s="128"/>
      <c r="EJ156" s="128"/>
      <c r="EK156" s="128"/>
      <c r="EL156" s="128"/>
      <c r="EM156" s="128"/>
      <c r="EN156" s="128"/>
      <c r="EO156" s="128"/>
      <c r="EP156" s="128"/>
      <c r="EQ156" s="128"/>
      <c r="ER156" s="128"/>
      <c r="ES156" s="128"/>
      <c r="ET156" s="128"/>
      <c r="EU156" s="128"/>
      <c r="EV156" s="128"/>
      <c r="EW156" s="128"/>
      <c r="EX156" s="128"/>
      <c r="EY156" s="128"/>
      <c r="EZ156" s="128"/>
      <c r="FA156" s="128"/>
      <c r="FB156" s="128"/>
      <c r="FC156" s="128"/>
      <c r="FD156" s="128"/>
      <c r="FE156" s="128"/>
      <c r="FF156" s="128"/>
      <c r="FG156" s="128"/>
      <c r="FH156" s="128"/>
      <c r="FI156" s="128"/>
      <c r="FJ156" s="128"/>
      <c r="FK156" s="128"/>
      <c r="FL156" s="128"/>
      <c r="FM156" s="128"/>
      <c r="FN156" s="128"/>
      <c r="FO156" s="128"/>
      <c r="FP156" s="128"/>
      <c r="FQ156" s="42"/>
      <c r="FR156" s="42"/>
      <c r="FS156" s="42"/>
      <c r="FT156" s="42"/>
      <c r="FU156" s="42"/>
      <c r="FV156" s="128"/>
      <c r="FW156" s="128"/>
      <c r="FX156" s="128"/>
      <c r="FY156" s="128"/>
      <c r="FZ156" s="128"/>
      <c r="GA156" s="128"/>
      <c r="GB156" s="128"/>
      <c r="GC156" s="128"/>
      <c r="GD156" s="128"/>
      <c r="GE156" s="128"/>
      <c r="GF156" s="128"/>
      <c r="GG156" s="128"/>
      <c r="GH156" s="128"/>
      <c r="GI156" s="128"/>
      <c r="GJ156" s="128"/>
      <c r="GK156" s="128"/>
      <c r="GL156" s="128"/>
      <c r="GM156" s="128"/>
      <c r="GN156" s="128"/>
      <c r="GO156" s="128"/>
      <c r="GP156" s="128"/>
      <c r="GQ156" s="128"/>
      <c r="GR156" s="128"/>
      <c r="GS156" s="128"/>
      <c r="GT156" s="128"/>
      <c r="GU156" s="128"/>
      <c r="GV156" s="128"/>
      <c r="GW156" s="128"/>
      <c r="GX156" s="128"/>
      <c r="GY156" s="128"/>
      <c r="GZ156" s="128"/>
      <c r="HA156" s="128"/>
      <c r="HB156" s="128"/>
      <c r="HC156" s="128"/>
      <c r="HD156" s="128"/>
      <c r="HE156" s="128"/>
      <c r="HF156" s="128"/>
      <c r="HG156" s="128"/>
      <c r="HH156" s="128"/>
      <c r="HI156" s="128"/>
      <c r="HJ156" s="128"/>
      <c r="HK156" s="128"/>
      <c r="HL156" s="128"/>
      <c r="HM156" s="128"/>
      <c r="HN156" s="128"/>
      <c r="HO156" s="128"/>
      <c r="HP156" s="128"/>
      <c r="HQ156" s="128"/>
      <c r="HR156" s="128"/>
      <c r="HS156" s="128"/>
      <c r="HT156" s="128"/>
      <c r="HU156" s="128"/>
      <c r="HV156" s="128"/>
      <c r="HW156" s="128"/>
      <c r="HX156" s="128"/>
      <c r="HY156" s="128"/>
      <c r="HZ156" s="128"/>
      <c r="IA156" s="128"/>
      <c r="IB156" s="128"/>
      <c r="IC156" s="128"/>
      <c r="ID156" s="128"/>
      <c r="IE156" s="128"/>
      <c r="IF156" s="128"/>
      <c r="IG156" s="128"/>
      <c r="IH156" s="128"/>
      <c r="II156" s="128"/>
      <c r="IJ156" s="128"/>
      <c r="IK156" s="128"/>
      <c r="IL156" s="128"/>
      <c r="IM156" s="128"/>
      <c r="IN156" s="128"/>
      <c r="IO156" s="128"/>
      <c r="IP156" s="128"/>
      <c r="IQ156" s="128"/>
      <c r="IR156" s="128"/>
      <c r="IS156" s="128"/>
      <c r="IT156" s="128"/>
      <c r="IU156" s="128"/>
      <c r="IV156" s="128"/>
      <c r="IW156" s="128"/>
      <c r="IX156" s="128"/>
      <c r="IY156" s="128"/>
      <c r="IZ156" s="128"/>
      <c r="JA156" s="128"/>
    </row>
    <row r="157" spans="2:261" s="17" customFormat="1" x14ac:dyDescent="0.25">
      <c r="B157" s="33"/>
      <c r="F157" s="35"/>
      <c r="G157" s="111"/>
      <c r="H157" s="33"/>
      <c r="I157" s="33"/>
      <c r="J157" s="42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128"/>
      <c r="CA157" s="128"/>
      <c r="CB157" s="128"/>
      <c r="CC157" s="128"/>
      <c r="CD157" s="128"/>
      <c r="CE157" s="128"/>
      <c r="CF157" s="128"/>
      <c r="CG157" s="128"/>
      <c r="CH157" s="128"/>
      <c r="CI157" s="128"/>
      <c r="CJ157" s="128"/>
      <c r="CK157" s="128"/>
      <c r="CL157" s="128"/>
      <c r="CM157" s="128"/>
      <c r="CN157" s="128"/>
      <c r="CO157" s="128"/>
      <c r="CP157" s="128"/>
      <c r="CQ157" s="128"/>
      <c r="CR157" s="128"/>
      <c r="CS157" s="128"/>
      <c r="CT157" s="128"/>
      <c r="CU157" s="128"/>
      <c r="CV157" s="128"/>
      <c r="CW157" s="42"/>
      <c r="CX157" s="128"/>
      <c r="CY157" s="128"/>
      <c r="CZ157" s="128"/>
      <c r="DA157" s="128"/>
      <c r="DB157" s="128"/>
      <c r="DC157" s="128"/>
      <c r="DD157" s="128"/>
      <c r="DE157" s="128"/>
      <c r="DF157" s="128"/>
      <c r="DG157" s="128"/>
      <c r="DH157" s="128"/>
      <c r="DI157" s="128"/>
      <c r="DJ157" s="128"/>
      <c r="DK157" s="128"/>
      <c r="DL157" s="128"/>
      <c r="DM157" s="128"/>
      <c r="DN157" s="128"/>
      <c r="DO157" s="128"/>
      <c r="DP157" s="128"/>
      <c r="DQ157" s="128"/>
      <c r="DR157" s="128"/>
      <c r="DS157" s="128"/>
      <c r="DT157" s="128"/>
      <c r="DU157" s="128"/>
      <c r="DV157" s="128"/>
      <c r="DW157" s="128"/>
      <c r="DX157" s="128"/>
      <c r="DY157" s="128"/>
      <c r="DZ157" s="128"/>
      <c r="EA157" s="128"/>
      <c r="EB157" s="128"/>
      <c r="EC157" s="128"/>
      <c r="ED157" s="128"/>
      <c r="EE157" s="128"/>
      <c r="EF157" s="128"/>
      <c r="EG157" s="42"/>
      <c r="EH157" s="128"/>
      <c r="EI157" s="128"/>
      <c r="EJ157" s="128"/>
      <c r="EK157" s="128"/>
      <c r="EL157" s="128"/>
      <c r="EM157" s="128"/>
      <c r="EN157" s="128"/>
      <c r="EO157" s="128"/>
      <c r="EP157" s="128"/>
      <c r="EQ157" s="128"/>
      <c r="ER157" s="128"/>
      <c r="ES157" s="128"/>
      <c r="ET157" s="128"/>
      <c r="EU157" s="128"/>
      <c r="EV157" s="128"/>
      <c r="EW157" s="128"/>
      <c r="EX157" s="128"/>
      <c r="EY157" s="128"/>
      <c r="EZ157" s="128"/>
      <c r="FA157" s="128"/>
      <c r="FB157" s="128"/>
      <c r="FC157" s="128"/>
      <c r="FD157" s="128"/>
      <c r="FE157" s="128"/>
      <c r="FF157" s="128"/>
      <c r="FG157" s="128"/>
      <c r="FH157" s="128"/>
      <c r="FI157" s="128"/>
      <c r="FJ157" s="128"/>
      <c r="FK157" s="128"/>
      <c r="FL157" s="128"/>
      <c r="FM157" s="128"/>
      <c r="FN157" s="128"/>
      <c r="FO157" s="128"/>
      <c r="FP157" s="128"/>
      <c r="FQ157" s="42"/>
      <c r="FR157" s="42"/>
      <c r="FS157" s="42"/>
      <c r="FT157" s="42"/>
      <c r="FU157" s="42"/>
      <c r="FV157" s="128"/>
      <c r="FW157" s="128"/>
      <c r="FX157" s="128"/>
      <c r="FY157" s="128"/>
      <c r="FZ157" s="128"/>
      <c r="GA157" s="128"/>
      <c r="GB157" s="128"/>
      <c r="GC157" s="128"/>
      <c r="GD157" s="128"/>
      <c r="GE157" s="128"/>
      <c r="GF157" s="128"/>
      <c r="GG157" s="128"/>
      <c r="GH157" s="128"/>
      <c r="GI157" s="128"/>
      <c r="GJ157" s="128"/>
      <c r="GK157" s="128"/>
      <c r="GL157" s="128"/>
      <c r="GM157" s="128"/>
      <c r="GN157" s="128"/>
      <c r="GO157" s="128"/>
      <c r="GP157" s="128"/>
      <c r="GQ157" s="128"/>
      <c r="GR157" s="128"/>
      <c r="GS157" s="128"/>
      <c r="GT157" s="128"/>
      <c r="GU157" s="128"/>
      <c r="GV157" s="128"/>
      <c r="GW157" s="128"/>
      <c r="GX157" s="128"/>
      <c r="GY157" s="128"/>
      <c r="GZ157" s="128"/>
      <c r="HA157" s="128"/>
      <c r="HB157" s="128"/>
      <c r="HC157" s="128"/>
      <c r="HD157" s="128"/>
      <c r="HE157" s="128"/>
      <c r="HF157" s="128"/>
      <c r="HG157" s="128"/>
      <c r="HH157" s="128"/>
      <c r="HI157" s="128"/>
      <c r="HJ157" s="128"/>
      <c r="HK157" s="128"/>
      <c r="HL157" s="128"/>
      <c r="HM157" s="128"/>
      <c r="HN157" s="128"/>
      <c r="HO157" s="128"/>
      <c r="HP157" s="128"/>
      <c r="HQ157" s="128"/>
      <c r="HR157" s="128"/>
      <c r="HS157" s="128"/>
      <c r="HT157" s="128"/>
      <c r="HU157" s="128"/>
      <c r="HV157" s="128"/>
      <c r="HW157" s="128"/>
      <c r="HX157" s="128"/>
      <c r="HY157" s="128"/>
      <c r="HZ157" s="128"/>
      <c r="IA157" s="128"/>
      <c r="IB157" s="128"/>
      <c r="IC157" s="128"/>
      <c r="ID157" s="128"/>
      <c r="IE157" s="128"/>
      <c r="IF157" s="128"/>
      <c r="IG157" s="128"/>
      <c r="IH157" s="128"/>
      <c r="II157" s="128"/>
      <c r="IJ157" s="128"/>
      <c r="IK157" s="128"/>
      <c r="IL157" s="128"/>
      <c r="IM157" s="128"/>
      <c r="IN157" s="128"/>
      <c r="IO157" s="128"/>
      <c r="IP157" s="128"/>
      <c r="IQ157" s="128"/>
      <c r="IR157" s="128"/>
      <c r="IS157" s="128"/>
      <c r="IT157" s="128"/>
      <c r="IU157" s="128"/>
      <c r="IV157" s="128"/>
      <c r="IW157" s="128"/>
      <c r="IX157" s="128"/>
      <c r="IY157" s="128"/>
      <c r="IZ157" s="128"/>
      <c r="JA157" s="128"/>
    </row>
    <row r="158" spans="2:261" s="17" customFormat="1" x14ac:dyDescent="0.25">
      <c r="B158" s="33"/>
      <c r="F158" s="35"/>
      <c r="G158" s="111"/>
      <c r="H158" s="33"/>
      <c r="I158" s="33"/>
      <c r="J158" s="42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  <c r="BA158" s="128"/>
      <c r="BB158" s="128"/>
      <c r="BC158" s="128"/>
      <c r="BD158" s="128"/>
      <c r="BE158" s="128"/>
      <c r="BF158" s="128"/>
      <c r="BG158" s="128"/>
      <c r="BH158" s="128"/>
      <c r="BI158" s="128"/>
      <c r="BJ158" s="128"/>
      <c r="BK158" s="128"/>
      <c r="BL158" s="128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128"/>
      <c r="CA158" s="128"/>
      <c r="CB158" s="128"/>
      <c r="CC158" s="128"/>
      <c r="CD158" s="128"/>
      <c r="CE158" s="128"/>
      <c r="CF158" s="128"/>
      <c r="CG158" s="128"/>
      <c r="CH158" s="128"/>
      <c r="CI158" s="128"/>
      <c r="CJ158" s="128"/>
      <c r="CK158" s="128"/>
      <c r="CL158" s="128"/>
      <c r="CM158" s="128"/>
      <c r="CN158" s="128"/>
      <c r="CO158" s="128"/>
      <c r="CP158" s="128"/>
      <c r="CQ158" s="128"/>
      <c r="CR158" s="128"/>
      <c r="CS158" s="128"/>
      <c r="CT158" s="128"/>
      <c r="CU158" s="128"/>
      <c r="CV158" s="128"/>
      <c r="CW158" s="42"/>
      <c r="CX158" s="128"/>
      <c r="CY158" s="128"/>
      <c r="CZ158" s="128"/>
      <c r="DA158" s="128"/>
      <c r="DB158" s="128"/>
      <c r="DC158" s="128"/>
      <c r="DD158" s="128"/>
      <c r="DE158" s="128"/>
      <c r="DF158" s="128"/>
      <c r="DG158" s="128"/>
      <c r="DH158" s="128"/>
      <c r="DI158" s="128"/>
      <c r="DJ158" s="128"/>
      <c r="DK158" s="128"/>
      <c r="DL158" s="128"/>
      <c r="DM158" s="128"/>
      <c r="DN158" s="128"/>
      <c r="DO158" s="128"/>
      <c r="DP158" s="128"/>
      <c r="DQ158" s="128"/>
      <c r="DR158" s="128"/>
      <c r="DS158" s="128"/>
      <c r="DT158" s="128"/>
      <c r="DU158" s="128"/>
      <c r="DV158" s="128"/>
      <c r="DW158" s="128"/>
      <c r="DX158" s="128"/>
      <c r="DY158" s="128"/>
      <c r="DZ158" s="128"/>
      <c r="EA158" s="128"/>
      <c r="EB158" s="128"/>
      <c r="EC158" s="128"/>
      <c r="ED158" s="128"/>
      <c r="EE158" s="128"/>
      <c r="EF158" s="128"/>
      <c r="EG158" s="42"/>
      <c r="EH158" s="128"/>
      <c r="EI158" s="128"/>
      <c r="EJ158" s="128"/>
      <c r="EK158" s="128"/>
      <c r="EL158" s="128"/>
      <c r="EM158" s="128"/>
      <c r="EN158" s="128"/>
      <c r="EO158" s="128"/>
      <c r="EP158" s="128"/>
      <c r="EQ158" s="128"/>
      <c r="ER158" s="128"/>
      <c r="ES158" s="128"/>
      <c r="ET158" s="128"/>
      <c r="EU158" s="128"/>
      <c r="EV158" s="128"/>
      <c r="EW158" s="128"/>
      <c r="EX158" s="128"/>
      <c r="EY158" s="128"/>
      <c r="EZ158" s="128"/>
      <c r="FA158" s="128"/>
      <c r="FB158" s="128"/>
      <c r="FC158" s="128"/>
      <c r="FD158" s="128"/>
      <c r="FE158" s="128"/>
      <c r="FF158" s="128"/>
      <c r="FG158" s="128"/>
      <c r="FH158" s="128"/>
      <c r="FI158" s="128"/>
      <c r="FJ158" s="128"/>
      <c r="FK158" s="128"/>
      <c r="FL158" s="128"/>
      <c r="FM158" s="128"/>
      <c r="FN158" s="128"/>
      <c r="FO158" s="128"/>
      <c r="FP158" s="128"/>
      <c r="FQ158" s="42"/>
      <c r="FR158" s="42"/>
      <c r="FS158" s="42"/>
      <c r="FT158" s="42"/>
      <c r="FU158" s="42"/>
      <c r="FV158" s="128"/>
      <c r="FW158" s="128"/>
      <c r="FX158" s="128"/>
      <c r="FY158" s="128"/>
      <c r="FZ158" s="128"/>
      <c r="GA158" s="128"/>
      <c r="GB158" s="128"/>
      <c r="GC158" s="128"/>
      <c r="GD158" s="128"/>
      <c r="GE158" s="128"/>
      <c r="GF158" s="128"/>
      <c r="GG158" s="128"/>
      <c r="GH158" s="128"/>
      <c r="GI158" s="128"/>
      <c r="GJ158" s="128"/>
      <c r="GK158" s="128"/>
      <c r="GL158" s="128"/>
      <c r="GM158" s="128"/>
      <c r="GN158" s="128"/>
      <c r="GO158" s="128"/>
      <c r="GP158" s="128"/>
      <c r="GQ158" s="128"/>
      <c r="GR158" s="128"/>
      <c r="GS158" s="128"/>
      <c r="GT158" s="128"/>
      <c r="GU158" s="128"/>
      <c r="GV158" s="128"/>
      <c r="GW158" s="128"/>
      <c r="GX158" s="128"/>
      <c r="GY158" s="128"/>
      <c r="GZ158" s="128"/>
      <c r="HA158" s="128"/>
      <c r="HB158" s="128"/>
      <c r="HC158" s="128"/>
      <c r="HD158" s="128"/>
      <c r="HE158" s="128"/>
      <c r="HF158" s="128"/>
      <c r="HG158" s="128"/>
      <c r="HH158" s="128"/>
      <c r="HI158" s="128"/>
      <c r="HJ158" s="128"/>
      <c r="HK158" s="128"/>
      <c r="HL158" s="128"/>
      <c r="HM158" s="128"/>
      <c r="HN158" s="128"/>
      <c r="HO158" s="128"/>
      <c r="HP158" s="128"/>
      <c r="HQ158" s="128"/>
      <c r="HR158" s="128"/>
      <c r="HS158" s="128"/>
      <c r="HT158" s="128"/>
      <c r="HU158" s="128"/>
      <c r="HV158" s="128"/>
      <c r="HW158" s="128"/>
      <c r="HX158" s="128"/>
      <c r="HY158" s="128"/>
      <c r="HZ158" s="128"/>
      <c r="IA158" s="128"/>
      <c r="IB158" s="128"/>
      <c r="IC158" s="128"/>
      <c r="ID158" s="128"/>
      <c r="IE158" s="128"/>
      <c r="IF158" s="128"/>
      <c r="IG158" s="128"/>
      <c r="IH158" s="128"/>
      <c r="II158" s="128"/>
      <c r="IJ158" s="128"/>
      <c r="IK158" s="128"/>
      <c r="IL158" s="128"/>
      <c r="IM158" s="128"/>
      <c r="IN158" s="128"/>
      <c r="IO158" s="128"/>
      <c r="IP158" s="128"/>
      <c r="IQ158" s="128"/>
      <c r="IR158" s="128"/>
      <c r="IS158" s="128"/>
      <c r="IT158" s="128"/>
      <c r="IU158" s="128"/>
      <c r="IV158" s="128"/>
      <c r="IW158" s="128"/>
      <c r="IX158" s="128"/>
      <c r="IY158" s="128"/>
      <c r="IZ158" s="128"/>
      <c r="JA158" s="128"/>
    </row>
    <row r="159" spans="2:261" s="17" customFormat="1" x14ac:dyDescent="0.25">
      <c r="B159" s="33"/>
      <c r="F159" s="35"/>
      <c r="G159" s="111"/>
      <c r="H159" s="33"/>
      <c r="I159" s="33"/>
      <c r="J159" s="42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8"/>
      <c r="BD159" s="128"/>
      <c r="BE159" s="128"/>
      <c r="BF159" s="128"/>
      <c r="BG159" s="128"/>
      <c r="BH159" s="128"/>
      <c r="BI159" s="128"/>
      <c r="BJ159" s="128"/>
      <c r="BK159" s="128"/>
      <c r="BL159" s="128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128"/>
      <c r="CA159" s="128"/>
      <c r="CB159" s="128"/>
      <c r="CC159" s="128"/>
      <c r="CD159" s="128"/>
      <c r="CE159" s="128"/>
      <c r="CF159" s="128"/>
      <c r="CG159" s="128"/>
      <c r="CH159" s="128"/>
      <c r="CI159" s="128"/>
      <c r="CJ159" s="128"/>
      <c r="CK159" s="128"/>
      <c r="CL159" s="128"/>
      <c r="CM159" s="128"/>
      <c r="CN159" s="128"/>
      <c r="CO159" s="128"/>
      <c r="CP159" s="128"/>
      <c r="CQ159" s="128"/>
      <c r="CR159" s="128"/>
      <c r="CS159" s="128"/>
      <c r="CT159" s="128"/>
      <c r="CU159" s="128"/>
      <c r="CV159" s="128"/>
      <c r="CW159" s="42"/>
      <c r="CX159" s="128"/>
      <c r="CY159" s="128"/>
      <c r="CZ159" s="128"/>
      <c r="DA159" s="128"/>
      <c r="DB159" s="128"/>
      <c r="DC159" s="128"/>
      <c r="DD159" s="128"/>
      <c r="DE159" s="128"/>
      <c r="DF159" s="128"/>
      <c r="DG159" s="128"/>
      <c r="DH159" s="128"/>
      <c r="DI159" s="128"/>
      <c r="DJ159" s="128"/>
      <c r="DK159" s="128"/>
      <c r="DL159" s="128"/>
      <c r="DM159" s="128"/>
      <c r="DN159" s="128"/>
      <c r="DO159" s="128"/>
      <c r="DP159" s="128"/>
      <c r="DQ159" s="128"/>
      <c r="DR159" s="128"/>
      <c r="DS159" s="128"/>
      <c r="DT159" s="128"/>
      <c r="DU159" s="128"/>
      <c r="DV159" s="128"/>
      <c r="DW159" s="128"/>
      <c r="DX159" s="128"/>
      <c r="DY159" s="128"/>
      <c r="DZ159" s="128"/>
      <c r="EA159" s="128"/>
      <c r="EB159" s="128"/>
      <c r="EC159" s="128"/>
      <c r="ED159" s="128"/>
      <c r="EE159" s="128"/>
      <c r="EF159" s="128"/>
      <c r="EG159" s="42"/>
      <c r="EH159" s="128"/>
      <c r="EI159" s="128"/>
      <c r="EJ159" s="128"/>
      <c r="EK159" s="128"/>
      <c r="EL159" s="128"/>
      <c r="EM159" s="128"/>
      <c r="EN159" s="128"/>
      <c r="EO159" s="128"/>
      <c r="EP159" s="128"/>
      <c r="EQ159" s="128"/>
      <c r="ER159" s="128"/>
      <c r="ES159" s="128"/>
      <c r="ET159" s="128"/>
      <c r="EU159" s="128"/>
      <c r="EV159" s="128"/>
      <c r="EW159" s="128"/>
      <c r="EX159" s="128"/>
      <c r="EY159" s="128"/>
      <c r="EZ159" s="128"/>
      <c r="FA159" s="128"/>
      <c r="FB159" s="128"/>
      <c r="FC159" s="128"/>
      <c r="FD159" s="128"/>
      <c r="FE159" s="128"/>
      <c r="FF159" s="128"/>
      <c r="FG159" s="128"/>
      <c r="FH159" s="128"/>
      <c r="FI159" s="128"/>
      <c r="FJ159" s="128"/>
      <c r="FK159" s="128"/>
      <c r="FL159" s="128"/>
      <c r="FM159" s="128"/>
      <c r="FN159" s="128"/>
      <c r="FO159" s="128"/>
      <c r="FP159" s="128"/>
      <c r="FQ159" s="42"/>
      <c r="FR159" s="42"/>
      <c r="FS159" s="42"/>
      <c r="FT159" s="42"/>
      <c r="FU159" s="42"/>
      <c r="FV159" s="128"/>
      <c r="FW159" s="128"/>
      <c r="FX159" s="128"/>
      <c r="FY159" s="128"/>
      <c r="FZ159" s="128"/>
      <c r="GA159" s="128"/>
      <c r="GB159" s="128"/>
      <c r="GC159" s="128"/>
      <c r="GD159" s="128"/>
      <c r="GE159" s="128"/>
      <c r="GF159" s="128"/>
      <c r="GG159" s="128"/>
      <c r="GH159" s="128"/>
      <c r="GI159" s="128"/>
      <c r="GJ159" s="128"/>
      <c r="GK159" s="128"/>
      <c r="GL159" s="128"/>
      <c r="GM159" s="128"/>
      <c r="GN159" s="128"/>
      <c r="GO159" s="128"/>
      <c r="GP159" s="128"/>
      <c r="GQ159" s="128"/>
      <c r="GR159" s="128"/>
      <c r="GS159" s="128"/>
      <c r="GT159" s="128"/>
      <c r="GU159" s="128"/>
      <c r="GV159" s="128"/>
      <c r="GW159" s="128"/>
      <c r="GX159" s="128"/>
      <c r="GY159" s="128"/>
      <c r="GZ159" s="128"/>
      <c r="HA159" s="128"/>
      <c r="HB159" s="128"/>
      <c r="HC159" s="128"/>
      <c r="HD159" s="128"/>
      <c r="HE159" s="128"/>
      <c r="HF159" s="128"/>
      <c r="HG159" s="128"/>
      <c r="HH159" s="128"/>
      <c r="HI159" s="128"/>
      <c r="HJ159" s="128"/>
      <c r="HK159" s="128"/>
      <c r="HL159" s="128"/>
      <c r="HM159" s="128"/>
      <c r="HN159" s="128"/>
      <c r="HO159" s="128"/>
      <c r="HP159" s="128"/>
      <c r="HQ159" s="128"/>
      <c r="HR159" s="128"/>
      <c r="HS159" s="128"/>
      <c r="HT159" s="128"/>
      <c r="HU159" s="128"/>
      <c r="HV159" s="128"/>
      <c r="HW159" s="128"/>
      <c r="HX159" s="128"/>
      <c r="HY159" s="128"/>
      <c r="HZ159" s="128"/>
      <c r="IA159" s="128"/>
      <c r="IB159" s="128"/>
      <c r="IC159" s="128"/>
      <c r="ID159" s="128"/>
      <c r="IE159" s="128"/>
      <c r="IF159" s="128"/>
      <c r="IG159" s="128"/>
      <c r="IH159" s="128"/>
      <c r="II159" s="128"/>
      <c r="IJ159" s="128"/>
      <c r="IK159" s="128"/>
      <c r="IL159" s="128"/>
      <c r="IM159" s="128"/>
      <c r="IN159" s="128"/>
      <c r="IO159" s="128"/>
      <c r="IP159" s="128"/>
      <c r="IQ159" s="128"/>
      <c r="IR159" s="128"/>
      <c r="IS159" s="128"/>
      <c r="IT159" s="128"/>
      <c r="IU159" s="128"/>
      <c r="IV159" s="128"/>
      <c r="IW159" s="128"/>
      <c r="IX159" s="128"/>
      <c r="IY159" s="128"/>
      <c r="IZ159" s="128"/>
      <c r="JA159" s="128"/>
    </row>
    <row r="160" spans="2:261" s="17" customFormat="1" x14ac:dyDescent="0.25">
      <c r="B160" s="33"/>
      <c r="F160" s="35"/>
      <c r="G160" s="111"/>
      <c r="H160" s="33"/>
      <c r="I160" s="33"/>
      <c r="J160" s="42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  <c r="BD160" s="128"/>
      <c r="BE160" s="128"/>
      <c r="BF160" s="128"/>
      <c r="BG160" s="128"/>
      <c r="BH160" s="128"/>
      <c r="BI160" s="128"/>
      <c r="BJ160" s="128"/>
      <c r="BK160" s="128"/>
      <c r="BL160" s="128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128"/>
      <c r="CA160" s="128"/>
      <c r="CB160" s="128"/>
      <c r="CC160" s="128"/>
      <c r="CD160" s="128"/>
      <c r="CE160" s="128"/>
      <c r="CF160" s="128"/>
      <c r="CG160" s="128"/>
      <c r="CH160" s="128"/>
      <c r="CI160" s="128"/>
      <c r="CJ160" s="128"/>
      <c r="CK160" s="128"/>
      <c r="CL160" s="128"/>
      <c r="CM160" s="128"/>
      <c r="CN160" s="128"/>
      <c r="CO160" s="128"/>
      <c r="CP160" s="128"/>
      <c r="CQ160" s="128"/>
      <c r="CR160" s="128"/>
      <c r="CS160" s="128"/>
      <c r="CT160" s="128"/>
      <c r="CU160" s="128"/>
      <c r="CV160" s="128"/>
      <c r="CW160" s="42"/>
      <c r="CX160" s="128"/>
      <c r="CY160" s="128"/>
      <c r="CZ160" s="128"/>
      <c r="DA160" s="128"/>
      <c r="DB160" s="128"/>
      <c r="DC160" s="128"/>
      <c r="DD160" s="128"/>
      <c r="DE160" s="128"/>
      <c r="DF160" s="128"/>
      <c r="DG160" s="128"/>
      <c r="DH160" s="128"/>
      <c r="DI160" s="128"/>
      <c r="DJ160" s="128"/>
      <c r="DK160" s="128"/>
      <c r="DL160" s="128"/>
      <c r="DM160" s="128"/>
      <c r="DN160" s="128"/>
      <c r="DO160" s="128"/>
      <c r="DP160" s="128"/>
      <c r="DQ160" s="128"/>
      <c r="DR160" s="128"/>
      <c r="DS160" s="128"/>
      <c r="DT160" s="128"/>
      <c r="DU160" s="128"/>
      <c r="DV160" s="128"/>
      <c r="DW160" s="128"/>
      <c r="DX160" s="128"/>
      <c r="DY160" s="128"/>
      <c r="DZ160" s="128"/>
      <c r="EA160" s="128"/>
      <c r="EB160" s="128"/>
      <c r="EC160" s="128"/>
      <c r="ED160" s="128"/>
      <c r="EE160" s="128"/>
      <c r="EF160" s="128"/>
      <c r="EG160" s="42"/>
      <c r="EH160" s="128"/>
      <c r="EI160" s="128"/>
      <c r="EJ160" s="128"/>
      <c r="EK160" s="128"/>
      <c r="EL160" s="128"/>
      <c r="EM160" s="128"/>
      <c r="EN160" s="128"/>
      <c r="EO160" s="128"/>
      <c r="EP160" s="128"/>
      <c r="EQ160" s="128"/>
      <c r="ER160" s="128"/>
      <c r="ES160" s="128"/>
      <c r="ET160" s="128"/>
      <c r="EU160" s="128"/>
      <c r="EV160" s="128"/>
      <c r="EW160" s="128"/>
      <c r="EX160" s="128"/>
      <c r="EY160" s="128"/>
      <c r="EZ160" s="128"/>
      <c r="FA160" s="128"/>
      <c r="FB160" s="128"/>
      <c r="FC160" s="128"/>
      <c r="FD160" s="128"/>
      <c r="FE160" s="128"/>
      <c r="FF160" s="128"/>
      <c r="FG160" s="128"/>
      <c r="FH160" s="128"/>
      <c r="FI160" s="128"/>
      <c r="FJ160" s="128"/>
      <c r="FK160" s="128"/>
      <c r="FL160" s="128"/>
      <c r="FM160" s="128"/>
      <c r="FN160" s="128"/>
      <c r="FO160" s="128"/>
      <c r="FP160" s="128"/>
      <c r="FQ160" s="42"/>
      <c r="FR160" s="42"/>
      <c r="FS160" s="42"/>
      <c r="FT160" s="42"/>
      <c r="FU160" s="42"/>
      <c r="FV160" s="128"/>
      <c r="FW160" s="128"/>
      <c r="FX160" s="128"/>
      <c r="FY160" s="128"/>
      <c r="FZ160" s="128"/>
      <c r="GA160" s="128"/>
      <c r="GB160" s="128"/>
      <c r="GC160" s="128"/>
      <c r="GD160" s="128"/>
      <c r="GE160" s="128"/>
      <c r="GF160" s="128"/>
      <c r="GG160" s="128"/>
      <c r="GH160" s="128"/>
      <c r="GI160" s="128"/>
      <c r="GJ160" s="128"/>
      <c r="GK160" s="128"/>
      <c r="GL160" s="128"/>
      <c r="GM160" s="128"/>
      <c r="GN160" s="128"/>
      <c r="GO160" s="128"/>
      <c r="GP160" s="128"/>
      <c r="GQ160" s="128"/>
      <c r="GR160" s="128"/>
      <c r="GS160" s="128"/>
      <c r="GT160" s="128"/>
      <c r="GU160" s="128"/>
      <c r="GV160" s="128"/>
      <c r="GW160" s="128"/>
      <c r="GX160" s="128"/>
      <c r="GY160" s="128"/>
      <c r="GZ160" s="128"/>
      <c r="HA160" s="128"/>
      <c r="HB160" s="128"/>
      <c r="HC160" s="128"/>
      <c r="HD160" s="128"/>
      <c r="HE160" s="128"/>
      <c r="HF160" s="128"/>
      <c r="HG160" s="128"/>
      <c r="HH160" s="128"/>
      <c r="HI160" s="128"/>
      <c r="HJ160" s="128"/>
      <c r="HK160" s="128"/>
      <c r="HL160" s="128"/>
      <c r="HM160" s="128"/>
      <c r="HN160" s="128"/>
      <c r="HO160" s="128"/>
      <c r="HP160" s="128"/>
      <c r="HQ160" s="128"/>
      <c r="HR160" s="128"/>
      <c r="HS160" s="128"/>
      <c r="HT160" s="128"/>
      <c r="HU160" s="128"/>
      <c r="HV160" s="128"/>
      <c r="HW160" s="128"/>
      <c r="HX160" s="128"/>
      <c r="HY160" s="128"/>
      <c r="HZ160" s="128"/>
      <c r="IA160" s="128"/>
      <c r="IB160" s="128"/>
      <c r="IC160" s="128"/>
      <c r="ID160" s="128"/>
      <c r="IE160" s="128"/>
      <c r="IF160" s="128"/>
      <c r="IG160" s="128"/>
      <c r="IH160" s="128"/>
      <c r="II160" s="128"/>
      <c r="IJ160" s="128"/>
      <c r="IK160" s="128"/>
      <c r="IL160" s="128"/>
      <c r="IM160" s="128"/>
      <c r="IN160" s="128"/>
      <c r="IO160" s="128"/>
      <c r="IP160" s="128"/>
      <c r="IQ160" s="128"/>
      <c r="IR160" s="128"/>
      <c r="IS160" s="128"/>
      <c r="IT160" s="128"/>
      <c r="IU160" s="128"/>
      <c r="IV160" s="128"/>
      <c r="IW160" s="128"/>
      <c r="IX160" s="128"/>
      <c r="IY160" s="128"/>
      <c r="IZ160" s="128"/>
      <c r="JA160" s="128"/>
    </row>
    <row r="161" spans="2:261" s="17" customFormat="1" x14ac:dyDescent="0.25">
      <c r="B161" s="33"/>
      <c r="F161" s="35"/>
      <c r="G161" s="111"/>
      <c r="H161" s="33"/>
      <c r="I161" s="33"/>
      <c r="J161" s="42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  <c r="BA161" s="128"/>
      <c r="BB161" s="128"/>
      <c r="BC161" s="128"/>
      <c r="BD161" s="128"/>
      <c r="BE161" s="128"/>
      <c r="BF161" s="128"/>
      <c r="BG161" s="128"/>
      <c r="BH161" s="128"/>
      <c r="BI161" s="128"/>
      <c r="BJ161" s="128"/>
      <c r="BK161" s="128"/>
      <c r="BL161" s="128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128"/>
      <c r="CA161" s="128"/>
      <c r="CB161" s="128"/>
      <c r="CC161" s="128"/>
      <c r="CD161" s="128"/>
      <c r="CE161" s="128"/>
      <c r="CF161" s="128"/>
      <c r="CG161" s="128"/>
      <c r="CH161" s="128"/>
      <c r="CI161" s="128"/>
      <c r="CJ161" s="128"/>
      <c r="CK161" s="128"/>
      <c r="CL161" s="128"/>
      <c r="CM161" s="128"/>
      <c r="CN161" s="128"/>
      <c r="CO161" s="128"/>
      <c r="CP161" s="128"/>
      <c r="CQ161" s="128"/>
      <c r="CR161" s="128"/>
      <c r="CS161" s="128"/>
      <c r="CT161" s="128"/>
      <c r="CU161" s="128"/>
      <c r="CV161" s="128"/>
      <c r="CW161" s="42"/>
      <c r="CX161" s="128"/>
      <c r="CY161" s="128"/>
      <c r="CZ161" s="128"/>
      <c r="DA161" s="128"/>
      <c r="DB161" s="128"/>
      <c r="DC161" s="128"/>
      <c r="DD161" s="128"/>
      <c r="DE161" s="128"/>
      <c r="DF161" s="128"/>
      <c r="DG161" s="128"/>
      <c r="DH161" s="128"/>
      <c r="DI161" s="128"/>
      <c r="DJ161" s="128"/>
      <c r="DK161" s="128"/>
      <c r="DL161" s="128"/>
      <c r="DM161" s="128"/>
      <c r="DN161" s="128"/>
      <c r="DO161" s="128"/>
      <c r="DP161" s="128"/>
      <c r="DQ161" s="128"/>
      <c r="DR161" s="128"/>
      <c r="DS161" s="128"/>
      <c r="DT161" s="128"/>
      <c r="DU161" s="128"/>
      <c r="DV161" s="128"/>
      <c r="DW161" s="128"/>
      <c r="DX161" s="128"/>
      <c r="DY161" s="128"/>
      <c r="DZ161" s="128"/>
      <c r="EA161" s="128"/>
      <c r="EB161" s="128"/>
      <c r="EC161" s="128"/>
      <c r="ED161" s="128"/>
      <c r="EE161" s="128"/>
      <c r="EF161" s="128"/>
      <c r="EG161" s="42"/>
      <c r="EH161" s="128"/>
      <c r="EI161" s="128"/>
      <c r="EJ161" s="128"/>
      <c r="EK161" s="128"/>
      <c r="EL161" s="128"/>
      <c r="EM161" s="128"/>
      <c r="EN161" s="128"/>
      <c r="EO161" s="128"/>
      <c r="EP161" s="128"/>
      <c r="EQ161" s="128"/>
      <c r="ER161" s="128"/>
      <c r="ES161" s="128"/>
      <c r="ET161" s="128"/>
      <c r="EU161" s="128"/>
      <c r="EV161" s="128"/>
      <c r="EW161" s="128"/>
      <c r="EX161" s="128"/>
      <c r="EY161" s="128"/>
      <c r="EZ161" s="128"/>
      <c r="FA161" s="128"/>
      <c r="FB161" s="128"/>
      <c r="FC161" s="128"/>
      <c r="FD161" s="128"/>
      <c r="FE161" s="128"/>
      <c r="FF161" s="128"/>
      <c r="FG161" s="128"/>
      <c r="FH161" s="128"/>
      <c r="FI161" s="128"/>
      <c r="FJ161" s="128"/>
      <c r="FK161" s="128"/>
      <c r="FL161" s="128"/>
      <c r="FM161" s="128"/>
      <c r="FN161" s="128"/>
      <c r="FO161" s="128"/>
      <c r="FP161" s="128"/>
      <c r="FQ161" s="42"/>
      <c r="FR161" s="42"/>
      <c r="FS161" s="42"/>
      <c r="FT161" s="42"/>
      <c r="FU161" s="42"/>
      <c r="FV161" s="128"/>
      <c r="FW161" s="128"/>
      <c r="FX161" s="128"/>
      <c r="FY161" s="128"/>
      <c r="FZ161" s="128"/>
      <c r="GA161" s="128"/>
      <c r="GB161" s="128"/>
      <c r="GC161" s="128"/>
      <c r="GD161" s="128"/>
      <c r="GE161" s="128"/>
      <c r="GF161" s="128"/>
      <c r="GG161" s="128"/>
      <c r="GH161" s="128"/>
      <c r="GI161" s="128"/>
      <c r="GJ161" s="128"/>
      <c r="GK161" s="128"/>
      <c r="GL161" s="128"/>
      <c r="GM161" s="128"/>
      <c r="GN161" s="128"/>
      <c r="GO161" s="128"/>
      <c r="GP161" s="128"/>
      <c r="GQ161" s="128"/>
      <c r="GR161" s="128"/>
      <c r="GS161" s="128"/>
      <c r="GT161" s="128"/>
      <c r="GU161" s="128"/>
      <c r="GV161" s="128"/>
      <c r="GW161" s="128"/>
      <c r="GX161" s="128"/>
      <c r="GY161" s="128"/>
      <c r="GZ161" s="128"/>
      <c r="HA161" s="128"/>
      <c r="HB161" s="128"/>
      <c r="HC161" s="128"/>
      <c r="HD161" s="128"/>
      <c r="HE161" s="128"/>
      <c r="HF161" s="128"/>
      <c r="HG161" s="128"/>
      <c r="HH161" s="128"/>
      <c r="HI161" s="128"/>
      <c r="HJ161" s="128"/>
      <c r="HK161" s="128"/>
      <c r="HL161" s="128"/>
      <c r="HM161" s="128"/>
      <c r="HN161" s="128"/>
      <c r="HO161" s="128"/>
      <c r="HP161" s="128"/>
      <c r="HQ161" s="128"/>
      <c r="HR161" s="128"/>
      <c r="HS161" s="128"/>
      <c r="HT161" s="128"/>
      <c r="HU161" s="128"/>
      <c r="HV161" s="128"/>
      <c r="HW161" s="128"/>
      <c r="HX161" s="128"/>
      <c r="HY161" s="128"/>
      <c r="HZ161" s="128"/>
      <c r="IA161" s="128"/>
      <c r="IB161" s="128"/>
      <c r="IC161" s="128"/>
      <c r="ID161" s="128"/>
      <c r="IE161" s="128"/>
      <c r="IF161" s="128"/>
      <c r="IG161" s="128"/>
      <c r="IH161" s="128"/>
      <c r="II161" s="128"/>
      <c r="IJ161" s="128"/>
      <c r="IK161" s="128"/>
      <c r="IL161" s="128"/>
      <c r="IM161" s="128"/>
      <c r="IN161" s="128"/>
      <c r="IO161" s="128"/>
      <c r="IP161" s="128"/>
      <c r="IQ161" s="128"/>
      <c r="IR161" s="128"/>
      <c r="IS161" s="128"/>
      <c r="IT161" s="128"/>
      <c r="IU161" s="128"/>
      <c r="IV161" s="128"/>
      <c r="IW161" s="128"/>
      <c r="IX161" s="128"/>
      <c r="IY161" s="128"/>
      <c r="IZ161" s="128"/>
      <c r="JA161" s="128"/>
    </row>
    <row r="162" spans="2:261" s="17" customFormat="1" x14ac:dyDescent="0.25">
      <c r="B162" s="33"/>
      <c r="F162" s="35"/>
      <c r="G162" s="111"/>
      <c r="H162" s="33"/>
      <c r="I162" s="33"/>
      <c r="J162" s="42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  <c r="BA162" s="128"/>
      <c r="BB162" s="128"/>
      <c r="BC162" s="128"/>
      <c r="BD162" s="128"/>
      <c r="BE162" s="128"/>
      <c r="BF162" s="128"/>
      <c r="BG162" s="128"/>
      <c r="BH162" s="128"/>
      <c r="BI162" s="128"/>
      <c r="BJ162" s="128"/>
      <c r="BK162" s="128"/>
      <c r="BL162" s="128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128"/>
      <c r="CA162" s="128"/>
      <c r="CB162" s="128"/>
      <c r="CC162" s="128"/>
      <c r="CD162" s="128"/>
      <c r="CE162" s="128"/>
      <c r="CF162" s="128"/>
      <c r="CG162" s="128"/>
      <c r="CH162" s="128"/>
      <c r="CI162" s="128"/>
      <c r="CJ162" s="128"/>
      <c r="CK162" s="128"/>
      <c r="CL162" s="128"/>
      <c r="CM162" s="128"/>
      <c r="CN162" s="128"/>
      <c r="CO162" s="128"/>
      <c r="CP162" s="128"/>
      <c r="CQ162" s="128"/>
      <c r="CR162" s="128"/>
      <c r="CS162" s="128"/>
      <c r="CT162" s="128"/>
      <c r="CU162" s="128"/>
      <c r="CV162" s="128"/>
      <c r="CW162" s="42"/>
      <c r="CX162" s="128"/>
      <c r="CY162" s="128"/>
      <c r="CZ162" s="128"/>
      <c r="DA162" s="128"/>
      <c r="DB162" s="128"/>
      <c r="DC162" s="128"/>
      <c r="DD162" s="128"/>
      <c r="DE162" s="128"/>
      <c r="DF162" s="128"/>
      <c r="DG162" s="128"/>
      <c r="DH162" s="128"/>
      <c r="DI162" s="128"/>
      <c r="DJ162" s="128"/>
      <c r="DK162" s="128"/>
      <c r="DL162" s="128"/>
      <c r="DM162" s="128"/>
      <c r="DN162" s="128"/>
      <c r="DO162" s="128"/>
      <c r="DP162" s="128"/>
      <c r="DQ162" s="128"/>
      <c r="DR162" s="128"/>
      <c r="DS162" s="128"/>
      <c r="DT162" s="128"/>
      <c r="DU162" s="128"/>
      <c r="DV162" s="128"/>
      <c r="DW162" s="128"/>
      <c r="DX162" s="128"/>
      <c r="DY162" s="128"/>
      <c r="DZ162" s="128"/>
      <c r="EA162" s="128"/>
      <c r="EB162" s="128"/>
      <c r="EC162" s="128"/>
      <c r="ED162" s="128"/>
      <c r="EE162" s="128"/>
      <c r="EF162" s="128"/>
      <c r="EG162" s="42"/>
      <c r="EH162" s="128"/>
      <c r="EI162" s="128"/>
      <c r="EJ162" s="128"/>
      <c r="EK162" s="128"/>
      <c r="EL162" s="128"/>
      <c r="EM162" s="128"/>
      <c r="EN162" s="128"/>
      <c r="EO162" s="128"/>
      <c r="EP162" s="128"/>
      <c r="EQ162" s="128"/>
      <c r="ER162" s="128"/>
      <c r="ES162" s="128"/>
      <c r="ET162" s="128"/>
      <c r="EU162" s="128"/>
      <c r="EV162" s="128"/>
      <c r="EW162" s="128"/>
      <c r="EX162" s="128"/>
      <c r="EY162" s="128"/>
      <c r="EZ162" s="128"/>
      <c r="FA162" s="128"/>
      <c r="FB162" s="128"/>
      <c r="FC162" s="128"/>
      <c r="FD162" s="128"/>
      <c r="FE162" s="128"/>
      <c r="FF162" s="128"/>
      <c r="FG162" s="128"/>
      <c r="FH162" s="128"/>
      <c r="FI162" s="128"/>
      <c r="FJ162" s="128"/>
      <c r="FK162" s="128"/>
      <c r="FL162" s="128"/>
      <c r="FM162" s="128"/>
      <c r="FN162" s="128"/>
      <c r="FO162" s="128"/>
      <c r="FP162" s="128"/>
      <c r="FQ162" s="42"/>
      <c r="FR162" s="42"/>
      <c r="FS162" s="42"/>
      <c r="FT162" s="42"/>
      <c r="FU162" s="42"/>
      <c r="FV162" s="128"/>
      <c r="FW162" s="128"/>
      <c r="FX162" s="128"/>
      <c r="FY162" s="128"/>
      <c r="FZ162" s="128"/>
      <c r="GA162" s="128"/>
      <c r="GB162" s="128"/>
      <c r="GC162" s="128"/>
      <c r="GD162" s="128"/>
      <c r="GE162" s="128"/>
      <c r="GF162" s="128"/>
      <c r="GG162" s="128"/>
      <c r="GH162" s="128"/>
      <c r="GI162" s="128"/>
      <c r="GJ162" s="128"/>
      <c r="GK162" s="128"/>
      <c r="GL162" s="128"/>
      <c r="GM162" s="128"/>
      <c r="GN162" s="128"/>
      <c r="GO162" s="128"/>
      <c r="GP162" s="128"/>
      <c r="GQ162" s="128"/>
      <c r="GR162" s="128"/>
      <c r="GS162" s="128"/>
      <c r="GT162" s="128"/>
      <c r="GU162" s="128"/>
      <c r="GV162" s="128"/>
      <c r="GW162" s="128"/>
      <c r="GX162" s="128"/>
      <c r="GY162" s="128"/>
      <c r="GZ162" s="128"/>
      <c r="HA162" s="128"/>
      <c r="HB162" s="128"/>
      <c r="HC162" s="128"/>
      <c r="HD162" s="128"/>
      <c r="HE162" s="128"/>
      <c r="HF162" s="128"/>
      <c r="HG162" s="128"/>
      <c r="HH162" s="128"/>
      <c r="HI162" s="128"/>
      <c r="HJ162" s="128"/>
      <c r="HK162" s="128"/>
      <c r="HL162" s="128"/>
      <c r="HM162" s="128"/>
      <c r="HN162" s="128"/>
      <c r="HO162" s="128"/>
      <c r="HP162" s="128"/>
      <c r="HQ162" s="128"/>
      <c r="HR162" s="128"/>
      <c r="HS162" s="128"/>
      <c r="HT162" s="128"/>
      <c r="HU162" s="128"/>
      <c r="HV162" s="128"/>
      <c r="HW162" s="128"/>
      <c r="HX162" s="128"/>
      <c r="HY162" s="128"/>
      <c r="HZ162" s="128"/>
      <c r="IA162" s="128"/>
      <c r="IB162" s="128"/>
      <c r="IC162" s="128"/>
      <c r="ID162" s="128"/>
      <c r="IE162" s="128"/>
      <c r="IF162" s="128"/>
      <c r="IG162" s="128"/>
      <c r="IH162" s="128"/>
      <c r="II162" s="128"/>
      <c r="IJ162" s="128"/>
      <c r="IK162" s="128"/>
      <c r="IL162" s="128"/>
      <c r="IM162" s="128"/>
      <c r="IN162" s="128"/>
      <c r="IO162" s="128"/>
      <c r="IP162" s="128"/>
      <c r="IQ162" s="128"/>
      <c r="IR162" s="128"/>
      <c r="IS162" s="128"/>
      <c r="IT162" s="128"/>
      <c r="IU162" s="128"/>
      <c r="IV162" s="128"/>
      <c r="IW162" s="128"/>
      <c r="IX162" s="128"/>
      <c r="IY162" s="128"/>
      <c r="IZ162" s="128"/>
      <c r="JA162" s="128"/>
    </row>
    <row r="163" spans="2:261" s="17" customFormat="1" x14ac:dyDescent="0.25">
      <c r="B163" s="33"/>
      <c r="F163" s="35"/>
      <c r="G163" s="111"/>
      <c r="H163" s="33"/>
      <c r="I163" s="33"/>
      <c r="J163" s="42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  <c r="BA163" s="128"/>
      <c r="BB163" s="128"/>
      <c r="BC163" s="128"/>
      <c r="BD163" s="128"/>
      <c r="BE163" s="128"/>
      <c r="BF163" s="128"/>
      <c r="BG163" s="128"/>
      <c r="BH163" s="128"/>
      <c r="BI163" s="128"/>
      <c r="BJ163" s="128"/>
      <c r="BK163" s="128"/>
      <c r="BL163" s="128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128"/>
      <c r="CA163" s="128"/>
      <c r="CB163" s="128"/>
      <c r="CC163" s="128"/>
      <c r="CD163" s="128"/>
      <c r="CE163" s="128"/>
      <c r="CF163" s="128"/>
      <c r="CG163" s="128"/>
      <c r="CH163" s="128"/>
      <c r="CI163" s="128"/>
      <c r="CJ163" s="128"/>
      <c r="CK163" s="128"/>
      <c r="CL163" s="128"/>
      <c r="CM163" s="128"/>
      <c r="CN163" s="128"/>
      <c r="CO163" s="128"/>
      <c r="CP163" s="128"/>
      <c r="CQ163" s="128"/>
      <c r="CR163" s="128"/>
      <c r="CS163" s="128"/>
      <c r="CT163" s="128"/>
      <c r="CU163" s="128"/>
      <c r="CV163" s="128"/>
      <c r="CW163" s="42"/>
      <c r="CX163" s="128"/>
      <c r="CY163" s="128"/>
      <c r="CZ163" s="128"/>
      <c r="DA163" s="128"/>
      <c r="DB163" s="128"/>
      <c r="DC163" s="128"/>
      <c r="DD163" s="128"/>
      <c r="DE163" s="128"/>
      <c r="DF163" s="128"/>
      <c r="DG163" s="128"/>
      <c r="DH163" s="128"/>
      <c r="DI163" s="128"/>
      <c r="DJ163" s="128"/>
      <c r="DK163" s="128"/>
      <c r="DL163" s="128"/>
      <c r="DM163" s="128"/>
      <c r="DN163" s="128"/>
      <c r="DO163" s="128"/>
      <c r="DP163" s="128"/>
      <c r="DQ163" s="128"/>
      <c r="DR163" s="128"/>
      <c r="DS163" s="128"/>
      <c r="DT163" s="128"/>
      <c r="DU163" s="128"/>
      <c r="DV163" s="128"/>
      <c r="DW163" s="128"/>
      <c r="DX163" s="128"/>
      <c r="DY163" s="128"/>
      <c r="DZ163" s="128"/>
      <c r="EA163" s="128"/>
      <c r="EB163" s="128"/>
      <c r="EC163" s="128"/>
      <c r="ED163" s="128"/>
      <c r="EE163" s="128"/>
      <c r="EF163" s="128"/>
      <c r="EG163" s="42"/>
      <c r="EH163" s="128"/>
      <c r="EI163" s="128"/>
      <c r="EJ163" s="128"/>
      <c r="EK163" s="128"/>
      <c r="EL163" s="128"/>
      <c r="EM163" s="128"/>
      <c r="EN163" s="128"/>
      <c r="EO163" s="128"/>
      <c r="EP163" s="128"/>
      <c r="EQ163" s="128"/>
      <c r="ER163" s="128"/>
      <c r="ES163" s="128"/>
      <c r="ET163" s="128"/>
      <c r="EU163" s="128"/>
      <c r="EV163" s="128"/>
      <c r="EW163" s="128"/>
      <c r="EX163" s="128"/>
      <c r="EY163" s="128"/>
      <c r="EZ163" s="128"/>
      <c r="FA163" s="128"/>
      <c r="FB163" s="128"/>
      <c r="FC163" s="128"/>
      <c r="FD163" s="128"/>
      <c r="FE163" s="128"/>
      <c r="FF163" s="128"/>
      <c r="FG163" s="128"/>
      <c r="FH163" s="128"/>
      <c r="FI163" s="128"/>
      <c r="FJ163" s="128"/>
      <c r="FK163" s="128"/>
      <c r="FL163" s="128"/>
      <c r="FM163" s="128"/>
      <c r="FN163" s="128"/>
      <c r="FO163" s="128"/>
      <c r="FP163" s="128"/>
      <c r="FQ163" s="42"/>
      <c r="FR163" s="42"/>
      <c r="FS163" s="42"/>
      <c r="FT163" s="42"/>
      <c r="FU163" s="42"/>
      <c r="FV163" s="128"/>
      <c r="FW163" s="128"/>
      <c r="FX163" s="128"/>
      <c r="FY163" s="128"/>
      <c r="FZ163" s="128"/>
      <c r="GA163" s="128"/>
      <c r="GB163" s="128"/>
      <c r="GC163" s="128"/>
      <c r="GD163" s="128"/>
      <c r="GE163" s="128"/>
      <c r="GF163" s="128"/>
      <c r="GG163" s="128"/>
      <c r="GH163" s="128"/>
      <c r="GI163" s="128"/>
      <c r="GJ163" s="128"/>
      <c r="GK163" s="128"/>
      <c r="GL163" s="128"/>
      <c r="GM163" s="128"/>
      <c r="GN163" s="128"/>
      <c r="GO163" s="128"/>
      <c r="GP163" s="128"/>
      <c r="GQ163" s="128"/>
      <c r="GR163" s="128"/>
      <c r="GS163" s="128"/>
      <c r="GT163" s="128"/>
      <c r="GU163" s="128"/>
      <c r="GV163" s="128"/>
      <c r="GW163" s="128"/>
      <c r="GX163" s="128"/>
      <c r="GY163" s="128"/>
      <c r="GZ163" s="128"/>
      <c r="HA163" s="128"/>
      <c r="HB163" s="128"/>
      <c r="HC163" s="128"/>
      <c r="HD163" s="128"/>
      <c r="HE163" s="128"/>
      <c r="HF163" s="128"/>
      <c r="HG163" s="128"/>
      <c r="HH163" s="128"/>
      <c r="HI163" s="128"/>
      <c r="HJ163" s="128"/>
      <c r="HK163" s="128"/>
      <c r="HL163" s="128"/>
      <c r="HM163" s="128"/>
      <c r="HN163" s="128"/>
      <c r="HO163" s="128"/>
      <c r="HP163" s="128"/>
      <c r="HQ163" s="128"/>
      <c r="HR163" s="128"/>
      <c r="HS163" s="128"/>
      <c r="HT163" s="128"/>
      <c r="HU163" s="128"/>
      <c r="HV163" s="128"/>
      <c r="HW163" s="128"/>
      <c r="HX163" s="128"/>
      <c r="HY163" s="128"/>
      <c r="HZ163" s="128"/>
      <c r="IA163" s="128"/>
      <c r="IB163" s="128"/>
      <c r="IC163" s="128"/>
      <c r="ID163" s="128"/>
      <c r="IE163" s="128"/>
      <c r="IF163" s="128"/>
      <c r="IG163" s="128"/>
      <c r="IH163" s="128"/>
      <c r="II163" s="128"/>
      <c r="IJ163" s="128"/>
      <c r="IK163" s="128"/>
      <c r="IL163" s="128"/>
      <c r="IM163" s="128"/>
      <c r="IN163" s="128"/>
      <c r="IO163" s="128"/>
      <c r="IP163" s="128"/>
      <c r="IQ163" s="128"/>
      <c r="IR163" s="128"/>
      <c r="IS163" s="128"/>
      <c r="IT163" s="128"/>
      <c r="IU163" s="128"/>
      <c r="IV163" s="128"/>
      <c r="IW163" s="128"/>
      <c r="IX163" s="128"/>
      <c r="IY163" s="128"/>
      <c r="IZ163" s="128"/>
      <c r="JA163" s="128"/>
    </row>
    <row r="164" spans="2:261" s="17" customFormat="1" x14ac:dyDescent="0.25">
      <c r="B164" s="33"/>
      <c r="F164" s="35"/>
      <c r="G164" s="111"/>
      <c r="H164" s="33"/>
      <c r="I164" s="33"/>
      <c r="J164" s="42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  <c r="BA164" s="128"/>
      <c r="BB164" s="128"/>
      <c r="BC164" s="128"/>
      <c r="BD164" s="128"/>
      <c r="BE164" s="128"/>
      <c r="BF164" s="128"/>
      <c r="BG164" s="128"/>
      <c r="BH164" s="128"/>
      <c r="BI164" s="128"/>
      <c r="BJ164" s="128"/>
      <c r="BK164" s="128"/>
      <c r="BL164" s="128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  <c r="BZ164" s="128"/>
      <c r="CA164" s="128"/>
      <c r="CB164" s="128"/>
      <c r="CC164" s="128"/>
      <c r="CD164" s="128"/>
      <c r="CE164" s="128"/>
      <c r="CF164" s="128"/>
      <c r="CG164" s="128"/>
      <c r="CH164" s="128"/>
      <c r="CI164" s="128"/>
      <c r="CJ164" s="128"/>
      <c r="CK164" s="128"/>
      <c r="CL164" s="128"/>
      <c r="CM164" s="128"/>
      <c r="CN164" s="128"/>
      <c r="CO164" s="128"/>
      <c r="CP164" s="128"/>
      <c r="CQ164" s="128"/>
      <c r="CR164" s="128"/>
      <c r="CS164" s="128"/>
      <c r="CT164" s="128"/>
      <c r="CU164" s="128"/>
      <c r="CV164" s="128"/>
      <c r="CW164" s="42"/>
      <c r="CX164" s="128"/>
      <c r="CY164" s="128"/>
      <c r="CZ164" s="128"/>
      <c r="DA164" s="128"/>
      <c r="DB164" s="128"/>
      <c r="DC164" s="128"/>
      <c r="DD164" s="128"/>
      <c r="DE164" s="128"/>
      <c r="DF164" s="128"/>
      <c r="DG164" s="128"/>
      <c r="DH164" s="128"/>
      <c r="DI164" s="128"/>
      <c r="DJ164" s="128"/>
      <c r="DK164" s="128"/>
      <c r="DL164" s="128"/>
      <c r="DM164" s="128"/>
      <c r="DN164" s="128"/>
      <c r="DO164" s="128"/>
      <c r="DP164" s="128"/>
      <c r="DQ164" s="128"/>
      <c r="DR164" s="128"/>
      <c r="DS164" s="128"/>
      <c r="DT164" s="128"/>
      <c r="DU164" s="128"/>
      <c r="DV164" s="128"/>
      <c r="DW164" s="128"/>
      <c r="DX164" s="128"/>
      <c r="DY164" s="128"/>
      <c r="DZ164" s="128"/>
      <c r="EA164" s="128"/>
      <c r="EB164" s="128"/>
      <c r="EC164" s="128"/>
      <c r="ED164" s="128"/>
      <c r="EE164" s="128"/>
      <c r="EF164" s="128"/>
      <c r="EG164" s="42"/>
      <c r="EH164" s="128"/>
      <c r="EI164" s="128"/>
      <c r="EJ164" s="128"/>
      <c r="EK164" s="128"/>
      <c r="EL164" s="128"/>
      <c r="EM164" s="128"/>
      <c r="EN164" s="128"/>
      <c r="EO164" s="128"/>
      <c r="EP164" s="128"/>
      <c r="EQ164" s="128"/>
      <c r="ER164" s="128"/>
      <c r="ES164" s="128"/>
      <c r="ET164" s="128"/>
      <c r="EU164" s="128"/>
      <c r="EV164" s="128"/>
      <c r="EW164" s="128"/>
      <c r="EX164" s="128"/>
      <c r="EY164" s="128"/>
      <c r="EZ164" s="128"/>
      <c r="FA164" s="128"/>
      <c r="FB164" s="128"/>
      <c r="FC164" s="128"/>
      <c r="FD164" s="128"/>
      <c r="FE164" s="128"/>
      <c r="FF164" s="128"/>
      <c r="FG164" s="128"/>
      <c r="FH164" s="128"/>
      <c r="FI164" s="128"/>
      <c r="FJ164" s="128"/>
      <c r="FK164" s="128"/>
      <c r="FL164" s="128"/>
      <c r="FM164" s="128"/>
      <c r="FN164" s="128"/>
      <c r="FO164" s="128"/>
      <c r="FP164" s="128"/>
      <c r="FQ164" s="42"/>
      <c r="FR164" s="42"/>
      <c r="FS164" s="42"/>
      <c r="FT164" s="42"/>
      <c r="FU164" s="42"/>
      <c r="FV164" s="128"/>
      <c r="FW164" s="128"/>
      <c r="FX164" s="128"/>
      <c r="FY164" s="128"/>
      <c r="FZ164" s="128"/>
      <c r="GA164" s="128"/>
      <c r="GB164" s="128"/>
      <c r="GC164" s="128"/>
      <c r="GD164" s="128"/>
      <c r="GE164" s="128"/>
      <c r="GF164" s="128"/>
      <c r="GG164" s="128"/>
      <c r="GH164" s="128"/>
      <c r="GI164" s="128"/>
      <c r="GJ164" s="128"/>
      <c r="GK164" s="128"/>
      <c r="GL164" s="128"/>
      <c r="GM164" s="128"/>
      <c r="GN164" s="128"/>
      <c r="GO164" s="128"/>
      <c r="GP164" s="128"/>
      <c r="GQ164" s="128"/>
      <c r="GR164" s="128"/>
      <c r="GS164" s="128"/>
      <c r="GT164" s="128"/>
      <c r="GU164" s="128"/>
      <c r="GV164" s="128"/>
      <c r="GW164" s="128"/>
      <c r="GX164" s="128"/>
      <c r="GY164" s="128"/>
      <c r="GZ164" s="128"/>
      <c r="HA164" s="128"/>
      <c r="HB164" s="128"/>
      <c r="HC164" s="128"/>
      <c r="HD164" s="128"/>
      <c r="HE164" s="128"/>
      <c r="HF164" s="128"/>
      <c r="HG164" s="128"/>
      <c r="HH164" s="128"/>
      <c r="HI164" s="128"/>
      <c r="HJ164" s="128"/>
      <c r="HK164" s="128"/>
      <c r="HL164" s="128"/>
      <c r="HM164" s="128"/>
      <c r="HN164" s="128"/>
      <c r="HO164" s="128"/>
      <c r="HP164" s="128"/>
      <c r="HQ164" s="128"/>
      <c r="HR164" s="128"/>
      <c r="HS164" s="128"/>
      <c r="HT164" s="128"/>
      <c r="HU164" s="128"/>
      <c r="HV164" s="128"/>
      <c r="HW164" s="128"/>
      <c r="HX164" s="128"/>
      <c r="HY164" s="128"/>
      <c r="HZ164" s="128"/>
      <c r="IA164" s="128"/>
      <c r="IB164" s="128"/>
      <c r="IC164" s="128"/>
      <c r="ID164" s="128"/>
      <c r="IE164" s="128"/>
      <c r="IF164" s="128"/>
      <c r="IG164" s="128"/>
      <c r="IH164" s="128"/>
      <c r="II164" s="128"/>
      <c r="IJ164" s="128"/>
      <c r="IK164" s="128"/>
      <c r="IL164" s="128"/>
      <c r="IM164" s="128"/>
      <c r="IN164" s="128"/>
      <c r="IO164" s="128"/>
      <c r="IP164" s="128"/>
      <c r="IQ164" s="128"/>
      <c r="IR164" s="128"/>
      <c r="IS164" s="128"/>
      <c r="IT164" s="128"/>
      <c r="IU164" s="128"/>
      <c r="IV164" s="128"/>
      <c r="IW164" s="128"/>
      <c r="IX164" s="128"/>
      <c r="IY164" s="128"/>
      <c r="IZ164" s="128"/>
      <c r="JA164" s="128"/>
    </row>
    <row r="165" spans="2:261" s="17" customFormat="1" x14ac:dyDescent="0.25">
      <c r="B165" s="33"/>
      <c r="F165" s="35"/>
      <c r="G165" s="111"/>
      <c r="H165" s="33"/>
      <c r="I165" s="33"/>
      <c r="J165" s="42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  <c r="BA165" s="128"/>
      <c r="BB165" s="128"/>
      <c r="BC165" s="128"/>
      <c r="BD165" s="128"/>
      <c r="BE165" s="128"/>
      <c r="BF165" s="128"/>
      <c r="BG165" s="128"/>
      <c r="BH165" s="128"/>
      <c r="BI165" s="128"/>
      <c r="BJ165" s="128"/>
      <c r="BK165" s="128"/>
      <c r="BL165" s="128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128"/>
      <c r="CA165" s="128"/>
      <c r="CB165" s="128"/>
      <c r="CC165" s="128"/>
      <c r="CD165" s="128"/>
      <c r="CE165" s="128"/>
      <c r="CF165" s="128"/>
      <c r="CG165" s="128"/>
      <c r="CH165" s="128"/>
      <c r="CI165" s="128"/>
      <c r="CJ165" s="128"/>
      <c r="CK165" s="128"/>
      <c r="CL165" s="128"/>
      <c r="CM165" s="128"/>
      <c r="CN165" s="128"/>
      <c r="CO165" s="128"/>
      <c r="CP165" s="128"/>
      <c r="CQ165" s="128"/>
      <c r="CR165" s="128"/>
      <c r="CS165" s="128"/>
      <c r="CT165" s="128"/>
      <c r="CU165" s="128"/>
      <c r="CV165" s="128"/>
      <c r="CW165" s="42"/>
      <c r="CX165" s="128"/>
      <c r="CY165" s="128"/>
      <c r="CZ165" s="128"/>
      <c r="DA165" s="128"/>
      <c r="DB165" s="128"/>
      <c r="DC165" s="128"/>
      <c r="DD165" s="128"/>
      <c r="DE165" s="128"/>
      <c r="DF165" s="128"/>
      <c r="DG165" s="128"/>
      <c r="DH165" s="128"/>
      <c r="DI165" s="128"/>
      <c r="DJ165" s="128"/>
      <c r="DK165" s="128"/>
      <c r="DL165" s="128"/>
      <c r="DM165" s="128"/>
      <c r="DN165" s="128"/>
      <c r="DO165" s="128"/>
      <c r="DP165" s="128"/>
      <c r="DQ165" s="128"/>
      <c r="DR165" s="128"/>
      <c r="DS165" s="128"/>
      <c r="DT165" s="128"/>
      <c r="DU165" s="128"/>
      <c r="DV165" s="128"/>
      <c r="DW165" s="128"/>
      <c r="DX165" s="128"/>
      <c r="DY165" s="128"/>
      <c r="DZ165" s="128"/>
      <c r="EA165" s="128"/>
      <c r="EB165" s="128"/>
      <c r="EC165" s="128"/>
      <c r="ED165" s="128"/>
      <c r="EE165" s="128"/>
      <c r="EF165" s="128"/>
      <c r="EG165" s="42"/>
      <c r="EH165" s="128"/>
      <c r="EI165" s="128"/>
      <c r="EJ165" s="128"/>
      <c r="EK165" s="128"/>
      <c r="EL165" s="128"/>
      <c r="EM165" s="128"/>
      <c r="EN165" s="128"/>
      <c r="EO165" s="128"/>
      <c r="EP165" s="128"/>
      <c r="EQ165" s="128"/>
      <c r="ER165" s="128"/>
      <c r="ES165" s="128"/>
      <c r="ET165" s="128"/>
      <c r="EU165" s="128"/>
      <c r="EV165" s="128"/>
      <c r="EW165" s="128"/>
      <c r="EX165" s="128"/>
      <c r="EY165" s="128"/>
      <c r="EZ165" s="128"/>
      <c r="FA165" s="128"/>
      <c r="FB165" s="128"/>
      <c r="FC165" s="128"/>
      <c r="FD165" s="128"/>
      <c r="FE165" s="128"/>
      <c r="FF165" s="128"/>
      <c r="FG165" s="128"/>
      <c r="FH165" s="128"/>
      <c r="FI165" s="128"/>
      <c r="FJ165" s="128"/>
      <c r="FK165" s="128"/>
      <c r="FL165" s="128"/>
      <c r="FM165" s="128"/>
      <c r="FN165" s="128"/>
      <c r="FO165" s="128"/>
      <c r="FP165" s="128"/>
      <c r="FQ165" s="42"/>
      <c r="FR165" s="42"/>
      <c r="FS165" s="42"/>
      <c r="FT165" s="42"/>
      <c r="FU165" s="42"/>
      <c r="FV165" s="128"/>
      <c r="FW165" s="128"/>
      <c r="FX165" s="128"/>
      <c r="FY165" s="128"/>
      <c r="FZ165" s="128"/>
      <c r="GA165" s="128"/>
      <c r="GB165" s="128"/>
      <c r="GC165" s="128"/>
      <c r="GD165" s="128"/>
      <c r="GE165" s="128"/>
      <c r="GF165" s="128"/>
      <c r="GG165" s="128"/>
      <c r="GH165" s="128"/>
      <c r="GI165" s="128"/>
      <c r="GJ165" s="128"/>
      <c r="GK165" s="128"/>
      <c r="GL165" s="128"/>
      <c r="GM165" s="128"/>
      <c r="GN165" s="128"/>
      <c r="GO165" s="128"/>
      <c r="GP165" s="128"/>
      <c r="GQ165" s="128"/>
      <c r="GR165" s="128"/>
      <c r="GS165" s="128"/>
      <c r="GT165" s="128"/>
      <c r="GU165" s="128"/>
      <c r="GV165" s="128"/>
      <c r="GW165" s="128"/>
      <c r="GX165" s="128"/>
      <c r="GY165" s="128"/>
      <c r="GZ165" s="128"/>
      <c r="HA165" s="128"/>
      <c r="HB165" s="128"/>
      <c r="HC165" s="128"/>
      <c r="HD165" s="128"/>
      <c r="HE165" s="128"/>
      <c r="HF165" s="128"/>
      <c r="HG165" s="128"/>
      <c r="HH165" s="128"/>
      <c r="HI165" s="128"/>
      <c r="HJ165" s="128"/>
      <c r="HK165" s="128"/>
      <c r="HL165" s="128"/>
      <c r="HM165" s="128"/>
      <c r="HN165" s="128"/>
      <c r="HO165" s="128"/>
      <c r="HP165" s="128"/>
      <c r="HQ165" s="128"/>
      <c r="HR165" s="128"/>
      <c r="HS165" s="128"/>
      <c r="HT165" s="128"/>
      <c r="HU165" s="128"/>
      <c r="HV165" s="128"/>
      <c r="HW165" s="128"/>
      <c r="HX165" s="128"/>
      <c r="HY165" s="128"/>
      <c r="HZ165" s="128"/>
      <c r="IA165" s="128"/>
      <c r="IB165" s="128"/>
      <c r="IC165" s="128"/>
      <c r="ID165" s="128"/>
      <c r="IE165" s="128"/>
      <c r="IF165" s="128"/>
      <c r="IG165" s="128"/>
      <c r="IH165" s="128"/>
      <c r="II165" s="128"/>
      <c r="IJ165" s="128"/>
      <c r="IK165" s="128"/>
      <c r="IL165" s="128"/>
      <c r="IM165" s="128"/>
      <c r="IN165" s="128"/>
      <c r="IO165" s="128"/>
      <c r="IP165" s="128"/>
      <c r="IQ165" s="128"/>
      <c r="IR165" s="128"/>
      <c r="IS165" s="128"/>
      <c r="IT165" s="128"/>
      <c r="IU165" s="128"/>
      <c r="IV165" s="128"/>
      <c r="IW165" s="128"/>
      <c r="IX165" s="128"/>
      <c r="IY165" s="128"/>
      <c r="IZ165" s="128"/>
      <c r="JA165" s="128"/>
    </row>
    <row r="166" spans="2:261" s="17" customFormat="1" x14ac:dyDescent="0.25">
      <c r="B166" s="33"/>
      <c r="F166" s="35"/>
      <c r="G166" s="111"/>
      <c r="H166" s="33"/>
      <c r="I166" s="33"/>
      <c r="J166" s="42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  <c r="BA166" s="128"/>
      <c r="BB166" s="128"/>
      <c r="BC166" s="128"/>
      <c r="BD166" s="128"/>
      <c r="BE166" s="128"/>
      <c r="BF166" s="128"/>
      <c r="BG166" s="128"/>
      <c r="BH166" s="128"/>
      <c r="BI166" s="128"/>
      <c r="BJ166" s="128"/>
      <c r="BK166" s="128"/>
      <c r="BL166" s="128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128"/>
      <c r="CA166" s="128"/>
      <c r="CB166" s="128"/>
      <c r="CC166" s="128"/>
      <c r="CD166" s="128"/>
      <c r="CE166" s="128"/>
      <c r="CF166" s="128"/>
      <c r="CG166" s="128"/>
      <c r="CH166" s="128"/>
      <c r="CI166" s="128"/>
      <c r="CJ166" s="128"/>
      <c r="CK166" s="128"/>
      <c r="CL166" s="128"/>
      <c r="CM166" s="128"/>
      <c r="CN166" s="128"/>
      <c r="CO166" s="128"/>
      <c r="CP166" s="128"/>
      <c r="CQ166" s="128"/>
      <c r="CR166" s="128"/>
      <c r="CS166" s="128"/>
      <c r="CT166" s="128"/>
      <c r="CU166" s="128"/>
      <c r="CV166" s="128"/>
      <c r="CW166" s="42"/>
      <c r="CX166" s="128"/>
      <c r="CY166" s="128"/>
      <c r="CZ166" s="128"/>
      <c r="DA166" s="128"/>
      <c r="DB166" s="128"/>
      <c r="DC166" s="128"/>
      <c r="DD166" s="128"/>
      <c r="DE166" s="128"/>
      <c r="DF166" s="128"/>
      <c r="DG166" s="128"/>
      <c r="DH166" s="128"/>
      <c r="DI166" s="128"/>
      <c r="DJ166" s="128"/>
      <c r="DK166" s="128"/>
      <c r="DL166" s="128"/>
      <c r="DM166" s="128"/>
      <c r="DN166" s="128"/>
      <c r="DO166" s="128"/>
      <c r="DP166" s="128"/>
      <c r="DQ166" s="128"/>
      <c r="DR166" s="128"/>
      <c r="DS166" s="128"/>
      <c r="DT166" s="128"/>
      <c r="DU166" s="128"/>
      <c r="DV166" s="128"/>
      <c r="DW166" s="128"/>
      <c r="DX166" s="128"/>
      <c r="DY166" s="128"/>
      <c r="DZ166" s="128"/>
      <c r="EA166" s="128"/>
      <c r="EB166" s="128"/>
      <c r="EC166" s="128"/>
      <c r="ED166" s="128"/>
      <c r="EE166" s="128"/>
      <c r="EF166" s="128"/>
      <c r="EG166" s="42"/>
      <c r="EH166" s="128"/>
      <c r="EI166" s="128"/>
      <c r="EJ166" s="128"/>
      <c r="EK166" s="128"/>
      <c r="EL166" s="128"/>
      <c r="EM166" s="128"/>
      <c r="EN166" s="128"/>
      <c r="EO166" s="128"/>
      <c r="EP166" s="128"/>
      <c r="EQ166" s="128"/>
      <c r="ER166" s="128"/>
      <c r="ES166" s="128"/>
      <c r="ET166" s="128"/>
      <c r="EU166" s="128"/>
      <c r="EV166" s="128"/>
      <c r="EW166" s="128"/>
      <c r="EX166" s="128"/>
      <c r="EY166" s="128"/>
      <c r="EZ166" s="128"/>
      <c r="FA166" s="128"/>
      <c r="FB166" s="128"/>
      <c r="FC166" s="128"/>
      <c r="FD166" s="128"/>
      <c r="FE166" s="128"/>
      <c r="FF166" s="128"/>
      <c r="FG166" s="128"/>
      <c r="FH166" s="128"/>
      <c r="FI166" s="128"/>
      <c r="FJ166" s="128"/>
      <c r="FK166" s="128"/>
      <c r="FL166" s="128"/>
      <c r="FM166" s="128"/>
      <c r="FN166" s="128"/>
      <c r="FO166" s="128"/>
      <c r="FP166" s="128"/>
      <c r="FQ166" s="42"/>
      <c r="FR166" s="42"/>
      <c r="FS166" s="42"/>
      <c r="FT166" s="42"/>
      <c r="FU166" s="42"/>
      <c r="FV166" s="128"/>
      <c r="FW166" s="128"/>
      <c r="FX166" s="128"/>
      <c r="FY166" s="128"/>
      <c r="FZ166" s="128"/>
      <c r="GA166" s="128"/>
      <c r="GB166" s="128"/>
      <c r="GC166" s="128"/>
      <c r="GD166" s="128"/>
      <c r="GE166" s="128"/>
      <c r="GF166" s="128"/>
      <c r="GG166" s="128"/>
      <c r="GH166" s="128"/>
      <c r="GI166" s="128"/>
      <c r="GJ166" s="128"/>
      <c r="GK166" s="128"/>
      <c r="GL166" s="128"/>
      <c r="GM166" s="128"/>
      <c r="GN166" s="128"/>
      <c r="GO166" s="128"/>
      <c r="GP166" s="128"/>
      <c r="GQ166" s="128"/>
      <c r="GR166" s="128"/>
      <c r="GS166" s="128"/>
      <c r="GT166" s="128"/>
      <c r="GU166" s="128"/>
      <c r="GV166" s="128"/>
      <c r="GW166" s="128"/>
      <c r="GX166" s="128"/>
      <c r="GY166" s="128"/>
      <c r="GZ166" s="128"/>
      <c r="HA166" s="128"/>
      <c r="HB166" s="128"/>
      <c r="HC166" s="128"/>
      <c r="HD166" s="128"/>
      <c r="HE166" s="128"/>
      <c r="HF166" s="128"/>
      <c r="HG166" s="128"/>
      <c r="HH166" s="128"/>
      <c r="HI166" s="128"/>
      <c r="HJ166" s="128"/>
      <c r="HK166" s="128"/>
      <c r="HL166" s="128"/>
      <c r="HM166" s="128"/>
      <c r="HN166" s="128"/>
      <c r="HO166" s="128"/>
      <c r="HP166" s="128"/>
      <c r="HQ166" s="128"/>
      <c r="HR166" s="128"/>
      <c r="HS166" s="128"/>
      <c r="HT166" s="128"/>
      <c r="HU166" s="128"/>
      <c r="HV166" s="128"/>
      <c r="HW166" s="128"/>
      <c r="HX166" s="128"/>
      <c r="HY166" s="128"/>
      <c r="HZ166" s="128"/>
      <c r="IA166" s="128"/>
      <c r="IB166" s="128"/>
      <c r="IC166" s="128"/>
      <c r="ID166" s="128"/>
      <c r="IE166" s="128"/>
      <c r="IF166" s="128"/>
      <c r="IG166" s="128"/>
      <c r="IH166" s="128"/>
      <c r="II166" s="128"/>
      <c r="IJ166" s="128"/>
      <c r="IK166" s="128"/>
      <c r="IL166" s="128"/>
      <c r="IM166" s="128"/>
      <c r="IN166" s="128"/>
      <c r="IO166" s="128"/>
      <c r="IP166" s="128"/>
      <c r="IQ166" s="128"/>
      <c r="IR166" s="128"/>
      <c r="IS166" s="128"/>
      <c r="IT166" s="128"/>
      <c r="IU166" s="128"/>
      <c r="IV166" s="128"/>
      <c r="IW166" s="128"/>
      <c r="IX166" s="128"/>
      <c r="IY166" s="128"/>
      <c r="IZ166" s="128"/>
      <c r="JA166" s="128"/>
    </row>
    <row r="167" spans="2:261" s="17" customFormat="1" x14ac:dyDescent="0.25">
      <c r="B167" s="33"/>
      <c r="F167" s="35"/>
      <c r="G167" s="111"/>
      <c r="H167" s="33"/>
      <c r="I167" s="33"/>
      <c r="J167" s="42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  <c r="BA167" s="128"/>
      <c r="BB167" s="128"/>
      <c r="BC167" s="128"/>
      <c r="BD167" s="128"/>
      <c r="BE167" s="128"/>
      <c r="BF167" s="128"/>
      <c r="BG167" s="128"/>
      <c r="BH167" s="128"/>
      <c r="BI167" s="128"/>
      <c r="BJ167" s="128"/>
      <c r="BK167" s="128"/>
      <c r="BL167" s="128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128"/>
      <c r="CA167" s="128"/>
      <c r="CB167" s="128"/>
      <c r="CC167" s="128"/>
      <c r="CD167" s="128"/>
      <c r="CE167" s="128"/>
      <c r="CF167" s="128"/>
      <c r="CG167" s="128"/>
      <c r="CH167" s="128"/>
      <c r="CI167" s="128"/>
      <c r="CJ167" s="128"/>
      <c r="CK167" s="128"/>
      <c r="CL167" s="128"/>
      <c r="CM167" s="128"/>
      <c r="CN167" s="128"/>
      <c r="CO167" s="128"/>
      <c r="CP167" s="128"/>
      <c r="CQ167" s="128"/>
      <c r="CR167" s="128"/>
      <c r="CS167" s="128"/>
      <c r="CT167" s="128"/>
      <c r="CU167" s="128"/>
      <c r="CV167" s="128"/>
      <c r="CW167" s="42"/>
      <c r="CX167" s="128"/>
      <c r="CY167" s="128"/>
      <c r="CZ167" s="128"/>
      <c r="DA167" s="128"/>
      <c r="DB167" s="128"/>
      <c r="DC167" s="128"/>
      <c r="DD167" s="128"/>
      <c r="DE167" s="128"/>
      <c r="DF167" s="128"/>
      <c r="DG167" s="128"/>
      <c r="DH167" s="128"/>
      <c r="DI167" s="128"/>
      <c r="DJ167" s="128"/>
      <c r="DK167" s="128"/>
      <c r="DL167" s="128"/>
      <c r="DM167" s="128"/>
      <c r="DN167" s="128"/>
      <c r="DO167" s="128"/>
      <c r="DP167" s="128"/>
      <c r="DQ167" s="128"/>
      <c r="DR167" s="128"/>
      <c r="DS167" s="128"/>
      <c r="DT167" s="128"/>
      <c r="DU167" s="128"/>
      <c r="DV167" s="128"/>
      <c r="DW167" s="128"/>
      <c r="DX167" s="128"/>
      <c r="DY167" s="128"/>
      <c r="DZ167" s="128"/>
      <c r="EA167" s="128"/>
      <c r="EB167" s="128"/>
      <c r="EC167" s="128"/>
      <c r="ED167" s="128"/>
      <c r="EE167" s="128"/>
      <c r="EF167" s="128"/>
      <c r="EG167" s="42"/>
      <c r="EH167" s="128"/>
      <c r="EI167" s="128"/>
      <c r="EJ167" s="128"/>
      <c r="EK167" s="128"/>
      <c r="EL167" s="128"/>
      <c r="EM167" s="128"/>
      <c r="EN167" s="128"/>
      <c r="EO167" s="128"/>
      <c r="EP167" s="128"/>
      <c r="EQ167" s="128"/>
      <c r="ER167" s="128"/>
      <c r="ES167" s="128"/>
      <c r="ET167" s="128"/>
      <c r="EU167" s="128"/>
      <c r="EV167" s="128"/>
      <c r="EW167" s="128"/>
      <c r="EX167" s="128"/>
      <c r="EY167" s="128"/>
      <c r="EZ167" s="128"/>
      <c r="FA167" s="128"/>
      <c r="FB167" s="128"/>
      <c r="FC167" s="128"/>
      <c r="FD167" s="128"/>
      <c r="FE167" s="128"/>
      <c r="FF167" s="128"/>
      <c r="FG167" s="128"/>
      <c r="FH167" s="128"/>
      <c r="FI167" s="128"/>
      <c r="FJ167" s="128"/>
      <c r="FK167" s="128"/>
      <c r="FL167" s="128"/>
      <c r="FM167" s="128"/>
      <c r="FN167" s="128"/>
      <c r="FO167" s="128"/>
      <c r="FP167" s="128"/>
      <c r="FQ167" s="42"/>
      <c r="FR167" s="42"/>
      <c r="FS167" s="42"/>
      <c r="FT167" s="42"/>
      <c r="FU167" s="42"/>
      <c r="FV167" s="128"/>
      <c r="FW167" s="128"/>
      <c r="FX167" s="128"/>
      <c r="FY167" s="128"/>
      <c r="FZ167" s="128"/>
      <c r="GA167" s="128"/>
      <c r="GB167" s="128"/>
      <c r="GC167" s="128"/>
      <c r="GD167" s="128"/>
      <c r="GE167" s="128"/>
      <c r="GF167" s="128"/>
      <c r="GG167" s="128"/>
      <c r="GH167" s="128"/>
      <c r="GI167" s="128"/>
      <c r="GJ167" s="128"/>
      <c r="GK167" s="128"/>
      <c r="GL167" s="128"/>
      <c r="GM167" s="128"/>
      <c r="GN167" s="128"/>
      <c r="GO167" s="128"/>
      <c r="GP167" s="128"/>
      <c r="GQ167" s="128"/>
      <c r="GR167" s="128"/>
      <c r="GS167" s="128"/>
      <c r="GT167" s="128"/>
      <c r="GU167" s="128"/>
      <c r="GV167" s="128"/>
      <c r="GW167" s="128"/>
      <c r="GX167" s="128"/>
      <c r="GY167" s="128"/>
      <c r="GZ167" s="128"/>
      <c r="HA167" s="128"/>
      <c r="HB167" s="128"/>
      <c r="HC167" s="128"/>
      <c r="HD167" s="128"/>
      <c r="HE167" s="128"/>
      <c r="HF167" s="128"/>
      <c r="HG167" s="128"/>
      <c r="HH167" s="128"/>
      <c r="HI167" s="128"/>
      <c r="HJ167" s="128"/>
      <c r="HK167" s="128"/>
      <c r="HL167" s="128"/>
      <c r="HM167" s="128"/>
      <c r="HN167" s="128"/>
      <c r="HO167" s="128"/>
      <c r="HP167" s="128"/>
      <c r="HQ167" s="128"/>
      <c r="HR167" s="128"/>
      <c r="HS167" s="128"/>
      <c r="HT167" s="128"/>
      <c r="HU167" s="128"/>
      <c r="HV167" s="128"/>
      <c r="HW167" s="128"/>
      <c r="HX167" s="128"/>
      <c r="HY167" s="128"/>
      <c r="HZ167" s="128"/>
      <c r="IA167" s="128"/>
      <c r="IB167" s="128"/>
      <c r="IC167" s="128"/>
      <c r="ID167" s="128"/>
      <c r="IE167" s="128"/>
      <c r="IF167" s="128"/>
      <c r="IG167" s="128"/>
      <c r="IH167" s="128"/>
      <c r="II167" s="128"/>
      <c r="IJ167" s="128"/>
      <c r="IK167" s="128"/>
      <c r="IL167" s="128"/>
      <c r="IM167" s="128"/>
      <c r="IN167" s="128"/>
      <c r="IO167" s="128"/>
      <c r="IP167" s="128"/>
      <c r="IQ167" s="128"/>
      <c r="IR167" s="128"/>
      <c r="IS167" s="128"/>
      <c r="IT167" s="128"/>
      <c r="IU167" s="128"/>
      <c r="IV167" s="128"/>
      <c r="IW167" s="128"/>
      <c r="IX167" s="128"/>
      <c r="IY167" s="128"/>
      <c r="IZ167" s="128"/>
      <c r="JA167" s="128"/>
    </row>
    <row r="168" spans="2:261" s="17" customFormat="1" x14ac:dyDescent="0.25">
      <c r="B168" s="33"/>
      <c r="F168" s="35"/>
      <c r="G168" s="111"/>
      <c r="H168" s="33"/>
      <c r="I168" s="33"/>
      <c r="J168" s="42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  <c r="BA168" s="128"/>
      <c r="BB168" s="128"/>
      <c r="BC168" s="128"/>
      <c r="BD168" s="128"/>
      <c r="BE168" s="128"/>
      <c r="BF168" s="128"/>
      <c r="BG168" s="128"/>
      <c r="BH168" s="128"/>
      <c r="BI168" s="128"/>
      <c r="BJ168" s="128"/>
      <c r="BK168" s="128"/>
      <c r="BL168" s="128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128"/>
      <c r="CA168" s="128"/>
      <c r="CB168" s="128"/>
      <c r="CC168" s="128"/>
      <c r="CD168" s="128"/>
      <c r="CE168" s="128"/>
      <c r="CF168" s="128"/>
      <c r="CG168" s="128"/>
      <c r="CH168" s="128"/>
      <c r="CI168" s="128"/>
      <c r="CJ168" s="128"/>
      <c r="CK168" s="128"/>
      <c r="CL168" s="128"/>
      <c r="CM168" s="128"/>
      <c r="CN168" s="128"/>
      <c r="CO168" s="128"/>
      <c r="CP168" s="128"/>
      <c r="CQ168" s="128"/>
      <c r="CR168" s="128"/>
      <c r="CS168" s="128"/>
      <c r="CT168" s="128"/>
      <c r="CU168" s="128"/>
      <c r="CV168" s="128"/>
      <c r="CW168" s="42"/>
      <c r="CX168" s="128"/>
      <c r="CY168" s="128"/>
      <c r="CZ168" s="128"/>
      <c r="DA168" s="128"/>
      <c r="DB168" s="128"/>
      <c r="DC168" s="128"/>
      <c r="DD168" s="128"/>
      <c r="DE168" s="128"/>
      <c r="DF168" s="128"/>
      <c r="DG168" s="128"/>
      <c r="DH168" s="128"/>
      <c r="DI168" s="128"/>
      <c r="DJ168" s="128"/>
      <c r="DK168" s="128"/>
      <c r="DL168" s="128"/>
      <c r="DM168" s="128"/>
      <c r="DN168" s="128"/>
      <c r="DO168" s="128"/>
      <c r="DP168" s="128"/>
      <c r="DQ168" s="128"/>
      <c r="DR168" s="128"/>
      <c r="DS168" s="128"/>
      <c r="DT168" s="128"/>
      <c r="DU168" s="128"/>
      <c r="DV168" s="128"/>
      <c r="DW168" s="128"/>
      <c r="DX168" s="128"/>
      <c r="DY168" s="128"/>
      <c r="DZ168" s="128"/>
      <c r="EA168" s="128"/>
      <c r="EB168" s="128"/>
      <c r="EC168" s="128"/>
      <c r="ED168" s="128"/>
      <c r="EE168" s="128"/>
      <c r="EF168" s="128"/>
      <c r="EG168" s="42"/>
      <c r="EH168" s="128"/>
      <c r="EI168" s="128"/>
      <c r="EJ168" s="128"/>
      <c r="EK168" s="128"/>
      <c r="EL168" s="128"/>
      <c r="EM168" s="128"/>
      <c r="EN168" s="128"/>
      <c r="EO168" s="128"/>
      <c r="EP168" s="128"/>
      <c r="EQ168" s="128"/>
      <c r="ER168" s="128"/>
      <c r="ES168" s="128"/>
      <c r="ET168" s="128"/>
      <c r="EU168" s="128"/>
      <c r="EV168" s="128"/>
      <c r="EW168" s="128"/>
      <c r="EX168" s="128"/>
      <c r="EY168" s="128"/>
      <c r="EZ168" s="128"/>
      <c r="FA168" s="128"/>
      <c r="FB168" s="128"/>
      <c r="FC168" s="128"/>
      <c r="FD168" s="128"/>
      <c r="FE168" s="128"/>
      <c r="FF168" s="128"/>
      <c r="FG168" s="128"/>
      <c r="FH168" s="128"/>
      <c r="FI168" s="128"/>
      <c r="FJ168" s="128"/>
      <c r="FK168" s="128"/>
      <c r="FL168" s="128"/>
      <c r="FM168" s="128"/>
      <c r="FN168" s="128"/>
      <c r="FO168" s="128"/>
      <c r="FP168" s="128"/>
      <c r="FQ168" s="42"/>
      <c r="FR168" s="42"/>
      <c r="FS168" s="42"/>
      <c r="FT168" s="42"/>
      <c r="FU168" s="42"/>
      <c r="FV168" s="128"/>
      <c r="FW168" s="128"/>
      <c r="FX168" s="128"/>
      <c r="FY168" s="128"/>
      <c r="FZ168" s="128"/>
      <c r="GA168" s="128"/>
      <c r="GB168" s="128"/>
      <c r="GC168" s="128"/>
      <c r="GD168" s="128"/>
      <c r="GE168" s="128"/>
      <c r="GF168" s="128"/>
      <c r="GG168" s="128"/>
      <c r="GH168" s="128"/>
      <c r="GI168" s="128"/>
      <c r="GJ168" s="128"/>
      <c r="GK168" s="128"/>
      <c r="GL168" s="128"/>
      <c r="GM168" s="128"/>
      <c r="GN168" s="128"/>
      <c r="GO168" s="128"/>
      <c r="GP168" s="128"/>
      <c r="GQ168" s="128"/>
      <c r="GR168" s="128"/>
      <c r="GS168" s="128"/>
      <c r="GT168" s="128"/>
      <c r="GU168" s="128"/>
      <c r="GV168" s="128"/>
      <c r="GW168" s="128"/>
      <c r="GX168" s="128"/>
      <c r="GY168" s="128"/>
      <c r="GZ168" s="128"/>
      <c r="HA168" s="128"/>
      <c r="HB168" s="128"/>
      <c r="HC168" s="128"/>
      <c r="HD168" s="128"/>
      <c r="HE168" s="128"/>
      <c r="HF168" s="128"/>
      <c r="HG168" s="128"/>
      <c r="HH168" s="128"/>
      <c r="HI168" s="128"/>
      <c r="HJ168" s="128"/>
      <c r="HK168" s="128"/>
      <c r="HL168" s="128"/>
      <c r="HM168" s="128"/>
      <c r="HN168" s="128"/>
      <c r="HO168" s="128"/>
      <c r="HP168" s="128"/>
      <c r="HQ168" s="128"/>
      <c r="HR168" s="128"/>
      <c r="HS168" s="128"/>
      <c r="HT168" s="128"/>
      <c r="HU168" s="128"/>
      <c r="HV168" s="128"/>
      <c r="HW168" s="128"/>
      <c r="HX168" s="128"/>
      <c r="HY168" s="128"/>
      <c r="HZ168" s="128"/>
      <c r="IA168" s="128"/>
      <c r="IB168" s="128"/>
      <c r="IC168" s="128"/>
      <c r="ID168" s="128"/>
      <c r="IE168" s="128"/>
      <c r="IF168" s="128"/>
      <c r="IG168" s="128"/>
      <c r="IH168" s="128"/>
      <c r="II168" s="128"/>
      <c r="IJ168" s="128"/>
      <c r="IK168" s="128"/>
      <c r="IL168" s="128"/>
      <c r="IM168" s="128"/>
      <c r="IN168" s="128"/>
      <c r="IO168" s="128"/>
      <c r="IP168" s="128"/>
      <c r="IQ168" s="128"/>
      <c r="IR168" s="128"/>
      <c r="IS168" s="128"/>
      <c r="IT168" s="128"/>
      <c r="IU168" s="128"/>
      <c r="IV168" s="128"/>
      <c r="IW168" s="128"/>
      <c r="IX168" s="128"/>
      <c r="IY168" s="128"/>
      <c r="IZ168" s="128"/>
      <c r="JA168" s="128"/>
    </row>
    <row r="169" spans="2:261" s="17" customFormat="1" x14ac:dyDescent="0.25">
      <c r="B169" s="33"/>
      <c r="F169" s="35"/>
      <c r="G169" s="111"/>
      <c r="H169" s="33"/>
      <c r="I169" s="33"/>
      <c r="J169" s="42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  <c r="BA169" s="128"/>
      <c r="BB169" s="128"/>
      <c r="BC169" s="128"/>
      <c r="BD169" s="128"/>
      <c r="BE169" s="128"/>
      <c r="BF169" s="128"/>
      <c r="BG169" s="128"/>
      <c r="BH169" s="128"/>
      <c r="BI169" s="128"/>
      <c r="BJ169" s="128"/>
      <c r="BK169" s="128"/>
      <c r="BL169" s="128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128"/>
      <c r="CA169" s="128"/>
      <c r="CB169" s="128"/>
      <c r="CC169" s="128"/>
      <c r="CD169" s="128"/>
      <c r="CE169" s="128"/>
      <c r="CF169" s="128"/>
      <c r="CG169" s="128"/>
      <c r="CH169" s="128"/>
      <c r="CI169" s="128"/>
      <c r="CJ169" s="128"/>
      <c r="CK169" s="128"/>
      <c r="CL169" s="128"/>
      <c r="CM169" s="128"/>
      <c r="CN169" s="128"/>
      <c r="CO169" s="128"/>
      <c r="CP169" s="128"/>
      <c r="CQ169" s="128"/>
      <c r="CR169" s="128"/>
      <c r="CS169" s="128"/>
      <c r="CT169" s="128"/>
      <c r="CU169" s="128"/>
      <c r="CV169" s="128"/>
      <c r="CW169" s="42"/>
      <c r="CX169" s="128"/>
      <c r="CY169" s="128"/>
      <c r="CZ169" s="128"/>
      <c r="DA169" s="128"/>
      <c r="DB169" s="128"/>
      <c r="DC169" s="128"/>
      <c r="DD169" s="128"/>
      <c r="DE169" s="128"/>
      <c r="DF169" s="128"/>
      <c r="DG169" s="128"/>
      <c r="DH169" s="128"/>
      <c r="DI169" s="128"/>
      <c r="DJ169" s="128"/>
      <c r="DK169" s="128"/>
      <c r="DL169" s="128"/>
      <c r="DM169" s="128"/>
      <c r="DN169" s="128"/>
      <c r="DO169" s="128"/>
      <c r="DP169" s="128"/>
      <c r="DQ169" s="128"/>
      <c r="DR169" s="128"/>
      <c r="DS169" s="128"/>
      <c r="DT169" s="128"/>
      <c r="DU169" s="128"/>
      <c r="DV169" s="128"/>
      <c r="DW169" s="128"/>
      <c r="DX169" s="128"/>
      <c r="DY169" s="128"/>
      <c r="DZ169" s="128"/>
      <c r="EA169" s="128"/>
      <c r="EB169" s="128"/>
      <c r="EC169" s="128"/>
      <c r="ED169" s="128"/>
      <c r="EE169" s="128"/>
      <c r="EF169" s="128"/>
      <c r="EG169" s="42"/>
      <c r="EH169" s="128"/>
      <c r="EI169" s="128"/>
      <c r="EJ169" s="128"/>
      <c r="EK169" s="128"/>
      <c r="EL169" s="128"/>
      <c r="EM169" s="128"/>
      <c r="EN169" s="128"/>
      <c r="EO169" s="128"/>
      <c r="EP169" s="128"/>
      <c r="EQ169" s="128"/>
      <c r="ER169" s="128"/>
      <c r="ES169" s="128"/>
      <c r="ET169" s="128"/>
      <c r="EU169" s="128"/>
      <c r="EV169" s="128"/>
      <c r="EW169" s="128"/>
      <c r="EX169" s="128"/>
      <c r="EY169" s="128"/>
      <c r="EZ169" s="128"/>
      <c r="FA169" s="128"/>
      <c r="FB169" s="128"/>
      <c r="FC169" s="128"/>
      <c r="FD169" s="128"/>
      <c r="FE169" s="128"/>
      <c r="FF169" s="128"/>
      <c r="FG169" s="128"/>
      <c r="FH169" s="128"/>
      <c r="FI169" s="128"/>
      <c r="FJ169" s="128"/>
      <c r="FK169" s="128"/>
      <c r="FL169" s="128"/>
      <c r="FM169" s="128"/>
      <c r="FN169" s="128"/>
      <c r="FO169" s="128"/>
      <c r="FP169" s="128"/>
      <c r="FQ169" s="42"/>
      <c r="FR169" s="42"/>
      <c r="FS169" s="42"/>
      <c r="FT169" s="42"/>
      <c r="FU169" s="42"/>
      <c r="FV169" s="128"/>
      <c r="FW169" s="128"/>
      <c r="FX169" s="128"/>
      <c r="FY169" s="128"/>
      <c r="FZ169" s="128"/>
      <c r="GA169" s="128"/>
      <c r="GB169" s="128"/>
      <c r="GC169" s="128"/>
      <c r="GD169" s="128"/>
      <c r="GE169" s="128"/>
      <c r="GF169" s="128"/>
      <c r="GG169" s="128"/>
      <c r="GH169" s="128"/>
      <c r="GI169" s="128"/>
      <c r="GJ169" s="128"/>
      <c r="GK169" s="128"/>
      <c r="GL169" s="128"/>
      <c r="GM169" s="128"/>
      <c r="GN169" s="128"/>
      <c r="GO169" s="128"/>
      <c r="GP169" s="128"/>
      <c r="GQ169" s="128"/>
      <c r="GR169" s="128"/>
      <c r="GS169" s="128"/>
      <c r="GT169" s="128"/>
      <c r="GU169" s="128"/>
      <c r="GV169" s="128"/>
      <c r="GW169" s="128"/>
      <c r="GX169" s="128"/>
      <c r="GY169" s="128"/>
      <c r="GZ169" s="128"/>
      <c r="HA169" s="128"/>
      <c r="HB169" s="128"/>
      <c r="HC169" s="128"/>
      <c r="HD169" s="128"/>
      <c r="HE169" s="128"/>
      <c r="HF169" s="128"/>
      <c r="HG169" s="128"/>
      <c r="HH169" s="128"/>
      <c r="HI169" s="128"/>
      <c r="HJ169" s="128"/>
      <c r="HK169" s="128"/>
      <c r="HL169" s="128"/>
      <c r="HM169" s="128"/>
      <c r="HN169" s="128"/>
      <c r="HO169" s="128"/>
      <c r="HP169" s="128"/>
      <c r="HQ169" s="128"/>
      <c r="HR169" s="128"/>
      <c r="HS169" s="128"/>
      <c r="HT169" s="128"/>
      <c r="HU169" s="128"/>
      <c r="HV169" s="128"/>
      <c r="HW169" s="128"/>
      <c r="HX169" s="128"/>
      <c r="HY169" s="128"/>
      <c r="HZ169" s="128"/>
      <c r="IA169" s="128"/>
      <c r="IB169" s="128"/>
      <c r="IC169" s="128"/>
      <c r="ID169" s="128"/>
      <c r="IE169" s="128"/>
      <c r="IF169" s="128"/>
      <c r="IG169" s="128"/>
      <c r="IH169" s="128"/>
      <c r="II169" s="128"/>
      <c r="IJ169" s="128"/>
      <c r="IK169" s="128"/>
      <c r="IL169" s="128"/>
      <c r="IM169" s="128"/>
      <c r="IN169" s="128"/>
      <c r="IO169" s="128"/>
      <c r="IP169" s="128"/>
      <c r="IQ169" s="128"/>
      <c r="IR169" s="128"/>
      <c r="IS169" s="128"/>
      <c r="IT169" s="128"/>
      <c r="IU169" s="128"/>
      <c r="IV169" s="128"/>
      <c r="IW169" s="128"/>
      <c r="IX169" s="128"/>
      <c r="IY169" s="128"/>
      <c r="IZ169" s="128"/>
      <c r="JA169" s="128"/>
    </row>
    <row r="170" spans="2:261" s="17" customFormat="1" x14ac:dyDescent="0.25">
      <c r="B170" s="33"/>
      <c r="F170" s="35"/>
      <c r="G170" s="111"/>
      <c r="H170" s="33"/>
      <c r="I170" s="33"/>
      <c r="J170" s="42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  <c r="BA170" s="128"/>
      <c r="BB170" s="128"/>
      <c r="BC170" s="128"/>
      <c r="BD170" s="128"/>
      <c r="BE170" s="128"/>
      <c r="BF170" s="128"/>
      <c r="BG170" s="128"/>
      <c r="BH170" s="128"/>
      <c r="BI170" s="128"/>
      <c r="BJ170" s="128"/>
      <c r="BK170" s="128"/>
      <c r="BL170" s="128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128"/>
      <c r="CA170" s="128"/>
      <c r="CB170" s="128"/>
      <c r="CC170" s="128"/>
      <c r="CD170" s="128"/>
      <c r="CE170" s="128"/>
      <c r="CF170" s="128"/>
      <c r="CG170" s="128"/>
      <c r="CH170" s="128"/>
      <c r="CI170" s="128"/>
      <c r="CJ170" s="128"/>
      <c r="CK170" s="128"/>
      <c r="CL170" s="128"/>
      <c r="CM170" s="128"/>
      <c r="CN170" s="128"/>
      <c r="CO170" s="128"/>
      <c r="CP170" s="128"/>
      <c r="CQ170" s="128"/>
      <c r="CR170" s="128"/>
      <c r="CS170" s="128"/>
      <c r="CT170" s="128"/>
      <c r="CU170" s="128"/>
      <c r="CV170" s="128"/>
      <c r="CW170" s="42"/>
      <c r="CX170" s="128"/>
      <c r="CY170" s="128"/>
      <c r="CZ170" s="128"/>
      <c r="DA170" s="128"/>
      <c r="DB170" s="128"/>
      <c r="DC170" s="128"/>
      <c r="DD170" s="128"/>
      <c r="DE170" s="128"/>
      <c r="DF170" s="128"/>
      <c r="DG170" s="128"/>
      <c r="DH170" s="128"/>
      <c r="DI170" s="128"/>
      <c r="DJ170" s="128"/>
      <c r="DK170" s="128"/>
      <c r="DL170" s="128"/>
      <c r="DM170" s="128"/>
      <c r="DN170" s="128"/>
      <c r="DO170" s="128"/>
      <c r="DP170" s="128"/>
      <c r="DQ170" s="128"/>
      <c r="DR170" s="128"/>
      <c r="DS170" s="128"/>
      <c r="DT170" s="128"/>
      <c r="DU170" s="128"/>
      <c r="DV170" s="128"/>
      <c r="DW170" s="128"/>
      <c r="DX170" s="128"/>
      <c r="DY170" s="128"/>
      <c r="DZ170" s="128"/>
      <c r="EA170" s="128"/>
      <c r="EB170" s="128"/>
      <c r="EC170" s="128"/>
      <c r="ED170" s="128"/>
      <c r="EE170" s="128"/>
      <c r="EF170" s="128"/>
      <c r="EG170" s="42"/>
      <c r="EH170" s="128"/>
      <c r="EI170" s="128"/>
      <c r="EJ170" s="128"/>
      <c r="EK170" s="128"/>
      <c r="EL170" s="128"/>
      <c r="EM170" s="128"/>
      <c r="EN170" s="128"/>
      <c r="EO170" s="128"/>
      <c r="EP170" s="128"/>
      <c r="EQ170" s="128"/>
      <c r="ER170" s="128"/>
      <c r="ES170" s="128"/>
      <c r="ET170" s="128"/>
      <c r="EU170" s="128"/>
      <c r="EV170" s="128"/>
      <c r="EW170" s="128"/>
      <c r="EX170" s="128"/>
      <c r="EY170" s="128"/>
      <c r="EZ170" s="128"/>
      <c r="FA170" s="128"/>
      <c r="FB170" s="128"/>
      <c r="FC170" s="128"/>
      <c r="FD170" s="128"/>
      <c r="FE170" s="128"/>
      <c r="FF170" s="128"/>
      <c r="FG170" s="128"/>
      <c r="FH170" s="128"/>
      <c r="FI170" s="128"/>
      <c r="FJ170" s="128"/>
      <c r="FK170" s="128"/>
      <c r="FL170" s="128"/>
      <c r="FM170" s="128"/>
      <c r="FN170" s="128"/>
      <c r="FO170" s="128"/>
      <c r="FP170" s="128"/>
      <c r="FQ170" s="42"/>
      <c r="FR170" s="42"/>
      <c r="FS170" s="42"/>
      <c r="FT170" s="42"/>
      <c r="FU170" s="42"/>
      <c r="FV170" s="128"/>
      <c r="FW170" s="128"/>
      <c r="FX170" s="128"/>
      <c r="FY170" s="128"/>
      <c r="FZ170" s="128"/>
      <c r="GA170" s="128"/>
      <c r="GB170" s="128"/>
      <c r="GC170" s="128"/>
      <c r="GD170" s="128"/>
      <c r="GE170" s="128"/>
      <c r="GF170" s="128"/>
      <c r="GG170" s="128"/>
      <c r="GH170" s="128"/>
      <c r="GI170" s="128"/>
      <c r="GJ170" s="128"/>
      <c r="GK170" s="128"/>
      <c r="GL170" s="128"/>
      <c r="GM170" s="128"/>
      <c r="GN170" s="128"/>
      <c r="GO170" s="128"/>
      <c r="GP170" s="128"/>
      <c r="GQ170" s="128"/>
      <c r="GR170" s="128"/>
      <c r="GS170" s="128"/>
      <c r="GT170" s="128"/>
      <c r="GU170" s="128"/>
      <c r="GV170" s="128"/>
      <c r="GW170" s="128"/>
      <c r="GX170" s="128"/>
      <c r="GY170" s="128"/>
      <c r="GZ170" s="128"/>
      <c r="HA170" s="128"/>
      <c r="HB170" s="128"/>
      <c r="HC170" s="128"/>
      <c r="HD170" s="128"/>
      <c r="HE170" s="128"/>
      <c r="HF170" s="128"/>
      <c r="HG170" s="128"/>
      <c r="HH170" s="128"/>
      <c r="HI170" s="128"/>
      <c r="HJ170" s="128"/>
      <c r="HK170" s="128"/>
      <c r="HL170" s="128"/>
      <c r="HM170" s="128"/>
      <c r="HN170" s="128"/>
      <c r="HO170" s="128"/>
      <c r="HP170" s="128"/>
      <c r="HQ170" s="128"/>
      <c r="HR170" s="128"/>
      <c r="HS170" s="128"/>
      <c r="HT170" s="128"/>
      <c r="HU170" s="128"/>
      <c r="HV170" s="128"/>
      <c r="HW170" s="128"/>
      <c r="HX170" s="128"/>
      <c r="HY170" s="128"/>
      <c r="HZ170" s="128"/>
      <c r="IA170" s="128"/>
      <c r="IB170" s="128"/>
      <c r="IC170" s="128"/>
      <c r="ID170" s="128"/>
      <c r="IE170" s="128"/>
      <c r="IF170" s="128"/>
      <c r="IG170" s="128"/>
      <c r="IH170" s="128"/>
      <c r="II170" s="128"/>
      <c r="IJ170" s="128"/>
      <c r="IK170" s="128"/>
      <c r="IL170" s="128"/>
      <c r="IM170" s="128"/>
      <c r="IN170" s="128"/>
      <c r="IO170" s="128"/>
      <c r="IP170" s="128"/>
      <c r="IQ170" s="128"/>
      <c r="IR170" s="128"/>
      <c r="IS170" s="128"/>
      <c r="IT170" s="128"/>
      <c r="IU170" s="128"/>
      <c r="IV170" s="128"/>
      <c r="IW170" s="128"/>
      <c r="IX170" s="128"/>
      <c r="IY170" s="128"/>
      <c r="IZ170" s="128"/>
      <c r="JA170" s="128"/>
    </row>
    <row r="171" spans="2:261" s="17" customFormat="1" x14ac:dyDescent="0.25">
      <c r="B171" s="33"/>
      <c r="F171" s="35"/>
      <c r="G171" s="111"/>
      <c r="H171" s="33"/>
      <c r="I171" s="33"/>
      <c r="J171" s="42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/>
      <c r="BE171" s="128"/>
      <c r="BF171" s="128"/>
      <c r="BG171" s="128"/>
      <c r="BH171" s="128"/>
      <c r="BI171" s="128"/>
      <c r="BJ171" s="128"/>
      <c r="BK171" s="128"/>
      <c r="BL171" s="128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128"/>
      <c r="CA171" s="128"/>
      <c r="CB171" s="128"/>
      <c r="CC171" s="128"/>
      <c r="CD171" s="128"/>
      <c r="CE171" s="128"/>
      <c r="CF171" s="128"/>
      <c r="CG171" s="128"/>
      <c r="CH171" s="128"/>
      <c r="CI171" s="128"/>
      <c r="CJ171" s="128"/>
      <c r="CK171" s="128"/>
      <c r="CL171" s="128"/>
      <c r="CM171" s="128"/>
      <c r="CN171" s="128"/>
      <c r="CO171" s="128"/>
      <c r="CP171" s="128"/>
      <c r="CQ171" s="128"/>
      <c r="CR171" s="128"/>
      <c r="CS171" s="128"/>
      <c r="CT171" s="128"/>
      <c r="CU171" s="128"/>
      <c r="CV171" s="128"/>
      <c r="CW171" s="42"/>
      <c r="CX171" s="128"/>
      <c r="CY171" s="128"/>
      <c r="CZ171" s="128"/>
      <c r="DA171" s="128"/>
      <c r="DB171" s="128"/>
      <c r="DC171" s="128"/>
      <c r="DD171" s="128"/>
      <c r="DE171" s="128"/>
      <c r="DF171" s="128"/>
      <c r="DG171" s="128"/>
      <c r="DH171" s="128"/>
      <c r="DI171" s="128"/>
      <c r="DJ171" s="128"/>
      <c r="DK171" s="128"/>
      <c r="DL171" s="128"/>
      <c r="DM171" s="128"/>
      <c r="DN171" s="128"/>
      <c r="DO171" s="128"/>
      <c r="DP171" s="128"/>
      <c r="DQ171" s="128"/>
      <c r="DR171" s="128"/>
      <c r="DS171" s="128"/>
      <c r="DT171" s="128"/>
      <c r="DU171" s="128"/>
      <c r="DV171" s="128"/>
      <c r="DW171" s="128"/>
      <c r="DX171" s="128"/>
      <c r="DY171" s="128"/>
      <c r="DZ171" s="128"/>
      <c r="EA171" s="128"/>
      <c r="EB171" s="128"/>
      <c r="EC171" s="128"/>
      <c r="ED171" s="128"/>
      <c r="EE171" s="128"/>
      <c r="EF171" s="128"/>
      <c r="EG171" s="42"/>
      <c r="EH171" s="128"/>
      <c r="EI171" s="128"/>
      <c r="EJ171" s="128"/>
      <c r="EK171" s="128"/>
      <c r="EL171" s="128"/>
      <c r="EM171" s="128"/>
      <c r="EN171" s="128"/>
      <c r="EO171" s="128"/>
      <c r="EP171" s="128"/>
      <c r="EQ171" s="128"/>
      <c r="ER171" s="128"/>
      <c r="ES171" s="128"/>
      <c r="ET171" s="128"/>
      <c r="EU171" s="128"/>
      <c r="EV171" s="128"/>
      <c r="EW171" s="128"/>
      <c r="EX171" s="128"/>
      <c r="EY171" s="128"/>
      <c r="EZ171" s="128"/>
      <c r="FA171" s="128"/>
      <c r="FB171" s="128"/>
      <c r="FC171" s="128"/>
      <c r="FD171" s="128"/>
      <c r="FE171" s="128"/>
      <c r="FF171" s="128"/>
      <c r="FG171" s="128"/>
      <c r="FH171" s="128"/>
      <c r="FI171" s="128"/>
      <c r="FJ171" s="128"/>
      <c r="FK171" s="128"/>
      <c r="FL171" s="128"/>
      <c r="FM171" s="128"/>
      <c r="FN171" s="128"/>
      <c r="FO171" s="128"/>
      <c r="FP171" s="128"/>
      <c r="FQ171" s="42"/>
      <c r="FR171" s="42"/>
      <c r="FS171" s="42"/>
      <c r="FT171" s="42"/>
      <c r="FU171" s="42"/>
      <c r="FV171" s="128"/>
      <c r="FW171" s="128"/>
      <c r="FX171" s="128"/>
      <c r="FY171" s="128"/>
      <c r="FZ171" s="128"/>
      <c r="GA171" s="128"/>
      <c r="GB171" s="128"/>
      <c r="GC171" s="128"/>
      <c r="GD171" s="128"/>
      <c r="GE171" s="128"/>
      <c r="GF171" s="128"/>
      <c r="GG171" s="128"/>
      <c r="GH171" s="128"/>
      <c r="GI171" s="128"/>
      <c r="GJ171" s="128"/>
      <c r="GK171" s="128"/>
      <c r="GL171" s="128"/>
      <c r="GM171" s="128"/>
      <c r="GN171" s="128"/>
      <c r="GO171" s="128"/>
      <c r="GP171" s="128"/>
      <c r="GQ171" s="128"/>
      <c r="GR171" s="128"/>
      <c r="GS171" s="128"/>
      <c r="GT171" s="128"/>
      <c r="GU171" s="128"/>
      <c r="GV171" s="128"/>
      <c r="GW171" s="128"/>
      <c r="GX171" s="128"/>
      <c r="GY171" s="128"/>
      <c r="GZ171" s="128"/>
      <c r="HA171" s="128"/>
      <c r="HB171" s="128"/>
      <c r="HC171" s="128"/>
      <c r="HD171" s="128"/>
      <c r="HE171" s="128"/>
      <c r="HF171" s="128"/>
      <c r="HG171" s="128"/>
      <c r="HH171" s="128"/>
      <c r="HI171" s="128"/>
      <c r="HJ171" s="128"/>
      <c r="HK171" s="128"/>
      <c r="HL171" s="128"/>
      <c r="HM171" s="128"/>
      <c r="HN171" s="128"/>
      <c r="HO171" s="128"/>
      <c r="HP171" s="128"/>
      <c r="HQ171" s="128"/>
      <c r="HR171" s="128"/>
      <c r="HS171" s="128"/>
      <c r="HT171" s="128"/>
      <c r="HU171" s="128"/>
      <c r="HV171" s="128"/>
      <c r="HW171" s="128"/>
      <c r="HX171" s="128"/>
      <c r="HY171" s="128"/>
      <c r="HZ171" s="128"/>
      <c r="IA171" s="128"/>
      <c r="IB171" s="128"/>
      <c r="IC171" s="128"/>
      <c r="ID171" s="128"/>
      <c r="IE171" s="128"/>
      <c r="IF171" s="128"/>
      <c r="IG171" s="128"/>
      <c r="IH171" s="128"/>
      <c r="II171" s="128"/>
      <c r="IJ171" s="128"/>
      <c r="IK171" s="128"/>
      <c r="IL171" s="128"/>
      <c r="IM171" s="128"/>
      <c r="IN171" s="128"/>
      <c r="IO171" s="128"/>
      <c r="IP171" s="128"/>
      <c r="IQ171" s="128"/>
      <c r="IR171" s="128"/>
      <c r="IS171" s="128"/>
      <c r="IT171" s="128"/>
      <c r="IU171" s="128"/>
      <c r="IV171" s="128"/>
      <c r="IW171" s="128"/>
      <c r="IX171" s="128"/>
      <c r="IY171" s="128"/>
      <c r="IZ171" s="128"/>
      <c r="JA171" s="128"/>
    </row>
    <row r="172" spans="2:261" s="17" customFormat="1" x14ac:dyDescent="0.25">
      <c r="B172" s="33"/>
      <c r="F172" s="35"/>
      <c r="G172" s="111"/>
      <c r="H172" s="33"/>
      <c r="I172" s="33"/>
      <c r="J172" s="42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  <c r="BA172" s="128"/>
      <c r="BB172" s="128"/>
      <c r="BC172" s="128"/>
      <c r="BD172" s="128"/>
      <c r="BE172" s="128"/>
      <c r="BF172" s="128"/>
      <c r="BG172" s="128"/>
      <c r="BH172" s="128"/>
      <c r="BI172" s="128"/>
      <c r="BJ172" s="128"/>
      <c r="BK172" s="128"/>
      <c r="BL172" s="128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128"/>
      <c r="CA172" s="128"/>
      <c r="CB172" s="128"/>
      <c r="CC172" s="128"/>
      <c r="CD172" s="128"/>
      <c r="CE172" s="128"/>
      <c r="CF172" s="128"/>
      <c r="CG172" s="128"/>
      <c r="CH172" s="128"/>
      <c r="CI172" s="128"/>
      <c r="CJ172" s="128"/>
      <c r="CK172" s="128"/>
      <c r="CL172" s="128"/>
      <c r="CM172" s="128"/>
      <c r="CN172" s="128"/>
      <c r="CO172" s="128"/>
      <c r="CP172" s="128"/>
      <c r="CQ172" s="128"/>
      <c r="CR172" s="128"/>
      <c r="CS172" s="128"/>
      <c r="CT172" s="128"/>
      <c r="CU172" s="128"/>
      <c r="CV172" s="128"/>
      <c r="CW172" s="42"/>
      <c r="CX172" s="128"/>
      <c r="CY172" s="128"/>
      <c r="CZ172" s="128"/>
      <c r="DA172" s="128"/>
      <c r="DB172" s="128"/>
      <c r="DC172" s="128"/>
      <c r="DD172" s="128"/>
      <c r="DE172" s="128"/>
      <c r="DF172" s="128"/>
      <c r="DG172" s="128"/>
      <c r="DH172" s="128"/>
      <c r="DI172" s="128"/>
      <c r="DJ172" s="128"/>
      <c r="DK172" s="128"/>
      <c r="DL172" s="128"/>
      <c r="DM172" s="128"/>
      <c r="DN172" s="128"/>
      <c r="DO172" s="128"/>
      <c r="DP172" s="128"/>
      <c r="DQ172" s="128"/>
      <c r="DR172" s="128"/>
      <c r="DS172" s="128"/>
      <c r="DT172" s="128"/>
      <c r="DU172" s="128"/>
      <c r="DV172" s="128"/>
      <c r="DW172" s="128"/>
      <c r="DX172" s="128"/>
      <c r="DY172" s="128"/>
      <c r="DZ172" s="128"/>
      <c r="EA172" s="128"/>
      <c r="EB172" s="128"/>
      <c r="EC172" s="128"/>
      <c r="ED172" s="128"/>
      <c r="EE172" s="128"/>
      <c r="EF172" s="128"/>
      <c r="EG172" s="42"/>
      <c r="EH172" s="128"/>
      <c r="EI172" s="128"/>
      <c r="EJ172" s="128"/>
      <c r="EK172" s="128"/>
      <c r="EL172" s="128"/>
      <c r="EM172" s="128"/>
      <c r="EN172" s="128"/>
      <c r="EO172" s="128"/>
      <c r="EP172" s="128"/>
      <c r="EQ172" s="128"/>
      <c r="ER172" s="128"/>
      <c r="ES172" s="128"/>
      <c r="ET172" s="128"/>
      <c r="EU172" s="128"/>
      <c r="EV172" s="128"/>
      <c r="EW172" s="128"/>
      <c r="EX172" s="128"/>
      <c r="EY172" s="128"/>
      <c r="EZ172" s="128"/>
      <c r="FA172" s="128"/>
      <c r="FB172" s="128"/>
      <c r="FC172" s="128"/>
      <c r="FD172" s="128"/>
      <c r="FE172" s="128"/>
      <c r="FF172" s="128"/>
      <c r="FG172" s="128"/>
      <c r="FH172" s="128"/>
      <c r="FI172" s="128"/>
      <c r="FJ172" s="128"/>
      <c r="FK172" s="128"/>
      <c r="FL172" s="128"/>
      <c r="FM172" s="128"/>
      <c r="FN172" s="128"/>
      <c r="FO172" s="128"/>
      <c r="FP172" s="128"/>
      <c r="FQ172" s="42"/>
      <c r="FR172" s="42"/>
      <c r="FS172" s="42"/>
      <c r="FT172" s="42"/>
      <c r="FU172" s="42"/>
      <c r="FV172" s="128"/>
      <c r="FW172" s="128"/>
      <c r="FX172" s="128"/>
      <c r="FY172" s="128"/>
      <c r="FZ172" s="128"/>
      <c r="GA172" s="128"/>
      <c r="GB172" s="128"/>
      <c r="GC172" s="128"/>
      <c r="GD172" s="128"/>
      <c r="GE172" s="128"/>
      <c r="GF172" s="128"/>
      <c r="GG172" s="128"/>
      <c r="GH172" s="128"/>
      <c r="GI172" s="128"/>
      <c r="GJ172" s="128"/>
      <c r="GK172" s="128"/>
      <c r="GL172" s="128"/>
      <c r="GM172" s="128"/>
      <c r="GN172" s="128"/>
      <c r="GO172" s="128"/>
      <c r="GP172" s="128"/>
      <c r="GQ172" s="128"/>
      <c r="GR172" s="128"/>
      <c r="GS172" s="128"/>
      <c r="GT172" s="128"/>
      <c r="GU172" s="128"/>
      <c r="GV172" s="128"/>
      <c r="GW172" s="128"/>
      <c r="GX172" s="128"/>
      <c r="GY172" s="128"/>
      <c r="GZ172" s="128"/>
      <c r="HA172" s="128"/>
      <c r="HB172" s="128"/>
      <c r="HC172" s="128"/>
      <c r="HD172" s="128"/>
      <c r="HE172" s="128"/>
      <c r="HF172" s="128"/>
      <c r="HG172" s="128"/>
      <c r="HH172" s="128"/>
      <c r="HI172" s="128"/>
      <c r="HJ172" s="128"/>
      <c r="HK172" s="128"/>
      <c r="HL172" s="128"/>
      <c r="HM172" s="128"/>
      <c r="HN172" s="128"/>
      <c r="HO172" s="128"/>
      <c r="HP172" s="128"/>
      <c r="HQ172" s="128"/>
      <c r="HR172" s="128"/>
      <c r="HS172" s="128"/>
      <c r="HT172" s="128"/>
      <c r="HU172" s="128"/>
      <c r="HV172" s="128"/>
      <c r="HW172" s="128"/>
      <c r="HX172" s="128"/>
      <c r="HY172" s="128"/>
      <c r="HZ172" s="128"/>
      <c r="IA172" s="128"/>
      <c r="IB172" s="128"/>
      <c r="IC172" s="128"/>
      <c r="ID172" s="128"/>
      <c r="IE172" s="128"/>
      <c r="IF172" s="128"/>
      <c r="IG172" s="128"/>
      <c r="IH172" s="128"/>
      <c r="II172" s="128"/>
      <c r="IJ172" s="128"/>
      <c r="IK172" s="128"/>
      <c r="IL172" s="128"/>
      <c r="IM172" s="128"/>
      <c r="IN172" s="128"/>
      <c r="IO172" s="128"/>
      <c r="IP172" s="128"/>
      <c r="IQ172" s="128"/>
      <c r="IR172" s="128"/>
      <c r="IS172" s="128"/>
      <c r="IT172" s="128"/>
      <c r="IU172" s="128"/>
      <c r="IV172" s="128"/>
      <c r="IW172" s="128"/>
      <c r="IX172" s="128"/>
      <c r="IY172" s="128"/>
      <c r="IZ172" s="128"/>
      <c r="JA172" s="128"/>
    </row>
    <row r="173" spans="2:261" s="17" customFormat="1" x14ac:dyDescent="0.25">
      <c r="B173" s="33"/>
      <c r="F173" s="35"/>
      <c r="G173" s="111"/>
      <c r="H173" s="33"/>
      <c r="I173" s="33"/>
      <c r="J173" s="42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  <c r="BA173" s="128"/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128"/>
      <c r="CA173" s="128"/>
      <c r="CB173" s="128"/>
      <c r="CC173" s="128"/>
      <c r="CD173" s="128"/>
      <c r="CE173" s="128"/>
      <c r="CF173" s="128"/>
      <c r="CG173" s="128"/>
      <c r="CH173" s="128"/>
      <c r="CI173" s="128"/>
      <c r="CJ173" s="128"/>
      <c r="CK173" s="128"/>
      <c r="CL173" s="128"/>
      <c r="CM173" s="128"/>
      <c r="CN173" s="128"/>
      <c r="CO173" s="128"/>
      <c r="CP173" s="128"/>
      <c r="CQ173" s="128"/>
      <c r="CR173" s="128"/>
      <c r="CS173" s="128"/>
      <c r="CT173" s="128"/>
      <c r="CU173" s="128"/>
      <c r="CV173" s="128"/>
      <c r="CW173" s="42"/>
      <c r="CX173" s="128"/>
      <c r="CY173" s="128"/>
      <c r="CZ173" s="128"/>
      <c r="DA173" s="128"/>
      <c r="DB173" s="128"/>
      <c r="DC173" s="128"/>
      <c r="DD173" s="128"/>
      <c r="DE173" s="128"/>
      <c r="DF173" s="128"/>
      <c r="DG173" s="128"/>
      <c r="DH173" s="128"/>
      <c r="DI173" s="128"/>
      <c r="DJ173" s="128"/>
      <c r="DK173" s="128"/>
      <c r="DL173" s="128"/>
      <c r="DM173" s="128"/>
      <c r="DN173" s="128"/>
      <c r="DO173" s="128"/>
      <c r="DP173" s="128"/>
      <c r="DQ173" s="128"/>
      <c r="DR173" s="128"/>
      <c r="DS173" s="128"/>
      <c r="DT173" s="128"/>
      <c r="DU173" s="128"/>
      <c r="DV173" s="128"/>
      <c r="DW173" s="128"/>
      <c r="DX173" s="128"/>
      <c r="DY173" s="128"/>
      <c r="DZ173" s="128"/>
      <c r="EA173" s="128"/>
      <c r="EB173" s="128"/>
      <c r="EC173" s="128"/>
      <c r="ED173" s="128"/>
      <c r="EE173" s="128"/>
      <c r="EF173" s="128"/>
      <c r="EG173" s="42"/>
      <c r="EH173" s="128"/>
      <c r="EI173" s="128"/>
      <c r="EJ173" s="128"/>
      <c r="EK173" s="128"/>
      <c r="EL173" s="128"/>
      <c r="EM173" s="128"/>
      <c r="EN173" s="128"/>
      <c r="EO173" s="128"/>
      <c r="EP173" s="128"/>
      <c r="EQ173" s="128"/>
      <c r="ER173" s="128"/>
      <c r="ES173" s="128"/>
      <c r="ET173" s="128"/>
      <c r="EU173" s="128"/>
      <c r="EV173" s="128"/>
      <c r="EW173" s="128"/>
      <c r="EX173" s="128"/>
      <c r="EY173" s="128"/>
      <c r="EZ173" s="128"/>
      <c r="FA173" s="128"/>
      <c r="FB173" s="128"/>
      <c r="FC173" s="128"/>
      <c r="FD173" s="128"/>
      <c r="FE173" s="128"/>
      <c r="FF173" s="128"/>
      <c r="FG173" s="128"/>
      <c r="FH173" s="128"/>
      <c r="FI173" s="128"/>
      <c r="FJ173" s="128"/>
      <c r="FK173" s="128"/>
      <c r="FL173" s="128"/>
      <c r="FM173" s="128"/>
      <c r="FN173" s="128"/>
      <c r="FO173" s="128"/>
      <c r="FP173" s="128"/>
      <c r="FQ173" s="42"/>
      <c r="FR173" s="42"/>
      <c r="FS173" s="42"/>
      <c r="FT173" s="42"/>
      <c r="FU173" s="42"/>
      <c r="FV173" s="128"/>
      <c r="FW173" s="128"/>
      <c r="FX173" s="128"/>
      <c r="FY173" s="128"/>
      <c r="FZ173" s="128"/>
      <c r="GA173" s="128"/>
      <c r="GB173" s="128"/>
      <c r="GC173" s="128"/>
      <c r="GD173" s="128"/>
      <c r="GE173" s="128"/>
      <c r="GF173" s="128"/>
      <c r="GG173" s="128"/>
      <c r="GH173" s="128"/>
      <c r="GI173" s="128"/>
      <c r="GJ173" s="128"/>
      <c r="GK173" s="128"/>
      <c r="GL173" s="128"/>
      <c r="GM173" s="128"/>
      <c r="GN173" s="128"/>
      <c r="GO173" s="128"/>
      <c r="GP173" s="128"/>
      <c r="GQ173" s="128"/>
      <c r="GR173" s="128"/>
      <c r="GS173" s="128"/>
      <c r="GT173" s="128"/>
      <c r="GU173" s="128"/>
      <c r="GV173" s="128"/>
      <c r="GW173" s="128"/>
      <c r="GX173" s="128"/>
      <c r="GY173" s="128"/>
      <c r="GZ173" s="128"/>
      <c r="HA173" s="128"/>
      <c r="HB173" s="128"/>
      <c r="HC173" s="128"/>
      <c r="HD173" s="128"/>
      <c r="HE173" s="128"/>
      <c r="HF173" s="128"/>
      <c r="HG173" s="128"/>
      <c r="HH173" s="128"/>
      <c r="HI173" s="128"/>
      <c r="HJ173" s="128"/>
      <c r="HK173" s="128"/>
      <c r="HL173" s="128"/>
      <c r="HM173" s="128"/>
      <c r="HN173" s="128"/>
      <c r="HO173" s="128"/>
      <c r="HP173" s="128"/>
      <c r="HQ173" s="128"/>
      <c r="HR173" s="128"/>
      <c r="HS173" s="128"/>
      <c r="HT173" s="128"/>
      <c r="HU173" s="128"/>
      <c r="HV173" s="128"/>
      <c r="HW173" s="128"/>
      <c r="HX173" s="128"/>
      <c r="HY173" s="128"/>
      <c r="HZ173" s="128"/>
      <c r="IA173" s="128"/>
      <c r="IB173" s="128"/>
      <c r="IC173" s="128"/>
      <c r="ID173" s="128"/>
      <c r="IE173" s="128"/>
      <c r="IF173" s="128"/>
      <c r="IG173" s="128"/>
      <c r="IH173" s="128"/>
      <c r="II173" s="128"/>
      <c r="IJ173" s="128"/>
      <c r="IK173" s="128"/>
      <c r="IL173" s="128"/>
      <c r="IM173" s="128"/>
      <c r="IN173" s="128"/>
      <c r="IO173" s="128"/>
      <c r="IP173" s="128"/>
      <c r="IQ173" s="128"/>
      <c r="IR173" s="128"/>
      <c r="IS173" s="128"/>
      <c r="IT173" s="128"/>
      <c r="IU173" s="128"/>
      <c r="IV173" s="128"/>
      <c r="IW173" s="128"/>
      <c r="IX173" s="128"/>
      <c r="IY173" s="128"/>
      <c r="IZ173" s="128"/>
      <c r="JA173" s="128"/>
    </row>
    <row r="174" spans="2:261" s="17" customFormat="1" x14ac:dyDescent="0.25">
      <c r="B174" s="33"/>
      <c r="F174" s="35"/>
      <c r="G174" s="111"/>
      <c r="H174" s="33"/>
      <c r="I174" s="33"/>
      <c r="J174" s="42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  <c r="BA174" s="128"/>
      <c r="BB174" s="128"/>
      <c r="BC174" s="128"/>
      <c r="BD174" s="128"/>
      <c r="BE174" s="128"/>
      <c r="BF174" s="128"/>
      <c r="BG174" s="128"/>
      <c r="BH174" s="128"/>
      <c r="BI174" s="128"/>
      <c r="BJ174" s="128"/>
      <c r="BK174" s="128"/>
      <c r="BL174" s="128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  <c r="BZ174" s="128"/>
      <c r="CA174" s="128"/>
      <c r="CB174" s="128"/>
      <c r="CC174" s="128"/>
      <c r="CD174" s="128"/>
      <c r="CE174" s="128"/>
      <c r="CF174" s="128"/>
      <c r="CG174" s="128"/>
      <c r="CH174" s="128"/>
      <c r="CI174" s="128"/>
      <c r="CJ174" s="128"/>
      <c r="CK174" s="128"/>
      <c r="CL174" s="128"/>
      <c r="CM174" s="128"/>
      <c r="CN174" s="128"/>
      <c r="CO174" s="128"/>
      <c r="CP174" s="128"/>
      <c r="CQ174" s="128"/>
      <c r="CR174" s="128"/>
      <c r="CS174" s="128"/>
      <c r="CT174" s="128"/>
      <c r="CU174" s="128"/>
      <c r="CV174" s="128"/>
      <c r="CW174" s="42"/>
      <c r="CX174" s="128"/>
      <c r="CY174" s="128"/>
      <c r="CZ174" s="128"/>
      <c r="DA174" s="128"/>
      <c r="DB174" s="128"/>
      <c r="DC174" s="128"/>
      <c r="DD174" s="128"/>
      <c r="DE174" s="128"/>
      <c r="DF174" s="128"/>
      <c r="DG174" s="128"/>
      <c r="DH174" s="128"/>
      <c r="DI174" s="128"/>
      <c r="DJ174" s="128"/>
      <c r="DK174" s="128"/>
      <c r="DL174" s="128"/>
      <c r="DM174" s="128"/>
      <c r="DN174" s="128"/>
      <c r="DO174" s="128"/>
      <c r="DP174" s="128"/>
      <c r="DQ174" s="128"/>
      <c r="DR174" s="128"/>
      <c r="DS174" s="128"/>
      <c r="DT174" s="128"/>
      <c r="DU174" s="128"/>
      <c r="DV174" s="128"/>
      <c r="DW174" s="128"/>
      <c r="DX174" s="128"/>
      <c r="DY174" s="128"/>
      <c r="DZ174" s="128"/>
      <c r="EA174" s="128"/>
      <c r="EB174" s="128"/>
      <c r="EC174" s="128"/>
      <c r="ED174" s="128"/>
      <c r="EE174" s="128"/>
      <c r="EF174" s="128"/>
      <c r="EG174" s="42"/>
      <c r="EH174" s="128"/>
      <c r="EI174" s="128"/>
      <c r="EJ174" s="128"/>
      <c r="EK174" s="128"/>
      <c r="EL174" s="128"/>
      <c r="EM174" s="128"/>
      <c r="EN174" s="128"/>
      <c r="EO174" s="128"/>
      <c r="EP174" s="128"/>
      <c r="EQ174" s="128"/>
      <c r="ER174" s="128"/>
      <c r="ES174" s="128"/>
      <c r="ET174" s="128"/>
      <c r="EU174" s="128"/>
      <c r="EV174" s="128"/>
      <c r="EW174" s="128"/>
      <c r="EX174" s="128"/>
      <c r="EY174" s="128"/>
      <c r="EZ174" s="128"/>
      <c r="FA174" s="128"/>
      <c r="FB174" s="128"/>
      <c r="FC174" s="128"/>
      <c r="FD174" s="128"/>
      <c r="FE174" s="128"/>
      <c r="FF174" s="128"/>
      <c r="FG174" s="128"/>
      <c r="FH174" s="128"/>
      <c r="FI174" s="128"/>
      <c r="FJ174" s="128"/>
      <c r="FK174" s="128"/>
      <c r="FL174" s="128"/>
      <c r="FM174" s="128"/>
      <c r="FN174" s="128"/>
      <c r="FO174" s="128"/>
      <c r="FP174" s="128"/>
      <c r="FQ174" s="42"/>
      <c r="FR174" s="42"/>
      <c r="FS174" s="42"/>
      <c r="FT174" s="42"/>
      <c r="FU174" s="42"/>
      <c r="FV174" s="128"/>
      <c r="FW174" s="128"/>
      <c r="FX174" s="128"/>
      <c r="FY174" s="128"/>
      <c r="FZ174" s="128"/>
      <c r="GA174" s="128"/>
      <c r="GB174" s="128"/>
      <c r="GC174" s="128"/>
      <c r="GD174" s="128"/>
      <c r="GE174" s="128"/>
      <c r="GF174" s="128"/>
      <c r="GG174" s="128"/>
      <c r="GH174" s="128"/>
      <c r="GI174" s="128"/>
      <c r="GJ174" s="128"/>
      <c r="GK174" s="128"/>
      <c r="GL174" s="128"/>
      <c r="GM174" s="128"/>
      <c r="GN174" s="128"/>
      <c r="GO174" s="128"/>
      <c r="GP174" s="128"/>
      <c r="GQ174" s="128"/>
      <c r="GR174" s="128"/>
      <c r="GS174" s="128"/>
      <c r="GT174" s="128"/>
      <c r="GU174" s="128"/>
      <c r="GV174" s="128"/>
      <c r="GW174" s="128"/>
      <c r="GX174" s="128"/>
      <c r="GY174" s="128"/>
      <c r="GZ174" s="128"/>
      <c r="HA174" s="128"/>
      <c r="HB174" s="128"/>
      <c r="HC174" s="128"/>
      <c r="HD174" s="128"/>
      <c r="HE174" s="128"/>
      <c r="HF174" s="128"/>
      <c r="HG174" s="128"/>
      <c r="HH174" s="128"/>
      <c r="HI174" s="128"/>
      <c r="HJ174" s="128"/>
      <c r="HK174" s="128"/>
      <c r="HL174" s="128"/>
      <c r="HM174" s="128"/>
      <c r="HN174" s="128"/>
      <c r="HO174" s="128"/>
      <c r="HP174" s="128"/>
      <c r="HQ174" s="128"/>
      <c r="HR174" s="128"/>
      <c r="HS174" s="128"/>
      <c r="HT174" s="128"/>
      <c r="HU174" s="128"/>
      <c r="HV174" s="128"/>
      <c r="HW174" s="128"/>
      <c r="HX174" s="128"/>
      <c r="HY174" s="128"/>
      <c r="HZ174" s="128"/>
      <c r="IA174" s="128"/>
      <c r="IB174" s="128"/>
      <c r="IC174" s="128"/>
      <c r="ID174" s="128"/>
      <c r="IE174" s="128"/>
      <c r="IF174" s="128"/>
      <c r="IG174" s="128"/>
      <c r="IH174" s="128"/>
      <c r="II174" s="128"/>
      <c r="IJ174" s="128"/>
      <c r="IK174" s="128"/>
      <c r="IL174" s="128"/>
      <c r="IM174" s="128"/>
      <c r="IN174" s="128"/>
      <c r="IO174" s="128"/>
      <c r="IP174" s="128"/>
      <c r="IQ174" s="128"/>
      <c r="IR174" s="128"/>
      <c r="IS174" s="128"/>
      <c r="IT174" s="128"/>
      <c r="IU174" s="128"/>
      <c r="IV174" s="128"/>
      <c r="IW174" s="128"/>
      <c r="IX174" s="128"/>
      <c r="IY174" s="128"/>
      <c r="IZ174" s="128"/>
      <c r="JA174" s="128"/>
    </row>
    <row r="175" spans="2:261" s="17" customFormat="1" x14ac:dyDescent="0.25">
      <c r="B175" s="33"/>
      <c r="F175" s="35"/>
      <c r="G175" s="111"/>
      <c r="H175" s="33"/>
      <c r="I175" s="33"/>
      <c r="J175" s="42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  <c r="CN175" s="128"/>
      <c r="CO175" s="128"/>
      <c r="CP175" s="128"/>
      <c r="CQ175" s="128"/>
      <c r="CR175" s="128"/>
      <c r="CS175" s="128"/>
      <c r="CT175" s="128"/>
      <c r="CU175" s="128"/>
      <c r="CV175" s="128"/>
      <c r="CW175" s="42"/>
      <c r="CX175" s="128"/>
      <c r="CY175" s="128"/>
      <c r="CZ175" s="128"/>
      <c r="DA175" s="128"/>
      <c r="DB175" s="128"/>
      <c r="DC175" s="128"/>
      <c r="DD175" s="128"/>
      <c r="DE175" s="128"/>
      <c r="DF175" s="128"/>
      <c r="DG175" s="128"/>
      <c r="DH175" s="128"/>
      <c r="DI175" s="128"/>
      <c r="DJ175" s="128"/>
      <c r="DK175" s="128"/>
      <c r="DL175" s="128"/>
      <c r="DM175" s="128"/>
      <c r="DN175" s="128"/>
      <c r="DO175" s="128"/>
      <c r="DP175" s="128"/>
      <c r="DQ175" s="128"/>
      <c r="DR175" s="128"/>
      <c r="DS175" s="128"/>
      <c r="DT175" s="128"/>
      <c r="DU175" s="128"/>
      <c r="DV175" s="128"/>
      <c r="DW175" s="128"/>
      <c r="DX175" s="128"/>
      <c r="DY175" s="128"/>
      <c r="DZ175" s="128"/>
      <c r="EA175" s="128"/>
      <c r="EB175" s="128"/>
      <c r="EC175" s="128"/>
      <c r="ED175" s="128"/>
      <c r="EE175" s="128"/>
      <c r="EF175" s="128"/>
      <c r="EG175" s="42"/>
      <c r="EH175" s="128"/>
      <c r="EI175" s="128"/>
      <c r="EJ175" s="128"/>
      <c r="EK175" s="128"/>
      <c r="EL175" s="128"/>
      <c r="EM175" s="128"/>
      <c r="EN175" s="128"/>
      <c r="EO175" s="128"/>
      <c r="EP175" s="128"/>
      <c r="EQ175" s="128"/>
      <c r="ER175" s="128"/>
      <c r="ES175" s="128"/>
      <c r="ET175" s="128"/>
      <c r="EU175" s="128"/>
      <c r="EV175" s="128"/>
      <c r="EW175" s="128"/>
      <c r="EX175" s="128"/>
      <c r="EY175" s="128"/>
      <c r="EZ175" s="128"/>
      <c r="FA175" s="128"/>
      <c r="FB175" s="128"/>
      <c r="FC175" s="128"/>
      <c r="FD175" s="128"/>
      <c r="FE175" s="128"/>
      <c r="FF175" s="128"/>
      <c r="FG175" s="128"/>
      <c r="FH175" s="128"/>
      <c r="FI175" s="128"/>
      <c r="FJ175" s="128"/>
      <c r="FK175" s="128"/>
      <c r="FL175" s="128"/>
      <c r="FM175" s="128"/>
      <c r="FN175" s="128"/>
      <c r="FO175" s="128"/>
      <c r="FP175" s="128"/>
      <c r="FQ175" s="42"/>
      <c r="FR175" s="42"/>
      <c r="FS175" s="42"/>
      <c r="FT175" s="42"/>
      <c r="FU175" s="42"/>
      <c r="FV175" s="128"/>
      <c r="FW175" s="128"/>
      <c r="FX175" s="128"/>
      <c r="FY175" s="128"/>
      <c r="FZ175" s="128"/>
      <c r="GA175" s="128"/>
      <c r="GB175" s="128"/>
      <c r="GC175" s="128"/>
      <c r="GD175" s="128"/>
      <c r="GE175" s="128"/>
      <c r="GF175" s="128"/>
      <c r="GG175" s="128"/>
      <c r="GH175" s="128"/>
      <c r="GI175" s="128"/>
      <c r="GJ175" s="128"/>
      <c r="GK175" s="128"/>
      <c r="GL175" s="128"/>
      <c r="GM175" s="128"/>
      <c r="GN175" s="128"/>
      <c r="GO175" s="128"/>
      <c r="GP175" s="128"/>
      <c r="GQ175" s="128"/>
      <c r="GR175" s="128"/>
      <c r="GS175" s="128"/>
      <c r="GT175" s="128"/>
      <c r="GU175" s="128"/>
      <c r="GV175" s="128"/>
      <c r="GW175" s="128"/>
      <c r="GX175" s="128"/>
      <c r="GY175" s="128"/>
      <c r="GZ175" s="128"/>
      <c r="HA175" s="128"/>
      <c r="HB175" s="128"/>
      <c r="HC175" s="128"/>
      <c r="HD175" s="128"/>
      <c r="HE175" s="128"/>
      <c r="HF175" s="128"/>
      <c r="HG175" s="128"/>
      <c r="HH175" s="128"/>
      <c r="HI175" s="128"/>
      <c r="HJ175" s="128"/>
      <c r="HK175" s="128"/>
      <c r="HL175" s="128"/>
      <c r="HM175" s="128"/>
      <c r="HN175" s="128"/>
      <c r="HO175" s="128"/>
      <c r="HP175" s="128"/>
      <c r="HQ175" s="128"/>
      <c r="HR175" s="128"/>
      <c r="HS175" s="128"/>
      <c r="HT175" s="128"/>
      <c r="HU175" s="128"/>
      <c r="HV175" s="128"/>
      <c r="HW175" s="128"/>
      <c r="HX175" s="128"/>
      <c r="HY175" s="128"/>
      <c r="HZ175" s="128"/>
      <c r="IA175" s="128"/>
      <c r="IB175" s="128"/>
      <c r="IC175" s="128"/>
      <c r="ID175" s="128"/>
      <c r="IE175" s="128"/>
      <c r="IF175" s="128"/>
      <c r="IG175" s="128"/>
      <c r="IH175" s="128"/>
      <c r="II175" s="128"/>
      <c r="IJ175" s="128"/>
      <c r="IK175" s="128"/>
      <c r="IL175" s="128"/>
      <c r="IM175" s="128"/>
      <c r="IN175" s="128"/>
      <c r="IO175" s="128"/>
      <c r="IP175" s="128"/>
      <c r="IQ175" s="128"/>
      <c r="IR175" s="128"/>
      <c r="IS175" s="128"/>
      <c r="IT175" s="128"/>
      <c r="IU175" s="128"/>
      <c r="IV175" s="128"/>
      <c r="IW175" s="128"/>
      <c r="IX175" s="128"/>
      <c r="IY175" s="128"/>
      <c r="IZ175" s="128"/>
      <c r="JA175" s="128"/>
    </row>
    <row r="176" spans="2:261" s="17" customFormat="1" x14ac:dyDescent="0.25">
      <c r="B176" s="33"/>
      <c r="F176" s="35"/>
      <c r="G176" s="111"/>
      <c r="H176" s="33"/>
      <c r="I176" s="33"/>
      <c r="J176" s="42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  <c r="BA176" s="128"/>
      <c r="BB176" s="128"/>
      <c r="BC176" s="128"/>
      <c r="BD176" s="128"/>
      <c r="BE176" s="128"/>
      <c r="BF176" s="128"/>
      <c r="BG176" s="128"/>
      <c r="BH176" s="128"/>
      <c r="BI176" s="128"/>
      <c r="BJ176" s="128"/>
      <c r="BK176" s="128"/>
      <c r="BL176" s="128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128"/>
      <c r="CA176" s="128"/>
      <c r="CB176" s="128"/>
      <c r="CC176" s="128"/>
      <c r="CD176" s="128"/>
      <c r="CE176" s="128"/>
      <c r="CF176" s="128"/>
      <c r="CG176" s="128"/>
      <c r="CH176" s="128"/>
      <c r="CI176" s="128"/>
      <c r="CJ176" s="128"/>
      <c r="CK176" s="128"/>
      <c r="CL176" s="128"/>
      <c r="CM176" s="128"/>
      <c r="CN176" s="128"/>
      <c r="CO176" s="128"/>
      <c r="CP176" s="128"/>
      <c r="CQ176" s="128"/>
      <c r="CR176" s="128"/>
      <c r="CS176" s="128"/>
      <c r="CT176" s="128"/>
      <c r="CU176" s="128"/>
      <c r="CV176" s="128"/>
      <c r="CW176" s="42"/>
      <c r="CX176" s="128"/>
      <c r="CY176" s="128"/>
      <c r="CZ176" s="128"/>
      <c r="DA176" s="128"/>
      <c r="DB176" s="128"/>
      <c r="DC176" s="128"/>
      <c r="DD176" s="128"/>
      <c r="DE176" s="128"/>
      <c r="DF176" s="128"/>
      <c r="DG176" s="128"/>
      <c r="DH176" s="128"/>
      <c r="DI176" s="128"/>
      <c r="DJ176" s="128"/>
      <c r="DK176" s="128"/>
      <c r="DL176" s="128"/>
      <c r="DM176" s="128"/>
      <c r="DN176" s="128"/>
      <c r="DO176" s="128"/>
      <c r="DP176" s="128"/>
      <c r="DQ176" s="128"/>
      <c r="DR176" s="128"/>
      <c r="DS176" s="128"/>
      <c r="DT176" s="128"/>
      <c r="DU176" s="128"/>
      <c r="DV176" s="128"/>
      <c r="DW176" s="128"/>
      <c r="DX176" s="128"/>
      <c r="DY176" s="128"/>
      <c r="DZ176" s="128"/>
      <c r="EA176" s="128"/>
      <c r="EB176" s="128"/>
      <c r="EC176" s="128"/>
      <c r="ED176" s="128"/>
      <c r="EE176" s="128"/>
      <c r="EF176" s="128"/>
      <c r="EG176" s="42"/>
      <c r="EH176" s="128"/>
      <c r="EI176" s="128"/>
      <c r="EJ176" s="128"/>
      <c r="EK176" s="128"/>
      <c r="EL176" s="128"/>
      <c r="EM176" s="128"/>
      <c r="EN176" s="128"/>
      <c r="EO176" s="128"/>
      <c r="EP176" s="128"/>
      <c r="EQ176" s="128"/>
      <c r="ER176" s="128"/>
      <c r="ES176" s="128"/>
      <c r="ET176" s="128"/>
      <c r="EU176" s="128"/>
      <c r="EV176" s="128"/>
      <c r="EW176" s="128"/>
      <c r="EX176" s="128"/>
      <c r="EY176" s="128"/>
      <c r="EZ176" s="128"/>
      <c r="FA176" s="128"/>
      <c r="FB176" s="128"/>
      <c r="FC176" s="128"/>
      <c r="FD176" s="128"/>
      <c r="FE176" s="128"/>
      <c r="FF176" s="128"/>
      <c r="FG176" s="128"/>
      <c r="FH176" s="128"/>
      <c r="FI176" s="128"/>
      <c r="FJ176" s="128"/>
      <c r="FK176" s="128"/>
      <c r="FL176" s="128"/>
      <c r="FM176" s="128"/>
      <c r="FN176" s="128"/>
      <c r="FO176" s="128"/>
      <c r="FP176" s="128"/>
      <c r="FQ176" s="42"/>
      <c r="FR176" s="42"/>
      <c r="FS176" s="42"/>
      <c r="FT176" s="42"/>
      <c r="FU176" s="42"/>
      <c r="FV176" s="128"/>
      <c r="FW176" s="128"/>
      <c r="FX176" s="128"/>
      <c r="FY176" s="128"/>
      <c r="FZ176" s="128"/>
      <c r="GA176" s="128"/>
      <c r="GB176" s="128"/>
      <c r="GC176" s="128"/>
      <c r="GD176" s="128"/>
      <c r="GE176" s="128"/>
      <c r="GF176" s="128"/>
      <c r="GG176" s="128"/>
      <c r="GH176" s="128"/>
      <c r="GI176" s="128"/>
      <c r="GJ176" s="128"/>
      <c r="GK176" s="128"/>
      <c r="GL176" s="128"/>
      <c r="GM176" s="128"/>
      <c r="GN176" s="128"/>
      <c r="GO176" s="128"/>
      <c r="GP176" s="128"/>
      <c r="GQ176" s="128"/>
      <c r="GR176" s="128"/>
      <c r="GS176" s="128"/>
      <c r="GT176" s="128"/>
      <c r="GU176" s="128"/>
      <c r="GV176" s="128"/>
      <c r="GW176" s="128"/>
      <c r="GX176" s="128"/>
      <c r="GY176" s="128"/>
      <c r="GZ176" s="128"/>
      <c r="HA176" s="128"/>
      <c r="HB176" s="128"/>
      <c r="HC176" s="128"/>
      <c r="HD176" s="128"/>
      <c r="HE176" s="128"/>
      <c r="HF176" s="128"/>
      <c r="HG176" s="128"/>
      <c r="HH176" s="128"/>
      <c r="HI176" s="128"/>
      <c r="HJ176" s="128"/>
      <c r="HK176" s="128"/>
      <c r="HL176" s="128"/>
      <c r="HM176" s="128"/>
      <c r="HN176" s="128"/>
      <c r="HO176" s="128"/>
      <c r="HP176" s="128"/>
      <c r="HQ176" s="128"/>
      <c r="HR176" s="128"/>
      <c r="HS176" s="128"/>
      <c r="HT176" s="128"/>
      <c r="HU176" s="128"/>
      <c r="HV176" s="128"/>
      <c r="HW176" s="128"/>
      <c r="HX176" s="128"/>
      <c r="HY176" s="128"/>
      <c r="HZ176" s="128"/>
      <c r="IA176" s="128"/>
      <c r="IB176" s="128"/>
      <c r="IC176" s="128"/>
      <c r="ID176" s="128"/>
      <c r="IE176" s="128"/>
      <c r="IF176" s="128"/>
      <c r="IG176" s="128"/>
      <c r="IH176" s="128"/>
      <c r="II176" s="128"/>
      <c r="IJ176" s="128"/>
      <c r="IK176" s="128"/>
      <c r="IL176" s="128"/>
      <c r="IM176" s="128"/>
      <c r="IN176" s="128"/>
      <c r="IO176" s="128"/>
      <c r="IP176" s="128"/>
      <c r="IQ176" s="128"/>
      <c r="IR176" s="128"/>
      <c r="IS176" s="128"/>
      <c r="IT176" s="128"/>
      <c r="IU176" s="128"/>
      <c r="IV176" s="128"/>
      <c r="IW176" s="128"/>
      <c r="IX176" s="128"/>
      <c r="IY176" s="128"/>
      <c r="IZ176" s="128"/>
      <c r="JA176" s="128"/>
    </row>
    <row r="177" spans="2:261" s="17" customFormat="1" x14ac:dyDescent="0.25">
      <c r="B177" s="33"/>
      <c r="F177" s="35"/>
      <c r="G177" s="111"/>
      <c r="H177" s="33"/>
      <c r="I177" s="33"/>
      <c r="J177" s="42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  <c r="BA177" s="128"/>
      <c r="BB177" s="128"/>
      <c r="BC177" s="128"/>
      <c r="BD177" s="128"/>
      <c r="BE177" s="128"/>
      <c r="BF177" s="128"/>
      <c r="BG177" s="128"/>
      <c r="BH177" s="128"/>
      <c r="BI177" s="128"/>
      <c r="BJ177" s="128"/>
      <c r="BK177" s="128"/>
      <c r="BL177" s="128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128"/>
      <c r="CA177" s="128"/>
      <c r="CB177" s="128"/>
      <c r="CC177" s="128"/>
      <c r="CD177" s="128"/>
      <c r="CE177" s="128"/>
      <c r="CF177" s="128"/>
      <c r="CG177" s="128"/>
      <c r="CH177" s="128"/>
      <c r="CI177" s="128"/>
      <c r="CJ177" s="128"/>
      <c r="CK177" s="128"/>
      <c r="CL177" s="128"/>
      <c r="CM177" s="128"/>
      <c r="CN177" s="128"/>
      <c r="CO177" s="128"/>
      <c r="CP177" s="128"/>
      <c r="CQ177" s="128"/>
      <c r="CR177" s="128"/>
      <c r="CS177" s="128"/>
      <c r="CT177" s="128"/>
      <c r="CU177" s="128"/>
      <c r="CV177" s="128"/>
      <c r="CW177" s="42"/>
      <c r="CX177" s="128"/>
      <c r="CY177" s="128"/>
      <c r="CZ177" s="128"/>
      <c r="DA177" s="128"/>
      <c r="DB177" s="128"/>
      <c r="DC177" s="128"/>
      <c r="DD177" s="128"/>
      <c r="DE177" s="128"/>
      <c r="DF177" s="128"/>
      <c r="DG177" s="128"/>
      <c r="DH177" s="128"/>
      <c r="DI177" s="128"/>
      <c r="DJ177" s="128"/>
      <c r="DK177" s="128"/>
      <c r="DL177" s="128"/>
      <c r="DM177" s="128"/>
      <c r="DN177" s="128"/>
      <c r="DO177" s="128"/>
      <c r="DP177" s="128"/>
      <c r="DQ177" s="128"/>
      <c r="DR177" s="128"/>
      <c r="DS177" s="128"/>
      <c r="DT177" s="128"/>
      <c r="DU177" s="128"/>
      <c r="DV177" s="128"/>
      <c r="DW177" s="128"/>
      <c r="DX177" s="128"/>
      <c r="DY177" s="128"/>
      <c r="DZ177" s="128"/>
      <c r="EA177" s="128"/>
      <c r="EB177" s="128"/>
      <c r="EC177" s="128"/>
      <c r="ED177" s="128"/>
      <c r="EE177" s="128"/>
      <c r="EF177" s="128"/>
      <c r="EG177" s="42"/>
      <c r="EH177" s="128"/>
      <c r="EI177" s="128"/>
      <c r="EJ177" s="128"/>
      <c r="EK177" s="128"/>
      <c r="EL177" s="128"/>
      <c r="EM177" s="128"/>
      <c r="EN177" s="128"/>
      <c r="EO177" s="128"/>
      <c r="EP177" s="128"/>
      <c r="EQ177" s="128"/>
      <c r="ER177" s="128"/>
      <c r="ES177" s="128"/>
      <c r="ET177" s="128"/>
      <c r="EU177" s="128"/>
      <c r="EV177" s="128"/>
      <c r="EW177" s="128"/>
      <c r="EX177" s="128"/>
      <c r="EY177" s="128"/>
      <c r="EZ177" s="128"/>
      <c r="FA177" s="128"/>
      <c r="FB177" s="128"/>
      <c r="FC177" s="128"/>
      <c r="FD177" s="128"/>
      <c r="FE177" s="128"/>
      <c r="FF177" s="128"/>
      <c r="FG177" s="128"/>
      <c r="FH177" s="128"/>
      <c r="FI177" s="128"/>
      <c r="FJ177" s="128"/>
      <c r="FK177" s="128"/>
      <c r="FL177" s="128"/>
      <c r="FM177" s="128"/>
      <c r="FN177" s="128"/>
      <c r="FO177" s="128"/>
      <c r="FP177" s="128"/>
      <c r="FQ177" s="42"/>
      <c r="FR177" s="42"/>
      <c r="FS177" s="42"/>
      <c r="FT177" s="42"/>
      <c r="FU177" s="42"/>
      <c r="FV177" s="128"/>
      <c r="FW177" s="128"/>
      <c r="FX177" s="128"/>
      <c r="FY177" s="128"/>
      <c r="FZ177" s="128"/>
      <c r="GA177" s="128"/>
      <c r="GB177" s="128"/>
      <c r="GC177" s="128"/>
      <c r="GD177" s="128"/>
      <c r="GE177" s="128"/>
      <c r="GF177" s="128"/>
      <c r="GG177" s="128"/>
      <c r="GH177" s="128"/>
      <c r="GI177" s="128"/>
      <c r="GJ177" s="128"/>
      <c r="GK177" s="128"/>
      <c r="GL177" s="128"/>
      <c r="GM177" s="128"/>
      <c r="GN177" s="128"/>
      <c r="GO177" s="128"/>
      <c r="GP177" s="128"/>
      <c r="GQ177" s="128"/>
      <c r="GR177" s="128"/>
      <c r="GS177" s="128"/>
      <c r="GT177" s="128"/>
      <c r="GU177" s="128"/>
      <c r="GV177" s="128"/>
      <c r="GW177" s="128"/>
      <c r="GX177" s="128"/>
      <c r="GY177" s="128"/>
      <c r="GZ177" s="128"/>
      <c r="HA177" s="128"/>
      <c r="HB177" s="128"/>
      <c r="HC177" s="128"/>
      <c r="HD177" s="128"/>
      <c r="HE177" s="128"/>
      <c r="HF177" s="128"/>
      <c r="HG177" s="128"/>
      <c r="HH177" s="128"/>
      <c r="HI177" s="128"/>
      <c r="HJ177" s="128"/>
      <c r="HK177" s="128"/>
      <c r="HL177" s="128"/>
      <c r="HM177" s="128"/>
      <c r="HN177" s="128"/>
      <c r="HO177" s="128"/>
      <c r="HP177" s="128"/>
      <c r="HQ177" s="128"/>
      <c r="HR177" s="128"/>
      <c r="HS177" s="128"/>
      <c r="HT177" s="128"/>
      <c r="HU177" s="128"/>
      <c r="HV177" s="128"/>
      <c r="HW177" s="128"/>
      <c r="HX177" s="128"/>
      <c r="HY177" s="128"/>
      <c r="HZ177" s="128"/>
      <c r="IA177" s="128"/>
      <c r="IB177" s="128"/>
      <c r="IC177" s="128"/>
      <c r="ID177" s="128"/>
      <c r="IE177" s="128"/>
      <c r="IF177" s="128"/>
      <c r="IG177" s="128"/>
      <c r="IH177" s="128"/>
      <c r="II177" s="128"/>
      <c r="IJ177" s="128"/>
      <c r="IK177" s="128"/>
      <c r="IL177" s="128"/>
      <c r="IM177" s="128"/>
      <c r="IN177" s="128"/>
      <c r="IO177" s="128"/>
      <c r="IP177" s="128"/>
      <c r="IQ177" s="128"/>
      <c r="IR177" s="128"/>
      <c r="IS177" s="128"/>
      <c r="IT177" s="128"/>
      <c r="IU177" s="128"/>
      <c r="IV177" s="128"/>
      <c r="IW177" s="128"/>
      <c r="IX177" s="128"/>
      <c r="IY177" s="128"/>
      <c r="IZ177" s="128"/>
      <c r="JA177" s="128"/>
    </row>
    <row r="178" spans="2:261" s="17" customFormat="1" x14ac:dyDescent="0.25">
      <c r="B178" s="33"/>
      <c r="F178" s="35"/>
      <c r="G178" s="111"/>
      <c r="H178" s="33"/>
      <c r="I178" s="33"/>
      <c r="J178" s="42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  <c r="BA178" s="128"/>
      <c r="BB178" s="128"/>
      <c r="BC178" s="128"/>
      <c r="BD178" s="128"/>
      <c r="BE178" s="128"/>
      <c r="BF178" s="128"/>
      <c r="BG178" s="128"/>
      <c r="BH178" s="128"/>
      <c r="BI178" s="128"/>
      <c r="BJ178" s="128"/>
      <c r="BK178" s="128"/>
      <c r="BL178" s="128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128"/>
      <c r="CA178" s="128"/>
      <c r="CB178" s="128"/>
      <c r="CC178" s="128"/>
      <c r="CD178" s="128"/>
      <c r="CE178" s="128"/>
      <c r="CF178" s="128"/>
      <c r="CG178" s="128"/>
      <c r="CH178" s="128"/>
      <c r="CI178" s="128"/>
      <c r="CJ178" s="128"/>
      <c r="CK178" s="128"/>
      <c r="CL178" s="128"/>
      <c r="CM178" s="128"/>
      <c r="CN178" s="128"/>
      <c r="CO178" s="128"/>
      <c r="CP178" s="128"/>
      <c r="CQ178" s="128"/>
      <c r="CR178" s="128"/>
      <c r="CS178" s="128"/>
      <c r="CT178" s="128"/>
      <c r="CU178" s="128"/>
      <c r="CV178" s="128"/>
      <c r="CW178" s="42"/>
      <c r="CX178" s="128"/>
      <c r="CY178" s="128"/>
      <c r="CZ178" s="128"/>
      <c r="DA178" s="128"/>
      <c r="DB178" s="128"/>
      <c r="DC178" s="128"/>
      <c r="DD178" s="128"/>
      <c r="DE178" s="128"/>
      <c r="DF178" s="128"/>
      <c r="DG178" s="128"/>
      <c r="DH178" s="128"/>
      <c r="DI178" s="128"/>
      <c r="DJ178" s="128"/>
      <c r="DK178" s="128"/>
      <c r="DL178" s="128"/>
      <c r="DM178" s="128"/>
      <c r="DN178" s="128"/>
      <c r="DO178" s="128"/>
      <c r="DP178" s="128"/>
      <c r="DQ178" s="128"/>
      <c r="DR178" s="128"/>
      <c r="DS178" s="128"/>
      <c r="DT178" s="128"/>
      <c r="DU178" s="128"/>
      <c r="DV178" s="128"/>
      <c r="DW178" s="128"/>
      <c r="DX178" s="128"/>
      <c r="DY178" s="128"/>
      <c r="DZ178" s="128"/>
      <c r="EA178" s="128"/>
      <c r="EB178" s="128"/>
      <c r="EC178" s="128"/>
      <c r="ED178" s="128"/>
      <c r="EE178" s="128"/>
      <c r="EF178" s="128"/>
      <c r="EG178" s="42"/>
      <c r="EH178" s="128"/>
      <c r="EI178" s="128"/>
      <c r="EJ178" s="128"/>
      <c r="EK178" s="128"/>
      <c r="EL178" s="128"/>
      <c r="EM178" s="128"/>
      <c r="EN178" s="128"/>
      <c r="EO178" s="128"/>
      <c r="EP178" s="128"/>
      <c r="EQ178" s="128"/>
      <c r="ER178" s="128"/>
      <c r="ES178" s="128"/>
      <c r="ET178" s="128"/>
      <c r="EU178" s="128"/>
      <c r="EV178" s="128"/>
      <c r="EW178" s="128"/>
      <c r="EX178" s="128"/>
      <c r="EY178" s="128"/>
      <c r="EZ178" s="128"/>
      <c r="FA178" s="128"/>
      <c r="FB178" s="128"/>
      <c r="FC178" s="128"/>
      <c r="FD178" s="128"/>
      <c r="FE178" s="128"/>
      <c r="FF178" s="128"/>
      <c r="FG178" s="128"/>
      <c r="FH178" s="128"/>
      <c r="FI178" s="128"/>
      <c r="FJ178" s="128"/>
      <c r="FK178" s="128"/>
      <c r="FL178" s="128"/>
      <c r="FM178" s="128"/>
      <c r="FN178" s="128"/>
      <c r="FO178" s="128"/>
      <c r="FP178" s="128"/>
      <c r="FQ178" s="42"/>
      <c r="FR178" s="42"/>
      <c r="FS178" s="42"/>
      <c r="FT178" s="42"/>
      <c r="FU178" s="42"/>
      <c r="FV178" s="128"/>
      <c r="FW178" s="128"/>
      <c r="FX178" s="128"/>
      <c r="FY178" s="128"/>
      <c r="FZ178" s="128"/>
      <c r="GA178" s="128"/>
      <c r="GB178" s="128"/>
      <c r="GC178" s="128"/>
      <c r="GD178" s="128"/>
      <c r="GE178" s="128"/>
      <c r="GF178" s="128"/>
      <c r="GG178" s="128"/>
      <c r="GH178" s="128"/>
      <c r="GI178" s="128"/>
      <c r="GJ178" s="128"/>
      <c r="GK178" s="128"/>
      <c r="GL178" s="128"/>
      <c r="GM178" s="128"/>
      <c r="GN178" s="128"/>
      <c r="GO178" s="128"/>
      <c r="GP178" s="128"/>
      <c r="GQ178" s="128"/>
      <c r="GR178" s="128"/>
      <c r="GS178" s="128"/>
      <c r="GT178" s="128"/>
      <c r="GU178" s="128"/>
      <c r="GV178" s="128"/>
      <c r="GW178" s="128"/>
      <c r="GX178" s="128"/>
      <c r="GY178" s="128"/>
      <c r="GZ178" s="128"/>
      <c r="HA178" s="128"/>
      <c r="HB178" s="128"/>
      <c r="HC178" s="128"/>
      <c r="HD178" s="128"/>
      <c r="HE178" s="128"/>
      <c r="HF178" s="128"/>
      <c r="HG178" s="128"/>
      <c r="HH178" s="128"/>
      <c r="HI178" s="128"/>
      <c r="HJ178" s="128"/>
      <c r="HK178" s="128"/>
      <c r="HL178" s="128"/>
      <c r="HM178" s="128"/>
      <c r="HN178" s="128"/>
      <c r="HO178" s="128"/>
      <c r="HP178" s="128"/>
      <c r="HQ178" s="128"/>
      <c r="HR178" s="128"/>
      <c r="HS178" s="128"/>
      <c r="HT178" s="128"/>
      <c r="HU178" s="128"/>
      <c r="HV178" s="128"/>
      <c r="HW178" s="128"/>
      <c r="HX178" s="128"/>
      <c r="HY178" s="128"/>
      <c r="HZ178" s="128"/>
      <c r="IA178" s="128"/>
      <c r="IB178" s="128"/>
      <c r="IC178" s="128"/>
      <c r="ID178" s="128"/>
      <c r="IE178" s="128"/>
      <c r="IF178" s="128"/>
      <c r="IG178" s="128"/>
      <c r="IH178" s="128"/>
      <c r="II178" s="128"/>
      <c r="IJ178" s="128"/>
      <c r="IK178" s="128"/>
      <c r="IL178" s="128"/>
      <c r="IM178" s="128"/>
      <c r="IN178" s="128"/>
      <c r="IO178" s="128"/>
      <c r="IP178" s="128"/>
      <c r="IQ178" s="128"/>
      <c r="IR178" s="128"/>
      <c r="IS178" s="128"/>
      <c r="IT178" s="128"/>
      <c r="IU178" s="128"/>
      <c r="IV178" s="128"/>
      <c r="IW178" s="128"/>
      <c r="IX178" s="128"/>
      <c r="IY178" s="128"/>
      <c r="IZ178" s="128"/>
      <c r="JA178" s="128"/>
    </row>
    <row r="179" spans="2:261" s="17" customFormat="1" x14ac:dyDescent="0.25">
      <c r="B179" s="33"/>
      <c r="F179" s="35"/>
      <c r="G179" s="111"/>
      <c r="H179" s="33"/>
      <c r="I179" s="33"/>
      <c r="J179" s="42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  <c r="BA179" s="128"/>
      <c r="BB179" s="128"/>
      <c r="BC179" s="128"/>
      <c r="BD179" s="128"/>
      <c r="BE179" s="128"/>
      <c r="BF179" s="128"/>
      <c r="BG179" s="128"/>
      <c r="BH179" s="128"/>
      <c r="BI179" s="128"/>
      <c r="BJ179" s="128"/>
      <c r="BK179" s="128"/>
      <c r="BL179" s="128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128"/>
      <c r="CA179" s="128"/>
      <c r="CB179" s="128"/>
      <c r="CC179" s="128"/>
      <c r="CD179" s="128"/>
      <c r="CE179" s="128"/>
      <c r="CF179" s="128"/>
      <c r="CG179" s="128"/>
      <c r="CH179" s="128"/>
      <c r="CI179" s="128"/>
      <c r="CJ179" s="128"/>
      <c r="CK179" s="128"/>
      <c r="CL179" s="128"/>
      <c r="CM179" s="128"/>
      <c r="CN179" s="128"/>
      <c r="CO179" s="128"/>
      <c r="CP179" s="128"/>
      <c r="CQ179" s="128"/>
      <c r="CR179" s="128"/>
      <c r="CS179" s="128"/>
      <c r="CT179" s="128"/>
      <c r="CU179" s="128"/>
      <c r="CV179" s="128"/>
      <c r="CW179" s="42"/>
      <c r="CX179" s="128"/>
      <c r="CY179" s="128"/>
      <c r="CZ179" s="128"/>
      <c r="DA179" s="128"/>
      <c r="DB179" s="128"/>
      <c r="DC179" s="128"/>
      <c r="DD179" s="128"/>
      <c r="DE179" s="128"/>
      <c r="DF179" s="128"/>
      <c r="DG179" s="128"/>
      <c r="DH179" s="128"/>
      <c r="DI179" s="128"/>
      <c r="DJ179" s="128"/>
      <c r="DK179" s="128"/>
      <c r="DL179" s="128"/>
      <c r="DM179" s="128"/>
      <c r="DN179" s="128"/>
      <c r="DO179" s="128"/>
      <c r="DP179" s="128"/>
      <c r="DQ179" s="128"/>
      <c r="DR179" s="128"/>
      <c r="DS179" s="128"/>
      <c r="DT179" s="128"/>
      <c r="DU179" s="128"/>
      <c r="DV179" s="128"/>
      <c r="DW179" s="128"/>
      <c r="DX179" s="128"/>
      <c r="DY179" s="128"/>
      <c r="DZ179" s="128"/>
      <c r="EA179" s="128"/>
      <c r="EB179" s="128"/>
      <c r="EC179" s="128"/>
      <c r="ED179" s="128"/>
      <c r="EE179" s="128"/>
      <c r="EF179" s="128"/>
      <c r="EG179" s="42"/>
      <c r="EH179" s="128"/>
      <c r="EI179" s="128"/>
      <c r="EJ179" s="128"/>
      <c r="EK179" s="128"/>
      <c r="EL179" s="128"/>
      <c r="EM179" s="128"/>
      <c r="EN179" s="128"/>
      <c r="EO179" s="128"/>
      <c r="EP179" s="128"/>
      <c r="EQ179" s="128"/>
      <c r="ER179" s="128"/>
      <c r="ES179" s="128"/>
      <c r="ET179" s="128"/>
      <c r="EU179" s="128"/>
      <c r="EV179" s="128"/>
      <c r="EW179" s="128"/>
      <c r="EX179" s="128"/>
      <c r="EY179" s="128"/>
      <c r="EZ179" s="128"/>
      <c r="FA179" s="128"/>
      <c r="FB179" s="128"/>
      <c r="FC179" s="128"/>
      <c r="FD179" s="128"/>
      <c r="FE179" s="128"/>
      <c r="FF179" s="128"/>
      <c r="FG179" s="128"/>
      <c r="FH179" s="128"/>
      <c r="FI179" s="128"/>
      <c r="FJ179" s="128"/>
      <c r="FK179" s="128"/>
      <c r="FL179" s="128"/>
      <c r="FM179" s="128"/>
      <c r="FN179" s="128"/>
      <c r="FO179" s="128"/>
      <c r="FP179" s="128"/>
      <c r="FQ179" s="42"/>
      <c r="FR179" s="42"/>
      <c r="FS179" s="42"/>
      <c r="FT179" s="42"/>
      <c r="FU179" s="42"/>
      <c r="FV179" s="128"/>
      <c r="FW179" s="128"/>
      <c r="FX179" s="128"/>
      <c r="FY179" s="128"/>
      <c r="FZ179" s="128"/>
      <c r="GA179" s="128"/>
      <c r="GB179" s="128"/>
      <c r="GC179" s="128"/>
      <c r="GD179" s="128"/>
      <c r="GE179" s="128"/>
      <c r="GF179" s="128"/>
      <c r="GG179" s="128"/>
      <c r="GH179" s="128"/>
      <c r="GI179" s="128"/>
      <c r="GJ179" s="128"/>
      <c r="GK179" s="128"/>
      <c r="GL179" s="128"/>
      <c r="GM179" s="128"/>
      <c r="GN179" s="128"/>
      <c r="GO179" s="128"/>
      <c r="GP179" s="128"/>
      <c r="GQ179" s="128"/>
      <c r="GR179" s="128"/>
      <c r="GS179" s="128"/>
      <c r="GT179" s="128"/>
      <c r="GU179" s="128"/>
      <c r="GV179" s="128"/>
      <c r="GW179" s="128"/>
      <c r="GX179" s="128"/>
      <c r="GY179" s="128"/>
      <c r="GZ179" s="128"/>
      <c r="HA179" s="128"/>
      <c r="HB179" s="128"/>
      <c r="HC179" s="128"/>
      <c r="HD179" s="128"/>
      <c r="HE179" s="128"/>
      <c r="HF179" s="128"/>
      <c r="HG179" s="128"/>
      <c r="HH179" s="128"/>
      <c r="HI179" s="128"/>
      <c r="HJ179" s="128"/>
      <c r="HK179" s="128"/>
      <c r="HL179" s="128"/>
      <c r="HM179" s="128"/>
      <c r="HN179" s="128"/>
      <c r="HO179" s="128"/>
      <c r="HP179" s="128"/>
      <c r="HQ179" s="128"/>
      <c r="HR179" s="128"/>
      <c r="HS179" s="128"/>
      <c r="HT179" s="128"/>
      <c r="HU179" s="128"/>
      <c r="HV179" s="128"/>
      <c r="HW179" s="128"/>
      <c r="HX179" s="128"/>
      <c r="HY179" s="128"/>
      <c r="HZ179" s="128"/>
      <c r="IA179" s="128"/>
      <c r="IB179" s="128"/>
      <c r="IC179" s="128"/>
      <c r="ID179" s="128"/>
      <c r="IE179" s="128"/>
      <c r="IF179" s="128"/>
      <c r="IG179" s="128"/>
      <c r="IH179" s="128"/>
      <c r="II179" s="128"/>
      <c r="IJ179" s="128"/>
      <c r="IK179" s="128"/>
      <c r="IL179" s="128"/>
      <c r="IM179" s="128"/>
      <c r="IN179" s="128"/>
      <c r="IO179" s="128"/>
      <c r="IP179" s="128"/>
      <c r="IQ179" s="128"/>
      <c r="IR179" s="128"/>
      <c r="IS179" s="128"/>
      <c r="IT179" s="128"/>
      <c r="IU179" s="128"/>
      <c r="IV179" s="128"/>
      <c r="IW179" s="128"/>
      <c r="IX179" s="128"/>
      <c r="IY179" s="128"/>
      <c r="IZ179" s="128"/>
      <c r="JA179" s="128"/>
    </row>
    <row r="180" spans="2:261" s="17" customFormat="1" x14ac:dyDescent="0.25">
      <c r="B180" s="33"/>
      <c r="F180" s="35"/>
      <c r="G180" s="111"/>
      <c r="H180" s="33"/>
      <c r="I180" s="33"/>
      <c r="J180" s="42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  <c r="BA180" s="128"/>
      <c r="BB180" s="128"/>
      <c r="BC180" s="128"/>
      <c r="BD180" s="128"/>
      <c r="BE180" s="128"/>
      <c r="BF180" s="128"/>
      <c r="BG180" s="128"/>
      <c r="BH180" s="128"/>
      <c r="BI180" s="128"/>
      <c r="BJ180" s="128"/>
      <c r="BK180" s="128"/>
      <c r="BL180" s="128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128"/>
      <c r="CA180" s="128"/>
      <c r="CB180" s="128"/>
      <c r="CC180" s="128"/>
      <c r="CD180" s="128"/>
      <c r="CE180" s="128"/>
      <c r="CF180" s="128"/>
      <c r="CG180" s="128"/>
      <c r="CH180" s="128"/>
      <c r="CI180" s="128"/>
      <c r="CJ180" s="128"/>
      <c r="CK180" s="128"/>
      <c r="CL180" s="128"/>
      <c r="CM180" s="128"/>
      <c r="CN180" s="128"/>
      <c r="CO180" s="128"/>
      <c r="CP180" s="128"/>
      <c r="CQ180" s="128"/>
      <c r="CR180" s="128"/>
      <c r="CS180" s="128"/>
      <c r="CT180" s="128"/>
      <c r="CU180" s="128"/>
      <c r="CV180" s="128"/>
      <c r="CW180" s="42"/>
      <c r="CX180" s="128"/>
      <c r="CY180" s="128"/>
      <c r="CZ180" s="128"/>
      <c r="DA180" s="128"/>
      <c r="DB180" s="128"/>
      <c r="DC180" s="128"/>
      <c r="DD180" s="128"/>
      <c r="DE180" s="128"/>
      <c r="DF180" s="128"/>
      <c r="DG180" s="128"/>
      <c r="DH180" s="128"/>
      <c r="DI180" s="128"/>
      <c r="DJ180" s="128"/>
      <c r="DK180" s="128"/>
      <c r="DL180" s="128"/>
      <c r="DM180" s="128"/>
      <c r="DN180" s="128"/>
      <c r="DO180" s="128"/>
      <c r="DP180" s="128"/>
      <c r="DQ180" s="128"/>
      <c r="DR180" s="128"/>
      <c r="DS180" s="128"/>
      <c r="DT180" s="128"/>
      <c r="DU180" s="128"/>
      <c r="DV180" s="128"/>
      <c r="DW180" s="128"/>
      <c r="DX180" s="128"/>
      <c r="DY180" s="128"/>
      <c r="DZ180" s="128"/>
      <c r="EA180" s="128"/>
      <c r="EB180" s="128"/>
      <c r="EC180" s="128"/>
      <c r="ED180" s="128"/>
      <c r="EE180" s="128"/>
      <c r="EF180" s="128"/>
      <c r="EG180" s="42"/>
      <c r="EH180" s="128"/>
      <c r="EI180" s="128"/>
      <c r="EJ180" s="128"/>
      <c r="EK180" s="128"/>
      <c r="EL180" s="128"/>
      <c r="EM180" s="128"/>
      <c r="EN180" s="128"/>
      <c r="EO180" s="128"/>
      <c r="EP180" s="128"/>
      <c r="EQ180" s="128"/>
      <c r="ER180" s="128"/>
      <c r="ES180" s="128"/>
      <c r="ET180" s="128"/>
      <c r="EU180" s="128"/>
      <c r="EV180" s="128"/>
      <c r="EW180" s="128"/>
      <c r="EX180" s="128"/>
      <c r="EY180" s="128"/>
      <c r="EZ180" s="128"/>
      <c r="FA180" s="128"/>
      <c r="FB180" s="128"/>
      <c r="FC180" s="128"/>
      <c r="FD180" s="128"/>
      <c r="FE180" s="128"/>
      <c r="FF180" s="128"/>
      <c r="FG180" s="128"/>
      <c r="FH180" s="128"/>
      <c r="FI180" s="128"/>
      <c r="FJ180" s="128"/>
      <c r="FK180" s="128"/>
      <c r="FL180" s="128"/>
      <c r="FM180" s="128"/>
      <c r="FN180" s="128"/>
      <c r="FO180" s="128"/>
      <c r="FP180" s="128"/>
      <c r="FQ180" s="42"/>
      <c r="FR180" s="42"/>
      <c r="FS180" s="42"/>
      <c r="FT180" s="42"/>
      <c r="FU180" s="42"/>
      <c r="FV180" s="128"/>
      <c r="FW180" s="128"/>
      <c r="FX180" s="128"/>
      <c r="FY180" s="128"/>
      <c r="FZ180" s="128"/>
      <c r="GA180" s="128"/>
      <c r="GB180" s="128"/>
      <c r="GC180" s="128"/>
      <c r="GD180" s="128"/>
      <c r="GE180" s="128"/>
      <c r="GF180" s="128"/>
      <c r="GG180" s="128"/>
      <c r="GH180" s="128"/>
      <c r="GI180" s="128"/>
      <c r="GJ180" s="128"/>
      <c r="GK180" s="128"/>
      <c r="GL180" s="128"/>
      <c r="GM180" s="128"/>
      <c r="GN180" s="128"/>
      <c r="GO180" s="128"/>
      <c r="GP180" s="128"/>
      <c r="GQ180" s="128"/>
      <c r="GR180" s="128"/>
      <c r="GS180" s="128"/>
      <c r="GT180" s="128"/>
      <c r="GU180" s="128"/>
      <c r="GV180" s="128"/>
      <c r="GW180" s="128"/>
      <c r="GX180" s="128"/>
      <c r="GY180" s="128"/>
      <c r="GZ180" s="128"/>
      <c r="HA180" s="128"/>
      <c r="HB180" s="128"/>
      <c r="HC180" s="128"/>
      <c r="HD180" s="128"/>
      <c r="HE180" s="128"/>
      <c r="HF180" s="128"/>
      <c r="HG180" s="128"/>
      <c r="HH180" s="128"/>
      <c r="HI180" s="128"/>
      <c r="HJ180" s="128"/>
      <c r="HK180" s="128"/>
      <c r="HL180" s="128"/>
      <c r="HM180" s="128"/>
      <c r="HN180" s="128"/>
      <c r="HO180" s="128"/>
      <c r="HP180" s="128"/>
      <c r="HQ180" s="128"/>
      <c r="HR180" s="128"/>
      <c r="HS180" s="128"/>
      <c r="HT180" s="128"/>
      <c r="HU180" s="128"/>
      <c r="HV180" s="128"/>
      <c r="HW180" s="128"/>
      <c r="HX180" s="128"/>
      <c r="HY180" s="128"/>
      <c r="HZ180" s="128"/>
      <c r="IA180" s="128"/>
      <c r="IB180" s="128"/>
      <c r="IC180" s="128"/>
      <c r="ID180" s="128"/>
      <c r="IE180" s="128"/>
      <c r="IF180" s="128"/>
      <c r="IG180" s="128"/>
      <c r="IH180" s="128"/>
      <c r="II180" s="128"/>
      <c r="IJ180" s="128"/>
      <c r="IK180" s="128"/>
      <c r="IL180" s="128"/>
      <c r="IM180" s="128"/>
      <c r="IN180" s="128"/>
      <c r="IO180" s="128"/>
      <c r="IP180" s="128"/>
      <c r="IQ180" s="128"/>
      <c r="IR180" s="128"/>
      <c r="IS180" s="128"/>
      <c r="IT180" s="128"/>
      <c r="IU180" s="128"/>
      <c r="IV180" s="128"/>
      <c r="IW180" s="128"/>
      <c r="IX180" s="128"/>
      <c r="IY180" s="128"/>
      <c r="IZ180" s="128"/>
      <c r="JA180" s="128"/>
    </row>
    <row r="181" spans="2:261" s="17" customFormat="1" x14ac:dyDescent="0.25">
      <c r="B181" s="33"/>
      <c r="F181" s="35"/>
      <c r="G181" s="111"/>
      <c r="H181" s="33"/>
      <c r="I181" s="33"/>
      <c r="J181" s="42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  <c r="BA181" s="128"/>
      <c r="BB181" s="128"/>
      <c r="BC181" s="128"/>
      <c r="BD181" s="128"/>
      <c r="BE181" s="128"/>
      <c r="BF181" s="128"/>
      <c r="BG181" s="128"/>
      <c r="BH181" s="128"/>
      <c r="BI181" s="128"/>
      <c r="BJ181" s="128"/>
      <c r="BK181" s="128"/>
      <c r="BL181" s="128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128"/>
      <c r="CA181" s="128"/>
      <c r="CB181" s="128"/>
      <c r="CC181" s="128"/>
      <c r="CD181" s="128"/>
      <c r="CE181" s="128"/>
      <c r="CF181" s="128"/>
      <c r="CG181" s="128"/>
      <c r="CH181" s="128"/>
      <c r="CI181" s="128"/>
      <c r="CJ181" s="128"/>
      <c r="CK181" s="128"/>
      <c r="CL181" s="128"/>
      <c r="CM181" s="128"/>
      <c r="CN181" s="128"/>
      <c r="CO181" s="128"/>
      <c r="CP181" s="128"/>
      <c r="CQ181" s="128"/>
      <c r="CR181" s="128"/>
      <c r="CS181" s="128"/>
      <c r="CT181" s="128"/>
      <c r="CU181" s="128"/>
      <c r="CV181" s="128"/>
      <c r="CW181" s="42"/>
      <c r="CX181" s="128"/>
      <c r="CY181" s="128"/>
      <c r="CZ181" s="128"/>
      <c r="DA181" s="128"/>
      <c r="DB181" s="128"/>
      <c r="DC181" s="128"/>
      <c r="DD181" s="128"/>
      <c r="DE181" s="128"/>
      <c r="DF181" s="128"/>
      <c r="DG181" s="128"/>
      <c r="DH181" s="128"/>
      <c r="DI181" s="128"/>
      <c r="DJ181" s="128"/>
      <c r="DK181" s="128"/>
      <c r="DL181" s="128"/>
      <c r="DM181" s="128"/>
      <c r="DN181" s="128"/>
      <c r="DO181" s="128"/>
      <c r="DP181" s="128"/>
      <c r="DQ181" s="128"/>
      <c r="DR181" s="128"/>
      <c r="DS181" s="128"/>
      <c r="DT181" s="128"/>
      <c r="DU181" s="128"/>
      <c r="DV181" s="128"/>
      <c r="DW181" s="128"/>
      <c r="DX181" s="128"/>
      <c r="DY181" s="128"/>
      <c r="DZ181" s="128"/>
      <c r="EA181" s="128"/>
      <c r="EB181" s="128"/>
      <c r="EC181" s="128"/>
      <c r="ED181" s="128"/>
      <c r="EE181" s="128"/>
      <c r="EF181" s="128"/>
      <c r="EG181" s="42"/>
      <c r="EH181" s="128"/>
      <c r="EI181" s="128"/>
      <c r="EJ181" s="128"/>
      <c r="EK181" s="128"/>
      <c r="EL181" s="128"/>
      <c r="EM181" s="128"/>
      <c r="EN181" s="128"/>
      <c r="EO181" s="128"/>
      <c r="EP181" s="128"/>
      <c r="EQ181" s="128"/>
      <c r="ER181" s="128"/>
      <c r="ES181" s="128"/>
      <c r="ET181" s="128"/>
      <c r="EU181" s="128"/>
      <c r="EV181" s="128"/>
      <c r="EW181" s="128"/>
      <c r="EX181" s="128"/>
      <c r="EY181" s="128"/>
      <c r="EZ181" s="128"/>
      <c r="FA181" s="128"/>
      <c r="FB181" s="128"/>
      <c r="FC181" s="128"/>
      <c r="FD181" s="128"/>
      <c r="FE181" s="128"/>
      <c r="FF181" s="128"/>
      <c r="FG181" s="128"/>
      <c r="FH181" s="128"/>
      <c r="FI181" s="128"/>
      <c r="FJ181" s="128"/>
      <c r="FK181" s="128"/>
      <c r="FL181" s="128"/>
      <c r="FM181" s="128"/>
      <c r="FN181" s="128"/>
      <c r="FO181" s="128"/>
      <c r="FP181" s="128"/>
      <c r="FQ181" s="42"/>
      <c r="FR181" s="42"/>
      <c r="FS181" s="42"/>
      <c r="FT181" s="42"/>
      <c r="FU181" s="42"/>
      <c r="FV181" s="128"/>
      <c r="FW181" s="128"/>
      <c r="FX181" s="128"/>
      <c r="FY181" s="128"/>
      <c r="FZ181" s="128"/>
      <c r="GA181" s="128"/>
      <c r="GB181" s="128"/>
      <c r="GC181" s="128"/>
      <c r="GD181" s="128"/>
      <c r="GE181" s="128"/>
      <c r="GF181" s="128"/>
      <c r="GG181" s="128"/>
      <c r="GH181" s="128"/>
      <c r="GI181" s="128"/>
      <c r="GJ181" s="128"/>
      <c r="GK181" s="128"/>
      <c r="GL181" s="128"/>
      <c r="GM181" s="128"/>
      <c r="GN181" s="128"/>
      <c r="GO181" s="128"/>
      <c r="GP181" s="128"/>
      <c r="GQ181" s="128"/>
      <c r="GR181" s="128"/>
      <c r="GS181" s="128"/>
      <c r="GT181" s="128"/>
      <c r="GU181" s="128"/>
      <c r="GV181" s="128"/>
      <c r="GW181" s="128"/>
      <c r="GX181" s="128"/>
      <c r="GY181" s="128"/>
      <c r="GZ181" s="128"/>
      <c r="HA181" s="128"/>
      <c r="HB181" s="128"/>
      <c r="HC181" s="128"/>
      <c r="HD181" s="128"/>
      <c r="HE181" s="128"/>
      <c r="HF181" s="128"/>
      <c r="HG181" s="128"/>
      <c r="HH181" s="128"/>
      <c r="HI181" s="128"/>
      <c r="HJ181" s="128"/>
      <c r="HK181" s="128"/>
      <c r="HL181" s="128"/>
      <c r="HM181" s="128"/>
      <c r="HN181" s="128"/>
      <c r="HO181" s="128"/>
      <c r="HP181" s="128"/>
      <c r="HQ181" s="128"/>
      <c r="HR181" s="128"/>
      <c r="HS181" s="128"/>
      <c r="HT181" s="128"/>
      <c r="HU181" s="128"/>
      <c r="HV181" s="128"/>
      <c r="HW181" s="128"/>
      <c r="HX181" s="128"/>
      <c r="HY181" s="128"/>
      <c r="HZ181" s="128"/>
      <c r="IA181" s="128"/>
      <c r="IB181" s="128"/>
      <c r="IC181" s="128"/>
      <c r="ID181" s="128"/>
      <c r="IE181" s="128"/>
      <c r="IF181" s="128"/>
      <c r="IG181" s="128"/>
      <c r="IH181" s="128"/>
      <c r="II181" s="128"/>
      <c r="IJ181" s="128"/>
      <c r="IK181" s="128"/>
      <c r="IL181" s="128"/>
      <c r="IM181" s="128"/>
      <c r="IN181" s="128"/>
      <c r="IO181" s="128"/>
      <c r="IP181" s="128"/>
      <c r="IQ181" s="128"/>
      <c r="IR181" s="128"/>
      <c r="IS181" s="128"/>
      <c r="IT181" s="128"/>
      <c r="IU181" s="128"/>
      <c r="IV181" s="128"/>
      <c r="IW181" s="128"/>
      <c r="IX181" s="128"/>
      <c r="IY181" s="128"/>
      <c r="IZ181" s="128"/>
      <c r="JA181" s="128"/>
    </row>
    <row r="182" spans="2:261" s="17" customFormat="1" x14ac:dyDescent="0.25">
      <c r="B182" s="33"/>
      <c r="F182" s="35"/>
      <c r="G182" s="111"/>
      <c r="H182" s="33"/>
      <c r="I182" s="33"/>
      <c r="J182" s="42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  <c r="BA182" s="128"/>
      <c r="BB182" s="128"/>
      <c r="BC182" s="128"/>
      <c r="BD182" s="128"/>
      <c r="BE182" s="128"/>
      <c r="BF182" s="128"/>
      <c r="BG182" s="128"/>
      <c r="BH182" s="128"/>
      <c r="BI182" s="128"/>
      <c r="BJ182" s="128"/>
      <c r="BK182" s="128"/>
      <c r="BL182" s="128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128"/>
      <c r="CA182" s="128"/>
      <c r="CB182" s="128"/>
      <c r="CC182" s="128"/>
      <c r="CD182" s="128"/>
      <c r="CE182" s="128"/>
      <c r="CF182" s="128"/>
      <c r="CG182" s="128"/>
      <c r="CH182" s="128"/>
      <c r="CI182" s="128"/>
      <c r="CJ182" s="128"/>
      <c r="CK182" s="128"/>
      <c r="CL182" s="128"/>
      <c r="CM182" s="128"/>
      <c r="CN182" s="128"/>
      <c r="CO182" s="128"/>
      <c r="CP182" s="128"/>
      <c r="CQ182" s="128"/>
      <c r="CR182" s="128"/>
      <c r="CS182" s="128"/>
      <c r="CT182" s="128"/>
      <c r="CU182" s="128"/>
      <c r="CV182" s="128"/>
      <c r="CW182" s="42"/>
      <c r="CX182" s="128"/>
      <c r="CY182" s="128"/>
      <c r="CZ182" s="128"/>
      <c r="DA182" s="128"/>
      <c r="DB182" s="128"/>
      <c r="DC182" s="128"/>
      <c r="DD182" s="128"/>
      <c r="DE182" s="128"/>
      <c r="DF182" s="128"/>
      <c r="DG182" s="128"/>
      <c r="DH182" s="128"/>
      <c r="DI182" s="128"/>
      <c r="DJ182" s="128"/>
      <c r="DK182" s="128"/>
      <c r="DL182" s="128"/>
      <c r="DM182" s="128"/>
      <c r="DN182" s="128"/>
      <c r="DO182" s="128"/>
      <c r="DP182" s="128"/>
      <c r="DQ182" s="128"/>
      <c r="DR182" s="128"/>
      <c r="DS182" s="128"/>
      <c r="DT182" s="128"/>
      <c r="DU182" s="128"/>
      <c r="DV182" s="128"/>
      <c r="DW182" s="128"/>
      <c r="DX182" s="128"/>
      <c r="DY182" s="128"/>
      <c r="DZ182" s="128"/>
      <c r="EA182" s="128"/>
      <c r="EB182" s="128"/>
      <c r="EC182" s="128"/>
      <c r="ED182" s="128"/>
      <c r="EE182" s="128"/>
      <c r="EF182" s="128"/>
      <c r="EG182" s="42"/>
      <c r="EH182" s="128"/>
      <c r="EI182" s="128"/>
      <c r="EJ182" s="128"/>
      <c r="EK182" s="128"/>
      <c r="EL182" s="128"/>
      <c r="EM182" s="128"/>
      <c r="EN182" s="128"/>
      <c r="EO182" s="128"/>
      <c r="EP182" s="128"/>
      <c r="EQ182" s="128"/>
      <c r="ER182" s="128"/>
      <c r="ES182" s="128"/>
      <c r="ET182" s="128"/>
      <c r="EU182" s="128"/>
      <c r="EV182" s="128"/>
      <c r="EW182" s="128"/>
      <c r="EX182" s="128"/>
      <c r="EY182" s="128"/>
      <c r="EZ182" s="128"/>
      <c r="FA182" s="128"/>
      <c r="FB182" s="128"/>
      <c r="FC182" s="128"/>
      <c r="FD182" s="128"/>
      <c r="FE182" s="128"/>
      <c r="FF182" s="128"/>
      <c r="FG182" s="128"/>
      <c r="FH182" s="128"/>
      <c r="FI182" s="128"/>
      <c r="FJ182" s="128"/>
      <c r="FK182" s="128"/>
      <c r="FL182" s="128"/>
      <c r="FM182" s="128"/>
      <c r="FN182" s="128"/>
      <c r="FO182" s="128"/>
      <c r="FP182" s="128"/>
      <c r="FQ182" s="42"/>
      <c r="FR182" s="42"/>
      <c r="FS182" s="42"/>
      <c r="FT182" s="42"/>
      <c r="FU182" s="42"/>
      <c r="FV182" s="128"/>
      <c r="FW182" s="128"/>
      <c r="FX182" s="128"/>
      <c r="FY182" s="128"/>
      <c r="FZ182" s="128"/>
      <c r="GA182" s="128"/>
      <c r="GB182" s="128"/>
      <c r="GC182" s="128"/>
      <c r="GD182" s="128"/>
      <c r="GE182" s="128"/>
      <c r="GF182" s="128"/>
      <c r="GG182" s="128"/>
      <c r="GH182" s="128"/>
      <c r="GI182" s="128"/>
      <c r="GJ182" s="128"/>
      <c r="GK182" s="128"/>
      <c r="GL182" s="128"/>
      <c r="GM182" s="128"/>
      <c r="GN182" s="128"/>
      <c r="GO182" s="128"/>
      <c r="GP182" s="128"/>
      <c r="GQ182" s="128"/>
      <c r="GR182" s="128"/>
      <c r="GS182" s="128"/>
      <c r="GT182" s="128"/>
      <c r="GU182" s="128"/>
      <c r="GV182" s="128"/>
      <c r="GW182" s="128"/>
      <c r="GX182" s="128"/>
      <c r="GY182" s="128"/>
      <c r="GZ182" s="128"/>
      <c r="HA182" s="128"/>
      <c r="HB182" s="128"/>
      <c r="HC182" s="128"/>
      <c r="HD182" s="128"/>
      <c r="HE182" s="128"/>
      <c r="HF182" s="128"/>
      <c r="HG182" s="128"/>
      <c r="HH182" s="128"/>
      <c r="HI182" s="128"/>
      <c r="HJ182" s="128"/>
      <c r="HK182" s="128"/>
      <c r="HL182" s="128"/>
      <c r="HM182" s="128"/>
      <c r="HN182" s="128"/>
      <c r="HO182" s="128"/>
      <c r="HP182" s="128"/>
      <c r="HQ182" s="128"/>
      <c r="HR182" s="128"/>
      <c r="HS182" s="128"/>
      <c r="HT182" s="128"/>
      <c r="HU182" s="128"/>
      <c r="HV182" s="128"/>
      <c r="HW182" s="128"/>
      <c r="HX182" s="128"/>
      <c r="HY182" s="128"/>
      <c r="HZ182" s="128"/>
      <c r="IA182" s="128"/>
      <c r="IB182" s="128"/>
      <c r="IC182" s="128"/>
      <c r="ID182" s="128"/>
      <c r="IE182" s="128"/>
      <c r="IF182" s="128"/>
      <c r="IG182" s="128"/>
      <c r="IH182" s="128"/>
      <c r="II182" s="128"/>
      <c r="IJ182" s="128"/>
      <c r="IK182" s="128"/>
      <c r="IL182" s="128"/>
      <c r="IM182" s="128"/>
      <c r="IN182" s="128"/>
      <c r="IO182" s="128"/>
      <c r="IP182" s="128"/>
      <c r="IQ182" s="128"/>
      <c r="IR182" s="128"/>
      <c r="IS182" s="128"/>
      <c r="IT182" s="128"/>
      <c r="IU182" s="128"/>
      <c r="IV182" s="128"/>
      <c r="IW182" s="128"/>
      <c r="IX182" s="128"/>
      <c r="IY182" s="128"/>
      <c r="IZ182" s="128"/>
      <c r="JA182" s="128"/>
    </row>
    <row r="183" spans="2:261" s="17" customFormat="1" x14ac:dyDescent="0.25">
      <c r="B183" s="33"/>
      <c r="F183" s="35"/>
      <c r="G183" s="111"/>
      <c r="H183" s="33"/>
      <c r="I183" s="33"/>
      <c r="J183" s="42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128"/>
      <c r="CA183" s="128"/>
      <c r="CB183" s="128"/>
      <c r="CC183" s="128"/>
      <c r="CD183" s="128"/>
      <c r="CE183" s="128"/>
      <c r="CF183" s="128"/>
      <c r="CG183" s="128"/>
      <c r="CH183" s="128"/>
      <c r="CI183" s="128"/>
      <c r="CJ183" s="128"/>
      <c r="CK183" s="128"/>
      <c r="CL183" s="128"/>
      <c r="CM183" s="128"/>
      <c r="CN183" s="128"/>
      <c r="CO183" s="128"/>
      <c r="CP183" s="128"/>
      <c r="CQ183" s="128"/>
      <c r="CR183" s="128"/>
      <c r="CS183" s="128"/>
      <c r="CT183" s="128"/>
      <c r="CU183" s="128"/>
      <c r="CV183" s="128"/>
      <c r="CW183" s="42"/>
      <c r="CX183" s="128"/>
      <c r="CY183" s="128"/>
      <c r="CZ183" s="128"/>
      <c r="DA183" s="128"/>
      <c r="DB183" s="128"/>
      <c r="DC183" s="128"/>
      <c r="DD183" s="128"/>
      <c r="DE183" s="128"/>
      <c r="DF183" s="128"/>
      <c r="DG183" s="128"/>
      <c r="DH183" s="128"/>
      <c r="DI183" s="128"/>
      <c r="DJ183" s="128"/>
      <c r="DK183" s="128"/>
      <c r="DL183" s="128"/>
      <c r="DM183" s="128"/>
      <c r="DN183" s="128"/>
      <c r="DO183" s="128"/>
      <c r="DP183" s="128"/>
      <c r="DQ183" s="128"/>
      <c r="DR183" s="128"/>
      <c r="DS183" s="128"/>
      <c r="DT183" s="128"/>
      <c r="DU183" s="128"/>
      <c r="DV183" s="128"/>
      <c r="DW183" s="128"/>
      <c r="DX183" s="128"/>
      <c r="DY183" s="128"/>
      <c r="DZ183" s="128"/>
      <c r="EA183" s="128"/>
      <c r="EB183" s="128"/>
      <c r="EC183" s="128"/>
      <c r="ED183" s="128"/>
      <c r="EE183" s="128"/>
      <c r="EF183" s="128"/>
      <c r="EG183" s="42"/>
      <c r="EH183" s="128"/>
      <c r="EI183" s="128"/>
      <c r="EJ183" s="128"/>
      <c r="EK183" s="128"/>
      <c r="EL183" s="128"/>
      <c r="EM183" s="128"/>
      <c r="EN183" s="128"/>
      <c r="EO183" s="128"/>
      <c r="EP183" s="128"/>
      <c r="EQ183" s="128"/>
      <c r="ER183" s="128"/>
      <c r="ES183" s="128"/>
      <c r="ET183" s="128"/>
      <c r="EU183" s="128"/>
      <c r="EV183" s="128"/>
      <c r="EW183" s="128"/>
      <c r="EX183" s="128"/>
      <c r="EY183" s="128"/>
      <c r="EZ183" s="128"/>
      <c r="FA183" s="128"/>
      <c r="FB183" s="128"/>
      <c r="FC183" s="128"/>
      <c r="FD183" s="128"/>
      <c r="FE183" s="128"/>
      <c r="FF183" s="128"/>
      <c r="FG183" s="128"/>
      <c r="FH183" s="128"/>
      <c r="FI183" s="128"/>
      <c r="FJ183" s="128"/>
      <c r="FK183" s="128"/>
      <c r="FL183" s="128"/>
      <c r="FM183" s="128"/>
      <c r="FN183" s="128"/>
      <c r="FO183" s="128"/>
      <c r="FP183" s="128"/>
      <c r="FQ183" s="42"/>
      <c r="FR183" s="42"/>
      <c r="FS183" s="42"/>
      <c r="FT183" s="42"/>
      <c r="FU183" s="42"/>
      <c r="FV183" s="128"/>
      <c r="FW183" s="128"/>
      <c r="FX183" s="128"/>
      <c r="FY183" s="128"/>
      <c r="FZ183" s="128"/>
      <c r="GA183" s="128"/>
      <c r="GB183" s="128"/>
      <c r="GC183" s="128"/>
      <c r="GD183" s="128"/>
      <c r="GE183" s="128"/>
      <c r="GF183" s="128"/>
      <c r="GG183" s="128"/>
      <c r="GH183" s="128"/>
      <c r="GI183" s="128"/>
      <c r="GJ183" s="128"/>
      <c r="GK183" s="128"/>
      <c r="GL183" s="128"/>
      <c r="GM183" s="128"/>
      <c r="GN183" s="128"/>
      <c r="GO183" s="128"/>
      <c r="GP183" s="128"/>
      <c r="GQ183" s="128"/>
      <c r="GR183" s="128"/>
      <c r="GS183" s="128"/>
      <c r="GT183" s="128"/>
      <c r="GU183" s="128"/>
      <c r="GV183" s="128"/>
      <c r="GW183" s="128"/>
      <c r="GX183" s="128"/>
      <c r="GY183" s="128"/>
      <c r="GZ183" s="128"/>
      <c r="HA183" s="128"/>
      <c r="HB183" s="128"/>
      <c r="HC183" s="128"/>
      <c r="HD183" s="128"/>
      <c r="HE183" s="128"/>
      <c r="HF183" s="128"/>
      <c r="HG183" s="128"/>
      <c r="HH183" s="128"/>
      <c r="HI183" s="128"/>
      <c r="HJ183" s="128"/>
      <c r="HK183" s="128"/>
      <c r="HL183" s="128"/>
      <c r="HM183" s="128"/>
      <c r="HN183" s="128"/>
      <c r="HO183" s="128"/>
      <c r="HP183" s="128"/>
      <c r="HQ183" s="128"/>
      <c r="HR183" s="128"/>
      <c r="HS183" s="128"/>
      <c r="HT183" s="128"/>
      <c r="HU183" s="128"/>
      <c r="HV183" s="128"/>
      <c r="HW183" s="128"/>
      <c r="HX183" s="128"/>
      <c r="HY183" s="128"/>
      <c r="HZ183" s="128"/>
      <c r="IA183" s="128"/>
      <c r="IB183" s="128"/>
      <c r="IC183" s="128"/>
      <c r="ID183" s="128"/>
      <c r="IE183" s="128"/>
      <c r="IF183" s="128"/>
      <c r="IG183" s="128"/>
      <c r="IH183" s="128"/>
      <c r="II183" s="128"/>
      <c r="IJ183" s="128"/>
      <c r="IK183" s="128"/>
      <c r="IL183" s="128"/>
      <c r="IM183" s="128"/>
      <c r="IN183" s="128"/>
      <c r="IO183" s="128"/>
      <c r="IP183" s="128"/>
      <c r="IQ183" s="128"/>
      <c r="IR183" s="128"/>
      <c r="IS183" s="128"/>
      <c r="IT183" s="128"/>
      <c r="IU183" s="128"/>
      <c r="IV183" s="128"/>
      <c r="IW183" s="128"/>
      <c r="IX183" s="128"/>
      <c r="IY183" s="128"/>
      <c r="IZ183" s="128"/>
      <c r="JA183" s="128"/>
    </row>
    <row r="184" spans="2:261" s="17" customFormat="1" x14ac:dyDescent="0.25">
      <c r="B184" s="33"/>
      <c r="F184" s="35"/>
      <c r="G184" s="111"/>
      <c r="H184" s="33"/>
      <c r="I184" s="33"/>
      <c r="J184" s="42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  <c r="BA184" s="128"/>
      <c r="BB184" s="128"/>
      <c r="BC184" s="128"/>
      <c r="BD184" s="128"/>
      <c r="BE184" s="128"/>
      <c r="BF184" s="128"/>
      <c r="BG184" s="128"/>
      <c r="BH184" s="128"/>
      <c r="BI184" s="128"/>
      <c r="BJ184" s="128"/>
      <c r="BK184" s="128"/>
      <c r="BL184" s="128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128"/>
      <c r="CA184" s="128"/>
      <c r="CB184" s="128"/>
      <c r="CC184" s="128"/>
      <c r="CD184" s="128"/>
      <c r="CE184" s="128"/>
      <c r="CF184" s="128"/>
      <c r="CG184" s="128"/>
      <c r="CH184" s="128"/>
      <c r="CI184" s="128"/>
      <c r="CJ184" s="128"/>
      <c r="CK184" s="128"/>
      <c r="CL184" s="128"/>
      <c r="CM184" s="128"/>
      <c r="CN184" s="128"/>
      <c r="CO184" s="128"/>
      <c r="CP184" s="128"/>
      <c r="CQ184" s="128"/>
      <c r="CR184" s="128"/>
      <c r="CS184" s="128"/>
      <c r="CT184" s="128"/>
      <c r="CU184" s="128"/>
      <c r="CV184" s="128"/>
      <c r="CW184" s="42"/>
      <c r="CX184" s="128"/>
      <c r="CY184" s="128"/>
      <c r="CZ184" s="128"/>
      <c r="DA184" s="128"/>
      <c r="DB184" s="128"/>
      <c r="DC184" s="128"/>
      <c r="DD184" s="128"/>
      <c r="DE184" s="128"/>
      <c r="DF184" s="128"/>
      <c r="DG184" s="128"/>
      <c r="DH184" s="128"/>
      <c r="DI184" s="128"/>
      <c r="DJ184" s="128"/>
      <c r="DK184" s="128"/>
      <c r="DL184" s="128"/>
      <c r="DM184" s="128"/>
      <c r="DN184" s="128"/>
      <c r="DO184" s="128"/>
      <c r="DP184" s="128"/>
      <c r="DQ184" s="128"/>
      <c r="DR184" s="128"/>
      <c r="DS184" s="128"/>
      <c r="DT184" s="128"/>
      <c r="DU184" s="128"/>
      <c r="DV184" s="128"/>
      <c r="DW184" s="128"/>
      <c r="DX184" s="128"/>
      <c r="DY184" s="128"/>
      <c r="DZ184" s="128"/>
      <c r="EA184" s="128"/>
      <c r="EB184" s="128"/>
      <c r="EC184" s="128"/>
      <c r="ED184" s="128"/>
      <c r="EE184" s="128"/>
      <c r="EF184" s="128"/>
      <c r="EG184" s="42"/>
      <c r="EH184" s="128"/>
      <c r="EI184" s="128"/>
      <c r="EJ184" s="128"/>
      <c r="EK184" s="128"/>
      <c r="EL184" s="128"/>
      <c r="EM184" s="128"/>
      <c r="EN184" s="128"/>
      <c r="EO184" s="128"/>
      <c r="EP184" s="128"/>
      <c r="EQ184" s="128"/>
      <c r="ER184" s="128"/>
      <c r="ES184" s="128"/>
      <c r="ET184" s="128"/>
      <c r="EU184" s="128"/>
      <c r="EV184" s="128"/>
      <c r="EW184" s="128"/>
      <c r="EX184" s="128"/>
      <c r="EY184" s="128"/>
      <c r="EZ184" s="128"/>
      <c r="FA184" s="128"/>
      <c r="FB184" s="128"/>
      <c r="FC184" s="128"/>
      <c r="FD184" s="128"/>
      <c r="FE184" s="128"/>
      <c r="FF184" s="128"/>
      <c r="FG184" s="128"/>
      <c r="FH184" s="128"/>
      <c r="FI184" s="128"/>
      <c r="FJ184" s="128"/>
      <c r="FK184" s="128"/>
      <c r="FL184" s="128"/>
      <c r="FM184" s="128"/>
      <c r="FN184" s="128"/>
      <c r="FO184" s="128"/>
      <c r="FP184" s="128"/>
      <c r="FQ184" s="42"/>
      <c r="FR184" s="42"/>
      <c r="FS184" s="42"/>
      <c r="FT184" s="42"/>
      <c r="FU184" s="42"/>
      <c r="FV184" s="128"/>
      <c r="FW184" s="128"/>
      <c r="FX184" s="128"/>
      <c r="FY184" s="128"/>
      <c r="FZ184" s="128"/>
      <c r="GA184" s="128"/>
      <c r="GB184" s="128"/>
      <c r="GC184" s="128"/>
      <c r="GD184" s="128"/>
      <c r="GE184" s="128"/>
      <c r="GF184" s="128"/>
      <c r="GG184" s="128"/>
      <c r="GH184" s="128"/>
      <c r="GI184" s="128"/>
      <c r="GJ184" s="128"/>
      <c r="GK184" s="128"/>
      <c r="GL184" s="128"/>
      <c r="GM184" s="128"/>
      <c r="GN184" s="128"/>
      <c r="GO184" s="128"/>
      <c r="GP184" s="128"/>
      <c r="GQ184" s="128"/>
      <c r="GR184" s="128"/>
      <c r="GS184" s="128"/>
      <c r="GT184" s="128"/>
      <c r="GU184" s="128"/>
      <c r="GV184" s="128"/>
      <c r="GW184" s="128"/>
      <c r="GX184" s="128"/>
      <c r="GY184" s="128"/>
      <c r="GZ184" s="128"/>
      <c r="HA184" s="128"/>
      <c r="HB184" s="128"/>
      <c r="HC184" s="128"/>
      <c r="HD184" s="128"/>
      <c r="HE184" s="128"/>
      <c r="HF184" s="128"/>
      <c r="HG184" s="128"/>
      <c r="HH184" s="128"/>
      <c r="HI184" s="128"/>
      <c r="HJ184" s="128"/>
      <c r="HK184" s="128"/>
      <c r="HL184" s="128"/>
      <c r="HM184" s="128"/>
      <c r="HN184" s="128"/>
      <c r="HO184" s="128"/>
      <c r="HP184" s="128"/>
      <c r="HQ184" s="128"/>
      <c r="HR184" s="128"/>
      <c r="HS184" s="128"/>
      <c r="HT184" s="128"/>
      <c r="HU184" s="128"/>
      <c r="HV184" s="128"/>
      <c r="HW184" s="128"/>
      <c r="HX184" s="128"/>
      <c r="HY184" s="128"/>
      <c r="HZ184" s="128"/>
      <c r="IA184" s="128"/>
      <c r="IB184" s="128"/>
      <c r="IC184" s="128"/>
      <c r="ID184" s="128"/>
      <c r="IE184" s="128"/>
      <c r="IF184" s="128"/>
      <c r="IG184" s="128"/>
      <c r="IH184" s="128"/>
      <c r="II184" s="128"/>
      <c r="IJ184" s="128"/>
      <c r="IK184" s="128"/>
      <c r="IL184" s="128"/>
      <c r="IM184" s="128"/>
      <c r="IN184" s="128"/>
      <c r="IO184" s="128"/>
      <c r="IP184" s="128"/>
      <c r="IQ184" s="128"/>
      <c r="IR184" s="128"/>
      <c r="IS184" s="128"/>
      <c r="IT184" s="128"/>
      <c r="IU184" s="128"/>
      <c r="IV184" s="128"/>
      <c r="IW184" s="128"/>
      <c r="IX184" s="128"/>
      <c r="IY184" s="128"/>
      <c r="IZ184" s="128"/>
      <c r="JA184" s="128"/>
    </row>
    <row r="185" spans="2:261" s="17" customFormat="1" x14ac:dyDescent="0.25">
      <c r="B185" s="33"/>
      <c r="F185" s="35"/>
      <c r="G185" s="111"/>
      <c r="H185" s="33"/>
      <c r="I185" s="33"/>
      <c r="J185" s="42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  <c r="BA185" s="128"/>
      <c r="BB185" s="128"/>
      <c r="BC185" s="128"/>
      <c r="BD185" s="128"/>
      <c r="BE185" s="128"/>
      <c r="BF185" s="128"/>
      <c r="BG185" s="128"/>
      <c r="BH185" s="128"/>
      <c r="BI185" s="128"/>
      <c r="BJ185" s="128"/>
      <c r="BK185" s="128"/>
      <c r="BL185" s="128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128"/>
      <c r="CA185" s="128"/>
      <c r="CB185" s="128"/>
      <c r="CC185" s="128"/>
      <c r="CD185" s="128"/>
      <c r="CE185" s="128"/>
      <c r="CF185" s="128"/>
      <c r="CG185" s="128"/>
      <c r="CH185" s="128"/>
      <c r="CI185" s="128"/>
      <c r="CJ185" s="128"/>
      <c r="CK185" s="128"/>
      <c r="CL185" s="128"/>
      <c r="CM185" s="128"/>
      <c r="CN185" s="128"/>
      <c r="CO185" s="128"/>
      <c r="CP185" s="128"/>
      <c r="CQ185" s="128"/>
      <c r="CR185" s="128"/>
      <c r="CS185" s="128"/>
      <c r="CT185" s="128"/>
      <c r="CU185" s="128"/>
      <c r="CV185" s="128"/>
      <c r="CW185" s="42"/>
      <c r="CX185" s="128"/>
      <c r="CY185" s="128"/>
      <c r="CZ185" s="128"/>
      <c r="DA185" s="128"/>
      <c r="DB185" s="128"/>
      <c r="DC185" s="128"/>
      <c r="DD185" s="128"/>
      <c r="DE185" s="128"/>
      <c r="DF185" s="128"/>
      <c r="DG185" s="128"/>
      <c r="DH185" s="128"/>
      <c r="DI185" s="128"/>
      <c r="DJ185" s="128"/>
      <c r="DK185" s="128"/>
      <c r="DL185" s="128"/>
      <c r="DM185" s="128"/>
      <c r="DN185" s="128"/>
      <c r="DO185" s="128"/>
      <c r="DP185" s="128"/>
      <c r="DQ185" s="128"/>
      <c r="DR185" s="128"/>
      <c r="DS185" s="128"/>
      <c r="DT185" s="128"/>
      <c r="DU185" s="128"/>
      <c r="DV185" s="128"/>
      <c r="DW185" s="128"/>
      <c r="DX185" s="128"/>
      <c r="DY185" s="128"/>
      <c r="DZ185" s="128"/>
      <c r="EA185" s="128"/>
      <c r="EB185" s="128"/>
      <c r="EC185" s="128"/>
      <c r="ED185" s="128"/>
      <c r="EE185" s="128"/>
      <c r="EF185" s="128"/>
      <c r="EG185" s="42"/>
      <c r="EH185" s="128"/>
      <c r="EI185" s="128"/>
      <c r="EJ185" s="128"/>
      <c r="EK185" s="128"/>
      <c r="EL185" s="128"/>
      <c r="EM185" s="128"/>
      <c r="EN185" s="128"/>
      <c r="EO185" s="128"/>
      <c r="EP185" s="128"/>
      <c r="EQ185" s="128"/>
      <c r="ER185" s="128"/>
      <c r="ES185" s="128"/>
      <c r="ET185" s="128"/>
      <c r="EU185" s="128"/>
      <c r="EV185" s="128"/>
      <c r="EW185" s="128"/>
      <c r="EX185" s="128"/>
      <c r="EY185" s="128"/>
      <c r="EZ185" s="128"/>
      <c r="FA185" s="128"/>
      <c r="FB185" s="128"/>
      <c r="FC185" s="128"/>
      <c r="FD185" s="128"/>
      <c r="FE185" s="128"/>
      <c r="FF185" s="128"/>
      <c r="FG185" s="128"/>
      <c r="FH185" s="128"/>
      <c r="FI185" s="128"/>
      <c r="FJ185" s="128"/>
      <c r="FK185" s="128"/>
      <c r="FL185" s="128"/>
      <c r="FM185" s="128"/>
      <c r="FN185" s="128"/>
      <c r="FO185" s="128"/>
      <c r="FP185" s="128"/>
      <c r="FQ185" s="42"/>
      <c r="FR185" s="42"/>
      <c r="FS185" s="42"/>
      <c r="FT185" s="42"/>
      <c r="FU185" s="42"/>
      <c r="FV185" s="128"/>
      <c r="FW185" s="128"/>
      <c r="FX185" s="128"/>
      <c r="FY185" s="128"/>
      <c r="FZ185" s="128"/>
      <c r="GA185" s="128"/>
      <c r="GB185" s="128"/>
      <c r="GC185" s="128"/>
      <c r="GD185" s="128"/>
      <c r="GE185" s="128"/>
      <c r="GF185" s="128"/>
      <c r="GG185" s="128"/>
      <c r="GH185" s="128"/>
      <c r="GI185" s="128"/>
      <c r="GJ185" s="128"/>
      <c r="GK185" s="128"/>
      <c r="GL185" s="128"/>
      <c r="GM185" s="128"/>
      <c r="GN185" s="128"/>
      <c r="GO185" s="128"/>
      <c r="GP185" s="128"/>
      <c r="GQ185" s="128"/>
      <c r="GR185" s="128"/>
      <c r="GS185" s="128"/>
      <c r="GT185" s="128"/>
      <c r="GU185" s="128"/>
      <c r="GV185" s="128"/>
      <c r="GW185" s="128"/>
      <c r="GX185" s="128"/>
      <c r="GY185" s="128"/>
      <c r="GZ185" s="128"/>
      <c r="HA185" s="128"/>
      <c r="HB185" s="128"/>
      <c r="HC185" s="128"/>
      <c r="HD185" s="128"/>
      <c r="HE185" s="128"/>
      <c r="HF185" s="128"/>
      <c r="HG185" s="128"/>
      <c r="HH185" s="128"/>
      <c r="HI185" s="128"/>
      <c r="HJ185" s="128"/>
      <c r="HK185" s="128"/>
      <c r="HL185" s="128"/>
      <c r="HM185" s="128"/>
      <c r="HN185" s="128"/>
      <c r="HO185" s="128"/>
      <c r="HP185" s="128"/>
      <c r="HQ185" s="128"/>
      <c r="HR185" s="128"/>
      <c r="HS185" s="128"/>
      <c r="HT185" s="128"/>
      <c r="HU185" s="128"/>
      <c r="HV185" s="128"/>
      <c r="HW185" s="128"/>
      <c r="HX185" s="128"/>
      <c r="HY185" s="128"/>
      <c r="HZ185" s="128"/>
      <c r="IA185" s="128"/>
      <c r="IB185" s="128"/>
      <c r="IC185" s="128"/>
      <c r="ID185" s="128"/>
      <c r="IE185" s="128"/>
      <c r="IF185" s="128"/>
      <c r="IG185" s="128"/>
      <c r="IH185" s="128"/>
      <c r="II185" s="128"/>
      <c r="IJ185" s="128"/>
      <c r="IK185" s="128"/>
      <c r="IL185" s="128"/>
      <c r="IM185" s="128"/>
      <c r="IN185" s="128"/>
      <c r="IO185" s="128"/>
      <c r="IP185" s="128"/>
      <c r="IQ185" s="128"/>
      <c r="IR185" s="128"/>
      <c r="IS185" s="128"/>
      <c r="IT185" s="128"/>
      <c r="IU185" s="128"/>
      <c r="IV185" s="128"/>
      <c r="IW185" s="128"/>
      <c r="IX185" s="128"/>
      <c r="IY185" s="128"/>
      <c r="IZ185" s="128"/>
      <c r="JA185" s="128"/>
    </row>
    <row r="186" spans="2:261" s="17" customFormat="1" x14ac:dyDescent="0.25">
      <c r="B186" s="33"/>
      <c r="F186" s="35"/>
      <c r="G186" s="111"/>
      <c r="H186" s="33"/>
      <c r="I186" s="33"/>
      <c r="J186" s="42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  <c r="BA186" s="128"/>
      <c r="BB186" s="128"/>
      <c r="BC186" s="128"/>
      <c r="BD186" s="128"/>
      <c r="BE186" s="128"/>
      <c r="BF186" s="128"/>
      <c r="BG186" s="128"/>
      <c r="BH186" s="128"/>
      <c r="BI186" s="128"/>
      <c r="BJ186" s="128"/>
      <c r="BK186" s="128"/>
      <c r="BL186" s="128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128"/>
      <c r="CA186" s="128"/>
      <c r="CB186" s="128"/>
      <c r="CC186" s="128"/>
      <c r="CD186" s="128"/>
      <c r="CE186" s="128"/>
      <c r="CF186" s="128"/>
      <c r="CG186" s="128"/>
      <c r="CH186" s="128"/>
      <c r="CI186" s="128"/>
      <c r="CJ186" s="128"/>
      <c r="CK186" s="128"/>
      <c r="CL186" s="128"/>
      <c r="CM186" s="128"/>
      <c r="CN186" s="128"/>
      <c r="CO186" s="128"/>
      <c r="CP186" s="128"/>
      <c r="CQ186" s="128"/>
      <c r="CR186" s="128"/>
      <c r="CS186" s="128"/>
      <c r="CT186" s="128"/>
      <c r="CU186" s="128"/>
      <c r="CV186" s="128"/>
      <c r="CW186" s="42"/>
      <c r="CX186" s="128"/>
      <c r="CY186" s="128"/>
      <c r="CZ186" s="128"/>
      <c r="DA186" s="128"/>
      <c r="DB186" s="128"/>
      <c r="DC186" s="128"/>
      <c r="DD186" s="128"/>
      <c r="DE186" s="128"/>
      <c r="DF186" s="128"/>
      <c r="DG186" s="128"/>
      <c r="DH186" s="128"/>
      <c r="DI186" s="128"/>
      <c r="DJ186" s="128"/>
      <c r="DK186" s="128"/>
      <c r="DL186" s="128"/>
      <c r="DM186" s="128"/>
      <c r="DN186" s="128"/>
      <c r="DO186" s="128"/>
      <c r="DP186" s="128"/>
      <c r="DQ186" s="128"/>
      <c r="DR186" s="128"/>
      <c r="DS186" s="128"/>
      <c r="DT186" s="128"/>
      <c r="DU186" s="128"/>
      <c r="DV186" s="128"/>
      <c r="DW186" s="128"/>
      <c r="DX186" s="128"/>
      <c r="DY186" s="128"/>
      <c r="DZ186" s="128"/>
      <c r="EA186" s="128"/>
      <c r="EB186" s="128"/>
      <c r="EC186" s="128"/>
      <c r="ED186" s="128"/>
      <c r="EE186" s="128"/>
      <c r="EF186" s="128"/>
      <c r="EG186" s="42"/>
      <c r="EH186" s="128"/>
      <c r="EI186" s="128"/>
      <c r="EJ186" s="128"/>
      <c r="EK186" s="128"/>
      <c r="EL186" s="128"/>
      <c r="EM186" s="128"/>
      <c r="EN186" s="128"/>
      <c r="EO186" s="128"/>
      <c r="EP186" s="128"/>
      <c r="EQ186" s="128"/>
      <c r="ER186" s="128"/>
      <c r="ES186" s="128"/>
      <c r="ET186" s="128"/>
      <c r="EU186" s="128"/>
      <c r="EV186" s="128"/>
      <c r="EW186" s="128"/>
      <c r="EX186" s="128"/>
      <c r="EY186" s="128"/>
      <c r="EZ186" s="128"/>
      <c r="FA186" s="128"/>
      <c r="FB186" s="128"/>
      <c r="FC186" s="128"/>
      <c r="FD186" s="128"/>
      <c r="FE186" s="128"/>
      <c r="FF186" s="128"/>
      <c r="FG186" s="128"/>
      <c r="FH186" s="128"/>
      <c r="FI186" s="128"/>
      <c r="FJ186" s="128"/>
      <c r="FK186" s="128"/>
      <c r="FL186" s="128"/>
      <c r="FM186" s="128"/>
      <c r="FN186" s="128"/>
      <c r="FO186" s="128"/>
      <c r="FP186" s="128"/>
      <c r="FQ186" s="42"/>
      <c r="FR186" s="42"/>
      <c r="FS186" s="42"/>
      <c r="FT186" s="42"/>
      <c r="FU186" s="42"/>
      <c r="FV186" s="128"/>
      <c r="FW186" s="128"/>
      <c r="FX186" s="128"/>
      <c r="FY186" s="128"/>
      <c r="FZ186" s="128"/>
      <c r="GA186" s="128"/>
      <c r="GB186" s="128"/>
      <c r="GC186" s="128"/>
      <c r="GD186" s="128"/>
      <c r="GE186" s="128"/>
      <c r="GF186" s="128"/>
      <c r="GG186" s="128"/>
      <c r="GH186" s="128"/>
      <c r="GI186" s="128"/>
      <c r="GJ186" s="128"/>
      <c r="GK186" s="128"/>
      <c r="GL186" s="128"/>
      <c r="GM186" s="128"/>
      <c r="GN186" s="128"/>
      <c r="GO186" s="128"/>
      <c r="GP186" s="128"/>
      <c r="GQ186" s="128"/>
      <c r="GR186" s="128"/>
      <c r="GS186" s="128"/>
      <c r="GT186" s="128"/>
      <c r="GU186" s="128"/>
      <c r="GV186" s="128"/>
      <c r="GW186" s="128"/>
      <c r="GX186" s="128"/>
      <c r="GY186" s="128"/>
      <c r="GZ186" s="128"/>
      <c r="HA186" s="128"/>
      <c r="HB186" s="128"/>
      <c r="HC186" s="128"/>
      <c r="HD186" s="128"/>
      <c r="HE186" s="128"/>
      <c r="HF186" s="128"/>
      <c r="HG186" s="128"/>
      <c r="HH186" s="128"/>
      <c r="HI186" s="128"/>
      <c r="HJ186" s="128"/>
      <c r="HK186" s="128"/>
      <c r="HL186" s="128"/>
      <c r="HM186" s="128"/>
      <c r="HN186" s="128"/>
      <c r="HO186" s="128"/>
      <c r="HP186" s="128"/>
      <c r="HQ186" s="128"/>
      <c r="HR186" s="128"/>
      <c r="HS186" s="128"/>
      <c r="HT186" s="128"/>
      <c r="HU186" s="128"/>
      <c r="HV186" s="128"/>
      <c r="HW186" s="128"/>
      <c r="HX186" s="128"/>
      <c r="HY186" s="128"/>
      <c r="HZ186" s="128"/>
      <c r="IA186" s="128"/>
      <c r="IB186" s="128"/>
      <c r="IC186" s="128"/>
      <c r="ID186" s="128"/>
      <c r="IE186" s="128"/>
      <c r="IF186" s="128"/>
      <c r="IG186" s="128"/>
      <c r="IH186" s="128"/>
      <c r="II186" s="128"/>
      <c r="IJ186" s="128"/>
      <c r="IK186" s="128"/>
      <c r="IL186" s="128"/>
      <c r="IM186" s="128"/>
      <c r="IN186" s="128"/>
      <c r="IO186" s="128"/>
      <c r="IP186" s="128"/>
      <c r="IQ186" s="128"/>
      <c r="IR186" s="128"/>
      <c r="IS186" s="128"/>
      <c r="IT186" s="128"/>
      <c r="IU186" s="128"/>
      <c r="IV186" s="128"/>
      <c r="IW186" s="128"/>
      <c r="IX186" s="128"/>
      <c r="IY186" s="128"/>
      <c r="IZ186" s="128"/>
      <c r="JA186" s="128"/>
    </row>
    <row r="187" spans="2:261" s="17" customFormat="1" x14ac:dyDescent="0.25">
      <c r="B187" s="33"/>
      <c r="F187" s="35"/>
      <c r="G187" s="111"/>
      <c r="H187" s="33"/>
      <c r="I187" s="33"/>
      <c r="J187" s="42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  <c r="BA187" s="128"/>
      <c r="BB187" s="128"/>
      <c r="BC187" s="128"/>
      <c r="BD187" s="128"/>
      <c r="BE187" s="128"/>
      <c r="BF187" s="128"/>
      <c r="BG187" s="128"/>
      <c r="BH187" s="128"/>
      <c r="BI187" s="128"/>
      <c r="BJ187" s="128"/>
      <c r="BK187" s="128"/>
      <c r="BL187" s="128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128"/>
      <c r="CA187" s="128"/>
      <c r="CB187" s="128"/>
      <c r="CC187" s="128"/>
      <c r="CD187" s="128"/>
      <c r="CE187" s="128"/>
      <c r="CF187" s="128"/>
      <c r="CG187" s="128"/>
      <c r="CH187" s="128"/>
      <c r="CI187" s="128"/>
      <c r="CJ187" s="128"/>
      <c r="CK187" s="128"/>
      <c r="CL187" s="128"/>
      <c r="CM187" s="128"/>
      <c r="CN187" s="128"/>
      <c r="CO187" s="128"/>
      <c r="CP187" s="128"/>
      <c r="CQ187" s="128"/>
      <c r="CR187" s="128"/>
      <c r="CS187" s="128"/>
      <c r="CT187" s="128"/>
      <c r="CU187" s="128"/>
      <c r="CV187" s="128"/>
      <c r="CW187" s="42"/>
      <c r="CX187" s="128"/>
      <c r="CY187" s="128"/>
      <c r="CZ187" s="128"/>
      <c r="DA187" s="128"/>
      <c r="DB187" s="128"/>
      <c r="DC187" s="128"/>
      <c r="DD187" s="128"/>
      <c r="DE187" s="128"/>
      <c r="DF187" s="128"/>
      <c r="DG187" s="128"/>
      <c r="DH187" s="128"/>
      <c r="DI187" s="128"/>
      <c r="DJ187" s="128"/>
      <c r="DK187" s="128"/>
      <c r="DL187" s="128"/>
      <c r="DM187" s="128"/>
      <c r="DN187" s="128"/>
      <c r="DO187" s="128"/>
      <c r="DP187" s="128"/>
      <c r="DQ187" s="128"/>
      <c r="DR187" s="128"/>
      <c r="DS187" s="128"/>
      <c r="DT187" s="128"/>
      <c r="DU187" s="128"/>
      <c r="DV187" s="128"/>
      <c r="DW187" s="128"/>
      <c r="DX187" s="128"/>
      <c r="DY187" s="128"/>
      <c r="DZ187" s="128"/>
      <c r="EA187" s="128"/>
      <c r="EB187" s="128"/>
      <c r="EC187" s="128"/>
      <c r="ED187" s="128"/>
      <c r="EE187" s="128"/>
      <c r="EF187" s="128"/>
      <c r="EG187" s="42"/>
      <c r="EH187" s="128"/>
      <c r="EI187" s="128"/>
      <c r="EJ187" s="128"/>
      <c r="EK187" s="128"/>
      <c r="EL187" s="128"/>
      <c r="EM187" s="128"/>
      <c r="EN187" s="128"/>
      <c r="EO187" s="128"/>
      <c r="EP187" s="128"/>
      <c r="EQ187" s="128"/>
      <c r="ER187" s="128"/>
      <c r="ES187" s="128"/>
      <c r="ET187" s="128"/>
      <c r="EU187" s="128"/>
      <c r="EV187" s="128"/>
      <c r="EW187" s="128"/>
      <c r="EX187" s="128"/>
      <c r="EY187" s="128"/>
      <c r="EZ187" s="128"/>
      <c r="FA187" s="128"/>
      <c r="FB187" s="128"/>
      <c r="FC187" s="128"/>
      <c r="FD187" s="128"/>
      <c r="FE187" s="128"/>
      <c r="FF187" s="128"/>
      <c r="FG187" s="128"/>
      <c r="FH187" s="128"/>
      <c r="FI187" s="128"/>
      <c r="FJ187" s="128"/>
      <c r="FK187" s="128"/>
      <c r="FL187" s="128"/>
      <c r="FM187" s="128"/>
      <c r="FN187" s="128"/>
      <c r="FO187" s="128"/>
      <c r="FP187" s="128"/>
      <c r="FQ187" s="42"/>
      <c r="FR187" s="42"/>
      <c r="FS187" s="42"/>
      <c r="FT187" s="42"/>
      <c r="FU187" s="42"/>
      <c r="FV187" s="128"/>
      <c r="FW187" s="128"/>
      <c r="FX187" s="128"/>
      <c r="FY187" s="128"/>
      <c r="FZ187" s="128"/>
      <c r="GA187" s="128"/>
      <c r="GB187" s="128"/>
      <c r="GC187" s="128"/>
      <c r="GD187" s="128"/>
      <c r="GE187" s="128"/>
      <c r="GF187" s="128"/>
      <c r="GG187" s="128"/>
      <c r="GH187" s="128"/>
      <c r="GI187" s="128"/>
      <c r="GJ187" s="128"/>
      <c r="GK187" s="128"/>
      <c r="GL187" s="128"/>
      <c r="GM187" s="128"/>
      <c r="GN187" s="128"/>
      <c r="GO187" s="128"/>
      <c r="GP187" s="128"/>
      <c r="GQ187" s="128"/>
      <c r="GR187" s="128"/>
      <c r="GS187" s="128"/>
      <c r="GT187" s="128"/>
      <c r="GU187" s="128"/>
      <c r="GV187" s="128"/>
      <c r="GW187" s="128"/>
      <c r="GX187" s="128"/>
      <c r="GY187" s="128"/>
      <c r="GZ187" s="128"/>
      <c r="HA187" s="128"/>
      <c r="HB187" s="128"/>
      <c r="HC187" s="128"/>
      <c r="HD187" s="128"/>
      <c r="HE187" s="128"/>
      <c r="HF187" s="128"/>
      <c r="HG187" s="128"/>
      <c r="HH187" s="128"/>
      <c r="HI187" s="128"/>
      <c r="HJ187" s="128"/>
      <c r="HK187" s="128"/>
      <c r="HL187" s="128"/>
      <c r="HM187" s="128"/>
      <c r="HN187" s="128"/>
      <c r="HO187" s="128"/>
      <c r="HP187" s="128"/>
      <c r="HQ187" s="128"/>
      <c r="HR187" s="128"/>
      <c r="HS187" s="128"/>
      <c r="HT187" s="128"/>
      <c r="HU187" s="128"/>
      <c r="HV187" s="128"/>
      <c r="HW187" s="128"/>
      <c r="HX187" s="128"/>
      <c r="HY187" s="128"/>
      <c r="HZ187" s="128"/>
      <c r="IA187" s="128"/>
      <c r="IB187" s="128"/>
      <c r="IC187" s="128"/>
      <c r="ID187" s="128"/>
      <c r="IE187" s="128"/>
      <c r="IF187" s="128"/>
      <c r="IG187" s="128"/>
      <c r="IH187" s="128"/>
      <c r="II187" s="128"/>
      <c r="IJ187" s="128"/>
      <c r="IK187" s="128"/>
      <c r="IL187" s="128"/>
      <c r="IM187" s="128"/>
      <c r="IN187" s="128"/>
      <c r="IO187" s="128"/>
      <c r="IP187" s="128"/>
      <c r="IQ187" s="128"/>
      <c r="IR187" s="128"/>
      <c r="IS187" s="128"/>
      <c r="IT187" s="128"/>
      <c r="IU187" s="128"/>
      <c r="IV187" s="128"/>
      <c r="IW187" s="128"/>
      <c r="IX187" s="128"/>
      <c r="IY187" s="128"/>
      <c r="IZ187" s="128"/>
      <c r="JA187" s="128"/>
    </row>
    <row r="188" spans="2:261" s="17" customFormat="1" x14ac:dyDescent="0.25">
      <c r="B188" s="33"/>
      <c r="F188" s="35"/>
      <c r="G188" s="111"/>
      <c r="H188" s="33"/>
      <c r="I188" s="33"/>
      <c r="J188" s="42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  <c r="BA188" s="128"/>
      <c r="BB188" s="128"/>
      <c r="BC188" s="128"/>
      <c r="BD188" s="128"/>
      <c r="BE188" s="128"/>
      <c r="BF188" s="128"/>
      <c r="BG188" s="128"/>
      <c r="BH188" s="128"/>
      <c r="BI188" s="128"/>
      <c r="BJ188" s="128"/>
      <c r="BK188" s="128"/>
      <c r="BL188" s="128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128"/>
      <c r="CA188" s="128"/>
      <c r="CB188" s="128"/>
      <c r="CC188" s="128"/>
      <c r="CD188" s="128"/>
      <c r="CE188" s="128"/>
      <c r="CF188" s="128"/>
      <c r="CG188" s="128"/>
      <c r="CH188" s="128"/>
      <c r="CI188" s="128"/>
      <c r="CJ188" s="128"/>
      <c r="CK188" s="128"/>
      <c r="CL188" s="128"/>
      <c r="CM188" s="128"/>
      <c r="CN188" s="128"/>
      <c r="CO188" s="128"/>
      <c r="CP188" s="128"/>
      <c r="CQ188" s="128"/>
      <c r="CR188" s="128"/>
      <c r="CS188" s="128"/>
      <c r="CT188" s="128"/>
      <c r="CU188" s="128"/>
      <c r="CV188" s="128"/>
      <c r="CW188" s="42"/>
      <c r="CX188" s="128"/>
      <c r="CY188" s="128"/>
      <c r="CZ188" s="128"/>
      <c r="DA188" s="128"/>
      <c r="DB188" s="128"/>
      <c r="DC188" s="128"/>
      <c r="DD188" s="128"/>
      <c r="DE188" s="128"/>
      <c r="DF188" s="128"/>
      <c r="DG188" s="128"/>
      <c r="DH188" s="128"/>
      <c r="DI188" s="128"/>
      <c r="DJ188" s="128"/>
      <c r="DK188" s="128"/>
      <c r="DL188" s="128"/>
      <c r="DM188" s="128"/>
      <c r="DN188" s="128"/>
      <c r="DO188" s="128"/>
      <c r="DP188" s="128"/>
      <c r="DQ188" s="128"/>
      <c r="DR188" s="128"/>
      <c r="DS188" s="128"/>
      <c r="DT188" s="128"/>
      <c r="DU188" s="128"/>
      <c r="DV188" s="128"/>
      <c r="DW188" s="128"/>
      <c r="DX188" s="128"/>
      <c r="DY188" s="128"/>
      <c r="DZ188" s="128"/>
      <c r="EA188" s="128"/>
      <c r="EB188" s="128"/>
      <c r="EC188" s="128"/>
      <c r="ED188" s="128"/>
      <c r="EE188" s="128"/>
      <c r="EF188" s="128"/>
      <c r="EG188" s="42"/>
      <c r="EH188" s="128"/>
      <c r="EI188" s="128"/>
      <c r="EJ188" s="128"/>
      <c r="EK188" s="128"/>
      <c r="EL188" s="128"/>
      <c r="EM188" s="128"/>
      <c r="EN188" s="128"/>
      <c r="EO188" s="128"/>
      <c r="EP188" s="128"/>
      <c r="EQ188" s="128"/>
      <c r="ER188" s="128"/>
      <c r="ES188" s="128"/>
      <c r="ET188" s="128"/>
      <c r="EU188" s="128"/>
      <c r="EV188" s="128"/>
      <c r="EW188" s="128"/>
      <c r="EX188" s="128"/>
      <c r="EY188" s="128"/>
      <c r="EZ188" s="128"/>
      <c r="FA188" s="128"/>
      <c r="FB188" s="128"/>
      <c r="FC188" s="128"/>
      <c r="FD188" s="128"/>
      <c r="FE188" s="128"/>
      <c r="FF188" s="128"/>
      <c r="FG188" s="128"/>
      <c r="FH188" s="128"/>
      <c r="FI188" s="128"/>
      <c r="FJ188" s="128"/>
      <c r="FK188" s="128"/>
      <c r="FL188" s="128"/>
      <c r="FM188" s="128"/>
      <c r="FN188" s="128"/>
      <c r="FO188" s="128"/>
      <c r="FP188" s="128"/>
      <c r="FQ188" s="42"/>
      <c r="FR188" s="42"/>
      <c r="FS188" s="42"/>
      <c r="FT188" s="42"/>
      <c r="FU188" s="42"/>
      <c r="FV188" s="128"/>
      <c r="FW188" s="128"/>
      <c r="FX188" s="128"/>
      <c r="FY188" s="128"/>
      <c r="FZ188" s="128"/>
      <c r="GA188" s="128"/>
      <c r="GB188" s="128"/>
      <c r="GC188" s="128"/>
      <c r="GD188" s="128"/>
      <c r="GE188" s="128"/>
      <c r="GF188" s="128"/>
      <c r="GG188" s="128"/>
      <c r="GH188" s="128"/>
      <c r="GI188" s="128"/>
      <c r="GJ188" s="128"/>
      <c r="GK188" s="128"/>
      <c r="GL188" s="128"/>
      <c r="GM188" s="128"/>
      <c r="GN188" s="128"/>
      <c r="GO188" s="128"/>
      <c r="GP188" s="128"/>
      <c r="GQ188" s="128"/>
      <c r="GR188" s="128"/>
      <c r="GS188" s="128"/>
      <c r="GT188" s="128"/>
      <c r="GU188" s="128"/>
      <c r="GV188" s="128"/>
      <c r="GW188" s="128"/>
      <c r="GX188" s="128"/>
      <c r="GY188" s="128"/>
      <c r="GZ188" s="128"/>
      <c r="HA188" s="128"/>
      <c r="HB188" s="128"/>
      <c r="HC188" s="128"/>
      <c r="HD188" s="128"/>
      <c r="HE188" s="128"/>
      <c r="HF188" s="128"/>
      <c r="HG188" s="128"/>
      <c r="HH188" s="128"/>
      <c r="HI188" s="128"/>
      <c r="HJ188" s="128"/>
      <c r="HK188" s="128"/>
      <c r="HL188" s="128"/>
      <c r="HM188" s="128"/>
      <c r="HN188" s="128"/>
      <c r="HO188" s="128"/>
      <c r="HP188" s="128"/>
      <c r="HQ188" s="128"/>
      <c r="HR188" s="128"/>
      <c r="HS188" s="128"/>
      <c r="HT188" s="128"/>
      <c r="HU188" s="128"/>
      <c r="HV188" s="128"/>
      <c r="HW188" s="128"/>
      <c r="HX188" s="128"/>
      <c r="HY188" s="128"/>
      <c r="HZ188" s="128"/>
      <c r="IA188" s="128"/>
      <c r="IB188" s="128"/>
      <c r="IC188" s="128"/>
      <c r="ID188" s="128"/>
      <c r="IE188" s="128"/>
      <c r="IF188" s="128"/>
      <c r="IG188" s="128"/>
      <c r="IH188" s="128"/>
      <c r="II188" s="128"/>
      <c r="IJ188" s="128"/>
      <c r="IK188" s="128"/>
      <c r="IL188" s="128"/>
      <c r="IM188" s="128"/>
      <c r="IN188" s="128"/>
      <c r="IO188" s="128"/>
      <c r="IP188" s="128"/>
      <c r="IQ188" s="128"/>
      <c r="IR188" s="128"/>
      <c r="IS188" s="128"/>
      <c r="IT188" s="128"/>
      <c r="IU188" s="128"/>
      <c r="IV188" s="128"/>
      <c r="IW188" s="128"/>
      <c r="IX188" s="128"/>
      <c r="IY188" s="128"/>
      <c r="IZ188" s="128"/>
      <c r="JA188" s="128"/>
    </row>
    <row r="189" spans="2:261" s="17" customFormat="1" x14ac:dyDescent="0.25">
      <c r="B189" s="33"/>
      <c r="F189" s="35"/>
      <c r="G189" s="111"/>
      <c r="H189" s="33"/>
      <c r="I189" s="33"/>
      <c r="J189" s="42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  <c r="BA189" s="128"/>
      <c r="BB189" s="128"/>
      <c r="BC189" s="128"/>
      <c r="BD189" s="128"/>
      <c r="BE189" s="128"/>
      <c r="BF189" s="128"/>
      <c r="BG189" s="128"/>
      <c r="BH189" s="128"/>
      <c r="BI189" s="128"/>
      <c r="BJ189" s="128"/>
      <c r="BK189" s="128"/>
      <c r="BL189" s="128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128"/>
      <c r="CA189" s="128"/>
      <c r="CB189" s="128"/>
      <c r="CC189" s="128"/>
      <c r="CD189" s="128"/>
      <c r="CE189" s="128"/>
      <c r="CF189" s="128"/>
      <c r="CG189" s="128"/>
      <c r="CH189" s="128"/>
      <c r="CI189" s="128"/>
      <c r="CJ189" s="128"/>
      <c r="CK189" s="128"/>
      <c r="CL189" s="128"/>
      <c r="CM189" s="128"/>
      <c r="CN189" s="128"/>
      <c r="CO189" s="128"/>
      <c r="CP189" s="128"/>
      <c r="CQ189" s="128"/>
      <c r="CR189" s="128"/>
      <c r="CS189" s="128"/>
      <c r="CT189" s="128"/>
      <c r="CU189" s="128"/>
      <c r="CV189" s="128"/>
      <c r="CW189" s="42"/>
      <c r="CX189" s="128"/>
      <c r="CY189" s="128"/>
      <c r="CZ189" s="128"/>
      <c r="DA189" s="128"/>
      <c r="DB189" s="128"/>
      <c r="DC189" s="128"/>
      <c r="DD189" s="128"/>
      <c r="DE189" s="128"/>
      <c r="DF189" s="128"/>
      <c r="DG189" s="128"/>
      <c r="DH189" s="128"/>
      <c r="DI189" s="128"/>
      <c r="DJ189" s="128"/>
      <c r="DK189" s="128"/>
      <c r="DL189" s="128"/>
      <c r="DM189" s="128"/>
      <c r="DN189" s="128"/>
      <c r="DO189" s="128"/>
      <c r="DP189" s="128"/>
      <c r="DQ189" s="128"/>
      <c r="DR189" s="128"/>
      <c r="DS189" s="128"/>
      <c r="DT189" s="128"/>
      <c r="DU189" s="128"/>
      <c r="DV189" s="128"/>
      <c r="DW189" s="128"/>
      <c r="DX189" s="128"/>
      <c r="DY189" s="128"/>
      <c r="DZ189" s="128"/>
      <c r="EA189" s="128"/>
      <c r="EB189" s="128"/>
      <c r="EC189" s="128"/>
      <c r="ED189" s="128"/>
      <c r="EE189" s="128"/>
      <c r="EF189" s="128"/>
      <c r="EG189" s="42"/>
      <c r="EH189" s="128"/>
      <c r="EI189" s="128"/>
      <c r="EJ189" s="128"/>
      <c r="EK189" s="128"/>
      <c r="EL189" s="128"/>
      <c r="EM189" s="128"/>
      <c r="EN189" s="128"/>
      <c r="EO189" s="128"/>
      <c r="EP189" s="128"/>
      <c r="EQ189" s="128"/>
      <c r="ER189" s="128"/>
      <c r="ES189" s="128"/>
      <c r="ET189" s="128"/>
      <c r="EU189" s="128"/>
      <c r="EV189" s="128"/>
      <c r="EW189" s="128"/>
      <c r="EX189" s="128"/>
      <c r="EY189" s="128"/>
      <c r="EZ189" s="128"/>
      <c r="FA189" s="128"/>
      <c r="FB189" s="128"/>
      <c r="FC189" s="128"/>
      <c r="FD189" s="128"/>
      <c r="FE189" s="128"/>
      <c r="FF189" s="128"/>
      <c r="FG189" s="128"/>
      <c r="FH189" s="128"/>
      <c r="FI189" s="128"/>
      <c r="FJ189" s="128"/>
      <c r="FK189" s="128"/>
      <c r="FL189" s="128"/>
      <c r="FM189" s="128"/>
      <c r="FN189" s="128"/>
      <c r="FO189" s="128"/>
      <c r="FP189" s="128"/>
      <c r="FQ189" s="42"/>
      <c r="FR189" s="42"/>
      <c r="FS189" s="42"/>
      <c r="FT189" s="42"/>
      <c r="FU189" s="42"/>
      <c r="FV189" s="128"/>
      <c r="FW189" s="128"/>
      <c r="FX189" s="128"/>
      <c r="FY189" s="128"/>
      <c r="FZ189" s="128"/>
      <c r="GA189" s="128"/>
      <c r="GB189" s="128"/>
      <c r="GC189" s="128"/>
      <c r="GD189" s="128"/>
      <c r="GE189" s="128"/>
      <c r="GF189" s="128"/>
      <c r="GG189" s="128"/>
      <c r="GH189" s="128"/>
      <c r="GI189" s="128"/>
      <c r="GJ189" s="128"/>
      <c r="GK189" s="128"/>
      <c r="GL189" s="128"/>
      <c r="GM189" s="128"/>
      <c r="GN189" s="128"/>
      <c r="GO189" s="128"/>
      <c r="GP189" s="128"/>
      <c r="GQ189" s="128"/>
      <c r="GR189" s="128"/>
      <c r="GS189" s="128"/>
      <c r="GT189" s="128"/>
      <c r="GU189" s="128"/>
      <c r="GV189" s="128"/>
      <c r="GW189" s="128"/>
      <c r="GX189" s="128"/>
      <c r="GY189" s="128"/>
      <c r="GZ189" s="128"/>
      <c r="HA189" s="128"/>
      <c r="HB189" s="128"/>
      <c r="HC189" s="128"/>
      <c r="HD189" s="128"/>
      <c r="HE189" s="128"/>
      <c r="HF189" s="128"/>
      <c r="HG189" s="128"/>
      <c r="HH189" s="128"/>
      <c r="HI189" s="128"/>
      <c r="HJ189" s="128"/>
      <c r="HK189" s="128"/>
      <c r="HL189" s="128"/>
      <c r="HM189" s="128"/>
      <c r="HN189" s="128"/>
      <c r="HO189" s="128"/>
      <c r="HP189" s="128"/>
      <c r="HQ189" s="128"/>
      <c r="HR189" s="128"/>
      <c r="HS189" s="128"/>
      <c r="HT189" s="128"/>
      <c r="HU189" s="128"/>
      <c r="HV189" s="128"/>
      <c r="HW189" s="128"/>
      <c r="HX189" s="128"/>
      <c r="HY189" s="128"/>
      <c r="HZ189" s="128"/>
      <c r="IA189" s="128"/>
      <c r="IB189" s="128"/>
      <c r="IC189" s="128"/>
      <c r="ID189" s="128"/>
      <c r="IE189" s="128"/>
      <c r="IF189" s="128"/>
      <c r="IG189" s="128"/>
      <c r="IH189" s="128"/>
      <c r="II189" s="128"/>
      <c r="IJ189" s="128"/>
      <c r="IK189" s="128"/>
      <c r="IL189" s="128"/>
      <c r="IM189" s="128"/>
      <c r="IN189" s="128"/>
      <c r="IO189" s="128"/>
      <c r="IP189" s="128"/>
      <c r="IQ189" s="128"/>
      <c r="IR189" s="128"/>
      <c r="IS189" s="128"/>
      <c r="IT189" s="128"/>
      <c r="IU189" s="128"/>
      <c r="IV189" s="128"/>
      <c r="IW189" s="128"/>
      <c r="IX189" s="128"/>
      <c r="IY189" s="128"/>
      <c r="IZ189" s="128"/>
      <c r="JA189" s="128"/>
    </row>
    <row r="190" spans="2:261" s="17" customFormat="1" x14ac:dyDescent="0.25">
      <c r="B190" s="33"/>
      <c r="F190" s="35"/>
      <c r="G190" s="111"/>
      <c r="H190" s="33"/>
      <c r="I190" s="33"/>
      <c r="J190" s="42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  <c r="BA190" s="128"/>
      <c r="BB190" s="128"/>
      <c r="BC190" s="128"/>
      <c r="BD190" s="128"/>
      <c r="BE190" s="128"/>
      <c r="BF190" s="128"/>
      <c r="BG190" s="128"/>
      <c r="BH190" s="128"/>
      <c r="BI190" s="128"/>
      <c r="BJ190" s="128"/>
      <c r="BK190" s="128"/>
      <c r="BL190" s="128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128"/>
      <c r="CA190" s="128"/>
      <c r="CB190" s="128"/>
      <c r="CC190" s="128"/>
      <c r="CD190" s="128"/>
      <c r="CE190" s="128"/>
      <c r="CF190" s="128"/>
      <c r="CG190" s="128"/>
      <c r="CH190" s="128"/>
      <c r="CI190" s="128"/>
      <c r="CJ190" s="128"/>
      <c r="CK190" s="128"/>
      <c r="CL190" s="128"/>
      <c r="CM190" s="128"/>
      <c r="CN190" s="128"/>
      <c r="CO190" s="128"/>
      <c r="CP190" s="128"/>
      <c r="CQ190" s="128"/>
      <c r="CR190" s="128"/>
      <c r="CS190" s="128"/>
      <c r="CT190" s="128"/>
      <c r="CU190" s="128"/>
      <c r="CV190" s="128"/>
      <c r="CW190" s="42"/>
      <c r="CX190" s="128"/>
      <c r="CY190" s="128"/>
      <c r="CZ190" s="128"/>
      <c r="DA190" s="128"/>
      <c r="DB190" s="128"/>
      <c r="DC190" s="128"/>
      <c r="DD190" s="128"/>
      <c r="DE190" s="128"/>
      <c r="DF190" s="128"/>
      <c r="DG190" s="128"/>
      <c r="DH190" s="128"/>
      <c r="DI190" s="128"/>
      <c r="DJ190" s="128"/>
      <c r="DK190" s="128"/>
      <c r="DL190" s="128"/>
      <c r="DM190" s="128"/>
      <c r="DN190" s="128"/>
      <c r="DO190" s="128"/>
      <c r="DP190" s="128"/>
      <c r="DQ190" s="128"/>
      <c r="DR190" s="128"/>
      <c r="DS190" s="128"/>
      <c r="DT190" s="128"/>
      <c r="DU190" s="128"/>
      <c r="DV190" s="128"/>
      <c r="DW190" s="128"/>
      <c r="DX190" s="128"/>
      <c r="DY190" s="128"/>
      <c r="DZ190" s="128"/>
      <c r="EA190" s="128"/>
      <c r="EB190" s="128"/>
      <c r="EC190" s="128"/>
      <c r="ED190" s="128"/>
      <c r="EE190" s="128"/>
      <c r="EF190" s="128"/>
      <c r="EG190" s="42"/>
      <c r="EH190" s="128"/>
      <c r="EI190" s="128"/>
      <c r="EJ190" s="128"/>
      <c r="EK190" s="128"/>
      <c r="EL190" s="128"/>
      <c r="EM190" s="128"/>
      <c r="EN190" s="128"/>
      <c r="EO190" s="128"/>
      <c r="EP190" s="128"/>
      <c r="EQ190" s="128"/>
      <c r="ER190" s="128"/>
      <c r="ES190" s="128"/>
      <c r="ET190" s="128"/>
      <c r="EU190" s="128"/>
      <c r="EV190" s="128"/>
      <c r="EW190" s="128"/>
      <c r="EX190" s="128"/>
      <c r="EY190" s="128"/>
      <c r="EZ190" s="128"/>
      <c r="FA190" s="128"/>
      <c r="FB190" s="128"/>
      <c r="FC190" s="128"/>
      <c r="FD190" s="128"/>
      <c r="FE190" s="128"/>
      <c r="FF190" s="128"/>
      <c r="FG190" s="128"/>
      <c r="FH190" s="128"/>
      <c r="FI190" s="128"/>
      <c r="FJ190" s="128"/>
      <c r="FK190" s="128"/>
      <c r="FL190" s="128"/>
      <c r="FM190" s="128"/>
      <c r="FN190" s="128"/>
      <c r="FO190" s="128"/>
      <c r="FP190" s="128"/>
      <c r="FQ190" s="42"/>
      <c r="FR190" s="42"/>
      <c r="FS190" s="42"/>
      <c r="FT190" s="42"/>
      <c r="FU190" s="42"/>
      <c r="FV190" s="128"/>
      <c r="FW190" s="128"/>
      <c r="FX190" s="128"/>
      <c r="FY190" s="128"/>
      <c r="FZ190" s="128"/>
      <c r="GA190" s="128"/>
      <c r="GB190" s="128"/>
      <c r="GC190" s="128"/>
      <c r="GD190" s="128"/>
      <c r="GE190" s="128"/>
      <c r="GF190" s="128"/>
      <c r="GG190" s="128"/>
      <c r="GH190" s="128"/>
      <c r="GI190" s="128"/>
      <c r="GJ190" s="128"/>
      <c r="GK190" s="128"/>
      <c r="GL190" s="128"/>
      <c r="GM190" s="128"/>
      <c r="GN190" s="128"/>
      <c r="GO190" s="128"/>
      <c r="GP190" s="128"/>
      <c r="GQ190" s="128"/>
      <c r="GR190" s="128"/>
      <c r="GS190" s="128"/>
      <c r="GT190" s="128"/>
      <c r="GU190" s="128"/>
      <c r="GV190" s="128"/>
      <c r="GW190" s="128"/>
      <c r="GX190" s="128"/>
      <c r="GY190" s="128"/>
      <c r="GZ190" s="128"/>
      <c r="HA190" s="128"/>
      <c r="HB190" s="128"/>
      <c r="HC190" s="128"/>
      <c r="HD190" s="128"/>
      <c r="HE190" s="128"/>
      <c r="HF190" s="128"/>
      <c r="HG190" s="128"/>
      <c r="HH190" s="128"/>
      <c r="HI190" s="128"/>
      <c r="HJ190" s="128"/>
      <c r="HK190" s="128"/>
      <c r="HL190" s="128"/>
      <c r="HM190" s="128"/>
      <c r="HN190" s="128"/>
      <c r="HO190" s="128"/>
      <c r="HP190" s="128"/>
      <c r="HQ190" s="128"/>
      <c r="HR190" s="128"/>
      <c r="HS190" s="128"/>
      <c r="HT190" s="128"/>
      <c r="HU190" s="128"/>
      <c r="HV190" s="128"/>
      <c r="HW190" s="128"/>
      <c r="HX190" s="128"/>
      <c r="HY190" s="128"/>
      <c r="HZ190" s="128"/>
      <c r="IA190" s="128"/>
      <c r="IB190" s="128"/>
      <c r="IC190" s="128"/>
      <c r="ID190" s="128"/>
      <c r="IE190" s="128"/>
      <c r="IF190" s="128"/>
      <c r="IG190" s="128"/>
      <c r="IH190" s="128"/>
      <c r="II190" s="128"/>
      <c r="IJ190" s="128"/>
      <c r="IK190" s="128"/>
      <c r="IL190" s="128"/>
      <c r="IM190" s="128"/>
      <c r="IN190" s="128"/>
      <c r="IO190" s="128"/>
      <c r="IP190" s="128"/>
      <c r="IQ190" s="128"/>
      <c r="IR190" s="128"/>
      <c r="IS190" s="128"/>
      <c r="IT190" s="128"/>
      <c r="IU190" s="128"/>
      <c r="IV190" s="128"/>
      <c r="IW190" s="128"/>
      <c r="IX190" s="128"/>
      <c r="IY190" s="128"/>
      <c r="IZ190" s="128"/>
      <c r="JA190" s="128"/>
    </row>
    <row r="191" spans="2:261" s="17" customFormat="1" x14ac:dyDescent="0.25">
      <c r="B191" s="33"/>
      <c r="F191" s="35"/>
      <c r="G191" s="111"/>
      <c r="H191" s="33"/>
      <c r="I191" s="33"/>
      <c r="J191" s="42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  <c r="AA191" s="128"/>
      <c r="AB191" s="128"/>
      <c r="AC191" s="128"/>
      <c r="AD191" s="128"/>
      <c r="AE191" s="128"/>
      <c r="AF191" s="128"/>
      <c r="AG191" s="128"/>
      <c r="AH191" s="128"/>
      <c r="AI191" s="128"/>
      <c r="AJ191" s="128"/>
      <c r="AK191" s="128"/>
      <c r="AL191" s="128"/>
      <c r="AM191" s="128"/>
      <c r="AN191" s="128"/>
      <c r="AO191" s="128"/>
      <c r="AP191" s="128"/>
      <c r="AQ191" s="128"/>
      <c r="AR191" s="128"/>
      <c r="AS191" s="128"/>
      <c r="AT191" s="128"/>
      <c r="AU191" s="128"/>
      <c r="AV191" s="128"/>
      <c r="AW191" s="128"/>
      <c r="AX191" s="128"/>
      <c r="AY191" s="128"/>
      <c r="AZ191" s="128"/>
      <c r="BA191" s="128"/>
      <c r="BB191" s="128"/>
      <c r="BC191" s="128"/>
      <c r="BD191" s="128"/>
      <c r="BE191" s="128"/>
      <c r="BF191" s="128"/>
      <c r="BG191" s="128"/>
      <c r="BH191" s="128"/>
      <c r="BI191" s="128"/>
      <c r="BJ191" s="128"/>
      <c r="BK191" s="128"/>
      <c r="BL191" s="128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128"/>
      <c r="CA191" s="128"/>
      <c r="CB191" s="128"/>
      <c r="CC191" s="128"/>
      <c r="CD191" s="128"/>
      <c r="CE191" s="128"/>
      <c r="CF191" s="128"/>
      <c r="CG191" s="128"/>
      <c r="CH191" s="128"/>
      <c r="CI191" s="128"/>
      <c r="CJ191" s="128"/>
      <c r="CK191" s="128"/>
      <c r="CL191" s="128"/>
      <c r="CM191" s="128"/>
      <c r="CN191" s="128"/>
      <c r="CO191" s="128"/>
      <c r="CP191" s="128"/>
      <c r="CQ191" s="128"/>
      <c r="CR191" s="128"/>
      <c r="CS191" s="128"/>
      <c r="CT191" s="128"/>
      <c r="CU191" s="128"/>
      <c r="CV191" s="128"/>
      <c r="CW191" s="42"/>
      <c r="CX191" s="128"/>
      <c r="CY191" s="128"/>
      <c r="CZ191" s="128"/>
      <c r="DA191" s="128"/>
      <c r="DB191" s="128"/>
      <c r="DC191" s="128"/>
      <c r="DD191" s="128"/>
      <c r="DE191" s="128"/>
      <c r="DF191" s="128"/>
      <c r="DG191" s="128"/>
      <c r="DH191" s="128"/>
      <c r="DI191" s="128"/>
      <c r="DJ191" s="128"/>
      <c r="DK191" s="128"/>
      <c r="DL191" s="128"/>
      <c r="DM191" s="128"/>
      <c r="DN191" s="128"/>
      <c r="DO191" s="128"/>
      <c r="DP191" s="128"/>
      <c r="DQ191" s="128"/>
      <c r="DR191" s="128"/>
      <c r="DS191" s="128"/>
      <c r="DT191" s="128"/>
      <c r="DU191" s="128"/>
      <c r="DV191" s="128"/>
      <c r="DW191" s="128"/>
      <c r="DX191" s="128"/>
      <c r="DY191" s="128"/>
      <c r="DZ191" s="128"/>
      <c r="EA191" s="128"/>
      <c r="EB191" s="128"/>
      <c r="EC191" s="128"/>
      <c r="ED191" s="128"/>
      <c r="EE191" s="128"/>
      <c r="EF191" s="128"/>
      <c r="EG191" s="42"/>
      <c r="EH191" s="128"/>
      <c r="EI191" s="128"/>
      <c r="EJ191" s="128"/>
      <c r="EK191" s="128"/>
      <c r="EL191" s="128"/>
      <c r="EM191" s="128"/>
      <c r="EN191" s="128"/>
      <c r="EO191" s="128"/>
      <c r="EP191" s="128"/>
      <c r="EQ191" s="128"/>
      <c r="ER191" s="128"/>
      <c r="ES191" s="128"/>
      <c r="ET191" s="128"/>
      <c r="EU191" s="128"/>
      <c r="EV191" s="128"/>
      <c r="EW191" s="128"/>
      <c r="EX191" s="128"/>
      <c r="EY191" s="128"/>
      <c r="EZ191" s="128"/>
      <c r="FA191" s="128"/>
      <c r="FB191" s="128"/>
      <c r="FC191" s="128"/>
      <c r="FD191" s="128"/>
      <c r="FE191" s="128"/>
      <c r="FF191" s="128"/>
      <c r="FG191" s="128"/>
      <c r="FH191" s="128"/>
      <c r="FI191" s="128"/>
      <c r="FJ191" s="128"/>
      <c r="FK191" s="128"/>
      <c r="FL191" s="128"/>
      <c r="FM191" s="128"/>
      <c r="FN191" s="128"/>
      <c r="FO191" s="128"/>
      <c r="FP191" s="128"/>
      <c r="FQ191" s="42"/>
      <c r="FR191" s="42"/>
      <c r="FS191" s="42"/>
      <c r="FT191" s="42"/>
      <c r="FU191" s="42"/>
      <c r="FV191" s="128"/>
      <c r="FW191" s="128"/>
      <c r="FX191" s="128"/>
      <c r="FY191" s="128"/>
      <c r="FZ191" s="128"/>
      <c r="GA191" s="128"/>
      <c r="GB191" s="128"/>
      <c r="GC191" s="128"/>
      <c r="GD191" s="128"/>
      <c r="GE191" s="128"/>
      <c r="GF191" s="128"/>
      <c r="GG191" s="128"/>
      <c r="GH191" s="128"/>
      <c r="GI191" s="128"/>
      <c r="GJ191" s="128"/>
      <c r="GK191" s="128"/>
      <c r="GL191" s="128"/>
      <c r="GM191" s="128"/>
      <c r="GN191" s="128"/>
      <c r="GO191" s="128"/>
      <c r="GP191" s="128"/>
      <c r="GQ191" s="128"/>
      <c r="GR191" s="128"/>
      <c r="GS191" s="128"/>
      <c r="GT191" s="128"/>
      <c r="GU191" s="128"/>
      <c r="GV191" s="128"/>
      <c r="GW191" s="128"/>
      <c r="GX191" s="128"/>
      <c r="GY191" s="128"/>
      <c r="GZ191" s="128"/>
      <c r="HA191" s="128"/>
      <c r="HB191" s="128"/>
      <c r="HC191" s="128"/>
      <c r="HD191" s="128"/>
      <c r="HE191" s="128"/>
      <c r="HF191" s="128"/>
      <c r="HG191" s="128"/>
      <c r="HH191" s="128"/>
      <c r="HI191" s="128"/>
      <c r="HJ191" s="128"/>
      <c r="HK191" s="128"/>
      <c r="HL191" s="128"/>
      <c r="HM191" s="128"/>
      <c r="HN191" s="128"/>
      <c r="HO191" s="128"/>
      <c r="HP191" s="128"/>
      <c r="HQ191" s="128"/>
      <c r="HR191" s="128"/>
      <c r="HS191" s="128"/>
      <c r="HT191" s="128"/>
      <c r="HU191" s="128"/>
      <c r="HV191" s="128"/>
      <c r="HW191" s="128"/>
      <c r="HX191" s="128"/>
      <c r="HY191" s="128"/>
      <c r="HZ191" s="128"/>
      <c r="IA191" s="128"/>
      <c r="IB191" s="128"/>
      <c r="IC191" s="128"/>
      <c r="ID191" s="128"/>
      <c r="IE191" s="128"/>
      <c r="IF191" s="128"/>
      <c r="IG191" s="128"/>
      <c r="IH191" s="128"/>
      <c r="II191" s="128"/>
      <c r="IJ191" s="128"/>
      <c r="IK191" s="128"/>
      <c r="IL191" s="128"/>
      <c r="IM191" s="128"/>
      <c r="IN191" s="128"/>
      <c r="IO191" s="128"/>
      <c r="IP191" s="128"/>
      <c r="IQ191" s="128"/>
      <c r="IR191" s="128"/>
      <c r="IS191" s="128"/>
      <c r="IT191" s="128"/>
      <c r="IU191" s="128"/>
      <c r="IV191" s="128"/>
      <c r="IW191" s="128"/>
      <c r="IX191" s="128"/>
      <c r="IY191" s="128"/>
      <c r="IZ191" s="128"/>
      <c r="JA191" s="128"/>
    </row>
    <row r="192" spans="2:261" s="17" customFormat="1" x14ac:dyDescent="0.25">
      <c r="B192" s="33"/>
      <c r="F192" s="35"/>
      <c r="G192" s="111"/>
      <c r="H192" s="33"/>
      <c r="I192" s="33"/>
      <c r="J192" s="42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8"/>
      <c r="AA192" s="128"/>
      <c r="AB192" s="128"/>
      <c r="AC192" s="128"/>
      <c r="AD192" s="128"/>
      <c r="AE192" s="128"/>
      <c r="AF192" s="128"/>
      <c r="AG192" s="128"/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8"/>
      <c r="AV192" s="128"/>
      <c r="AW192" s="128"/>
      <c r="AX192" s="128"/>
      <c r="AY192" s="128"/>
      <c r="AZ192" s="128"/>
      <c r="BA192" s="128"/>
      <c r="BB192" s="128"/>
      <c r="BC192" s="128"/>
      <c r="BD192" s="128"/>
      <c r="BE192" s="128"/>
      <c r="BF192" s="128"/>
      <c r="BG192" s="128"/>
      <c r="BH192" s="128"/>
      <c r="BI192" s="128"/>
      <c r="BJ192" s="128"/>
      <c r="BK192" s="128"/>
      <c r="BL192" s="128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128"/>
      <c r="CA192" s="128"/>
      <c r="CB192" s="128"/>
      <c r="CC192" s="128"/>
      <c r="CD192" s="128"/>
      <c r="CE192" s="128"/>
      <c r="CF192" s="128"/>
      <c r="CG192" s="128"/>
      <c r="CH192" s="128"/>
      <c r="CI192" s="128"/>
      <c r="CJ192" s="128"/>
      <c r="CK192" s="128"/>
      <c r="CL192" s="128"/>
      <c r="CM192" s="128"/>
      <c r="CN192" s="128"/>
      <c r="CO192" s="128"/>
      <c r="CP192" s="128"/>
      <c r="CQ192" s="128"/>
      <c r="CR192" s="128"/>
      <c r="CS192" s="128"/>
      <c r="CT192" s="128"/>
      <c r="CU192" s="128"/>
      <c r="CV192" s="128"/>
      <c r="CW192" s="42"/>
      <c r="CX192" s="128"/>
      <c r="CY192" s="128"/>
      <c r="CZ192" s="128"/>
      <c r="DA192" s="128"/>
      <c r="DB192" s="128"/>
      <c r="DC192" s="128"/>
      <c r="DD192" s="128"/>
      <c r="DE192" s="128"/>
      <c r="DF192" s="128"/>
      <c r="DG192" s="128"/>
      <c r="DH192" s="128"/>
      <c r="DI192" s="128"/>
      <c r="DJ192" s="128"/>
      <c r="DK192" s="128"/>
      <c r="DL192" s="128"/>
      <c r="DM192" s="128"/>
      <c r="DN192" s="128"/>
      <c r="DO192" s="128"/>
      <c r="DP192" s="128"/>
      <c r="DQ192" s="128"/>
      <c r="DR192" s="128"/>
      <c r="DS192" s="128"/>
      <c r="DT192" s="128"/>
      <c r="DU192" s="128"/>
      <c r="DV192" s="128"/>
      <c r="DW192" s="128"/>
      <c r="DX192" s="128"/>
      <c r="DY192" s="128"/>
      <c r="DZ192" s="128"/>
      <c r="EA192" s="128"/>
      <c r="EB192" s="128"/>
      <c r="EC192" s="128"/>
      <c r="ED192" s="128"/>
      <c r="EE192" s="128"/>
      <c r="EF192" s="128"/>
      <c r="EG192" s="42"/>
      <c r="EH192" s="128"/>
      <c r="EI192" s="128"/>
      <c r="EJ192" s="128"/>
      <c r="EK192" s="128"/>
      <c r="EL192" s="128"/>
      <c r="EM192" s="128"/>
      <c r="EN192" s="128"/>
      <c r="EO192" s="128"/>
      <c r="EP192" s="128"/>
      <c r="EQ192" s="128"/>
      <c r="ER192" s="128"/>
      <c r="ES192" s="128"/>
      <c r="ET192" s="128"/>
      <c r="EU192" s="128"/>
      <c r="EV192" s="128"/>
      <c r="EW192" s="128"/>
      <c r="EX192" s="128"/>
      <c r="EY192" s="128"/>
      <c r="EZ192" s="128"/>
      <c r="FA192" s="128"/>
      <c r="FB192" s="128"/>
      <c r="FC192" s="128"/>
      <c r="FD192" s="128"/>
      <c r="FE192" s="128"/>
      <c r="FF192" s="128"/>
      <c r="FG192" s="128"/>
      <c r="FH192" s="128"/>
      <c r="FI192" s="128"/>
      <c r="FJ192" s="128"/>
      <c r="FK192" s="128"/>
      <c r="FL192" s="128"/>
      <c r="FM192" s="128"/>
      <c r="FN192" s="128"/>
      <c r="FO192" s="128"/>
      <c r="FP192" s="128"/>
      <c r="FQ192" s="42"/>
      <c r="FR192" s="42"/>
      <c r="FS192" s="42"/>
      <c r="FT192" s="42"/>
      <c r="FU192" s="42"/>
      <c r="FV192" s="128"/>
      <c r="FW192" s="128"/>
      <c r="FX192" s="128"/>
      <c r="FY192" s="128"/>
      <c r="FZ192" s="128"/>
      <c r="GA192" s="128"/>
      <c r="GB192" s="128"/>
      <c r="GC192" s="128"/>
      <c r="GD192" s="128"/>
      <c r="GE192" s="128"/>
      <c r="GF192" s="128"/>
      <c r="GG192" s="128"/>
      <c r="GH192" s="128"/>
      <c r="GI192" s="128"/>
      <c r="GJ192" s="128"/>
      <c r="GK192" s="128"/>
      <c r="GL192" s="128"/>
      <c r="GM192" s="128"/>
      <c r="GN192" s="128"/>
      <c r="GO192" s="128"/>
      <c r="GP192" s="128"/>
      <c r="GQ192" s="128"/>
      <c r="GR192" s="128"/>
      <c r="GS192" s="128"/>
      <c r="GT192" s="128"/>
      <c r="GU192" s="128"/>
      <c r="GV192" s="128"/>
      <c r="GW192" s="128"/>
      <c r="GX192" s="128"/>
      <c r="GY192" s="128"/>
      <c r="GZ192" s="128"/>
      <c r="HA192" s="128"/>
      <c r="HB192" s="128"/>
      <c r="HC192" s="128"/>
      <c r="HD192" s="128"/>
      <c r="HE192" s="128"/>
      <c r="HF192" s="128"/>
      <c r="HG192" s="128"/>
      <c r="HH192" s="128"/>
      <c r="HI192" s="128"/>
      <c r="HJ192" s="128"/>
      <c r="HK192" s="128"/>
      <c r="HL192" s="128"/>
      <c r="HM192" s="128"/>
      <c r="HN192" s="128"/>
      <c r="HO192" s="128"/>
      <c r="HP192" s="128"/>
      <c r="HQ192" s="128"/>
      <c r="HR192" s="128"/>
      <c r="HS192" s="128"/>
      <c r="HT192" s="128"/>
      <c r="HU192" s="128"/>
      <c r="HV192" s="128"/>
      <c r="HW192" s="128"/>
      <c r="HX192" s="128"/>
      <c r="HY192" s="128"/>
      <c r="HZ192" s="128"/>
      <c r="IA192" s="128"/>
      <c r="IB192" s="128"/>
      <c r="IC192" s="128"/>
      <c r="ID192" s="128"/>
      <c r="IE192" s="128"/>
      <c r="IF192" s="128"/>
      <c r="IG192" s="128"/>
      <c r="IH192" s="128"/>
      <c r="II192" s="128"/>
      <c r="IJ192" s="128"/>
      <c r="IK192" s="128"/>
      <c r="IL192" s="128"/>
      <c r="IM192" s="128"/>
      <c r="IN192" s="128"/>
      <c r="IO192" s="128"/>
      <c r="IP192" s="128"/>
      <c r="IQ192" s="128"/>
      <c r="IR192" s="128"/>
      <c r="IS192" s="128"/>
      <c r="IT192" s="128"/>
      <c r="IU192" s="128"/>
      <c r="IV192" s="128"/>
      <c r="IW192" s="128"/>
      <c r="IX192" s="128"/>
      <c r="IY192" s="128"/>
      <c r="IZ192" s="128"/>
      <c r="JA192" s="128"/>
    </row>
    <row r="193" spans="2:261" s="17" customFormat="1" x14ac:dyDescent="0.25">
      <c r="B193" s="33"/>
      <c r="F193" s="35"/>
      <c r="G193" s="111"/>
      <c r="H193" s="33"/>
      <c r="I193" s="33"/>
      <c r="J193" s="42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  <c r="AA193" s="128"/>
      <c r="AB193" s="128"/>
      <c r="AC193" s="128"/>
      <c r="AD193" s="128"/>
      <c r="AE193" s="128"/>
      <c r="AF193" s="128"/>
      <c r="AG193" s="128"/>
      <c r="AH193" s="128"/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8"/>
      <c r="AZ193" s="128"/>
      <c r="BA193" s="128"/>
      <c r="BB193" s="128"/>
      <c r="BC193" s="128"/>
      <c r="BD193" s="128"/>
      <c r="BE193" s="128"/>
      <c r="BF193" s="128"/>
      <c r="BG193" s="128"/>
      <c r="BH193" s="128"/>
      <c r="BI193" s="128"/>
      <c r="BJ193" s="128"/>
      <c r="BK193" s="128"/>
      <c r="BL193" s="128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128"/>
      <c r="CA193" s="128"/>
      <c r="CB193" s="128"/>
      <c r="CC193" s="128"/>
      <c r="CD193" s="128"/>
      <c r="CE193" s="128"/>
      <c r="CF193" s="128"/>
      <c r="CG193" s="128"/>
      <c r="CH193" s="128"/>
      <c r="CI193" s="128"/>
      <c r="CJ193" s="128"/>
      <c r="CK193" s="128"/>
      <c r="CL193" s="128"/>
      <c r="CM193" s="128"/>
      <c r="CN193" s="128"/>
      <c r="CO193" s="128"/>
      <c r="CP193" s="128"/>
      <c r="CQ193" s="128"/>
      <c r="CR193" s="128"/>
      <c r="CS193" s="128"/>
      <c r="CT193" s="128"/>
      <c r="CU193" s="128"/>
      <c r="CV193" s="128"/>
      <c r="CW193" s="42"/>
      <c r="CX193" s="128"/>
      <c r="CY193" s="128"/>
      <c r="CZ193" s="128"/>
      <c r="DA193" s="128"/>
      <c r="DB193" s="128"/>
      <c r="DC193" s="128"/>
      <c r="DD193" s="128"/>
      <c r="DE193" s="128"/>
      <c r="DF193" s="128"/>
      <c r="DG193" s="128"/>
      <c r="DH193" s="128"/>
      <c r="DI193" s="128"/>
      <c r="DJ193" s="128"/>
      <c r="DK193" s="128"/>
      <c r="DL193" s="128"/>
      <c r="DM193" s="128"/>
      <c r="DN193" s="128"/>
      <c r="DO193" s="128"/>
      <c r="DP193" s="128"/>
      <c r="DQ193" s="128"/>
      <c r="DR193" s="128"/>
      <c r="DS193" s="128"/>
      <c r="DT193" s="128"/>
      <c r="DU193" s="128"/>
      <c r="DV193" s="128"/>
      <c r="DW193" s="128"/>
      <c r="DX193" s="128"/>
      <c r="DY193" s="128"/>
      <c r="DZ193" s="128"/>
      <c r="EA193" s="128"/>
      <c r="EB193" s="128"/>
      <c r="EC193" s="128"/>
      <c r="ED193" s="128"/>
      <c r="EE193" s="128"/>
      <c r="EF193" s="128"/>
      <c r="EG193" s="42"/>
      <c r="EH193" s="128"/>
      <c r="EI193" s="128"/>
      <c r="EJ193" s="128"/>
      <c r="EK193" s="128"/>
      <c r="EL193" s="128"/>
      <c r="EM193" s="128"/>
      <c r="EN193" s="128"/>
      <c r="EO193" s="128"/>
      <c r="EP193" s="128"/>
      <c r="EQ193" s="128"/>
      <c r="ER193" s="128"/>
      <c r="ES193" s="128"/>
      <c r="ET193" s="128"/>
      <c r="EU193" s="128"/>
      <c r="EV193" s="128"/>
      <c r="EW193" s="128"/>
      <c r="EX193" s="128"/>
      <c r="EY193" s="128"/>
      <c r="EZ193" s="128"/>
      <c r="FA193" s="128"/>
      <c r="FB193" s="128"/>
      <c r="FC193" s="128"/>
      <c r="FD193" s="128"/>
      <c r="FE193" s="128"/>
      <c r="FF193" s="128"/>
      <c r="FG193" s="128"/>
      <c r="FH193" s="128"/>
      <c r="FI193" s="128"/>
      <c r="FJ193" s="128"/>
      <c r="FK193" s="128"/>
      <c r="FL193" s="128"/>
      <c r="FM193" s="128"/>
      <c r="FN193" s="128"/>
      <c r="FO193" s="128"/>
      <c r="FP193" s="128"/>
      <c r="FQ193" s="42"/>
      <c r="FR193" s="42"/>
      <c r="FS193" s="42"/>
      <c r="FT193" s="42"/>
      <c r="FU193" s="42"/>
      <c r="FV193" s="128"/>
      <c r="FW193" s="128"/>
      <c r="FX193" s="128"/>
      <c r="FY193" s="128"/>
      <c r="FZ193" s="128"/>
      <c r="GA193" s="128"/>
      <c r="GB193" s="128"/>
      <c r="GC193" s="128"/>
      <c r="GD193" s="128"/>
      <c r="GE193" s="128"/>
      <c r="GF193" s="128"/>
      <c r="GG193" s="128"/>
      <c r="GH193" s="128"/>
      <c r="GI193" s="128"/>
      <c r="GJ193" s="128"/>
      <c r="GK193" s="128"/>
      <c r="GL193" s="128"/>
      <c r="GM193" s="128"/>
      <c r="GN193" s="128"/>
      <c r="GO193" s="128"/>
      <c r="GP193" s="128"/>
      <c r="GQ193" s="128"/>
      <c r="GR193" s="128"/>
      <c r="GS193" s="128"/>
      <c r="GT193" s="128"/>
      <c r="GU193" s="128"/>
      <c r="GV193" s="128"/>
      <c r="GW193" s="128"/>
      <c r="GX193" s="128"/>
      <c r="GY193" s="128"/>
      <c r="GZ193" s="128"/>
      <c r="HA193" s="128"/>
      <c r="HB193" s="128"/>
      <c r="HC193" s="128"/>
      <c r="HD193" s="128"/>
      <c r="HE193" s="128"/>
      <c r="HF193" s="128"/>
      <c r="HG193" s="128"/>
      <c r="HH193" s="128"/>
      <c r="HI193" s="128"/>
      <c r="HJ193" s="128"/>
      <c r="HK193" s="128"/>
      <c r="HL193" s="128"/>
      <c r="HM193" s="128"/>
      <c r="HN193" s="128"/>
      <c r="HO193" s="128"/>
      <c r="HP193" s="128"/>
      <c r="HQ193" s="128"/>
      <c r="HR193" s="128"/>
      <c r="HS193" s="128"/>
      <c r="HT193" s="128"/>
      <c r="HU193" s="128"/>
      <c r="HV193" s="128"/>
      <c r="HW193" s="128"/>
      <c r="HX193" s="128"/>
      <c r="HY193" s="128"/>
      <c r="HZ193" s="128"/>
      <c r="IA193" s="128"/>
      <c r="IB193" s="128"/>
      <c r="IC193" s="128"/>
      <c r="ID193" s="128"/>
      <c r="IE193" s="128"/>
      <c r="IF193" s="128"/>
      <c r="IG193" s="128"/>
      <c r="IH193" s="128"/>
      <c r="II193" s="128"/>
      <c r="IJ193" s="128"/>
      <c r="IK193" s="128"/>
      <c r="IL193" s="128"/>
      <c r="IM193" s="128"/>
      <c r="IN193" s="128"/>
      <c r="IO193" s="128"/>
      <c r="IP193" s="128"/>
      <c r="IQ193" s="128"/>
      <c r="IR193" s="128"/>
      <c r="IS193" s="128"/>
      <c r="IT193" s="128"/>
      <c r="IU193" s="128"/>
      <c r="IV193" s="128"/>
      <c r="IW193" s="128"/>
      <c r="IX193" s="128"/>
      <c r="IY193" s="128"/>
      <c r="IZ193" s="128"/>
      <c r="JA193" s="128"/>
    </row>
    <row r="194" spans="2:261" s="17" customFormat="1" x14ac:dyDescent="0.25">
      <c r="B194" s="33"/>
      <c r="F194" s="35"/>
      <c r="G194" s="111"/>
      <c r="H194" s="33"/>
      <c r="I194" s="33"/>
      <c r="J194" s="42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  <c r="AA194" s="128"/>
      <c r="AB194" s="128"/>
      <c r="AC194" s="128"/>
      <c r="AD194" s="128"/>
      <c r="AE194" s="128"/>
      <c r="AF194" s="128"/>
      <c r="AG194" s="128"/>
      <c r="AH194" s="128"/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8"/>
      <c r="AT194" s="128"/>
      <c r="AU194" s="128"/>
      <c r="AV194" s="128"/>
      <c r="AW194" s="128"/>
      <c r="AX194" s="128"/>
      <c r="AY194" s="128"/>
      <c r="AZ194" s="128"/>
      <c r="BA194" s="128"/>
      <c r="BB194" s="128"/>
      <c r="BC194" s="128"/>
      <c r="BD194" s="128"/>
      <c r="BE194" s="128"/>
      <c r="BF194" s="128"/>
      <c r="BG194" s="128"/>
      <c r="BH194" s="128"/>
      <c r="BI194" s="128"/>
      <c r="BJ194" s="128"/>
      <c r="BK194" s="128"/>
      <c r="BL194" s="128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128"/>
      <c r="CA194" s="128"/>
      <c r="CB194" s="128"/>
      <c r="CC194" s="128"/>
      <c r="CD194" s="128"/>
      <c r="CE194" s="128"/>
      <c r="CF194" s="128"/>
      <c r="CG194" s="128"/>
      <c r="CH194" s="128"/>
      <c r="CI194" s="128"/>
      <c r="CJ194" s="128"/>
      <c r="CK194" s="128"/>
      <c r="CL194" s="128"/>
      <c r="CM194" s="128"/>
      <c r="CN194" s="128"/>
      <c r="CO194" s="128"/>
      <c r="CP194" s="128"/>
      <c r="CQ194" s="128"/>
      <c r="CR194" s="128"/>
      <c r="CS194" s="128"/>
      <c r="CT194" s="128"/>
      <c r="CU194" s="128"/>
      <c r="CV194" s="128"/>
      <c r="CW194" s="42"/>
      <c r="CX194" s="128"/>
      <c r="CY194" s="128"/>
      <c r="CZ194" s="128"/>
      <c r="DA194" s="128"/>
      <c r="DB194" s="128"/>
      <c r="DC194" s="128"/>
      <c r="DD194" s="128"/>
      <c r="DE194" s="128"/>
      <c r="DF194" s="128"/>
      <c r="DG194" s="128"/>
      <c r="DH194" s="128"/>
      <c r="DI194" s="128"/>
      <c r="DJ194" s="128"/>
      <c r="DK194" s="128"/>
      <c r="DL194" s="128"/>
      <c r="DM194" s="128"/>
      <c r="DN194" s="128"/>
      <c r="DO194" s="128"/>
      <c r="DP194" s="128"/>
      <c r="DQ194" s="128"/>
      <c r="DR194" s="128"/>
      <c r="DS194" s="128"/>
      <c r="DT194" s="128"/>
      <c r="DU194" s="128"/>
      <c r="DV194" s="128"/>
      <c r="DW194" s="128"/>
      <c r="DX194" s="128"/>
      <c r="DY194" s="128"/>
      <c r="DZ194" s="128"/>
      <c r="EA194" s="128"/>
      <c r="EB194" s="128"/>
      <c r="EC194" s="128"/>
      <c r="ED194" s="128"/>
      <c r="EE194" s="128"/>
      <c r="EF194" s="128"/>
      <c r="EG194" s="42"/>
      <c r="EH194" s="128"/>
      <c r="EI194" s="128"/>
      <c r="EJ194" s="128"/>
      <c r="EK194" s="128"/>
      <c r="EL194" s="128"/>
      <c r="EM194" s="128"/>
      <c r="EN194" s="128"/>
      <c r="EO194" s="128"/>
      <c r="EP194" s="128"/>
      <c r="EQ194" s="128"/>
      <c r="ER194" s="128"/>
      <c r="ES194" s="128"/>
      <c r="ET194" s="128"/>
      <c r="EU194" s="128"/>
      <c r="EV194" s="128"/>
      <c r="EW194" s="128"/>
      <c r="EX194" s="128"/>
      <c r="EY194" s="128"/>
      <c r="EZ194" s="128"/>
      <c r="FA194" s="128"/>
      <c r="FB194" s="128"/>
      <c r="FC194" s="128"/>
      <c r="FD194" s="128"/>
      <c r="FE194" s="128"/>
      <c r="FF194" s="128"/>
      <c r="FG194" s="128"/>
      <c r="FH194" s="128"/>
      <c r="FI194" s="128"/>
      <c r="FJ194" s="128"/>
      <c r="FK194" s="128"/>
      <c r="FL194" s="128"/>
      <c r="FM194" s="128"/>
      <c r="FN194" s="128"/>
      <c r="FO194" s="128"/>
      <c r="FP194" s="128"/>
      <c r="FQ194" s="42"/>
      <c r="FR194" s="42"/>
      <c r="FS194" s="42"/>
      <c r="FT194" s="42"/>
      <c r="FU194" s="42"/>
      <c r="FV194" s="128"/>
      <c r="FW194" s="128"/>
      <c r="FX194" s="128"/>
      <c r="FY194" s="128"/>
      <c r="FZ194" s="128"/>
      <c r="GA194" s="128"/>
      <c r="GB194" s="128"/>
      <c r="GC194" s="128"/>
      <c r="GD194" s="128"/>
      <c r="GE194" s="128"/>
      <c r="GF194" s="128"/>
      <c r="GG194" s="128"/>
      <c r="GH194" s="128"/>
      <c r="GI194" s="128"/>
      <c r="GJ194" s="128"/>
      <c r="GK194" s="128"/>
      <c r="GL194" s="128"/>
      <c r="GM194" s="128"/>
      <c r="GN194" s="128"/>
      <c r="GO194" s="128"/>
      <c r="GP194" s="128"/>
      <c r="GQ194" s="128"/>
      <c r="GR194" s="128"/>
      <c r="GS194" s="128"/>
      <c r="GT194" s="128"/>
      <c r="GU194" s="128"/>
      <c r="GV194" s="128"/>
      <c r="GW194" s="128"/>
      <c r="GX194" s="128"/>
      <c r="GY194" s="128"/>
      <c r="GZ194" s="128"/>
      <c r="HA194" s="128"/>
      <c r="HB194" s="128"/>
      <c r="HC194" s="128"/>
      <c r="HD194" s="128"/>
      <c r="HE194" s="128"/>
      <c r="HF194" s="128"/>
      <c r="HG194" s="128"/>
      <c r="HH194" s="128"/>
      <c r="HI194" s="128"/>
      <c r="HJ194" s="128"/>
      <c r="HK194" s="128"/>
      <c r="HL194" s="128"/>
      <c r="HM194" s="128"/>
      <c r="HN194" s="128"/>
      <c r="HO194" s="128"/>
      <c r="HP194" s="128"/>
      <c r="HQ194" s="128"/>
      <c r="HR194" s="128"/>
      <c r="HS194" s="128"/>
      <c r="HT194" s="128"/>
      <c r="HU194" s="128"/>
      <c r="HV194" s="128"/>
      <c r="HW194" s="128"/>
      <c r="HX194" s="128"/>
      <c r="HY194" s="128"/>
      <c r="HZ194" s="128"/>
      <c r="IA194" s="128"/>
      <c r="IB194" s="128"/>
      <c r="IC194" s="128"/>
      <c r="ID194" s="128"/>
      <c r="IE194" s="128"/>
      <c r="IF194" s="128"/>
      <c r="IG194" s="128"/>
      <c r="IH194" s="128"/>
      <c r="II194" s="128"/>
      <c r="IJ194" s="128"/>
      <c r="IK194" s="128"/>
      <c r="IL194" s="128"/>
      <c r="IM194" s="128"/>
      <c r="IN194" s="128"/>
      <c r="IO194" s="128"/>
      <c r="IP194" s="128"/>
      <c r="IQ194" s="128"/>
      <c r="IR194" s="128"/>
      <c r="IS194" s="128"/>
      <c r="IT194" s="128"/>
      <c r="IU194" s="128"/>
      <c r="IV194" s="128"/>
      <c r="IW194" s="128"/>
      <c r="IX194" s="128"/>
      <c r="IY194" s="128"/>
      <c r="IZ194" s="128"/>
      <c r="JA194" s="128"/>
    </row>
    <row r="195" spans="2:261" s="17" customFormat="1" x14ac:dyDescent="0.25">
      <c r="B195" s="33"/>
      <c r="F195" s="35"/>
      <c r="G195" s="111"/>
      <c r="H195" s="33"/>
      <c r="I195" s="33"/>
      <c r="J195" s="42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  <c r="AA195" s="128"/>
      <c r="AB195" s="128"/>
      <c r="AC195" s="128"/>
      <c r="AD195" s="128"/>
      <c r="AE195" s="128"/>
      <c r="AF195" s="128"/>
      <c r="AG195" s="128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128"/>
      <c r="CA195" s="128"/>
      <c r="CB195" s="128"/>
      <c r="CC195" s="128"/>
      <c r="CD195" s="128"/>
      <c r="CE195" s="128"/>
      <c r="CF195" s="128"/>
      <c r="CG195" s="128"/>
      <c r="CH195" s="128"/>
      <c r="CI195" s="128"/>
      <c r="CJ195" s="128"/>
      <c r="CK195" s="128"/>
      <c r="CL195" s="128"/>
      <c r="CM195" s="128"/>
      <c r="CN195" s="128"/>
      <c r="CO195" s="128"/>
      <c r="CP195" s="128"/>
      <c r="CQ195" s="128"/>
      <c r="CR195" s="128"/>
      <c r="CS195" s="128"/>
      <c r="CT195" s="128"/>
      <c r="CU195" s="128"/>
      <c r="CV195" s="128"/>
      <c r="CW195" s="42"/>
      <c r="CX195" s="128"/>
      <c r="CY195" s="128"/>
      <c r="CZ195" s="128"/>
      <c r="DA195" s="128"/>
      <c r="DB195" s="128"/>
      <c r="DC195" s="128"/>
      <c r="DD195" s="128"/>
      <c r="DE195" s="128"/>
      <c r="DF195" s="128"/>
      <c r="DG195" s="128"/>
      <c r="DH195" s="128"/>
      <c r="DI195" s="128"/>
      <c r="DJ195" s="128"/>
      <c r="DK195" s="128"/>
      <c r="DL195" s="128"/>
      <c r="DM195" s="128"/>
      <c r="DN195" s="128"/>
      <c r="DO195" s="128"/>
      <c r="DP195" s="128"/>
      <c r="DQ195" s="128"/>
      <c r="DR195" s="128"/>
      <c r="DS195" s="128"/>
      <c r="DT195" s="128"/>
      <c r="DU195" s="128"/>
      <c r="DV195" s="128"/>
      <c r="DW195" s="128"/>
      <c r="DX195" s="128"/>
      <c r="DY195" s="128"/>
      <c r="DZ195" s="128"/>
      <c r="EA195" s="128"/>
      <c r="EB195" s="128"/>
      <c r="EC195" s="128"/>
      <c r="ED195" s="128"/>
      <c r="EE195" s="128"/>
      <c r="EF195" s="128"/>
      <c r="EG195" s="42"/>
      <c r="EH195" s="128"/>
      <c r="EI195" s="128"/>
      <c r="EJ195" s="128"/>
      <c r="EK195" s="128"/>
      <c r="EL195" s="128"/>
      <c r="EM195" s="128"/>
      <c r="EN195" s="128"/>
      <c r="EO195" s="128"/>
      <c r="EP195" s="128"/>
      <c r="EQ195" s="128"/>
      <c r="ER195" s="128"/>
      <c r="ES195" s="128"/>
      <c r="ET195" s="128"/>
      <c r="EU195" s="128"/>
      <c r="EV195" s="128"/>
      <c r="EW195" s="128"/>
      <c r="EX195" s="128"/>
      <c r="EY195" s="128"/>
      <c r="EZ195" s="128"/>
      <c r="FA195" s="128"/>
      <c r="FB195" s="128"/>
      <c r="FC195" s="128"/>
      <c r="FD195" s="128"/>
      <c r="FE195" s="128"/>
      <c r="FF195" s="128"/>
      <c r="FG195" s="128"/>
      <c r="FH195" s="128"/>
      <c r="FI195" s="128"/>
      <c r="FJ195" s="128"/>
      <c r="FK195" s="128"/>
      <c r="FL195" s="128"/>
      <c r="FM195" s="128"/>
      <c r="FN195" s="128"/>
      <c r="FO195" s="128"/>
      <c r="FP195" s="128"/>
      <c r="FQ195" s="42"/>
      <c r="FR195" s="42"/>
      <c r="FS195" s="42"/>
      <c r="FT195" s="42"/>
      <c r="FU195" s="42"/>
      <c r="FV195" s="128"/>
      <c r="FW195" s="128"/>
      <c r="FX195" s="128"/>
      <c r="FY195" s="128"/>
      <c r="FZ195" s="128"/>
      <c r="GA195" s="128"/>
      <c r="GB195" s="128"/>
      <c r="GC195" s="128"/>
      <c r="GD195" s="128"/>
      <c r="GE195" s="128"/>
      <c r="GF195" s="128"/>
      <c r="GG195" s="128"/>
      <c r="GH195" s="128"/>
      <c r="GI195" s="128"/>
      <c r="GJ195" s="128"/>
      <c r="GK195" s="128"/>
      <c r="GL195" s="128"/>
      <c r="GM195" s="128"/>
      <c r="GN195" s="128"/>
      <c r="GO195" s="128"/>
      <c r="GP195" s="128"/>
      <c r="GQ195" s="128"/>
      <c r="GR195" s="128"/>
      <c r="GS195" s="128"/>
      <c r="GT195" s="128"/>
      <c r="GU195" s="128"/>
      <c r="GV195" s="128"/>
      <c r="GW195" s="128"/>
      <c r="GX195" s="128"/>
      <c r="GY195" s="128"/>
      <c r="GZ195" s="128"/>
      <c r="HA195" s="128"/>
      <c r="HB195" s="128"/>
      <c r="HC195" s="128"/>
      <c r="HD195" s="128"/>
      <c r="HE195" s="128"/>
      <c r="HF195" s="128"/>
      <c r="HG195" s="128"/>
      <c r="HH195" s="128"/>
      <c r="HI195" s="128"/>
      <c r="HJ195" s="128"/>
      <c r="HK195" s="128"/>
      <c r="HL195" s="128"/>
      <c r="HM195" s="128"/>
      <c r="HN195" s="128"/>
      <c r="HO195" s="128"/>
      <c r="HP195" s="128"/>
      <c r="HQ195" s="128"/>
      <c r="HR195" s="128"/>
      <c r="HS195" s="128"/>
      <c r="HT195" s="128"/>
      <c r="HU195" s="128"/>
      <c r="HV195" s="128"/>
      <c r="HW195" s="128"/>
      <c r="HX195" s="128"/>
      <c r="HY195" s="128"/>
      <c r="HZ195" s="128"/>
      <c r="IA195" s="128"/>
      <c r="IB195" s="128"/>
      <c r="IC195" s="128"/>
      <c r="ID195" s="128"/>
      <c r="IE195" s="128"/>
      <c r="IF195" s="128"/>
      <c r="IG195" s="128"/>
      <c r="IH195" s="128"/>
      <c r="II195" s="128"/>
      <c r="IJ195" s="128"/>
      <c r="IK195" s="128"/>
      <c r="IL195" s="128"/>
      <c r="IM195" s="128"/>
      <c r="IN195" s="128"/>
      <c r="IO195" s="128"/>
      <c r="IP195" s="128"/>
      <c r="IQ195" s="128"/>
      <c r="IR195" s="128"/>
      <c r="IS195" s="128"/>
      <c r="IT195" s="128"/>
      <c r="IU195" s="128"/>
      <c r="IV195" s="128"/>
      <c r="IW195" s="128"/>
      <c r="IX195" s="128"/>
      <c r="IY195" s="128"/>
      <c r="IZ195" s="128"/>
      <c r="JA195" s="128"/>
    </row>
    <row r="196" spans="2:261" s="17" customFormat="1" x14ac:dyDescent="0.25">
      <c r="B196" s="33"/>
      <c r="F196" s="35"/>
      <c r="G196" s="111"/>
      <c r="H196" s="33"/>
      <c r="I196" s="33"/>
      <c r="J196" s="42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8"/>
      <c r="AB196" s="128"/>
      <c r="AC196" s="128"/>
      <c r="AD196" s="128"/>
      <c r="AE196" s="128"/>
      <c r="AF196" s="128"/>
      <c r="AG196" s="12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8"/>
      <c r="AT196" s="128"/>
      <c r="AU196" s="128"/>
      <c r="AV196" s="128"/>
      <c r="AW196" s="128"/>
      <c r="AX196" s="128"/>
      <c r="AY196" s="128"/>
      <c r="AZ196" s="128"/>
      <c r="BA196" s="128"/>
      <c r="BB196" s="128"/>
      <c r="BC196" s="128"/>
      <c r="BD196" s="128"/>
      <c r="BE196" s="128"/>
      <c r="BF196" s="128"/>
      <c r="BG196" s="128"/>
      <c r="BH196" s="128"/>
      <c r="BI196" s="128"/>
      <c r="BJ196" s="128"/>
      <c r="BK196" s="128"/>
      <c r="BL196" s="128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128"/>
      <c r="CA196" s="128"/>
      <c r="CB196" s="128"/>
      <c r="CC196" s="128"/>
      <c r="CD196" s="128"/>
      <c r="CE196" s="128"/>
      <c r="CF196" s="128"/>
      <c r="CG196" s="128"/>
      <c r="CH196" s="128"/>
      <c r="CI196" s="128"/>
      <c r="CJ196" s="128"/>
      <c r="CK196" s="128"/>
      <c r="CL196" s="128"/>
      <c r="CM196" s="128"/>
      <c r="CN196" s="128"/>
      <c r="CO196" s="128"/>
      <c r="CP196" s="128"/>
      <c r="CQ196" s="128"/>
      <c r="CR196" s="128"/>
      <c r="CS196" s="128"/>
      <c r="CT196" s="128"/>
      <c r="CU196" s="128"/>
      <c r="CV196" s="128"/>
      <c r="CW196" s="42"/>
      <c r="CX196" s="128"/>
      <c r="CY196" s="128"/>
      <c r="CZ196" s="128"/>
      <c r="DA196" s="128"/>
      <c r="DB196" s="128"/>
      <c r="DC196" s="128"/>
      <c r="DD196" s="128"/>
      <c r="DE196" s="128"/>
      <c r="DF196" s="128"/>
      <c r="DG196" s="128"/>
      <c r="DH196" s="128"/>
      <c r="DI196" s="128"/>
      <c r="DJ196" s="128"/>
      <c r="DK196" s="128"/>
      <c r="DL196" s="128"/>
      <c r="DM196" s="128"/>
      <c r="DN196" s="128"/>
      <c r="DO196" s="128"/>
      <c r="DP196" s="128"/>
      <c r="DQ196" s="128"/>
      <c r="DR196" s="128"/>
      <c r="DS196" s="128"/>
      <c r="DT196" s="128"/>
      <c r="DU196" s="128"/>
      <c r="DV196" s="128"/>
      <c r="DW196" s="128"/>
      <c r="DX196" s="128"/>
      <c r="DY196" s="128"/>
      <c r="DZ196" s="128"/>
      <c r="EA196" s="128"/>
      <c r="EB196" s="128"/>
      <c r="EC196" s="128"/>
      <c r="ED196" s="128"/>
      <c r="EE196" s="128"/>
      <c r="EF196" s="128"/>
      <c r="EG196" s="42"/>
      <c r="EH196" s="128"/>
      <c r="EI196" s="128"/>
      <c r="EJ196" s="128"/>
      <c r="EK196" s="128"/>
      <c r="EL196" s="128"/>
      <c r="EM196" s="128"/>
      <c r="EN196" s="128"/>
      <c r="EO196" s="128"/>
      <c r="EP196" s="128"/>
      <c r="EQ196" s="128"/>
      <c r="ER196" s="128"/>
      <c r="ES196" s="128"/>
      <c r="ET196" s="128"/>
      <c r="EU196" s="128"/>
      <c r="EV196" s="128"/>
      <c r="EW196" s="128"/>
      <c r="EX196" s="128"/>
      <c r="EY196" s="128"/>
      <c r="EZ196" s="128"/>
      <c r="FA196" s="128"/>
      <c r="FB196" s="128"/>
      <c r="FC196" s="128"/>
      <c r="FD196" s="128"/>
      <c r="FE196" s="128"/>
      <c r="FF196" s="128"/>
      <c r="FG196" s="128"/>
      <c r="FH196" s="128"/>
      <c r="FI196" s="128"/>
      <c r="FJ196" s="128"/>
      <c r="FK196" s="128"/>
      <c r="FL196" s="128"/>
      <c r="FM196" s="128"/>
      <c r="FN196" s="128"/>
      <c r="FO196" s="128"/>
      <c r="FP196" s="128"/>
      <c r="FQ196" s="42"/>
      <c r="FR196" s="42"/>
      <c r="FS196" s="42"/>
      <c r="FT196" s="42"/>
      <c r="FU196" s="42"/>
      <c r="FV196" s="128"/>
      <c r="FW196" s="128"/>
      <c r="FX196" s="128"/>
      <c r="FY196" s="128"/>
      <c r="FZ196" s="128"/>
      <c r="GA196" s="128"/>
      <c r="GB196" s="128"/>
      <c r="GC196" s="128"/>
      <c r="GD196" s="128"/>
      <c r="GE196" s="128"/>
      <c r="GF196" s="128"/>
      <c r="GG196" s="128"/>
      <c r="GH196" s="128"/>
      <c r="GI196" s="128"/>
      <c r="GJ196" s="128"/>
      <c r="GK196" s="128"/>
      <c r="GL196" s="128"/>
      <c r="GM196" s="128"/>
      <c r="GN196" s="128"/>
      <c r="GO196" s="128"/>
      <c r="GP196" s="128"/>
      <c r="GQ196" s="128"/>
      <c r="GR196" s="128"/>
      <c r="GS196" s="128"/>
      <c r="GT196" s="128"/>
      <c r="GU196" s="128"/>
      <c r="GV196" s="128"/>
      <c r="GW196" s="128"/>
      <c r="GX196" s="128"/>
      <c r="GY196" s="128"/>
      <c r="GZ196" s="128"/>
      <c r="HA196" s="128"/>
      <c r="HB196" s="128"/>
      <c r="HC196" s="128"/>
      <c r="HD196" s="128"/>
      <c r="HE196" s="128"/>
      <c r="HF196" s="128"/>
      <c r="HG196" s="128"/>
      <c r="HH196" s="128"/>
      <c r="HI196" s="128"/>
      <c r="HJ196" s="128"/>
      <c r="HK196" s="128"/>
      <c r="HL196" s="128"/>
      <c r="HM196" s="128"/>
      <c r="HN196" s="128"/>
      <c r="HO196" s="128"/>
      <c r="HP196" s="128"/>
      <c r="HQ196" s="128"/>
      <c r="HR196" s="128"/>
      <c r="HS196" s="128"/>
      <c r="HT196" s="128"/>
      <c r="HU196" s="128"/>
      <c r="HV196" s="128"/>
      <c r="HW196" s="128"/>
      <c r="HX196" s="128"/>
      <c r="HY196" s="128"/>
      <c r="HZ196" s="128"/>
      <c r="IA196" s="128"/>
      <c r="IB196" s="128"/>
      <c r="IC196" s="128"/>
      <c r="ID196" s="128"/>
      <c r="IE196" s="128"/>
      <c r="IF196" s="128"/>
      <c r="IG196" s="128"/>
      <c r="IH196" s="128"/>
      <c r="II196" s="128"/>
      <c r="IJ196" s="128"/>
      <c r="IK196" s="128"/>
      <c r="IL196" s="128"/>
      <c r="IM196" s="128"/>
      <c r="IN196" s="128"/>
      <c r="IO196" s="128"/>
      <c r="IP196" s="128"/>
      <c r="IQ196" s="128"/>
      <c r="IR196" s="128"/>
      <c r="IS196" s="128"/>
      <c r="IT196" s="128"/>
      <c r="IU196" s="128"/>
      <c r="IV196" s="128"/>
      <c r="IW196" s="128"/>
      <c r="IX196" s="128"/>
      <c r="IY196" s="128"/>
      <c r="IZ196" s="128"/>
      <c r="JA196" s="128"/>
    </row>
    <row r="197" spans="2:261" s="17" customFormat="1" x14ac:dyDescent="0.25">
      <c r="B197" s="33"/>
      <c r="F197" s="35"/>
      <c r="G197" s="111"/>
      <c r="H197" s="33"/>
      <c r="I197" s="33"/>
      <c r="J197" s="42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  <c r="AA197" s="128"/>
      <c r="AB197" s="128"/>
      <c r="AC197" s="128"/>
      <c r="AD197" s="128"/>
      <c r="AE197" s="128"/>
      <c r="AF197" s="128"/>
      <c r="AG197" s="128"/>
      <c r="AH197" s="128"/>
      <c r="AI197" s="128"/>
      <c r="AJ197" s="128"/>
      <c r="AK197" s="128"/>
      <c r="AL197" s="128"/>
      <c r="AM197" s="128"/>
      <c r="AN197" s="128"/>
      <c r="AO197" s="128"/>
      <c r="AP197" s="128"/>
      <c r="AQ197" s="128"/>
      <c r="AR197" s="128"/>
      <c r="AS197" s="128"/>
      <c r="AT197" s="128"/>
      <c r="AU197" s="128"/>
      <c r="AV197" s="128"/>
      <c r="AW197" s="128"/>
      <c r="AX197" s="128"/>
      <c r="AY197" s="128"/>
      <c r="AZ197" s="128"/>
      <c r="BA197" s="128"/>
      <c r="BB197" s="128"/>
      <c r="BC197" s="128"/>
      <c r="BD197" s="128"/>
      <c r="BE197" s="128"/>
      <c r="BF197" s="128"/>
      <c r="BG197" s="128"/>
      <c r="BH197" s="128"/>
      <c r="BI197" s="128"/>
      <c r="BJ197" s="128"/>
      <c r="BK197" s="128"/>
      <c r="BL197" s="128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128"/>
      <c r="CA197" s="128"/>
      <c r="CB197" s="128"/>
      <c r="CC197" s="128"/>
      <c r="CD197" s="128"/>
      <c r="CE197" s="128"/>
      <c r="CF197" s="128"/>
      <c r="CG197" s="128"/>
      <c r="CH197" s="128"/>
      <c r="CI197" s="128"/>
      <c r="CJ197" s="128"/>
      <c r="CK197" s="128"/>
      <c r="CL197" s="128"/>
      <c r="CM197" s="128"/>
      <c r="CN197" s="128"/>
      <c r="CO197" s="128"/>
      <c r="CP197" s="128"/>
      <c r="CQ197" s="128"/>
      <c r="CR197" s="128"/>
      <c r="CS197" s="128"/>
      <c r="CT197" s="128"/>
      <c r="CU197" s="128"/>
      <c r="CV197" s="128"/>
      <c r="CW197" s="42"/>
      <c r="CX197" s="128"/>
      <c r="CY197" s="128"/>
      <c r="CZ197" s="128"/>
      <c r="DA197" s="128"/>
      <c r="DB197" s="128"/>
      <c r="DC197" s="128"/>
      <c r="DD197" s="128"/>
      <c r="DE197" s="128"/>
      <c r="DF197" s="128"/>
      <c r="DG197" s="128"/>
      <c r="DH197" s="128"/>
      <c r="DI197" s="128"/>
      <c r="DJ197" s="128"/>
      <c r="DK197" s="128"/>
      <c r="DL197" s="128"/>
      <c r="DM197" s="128"/>
      <c r="DN197" s="128"/>
      <c r="DO197" s="128"/>
      <c r="DP197" s="128"/>
      <c r="DQ197" s="128"/>
      <c r="DR197" s="128"/>
      <c r="DS197" s="128"/>
      <c r="DT197" s="128"/>
      <c r="DU197" s="128"/>
      <c r="DV197" s="128"/>
      <c r="DW197" s="128"/>
      <c r="DX197" s="128"/>
      <c r="DY197" s="128"/>
      <c r="DZ197" s="128"/>
      <c r="EA197" s="128"/>
      <c r="EB197" s="128"/>
      <c r="EC197" s="128"/>
      <c r="ED197" s="128"/>
      <c r="EE197" s="128"/>
      <c r="EF197" s="128"/>
      <c r="EG197" s="42"/>
      <c r="EH197" s="128"/>
      <c r="EI197" s="128"/>
      <c r="EJ197" s="128"/>
      <c r="EK197" s="128"/>
      <c r="EL197" s="128"/>
      <c r="EM197" s="128"/>
      <c r="EN197" s="128"/>
      <c r="EO197" s="128"/>
      <c r="EP197" s="128"/>
      <c r="EQ197" s="128"/>
      <c r="ER197" s="128"/>
      <c r="ES197" s="128"/>
      <c r="ET197" s="128"/>
      <c r="EU197" s="128"/>
      <c r="EV197" s="128"/>
      <c r="EW197" s="128"/>
      <c r="EX197" s="128"/>
      <c r="EY197" s="128"/>
      <c r="EZ197" s="128"/>
      <c r="FA197" s="128"/>
      <c r="FB197" s="128"/>
      <c r="FC197" s="128"/>
      <c r="FD197" s="128"/>
      <c r="FE197" s="128"/>
      <c r="FF197" s="128"/>
      <c r="FG197" s="128"/>
      <c r="FH197" s="128"/>
      <c r="FI197" s="128"/>
      <c r="FJ197" s="128"/>
      <c r="FK197" s="128"/>
      <c r="FL197" s="128"/>
      <c r="FM197" s="128"/>
      <c r="FN197" s="128"/>
      <c r="FO197" s="128"/>
      <c r="FP197" s="128"/>
      <c r="FQ197" s="42"/>
      <c r="FR197" s="42"/>
      <c r="FS197" s="42"/>
      <c r="FT197" s="42"/>
      <c r="FU197" s="42"/>
      <c r="FV197" s="128"/>
      <c r="FW197" s="128"/>
      <c r="FX197" s="128"/>
      <c r="FY197" s="128"/>
      <c r="FZ197" s="128"/>
      <c r="GA197" s="128"/>
      <c r="GB197" s="128"/>
      <c r="GC197" s="128"/>
      <c r="GD197" s="128"/>
      <c r="GE197" s="128"/>
      <c r="GF197" s="128"/>
      <c r="GG197" s="128"/>
      <c r="GH197" s="128"/>
      <c r="GI197" s="128"/>
      <c r="GJ197" s="128"/>
      <c r="GK197" s="128"/>
      <c r="GL197" s="128"/>
      <c r="GM197" s="128"/>
      <c r="GN197" s="128"/>
      <c r="GO197" s="128"/>
      <c r="GP197" s="128"/>
      <c r="GQ197" s="128"/>
      <c r="GR197" s="128"/>
      <c r="GS197" s="128"/>
      <c r="GT197" s="128"/>
      <c r="GU197" s="128"/>
      <c r="GV197" s="128"/>
      <c r="GW197" s="128"/>
      <c r="GX197" s="128"/>
      <c r="GY197" s="128"/>
      <c r="GZ197" s="128"/>
      <c r="HA197" s="128"/>
      <c r="HB197" s="128"/>
      <c r="HC197" s="128"/>
      <c r="HD197" s="128"/>
      <c r="HE197" s="128"/>
      <c r="HF197" s="128"/>
      <c r="HG197" s="128"/>
      <c r="HH197" s="128"/>
      <c r="HI197" s="128"/>
      <c r="HJ197" s="128"/>
      <c r="HK197" s="128"/>
      <c r="HL197" s="128"/>
      <c r="HM197" s="128"/>
      <c r="HN197" s="128"/>
      <c r="HO197" s="128"/>
      <c r="HP197" s="128"/>
      <c r="HQ197" s="128"/>
      <c r="HR197" s="128"/>
      <c r="HS197" s="128"/>
      <c r="HT197" s="128"/>
      <c r="HU197" s="128"/>
      <c r="HV197" s="128"/>
      <c r="HW197" s="128"/>
      <c r="HX197" s="128"/>
      <c r="HY197" s="128"/>
      <c r="HZ197" s="128"/>
      <c r="IA197" s="128"/>
      <c r="IB197" s="128"/>
      <c r="IC197" s="128"/>
      <c r="ID197" s="128"/>
      <c r="IE197" s="128"/>
      <c r="IF197" s="128"/>
      <c r="IG197" s="128"/>
      <c r="IH197" s="128"/>
      <c r="II197" s="128"/>
      <c r="IJ197" s="128"/>
      <c r="IK197" s="128"/>
      <c r="IL197" s="128"/>
      <c r="IM197" s="128"/>
      <c r="IN197" s="128"/>
      <c r="IO197" s="128"/>
      <c r="IP197" s="128"/>
      <c r="IQ197" s="128"/>
      <c r="IR197" s="128"/>
      <c r="IS197" s="128"/>
      <c r="IT197" s="128"/>
      <c r="IU197" s="128"/>
      <c r="IV197" s="128"/>
      <c r="IW197" s="128"/>
      <c r="IX197" s="128"/>
      <c r="IY197" s="128"/>
      <c r="IZ197" s="128"/>
      <c r="JA197" s="128"/>
    </row>
    <row r="198" spans="2:261" s="17" customFormat="1" x14ac:dyDescent="0.25">
      <c r="B198" s="33"/>
      <c r="F198" s="35"/>
      <c r="G198" s="111"/>
      <c r="H198" s="33"/>
      <c r="I198" s="33"/>
      <c r="J198" s="42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  <c r="AA198" s="128"/>
      <c r="AB198" s="128"/>
      <c r="AC198" s="128"/>
      <c r="AD198" s="128"/>
      <c r="AE198" s="128"/>
      <c r="AF198" s="128"/>
      <c r="AG198" s="128"/>
      <c r="AH198" s="128"/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  <c r="AY198" s="128"/>
      <c r="AZ198" s="128"/>
      <c r="BA198" s="128"/>
      <c r="BB198" s="128"/>
      <c r="BC198" s="128"/>
      <c r="BD198" s="128"/>
      <c r="BE198" s="128"/>
      <c r="BF198" s="128"/>
      <c r="BG198" s="128"/>
      <c r="BH198" s="128"/>
      <c r="BI198" s="128"/>
      <c r="BJ198" s="128"/>
      <c r="BK198" s="128"/>
      <c r="BL198" s="128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128"/>
      <c r="CA198" s="128"/>
      <c r="CB198" s="128"/>
      <c r="CC198" s="128"/>
      <c r="CD198" s="128"/>
      <c r="CE198" s="128"/>
      <c r="CF198" s="128"/>
      <c r="CG198" s="128"/>
      <c r="CH198" s="128"/>
      <c r="CI198" s="128"/>
      <c r="CJ198" s="128"/>
      <c r="CK198" s="128"/>
      <c r="CL198" s="128"/>
      <c r="CM198" s="128"/>
      <c r="CN198" s="128"/>
      <c r="CO198" s="128"/>
      <c r="CP198" s="128"/>
      <c r="CQ198" s="128"/>
      <c r="CR198" s="128"/>
      <c r="CS198" s="128"/>
      <c r="CT198" s="128"/>
      <c r="CU198" s="128"/>
      <c r="CV198" s="128"/>
      <c r="CW198" s="42"/>
      <c r="CX198" s="128"/>
      <c r="CY198" s="128"/>
      <c r="CZ198" s="128"/>
      <c r="DA198" s="128"/>
      <c r="DB198" s="128"/>
      <c r="DC198" s="128"/>
      <c r="DD198" s="128"/>
      <c r="DE198" s="128"/>
      <c r="DF198" s="128"/>
      <c r="DG198" s="128"/>
      <c r="DH198" s="128"/>
      <c r="DI198" s="128"/>
      <c r="DJ198" s="128"/>
      <c r="DK198" s="128"/>
      <c r="DL198" s="128"/>
      <c r="DM198" s="128"/>
      <c r="DN198" s="128"/>
      <c r="DO198" s="128"/>
      <c r="DP198" s="128"/>
      <c r="DQ198" s="128"/>
      <c r="DR198" s="128"/>
      <c r="DS198" s="128"/>
      <c r="DT198" s="128"/>
      <c r="DU198" s="128"/>
      <c r="DV198" s="128"/>
      <c r="DW198" s="128"/>
      <c r="DX198" s="128"/>
      <c r="DY198" s="128"/>
      <c r="DZ198" s="128"/>
      <c r="EA198" s="128"/>
      <c r="EB198" s="128"/>
      <c r="EC198" s="128"/>
      <c r="ED198" s="128"/>
      <c r="EE198" s="128"/>
      <c r="EF198" s="128"/>
      <c r="EG198" s="42"/>
      <c r="EH198" s="128"/>
      <c r="EI198" s="128"/>
      <c r="EJ198" s="128"/>
      <c r="EK198" s="128"/>
      <c r="EL198" s="128"/>
      <c r="EM198" s="128"/>
      <c r="EN198" s="128"/>
      <c r="EO198" s="128"/>
      <c r="EP198" s="128"/>
      <c r="EQ198" s="128"/>
      <c r="ER198" s="128"/>
      <c r="ES198" s="128"/>
      <c r="ET198" s="128"/>
      <c r="EU198" s="128"/>
      <c r="EV198" s="128"/>
      <c r="EW198" s="128"/>
      <c r="EX198" s="128"/>
      <c r="EY198" s="128"/>
      <c r="EZ198" s="128"/>
      <c r="FA198" s="128"/>
      <c r="FB198" s="128"/>
      <c r="FC198" s="128"/>
      <c r="FD198" s="128"/>
      <c r="FE198" s="128"/>
      <c r="FF198" s="128"/>
      <c r="FG198" s="128"/>
      <c r="FH198" s="128"/>
      <c r="FI198" s="128"/>
      <c r="FJ198" s="128"/>
      <c r="FK198" s="128"/>
      <c r="FL198" s="128"/>
      <c r="FM198" s="128"/>
      <c r="FN198" s="128"/>
      <c r="FO198" s="128"/>
      <c r="FP198" s="128"/>
      <c r="FQ198" s="42"/>
      <c r="FR198" s="42"/>
      <c r="FS198" s="42"/>
      <c r="FT198" s="42"/>
      <c r="FU198" s="42"/>
      <c r="FV198" s="128"/>
      <c r="FW198" s="128"/>
      <c r="FX198" s="128"/>
      <c r="FY198" s="128"/>
      <c r="FZ198" s="128"/>
      <c r="GA198" s="128"/>
      <c r="GB198" s="128"/>
      <c r="GC198" s="128"/>
      <c r="GD198" s="128"/>
      <c r="GE198" s="128"/>
      <c r="GF198" s="128"/>
      <c r="GG198" s="128"/>
      <c r="GH198" s="128"/>
      <c r="GI198" s="128"/>
      <c r="GJ198" s="128"/>
      <c r="GK198" s="128"/>
      <c r="GL198" s="128"/>
      <c r="GM198" s="128"/>
      <c r="GN198" s="128"/>
      <c r="GO198" s="128"/>
      <c r="GP198" s="128"/>
      <c r="GQ198" s="128"/>
      <c r="GR198" s="128"/>
      <c r="GS198" s="128"/>
      <c r="GT198" s="128"/>
      <c r="GU198" s="128"/>
      <c r="GV198" s="128"/>
      <c r="GW198" s="128"/>
      <c r="GX198" s="128"/>
      <c r="GY198" s="128"/>
      <c r="GZ198" s="128"/>
      <c r="HA198" s="128"/>
      <c r="HB198" s="128"/>
      <c r="HC198" s="128"/>
      <c r="HD198" s="128"/>
      <c r="HE198" s="128"/>
      <c r="HF198" s="128"/>
      <c r="HG198" s="128"/>
      <c r="HH198" s="128"/>
      <c r="HI198" s="128"/>
      <c r="HJ198" s="128"/>
      <c r="HK198" s="128"/>
      <c r="HL198" s="128"/>
      <c r="HM198" s="128"/>
      <c r="HN198" s="128"/>
      <c r="HO198" s="128"/>
      <c r="HP198" s="128"/>
      <c r="HQ198" s="128"/>
      <c r="HR198" s="128"/>
      <c r="HS198" s="128"/>
      <c r="HT198" s="128"/>
      <c r="HU198" s="128"/>
      <c r="HV198" s="128"/>
      <c r="HW198" s="128"/>
      <c r="HX198" s="128"/>
      <c r="HY198" s="128"/>
      <c r="HZ198" s="128"/>
      <c r="IA198" s="128"/>
      <c r="IB198" s="128"/>
      <c r="IC198" s="128"/>
      <c r="ID198" s="128"/>
      <c r="IE198" s="128"/>
      <c r="IF198" s="128"/>
      <c r="IG198" s="128"/>
      <c r="IH198" s="128"/>
      <c r="II198" s="128"/>
      <c r="IJ198" s="128"/>
      <c r="IK198" s="128"/>
      <c r="IL198" s="128"/>
      <c r="IM198" s="128"/>
      <c r="IN198" s="128"/>
      <c r="IO198" s="128"/>
      <c r="IP198" s="128"/>
      <c r="IQ198" s="128"/>
      <c r="IR198" s="128"/>
      <c r="IS198" s="128"/>
      <c r="IT198" s="128"/>
      <c r="IU198" s="128"/>
      <c r="IV198" s="128"/>
      <c r="IW198" s="128"/>
      <c r="IX198" s="128"/>
      <c r="IY198" s="128"/>
      <c r="IZ198" s="128"/>
      <c r="JA198" s="128"/>
    </row>
    <row r="199" spans="2:261" s="17" customFormat="1" x14ac:dyDescent="0.25">
      <c r="B199" s="33"/>
      <c r="F199" s="35"/>
      <c r="G199" s="111"/>
      <c r="H199" s="33"/>
      <c r="I199" s="33"/>
      <c r="J199" s="42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  <c r="AA199" s="128"/>
      <c r="AB199" s="128"/>
      <c r="AC199" s="128"/>
      <c r="AD199" s="128"/>
      <c r="AE199" s="128"/>
      <c r="AF199" s="128"/>
      <c r="AG199" s="128"/>
      <c r="AH199" s="128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8"/>
      <c r="AT199" s="128"/>
      <c r="AU199" s="128"/>
      <c r="AV199" s="128"/>
      <c r="AW199" s="128"/>
      <c r="AX199" s="128"/>
      <c r="AY199" s="128"/>
      <c r="AZ199" s="128"/>
      <c r="BA199" s="128"/>
      <c r="BB199" s="128"/>
      <c r="BC199" s="128"/>
      <c r="BD199" s="128"/>
      <c r="BE199" s="128"/>
      <c r="BF199" s="128"/>
      <c r="BG199" s="128"/>
      <c r="BH199" s="128"/>
      <c r="BI199" s="128"/>
      <c r="BJ199" s="128"/>
      <c r="BK199" s="128"/>
      <c r="BL199" s="128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128"/>
      <c r="CA199" s="128"/>
      <c r="CB199" s="128"/>
      <c r="CC199" s="128"/>
      <c r="CD199" s="128"/>
      <c r="CE199" s="128"/>
      <c r="CF199" s="128"/>
      <c r="CG199" s="128"/>
      <c r="CH199" s="128"/>
      <c r="CI199" s="128"/>
      <c r="CJ199" s="128"/>
      <c r="CK199" s="128"/>
      <c r="CL199" s="128"/>
      <c r="CM199" s="128"/>
      <c r="CN199" s="128"/>
      <c r="CO199" s="128"/>
      <c r="CP199" s="128"/>
      <c r="CQ199" s="128"/>
      <c r="CR199" s="128"/>
      <c r="CS199" s="128"/>
      <c r="CT199" s="128"/>
      <c r="CU199" s="128"/>
      <c r="CV199" s="128"/>
      <c r="CW199" s="42"/>
      <c r="CX199" s="128"/>
      <c r="CY199" s="128"/>
      <c r="CZ199" s="128"/>
      <c r="DA199" s="128"/>
      <c r="DB199" s="128"/>
      <c r="DC199" s="128"/>
      <c r="DD199" s="128"/>
      <c r="DE199" s="128"/>
      <c r="DF199" s="128"/>
      <c r="DG199" s="128"/>
      <c r="DH199" s="128"/>
      <c r="DI199" s="128"/>
      <c r="DJ199" s="128"/>
      <c r="DK199" s="128"/>
      <c r="DL199" s="128"/>
      <c r="DM199" s="128"/>
      <c r="DN199" s="128"/>
      <c r="DO199" s="128"/>
      <c r="DP199" s="128"/>
      <c r="DQ199" s="128"/>
      <c r="DR199" s="128"/>
      <c r="DS199" s="128"/>
      <c r="DT199" s="128"/>
      <c r="DU199" s="128"/>
      <c r="DV199" s="128"/>
      <c r="DW199" s="128"/>
      <c r="DX199" s="128"/>
      <c r="DY199" s="128"/>
      <c r="DZ199" s="128"/>
      <c r="EA199" s="128"/>
      <c r="EB199" s="128"/>
      <c r="EC199" s="128"/>
      <c r="ED199" s="128"/>
      <c r="EE199" s="128"/>
      <c r="EF199" s="128"/>
      <c r="EG199" s="42"/>
      <c r="EH199" s="128"/>
      <c r="EI199" s="128"/>
      <c r="EJ199" s="128"/>
      <c r="EK199" s="128"/>
      <c r="EL199" s="128"/>
      <c r="EM199" s="128"/>
      <c r="EN199" s="128"/>
      <c r="EO199" s="128"/>
      <c r="EP199" s="128"/>
      <c r="EQ199" s="128"/>
      <c r="ER199" s="128"/>
      <c r="ES199" s="128"/>
      <c r="ET199" s="128"/>
      <c r="EU199" s="128"/>
      <c r="EV199" s="128"/>
      <c r="EW199" s="128"/>
      <c r="EX199" s="128"/>
      <c r="EY199" s="128"/>
      <c r="EZ199" s="128"/>
      <c r="FA199" s="128"/>
      <c r="FB199" s="128"/>
      <c r="FC199" s="128"/>
      <c r="FD199" s="128"/>
      <c r="FE199" s="128"/>
      <c r="FF199" s="128"/>
      <c r="FG199" s="128"/>
      <c r="FH199" s="128"/>
      <c r="FI199" s="128"/>
      <c r="FJ199" s="128"/>
      <c r="FK199" s="128"/>
      <c r="FL199" s="128"/>
      <c r="FM199" s="128"/>
      <c r="FN199" s="128"/>
      <c r="FO199" s="128"/>
      <c r="FP199" s="128"/>
      <c r="FQ199" s="42"/>
      <c r="FR199" s="42"/>
      <c r="FS199" s="42"/>
      <c r="FT199" s="42"/>
      <c r="FU199" s="42"/>
      <c r="FV199" s="128"/>
      <c r="FW199" s="128"/>
      <c r="FX199" s="128"/>
      <c r="FY199" s="128"/>
      <c r="FZ199" s="128"/>
      <c r="GA199" s="128"/>
      <c r="GB199" s="128"/>
      <c r="GC199" s="128"/>
      <c r="GD199" s="128"/>
      <c r="GE199" s="128"/>
      <c r="GF199" s="128"/>
      <c r="GG199" s="128"/>
      <c r="GH199" s="128"/>
      <c r="GI199" s="128"/>
      <c r="GJ199" s="128"/>
      <c r="GK199" s="128"/>
      <c r="GL199" s="128"/>
      <c r="GM199" s="128"/>
      <c r="GN199" s="128"/>
      <c r="GO199" s="128"/>
      <c r="GP199" s="128"/>
      <c r="GQ199" s="128"/>
      <c r="GR199" s="128"/>
      <c r="GS199" s="128"/>
      <c r="GT199" s="128"/>
      <c r="GU199" s="128"/>
      <c r="GV199" s="128"/>
      <c r="GW199" s="128"/>
      <c r="GX199" s="128"/>
      <c r="GY199" s="128"/>
      <c r="GZ199" s="128"/>
      <c r="HA199" s="128"/>
      <c r="HB199" s="128"/>
      <c r="HC199" s="128"/>
      <c r="HD199" s="128"/>
      <c r="HE199" s="128"/>
      <c r="HF199" s="128"/>
      <c r="HG199" s="128"/>
      <c r="HH199" s="128"/>
      <c r="HI199" s="128"/>
      <c r="HJ199" s="128"/>
      <c r="HK199" s="128"/>
      <c r="HL199" s="128"/>
      <c r="HM199" s="128"/>
      <c r="HN199" s="128"/>
      <c r="HO199" s="128"/>
      <c r="HP199" s="128"/>
      <c r="HQ199" s="128"/>
      <c r="HR199" s="128"/>
      <c r="HS199" s="128"/>
      <c r="HT199" s="128"/>
      <c r="HU199" s="128"/>
      <c r="HV199" s="128"/>
      <c r="HW199" s="128"/>
      <c r="HX199" s="128"/>
      <c r="HY199" s="128"/>
      <c r="HZ199" s="128"/>
      <c r="IA199" s="128"/>
      <c r="IB199" s="128"/>
      <c r="IC199" s="128"/>
      <c r="ID199" s="128"/>
      <c r="IE199" s="128"/>
      <c r="IF199" s="128"/>
      <c r="IG199" s="128"/>
      <c r="IH199" s="128"/>
      <c r="II199" s="128"/>
      <c r="IJ199" s="128"/>
      <c r="IK199" s="128"/>
      <c r="IL199" s="128"/>
      <c r="IM199" s="128"/>
      <c r="IN199" s="128"/>
      <c r="IO199" s="128"/>
      <c r="IP199" s="128"/>
      <c r="IQ199" s="128"/>
      <c r="IR199" s="128"/>
      <c r="IS199" s="128"/>
      <c r="IT199" s="128"/>
      <c r="IU199" s="128"/>
      <c r="IV199" s="128"/>
      <c r="IW199" s="128"/>
      <c r="IX199" s="128"/>
      <c r="IY199" s="128"/>
      <c r="IZ199" s="128"/>
      <c r="JA199" s="128"/>
    </row>
    <row r="200" spans="2:261" s="17" customFormat="1" x14ac:dyDescent="0.25">
      <c r="B200" s="33"/>
      <c r="F200" s="35"/>
      <c r="G200" s="111"/>
      <c r="H200" s="33"/>
      <c r="I200" s="33"/>
      <c r="J200" s="42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8"/>
      <c r="AZ200" s="128"/>
      <c r="BA200" s="128"/>
      <c r="BB200" s="128"/>
      <c r="BC200" s="128"/>
      <c r="BD200" s="128"/>
      <c r="BE200" s="128"/>
      <c r="BF200" s="128"/>
      <c r="BG200" s="128"/>
      <c r="BH200" s="128"/>
      <c r="BI200" s="128"/>
      <c r="BJ200" s="128"/>
      <c r="BK200" s="128"/>
      <c r="BL200" s="128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128"/>
      <c r="CA200" s="128"/>
      <c r="CB200" s="128"/>
      <c r="CC200" s="128"/>
      <c r="CD200" s="128"/>
      <c r="CE200" s="128"/>
      <c r="CF200" s="128"/>
      <c r="CG200" s="128"/>
      <c r="CH200" s="128"/>
      <c r="CI200" s="128"/>
      <c r="CJ200" s="128"/>
      <c r="CK200" s="128"/>
      <c r="CL200" s="128"/>
      <c r="CM200" s="128"/>
      <c r="CN200" s="128"/>
      <c r="CO200" s="128"/>
      <c r="CP200" s="128"/>
      <c r="CQ200" s="128"/>
      <c r="CR200" s="128"/>
      <c r="CS200" s="128"/>
      <c r="CT200" s="128"/>
      <c r="CU200" s="128"/>
      <c r="CV200" s="128"/>
      <c r="CW200" s="42"/>
      <c r="CX200" s="128"/>
      <c r="CY200" s="128"/>
      <c r="CZ200" s="128"/>
      <c r="DA200" s="128"/>
      <c r="DB200" s="128"/>
      <c r="DC200" s="128"/>
      <c r="DD200" s="128"/>
      <c r="DE200" s="128"/>
      <c r="DF200" s="128"/>
      <c r="DG200" s="128"/>
      <c r="DH200" s="128"/>
      <c r="DI200" s="128"/>
      <c r="DJ200" s="128"/>
      <c r="DK200" s="128"/>
      <c r="DL200" s="128"/>
      <c r="DM200" s="128"/>
      <c r="DN200" s="128"/>
      <c r="DO200" s="128"/>
      <c r="DP200" s="128"/>
      <c r="DQ200" s="128"/>
      <c r="DR200" s="128"/>
      <c r="DS200" s="128"/>
      <c r="DT200" s="128"/>
      <c r="DU200" s="128"/>
      <c r="DV200" s="128"/>
      <c r="DW200" s="128"/>
      <c r="DX200" s="128"/>
      <c r="DY200" s="128"/>
      <c r="DZ200" s="128"/>
      <c r="EA200" s="128"/>
      <c r="EB200" s="128"/>
      <c r="EC200" s="128"/>
      <c r="ED200" s="128"/>
      <c r="EE200" s="128"/>
      <c r="EF200" s="128"/>
      <c r="EG200" s="42"/>
      <c r="EH200" s="128"/>
      <c r="EI200" s="128"/>
      <c r="EJ200" s="128"/>
      <c r="EK200" s="128"/>
      <c r="EL200" s="128"/>
      <c r="EM200" s="128"/>
      <c r="EN200" s="128"/>
      <c r="EO200" s="128"/>
      <c r="EP200" s="128"/>
      <c r="EQ200" s="128"/>
      <c r="ER200" s="128"/>
      <c r="ES200" s="128"/>
      <c r="ET200" s="128"/>
      <c r="EU200" s="128"/>
      <c r="EV200" s="128"/>
      <c r="EW200" s="128"/>
      <c r="EX200" s="128"/>
      <c r="EY200" s="128"/>
      <c r="EZ200" s="128"/>
      <c r="FA200" s="128"/>
      <c r="FB200" s="128"/>
      <c r="FC200" s="128"/>
      <c r="FD200" s="128"/>
      <c r="FE200" s="128"/>
      <c r="FF200" s="128"/>
      <c r="FG200" s="128"/>
      <c r="FH200" s="128"/>
      <c r="FI200" s="128"/>
      <c r="FJ200" s="128"/>
      <c r="FK200" s="128"/>
      <c r="FL200" s="128"/>
      <c r="FM200" s="128"/>
      <c r="FN200" s="128"/>
      <c r="FO200" s="128"/>
      <c r="FP200" s="128"/>
      <c r="FQ200" s="42"/>
      <c r="FR200" s="42"/>
      <c r="FS200" s="42"/>
      <c r="FT200" s="42"/>
      <c r="FU200" s="42"/>
      <c r="FV200" s="128"/>
      <c r="FW200" s="128"/>
      <c r="FX200" s="128"/>
      <c r="FY200" s="128"/>
      <c r="FZ200" s="128"/>
      <c r="GA200" s="128"/>
      <c r="GB200" s="128"/>
      <c r="GC200" s="128"/>
      <c r="GD200" s="128"/>
      <c r="GE200" s="128"/>
      <c r="GF200" s="128"/>
      <c r="GG200" s="128"/>
      <c r="GH200" s="128"/>
      <c r="GI200" s="128"/>
      <c r="GJ200" s="128"/>
      <c r="GK200" s="128"/>
      <c r="GL200" s="128"/>
      <c r="GM200" s="128"/>
      <c r="GN200" s="128"/>
      <c r="GO200" s="128"/>
      <c r="GP200" s="128"/>
      <c r="GQ200" s="128"/>
      <c r="GR200" s="128"/>
      <c r="GS200" s="128"/>
      <c r="GT200" s="128"/>
      <c r="GU200" s="128"/>
      <c r="GV200" s="128"/>
      <c r="GW200" s="128"/>
      <c r="GX200" s="128"/>
      <c r="GY200" s="128"/>
      <c r="GZ200" s="128"/>
      <c r="HA200" s="128"/>
      <c r="HB200" s="128"/>
      <c r="HC200" s="128"/>
      <c r="HD200" s="128"/>
      <c r="HE200" s="128"/>
      <c r="HF200" s="128"/>
      <c r="HG200" s="128"/>
      <c r="HH200" s="128"/>
      <c r="HI200" s="128"/>
      <c r="HJ200" s="128"/>
      <c r="HK200" s="128"/>
      <c r="HL200" s="128"/>
      <c r="HM200" s="128"/>
      <c r="HN200" s="128"/>
      <c r="HO200" s="128"/>
      <c r="HP200" s="128"/>
      <c r="HQ200" s="128"/>
      <c r="HR200" s="128"/>
      <c r="HS200" s="128"/>
      <c r="HT200" s="128"/>
      <c r="HU200" s="128"/>
      <c r="HV200" s="128"/>
      <c r="HW200" s="128"/>
      <c r="HX200" s="128"/>
      <c r="HY200" s="128"/>
      <c r="HZ200" s="128"/>
      <c r="IA200" s="128"/>
      <c r="IB200" s="128"/>
      <c r="IC200" s="128"/>
      <c r="ID200" s="128"/>
      <c r="IE200" s="128"/>
      <c r="IF200" s="128"/>
      <c r="IG200" s="128"/>
      <c r="IH200" s="128"/>
      <c r="II200" s="128"/>
      <c r="IJ200" s="128"/>
      <c r="IK200" s="128"/>
      <c r="IL200" s="128"/>
      <c r="IM200" s="128"/>
      <c r="IN200" s="128"/>
      <c r="IO200" s="128"/>
      <c r="IP200" s="128"/>
      <c r="IQ200" s="128"/>
      <c r="IR200" s="128"/>
      <c r="IS200" s="128"/>
      <c r="IT200" s="128"/>
      <c r="IU200" s="128"/>
      <c r="IV200" s="128"/>
      <c r="IW200" s="128"/>
      <c r="IX200" s="128"/>
      <c r="IY200" s="128"/>
      <c r="IZ200" s="128"/>
      <c r="JA200" s="128"/>
    </row>
    <row r="201" spans="2:261" s="17" customFormat="1" x14ac:dyDescent="0.25">
      <c r="B201" s="33"/>
      <c r="F201" s="35"/>
      <c r="G201" s="111"/>
      <c r="H201" s="33"/>
      <c r="I201" s="33"/>
      <c r="J201" s="42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8"/>
      <c r="AK201" s="128"/>
      <c r="AL201" s="128"/>
      <c r="AM201" s="128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128"/>
      <c r="CA201" s="128"/>
      <c r="CB201" s="128"/>
      <c r="CC201" s="128"/>
      <c r="CD201" s="128"/>
      <c r="CE201" s="128"/>
      <c r="CF201" s="128"/>
      <c r="CG201" s="128"/>
      <c r="CH201" s="128"/>
      <c r="CI201" s="128"/>
      <c r="CJ201" s="128"/>
      <c r="CK201" s="128"/>
      <c r="CL201" s="128"/>
      <c r="CM201" s="128"/>
      <c r="CN201" s="128"/>
      <c r="CO201" s="128"/>
      <c r="CP201" s="128"/>
      <c r="CQ201" s="128"/>
      <c r="CR201" s="128"/>
      <c r="CS201" s="128"/>
      <c r="CT201" s="128"/>
      <c r="CU201" s="128"/>
      <c r="CV201" s="128"/>
      <c r="CW201" s="42"/>
      <c r="CX201" s="128"/>
      <c r="CY201" s="128"/>
      <c r="CZ201" s="128"/>
      <c r="DA201" s="128"/>
      <c r="DB201" s="128"/>
      <c r="DC201" s="128"/>
      <c r="DD201" s="128"/>
      <c r="DE201" s="128"/>
      <c r="DF201" s="128"/>
      <c r="DG201" s="128"/>
      <c r="DH201" s="128"/>
      <c r="DI201" s="128"/>
      <c r="DJ201" s="128"/>
      <c r="DK201" s="128"/>
      <c r="DL201" s="128"/>
      <c r="DM201" s="128"/>
      <c r="DN201" s="128"/>
      <c r="DO201" s="128"/>
      <c r="DP201" s="128"/>
      <c r="DQ201" s="128"/>
      <c r="DR201" s="128"/>
      <c r="DS201" s="128"/>
      <c r="DT201" s="128"/>
      <c r="DU201" s="128"/>
      <c r="DV201" s="128"/>
      <c r="DW201" s="128"/>
      <c r="DX201" s="128"/>
      <c r="DY201" s="128"/>
      <c r="DZ201" s="128"/>
      <c r="EA201" s="128"/>
      <c r="EB201" s="128"/>
      <c r="EC201" s="128"/>
      <c r="ED201" s="128"/>
      <c r="EE201" s="128"/>
      <c r="EF201" s="128"/>
      <c r="EG201" s="42"/>
      <c r="EH201" s="128"/>
      <c r="EI201" s="128"/>
      <c r="EJ201" s="128"/>
      <c r="EK201" s="128"/>
      <c r="EL201" s="128"/>
      <c r="EM201" s="128"/>
      <c r="EN201" s="128"/>
      <c r="EO201" s="128"/>
      <c r="EP201" s="128"/>
      <c r="EQ201" s="128"/>
      <c r="ER201" s="128"/>
      <c r="ES201" s="128"/>
      <c r="ET201" s="128"/>
      <c r="EU201" s="128"/>
      <c r="EV201" s="128"/>
      <c r="EW201" s="128"/>
      <c r="EX201" s="128"/>
      <c r="EY201" s="128"/>
      <c r="EZ201" s="128"/>
      <c r="FA201" s="128"/>
      <c r="FB201" s="128"/>
      <c r="FC201" s="128"/>
      <c r="FD201" s="128"/>
      <c r="FE201" s="128"/>
      <c r="FF201" s="128"/>
      <c r="FG201" s="128"/>
      <c r="FH201" s="128"/>
      <c r="FI201" s="128"/>
      <c r="FJ201" s="128"/>
      <c r="FK201" s="128"/>
      <c r="FL201" s="128"/>
      <c r="FM201" s="128"/>
      <c r="FN201" s="128"/>
      <c r="FO201" s="128"/>
      <c r="FP201" s="128"/>
      <c r="FQ201" s="42"/>
      <c r="FR201" s="42"/>
      <c r="FS201" s="42"/>
      <c r="FT201" s="42"/>
      <c r="FU201" s="42"/>
      <c r="FV201" s="128"/>
      <c r="FW201" s="128"/>
      <c r="FX201" s="128"/>
      <c r="FY201" s="128"/>
      <c r="FZ201" s="128"/>
      <c r="GA201" s="128"/>
      <c r="GB201" s="128"/>
      <c r="GC201" s="128"/>
      <c r="GD201" s="128"/>
      <c r="GE201" s="128"/>
      <c r="GF201" s="128"/>
      <c r="GG201" s="128"/>
      <c r="GH201" s="128"/>
      <c r="GI201" s="128"/>
      <c r="GJ201" s="128"/>
      <c r="GK201" s="128"/>
      <c r="GL201" s="128"/>
      <c r="GM201" s="128"/>
      <c r="GN201" s="128"/>
      <c r="GO201" s="128"/>
      <c r="GP201" s="128"/>
      <c r="GQ201" s="128"/>
      <c r="GR201" s="128"/>
      <c r="GS201" s="128"/>
      <c r="GT201" s="128"/>
      <c r="GU201" s="128"/>
      <c r="GV201" s="128"/>
      <c r="GW201" s="128"/>
      <c r="GX201" s="128"/>
      <c r="GY201" s="128"/>
      <c r="GZ201" s="128"/>
      <c r="HA201" s="128"/>
      <c r="HB201" s="128"/>
      <c r="HC201" s="128"/>
      <c r="HD201" s="128"/>
      <c r="HE201" s="128"/>
      <c r="HF201" s="128"/>
      <c r="HG201" s="128"/>
      <c r="HH201" s="128"/>
      <c r="HI201" s="128"/>
      <c r="HJ201" s="128"/>
      <c r="HK201" s="128"/>
      <c r="HL201" s="128"/>
      <c r="HM201" s="128"/>
      <c r="HN201" s="128"/>
      <c r="HO201" s="128"/>
      <c r="HP201" s="128"/>
      <c r="HQ201" s="128"/>
      <c r="HR201" s="128"/>
      <c r="HS201" s="128"/>
      <c r="HT201" s="128"/>
      <c r="HU201" s="128"/>
      <c r="HV201" s="128"/>
      <c r="HW201" s="128"/>
      <c r="HX201" s="128"/>
      <c r="HY201" s="128"/>
      <c r="HZ201" s="128"/>
      <c r="IA201" s="128"/>
      <c r="IB201" s="128"/>
      <c r="IC201" s="128"/>
      <c r="ID201" s="128"/>
      <c r="IE201" s="128"/>
      <c r="IF201" s="128"/>
      <c r="IG201" s="128"/>
      <c r="IH201" s="128"/>
      <c r="II201" s="128"/>
      <c r="IJ201" s="128"/>
      <c r="IK201" s="128"/>
      <c r="IL201" s="128"/>
      <c r="IM201" s="128"/>
      <c r="IN201" s="128"/>
      <c r="IO201" s="128"/>
      <c r="IP201" s="128"/>
      <c r="IQ201" s="128"/>
      <c r="IR201" s="128"/>
      <c r="IS201" s="128"/>
      <c r="IT201" s="128"/>
      <c r="IU201" s="128"/>
      <c r="IV201" s="128"/>
      <c r="IW201" s="128"/>
      <c r="IX201" s="128"/>
      <c r="IY201" s="128"/>
      <c r="IZ201" s="128"/>
      <c r="JA201" s="128"/>
    </row>
    <row r="202" spans="2:261" s="17" customFormat="1" x14ac:dyDescent="0.25">
      <c r="B202" s="33"/>
      <c r="F202" s="35"/>
      <c r="G202" s="111"/>
      <c r="H202" s="33"/>
      <c r="I202" s="33"/>
      <c r="J202" s="42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  <c r="AU202" s="128"/>
      <c r="AV202" s="128"/>
      <c r="AW202" s="128"/>
      <c r="AX202" s="128"/>
      <c r="AY202" s="128"/>
      <c r="AZ202" s="128"/>
      <c r="BA202" s="128"/>
      <c r="BB202" s="128"/>
      <c r="BC202" s="128"/>
      <c r="BD202" s="128"/>
      <c r="BE202" s="128"/>
      <c r="BF202" s="128"/>
      <c r="BG202" s="128"/>
      <c r="BH202" s="128"/>
      <c r="BI202" s="128"/>
      <c r="BJ202" s="128"/>
      <c r="BK202" s="128"/>
      <c r="BL202" s="128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128"/>
      <c r="CA202" s="128"/>
      <c r="CB202" s="128"/>
      <c r="CC202" s="128"/>
      <c r="CD202" s="128"/>
      <c r="CE202" s="128"/>
      <c r="CF202" s="128"/>
      <c r="CG202" s="128"/>
      <c r="CH202" s="128"/>
      <c r="CI202" s="128"/>
      <c r="CJ202" s="128"/>
      <c r="CK202" s="128"/>
      <c r="CL202" s="128"/>
      <c r="CM202" s="128"/>
      <c r="CN202" s="128"/>
      <c r="CO202" s="128"/>
      <c r="CP202" s="128"/>
      <c r="CQ202" s="128"/>
      <c r="CR202" s="128"/>
      <c r="CS202" s="128"/>
      <c r="CT202" s="128"/>
      <c r="CU202" s="128"/>
      <c r="CV202" s="128"/>
      <c r="CW202" s="42"/>
      <c r="CX202" s="128"/>
      <c r="CY202" s="128"/>
      <c r="CZ202" s="128"/>
      <c r="DA202" s="128"/>
      <c r="DB202" s="128"/>
      <c r="DC202" s="128"/>
      <c r="DD202" s="128"/>
      <c r="DE202" s="128"/>
      <c r="DF202" s="128"/>
      <c r="DG202" s="128"/>
      <c r="DH202" s="128"/>
      <c r="DI202" s="128"/>
      <c r="DJ202" s="128"/>
      <c r="DK202" s="128"/>
      <c r="DL202" s="128"/>
      <c r="DM202" s="128"/>
      <c r="DN202" s="128"/>
      <c r="DO202" s="128"/>
      <c r="DP202" s="128"/>
      <c r="DQ202" s="128"/>
      <c r="DR202" s="128"/>
      <c r="DS202" s="128"/>
      <c r="DT202" s="128"/>
      <c r="DU202" s="128"/>
      <c r="DV202" s="128"/>
      <c r="DW202" s="128"/>
      <c r="DX202" s="128"/>
      <c r="DY202" s="128"/>
      <c r="DZ202" s="128"/>
      <c r="EA202" s="128"/>
      <c r="EB202" s="128"/>
      <c r="EC202" s="128"/>
      <c r="ED202" s="128"/>
      <c r="EE202" s="128"/>
      <c r="EF202" s="128"/>
      <c r="EG202" s="42"/>
      <c r="EH202" s="128"/>
      <c r="EI202" s="128"/>
      <c r="EJ202" s="128"/>
      <c r="EK202" s="128"/>
      <c r="EL202" s="128"/>
      <c r="EM202" s="128"/>
      <c r="EN202" s="128"/>
      <c r="EO202" s="128"/>
      <c r="EP202" s="128"/>
      <c r="EQ202" s="128"/>
      <c r="ER202" s="128"/>
      <c r="ES202" s="128"/>
      <c r="ET202" s="128"/>
      <c r="EU202" s="128"/>
      <c r="EV202" s="128"/>
      <c r="EW202" s="128"/>
      <c r="EX202" s="128"/>
      <c r="EY202" s="128"/>
      <c r="EZ202" s="128"/>
      <c r="FA202" s="128"/>
      <c r="FB202" s="128"/>
      <c r="FC202" s="128"/>
      <c r="FD202" s="128"/>
      <c r="FE202" s="128"/>
      <c r="FF202" s="128"/>
      <c r="FG202" s="128"/>
      <c r="FH202" s="128"/>
      <c r="FI202" s="128"/>
      <c r="FJ202" s="128"/>
      <c r="FK202" s="128"/>
      <c r="FL202" s="128"/>
      <c r="FM202" s="128"/>
      <c r="FN202" s="128"/>
      <c r="FO202" s="128"/>
      <c r="FP202" s="128"/>
      <c r="FQ202" s="42"/>
      <c r="FR202" s="42"/>
      <c r="FS202" s="42"/>
      <c r="FT202" s="42"/>
      <c r="FU202" s="42"/>
      <c r="FV202" s="128"/>
      <c r="FW202" s="128"/>
      <c r="FX202" s="128"/>
      <c r="FY202" s="128"/>
      <c r="FZ202" s="128"/>
      <c r="GA202" s="128"/>
      <c r="GB202" s="128"/>
      <c r="GC202" s="128"/>
      <c r="GD202" s="128"/>
      <c r="GE202" s="128"/>
      <c r="GF202" s="128"/>
      <c r="GG202" s="128"/>
      <c r="GH202" s="128"/>
      <c r="GI202" s="128"/>
      <c r="GJ202" s="128"/>
      <c r="GK202" s="128"/>
      <c r="GL202" s="128"/>
      <c r="GM202" s="128"/>
      <c r="GN202" s="128"/>
      <c r="GO202" s="128"/>
      <c r="GP202" s="128"/>
      <c r="GQ202" s="128"/>
      <c r="GR202" s="128"/>
      <c r="GS202" s="128"/>
      <c r="GT202" s="128"/>
      <c r="GU202" s="128"/>
      <c r="GV202" s="128"/>
      <c r="GW202" s="128"/>
      <c r="GX202" s="128"/>
      <c r="GY202" s="128"/>
      <c r="GZ202" s="128"/>
      <c r="HA202" s="128"/>
      <c r="HB202" s="128"/>
      <c r="HC202" s="128"/>
      <c r="HD202" s="128"/>
      <c r="HE202" s="128"/>
      <c r="HF202" s="128"/>
      <c r="HG202" s="128"/>
      <c r="HH202" s="128"/>
      <c r="HI202" s="128"/>
      <c r="HJ202" s="128"/>
      <c r="HK202" s="128"/>
      <c r="HL202" s="128"/>
      <c r="HM202" s="128"/>
      <c r="HN202" s="128"/>
      <c r="HO202" s="128"/>
      <c r="HP202" s="128"/>
      <c r="HQ202" s="128"/>
      <c r="HR202" s="128"/>
      <c r="HS202" s="128"/>
      <c r="HT202" s="128"/>
      <c r="HU202" s="128"/>
      <c r="HV202" s="128"/>
      <c r="HW202" s="128"/>
      <c r="HX202" s="128"/>
      <c r="HY202" s="128"/>
      <c r="HZ202" s="128"/>
      <c r="IA202" s="128"/>
      <c r="IB202" s="128"/>
      <c r="IC202" s="128"/>
      <c r="ID202" s="128"/>
      <c r="IE202" s="128"/>
      <c r="IF202" s="128"/>
      <c r="IG202" s="128"/>
      <c r="IH202" s="128"/>
      <c r="II202" s="128"/>
      <c r="IJ202" s="128"/>
      <c r="IK202" s="128"/>
      <c r="IL202" s="128"/>
      <c r="IM202" s="128"/>
      <c r="IN202" s="128"/>
      <c r="IO202" s="128"/>
      <c r="IP202" s="128"/>
      <c r="IQ202" s="128"/>
      <c r="IR202" s="128"/>
      <c r="IS202" s="128"/>
      <c r="IT202" s="128"/>
      <c r="IU202" s="128"/>
      <c r="IV202" s="128"/>
      <c r="IW202" s="128"/>
      <c r="IX202" s="128"/>
      <c r="IY202" s="128"/>
      <c r="IZ202" s="128"/>
      <c r="JA202" s="128"/>
    </row>
    <row r="203" spans="2:261" s="17" customFormat="1" x14ac:dyDescent="0.25">
      <c r="B203" s="33"/>
      <c r="F203" s="35"/>
      <c r="G203" s="111"/>
      <c r="H203" s="33"/>
      <c r="I203" s="33"/>
      <c r="J203" s="42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  <c r="AA203" s="128"/>
      <c r="AB203" s="128"/>
      <c r="AC203" s="128"/>
      <c r="AD203" s="128"/>
      <c r="AE203" s="128"/>
      <c r="AF203" s="128"/>
      <c r="AG203" s="128"/>
      <c r="AH203" s="128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8"/>
      <c r="AT203" s="128"/>
      <c r="AU203" s="128"/>
      <c r="AV203" s="128"/>
      <c r="AW203" s="128"/>
      <c r="AX203" s="128"/>
      <c r="AY203" s="128"/>
      <c r="AZ203" s="128"/>
      <c r="BA203" s="128"/>
      <c r="BB203" s="128"/>
      <c r="BC203" s="128"/>
      <c r="BD203" s="128"/>
      <c r="BE203" s="128"/>
      <c r="BF203" s="128"/>
      <c r="BG203" s="128"/>
      <c r="BH203" s="128"/>
      <c r="BI203" s="128"/>
      <c r="BJ203" s="128"/>
      <c r="BK203" s="128"/>
      <c r="BL203" s="128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128"/>
      <c r="CA203" s="128"/>
      <c r="CB203" s="128"/>
      <c r="CC203" s="128"/>
      <c r="CD203" s="128"/>
      <c r="CE203" s="128"/>
      <c r="CF203" s="128"/>
      <c r="CG203" s="128"/>
      <c r="CH203" s="128"/>
      <c r="CI203" s="128"/>
      <c r="CJ203" s="128"/>
      <c r="CK203" s="128"/>
      <c r="CL203" s="128"/>
      <c r="CM203" s="128"/>
      <c r="CN203" s="128"/>
      <c r="CO203" s="128"/>
      <c r="CP203" s="128"/>
      <c r="CQ203" s="128"/>
      <c r="CR203" s="128"/>
      <c r="CS203" s="128"/>
      <c r="CT203" s="128"/>
      <c r="CU203" s="128"/>
      <c r="CV203" s="128"/>
      <c r="CW203" s="42"/>
      <c r="CX203" s="128"/>
      <c r="CY203" s="128"/>
      <c r="CZ203" s="128"/>
      <c r="DA203" s="128"/>
      <c r="DB203" s="128"/>
      <c r="DC203" s="128"/>
      <c r="DD203" s="128"/>
      <c r="DE203" s="128"/>
      <c r="DF203" s="128"/>
      <c r="DG203" s="128"/>
      <c r="DH203" s="128"/>
      <c r="DI203" s="128"/>
      <c r="DJ203" s="128"/>
      <c r="DK203" s="128"/>
      <c r="DL203" s="128"/>
      <c r="DM203" s="128"/>
      <c r="DN203" s="128"/>
      <c r="DO203" s="128"/>
      <c r="DP203" s="128"/>
      <c r="DQ203" s="128"/>
      <c r="DR203" s="128"/>
      <c r="DS203" s="128"/>
      <c r="DT203" s="128"/>
      <c r="DU203" s="128"/>
      <c r="DV203" s="128"/>
      <c r="DW203" s="128"/>
      <c r="DX203" s="128"/>
      <c r="DY203" s="128"/>
      <c r="DZ203" s="128"/>
      <c r="EA203" s="128"/>
      <c r="EB203" s="128"/>
      <c r="EC203" s="128"/>
      <c r="ED203" s="128"/>
      <c r="EE203" s="128"/>
      <c r="EF203" s="128"/>
      <c r="EG203" s="42"/>
      <c r="EH203" s="128"/>
      <c r="EI203" s="128"/>
      <c r="EJ203" s="128"/>
      <c r="EK203" s="128"/>
      <c r="EL203" s="128"/>
      <c r="EM203" s="128"/>
      <c r="EN203" s="128"/>
      <c r="EO203" s="128"/>
      <c r="EP203" s="128"/>
      <c r="EQ203" s="128"/>
      <c r="ER203" s="128"/>
      <c r="ES203" s="128"/>
      <c r="ET203" s="128"/>
      <c r="EU203" s="128"/>
      <c r="EV203" s="128"/>
      <c r="EW203" s="128"/>
      <c r="EX203" s="128"/>
      <c r="EY203" s="128"/>
      <c r="EZ203" s="128"/>
      <c r="FA203" s="128"/>
      <c r="FB203" s="128"/>
      <c r="FC203" s="128"/>
      <c r="FD203" s="128"/>
      <c r="FE203" s="128"/>
      <c r="FF203" s="128"/>
      <c r="FG203" s="128"/>
      <c r="FH203" s="128"/>
      <c r="FI203" s="128"/>
      <c r="FJ203" s="128"/>
      <c r="FK203" s="128"/>
      <c r="FL203" s="128"/>
      <c r="FM203" s="128"/>
      <c r="FN203" s="128"/>
      <c r="FO203" s="128"/>
      <c r="FP203" s="128"/>
      <c r="FQ203" s="42"/>
      <c r="FR203" s="42"/>
      <c r="FS203" s="42"/>
      <c r="FT203" s="42"/>
      <c r="FU203" s="42"/>
      <c r="FV203" s="128"/>
      <c r="FW203" s="128"/>
      <c r="FX203" s="128"/>
      <c r="FY203" s="128"/>
      <c r="FZ203" s="128"/>
      <c r="GA203" s="128"/>
      <c r="GB203" s="128"/>
      <c r="GC203" s="128"/>
      <c r="GD203" s="128"/>
      <c r="GE203" s="128"/>
      <c r="GF203" s="128"/>
      <c r="GG203" s="128"/>
      <c r="GH203" s="128"/>
      <c r="GI203" s="128"/>
      <c r="GJ203" s="128"/>
      <c r="GK203" s="128"/>
      <c r="GL203" s="128"/>
      <c r="GM203" s="128"/>
      <c r="GN203" s="128"/>
      <c r="GO203" s="128"/>
      <c r="GP203" s="128"/>
      <c r="GQ203" s="128"/>
      <c r="GR203" s="128"/>
      <c r="GS203" s="128"/>
      <c r="GT203" s="128"/>
      <c r="GU203" s="128"/>
      <c r="GV203" s="128"/>
      <c r="GW203" s="128"/>
      <c r="GX203" s="128"/>
      <c r="GY203" s="128"/>
      <c r="GZ203" s="128"/>
      <c r="HA203" s="128"/>
      <c r="HB203" s="128"/>
      <c r="HC203" s="128"/>
      <c r="HD203" s="128"/>
      <c r="HE203" s="128"/>
      <c r="HF203" s="128"/>
      <c r="HG203" s="128"/>
      <c r="HH203" s="128"/>
      <c r="HI203" s="128"/>
      <c r="HJ203" s="128"/>
      <c r="HK203" s="128"/>
      <c r="HL203" s="128"/>
      <c r="HM203" s="128"/>
      <c r="HN203" s="128"/>
      <c r="HO203" s="128"/>
      <c r="HP203" s="128"/>
      <c r="HQ203" s="128"/>
      <c r="HR203" s="128"/>
      <c r="HS203" s="128"/>
      <c r="HT203" s="128"/>
      <c r="HU203" s="128"/>
      <c r="HV203" s="128"/>
      <c r="HW203" s="128"/>
      <c r="HX203" s="128"/>
      <c r="HY203" s="128"/>
      <c r="HZ203" s="128"/>
      <c r="IA203" s="128"/>
      <c r="IB203" s="128"/>
      <c r="IC203" s="128"/>
      <c r="ID203" s="128"/>
      <c r="IE203" s="128"/>
      <c r="IF203" s="128"/>
      <c r="IG203" s="128"/>
      <c r="IH203" s="128"/>
      <c r="II203" s="128"/>
      <c r="IJ203" s="128"/>
      <c r="IK203" s="128"/>
      <c r="IL203" s="128"/>
      <c r="IM203" s="128"/>
      <c r="IN203" s="128"/>
      <c r="IO203" s="128"/>
      <c r="IP203" s="128"/>
      <c r="IQ203" s="128"/>
      <c r="IR203" s="128"/>
      <c r="IS203" s="128"/>
      <c r="IT203" s="128"/>
      <c r="IU203" s="128"/>
      <c r="IV203" s="128"/>
      <c r="IW203" s="128"/>
      <c r="IX203" s="128"/>
      <c r="IY203" s="128"/>
      <c r="IZ203" s="128"/>
      <c r="JA203" s="128"/>
    </row>
    <row r="204" spans="2:261" s="17" customFormat="1" x14ac:dyDescent="0.25">
      <c r="B204" s="33"/>
      <c r="F204" s="35"/>
      <c r="G204" s="111"/>
      <c r="H204" s="33"/>
      <c r="I204" s="33"/>
      <c r="J204" s="42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  <c r="AA204" s="128"/>
      <c r="AB204" s="128"/>
      <c r="AC204" s="128"/>
      <c r="AD204" s="128"/>
      <c r="AE204" s="128"/>
      <c r="AF204" s="128"/>
      <c r="AG204" s="128"/>
      <c r="AH204" s="128"/>
      <c r="AI204" s="128"/>
      <c r="AJ204" s="128"/>
      <c r="AK204" s="128"/>
      <c r="AL204" s="128"/>
      <c r="AM204" s="128"/>
      <c r="AN204" s="128"/>
      <c r="AO204" s="128"/>
      <c r="AP204" s="128"/>
      <c r="AQ204" s="128"/>
      <c r="AR204" s="128"/>
      <c r="AS204" s="128"/>
      <c r="AT204" s="128"/>
      <c r="AU204" s="128"/>
      <c r="AV204" s="128"/>
      <c r="AW204" s="128"/>
      <c r="AX204" s="128"/>
      <c r="AY204" s="128"/>
      <c r="AZ204" s="128"/>
      <c r="BA204" s="128"/>
      <c r="BB204" s="128"/>
      <c r="BC204" s="128"/>
      <c r="BD204" s="128"/>
      <c r="BE204" s="128"/>
      <c r="BF204" s="128"/>
      <c r="BG204" s="128"/>
      <c r="BH204" s="128"/>
      <c r="BI204" s="128"/>
      <c r="BJ204" s="128"/>
      <c r="BK204" s="128"/>
      <c r="BL204" s="128"/>
      <c r="BM204" s="42"/>
      <c r="BN204" s="42"/>
      <c r="BO204" s="42"/>
      <c r="BP204" s="42"/>
      <c r="BQ204" s="42"/>
      <c r="BR204" s="42"/>
      <c r="BS204" s="42"/>
      <c r="BT204" s="42"/>
      <c r="BU204" s="42"/>
      <c r="BV204" s="42"/>
      <c r="BW204" s="42"/>
      <c r="BX204" s="42"/>
      <c r="BY204" s="42"/>
      <c r="BZ204" s="128"/>
      <c r="CA204" s="128"/>
      <c r="CB204" s="128"/>
      <c r="CC204" s="128"/>
      <c r="CD204" s="128"/>
      <c r="CE204" s="128"/>
      <c r="CF204" s="128"/>
      <c r="CG204" s="128"/>
      <c r="CH204" s="128"/>
      <c r="CI204" s="128"/>
      <c r="CJ204" s="128"/>
      <c r="CK204" s="128"/>
      <c r="CL204" s="128"/>
      <c r="CM204" s="128"/>
      <c r="CN204" s="128"/>
      <c r="CO204" s="128"/>
      <c r="CP204" s="128"/>
      <c r="CQ204" s="128"/>
      <c r="CR204" s="128"/>
      <c r="CS204" s="128"/>
      <c r="CT204" s="128"/>
      <c r="CU204" s="128"/>
      <c r="CV204" s="128"/>
      <c r="CW204" s="42"/>
      <c r="CX204" s="128"/>
      <c r="CY204" s="128"/>
      <c r="CZ204" s="128"/>
      <c r="DA204" s="128"/>
      <c r="DB204" s="128"/>
      <c r="DC204" s="128"/>
      <c r="DD204" s="128"/>
      <c r="DE204" s="128"/>
      <c r="DF204" s="128"/>
      <c r="DG204" s="128"/>
      <c r="DH204" s="128"/>
      <c r="DI204" s="128"/>
      <c r="DJ204" s="128"/>
      <c r="DK204" s="128"/>
      <c r="DL204" s="128"/>
      <c r="DM204" s="128"/>
      <c r="DN204" s="128"/>
      <c r="DO204" s="128"/>
      <c r="DP204" s="128"/>
      <c r="DQ204" s="128"/>
      <c r="DR204" s="128"/>
      <c r="DS204" s="128"/>
      <c r="DT204" s="128"/>
      <c r="DU204" s="128"/>
      <c r="DV204" s="128"/>
      <c r="DW204" s="128"/>
      <c r="DX204" s="128"/>
      <c r="DY204" s="128"/>
      <c r="DZ204" s="128"/>
      <c r="EA204" s="128"/>
      <c r="EB204" s="128"/>
      <c r="EC204" s="128"/>
      <c r="ED204" s="128"/>
      <c r="EE204" s="128"/>
      <c r="EF204" s="128"/>
      <c r="EG204" s="42"/>
      <c r="EH204" s="128"/>
      <c r="EI204" s="128"/>
      <c r="EJ204" s="128"/>
      <c r="EK204" s="128"/>
      <c r="EL204" s="128"/>
      <c r="EM204" s="128"/>
      <c r="EN204" s="128"/>
      <c r="EO204" s="128"/>
      <c r="EP204" s="128"/>
      <c r="EQ204" s="128"/>
      <c r="ER204" s="128"/>
      <c r="ES204" s="128"/>
      <c r="ET204" s="128"/>
      <c r="EU204" s="128"/>
      <c r="EV204" s="128"/>
      <c r="EW204" s="128"/>
      <c r="EX204" s="128"/>
      <c r="EY204" s="128"/>
      <c r="EZ204" s="128"/>
      <c r="FA204" s="128"/>
      <c r="FB204" s="128"/>
      <c r="FC204" s="128"/>
      <c r="FD204" s="128"/>
      <c r="FE204" s="128"/>
      <c r="FF204" s="128"/>
      <c r="FG204" s="128"/>
      <c r="FH204" s="128"/>
      <c r="FI204" s="128"/>
      <c r="FJ204" s="128"/>
      <c r="FK204" s="128"/>
      <c r="FL204" s="128"/>
      <c r="FM204" s="128"/>
      <c r="FN204" s="128"/>
      <c r="FO204" s="128"/>
      <c r="FP204" s="128"/>
      <c r="FQ204" s="42"/>
      <c r="FR204" s="42"/>
      <c r="FS204" s="42"/>
      <c r="FT204" s="42"/>
      <c r="FU204" s="42"/>
      <c r="FV204" s="128"/>
      <c r="FW204" s="128"/>
      <c r="FX204" s="128"/>
      <c r="FY204" s="128"/>
      <c r="FZ204" s="128"/>
      <c r="GA204" s="128"/>
      <c r="GB204" s="128"/>
      <c r="GC204" s="128"/>
      <c r="GD204" s="128"/>
      <c r="GE204" s="128"/>
      <c r="GF204" s="128"/>
      <c r="GG204" s="128"/>
      <c r="GH204" s="128"/>
      <c r="GI204" s="128"/>
      <c r="GJ204" s="128"/>
      <c r="GK204" s="128"/>
      <c r="GL204" s="128"/>
      <c r="GM204" s="128"/>
      <c r="GN204" s="128"/>
      <c r="GO204" s="128"/>
      <c r="GP204" s="128"/>
      <c r="GQ204" s="128"/>
      <c r="GR204" s="128"/>
      <c r="GS204" s="128"/>
      <c r="GT204" s="128"/>
      <c r="GU204" s="128"/>
      <c r="GV204" s="128"/>
      <c r="GW204" s="128"/>
      <c r="GX204" s="128"/>
      <c r="GY204" s="128"/>
      <c r="GZ204" s="128"/>
      <c r="HA204" s="128"/>
      <c r="HB204" s="128"/>
      <c r="HC204" s="128"/>
      <c r="HD204" s="128"/>
      <c r="HE204" s="128"/>
      <c r="HF204" s="128"/>
      <c r="HG204" s="128"/>
      <c r="HH204" s="128"/>
      <c r="HI204" s="128"/>
      <c r="HJ204" s="128"/>
      <c r="HK204" s="128"/>
      <c r="HL204" s="128"/>
      <c r="HM204" s="128"/>
      <c r="HN204" s="128"/>
      <c r="HO204" s="128"/>
      <c r="HP204" s="128"/>
      <c r="HQ204" s="128"/>
      <c r="HR204" s="128"/>
      <c r="HS204" s="128"/>
      <c r="HT204" s="128"/>
      <c r="HU204" s="128"/>
      <c r="HV204" s="128"/>
      <c r="HW204" s="128"/>
      <c r="HX204" s="128"/>
      <c r="HY204" s="128"/>
      <c r="HZ204" s="128"/>
      <c r="IA204" s="128"/>
      <c r="IB204" s="128"/>
      <c r="IC204" s="128"/>
      <c r="ID204" s="128"/>
      <c r="IE204" s="128"/>
      <c r="IF204" s="128"/>
      <c r="IG204" s="128"/>
      <c r="IH204" s="128"/>
      <c r="II204" s="128"/>
      <c r="IJ204" s="128"/>
      <c r="IK204" s="128"/>
      <c r="IL204" s="128"/>
      <c r="IM204" s="128"/>
      <c r="IN204" s="128"/>
      <c r="IO204" s="128"/>
      <c r="IP204" s="128"/>
      <c r="IQ204" s="128"/>
      <c r="IR204" s="128"/>
      <c r="IS204" s="128"/>
      <c r="IT204" s="128"/>
      <c r="IU204" s="128"/>
      <c r="IV204" s="128"/>
      <c r="IW204" s="128"/>
      <c r="IX204" s="128"/>
      <c r="IY204" s="128"/>
      <c r="IZ204" s="128"/>
      <c r="JA204" s="128"/>
    </row>
    <row r="205" spans="2:261" s="17" customFormat="1" x14ac:dyDescent="0.25">
      <c r="B205" s="33"/>
      <c r="F205" s="35"/>
      <c r="G205" s="111"/>
      <c r="H205" s="33"/>
      <c r="I205" s="33"/>
      <c r="J205" s="42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  <c r="AA205" s="128"/>
      <c r="AB205" s="128"/>
      <c r="AC205" s="128"/>
      <c r="AD205" s="128"/>
      <c r="AE205" s="128"/>
      <c r="AF205" s="128"/>
      <c r="AG205" s="128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8"/>
      <c r="AT205" s="128"/>
      <c r="AU205" s="128"/>
      <c r="AV205" s="128"/>
      <c r="AW205" s="128"/>
      <c r="AX205" s="128"/>
      <c r="AY205" s="128"/>
      <c r="AZ205" s="128"/>
      <c r="BA205" s="128"/>
      <c r="BB205" s="128"/>
      <c r="BC205" s="128"/>
      <c r="BD205" s="128"/>
      <c r="BE205" s="128"/>
      <c r="BF205" s="128"/>
      <c r="BG205" s="128"/>
      <c r="BH205" s="128"/>
      <c r="BI205" s="128"/>
      <c r="BJ205" s="128"/>
      <c r="BK205" s="128"/>
      <c r="BL205" s="128"/>
      <c r="BM205" s="42"/>
      <c r="BN205" s="42"/>
      <c r="BO205" s="42"/>
      <c r="BP205" s="42"/>
      <c r="BQ205" s="42"/>
      <c r="BR205" s="42"/>
      <c r="BS205" s="42"/>
      <c r="BT205" s="42"/>
      <c r="BU205" s="42"/>
      <c r="BV205" s="42"/>
      <c r="BW205" s="42"/>
      <c r="BX205" s="42"/>
      <c r="BY205" s="42"/>
      <c r="BZ205" s="128"/>
      <c r="CA205" s="128"/>
      <c r="CB205" s="128"/>
      <c r="CC205" s="128"/>
      <c r="CD205" s="128"/>
      <c r="CE205" s="128"/>
      <c r="CF205" s="128"/>
      <c r="CG205" s="128"/>
      <c r="CH205" s="128"/>
      <c r="CI205" s="128"/>
      <c r="CJ205" s="128"/>
      <c r="CK205" s="128"/>
      <c r="CL205" s="128"/>
      <c r="CM205" s="128"/>
      <c r="CN205" s="128"/>
      <c r="CO205" s="128"/>
      <c r="CP205" s="128"/>
      <c r="CQ205" s="128"/>
      <c r="CR205" s="128"/>
      <c r="CS205" s="128"/>
      <c r="CT205" s="128"/>
      <c r="CU205" s="128"/>
      <c r="CV205" s="128"/>
      <c r="CW205" s="42"/>
      <c r="CX205" s="128"/>
      <c r="CY205" s="128"/>
      <c r="CZ205" s="128"/>
      <c r="DA205" s="128"/>
      <c r="DB205" s="128"/>
      <c r="DC205" s="128"/>
      <c r="DD205" s="128"/>
      <c r="DE205" s="128"/>
      <c r="DF205" s="128"/>
      <c r="DG205" s="128"/>
      <c r="DH205" s="128"/>
      <c r="DI205" s="128"/>
      <c r="DJ205" s="128"/>
      <c r="DK205" s="128"/>
      <c r="DL205" s="128"/>
      <c r="DM205" s="128"/>
      <c r="DN205" s="128"/>
      <c r="DO205" s="128"/>
      <c r="DP205" s="128"/>
      <c r="DQ205" s="128"/>
      <c r="DR205" s="128"/>
      <c r="DS205" s="128"/>
      <c r="DT205" s="128"/>
      <c r="DU205" s="128"/>
      <c r="DV205" s="128"/>
      <c r="DW205" s="128"/>
      <c r="DX205" s="128"/>
      <c r="DY205" s="128"/>
      <c r="DZ205" s="128"/>
      <c r="EA205" s="128"/>
      <c r="EB205" s="128"/>
      <c r="EC205" s="128"/>
      <c r="ED205" s="128"/>
      <c r="EE205" s="128"/>
      <c r="EF205" s="128"/>
      <c r="EG205" s="42"/>
      <c r="EH205" s="128"/>
      <c r="EI205" s="128"/>
      <c r="EJ205" s="128"/>
      <c r="EK205" s="128"/>
      <c r="EL205" s="128"/>
      <c r="EM205" s="128"/>
      <c r="EN205" s="128"/>
      <c r="EO205" s="128"/>
      <c r="EP205" s="128"/>
      <c r="EQ205" s="128"/>
      <c r="ER205" s="128"/>
      <c r="ES205" s="128"/>
      <c r="ET205" s="128"/>
      <c r="EU205" s="128"/>
      <c r="EV205" s="128"/>
      <c r="EW205" s="128"/>
      <c r="EX205" s="128"/>
      <c r="EY205" s="128"/>
      <c r="EZ205" s="128"/>
      <c r="FA205" s="128"/>
      <c r="FB205" s="128"/>
      <c r="FC205" s="128"/>
      <c r="FD205" s="128"/>
      <c r="FE205" s="128"/>
      <c r="FF205" s="128"/>
      <c r="FG205" s="128"/>
      <c r="FH205" s="128"/>
      <c r="FI205" s="128"/>
      <c r="FJ205" s="128"/>
      <c r="FK205" s="128"/>
      <c r="FL205" s="128"/>
      <c r="FM205" s="128"/>
      <c r="FN205" s="128"/>
      <c r="FO205" s="128"/>
      <c r="FP205" s="128"/>
      <c r="FQ205" s="42"/>
      <c r="FR205" s="42"/>
      <c r="FS205" s="42"/>
      <c r="FT205" s="42"/>
      <c r="FU205" s="42"/>
      <c r="FV205" s="128"/>
      <c r="FW205" s="128"/>
      <c r="FX205" s="128"/>
      <c r="FY205" s="128"/>
      <c r="FZ205" s="128"/>
      <c r="GA205" s="128"/>
      <c r="GB205" s="128"/>
      <c r="GC205" s="128"/>
      <c r="GD205" s="128"/>
      <c r="GE205" s="128"/>
      <c r="GF205" s="128"/>
      <c r="GG205" s="128"/>
      <c r="GH205" s="128"/>
      <c r="GI205" s="128"/>
      <c r="GJ205" s="128"/>
      <c r="GK205" s="128"/>
      <c r="GL205" s="128"/>
      <c r="GM205" s="128"/>
      <c r="GN205" s="128"/>
      <c r="GO205" s="128"/>
      <c r="GP205" s="128"/>
      <c r="GQ205" s="128"/>
      <c r="GR205" s="128"/>
      <c r="GS205" s="128"/>
      <c r="GT205" s="128"/>
      <c r="GU205" s="128"/>
      <c r="GV205" s="128"/>
      <c r="GW205" s="128"/>
      <c r="GX205" s="128"/>
      <c r="GY205" s="128"/>
      <c r="GZ205" s="128"/>
      <c r="HA205" s="128"/>
      <c r="HB205" s="128"/>
      <c r="HC205" s="128"/>
      <c r="HD205" s="128"/>
      <c r="HE205" s="128"/>
      <c r="HF205" s="128"/>
      <c r="HG205" s="128"/>
      <c r="HH205" s="128"/>
      <c r="HI205" s="128"/>
      <c r="HJ205" s="128"/>
      <c r="HK205" s="128"/>
      <c r="HL205" s="128"/>
      <c r="HM205" s="128"/>
      <c r="HN205" s="128"/>
      <c r="HO205" s="128"/>
      <c r="HP205" s="128"/>
      <c r="HQ205" s="128"/>
      <c r="HR205" s="128"/>
      <c r="HS205" s="128"/>
      <c r="HT205" s="128"/>
      <c r="HU205" s="128"/>
      <c r="HV205" s="128"/>
      <c r="HW205" s="128"/>
      <c r="HX205" s="128"/>
      <c r="HY205" s="128"/>
      <c r="HZ205" s="128"/>
      <c r="IA205" s="128"/>
      <c r="IB205" s="128"/>
      <c r="IC205" s="128"/>
      <c r="ID205" s="128"/>
      <c r="IE205" s="128"/>
      <c r="IF205" s="128"/>
      <c r="IG205" s="128"/>
      <c r="IH205" s="128"/>
      <c r="II205" s="128"/>
      <c r="IJ205" s="128"/>
      <c r="IK205" s="128"/>
      <c r="IL205" s="128"/>
      <c r="IM205" s="128"/>
      <c r="IN205" s="128"/>
      <c r="IO205" s="128"/>
      <c r="IP205" s="128"/>
      <c r="IQ205" s="128"/>
      <c r="IR205" s="128"/>
      <c r="IS205" s="128"/>
      <c r="IT205" s="128"/>
      <c r="IU205" s="128"/>
      <c r="IV205" s="128"/>
      <c r="IW205" s="128"/>
      <c r="IX205" s="128"/>
      <c r="IY205" s="128"/>
      <c r="IZ205" s="128"/>
      <c r="JA205" s="128"/>
    </row>
    <row r="206" spans="2:261" s="17" customFormat="1" x14ac:dyDescent="0.25">
      <c r="B206" s="33"/>
      <c r="F206" s="35"/>
      <c r="G206" s="111"/>
      <c r="H206" s="33"/>
      <c r="I206" s="33"/>
      <c r="J206" s="42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  <c r="AA206" s="128"/>
      <c r="AB206" s="128"/>
      <c r="AC206" s="128"/>
      <c r="AD206" s="128"/>
      <c r="AE206" s="128"/>
      <c r="AF206" s="128"/>
      <c r="AG206" s="128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/>
      <c r="AY206" s="128"/>
      <c r="AZ206" s="128"/>
      <c r="BA206" s="128"/>
      <c r="BB206" s="128"/>
      <c r="BC206" s="128"/>
      <c r="BD206" s="128"/>
      <c r="BE206" s="128"/>
      <c r="BF206" s="128"/>
      <c r="BG206" s="128"/>
      <c r="BH206" s="128"/>
      <c r="BI206" s="128"/>
      <c r="BJ206" s="128"/>
      <c r="BK206" s="128"/>
      <c r="BL206" s="128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  <c r="BZ206" s="128"/>
      <c r="CA206" s="128"/>
      <c r="CB206" s="128"/>
      <c r="CC206" s="128"/>
      <c r="CD206" s="128"/>
      <c r="CE206" s="128"/>
      <c r="CF206" s="128"/>
      <c r="CG206" s="128"/>
      <c r="CH206" s="128"/>
      <c r="CI206" s="128"/>
      <c r="CJ206" s="128"/>
      <c r="CK206" s="128"/>
      <c r="CL206" s="128"/>
      <c r="CM206" s="128"/>
      <c r="CN206" s="128"/>
      <c r="CO206" s="128"/>
      <c r="CP206" s="128"/>
      <c r="CQ206" s="128"/>
      <c r="CR206" s="128"/>
      <c r="CS206" s="128"/>
      <c r="CT206" s="128"/>
      <c r="CU206" s="128"/>
      <c r="CV206" s="128"/>
      <c r="CW206" s="42"/>
      <c r="CX206" s="128"/>
      <c r="CY206" s="128"/>
      <c r="CZ206" s="128"/>
      <c r="DA206" s="128"/>
      <c r="DB206" s="128"/>
      <c r="DC206" s="128"/>
      <c r="DD206" s="128"/>
      <c r="DE206" s="128"/>
      <c r="DF206" s="128"/>
      <c r="DG206" s="128"/>
      <c r="DH206" s="128"/>
      <c r="DI206" s="128"/>
      <c r="DJ206" s="128"/>
      <c r="DK206" s="128"/>
      <c r="DL206" s="128"/>
      <c r="DM206" s="128"/>
      <c r="DN206" s="128"/>
      <c r="DO206" s="128"/>
      <c r="DP206" s="128"/>
      <c r="DQ206" s="128"/>
      <c r="DR206" s="128"/>
      <c r="DS206" s="128"/>
      <c r="DT206" s="128"/>
      <c r="DU206" s="128"/>
      <c r="DV206" s="128"/>
      <c r="DW206" s="128"/>
      <c r="DX206" s="128"/>
      <c r="DY206" s="128"/>
      <c r="DZ206" s="128"/>
      <c r="EA206" s="128"/>
      <c r="EB206" s="128"/>
      <c r="EC206" s="128"/>
      <c r="ED206" s="128"/>
      <c r="EE206" s="128"/>
      <c r="EF206" s="128"/>
      <c r="EG206" s="42"/>
      <c r="EH206" s="128"/>
      <c r="EI206" s="128"/>
      <c r="EJ206" s="128"/>
      <c r="EK206" s="128"/>
      <c r="EL206" s="128"/>
      <c r="EM206" s="128"/>
      <c r="EN206" s="128"/>
      <c r="EO206" s="128"/>
      <c r="EP206" s="128"/>
      <c r="EQ206" s="128"/>
      <c r="ER206" s="128"/>
      <c r="ES206" s="128"/>
      <c r="ET206" s="128"/>
      <c r="EU206" s="128"/>
      <c r="EV206" s="128"/>
      <c r="EW206" s="128"/>
      <c r="EX206" s="128"/>
      <c r="EY206" s="128"/>
      <c r="EZ206" s="128"/>
      <c r="FA206" s="128"/>
      <c r="FB206" s="128"/>
      <c r="FC206" s="128"/>
      <c r="FD206" s="128"/>
      <c r="FE206" s="128"/>
      <c r="FF206" s="128"/>
      <c r="FG206" s="128"/>
      <c r="FH206" s="128"/>
      <c r="FI206" s="128"/>
      <c r="FJ206" s="128"/>
      <c r="FK206" s="128"/>
      <c r="FL206" s="128"/>
      <c r="FM206" s="128"/>
      <c r="FN206" s="128"/>
      <c r="FO206" s="128"/>
      <c r="FP206" s="128"/>
      <c r="FQ206" s="42"/>
      <c r="FR206" s="42"/>
      <c r="FS206" s="42"/>
      <c r="FT206" s="42"/>
      <c r="FU206" s="42"/>
      <c r="FV206" s="128"/>
      <c r="FW206" s="128"/>
      <c r="FX206" s="128"/>
      <c r="FY206" s="128"/>
      <c r="FZ206" s="128"/>
      <c r="GA206" s="128"/>
      <c r="GB206" s="128"/>
      <c r="GC206" s="128"/>
      <c r="GD206" s="128"/>
      <c r="GE206" s="128"/>
      <c r="GF206" s="128"/>
      <c r="GG206" s="128"/>
      <c r="GH206" s="128"/>
      <c r="GI206" s="128"/>
      <c r="GJ206" s="128"/>
      <c r="GK206" s="128"/>
      <c r="GL206" s="128"/>
      <c r="GM206" s="128"/>
      <c r="GN206" s="128"/>
      <c r="GO206" s="128"/>
      <c r="GP206" s="128"/>
      <c r="GQ206" s="128"/>
      <c r="GR206" s="128"/>
      <c r="GS206" s="128"/>
      <c r="GT206" s="128"/>
      <c r="GU206" s="128"/>
      <c r="GV206" s="128"/>
      <c r="GW206" s="128"/>
      <c r="GX206" s="128"/>
      <c r="GY206" s="128"/>
      <c r="GZ206" s="128"/>
      <c r="HA206" s="128"/>
      <c r="HB206" s="128"/>
      <c r="HC206" s="128"/>
      <c r="HD206" s="128"/>
      <c r="HE206" s="128"/>
      <c r="HF206" s="128"/>
      <c r="HG206" s="128"/>
      <c r="HH206" s="128"/>
      <c r="HI206" s="128"/>
      <c r="HJ206" s="128"/>
      <c r="HK206" s="128"/>
      <c r="HL206" s="128"/>
      <c r="HM206" s="128"/>
      <c r="HN206" s="128"/>
      <c r="HO206" s="128"/>
      <c r="HP206" s="128"/>
      <c r="HQ206" s="128"/>
      <c r="HR206" s="128"/>
      <c r="HS206" s="128"/>
      <c r="HT206" s="128"/>
      <c r="HU206" s="128"/>
      <c r="HV206" s="128"/>
      <c r="HW206" s="128"/>
      <c r="HX206" s="128"/>
      <c r="HY206" s="128"/>
      <c r="HZ206" s="128"/>
      <c r="IA206" s="128"/>
      <c r="IB206" s="128"/>
      <c r="IC206" s="128"/>
      <c r="ID206" s="128"/>
      <c r="IE206" s="128"/>
      <c r="IF206" s="128"/>
      <c r="IG206" s="128"/>
      <c r="IH206" s="128"/>
      <c r="II206" s="128"/>
      <c r="IJ206" s="128"/>
      <c r="IK206" s="128"/>
      <c r="IL206" s="128"/>
      <c r="IM206" s="128"/>
      <c r="IN206" s="128"/>
      <c r="IO206" s="128"/>
      <c r="IP206" s="128"/>
      <c r="IQ206" s="128"/>
      <c r="IR206" s="128"/>
      <c r="IS206" s="128"/>
      <c r="IT206" s="128"/>
      <c r="IU206" s="128"/>
      <c r="IV206" s="128"/>
      <c r="IW206" s="128"/>
      <c r="IX206" s="128"/>
      <c r="IY206" s="128"/>
      <c r="IZ206" s="128"/>
      <c r="JA206" s="128"/>
    </row>
    <row r="207" spans="2:261" s="17" customFormat="1" x14ac:dyDescent="0.25">
      <c r="B207" s="33"/>
      <c r="F207" s="35"/>
      <c r="G207" s="111"/>
      <c r="H207" s="33"/>
      <c r="I207" s="33"/>
      <c r="J207" s="42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  <c r="AA207" s="128"/>
      <c r="AB207" s="128"/>
      <c r="AC207" s="128"/>
      <c r="AD207" s="128"/>
      <c r="AE207" s="128"/>
      <c r="AF207" s="128"/>
      <c r="AG207" s="128"/>
      <c r="AH207" s="128"/>
      <c r="AI207" s="128"/>
      <c r="AJ207" s="128"/>
      <c r="AK207" s="128"/>
      <c r="AL207" s="128"/>
      <c r="AM207" s="128"/>
      <c r="AN207" s="128"/>
      <c r="AO207" s="128"/>
      <c r="AP207" s="128"/>
      <c r="AQ207" s="128"/>
      <c r="AR207" s="128"/>
      <c r="AS207" s="128"/>
      <c r="AT207" s="128"/>
      <c r="AU207" s="128"/>
      <c r="AV207" s="128"/>
      <c r="AW207" s="128"/>
      <c r="AX207" s="128"/>
      <c r="AY207" s="128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128"/>
      <c r="CA207" s="128"/>
      <c r="CB207" s="128"/>
      <c r="CC207" s="128"/>
      <c r="CD207" s="128"/>
      <c r="CE207" s="128"/>
      <c r="CF207" s="128"/>
      <c r="CG207" s="128"/>
      <c r="CH207" s="128"/>
      <c r="CI207" s="128"/>
      <c r="CJ207" s="128"/>
      <c r="CK207" s="128"/>
      <c r="CL207" s="128"/>
      <c r="CM207" s="128"/>
      <c r="CN207" s="128"/>
      <c r="CO207" s="128"/>
      <c r="CP207" s="128"/>
      <c r="CQ207" s="128"/>
      <c r="CR207" s="128"/>
      <c r="CS207" s="128"/>
      <c r="CT207" s="128"/>
      <c r="CU207" s="128"/>
      <c r="CV207" s="128"/>
      <c r="CW207" s="42"/>
      <c r="CX207" s="128"/>
      <c r="CY207" s="128"/>
      <c r="CZ207" s="128"/>
      <c r="DA207" s="128"/>
      <c r="DB207" s="128"/>
      <c r="DC207" s="128"/>
      <c r="DD207" s="128"/>
      <c r="DE207" s="128"/>
      <c r="DF207" s="128"/>
      <c r="DG207" s="128"/>
      <c r="DH207" s="128"/>
      <c r="DI207" s="128"/>
      <c r="DJ207" s="128"/>
      <c r="DK207" s="128"/>
      <c r="DL207" s="128"/>
      <c r="DM207" s="128"/>
      <c r="DN207" s="128"/>
      <c r="DO207" s="128"/>
      <c r="DP207" s="128"/>
      <c r="DQ207" s="128"/>
      <c r="DR207" s="128"/>
      <c r="DS207" s="128"/>
      <c r="DT207" s="128"/>
      <c r="DU207" s="128"/>
      <c r="DV207" s="128"/>
      <c r="DW207" s="128"/>
      <c r="DX207" s="128"/>
      <c r="DY207" s="128"/>
      <c r="DZ207" s="128"/>
      <c r="EA207" s="128"/>
      <c r="EB207" s="128"/>
      <c r="EC207" s="128"/>
      <c r="ED207" s="128"/>
      <c r="EE207" s="128"/>
      <c r="EF207" s="128"/>
      <c r="EG207" s="42"/>
      <c r="EH207" s="128"/>
      <c r="EI207" s="128"/>
      <c r="EJ207" s="128"/>
      <c r="EK207" s="128"/>
      <c r="EL207" s="128"/>
      <c r="EM207" s="128"/>
      <c r="EN207" s="128"/>
      <c r="EO207" s="128"/>
      <c r="EP207" s="128"/>
      <c r="EQ207" s="128"/>
      <c r="ER207" s="128"/>
      <c r="ES207" s="128"/>
      <c r="ET207" s="128"/>
      <c r="EU207" s="128"/>
      <c r="EV207" s="128"/>
      <c r="EW207" s="128"/>
      <c r="EX207" s="128"/>
      <c r="EY207" s="128"/>
      <c r="EZ207" s="128"/>
      <c r="FA207" s="128"/>
      <c r="FB207" s="128"/>
      <c r="FC207" s="128"/>
      <c r="FD207" s="128"/>
      <c r="FE207" s="128"/>
      <c r="FF207" s="128"/>
      <c r="FG207" s="128"/>
      <c r="FH207" s="128"/>
      <c r="FI207" s="128"/>
      <c r="FJ207" s="128"/>
      <c r="FK207" s="128"/>
      <c r="FL207" s="128"/>
      <c r="FM207" s="128"/>
      <c r="FN207" s="128"/>
      <c r="FO207" s="128"/>
      <c r="FP207" s="128"/>
      <c r="FQ207" s="42"/>
      <c r="FR207" s="42"/>
      <c r="FS207" s="42"/>
      <c r="FT207" s="42"/>
      <c r="FU207" s="42"/>
      <c r="FV207" s="128"/>
      <c r="FW207" s="128"/>
      <c r="FX207" s="128"/>
      <c r="FY207" s="128"/>
      <c r="FZ207" s="128"/>
      <c r="GA207" s="128"/>
      <c r="GB207" s="128"/>
      <c r="GC207" s="128"/>
      <c r="GD207" s="128"/>
      <c r="GE207" s="128"/>
      <c r="GF207" s="128"/>
      <c r="GG207" s="128"/>
      <c r="GH207" s="128"/>
      <c r="GI207" s="128"/>
      <c r="GJ207" s="128"/>
      <c r="GK207" s="128"/>
      <c r="GL207" s="128"/>
      <c r="GM207" s="128"/>
      <c r="GN207" s="128"/>
      <c r="GO207" s="128"/>
      <c r="GP207" s="128"/>
      <c r="GQ207" s="128"/>
      <c r="GR207" s="128"/>
      <c r="GS207" s="128"/>
      <c r="GT207" s="128"/>
      <c r="GU207" s="128"/>
      <c r="GV207" s="128"/>
      <c r="GW207" s="128"/>
      <c r="GX207" s="128"/>
      <c r="GY207" s="128"/>
      <c r="GZ207" s="128"/>
      <c r="HA207" s="128"/>
      <c r="HB207" s="128"/>
      <c r="HC207" s="128"/>
      <c r="HD207" s="128"/>
      <c r="HE207" s="128"/>
      <c r="HF207" s="128"/>
      <c r="HG207" s="128"/>
      <c r="HH207" s="128"/>
      <c r="HI207" s="128"/>
      <c r="HJ207" s="128"/>
      <c r="HK207" s="128"/>
      <c r="HL207" s="128"/>
      <c r="HM207" s="128"/>
      <c r="HN207" s="128"/>
      <c r="HO207" s="128"/>
      <c r="HP207" s="128"/>
      <c r="HQ207" s="128"/>
      <c r="HR207" s="128"/>
      <c r="HS207" s="128"/>
      <c r="HT207" s="128"/>
      <c r="HU207" s="128"/>
      <c r="HV207" s="128"/>
      <c r="HW207" s="128"/>
      <c r="HX207" s="128"/>
      <c r="HY207" s="128"/>
      <c r="HZ207" s="128"/>
      <c r="IA207" s="128"/>
      <c r="IB207" s="128"/>
      <c r="IC207" s="128"/>
      <c r="ID207" s="128"/>
      <c r="IE207" s="128"/>
      <c r="IF207" s="128"/>
      <c r="IG207" s="128"/>
      <c r="IH207" s="128"/>
      <c r="II207" s="128"/>
      <c r="IJ207" s="128"/>
      <c r="IK207" s="128"/>
      <c r="IL207" s="128"/>
      <c r="IM207" s="128"/>
      <c r="IN207" s="128"/>
      <c r="IO207" s="128"/>
      <c r="IP207" s="128"/>
      <c r="IQ207" s="128"/>
      <c r="IR207" s="128"/>
      <c r="IS207" s="128"/>
      <c r="IT207" s="128"/>
      <c r="IU207" s="128"/>
      <c r="IV207" s="128"/>
      <c r="IW207" s="128"/>
      <c r="IX207" s="128"/>
      <c r="IY207" s="128"/>
      <c r="IZ207" s="128"/>
      <c r="JA207" s="128"/>
    </row>
    <row r="208" spans="2:261" s="17" customFormat="1" x14ac:dyDescent="0.25">
      <c r="B208" s="33"/>
      <c r="F208" s="35"/>
      <c r="G208" s="111"/>
      <c r="H208" s="33"/>
      <c r="I208" s="33"/>
      <c r="J208" s="42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  <c r="AA208" s="128"/>
      <c r="AB208" s="128"/>
      <c r="AC208" s="128"/>
      <c r="AD208" s="128"/>
      <c r="AE208" s="128"/>
      <c r="AF208" s="128"/>
      <c r="AG208" s="12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8"/>
      <c r="AZ208" s="128"/>
      <c r="BA208" s="128"/>
      <c r="BB208" s="128"/>
      <c r="BC208" s="128"/>
      <c r="BD208" s="128"/>
      <c r="BE208" s="128"/>
      <c r="BF208" s="128"/>
      <c r="BG208" s="128"/>
      <c r="BH208" s="128"/>
      <c r="BI208" s="128"/>
      <c r="BJ208" s="128"/>
      <c r="BK208" s="128"/>
      <c r="BL208" s="128"/>
      <c r="BM208" s="42"/>
      <c r="BN208" s="42"/>
      <c r="BO208" s="42"/>
      <c r="BP208" s="42"/>
      <c r="BQ208" s="42"/>
      <c r="BR208" s="42"/>
      <c r="BS208" s="42"/>
      <c r="BT208" s="42"/>
      <c r="BU208" s="42"/>
      <c r="BV208" s="42"/>
      <c r="BW208" s="42"/>
      <c r="BX208" s="42"/>
      <c r="BY208" s="42"/>
      <c r="BZ208" s="128"/>
      <c r="CA208" s="128"/>
      <c r="CB208" s="128"/>
      <c r="CC208" s="128"/>
      <c r="CD208" s="128"/>
      <c r="CE208" s="128"/>
      <c r="CF208" s="128"/>
      <c r="CG208" s="128"/>
      <c r="CH208" s="128"/>
      <c r="CI208" s="128"/>
      <c r="CJ208" s="128"/>
      <c r="CK208" s="128"/>
      <c r="CL208" s="128"/>
      <c r="CM208" s="128"/>
      <c r="CN208" s="128"/>
      <c r="CO208" s="128"/>
      <c r="CP208" s="128"/>
      <c r="CQ208" s="128"/>
      <c r="CR208" s="128"/>
      <c r="CS208" s="128"/>
      <c r="CT208" s="128"/>
      <c r="CU208" s="128"/>
      <c r="CV208" s="128"/>
      <c r="CW208" s="42"/>
      <c r="CX208" s="128"/>
      <c r="CY208" s="128"/>
      <c r="CZ208" s="128"/>
      <c r="DA208" s="128"/>
      <c r="DB208" s="128"/>
      <c r="DC208" s="128"/>
      <c r="DD208" s="128"/>
      <c r="DE208" s="128"/>
      <c r="DF208" s="128"/>
      <c r="DG208" s="128"/>
      <c r="DH208" s="128"/>
      <c r="DI208" s="128"/>
      <c r="DJ208" s="128"/>
      <c r="DK208" s="128"/>
      <c r="DL208" s="128"/>
      <c r="DM208" s="128"/>
      <c r="DN208" s="128"/>
      <c r="DO208" s="128"/>
      <c r="DP208" s="128"/>
      <c r="DQ208" s="128"/>
      <c r="DR208" s="128"/>
      <c r="DS208" s="128"/>
      <c r="DT208" s="128"/>
      <c r="DU208" s="128"/>
      <c r="DV208" s="128"/>
      <c r="DW208" s="128"/>
      <c r="DX208" s="128"/>
      <c r="DY208" s="128"/>
      <c r="DZ208" s="128"/>
      <c r="EA208" s="128"/>
      <c r="EB208" s="128"/>
      <c r="EC208" s="128"/>
      <c r="ED208" s="128"/>
      <c r="EE208" s="128"/>
      <c r="EF208" s="128"/>
      <c r="EG208" s="42"/>
      <c r="EH208" s="128"/>
      <c r="EI208" s="128"/>
      <c r="EJ208" s="128"/>
      <c r="EK208" s="128"/>
      <c r="EL208" s="128"/>
      <c r="EM208" s="128"/>
      <c r="EN208" s="128"/>
      <c r="EO208" s="128"/>
      <c r="EP208" s="128"/>
      <c r="EQ208" s="128"/>
      <c r="ER208" s="128"/>
      <c r="ES208" s="128"/>
      <c r="ET208" s="128"/>
      <c r="EU208" s="128"/>
      <c r="EV208" s="128"/>
      <c r="EW208" s="128"/>
      <c r="EX208" s="128"/>
      <c r="EY208" s="128"/>
      <c r="EZ208" s="128"/>
      <c r="FA208" s="128"/>
      <c r="FB208" s="128"/>
      <c r="FC208" s="128"/>
      <c r="FD208" s="128"/>
      <c r="FE208" s="128"/>
      <c r="FF208" s="128"/>
      <c r="FG208" s="128"/>
      <c r="FH208" s="128"/>
      <c r="FI208" s="128"/>
      <c r="FJ208" s="128"/>
      <c r="FK208" s="128"/>
      <c r="FL208" s="128"/>
      <c r="FM208" s="128"/>
      <c r="FN208" s="128"/>
      <c r="FO208" s="128"/>
      <c r="FP208" s="128"/>
      <c r="FQ208" s="42"/>
      <c r="FR208" s="42"/>
      <c r="FS208" s="42"/>
      <c r="FT208" s="42"/>
      <c r="FU208" s="42"/>
      <c r="FV208" s="128"/>
      <c r="FW208" s="128"/>
      <c r="FX208" s="128"/>
      <c r="FY208" s="128"/>
      <c r="FZ208" s="128"/>
      <c r="GA208" s="128"/>
      <c r="GB208" s="128"/>
      <c r="GC208" s="128"/>
      <c r="GD208" s="128"/>
      <c r="GE208" s="128"/>
      <c r="GF208" s="128"/>
      <c r="GG208" s="128"/>
      <c r="GH208" s="128"/>
      <c r="GI208" s="128"/>
      <c r="GJ208" s="128"/>
      <c r="GK208" s="128"/>
      <c r="GL208" s="128"/>
      <c r="GM208" s="128"/>
      <c r="GN208" s="128"/>
      <c r="GO208" s="128"/>
      <c r="GP208" s="128"/>
      <c r="GQ208" s="128"/>
      <c r="GR208" s="128"/>
      <c r="GS208" s="128"/>
      <c r="GT208" s="128"/>
      <c r="GU208" s="128"/>
      <c r="GV208" s="128"/>
      <c r="GW208" s="128"/>
      <c r="GX208" s="128"/>
      <c r="GY208" s="128"/>
      <c r="GZ208" s="128"/>
      <c r="HA208" s="128"/>
      <c r="HB208" s="128"/>
      <c r="HC208" s="128"/>
      <c r="HD208" s="128"/>
      <c r="HE208" s="128"/>
      <c r="HF208" s="128"/>
      <c r="HG208" s="128"/>
      <c r="HH208" s="128"/>
      <c r="HI208" s="128"/>
      <c r="HJ208" s="128"/>
      <c r="HK208" s="128"/>
      <c r="HL208" s="128"/>
      <c r="HM208" s="128"/>
      <c r="HN208" s="128"/>
      <c r="HO208" s="128"/>
      <c r="HP208" s="128"/>
      <c r="HQ208" s="128"/>
      <c r="HR208" s="128"/>
      <c r="HS208" s="128"/>
      <c r="HT208" s="128"/>
      <c r="HU208" s="128"/>
      <c r="HV208" s="128"/>
      <c r="HW208" s="128"/>
      <c r="HX208" s="128"/>
      <c r="HY208" s="128"/>
      <c r="HZ208" s="128"/>
      <c r="IA208" s="128"/>
      <c r="IB208" s="128"/>
      <c r="IC208" s="128"/>
      <c r="ID208" s="128"/>
      <c r="IE208" s="128"/>
      <c r="IF208" s="128"/>
      <c r="IG208" s="128"/>
      <c r="IH208" s="128"/>
      <c r="II208" s="128"/>
      <c r="IJ208" s="128"/>
      <c r="IK208" s="128"/>
      <c r="IL208" s="128"/>
      <c r="IM208" s="128"/>
      <c r="IN208" s="128"/>
      <c r="IO208" s="128"/>
      <c r="IP208" s="128"/>
      <c r="IQ208" s="128"/>
      <c r="IR208" s="128"/>
      <c r="IS208" s="128"/>
      <c r="IT208" s="128"/>
      <c r="IU208" s="128"/>
      <c r="IV208" s="128"/>
      <c r="IW208" s="128"/>
      <c r="IX208" s="128"/>
      <c r="IY208" s="128"/>
      <c r="IZ208" s="128"/>
      <c r="JA208" s="128"/>
    </row>
    <row r="209" spans="2:261" s="17" customFormat="1" x14ac:dyDescent="0.25">
      <c r="B209" s="33"/>
      <c r="F209" s="35"/>
      <c r="G209" s="111"/>
      <c r="H209" s="33"/>
      <c r="I209" s="33"/>
      <c r="J209" s="42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  <c r="AA209" s="128"/>
      <c r="AB209" s="128"/>
      <c r="AC209" s="128"/>
      <c r="AD209" s="128"/>
      <c r="AE209" s="128"/>
      <c r="AF209" s="128"/>
      <c r="AG209" s="12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8"/>
      <c r="AZ209" s="128"/>
      <c r="BA209" s="128"/>
      <c r="BB209" s="128"/>
      <c r="BC209" s="128"/>
      <c r="BD209" s="128"/>
      <c r="BE209" s="128"/>
      <c r="BF209" s="128"/>
      <c r="BG209" s="128"/>
      <c r="BH209" s="128"/>
      <c r="BI209" s="128"/>
      <c r="BJ209" s="128"/>
      <c r="BK209" s="128"/>
      <c r="BL209" s="128"/>
      <c r="BM209" s="42"/>
      <c r="BN209" s="42"/>
      <c r="BO209" s="42"/>
      <c r="BP209" s="42"/>
      <c r="BQ209" s="42"/>
      <c r="BR209" s="42"/>
      <c r="BS209" s="42"/>
      <c r="BT209" s="42"/>
      <c r="BU209" s="42"/>
      <c r="BV209" s="42"/>
      <c r="BW209" s="42"/>
      <c r="BX209" s="42"/>
      <c r="BY209" s="42"/>
      <c r="BZ209" s="128"/>
      <c r="CA209" s="128"/>
      <c r="CB209" s="128"/>
      <c r="CC209" s="128"/>
      <c r="CD209" s="128"/>
      <c r="CE209" s="128"/>
      <c r="CF209" s="128"/>
      <c r="CG209" s="128"/>
      <c r="CH209" s="128"/>
      <c r="CI209" s="128"/>
      <c r="CJ209" s="128"/>
      <c r="CK209" s="128"/>
      <c r="CL209" s="128"/>
      <c r="CM209" s="128"/>
      <c r="CN209" s="128"/>
      <c r="CO209" s="128"/>
      <c r="CP209" s="128"/>
      <c r="CQ209" s="128"/>
      <c r="CR209" s="128"/>
      <c r="CS209" s="128"/>
      <c r="CT209" s="128"/>
      <c r="CU209" s="128"/>
      <c r="CV209" s="128"/>
      <c r="CW209" s="42"/>
      <c r="CX209" s="128"/>
      <c r="CY209" s="128"/>
      <c r="CZ209" s="128"/>
      <c r="DA209" s="128"/>
      <c r="DB209" s="128"/>
      <c r="DC209" s="128"/>
      <c r="DD209" s="128"/>
      <c r="DE209" s="128"/>
      <c r="DF209" s="128"/>
      <c r="DG209" s="128"/>
      <c r="DH209" s="128"/>
      <c r="DI209" s="128"/>
      <c r="DJ209" s="128"/>
      <c r="DK209" s="128"/>
      <c r="DL209" s="128"/>
      <c r="DM209" s="128"/>
      <c r="DN209" s="128"/>
      <c r="DO209" s="128"/>
      <c r="DP209" s="128"/>
      <c r="DQ209" s="128"/>
      <c r="DR209" s="128"/>
      <c r="DS209" s="128"/>
      <c r="DT209" s="128"/>
      <c r="DU209" s="128"/>
      <c r="DV209" s="128"/>
      <c r="DW209" s="128"/>
      <c r="DX209" s="128"/>
      <c r="DY209" s="128"/>
      <c r="DZ209" s="128"/>
      <c r="EA209" s="128"/>
      <c r="EB209" s="128"/>
      <c r="EC209" s="128"/>
      <c r="ED209" s="128"/>
      <c r="EE209" s="128"/>
      <c r="EF209" s="128"/>
      <c r="EG209" s="42"/>
      <c r="EH209" s="128"/>
      <c r="EI209" s="128"/>
      <c r="EJ209" s="128"/>
      <c r="EK209" s="128"/>
      <c r="EL209" s="128"/>
      <c r="EM209" s="128"/>
      <c r="EN209" s="128"/>
      <c r="EO209" s="128"/>
      <c r="EP209" s="128"/>
      <c r="EQ209" s="128"/>
      <c r="ER209" s="128"/>
      <c r="ES209" s="128"/>
      <c r="ET209" s="128"/>
      <c r="EU209" s="128"/>
      <c r="EV209" s="128"/>
      <c r="EW209" s="128"/>
      <c r="EX209" s="128"/>
      <c r="EY209" s="128"/>
      <c r="EZ209" s="128"/>
      <c r="FA209" s="128"/>
      <c r="FB209" s="128"/>
      <c r="FC209" s="128"/>
      <c r="FD209" s="128"/>
      <c r="FE209" s="128"/>
      <c r="FF209" s="128"/>
      <c r="FG209" s="128"/>
      <c r="FH209" s="128"/>
      <c r="FI209" s="128"/>
      <c r="FJ209" s="128"/>
      <c r="FK209" s="128"/>
      <c r="FL209" s="128"/>
      <c r="FM209" s="128"/>
      <c r="FN209" s="128"/>
      <c r="FO209" s="128"/>
      <c r="FP209" s="128"/>
      <c r="FQ209" s="42"/>
      <c r="FR209" s="42"/>
      <c r="FS209" s="42"/>
      <c r="FT209" s="42"/>
      <c r="FU209" s="42"/>
      <c r="FV209" s="128"/>
      <c r="FW209" s="128"/>
      <c r="FX209" s="128"/>
      <c r="FY209" s="128"/>
      <c r="FZ209" s="128"/>
      <c r="GA209" s="128"/>
      <c r="GB209" s="128"/>
      <c r="GC209" s="128"/>
      <c r="GD209" s="128"/>
      <c r="GE209" s="128"/>
      <c r="GF209" s="128"/>
      <c r="GG209" s="128"/>
      <c r="GH209" s="128"/>
      <c r="GI209" s="128"/>
      <c r="GJ209" s="128"/>
      <c r="GK209" s="128"/>
      <c r="GL209" s="128"/>
      <c r="GM209" s="128"/>
      <c r="GN209" s="128"/>
      <c r="GO209" s="128"/>
      <c r="GP209" s="128"/>
      <c r="GQ209" s="128"/>
      <c r="GR209" s="128"/>
      <c r="GS209" s="128"/>
      <c r="GT209" s="128"/>
      <c r="GU209" s="128"/>
      <c r="GV209" s="128"/>
      <c r="GW209" s="128"/>
      <c r="GX209" s="128"/>
      <c r="GY209" s="128"/>
      <c r="GZ209" s="128"/>
      <c r="HA209" s="128"/>
      <c r="HB209" s="128"/>
      <c r="HC209" s="128"/>
      <c r="HD209" s="128"/>
      <c r="HE209" s="128"/>
      <c r="HF209" s="128"/>
      <c r="HG209" s="128"/>
      <c r="HH209" s="128"/>
      <c r="HI209" s="128"/>
      <c r="HJ209" s="128"/>
      <c r="HK209" s="128"/>
      <c r="HL209" s="128"/>
      <c r="HM209" s="128"/>
      <c r="HN209" s="128"/>
      <c r="HO209" s="128"/>
      <c r="HP209" s="128"/>
      <c r="HQ209" s="128"/>
      <c r="HR209" s="128"/>
      <c r="HS209" s="128"/>
      <c r="HT209" s="128"/>
      <c r="HU209" s="128"/>
      <c r="HV209" s="128"/>
      <c r="HW209" s="128"/>
      <c r="HX209" s="128"/>
      <c r="HY209" s="128"/>
      <c r="HZ209" s="128"/>
      <c r="IA209" s="128"/>
      <c r="IB209" s="128"/>
      <c r="IC209" s="128"/>
      <c r="ID209" s="128"/>
      <c r="IE209" s="128"/>
      <c r="IF209" s="128"/>
      <c r="IG209" s="128"/>
      <c r="IH209" s="128"/>
      <c r="II209" s="128"/>
      <c r="IJ209" s="128"/>
      <c r="IK209" s="128"/>
      <c r="IL209" s="128"/>
      <c r="IM209" s="128"/>
      <c r="IN209" s="128"/>
      <c r="IO209" s="128"/>
      <c r="IP209" s="128"/>
      <c r="IQ209" s="128"/>
      <c r="IR209" s="128"/>
      <c r="IS209" s="128"/>
      <c r="IT209" s="128"/>
      <c r="IU209" s="128"/>
      <c r="IV209" s="128"/>
      <c r="IW209" s="128"/>
      <c r="IX209" s="128"/>
      <c r="IY209" s="128"/>
      <c r="IZ209" s="128"/>
      <c r="JA209" s="128"/>
    </row>
    <row r="210" spans="2:261" s="17" customFormat="1" x14ac:dyDescent="0.25">
      <c r="B210" s="33"/>
      <c r="F210" s="35"/>
      <c r="G210" s="111"/>
      <c r="H210" s="33"/>
      <c r="I210" s="33"/>
      <c r="J210" s="42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8"/>
      <c r="AA210" s="128"/>
      <c r="AB210" s="128"/>
      <c r="AC210" s="128"/>
      <c r="AD210" s="128"/>
      <c r="AE210" s="128"/>
      <c r="AF210" s="128"/>
      <c r="AG210" s="128"/>
      <c r="AH210" s="128"/>
      <c r="AI210" s="128"/>
      <c r="AJ210" s="128"/>
      <c r="AK210" s="128"/>
      <c r="AL210" s="128"/>
      <c r="AM210" s="128"/>
      <c r="AN210" s="128"/>
      <c r="AO210" s="128"/>
      <c r="AP210" s="128"/>
      <c r="AQ210" s="128"/>
      <c r="AR210" s="128"/>
      <c r="AS210" s="128"/>
      <c r="AT210" s="128"/>
      <c r="AU210" s="128"/>
      <c r="AV210" s="128"/>
      <c r="AW210" s="128"/>
      <c r="AX210" s="128"/>
      <c r="AY210" s="128"/>
      <c r="AZ210" s="128"/>
      <c r="BA210" s="128"/>
      <c r="BB210" s="128"/>
      <c r="BC210" s="128"/>
      <c r="BD210" s="128"/>
      <c r="BE210" s="128"/>
      <c r="BF210" s="128"/>
      <c r="BG210" s="128"/>
      <c r="BH210" s="128"/>
      <c r="BI210" s="128"/>
      <c r="BJ210" s="128"/>
      <c r="BK210" s="128"/>
      <c r="BL210" s="128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128"/>
      <c r="CA210" s="128"/>
      <c r="CB210" s="128"/>
      <c r="CC210" s="128"/>
      <c r="CD210" s="128"/>
      <c r="CE210" s="128"/>
      <c r="CF210" s="128"/>
      <c r="CG210" s="128"/>
      <c r="CH210" s="128"/>
      <c r="CI210" s="128"/>
      <c r="CJ210" s="128"/>
      <c r="CK210" s="128"/>
      <c r="CL210" s="128"/>
      <c r="CM210" s="128"/>
      <c r="CN210" s="128"/>
      <c r="CO210" s="128"/>
      <c r="CP210" s="128"/>
      <c r="CQ210" s="128"/>
      <c r="CR210" s="128"/>
      <c r="CS210" s="128"/>
      <c r="CT210" s="128"/>
      <c r="CU210" s="128"/>
      <c r="CV210" s="128"/>
      <c r="CW210" s="42"/>
      <c r="CX210" s="128"/>
      <c r="CY210" s="128"/>
      <c r="CZ210" s="128"/>
      <c r="DA210" s="128"/>
      <c r="DB210" s="128"/>
      <c r="DC210" s="128"/>
      <c r="DD210" s="128"/>
      <c r="DE210" s="128"/>
      <c r="DF210" s="128"/>
      <c r="DG210" s="128"/>
      <c r="DH210" s="128"/>
      <c r="DI210" s="128"/>
      <c r="DJ210" s="128"/>
      <c r="DK210" s="128"/>
      <c r="DL210" s="128"/>
      <c r="DM210" s="128"/>
      <c r="DN210" s="128"/>
      <c r="DO210" s="128"/>
      <c r="DP210" s="128"/>
      <c r="DQ210" s="128"/>
      <c r="DR210" s="128"/>
      <c r="DS210" s="128"/>
      <c r="DT210" s="128"/>
      <c r="DU210" s="128"/>
      <c r="DV210" s="128"/>
      <c r="DW210" s="128"/>
      <c r="DX210" s="128"/>
      <c r="DY210" s="128"/>
      <c r="DZ210" s="128"/>
      <c r="EA210" s="128"/>
      <c r="EB210" s="128"/>
      <c r="EC210" s="128"/>
      <c r="ED210" s="128"/>
      <c r="EE210" s="128"/>
      <c r="EF210" s="128"/>
      <c r="EG210" s="42"/>
      <c r="EH210" s="128"/>
      <c r="EI210" s="128"/>
      <c r="EJ210" s="128"/>
      <c r="EK210" s="128"/>
      <c r="EL210" s="128"/>
      <c r="EM210" s="128"/>
      <c r="EN210" s="128"/>
      <c r="EO210" s="128"/>
      <c r="EP210" s="128"/>
      <c r="EQ210" s="128"/>
      <c r="ER210" s="128"/>
      <c r="ES210" s="128"/>
      <c r="ET210" s="128"/>
      <c r="EU210" s="128"/>
      <c r="EV210" s="128"/>
      <c r="EW210" s="128"/>
      <c r="EX210" s="128"/>
      <c r="EY210" s="128"/>
      <c r="EZ210" s="128"/>
      <c r="FA210" s="128"/>
      <c r="FB210" s="128"/>
      <c r="FC210" s="128"/>
      <c r="FD210" s="128"/>
      <c r="FE210" s="128"/>
      <c r="FF210" s="128"/>
      <c r="FG210" s="128"/>
      <c r="FH210" s="128"/>
      <c r="FI210" s="128"/>
      <c r="FJ210" s="128"/>
      <c r="FK210" s="128"/>
      <c r="FL210" s="128"/>
      <c r="FM210" s="128"/>
      <c r="FN210" s="128"/>
      <c r="FO210" s="128"/>
      <c r="FP210" s="128"/>
      <c r="FQ210" s="42"/>
      <c r="FR210" s="42"/>
      <c r="FS210" s="42"/>
      <c r="FT210" s="42"/>
      <c r="FU210" s="42"/>
      <c r="FV210" s="128"/>
      <c r="FW210" s="128"/>
      <c r="FX210" s="128"/>
      <c r="FY210" s="128"/>
      <c r="FZ210" s="128"/>
      <c r="GA210" s="128"/>
      <c r="GB210" s="128"/>
      <c r="GC210" s="128"/>
      <c r="GD210" s="128"/>
      <c r="GE210" s="128"/>
      <c r="GF210" s="128"/>
      <c r="GG210" s="128"/>
      <c r="GH210" s="128"/>
      <c r="GI210" s="128"/>
      <c r="GJ210" s="128"/>
      <c r="GK210" s="128"/>
      <c r="GL210" s="128"/>
      <c r="GM210" s="128"/>
      <c r="GN210" s="128"/>
      <c r="GO210" s="128"/>
      <c r="GP210" s="128"/>
      <c r="GQ210" s="128"/>
      <c r="GR210" s="128"/>
      <c r="GS210" s="128"/>
      <c r="GT210" s="128"/>
      <c r="GU210" s="128"/>
      <c r="GV210" s="128"/>
      <c r="GW210" s="128"/>
      <c r="GX210" s="128"/>
      <c r="GY210" s="128"/>
      <c r="GZ210" s="128"/>
      <c r="HA210" s="128"/>
      <c r="HB210" s="128"/>
      <c r="HC210" s="128"/>
      <c r="HD210" s="128"/>
      <c r="HE210" s="128"/>
      <c r="HF210" s="128"/>
      <c r="HG210" s="128"/>
      <c r="HH210" s="128"/>
      <c r="HI210" s="128"/>
      <c r="HJ210" s="128"/>
      <c r="HK210" s="128"/>
      <c r="HL210" s="128"/>
      <c r="HM210" s="128"/>
      <c r="HN210" s="128"/>
      <c r="HO210" s="128"/>
      <c r="HP210" s="128"/>
      <c r="HQ210" s="128"/>
      <c r="HR210" s="128"/>
      <c r="HS210" s="128"/>
      <c r="HT210" s="128"/>
      <c r="HU210" s="128"/>
      <c r="HV210" s="128"/>
      <c r="HW210" s="128"/>
      <c r="HX210" s="128"/>
      <c r="HY210" s="128"/>
      <c r="HZ210" s="128"/>
      <c r="IA210" s="128"/>
      <c r="IB210" s="128"/>
      <c r="IC210" s="128"/>
      <c r="ID210" s="128"/>
      <c r="IE210" s="128"/>
      <c r="IF210" s="128"/>
      <c r="IG210" s="128"/>
      <c r="IH210" s="128"/>
      <c r="II210" s="128"/>
      <c r="IJ210" s="128"/>
      <c r="IK210" s="128"/>
      <c r="IL210" s="128"/>
      <c r="IM210" s="128"/>
      <c r="IN210" s="128"/>
      <c r="IO210" s="128"/>
      <c r="IP210" s="128"/>
      <c r="IQ210" s="128"/>
      <c r="IR210" s="128"/>
      <c r="IS210" s="128"/>
      <c r="IT210" s="128"/>
      <c r="IU210" s="128"/>
      <c r="IV210" s="128"/>
      <c r="IW210" s="128"/>
      <c r="IX210" s="128"/>
      <c r="IY210" s="128"/>
      <c r="IZ210" s="128"/>
      <c r="JA210" s="128"/>
    </row>
    <row r="211" spans="2:261" s="17" customFormat="1" x14ac:dyDescent="0.25">
      <c r="B211" s="33"/>
      <c r="F211" s="35"/>
      <c r="G211" s="111"/>
      <c r="H211" s="33"/>
      <c r="I211" s="33"/>
      <c r="J211" s="42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  <c r="AA211" s="128"/>
      <c r="AB211" s="128"/>
      <c r="AC211" s="128"/>
      <c r="AD211" s="128"/>
      <c r="AE211" s="128"/>
      <c r="AF211" s="128"/>
      <c r="AG211" s="128"/>
      <c r="AH211" s="128"/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8"/>
      <c r="AS211" s="128"/>
      <c r="AT211" s="128"/>
      <c r="AU211" s="128"/>
      <c r="AV211" s="128"/>
      <c r="AW211" s="128"/>
      <c r="AX211" s="128"/>
      <c r="AY211" s="128"/>
      <c r="AZ211" s="128"/>
      <c r="BA211" s="128"/>
      <c r="BB211" s="128"/>
      <c r="BC211" s="128"/>
      <c r="BD211" s="128"/>
      <c r="BE211" s="128"/>
      <c r="BF211" s="128"/>
      <c r="BG211" s="128"/>
      <c r="BH211" s="128"/>
      <c r="BI211" s="128"/>
      <c r="BJ211" s="128"/>
      <c r="BK211" s="128"/>
      <c r="BL211" s="128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128"/>
      <c r="CA211" s="128"/>
      <c r="CB211" s="128"/>
      <c r="CC211" s="128"/>
      <c r="CD211" s="128"/>
      <c r="CE211" s="128"/>
      <c r="CF211" s="128"/>
      <c r="CG211" s="128"/>
      <c r="CH211" s="128"/>
      <c r="CI211" s="128"/>
      <c r="CJ211" s="128"/>
      <c r="CK211" s="128"/>
      <c r="CL211" s="128"/>
      <c r="CM211" s="128"/>
      <c r="CN211" s="128"/>
      <c r="CO211" s="128"/>
      <c r="CP211" s="128"/>
      <c r="CQ211" s="128"/>
      <c r="CR211" s="128"/>
      <c r="CS211" s="128"/>
      <c r="CT211" s="128"/>
      <c r="CU211" s="128"/>
      <c r="CV211" s="128"/>
      <c r="CW211" s="42"/>
      <c r="CX211" s="128"/>
      <c r="CY211" s="128"/>
      <c r="CZ211" s="128"/>
      <c r="DA211" s="128"/>
      <c r="DB211" s="128"/>
      <c r="DC211" s="128"/>
      <c r="DD211" s="128"/>
      <c r="DE211" s="128"/>
      <c r="DF211" s="128"/>
      <c r="DG211" s="128"/>
      <c r="DH211" s="128"/>
      <c r="DI211" s="128"/>
      <c r="DJ211" s="128"/>
      <c r="DK211" s="128"/>
      <c r="DL211" s="128"/>
      <c r="DM211" s="128"/>
      <c r="DN211" s="128"/>
      <c r="DO211" s="128"/>
      <c r="DP211" s="128"/>
      <c r="DQ211" s="128"/>
      <c r="DR211" s="128"/>
      <c r="DS211" s="128"/>
      <c r="DT211" s="128"/>
      <c r="DU211" s="128"/>
      <c r="DV211" s="128"/>
      <c r="DW211" s="128"/>
      <c r="DX211" s="128"/>
      <c r="DY211" s="128"/>
      <c r="DZ211" s="128"/>
      <c r="EA211" s="128"/>
      <c r="EB211" s="128"/>
      <c r="EC211" s="128"/>
      <c r="ED211" s="128"/>
      <c r="EE211" s="128"/>
      <c r="EF211" s="128"/>
      <c r="EG211" s="42"/>
      <c r="EH211" s="128"/>
      <c r="EI211" s="128"/>
      <c r="EJ211" s="128"/>
      <c r="EK211" s="128"/>
      <c r="EL211" s="128"/>
      <c r="EM211" s="128"/>
      <c r="EN211" s="128"/>
      <c r="EO211" s="128"/>
      <c r="EP211" s="128"/>
      <c r="EQ211" s="128"/>
      <c r="ER211" s="128"/>
      <c r="ES211" s="128"/>
      <c r="ET211" s="128"/>
      <c r="EU211" s="128"/>
      <c r="EV211" s="128"/>
      <c r="EW211" s="128"/>
      <c r="EX211" s="128"/>
      <c r="EY211" s="128"/>
      <c r="EZ211" s="128"/>
      <c r="FA211" s="128"/>
      <c r="FB211" s="128"/>
      <c r="FC211" s="128"/>
      <c r="FD211" s="128"/>
      <c r="FE211" s="128"/>
      <c r="FF211" s="128"/>
      <c r="FG211" s="128"/>
      <c r="FH211" s="128"/>
      <c r="FI211" s="128"/>
      <c r="FJ211" s="128"/>
      <c r="FK211" s="128"/>
      <c r="FL211" s="128"/>
      <c r="FM211" s="128"/>
      <c r="FN211" s="128"/>
      <c r="FO211" s="128"/>
      <c r="FP211" s="128"/>
      <c r="FQ211" s="42"/>
      <c r="FR211" s="42"/>
      <c r="FS211" s="42"/>
      <c r="FT211" s="42"/>
      <c r="FU211" s="42"/>
      <c r="FV211" s="128"/>
      <c r="FW211" s="128"/>
      <c r="FX211" s="128"/>
      <c r="FY211" s="128"/>
      <c r="FZ211" s="128"/>
      <c r="GA211" s="128"/>
      <c r="GB211" s="128"/>
      <c r="GC211" s="128"/>
      <c r="GD211" s="128"/>
      <c r="GE211" s="128"/>
      <c r="GF211" s="128"/>
      <c r="GG211" s="128"/>
      <c r="GH211" s="128"/>
      <c r="GI211" s="128"/>
      <c r="GJ211" s="128"/>
      <c r="GK211" s="128"/>
      <c r="GL211" s="128"/>
      <c r="GM211" s="128"/>
      <c r="GN211" s="128"/>
      <c r="GO211" s="128"/>
      <c r="GP211" s="128"/>
      <c r="GQ211" s="128"/>
      <c r="GR211" s="128"/>
      <c r="GS211" s="128"/>
      <c r="GT211" s="128"/>
      <c r="GU211" s="128"/>
      <c r="GV211" s="128"/>
      <c r="GW211" s="128"/>
      <c r="GX211" s="128"/>
      <c r="GY211" s="128"/>
      <c r="GZ211" s="128"/>
      <c r="HA211" s="128"/>
      <c r="HB211" s="128"/>
      <c r="HC211" s="128"/>
      <c r="HD211" s="128"/>
      <c r="HE211" s="128"/>
      <c r="HF211" s="128"/>
      <c r="HG211" s="128"/>
      <c r="HH211" s="128"/>
      <c r="HI211" s="128"/>
      <c r="HJ211" s="128"/>
      <c r="HK211" s="128"/>
      <c r="HL211" s="128"/>
      <c r="HM211" s="128"/>
      <c r="HN211" s="128"/>
      <c r="HO211" s="128"/>
      <c r="HP211" s="128"/>
      <c r="HQ211" s="128"/>
      <c r="HR211" s="128"/>
      <c r="HS211" s="128"/>
      <c r="HT211" s="128"/>
      <c r="HU211" s="128"/>
      <c r="HV211" s="128"/>
      <c r="HW211" s="128"/>
      <c r="HX211" s="128"/>
      <c r="HY211" s="128"/>
      <c r="HZ211" s="128"/>
      <c r="IA211" s="128"/>
      <c r="IB211" s="128"/>
      <c r="IC211" s="128"/>
      <c r="ID211" s="128"/>
      <c r="IE211" s="128"/>
      <c r="IF211" s="128"/>
      <c r="IG211" s="128"/>
      <c r="IH211" s="128"/>
      <c r="II211" s="128"/>
      <c r="IJ211" s="128"/>
      <c r="IK211" s="128"/>
      <c r="IL211" s="128"/>
      <c r="IM211" s="128"/>
      <c r="IN211" s="128"/>
      <c r="IO211" s="128"/>
      <c r="IP211" s="128"/>
      <c r="IQ211" s="128"/>
      <c r="IR211" s="128"/>
      <c r="IS211" s="128"/>
      <c r="IT211" s="128"/>
      <c r="IU211" s="128"/>
      <c r="IV211" s="128"/>
      <c r="IW211" s="128"/>
      <c r="IX211" s="128"/>
      <c r="IY211" s="128"/>
      <c r="IZ211" s="128"/>
      <c r="JA211" s="128"/>
    </row>
    <row r="212" spans="2:261" s="17" customFormat="1" x14ac:dyDescent="0.25">
      <c r="B212" s="33"/>
      <c r="F212" s="35"/>
      <c r="G212" s="111"/>
      <c r="H212" s="33"/>
      <c r="I212" s="33"/>
      <c r="J212" s="42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8"/>
      <c r="AZ212" s="128"/>
      <c r="BA212" s="128"/>
      <c r="BB212" s="128"/>
      <c r="BC212" s="128"/>
      <c r="BD212" s="128"/>
      <c r="BE212" s="128"/>
      <c r="BF212" s="128"/>
      <c r="BG212" s="128"/>
      <c r="BH212" s="128"/>
      <c r="BI212" s="128"/>
      <c r="BJ212" s="128"/>
      <c r="BK212" s="128"/>
      <c r="BL212" s="128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128"/>
      <c r="CA212" s="128"/>
      <c r="CB212" s="128"/>
      <c r="CC212" s="128"/>
      <c r="CD212" s="128"/>
      <c r="CE212" s="128"/>
      <c r="CF212" s="128"/>
      <c r="CG212" s="128"/>
      <c r="CH212" s="128"/>
      <c r="CI212" s="128"/>
      <c r="CJ212" s="128"/>
      <c r="CK212" s="128"/>
      <c r="CL212" s="128"/>
      <c r="CM212" s="128"/>
      <c r="CN212" s="128"/>
      <c r="CO212" s="128"/>
      <c r="CP212" s="128"/>
      <c r="CQ212" s="128"/>
      <c r="CR212" s="128"/>
      <c r="CS212" s="128"/>
      <c r="CT212" s="128"/>
      <c r="CU212" s="128"/>
      <c r="CV212" s="128"/>
      <c r="CW212" s="42"/>
      <c r="CX212" s="128"/>
      <c r="CY212" s="128"/>
      <c r="CZ212" s="128"/>
      <c r="DA212" s="128"/>
      <c r="DB212" s="128"/>
      <c r="DC212" s="128"/>
      <c r="DD212" s="128"/>
      <c r="DE212" s="128"/>
      <c r="DF212" s="128"/>
      <c r="DG212" s="128"/>
      <c r="DH212" s="128"/>
      <c r="DI212" s="128"/>
      <c r="DJ212" s="128"/>
      <c r="DK212" s="128"/>
      <c r="DL212" s="128"/>
      <c r="DM212" s="128"/>
      <c r="DN212" s="128"/>
      <c r="DO212" s="128"/>
      <c r="DP212" s="128"/>
      <c r="DQ212" s="128"/>
      <c r="DR212" s="128"/>
      <c r="DS212" s="128"/>
      <c r="DT212" s="128"/>
      <c r="DU212" s="128"/>
      <c r="DV212" s="128"/>
      <c r="DW212" s="128"/>
      <c r="DX212" s="128"/>
      <c r="DY212" s="128"/>
      <c r="DZ212" s="128"/>
      <c r="EA212" s="128"/>
      <c r="EB212" s="128"/>
      <c r="EC212" s="128"/>
      <c r="ED212" s="128"/>
      <c r="EE212" s="128"/>
      <c r="EF212" s="128"/>
      <c r="EG212" s="42"/>
      <c r="EH212" s="128"/>
      <c r="EI212" s="128"/>
      <c r="EJ212" s="128"/>
      <c r="EK212" s="128"/>
      <c r="EL212" s="128"/>
      <c r="EM212" s="128"/>
      <c r="EN212" s="128"/>
      <c r="EO212" s="128"/>
      <c r="EP212" s="128"/>
      <c r="EQ212" s="128"/>
      <c r="ER212" s="128"/>
      <c r="ES212" s="128"/>
      <c r="ET212" s="128"/>
      <c r="EU212" s="128"/>
      <c r="EV212" s="128"/>
      <c r="EW212" s="128"/>
      <c r="EX212" s="128"/>
      <c r="EY212" s="128"/>
      <c r="EZ212" s="128"/>
      <c r="FA212" s="128"/>
      <c r="FB212" s="128"/>
      <c r="FC212" s="128"/>
      <c r="FD212" s="128"/>
      <c r="FE212" s="128"/>
      <c r="FF212" s="128"/>
      <c r="FG212" s="128"/>
      <c r="FH212" s="128"/>
      <c r="FI212" s="128"/>
      <c r="FJ212" s="128"/>
      <c r="FK212" s="128"/>
      <c r="FL212" s="128"/>
      <c r="FM212" s="128"/>
      <c r="FN212" s="128"/>
      <c r="FO212" s="128"/>
      <c r="FP212" s="128"/>
      <c r="FQ212" s="42"/>
      <c r="FR212" s="42"/>
      <c r="FS212" s="42"/>
      <c r="FT212" s="42"/>
      <c r="FU212" s="42"/>
      <c r="FV212" s="128"/>
      <c r="FW212" s="128"/>
      <c r="FX212" s="128"/>
      <c r="FY212" s="128"/>
      <c r="FZ212" s="128"/>
      <c r="GA212" s="128"/>
      <c r="GB212" s="128"/>
      <c r="GC212" s="128"/>
      <c r="GD212" s="128"/>
      <c r="GE212" s="128"/>
      <c r="GF212" s="128"/>
      <c r="GG212" s="128"/>
      <c r="GH212" s="128"/>
      <c r="GI212" s="128"/>
      <c r="GJ212" s="128"/>
      <c r="GK212" s="128"/>
      <c r="GL212" s="128"/>
      <c r="GM212" s="128"/>
      <c r="GN212" s="128"/>
      <c r="GO212" s="128"/>
      <c r="GP212" s="128"/>
      <c r="GQ212" s="128"/>
      <c r="GR212" s="128"/>
      <c r="GS212" s="128"/>
      <c r="GT212" s="128"/>
      <c r="GU212" s="128"/>
      <c r="GV212" s="128"/>
      <c r="GW212" s="128"/>
      <c r="GX212" s="128"/>
      <c r="GY212" s="128"/>
      <c r="GZ212" s="128"/>
      <c r="HA212" s="128"/>
      <c r="HB212" s="128"/>
      <c r="HC212" s="128"/>
      <c r="HD212" s="128"/>
      <c r="HE212" s="128"/>
      <c r="HF212" s="128"/>
      <c r="HG212" s="128"/>
      <c r="HH212" s="128"/>
      <c r="HI212" s="128"/>
      <c r="HJ212" s="128"/>
      <c r="HK212" s="128"/>
      <c r="HL212" s="128"/>
      <c r="HM212" s="128"/>
      <c r="HN212" s="128"/>
      <c r="HO212" s="128"/>
      <c r="HP212" s="128"/>
      <c r="HQ212" s="128"/>
      <c r="HR212" s="128"/>
      <c r="HS212" s="128"/>
      <c r="HT212" s="128"/>
      <c r="HU212" s="128"/>
      <c r="HV212" s="128"/>
      <c r="HW212" s="128"/>
      <c r="HX212" s="128"/>
      <c r="HY212" s="128"/>
      <c r="HZ212" s="128"/>
      <c r="IA212" s="128"/>
      <c r="IB212" s="128"/>
      <c r="IC212" s="128"/>
      <c r="ID212" s="128"/>
      <c r="IE212" s="128"/>
      <c r="IF212" s="128"/>
      <c r="IG212" s="128"/>
      <c r="IH212" s="128"/>
      <c r="II212" s="128"/>
      <c r="IJ212" s="128"/>
      <c r="IK212" s="128"/>
      <c r="IL212" s="128"/>
      <c r="IM212" s="128"/>
      <c r="IN212" s="128"/>
      <c r="IO212" s="128"/>
      <c r="IP212" s="128"/>
      <c r="IQ212" s="128"/>
      <c r="IR212" s="128"/>
      <c r="IS212" s="128"/>
      <c r="IT212" s="128"/>
      <c r="IU212" s="128"/>
      <c r="IV212" s="128"/>
      <c r="IW212" s="128"/>
      <c r="IX212" s="128"/>
      <c r="IY212" s="128"/>
      <c r="IZ212" s="128"/>
      <c r="JA212" s="128"/>
    </row>
    <row r="213" spans="2:261" s="17" customFormat="1" x14ac:dyDescent="0.25">
      <c r="B213" s="33"/>
      <c r="F213" s="35"/>
      <c r="G213" s="111"/>
      <c r="H213" s="33"/>
      <c r="I213" s="33"/>
      <c r="J213" s="42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  <c r="AA213" s="128"/>
      <c r="AB213" s="128"/>
      <c r="AC213" s="128"/>
      <c r="AD213" s="128"/>
      <c r="AE213" s="128"/>
      <c r="AF213" s="128"/>
      <c r="AG213" s="128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/>
      <c r="AY213" s="128"/>
      <c r="AZ213" s="128"/>
      <c r="BA213" s="128"/>
      <c r="BB213" s="128"/>
      <c r="BC213" s="128"/>
      <c r="BD213" s="128"/>
      <c r="BE213" s="128"/>
      <c r="BF213" s="128"/>
      <c r="BG213" s="128"/>
      <c r="BH213" s="128"/>
      <c r="BI213" s="128"/>
      <c r="BJ213" s="128"/>
      <c r="BK213" s="128"/>
      <c r="BL213" s="128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128"/>
      <c r="CA213" s="128"/>
      <c r="CB213" s="128"/>
      <c r="CC213" s="128"/>
      <c r="CD213" s="128"/>
      <c r="CE213" s="128"/>
      <c r="CF213" s="128"/>
      <c r="CG213" s="128"/>
      <c r="CH213" s="128"/>
      <c r="CI213" s="128"/>
      <c r="CJ213" s="128"/>
      <c r="CK213" s="128"/>
      <c r="CL213" s="128"/>
      <c r="CM213" s="128"/>
      <c r="CN213" s="128"/>
      <c r="CO213" s="128"/>
      <c r="CP213" s="128"/>
      <c r="CQ213" s="128"/>
      <c r="CR213" s="128"/>
      <c r="CS213" s="128"/>
      <c r="CT213" s="128"/>
      <c r="CU213" s="128"/>
      <c r="CV213" s="128"/>
      <c r="CW213" s="42"/>
      <c r="CX213" s="128"/>
      <c r="CY213" s="128"/>
      <c r="CZ213" s="128"/>
      <c r="DA213" s="128"/>
      <c r="DB213" s="128"/>
      <c r="DC213" s="128"/>
      <c r="DD213" s="128"/>
      <c r="DE213" s="128"/>
      <c r="DF213" s="128"/>
      <c r="DG213" s="128"/>
      <c r="DH213" s="128"/>
      <c r="DI213" s="128"/>
      <c r="DJ213" s="128"/>
      <c r="DK213" s="128"/>
      <c r="DL213" s="128"/>
      <c r="DM213" s="128"/>
      <c r="DN213" s="128"/>
      <c r="DO213" s="128"/>
      <c r="DP213" s="128"/>
      <c r="DQ213" s="128"/>
      <c r="DR213" s="128"/>
      <c r="DS213" s="128"/>
      <c r="DT213" s="128"/>
      <c r="DU213" s="128"/>
      <c r="DV213" s="128"/>
      <c r="DW213" s="128"/>
      <c r="DX213" s="128"/>
      <c r="DY213" s="128"/>
      <c r="DZ213" s="128"/>
      <c r="EA213" s="128"/>
      <c r="EB213" s="128"/>
      <c r="EC213" s="128"/>
      <c r="ED213" s="128"/>
      <c r="EE213" s="128"/>
      <c r="EF213" s="128"/>
      <c r="EG213" s="42"/>
      <c r="EH213" s="128"/>
      <c r="EI213" s="128"/>
      <c r="EJ213" s="128"/>
      <c r="EK213" s="128"/>
      <c r="EL213" s="128"/>
      <c r="EM213" s="128"/>
      <c r="EN213" s="128"/>
      <c r="EO213" s="128"/>
      <c r="EP213" s="128"/>
      <c r="EQ213" s="128"/>
      <c r="ER213" s="128"/>
      <c r="ES213" s="128"/>
      <c r="ET213" s="128"/>
      <c r="EU213" s="128"/>
      <c r="EV213" s="128"/>
      <c r="EW213" s="128"/>
      <c r="EX213" s="128"/>
      <c r="EY213" s="128"/>
      <c r="EZ213" s="128"/>
      <c r="FA213" s="128"/>
      <c r="FB213" s="128"/>
      <c r="FC213" s="128"/>
      <c r="FD213" s="128"/>
      <c r="FE213" s="128"/>
      <c r="FF213" s="128"/>
      <c r="FG213" s="128"/>
      <c r="FH213" s="128"/>
      <c r="FI213" s="128"/>
      <c r="FJ213" s="128"/>
      <c r="FK213" s="128"/>
      <c r="FL213" s="128"/>
      <c r="FM213" s="128"/>
      <c r="FN213" s="128"/>
      <c r="FO213" s="128"/>
      <c r="FP213" s="128"/>
      <c r="FQ213" s="42"/>
      <c r="FR213" s="42"/>
      <c r="FS213" s="42"/>
      <c r="FT213" s="42"/>
      <c r="FU213" s="42"/>
      <c r="FV213" s="128"/>
      <c r="FW213" s="128"/>
      <c r="FX213" s="128"/>
      <c r="FY213" s="128"/>
      <c r="FZ213" s="128"/>
      <c r="GA213" s="128"/>
      <c r="GB213" s="128"/>
      <c r="GC213" s="128"/>
      <c r="GD213" s="128"/>
      <c r="GE213" s="128"/>
      <c r="GF213" s="128"/>
      <c r="GG213" s="128"/>
      <c r="GH213" s="128"/>
      <c r="GI213" s="128"/>
      <c r="GJ213" s="128"/>
      <c r="GK213" s="128"/>
      <c r="GL213" s="128"/>
      <c r="GM213" s="128"/>
      <c r="GN213" s="128"/>
      <c r="GO213" s="128"/>
      <c r="GP213" s="128"/>
      <c r="GQ213" s="128"/>
      <c r="GR213" s="128"/>
      <c r="GS213" s="128"/>
      <c r="GT213" s="128"/>
      <c r="GU213" s="128"/>
      <c r="GV213" s="128"/>
      <c r="GW213" s="128"/>
      <c r="GX213" s="128"/>
      <c r="GY213" s="128"/>
      <c r="GZ213" s="128"/>
      <c r="HA213" s="128"/>
      <c r="HB213" s="128"/>
      <c r="HC213" s="128"/>
      <c r="HD213" s="128"/>
      <c r="HE213" s="128"/>
      <c r="HF213" s="128"/>
      <c r="HG213" s="128"/>
      <c r="HH213" s="128"/>
      <c r="HI213" s="128"/>
      <c r="HJ213" s="128"/>
      <c r="HK213" s="128"/>
      <c r="HL213" s="128"/>
      <c r="HM213" s="128"/>
      <c r="HN213" s="128"/>
      <c r="HO213" s="128"/>
      <c r="HP213" s="128"/>
      <c r="HQ213" s="128"/>
      <c r="HR213" s="128"/>
      <c r="HS213" s="128"/>
      <c r="HT213" s="128"/>
      <c r="HU213" s="128"/>
      <c r="HV213" s="128"/>
      <c r="HW213" s="128"/>
      <c r="HX213" s="128"/>
      <c r="HY213" s="128"/>
      <c r="HZ213" s="128"/>
      <c r="IA213" s="128"/>
      <c r="IB213" s="128"/>
      <c r="IC213" s="128"/>
      <c r="ID213" s="128"/>
      <c r="IE213" s="128"/>
      <c r="IF213" s="128"/>
      <c r="IG213" s="128"/>
      <c r="IH213" s="128"/>
      <c r="II213" s="128"/>
      <c r="IJ213" s="128"/>
      <c r="IK213" s="128"/>
      <c r="IL213" s="128"/>
      <c r="IM213" s="128"/>
      <c r="IN213" s="128"/>
      <c r="IO213" s="128"/>
      <c r="IP213" s="128"/>
      <c r="IQ213" s="128"/>
      <c r="IR213" s="128"/>
      <c r="IS213" s="128"/>
      <c r="IT213" s="128"/>
      <c r="IU213" s="128"/>
      <c r="IV213" s="128"/>
      <c r="IW213" s="128"/>
      <c r="IX213" s="128"/>
      <c r="IY213" s="128"/>
      <c r="IZ213" s="128"/>
      <c r="JA213" s="128"/>
    </row>
    <row r="214" spans="2:261" s="17" customFormat="1" x14ac:dyDescent="0.25">
      <c r="B214" s="33"/>
      <c r="F214" s="35"/>
      <c r="G214" s="111"/>
      <c r="H214" s="33"/>
      <c r="I214" s="33"/>
      <c r="J214" s="42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  <c r="AA214" s="128"/>
      <c r="AB214" s="128"/>
      <c r="AC214" s="128"/>
      <c r="AD214" s="128"/>
      <c r="AE214" s="128"/>
      <c r="AF214" s="128"/>
      <c r="AG214" s="128"/>
      <c r="AH214" s="128"/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8"/>
      <c r="AT214" s="128"/>
      <c r="AU214" s="128"/>
      <c r="AV214" s="128"/>
      <c r="AW214" s="128"/>
      <c r="AX214" s="128"/>
      <c r="AY214" s="128"/>
      <c r="AZ214" s="128"/>
      <c r="BA214" s="128"/>
      <c r="BB214" s="128"/>
      <c r="BC214" s="128"/>
      <c r="BD214" s="128"/>
      <c r="BE214" s="128"/>
      <c r="BF214" s="128"/>
      <c r="BG214" s="128"/>
      <c r="BH214" s="128"/>
      <c r="BI214" s="128"/>
      <c r="BJ214" s="128"/>
      <c r="BK214" s="128"/>
      <c r="BL214" s="128"/>
      <c r="BM214" s="42"/>
      <c r="BN214" s="42"/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  <c r="BZ214" s="128"/>
      <c r="CA214" s="128"/>
      <c r="CB214" s="128"/>
      <c r="CC214" s="128"/>
      <c r="CD214" s="128"/>
      <c r="CE214" s="128"/>
      <c r="CF214" s="128"/>
      <c r="CG214" s="128"/>
      <c r="CH214" s="128"/>
      <c r="CI214" s="128"/>
      <c r="CJ214" s="128"/>
      <c r="CK214" s="128"/>
      <c r="CL214" s="128"/>
      <c r="CM214" s="128"/>
      <c r="CN214" s="128"/>
      <c r="CO214" s="128"/>
      <c r="CP214" s="128"/>
      <c r="CQ214" s="128"/>
      <c r="CR214" s="128"/>
      <c r="CS214" s="128"/>
      <c r="CT214" s="128"/>
      <c r="CU214" s="128"/>
      <c r="CV214" s="128"/>
      <c r="CW214" s="42"/>
      <c r="CX214" s="128"/>
      <c r="CY214" s="128"/>
      <c r="CZ214" s="128"/>
      <c r="DA214" s="128"/>
      <c r="DB214" s="128"/>
      <c r="DC214" s="128"/>
      <c r="DD214" s="128"/>
      <c r="DE214" s="128"/>
      <c r="DF214" s="128"/>
      <c r="DG214" s="128"/>
      <c r="DH214" s="128"/>
      <c r="DI214" s="128"/>
      <c r="DJ214" s="128"/>
      <c r="DK214" s="128"/>
      <c r="DL214" s="128"/>
      <c r="DM214" s="128"/>
      <c r="DN214" s="128"/>
      <c r="DO214" s="128"/>
      <c r="DP214" s="128"/>
      <c r="DQ214" s="128"/>
      <c r="DR214" s="128"/>
      <c r="DS214" s="128"/>
      <c r="DT214" s="128"/>
      <c r="DU214" s="128"/>
      <c r="DV214" s="128"/>
      <c r="DW214" s="128"/>
      <c r="DX214" s="128"/>
      <c r="DY214" s="128"/>
      <c r="DZ214" s="128"/>
      <c r="EA214" s="128"/>
      <c r="EB214" s="128"/>
      <c r="EC214" s="128"/>
      <c r="ED214" s="128"/>
      <c r="EE214" s="128"/>
      <c r="EF214" s="128"/>
      <c r="EG214" s="42"/>
      <c r="EH214" s="128"/>
      <c r="EI214" s="128"/>
      <c r="EJ214" s="128"/>
      <c r="EK214" s="128"/>
      <c r="EL214" s="128"/>
      <c r="EM214" s="128"/>
      <c r="EN214" s="128"/>
      <c r="EO214" s="128"/>
      <c r="EP214" s="128"/>
      <c r="EQ214" s="128"/>
      <c r="ER214" s="128"/>
      <c r="ES214" s="128"/>
      <c r="ET214" s="128"/>
      <c r="EU214" s="128"/>
      <c r="EV214" s="128"/>
      <c r="EW214" s="128"/>
      <c r="EX214" s="128"/>
      <c r="EY214" s="128"/>
      <c r="EZ214" s="128"/>
      <c r="FA214" s="128"/>
      <c r="FB214" s="128"/>
      <c r="FC214" s="128"/>
      <c r="FD214" s="128"/>
      <c r="FE214" s="128"/>
      <c r="FF214" s="128"/>
      <c r="FG214" s="128"/>
      <c r="FH214" s="128"/>
      <c r="FI214" s="128"/>
      <c r="FJ214" s="128"/>
      <c r="FK214" s="128"/>
      <c r="FL214" s="128"/>
      <c r="FM214" s="128"/>
      <c r="FN214" s="128"/>
      <c r="FO214" s="128"/>
      <c r="FP214" s="128"/>
      <c r="FQ214" s="42"/>
      <c r="FR214" s="42"/>
      <c r="FS214" s="42"/>
      <c r="FT214" s="42"/>
      <c r="FU214" s="42"/>
      <c r="FV214" s="128"/>
      <c r="FW214" s="128"/>
      <c r="FX214" s="128"/>
      <c r="FY214" s="128"/>
      <c r="FZ214" s="128"/>
      <c r="GA214" s="128"/>
      <c r="GB214" s="128"/>
      <c r="GC214" s="128"/>
      <c r="GD214" s="128"/>
      <c r="GE214" s="128"/>
      <c r="GF214" s="128"/>
      <c r="GG214" s="128"/>
      <c r="GH214" s="128"/>
      <c r="GI214" s="128"/>
      <c r="GJ214" s="128"/>
      <c r="GK214" s="128"/>
      <c r="GL214" s="128"/>
      <c r="GM214" s="128"/>
      <c r="GN214" s="128"/>
      <c r="GO214" s="128"/>
      <c r="GP214" s="128"/>
      <c r="GQ214" s="128"/>
      <c r="GR214" s="128"/>
      <c r="GS214" s="128"/>
      <c r="GT214" s="128"/>
      <c r="GU214" s="128"/>
      <c r="GV214" s="128"/>
      <c r="GW214" s="128"/>
      <c r="GX214" s="128"/>
      <c r="GY214" s="128"/>
      <c r="GZ214" s="128"/>
      <c r="HA214" s="128"/>
      <c r="HB214" s="128"/>
      <c r="HC214" s="128"/>
      <c r="HD214" s="128"/>
      <c r="HE214" s="128"/>
      <c r="HF214" s="128"/>
      <c r="HG214" s="128"/>
      <c r="HH214" s="128"/>
      <c r="HI214" s="128"/>
      <c r="HJ214" s="128"/>
      <c r="HK214" s="128"/>
      <c r="HL214" s="128"/>
      <c r="HM214" s="128"/>
      <c r="HN214" s="128"/>
      <c r="HO214" s="128"/>
      <c r="HP214" s="128"/>
      <c r="HQ214" s="128"/>
      <c r="HR214" s="128"/>
      <c r="HS214" s="128"/>
      <c r="HT214" s="128"/>
      <c r="HU214" s="128"/>
      <c r="HV214" s="128"/>
      <c r="HW214" s="128"/>
      <c r="HX214" s="128"/>
      <c r="HY214" s="128"/>
      <c r="HZ214" s="128"/>
      <c r="IA214" s="128"/>
      <c r="IB214" s="128"/>
      <c r="IC214" s="128"/>
      <c r="ID214" s="128"/>
      <c r="IE214" s="128"/>
      <c r="IF214" s="128"/>
      <c r="IG214" s="128"/>
      <c r="IH214" s="128"/>
      <c r="II214" s="128"/>
      <c r="IJ214" s="128"/>
      <c r="IK214" s="128"/>
      <c r="IL214" s="128"/>
      <c r="IM214" s="128"/>
      <c r="IN214" s="128"/>
      <c r="IO214" s="128"/>
      <c r="IP214" s="128"/>
      <c r="IQ214" s="128"/>
      <c r="IR214" s="128"/>
      <c r="IS214" s="128"/>
      <c r="IT214" s="128"/>
      <c r="IU214" s="128"/>
      <c r="IV214" s="128"/>
      <c r="IW214" s="128"/>
      <c r="IX214" s="128"/>
      <c r="IY214" s="128"/>
      <c r="IZ214" s="128"/>
      <c r="JA214" s="128"/>
    </row>
    <row r="215" spans="2:261" s="17" customFormat="1" x14ac:dyDescent="0.25">
      <c r="B215" s="33"/>
      <c r="F215" s="35"/>
      <c r="G215" s="111"/>
      <c r="H215" s="33"/>
      <c r="I215" s="33"/>
      <c r="J215" s="42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8"/>
      <c r="AA215" s="128"/>
      <c r="AB215" s="128"/>
      <c r="AC215" s="128"/>
      <c r="AD215" s="128"/>
      <c r="AE215" s="128"/>
      <c r="AF215" s="128"/>
      <c r="AG215" s="128"/>
      <c r="AH215" s="128"/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8"/>
      <c r="AS215" s="128"/>
      <c r="AT215" s="128"/>
      <c r="AU215" s="128"/>
      <c r="AV215" s="128"/>
      <c r="AW215" s="128"/>
      <c r="AX215" s="128"/>
      <c r="AY215" s="128"/>
      <c r="AZ215" s="128"/>
      <c r="BA215" s="128"/>
      <c r="BB215" s="128"/>
      <c r="BC215" s="128"/>
      <c r="BD215" s="128"/>
      <c r="BE215" s="128"/>
      <c r="BF215" s="128"/>
      <c r="BG215" s="128"/>
      <c r="BH215" s="128"/>
      <c r="BI215" s="128"/>
      <c r="BJ215" s="128"/>
      <c r="BK215" s="128"/>
      <c r="BL215" s="128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128"/>
      <c r="CA215" s="128"/>
      <c r="CB215" s="128"/>
      <c r="CC215" s="128"/>
      <c r="CD215" s="128"/>
      <c r="CE215" s="128"/>
      <c r="CF215" s="128"/>
      <c r="CG215" s="128"/>
      <c r="CH215" s="128"/>
      <c r="CI215" s="128"/>
      <c r="CJ215" s="128"/>
      <c r="CK215" s="128"/>
      <c r="CL215" s="128"/>
      <c r="CM215" s="128"/>
      <c r="CN215" s="128"/>
      <c r="CO215" s="128"/>
      <c r="CP215" s="128"/>
      <c r="CQ215" s="128"/>
      <c r="CR215" s="128"/>
      <c r="CS215" s="128"/>
      <c r="CT215" s="128"/>
      <c r="CU215" s="128"/>
      <c r="CV215" s="128"/>
      <c r="CW215" s="42"/>
      <c r="CX215" s="128"/>
      <c r="CY215" s="128"/>
      <c r="CZ215" s="128"/>
      <c r="DA215" s="128"/>
      <c r="DB215" s="128"/>
      <c r="DC215" s="128"/>
      <c r="DD215" s="128"/>
      <c r="DE215" s="128"/>
      <c r="DF215" s="128"/>
      <c r="DG215" s="128"/>
      <c r="DH215" s="128"/>
      <c r="DI215" s="128"/>
      <c r="DJ215" s="128"/>
      <c r="DK215" s="128"/>
      <c r="DL215" s="128"/>
      <c r="DM215" s="128"/>
      <c r="DN215" s="128"/>
      <c r="DO215" s="128"/>
      <c r="DP215" s="128"/>
      <c r="DQ215" s="128"/>
      <c r="DR215" s="128"/>
      <c r="DS215" s="128"/>
      <c r="DT215" s="128"/>
      <c r="DU215" s="128"/>
      <c r="DV215" s="128"/>
      <c r="DW215" s="128"/>
      <c r="DX215" s="128"/>
      <c r="DY215" s="128"/>
      <c r="DZ215" s="128"/>
      <c r="EA215" s="128"/>
      <c r="EB215" s="128"/>
      <c r="EC215" s="128"/>
      <c r="ED215" s="128"/>
      <c r="EE215" s="128"/>
      <c r="EF215" s="128"/>
      <c r="EG215" s="42"/>
      <c r="EH215" s="128"/>
      <c r="EI215" s="128"/>
      <c r="EJ215" s="128"/>
      <c r="EK215" s="128"/>
      <c r="EL215" s="128"/>
      <c r="EM215" s="128"/>
      <c r="EN215" s="128"/>
      <c r="EO215" s="128"/>
      <c r="EP215" s="128"/>
      <c r="EQ215" s="128"/>
      <c r="ER215" s="128"/>
      <c r="ES215" s="128"/>
      <c r="ET215" s="128"/>
      <c r="EU215" s="128"/>
      <c r="EV215" s="128"/>
      <c r="EW215" s="128"/>
      <c r="EX215" s="128"/>
      <c r="EY215" s="128"/>
      <c r="EZ215" s="128"/>
      <c r="FA215" s="128"/>
      <c r="FB215" s="128"/>
      <c r="FC215" s="128"/>
      <c r="FD215" s="128"/>
      <c r="FE215" s="128"/>
      <c r="FF215" s="128"/>
      <c r="FG215" s="128"/>
      <c r="FH215" s="128"/>
      <c r="FI215" s="128"/>
      <c r="FJ215" s="128"/>
      <c r="FK215" s="128"/>
      <c r="FL215" s="128"/>
      <c r="FM215" s="128"/>
      <c r="FN215" s="128"/>
      <c r="FO215" s="128"/>
      <c r="FP215" s="128"/>
      <c r="FQ215" s="42"/>
      <c r="FR215" s="42"/>
      <c r="FS215" s="42"/>
      <c r="FT215" s="42"/>
      <c r="FU215" s="42"/>
      <c r="FV215" s="128"/>
      <c r="FW215" s="128"/>
      <c r="FX215" s="128"/>
      <c r="FY215" s="128"/>
      <c r="FZ215" s="128"/>
      <c r="GA215" s="128"/>
      <c r="GB215" s="128"/>
      <c r="GC215" s="128"/>
      <c r="GD215" s="128"/>
      <c r="GE215" s="128"/>
      <c r="GF215" s="128"/>
      <c r="GG215" s="128"/>
      <c r="GH215" s="128"/>
      <c r="GI215" s="128"/>
      <c r="GJ215" s="128"/>
      <c r="GK215" s="128"/>
      <c r="GL215" s="128"/>
      <c r="GM215" s="128"/>
      <c r="GN215" s="128"/>
      <c r="GO215" s="128"/>
      <c r="GP215" s="128"/>
      <c r="GQ215" s="128"/>
      <c r="GR215" s="128"/>
      <c r="GS215" s="128"/>
      <c r="GT215" s="128"/>
      <c r="GU215" s="128"/>
      <c r="GV215" s="128"/>
      <c r="GW215" s="128"/>
      <c r="GX215" s="128"/>
      <c r="GY215" s="128"/>
      <c r="GZ215" s="128"/>
      <c r="HA215" s="128"/>
      <c r="HB215" s="128"/>
      <c r="HC215" s="128"/>
      <c r="HD215" s="128"/>
      <c r="HE215" s="128"/>
      <c r="HF215" s="128"/>
      <c r="HG215" s="128"/>
      <c r="HH215" s="128"/>
      <c r="HI215" s="128"/>
      <c r="HJ215" s="128"/>
      <c r="HK215" s="128"/>
      <c r="HL215" s="128"/>
      <c r="HM215" s="128"/>
      <c r="HN215" s="128"/>
      <c r="HO215" s="128"/>
      <c r="HP215" s="128"/>
      <c r="HQ215" s="128"/>
      <c r="HR215" s="128"/>
      <c r="HS215" s="128"/>
      <c r="HT215" s="128"/>
      <c r="HU215" s="128"/>
      <c r="HV215" s="128"/>
      <c r="HW215" s="128"/>
      <c r="HX215" s="128"/>
      <c r="HY215" s="128"/>
      <c r="HZ215" s="128"/>
      <c r="IA215" s="128"/>
      <c r="IB215" s="128"/>
      <c r="IC215" s="128"/>
      <c r="ID215" s="128"/>
      <c r="IE215" s="128"/>
      <c r="IF215" s="128"/>
      <c r="IG215" s="128"/>
      <c r="IH215" s="128"/>
      <c r="II215" s="128"/>
      <c r="IJ215" s="128"/>
      <c r="IK215" s="128"/>
      <c r="IL215" s="128"/>
      <c r="IM215" s="128"/>
      <c r="IN215" s="128"/>
      <c r="IO215" s="128"/>
      <c r="IP215" s="128"/>
      <c r="IQ215" s="128"/>
      <c r="IR215" s="128"/>
      <c r="IS215" s="128"/>
      <c r="IT215" s="128"/>
      <c r="IU215" s="128"/>
      <c r="IV215" s="128"/>
      <c r="IW215" s="128"/>
      <c r="IX215" s="128"/>
      <c r="IY215" s="128"/>
      <c r="IZ215" s="128"/>
      <c r="JA215" s="128"/>
    </row>
    <row r="216" spans="2:261" s="17" customFormat="1" x14ac:dyDescent="0.25">
      <c r="B216" s="33"/>
      <c r="F216" s="35"/>
      <c r="G216" s="111"/>
      <c r="H216" s="33"/>
      <c r="I216" s="33"/>
      <c r="J216" s="42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  <c r="AB216" s="128"/>
      <c r="AC216" s="128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8"/>
      <c r="AZ216" s="128"/>
      <c r="BA216" s="128"/>
      <c r="BB216" s="128"/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  <c r="BM216" s="42"/>
      <c r="BN216" s="42"/>
      <c r="BO216" s="42"/>
      <c r="BP216" s="42"/>
      <c r="BQ216" s="42"/>
      <c r="BR216" s="42"/>
      <c r="BS216" s="42"/>
      <c r="BT216" s="42"/>
      <c r="BU216" s="42"/>
      <c r="BV216" s="42"/>
      <c r="BW216" s="42"/>
      <c r="BX216" s="42"/>
      <c r="BY216" s="42"/>
      <c r="BZ216" s="128"/>
      <c r="CA216" s="128"/>
      <c r="CB216" s="128"/>
      <c r="CC216" s="128"/>
      <c r="CD216" s="128"/>
      <c r="CE216" s="128"/>
      <c r="CF216" s="128"/>
      <c r="CG216" s="128"/>
      <c r="CH216" s="128"/>
      <c r="CI216" s="128"/>
      <c r="CJ216" s="128"/>
      <c r="CK216" s="128"/>
      <c r="CL216" s="128"/>
      <c r="CM216" s="128"/>
      <c r="CN216" s="128"/>
      <c r="CO216" s="128"/>
      <c r="CP216" s="128"/>
      <c r="CQ216" s="128"/>
      <c r="CR216" s="128"/>
      <c r="CS216" s="128"/>
      <c r="CT216" s="128"/>
      <c r="CU216" s="128"/>
      <c r="CV216" s="128"/>
      <c r="CW216" s="42"/>
      <c r="CX216" s="128"/>
      <c r="CY216" s="128"/>
      <c r="CZ216" s="128"/>
      <c r="DA216" s="128"/>
      <c r="DB216" s="128"/>
      <c r="DC216" s="128"/>
      <c r="DD216" s="128"/>
      <c r="DE216" s="128"/>
      <c r="DF216" s="128"/>
      <c r="DG216" s="128"/>
      <c r="DH216" s="128"/>
      <c r="DI216" s="128"/>
      <c r="DJ216" s="128"/>
      <c r="DK216" s="128"/>
      <c r="DL216" s="128"/>
      <c r="DM216" s="128"/>
      <c r="DN216" s="128"/>
      <c r="DO216" s="128"/>
      <c r="DP216" s="128"/>
      <c r="DQ216" s="128"/>
      <c r="DR216" s="128"/>
      <c r="DS216" s="128"/>
      <c r="DT216" s="128"/>
      <c r="DU216" s="128"/>
      <c r="DV216" s="128"/>
      <c r="DW216" s="128"/>
      <c r="DX216" s="128"/>
      <c r="DY216" s="128"/>
      <c r="DZ216" s="128"/>
      <c r="EA216" s="128"/>
      <c r="EB216" s="128"/>
      <c r="EC216" s="128"/>
      <c r="ED216" s="128"/>
      <c r="EE216" s="128"/>
      <c r="EF216" s="128"/>
      <c r="EG216" s="42"/>
      <c r="EH216" s="128"/>
      <c r="EI216" s="128"/>
      <c r="EJ216" s="128"/>
      <c r="EK216" s="128"/>
      <c r="EL216" s="128"/>
      <c r="EM216" s="128"/>
      <c r="EN216" s="128"/>
      <c r="EO216" s="128"/>
      <c r="EP216" s="128"/>
      <c r="EQ216" s="128"/>
      <c r="ER216" s="128"/>
      <c r="ES216" s="128"/>
      <c r="ET216" s="128"/>
      <c r="EU216" s="128"/>
      <c r="EV216" s="128"/>
      <c r="EW216" s="128"/>
      <c r="EX216" s="128"/>
      <c r="EY216" s="128"/>
      <c r="EZ216" s="128"/>
      <c r="FA216" s="128"/>
      <c r="FB216" s="128"/>
      <c r="FC216" s="128"/>
      <c r="FD216" s="128"/>
      <c r="FE216" s="128"/>
      <c r="FF216" s="128"/>
      <c r="FG216" s="128"/>
      <c r="FH216" s="128"/>
      <c r="FI216" s="128"/>
      <c r="FJ216" s="128"/>
      <c r="FK216" s="128"/>
      <c r="FL216" s="128"/>
      <c r="FM216" s="128"/>
      <c r="FN216" s="128"/>
      <c r="FO216" s="128"/>
      <c r="FP216" s="128"/>
      <c r="FQ216" s="42"/>
      <c r="FR216" s="42"/>
      <c r="FS216" s="42"/>
      <c r="FT216" s="42"/>
      <c r="FU216" s="42"/>
      <c r="FV216" s="128"/>
      <c r="FW216" s="128"/>
      <c r="FX216" s="128"/>
      <c r="FY216" s="128"/>
      <c r="FZ216" s="128"/>
      <c r="GA216" s="128"/>
      <c r="GB216" s="128"/>
      <c r="GC216" s="128"/>
      <c r="GD216" s="128"/>
      <c r="GE216" s="128"/>
      <c r="GF216" s="128"/>
      <c r="GG216" s="128"/>
      <c r="GH216" s="128"/>
      <c r="GI216" s="128"/>
      <c r="GJ216" s="128"/>
      <c r="GK216" s="128"/>
      <c r="GL216" s="128"/>
      <c r="GM216" s="128"/>
      <c r="GN216" s="128"/>
      <c r="GO216" s="128"/>
      <c r="GP216" s="128"/>
      <c r="GQ216" s="128"/>
      <c r="GR216" s="128"/>
      <c r="GS216" s="128"/>
      <c r="GT216" s="128"/>
      <c r="GU216" s="128"/>
      <c r="GV216" s="128"/>
      <c r="GW216" s="128"/>
      <c r="GX216" s="128"/>
      <c r="GY216" s="128"/>
      <c r="GZ216" s="128"/>
      <c r="HA216" s="128"/>
      <c r="HB216" s="128"/>
      <c r="HC216" s="128"/>
      <c r="HD216" s="128"/>
      <c r="HE216" s="128"/>
      <c r="HF216" s="128"/>
      <c r="HG216" s="128"/>
      <c r="HH216" s="128"/>
      <c r="HI216" s="128"/>
      <c r="HJ216" s="128"/>
      <c r="HK216" s="128"/>
      <c r="HL216" s="128"/>
      <c r="HM216" s="128"/>
      <c r="HN216" s="128"/>
      <c r="HO216" s="128"/>
      <c r="HP216" s="128"/>
      <c r="HQ216" s="128"/>
      <c r="HR216" s="128"/>
      <c r="HS216" s="128"/>
      <c r="HT216" s="128"/>
      <c r="HU216" s="128"/>
      <c r="HV216" s="128"/>
      <c r="HW216" s="128"/>
      <c r="HX216" s="128"/>
      <c r="HY216" s="128"/>
      <c r="HZ216" s="128"/>
      <c r="IA216" s="128"/>
      <c r="IB216" s="128"/>
      <c r="IC216" s="128"/>
      <c r="ID216" s="128"/>
      <c r="IE216" s="128"/>
      <c r="IF216" s="128"/>
      <c r="IG216" s="128"/>
      <c r="IH216" s="128"/>
      <c r="II216" s="128"/>
      <c r="IJ216" s="128"/>
      <c r="IK216" s="128"/>
      <c r="IL216" s="128"/>
      <c r="IM216" s="128"/>
      <c r="IN216" s="128"/>
      <c r="IO216" s="128"/>
      <c r="IP216" s="128"/>
      <c r="IQ216" s="128"/>
      <c r="IR216" s="128"/>
      <c r="IS216" s="128"/>
      <c r="IT216" s="128"/>
      <c r="IU216" s="128"/>
      <c r="IV216" s="128"/>
      <c r="IW216" s="128"/>
      <c r="IX216" s="128"/>
      <c r="IY216" s="128"/>
      <c r="IZ216" s="128"/>
      <c r="JA216" s="128"/>
    </row>
    <row r="217" spans="2:261" s="17" customFormat="1" x14ac:dyDescent="0.25">
      <c r="B217" s="33"/>
      <c r="F217" s="35"/>
      <c r="G217" s="111"/>
      <c r="H217" s="33"/>
      <c r="I217" s="33"/>
      <c r="J217" s="42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8"/>
      <c r="AA217" s="128"/>
      <c r="AB217" s="128"/>
      <c r="AC217" s="128"/>
      <c r="AD217" s="128"/>
      <c r="AE217" s="128"/>
      <c r="AF217" s="128"/>
      <c r="AG217" s="128"/>
      <c r="AH217" s="128"/>
      <c r="AI217" s="128"/>
      <c r="AJ217" s="128"/>
      <c r="AK217" s="128"/>
      <c r="AL217" s="128"/>
      <c r="AM217" s="128"/>
      <c r="AN217" s="128"/>
      <c r="AO217" s="128"/>
      <c r="AP217" s="128"/>
      <c r="AQ217" s="128"/>
      <c r="AR217" s="128"/>
      <c r="AS217" s="128"/>
      <c r="AT217" s="128"/>
      <c r="AU217" s="128"/>
      <c r="AV217" s="128"/>
      <c r="AW217" s="128"/>
      <c r="AX217" s="128"/>
      <c r="AY217" s="128"/>
      <c r="AZ217" s="128"/>
      <c r="BA217" s="128"/>
      <c r="BB217" s="128"/>
      <c r="BC217" s="128"/>
      <c r="BD217" s="128"/>
      <c r="BE217" s="128"/>
      <c r="BF217" s="128"/>
      <c r="BG217" s="128"/>
      <c r="BH217" s="128"/>
      <c r="BI217" s="128"/>
      <c r="BJ217" s="128"/>
      <c r="BK217" s="128"/>
      <c r="BL217" s="128"/>
      <c r="BM217" s="42"/>
      <c r="BN217" s="42"/>
      <c r="BO217" s="42"/>
      <c r="BP217" s="42"/>
      <c r="BQ217" s="42"/>
      <c r="BR217" s="42"/>
      <c r="BS217" s="42"/>
      <c r="BT217" s="42"/>
      <c r="BU217" s="42"/>
      <c r="BV217" s="42"/>
      <c r="BW217" s="42"/>
      <c r="BX217" s="42"/>
      <c r="BY217" s="42"/>
      <c r="BZ217" s="128"/>
      <c r="CA217" s="128"/>
      <c r="CB217" s="128"/>
      <c r="CC217" s="128"/>
      <c r="CD217" s="128"/>
      <c r="CE217" s="128"/>
      <c r="CF217" s="128"/>
      <c r="CG217" s="128"/>
      <c r="CH217" s="128"/>
      <c r="CI217" s="128"/>
      <c r="CJ217" s="128"/>
      <c r="CK217" s="128"/>
      <c r="CL217" s="128"/>
      <c r="CM217" s="128"/>
      <c r="CN217" s="128"/>
      <c r="CO217" s="128"/>
      <c r="CP217" s="128"/>
      <c r="CQ217" s="128"/>
      <c r="CR217" s="128"/>
      <c r="CS217" s="128"/>
      <c r="CT217" s="128"/>
      <c r="CU217" s="128"/>
      <c r="CV217" s="128"/>
      <c r="CW217" s="42"/>
      <c r="CX217" s="128"/>
      <c r="CY217" s="128"/>
      <c r="CZ217" s="128"/>
      <c r="DA217" s="128"/>
      <c r="DB217" s="128"/>
      <c r="DC217" s="128"/>
      <c r="DD217" s="128"/>
      <c r="DE217" s="128"/>
      <c r="DF217" s="128"/>
      <c r="DG217" s="128"/>
      <c r="DH217" s="128"/>
      <c r="DI217" s="128"/>
      <c r="DJ217" s="128"/>
      <c r="DK217" s="128"/>
      <c r="DL217" s="128"/>
      <c r="DM217" s="128"/>
      <c r="DN217" s="128"/>
      <c r="DO217" s="128"/>
      <c r="DP217" s="128"/>
      <c r="DQ217" s="128"/>
      <c r="DR217" s="128"/>
      <c r="DS217" s="128"/>
      <c r="DT217" s="128"/>
      <c r="DU217" s="128"/>
      <c r="DV217" s="128"/>
      <c r="DW217" s="128"/>
      <c r="DX217" s="128"/>
      <c r="DY217" s="128"/>
      <c r="DZ217" s="128"/>
      <c r="EA217" s="128"/>
      <c r="EB217" s="128"/>
      <c r="EC217" s="128"/>
      <c r="ED217" s="128"/>
      <c r="EE217" s="128"/>
      <c r="EF217" s="128"/>
      <c r="EG217" s="42"/>
      <c r="EH217" s="128"/>
      <c r="EI217" s="128"/>
      <c r="EJ217" s="128"/>
      <c r="EK217" s="128"/>
      <c r="EL217" s="128"/>
      <c r="EM217" s="128"/>
      <c r="EN217" s="128"/>
      <c r="EO217" s="128"/>
      <c r="EP217" s="128"/>
      <c r="EQ217" s="128"/>
      <c r="ER217" s="128"/>
      <c r="ES217" s="128"/>
      <c r="ET217" s="128"/>
      <c r="EU217" s="128"/>
      <c r="EV217" s="128"/>
      <c r="EW217" s="128"/>
      <c r="EX217" s="128"/>
      <c r="EY217" s="128"/>
      <c r="EZ217" s="128"/>
      <c r="FA217" s="128"/>
      <c r="FB217" s="128"/>
      <c r="FC217" s="128"/>
      <c r="FD217" s="128"/>
      <c r="FE217" s="128"/>
      <c r="FF217" s="128"/>
      <c r="FG217" s="128"/>
      <c r="FH217" s="128"/>
      <c r="FI217" s="128"/>
      <c r="FJ217" s="128"/>
      <c r="FK217" s="128"/>
      <c r="FL217" s="128"/>
      <c r="FM217" s="128"/>
      <c r="FN217" s="128"/>
      <c r="FO217" s="128"/>
      <c r="FP217" s="128"/>
      <c r="FQ217" s="42"/>
      <c r="FR217" s="42"/>
      <c r="FS217" s="42"/>
      <c r="FT217" s="42"/>
      <c r="FU217" s="42"/>
      <c r="FV217" s="128"/>
      <c r="FW217" s="128"/>
      <c r="FX217" s="128"/>
      <c r="FY217" s="128"/>
      <c r="FZ217" s="128"/>
      <c r="GA217" s="128"/>
      <c r="GB217" s="128"/>
      <c r="GC217" s="128"/>
      <c r="GD217" s="128"/>
      <c r="GE217" s="128"/>
      <c r="GF217" s="128"/>
      <c r="GG217" s="128"/>
      <c r="GH217" s="128"/>
      <c r="GI217" s="128"/>
      <c r="GJ217" s="128"/>
      <c r="GK217" s="128"/>
      <c r="GL217" s="128"/>
      <c r="GM217" s="128"/>
      <c r="GN217" s="128"/>
      <c r="GO217" s="128"/>
      <c r="GP217" s="128"/>
      <c r="GQ217" s="128"/>
      <c r="GR217" s="128"/>
      <c r="GS217" s="128"/>
      <c r="GT217" s="128"/>
      <c r="GU217" s="128"/>
      <c r="GV217" s="128"/>
      <c r="GW217" s="128"/>
      <c r="GX217" s="128"/>
      <c r="GY217" s="128"/>
      <c r="GZ217" s="128"/>
      <c r="HA217" s="128"/>
      <c r="HB217" s="128"/>
      <c r="HC217" s="128"/>
      <c r="HD217" s="128"/>
      <c r="HE217" s="128"/>
      <c r="HF217" s="128"/>
      <c r="HG217" s="128"/>
      <c r="HH217" s="128"/>
      <c r="HI217" s="128"/>
      <c r="HJ217" s="128"/>
      <c r="HK217" s="128"/>
      <c r="HL217" s="128"/>
      <c r="HM217" s="128"/>
      <c r="HN217" s="128"/>
      <c r="HO217" s="128"/>
      <c r="HP217" s="128"/>
      <c r="HQ217" s="128"/>
      <c r="HR217" s="128"/>
      <c r="HS217" s="128"/>
      <c r="HT217" s="128"/>
      <c r="HU217" s="128"/>
      <c r="HV217" s="128"/>
      <c r="HW217" s="128"/>
      <c r="HX217" s="128"/>
      <c r="HY217" s="128"/>
      <c r="HZ217" s="128"/>
      <c r="IA217" s="128"/>
      <c r="IB217" s="128"/>
      <c r="IC217" s="128"/>
      <c r="ID217" s="128"/>
      <c r="IE217" s="128"/>
      <c r="IF217" s="128"/>
      <c r="IG217" s="128"/>
      <c r="IH217" s="128"/>
      <c r="II217" s="128"/>
      <c r="IJ217" s="128"/>
      <c r="IK217" s="128"/>
      <c r="IL217" s="128"/>
      <c r="IM217" s="128"/>
      <c r="IN217" s="128"/>
      <c r="IO217" s="128"/>
      <c r="IP217" s="128"/>
      <c r="IQ217" s="128"/>
      <c r="IR217" s="128"/>
      <c r="IS217" s="128"/>
      <c r="IT217" s="128"/>
      <c r="IU217" s="128"/>
      <c r="IV217" s="128"/>
      <c r="IW217" s="128"/>
      <c r="IX217" s="128"/>
      <c r="IY217" s="128"/>
      <c r="IZ217" s="128"/>
      <c r="JA217" s="128"/>
    </row>
    <row r="218" spans="2:261" s="17" customFormat="1" x14ac:dyDescent="0.25">
      <c r="B218" s="33"/>
      <c r="F218" s="35"/>
      <c r="G218" s="111"/>
      <c r="H218" s="33"/>
      <c r="I218" s="33"/>
      <c r="J218" s="42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  <c r="AA218" s="128"/>
      <c r="AB218" s="128"/>
      <c r="AC218" s="128"/>
      <c r="AD218" s="128"/>
      <c r="AE218" s="128"/>
      <c r="AF218" s="128"/>
      <c r="AG218" s="128"/>
      <c r="AH218" s="128"/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8"/>
      <c r="AX218" s="128"/>
      <c r="AY218" s="128"/>
      <c r="AZ218" s="128"/>
      <c r="BA218" s="128"/>
      <c r="BB218" s="128"/>
      <c r="BC218" s="128"/>
      <c r="BD218" s="128"/>
      <c r="BE218" s="128"/>
      <c r="BF218" s="128"/>
      <c r="BG218" s="128"/>
      <c r="BH218" s="128"/>
      <c r="BI218" s="128"/>
      <c r="BJ218" s="128"/>
      <c r="BK218" s="128"/>
      <c r="BL218" s="128"/>
      <c r="BM218" s="42"/>
      <c r="BN218" s="42"/>
      <c r="BO218" s="42"/>
      <c r="BP218" s="42"/>
      <c r="BQ218" s="42"/>
      <c r="BR218" s="42"/>
      <c r="BS218" s="42"/>
      <c r="BT218" s="42"/>
      <c r="BU218" s="42"/>
      <c r="BV218" s="42"/>
      <c r="BW218" s="42"/>
      <c r="BX218" s="42"/>
      <c r="BY218" s="42"/>
      <c r="BZ218" s="128"/>
      <c r="CA218" s="128"/>
      <c r="CB218" s="128"/>
      <c r="CC218" s="128"/>
      <c r="CD218" s="128"/>
      <c r="CE218" s="128"/>
      <c r="CF218" s="128"/>
      <c r="CG218" s="128"/>
      <c r="CH218" s="128"/>
      <c r="CI218" s="128"/>
      <c r="CJ218" s="128"/>
      <c r="CK218" s="128"/>
      <c r="CL218" s="128"/>
      <c r="CM218" s="128"/>
      <c r="CN218" s="128"/>
      <c r="CO218" s="128"/>
      <c r="CP218" s="128"/>
      <c r="CQ218" s="128"/>
      <c r="CR218" s="128"/>
      <c r="CS218" s="128"/>
      <c r="CT218" s="128"/>
      <c r="CU218" s="128"/>
      <c r="CV218" s="128"/>
      <c r="CW218" s="42"/>
      <c r="CX218" s="128"/>
      <c r="CY218" s="128"/>
      <c r="CZ218" s="128"/>
      <c r="DA218" s="128"/>
      <c r="DB218" s="128"/>
      <c r="DC218" s="128"/>
      <c r="DD218" s="128"/>
      <c r="DE218" s="128"/>
      <c r="DF218" s="128"/>
      <c r="DG218" s="128"/>
      <c r="DH218" s="128"/>
      <c r="DI218" s="128"/>
      <c r="DJ218" s="128"/>
      <c r="DK218" s="128"/>
      <c r="DL218" s="128"/>
      <c r="DM218" s="128"/>
      <c r="DN218" s="128"/>
      <c r="DO218" s="128"/>
      <c r="DP218" s="128"/>
      <c r="DQ218" s="128"/>
      <c r="DR218" s="128"/>
      <c r="DS218" s="128"/>
      <c r="DT218" s="128"/>
      <c r="DU218" s="128"/>
      <c r="DV218" s="128"/>
      <c r="DW218" s="128"/>
      <c r="DX218" s="128"/>
      <c r="DY218" s="128"/>
      <c r="DZ218" s="128"/>
      <c r="EA218" s="128"/>
      <c r="EB218" s="128"/>
      <c r="EC218" s="128"/>
      <c r="ED218" s="128"/>
      <c r="EE218" s="128"/>
      <c r="EF218" s="128"/>
      <c r="EG218" s="42"/>
      <c r="EH218" s="128"/>
      <c r="EI218" s="128"/>
      <c r="EJ218" s="128"/>
      <c r="EK218" s="128"/>
      <c r="EL218" s="128"/>
      <c r="EM218" s="128"/>
      <c r="EN218" s="128"/>
      <c r="EO218" s="128"/>
      <c r="EP218" s="128"/>
      <c r="EQ218" s="128"/>
      <c r="ER218" s="128"/>
      <c r="ES218" s="128"/>
      <c r="ET218" s="128"/>
      <c r="EU218" s="128"/>
      <c r="EV218" s="128"/>
      <c r="EW218" s="128"/>
      <c r="EX218" s="128"/>
      <c r="EY218" s="128"/>
      <c r="EZ218" s="128"/>
      <c r="FA218" s="128"/>
      <c r="FB218" s="128"/>
      <c r="FC218" s="128"/>
      <c r="FD218" s="128"/>
      <c r="FE218" s="128"/>
      <c r="FF218" s="128"/>
      <c r="FG218" s="128"/>
      <c r="FH218" s="128"/>
      <c r="FI218" s="128"/>
      <c r="FJ218" s="128"/>
      <c r="FK218" s="128"/>
      <c r="FL218" s="128"/>
      <c r="FM218" s="128"/>
      <c r="FN218" s="128"/>
      <c r="FO218" s="128"/>
      <c r="FP218" s="128"/>
      <c r="FQ218" s="42"/>
      <c r="FR218" s="42"/>
      <c r="FS218" s="42"/>
      <c r="FT218" s="42"/>
      <c r="FU218" s="42"/>
      <c r="FV218" s="128"/>
      <c r="FW218" s="128"/>
      <c r="FX218" s="128"/>
      <c r="FY218" s="128"/>
      <c r="FZ218" s="128"/>
      <c r="GA218" s="128"/>
      <c r="GB218" s="128"/>
      <c r="GC218" s="128"/>
      <c r="GD218" s="128"/>
      <c r="GE218" s="128"/>
      <c r="GF218" s="128"/>
      <c r="GG218" s="128"/>
      <c r="GH218" s="128"/>
      <c r="GI218" s="128"/>
      <c r="GJ218" s="128"/>
      <c r="GK218" s="128"/>
      <c r="GL218" s="128"/>
      <c r="GM218" s="128"/>
      <c r="GN218" s="128"/>
      <c r="GO218" s="128"/>
      <c r="GP218" s="128"/>
      <c r="GQ218" s="128"/>
      <c r="GR218" s="128"/>
      <c r="GS218" s="128"/>
      <c r="GT218" s="128"/>
      <c r="GU218" s="128"/>
      <c r="GV218" s="128"/>
      <c r="GW218" s="128"/>
      <c r="GX218" s="128"/>
      <c r="GY218" s="128"/>
      <c r="GZ218" s="128"/>
      <c r="HA218" s="128"/>
      <c r="HB218" s="128"/>
      <c r="HC218" s="128"/>
      <c r="HD218" s="128"/>
      <c r="HE218" s="128"/>
      <c r="HF218" s="128"/>
      <c r="HG218" s="128"/>
      <c r="HH218" s="128"/>
      <c r="HI218" s="128"/>
      <c r="HJ218" s="128"/>
      <c r="HK218" s="128"/>
      <c r="HL218" s="128"/>
      <c r="HM218" s="128"/>
      <c r="HN218" s="128"/>
      <c r="HO218" s="128"/>
      <c r="HP218" s="128"/>
      <c r="HQ218" s="128"/>
      <c r="HR218" s="128"/>
      <c r="HS218" s="128"/>
      <c r="HT218" s="128"/>
      <c r="HU218" s="128"/>
      <c r="HV218" s="128"/>
      <c r="HW218" s="128"/>
      <c r="HX218" s="128"/>
      <c r="HY218" s="128"/>
      <c r="HZ218" s="128"/>
      <c r="IA218" s="128"/>
      <c r="IB218" s="128"/>
      <c r="IC218" s="128"/>
      <c r="ID218" s="128"/>
      <c r="IE218" s="128"/>
      <c r="IF218" s="128"/>
      <c r="IG218" s="128"/>
      <c r="IH218" s="128"/>
      <c r="II218" s="128"/>
      <c r="IJ218" s="128"/>
      <c r="IK218" s="128"/>
      <c r="IL218" s="128"/>
      <c r="IM218" s="128"/>
      <c r="IN218" s="128"/>
      <c r="IO218" s="128"/>
      <c r="IP218" s="128"/>
      <c r="IQ218" s="128"/>
      <c r="IR218" s="128"/>
      <c r="IS218" s="128"/>
      <c r="IT218" s="128"/>
      <c r="IU218" s="128"/>
      <c r="IV218" s="128"/>
      <c r="IW218" s="128"/>
      <c r="IX218" s="128"/>
      <c r="IY218" s="128"/>
      <c r="IZ218" s="128"/>
      <c r="JA218" s="128"/>
    </row>
    <row r="219" spans="2:261" s="17" customFormat="1" x14ac:dyDescent="0.25">
      <c r="B219" s="33"/>
      <c r="F219" s="35"/>
      <c r="G219" s="111"/>
      <c r="H219" s="33"/>
      <c r="I219" s="33"/>
      <c r="J219" s="42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8"/>
      <c r="AK219" s="128"/>
      <c r="AL219" s="128"/>
      <c r="AM219" s="128"/>
      <c r="AN219" s="128"/>
      <c r="AO219" s="128"/>
      <c r="AP219" s="128"/>
      <c r="AQ219" s="128"/>
      <c r="AR219" s="128"/>
      <c r="AS219" s="128"/>
      <c r="AT219" s="128"/>
      <c r="AU219" s="128"/>
      <c r="AV219" s="128"/>
      <c r="AW219" s="128"/>
      <c r="AX219" s="128"/>
      <c r="AY219" s="128"/>
      <c r="AZ219" s="128"/>
      <c r="BA219" s="128"/>
      <c r="BB219" s="128"/>
      <c r="BC219" s="128"/>
      <c r="BD219" s="128"/>
      <c r="BE219" s="128"/>
      <c r="BF219" s="128"/>
      <c r="BG219" s="128"/>
      <c r="BH219" s="128"/>
      <c r="BI219" s="128"/>
      <c r="BJ219" s="128"/>
      <c r="BK219" s="128"/>
      <c r="BL219" s="128"/>
      <c r="BM219" s="42"/>
      <c r="BN219" s="42"/>
      <c r="BO219" s="42"/>
      <c r="BP219" s="42"/>
      <c r="BQ219" s="42"/>
      <c r="BR219" s="42"/>
      <c r="BS219" s="42"/>
      <c r="BT219" s="42"/>
      <c r="BU219" s="42"/>
      <c r="BV219" s="42"/>
      <c r="BW219" s="42"/>
      <c r="BX219" s="42"/>
      <c r="BY219" s="42"/>
      <c r="BZ219" s="128"/>
      <c r="CA219" s="128"/>
      <c r="CB219" s="128"/>
      <c r="CC219" s="128"/>
      <c r="CD219" s="128"/>
      <c r="CE219" s="128"/>
      <c r="CF219" s="128"/>
      <c r="CG219" s="128"/>
      <c r="CH219" s="128"/>
      <c r="CI219" s="128"/>
      <c r="CJ219" s="128"/>
      <c r="CK219" s="128"/>
      <c r="CL219" s="128"/>
      <c r="CM219" s="128"/>
      <c r="CN219" s="128"/>
      <c r="CO219" s="128"/>
      <c r="CP219" s="128"/>
      <c r="CQ219" s="128"/>
      <c r="CR219" s="128"/>
      <c r="CS219" s="128"/>
      <c r="CT219" s="128"/>
      <c r="CU219" s="128"/>
      <c r="CV219" s="128"/>
      <c r="CW219" s="42"/>
      <c r="CX219" s="128"/>
      <c r="CY219" s="128"/>
      <c r="CZ219" s="128"/>
      <c r="DA219" s="128"/>
      <c r="DB219" s="128"/>
      <c r="DC219" s="128"/>
      <c r="DD219" s="128"/>
      <c r="DE219" s="128"/>
      <c r="DF219" s="128"/>
      <c r="DG219" s="128"/>
      <c r="DH219" s="128"/>
      <c r="DI219" s="128"/>
      <c r="DJ219" s="128"/>
      <c r="DK219" s="128"/>
      <c r="DL219" s="128"/>
      <c r="DM219" s="128"/>
      <c r="DN219" s="128"/>
      <c r="DO219" s="128"/>
      <c r="DP219" s="128"/>
      <c r="DQ219" s="128"/>
      <c r="DR219" s="128"/>
      <c r="DS219" s="128"/>
      <c r="DT219" s="128"/>
      <c r="DU219" s="128"/>
      <c r="DV219" s="128"/>
      <c r="DW219" s="128"/>
      <c r="DX219" s="128"/>
      <c r="DY219" s="128"/>
      <c r="DZ219" s="128"/>
      <c r="EA219" s="128"/>
      <c r="EB219" s="128"/>
      <c r="EC219" s="128"/>
      <c r="ED219" s="128"/>
      <c r="EE219" s="128"/>
      <c r="EF219" s="128"/>
      <c r="EG219" s="42"/>
      <c r="EH219" s="128"/>
      <c r="EI219" s="128"/>
      <c r="EJ219" s="128"/>
      <c r="EK219" s="128"/>
      <c r="EL219" s="128"/>
      <c r="EM219" s="128"/>
      <c r="EN219" s="128"/>
      <c r="EO219" s="128"/>
      <c r="EP219" s="128"/>
      <c r="EQ219" s="128"/>
      <c r="ER219" s="128"/>
      <c r="ES219" s="128"/>
      <c r="ET219" s="128"/>
      <c r="EU219" s="128"/>
      <c r="EV219" s="128"/>
      <c r="EW219" s="128"/>
      <c r="EX219" s="128"/>
      <c r="EY219" s="128"/>
      <c r="EZ219" s="128"/>
      <c r="FA219" s="128"/>
      <c r="FB219" s="128"/>
      <c r="FC219" s="128"/>
      <c r="FD219" s="128"/>
      <c r="FE219" s="128"/>
      <c r="FF219" s="128"/>
      <c r="FG219" s="128"/>
      <c r="FH219" s="128"/>
      <c r="FI219" s="128"/>
      <c r="FJ219" s="128"/>
      <c r="FK219" s="128"/>
      <c r="FL219" s="128"/>
      <c r="FM219" s="128"/>
      <c r="FN219" s="128"/>
      <c r="FO219" s="128"/>
      <c r="FP219" s="128"/>
      <c r="FQ219" s="42"/>
      <c r="FR219" s="42"/>
      <c r="FS219" s="42"/>
      <c r="FT219" s="42"/>
      <c r="FU219" s="42"/>
      <c r="FV219" s="128"/>
      <c r="FW219" s="128"/>
      <c r="FX219" s="128"/>
      <c r="FY219" s="128"/>
      <c r="FZ219" s="128"/>
      <c r="GA219" s="128"/>
      <c r="GB219" s="128"/>
      <c r="GC219" s="128"/>
      <c r="GD219" s="128"/>
      <c r="GE219" s="128"/>
      <c r="GF219" s="128"/>
      <c r="GG219" s="128"/>
      <c r="GH219" s="128"/>
      <c r="GI219" s="128"/>
      <c r="GJ219" s="128"/>
      <c r="GK219" s="128"/>
      <c r="GL219" s="128"/>
      <c r="GM219" s="128"/>
      <c r="GN219" s="128"/>
      <c r="GO219" s="128"/>
      <c r="GP219" s="128"/>
      <c r="GQ219" s="128"/>
      <c r="GR219" s="128"/>
      <c r="GS219" s="128"/>
      <c r="GT219" s="128"/>
      <c r="GU219" s="128"/>
      <c r="GV219" s="128"/>
      <c r="GW219" s="128"/>
      <c r="GX219" s="128"/>
      <c r="GY219" s="128"/>
      <c r="GZ219" s="128"/>
      <c r="HA219" s="128"/>
      <c r="HB219" s="128"/>
      <c r="HC219" s="128"/>
      <c r="HD219" s="128"/>
      <c r="HE219" s="128"/>
      <c r="HF219" s="128"/>
      <c r="HG219" s="128"/>
      <c r="HH219" s="128"/>
      <c r="HI219" s="128"/>
      <c r="HJ219" s="128"/>
      <c r="HK219" s="128"/>
      <c r="HL219" s="128"/>
      <c r="HM219" s="128"/>
      <c r="HN219" s="128"/>
      <c r="HO219" s="128"/>
      <c r="HP219" s="128"/>
      <c r="HQ219" s="128"/>
      <c r="HR219" s="128"/>
      <c r="HS219" s="128"/>
      <c r="HT219" s="128"/>
      <c r="HU219" s="128"/>
      <c r="HV219" s="128"/>
      <c r="HW219" s="128"/>
      <c r="HX219" s="128"/>
      <c r="HY219" s="128"/>
      <c r="HZ219" s="128"/>
      <c r="IA219" s="128"/>
      <c r="IB219" s="128"/>
      <c r="IC219" s="128"/>
      <c r="ID219" s="128"/>
      <c r="IE219" s="128"/>
      <c r="IF219" s="128"/>
      <c r="IG219" s="128"/>
      <c r="IH219" s="128"/>
      <c r="II219" s="128"/>
      <c r="IJ219" s="128"/>
      <c r="IK219" s="128"/>
      <c r="IL219" s="128"/>
      <c r="IM219" s="128"/>
      <c r="IN219" s="128"/>
      <c r="IO219" s="128"/>
      <c r="IP219" s="128"/>
      <c r="IQ219" s="128"/>
      <c r="IR219" s="128"/>
      <c r="IS219" s="128"/>
      <c r="IT219" s="128"/>
      <c r="IU219" s="128"/>
      <c r="IV219" s="128"/>
      <c r="IW219" s="128"/>
      <c r="IX219" s="128"/>
      <c r="IY219" s="128"/>
      <c r="IZ219" s="128"/>
      <c r="JA219" s="128"/>
    </row>
    <row r="220" spans="2:261" s="17" customFormat="1" x14ac:dyDescent="0.25">
      <c r="B220" s="33"/>
      <c r="F220" s="35"/>
      <c r="G220" s="111"/>
      <c r="H220" s="33"/>
      <c r="I220" s="33"/>
      <c r="J220" s="42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8"/>
      <c r="AB220" s="128"/>
      <c r="AC220" s="128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8"/>
      <c r="AZ220" s="128"/>
      <c r="BA220" s="128"/>
      <c r="BB220" s="128"/>
      <c r="BC220" s="128"/>
      <c r="BD220" s="128"/>
      <c r="BE220" s="128"/>
      <c r="BF220" s="128"/>
      <c r="BG220" s="128"/>
      <c r="BH220" s="128"/>
      <c r="BI220" s="128"/>
      <c r="BJ220" s="128"/>
      <c r="BK220" s="128"/>
      <c r="BL220" s="128"/>
      <c r="BM220" s="42"/>
      <c r="BN220" s="42"/>
      <c r="BO220" s="42"/>
      <c r="BP220" s="42"/>
      <c r="BQ220" s="42"/>
      <c r="BR220" s="42"/>
      <c r="BS220" s="42"/>
      <c r="BT220" s="42"/>
      <c r="BU220" s="42"/>
      <c r="BV220" s="42"/>
      <c r="BW220" s="42"/>
      <c r="BX220" s="42"/>
      <c r="BY220" s="42"/>
      <c r="BZ220" s="128"/>
      <c r="CA220" s="128"/>
      <c r="CB220" s="128"/>
      <c r="CC220" s="128"/>
      <c r="CD220" s="128"/>
      <c r="CE220" s="128"/>
      <c r="CF220" s="128"/>
      <c r="CG220" s="128"/>
      <c r="CH220" s="128"/>
      <c r="CI220" s="128"/>
      <c r="CJ220" s="128"/>
      <c r="CK220" s="128"/>
      <c r="CL220" s="128"/>
      <c r="CM220" s="128"/>
      <c r="CN220" s="128"/>
      <c r="CO220" s="128"/>
      <c r="CP220" s="128"/>
      <c r="CQ220" s="128"/>
      <c r="CR220" s="128"/>
      <c r="CS220" s="128"/>
      <c r="CT220" s="128"/>
      <c r="CU220" s="128"/>
      <c r="CV220" s="128"/>
      <c r="CW220" s="42"/>
      <c r="CX220" s="128"/>
      <c r="CY220" s="128"/>
      <c r="CZ220" s="128"/>
      <c r="DA220" s="128"/>
      <c r="DB220" s="128"/>
      <c r="DC220" s="128"/>
      <c r="DD220" s="128"/>
      <c r="DE220" s="128"/>
      <c r="DF220" s="128"/>
      <c r="DG220" s="128"/>
      <c r="DH220" s="128"/>
      <c r="DI220" s="128"/>
      <c r="DJ220" s="128"/>
      <c r="DK220" s="128"/>
      <c r="DL220" s="128"/>
      <c r="DM220" s="128"/>
      <c r="DN220" s="128"/>
      <c r="DO220" s="128"/>
      <c r="DP220" s="128"/>
      <c r="DQ220" s="128"/>
      <c r="DR220" s="128"/>
      <c r="DS220" s="128"/>
      <c r="DT220" s="128"/>
      <c r="DU220" s="128"/>
      <c r="DV220" s="128"/>
      <c r="DW220" s="128"/>
      <c r="DX220" s="128"/>
      <c r="DY220" s="128"/>
      <c r="DZ220" s="128"/>
      <c r="EA220" s="128"/>
      <c r="EB220" s="128"/>
      <c r="EC220" s="128"/>
      <c r="ED220" s="128"/>
      <c r="EE220" s="128"/>
      <c r="EF220" s="128"/>
      <c r="EG220" s="42"/>
      <c r="EH220" s="128"/>
      <c r="EI220" s="128"/>
      <c r="EJ220" s="128"/>
      <c r="EK220" s="128"/>
      <c r="EL220" s="128"/>
      <c r="EM220" s="128"/>
      <c r="EN220" s="128"/>
      <c r="EO220" s="128"/>
      <c r="EP220" s="128"/>
      <c r="EQ220" s="128"/>
      <c r="ER220" s="128"/>
      <c r="ES220" s="128"/>
      <c r="ET220" s="128"/>
      <c r="EU220" s="128"/>
      <c r="EV220" s="128"/>
      <c r="EW220" s="128"/>
      <c r="EX220" s="128"/>
      <c r="EY220" s="128"/>
      <c r="EZ220" s="128"/>
      <c r="FA220" s="128"/>
      <c r="FB220" s="128"/>
      <c r="FC220" s="128"/>
      <c r="FD220" s="128"/>
      <c r="FE220" s="128"/>
      <c r="FF220" s="128"/>
      <c r="FG220" s="128"/>
      <c r="FH220" s="128"/>
      <c r="FI220" s="128"/>
      <c r="FJ220" s="128"/>
      <c r="FK220" s="128"/>
      <c r="FL220" s="128"/>
      <c r="FM220" s="128"/>
      <c r="FN220" s="128"/>
      <c r="FO220" s="128"/>
      <c r="FP220" s="128"/>
      <c r="FQ220" s="42"/>
      <c r="FR220" s="42"/>
      <c r="FS220" s="42"/>
      <c r="FT220" s="42"/>
      <c r="FU220" s="42"/>
      <c r="FV220" s="128"/>
      <c r="FW220" s="128"/>
      <c r="FX220" s="128"/>
      <c r="FY220" s="128"/>
      <c r="FZ220" s="128"/>
      <c r="GA220" s="128"/>
      <c r="GB220" s="128"/>
      <c r="GC220" s="128"/>
      <c r="GD220" s="128"/>
      <c r="GE220" s="128"/>
      <c r="GF220" s="128"/>
      <c r="GG220" s="128"/>
      <c r="GH220" s="128"/>
      <c r="GI220" s="128"/>
      <c r="GJ220" s="128"/>
      <c r="GK220" s="128"/>
      <c r="GL220" s="128"/>
      <c r="GM220" s="128"/>
      <c r="GN220" s="128"/>
      <c r="GO220" s="128"/>
      <c r="GP220" s="128"/>
      <c r="GQ220" s="128"/>
      <c r="GR220" s="128"/>
      <c r="GS220" s="128"/>
      <c r="GT220" s="128"/>
      <c r="GU220" s="128"/>
      <c r="GV220" s="128"/>
      <c r="GW220" s="128"/>
      <c r="GX220" s="128"/>
      <c r="GY220" s="128"/>
      <c r="GZ220" s="128"/>
      <c r="HA220" s="128"/>
      <c r="HB220" s="128"/>
      <c r="HC220" s="128"/>
      <c r="HD220" s="128"/>
      <c r="HE220" s="128"/>
      <c r="HF220" s="128"/>
      <c r="HG220" s="128"/>
      <c r="HH220" s="128"/>
      <c r="HI220" s="128"/>
      <c r="HJ220" s="128"/>
      <c r="HK220" s="128"/>
      <c r="HL220" s="128"/>
      <c r="HM220" s="128"/>
      <c r="HN220" s="128"/>
      <c r="HO220" s="128"/>
      <c r="HP220" s="128"/>
      <c r="HQ220" s="128"/>
      <c r="HR220" s="128"/>
      <c r="HS220" s="128"/>
      <c r="HT220" s="128"/>
      <c r="HU220" s="128"/>
      <c r="HV220" s="128"/>
      <c r="HW220" s="128"/>
      <c r="HX220" s="128"/>
      <c r="HY220" s="128"/>
      <c r="HZ220" s="128"/>
      <c r="IA220" s="128"/>
      <c r="IB220" s="128"/>
      <c r="IC220" s="128"/>
      <c r="ID220" s="128"/>
      <c r="IE220" s="128"/>
      <c r="IF220" s="128"/>
      <c r="IG220" s="128"/>
      <c r="IH220" s="128"/>
      <c r="II220" s="128"/>
      <c r="IJ220" s="128"/>
      <c r="IK220" s="128"/>
      <c r="IL220" s="128"/>
      <c r="IM220" s="128"/>
      <c r="IN220" s="128"/>
      <c r="IO220" s="128"/>
      <c r="IP220" s="128"/>
      <c r="IQ220" s="128"/>
      <c r="IR220" s="128"/>
      <c r="IS220" s="128"/>
      <c r="IT220" s="128"/>
      <c r="IU220" s="128"/>
      <c r="IV220" s="128"/>
      <c r="IW220" s="128"/>
      <c r="IX220" s="128"/>
      <c r="IY220" s="128"/>
      <c r="IZ220" s="128"/>
      <c r="JA220" s="128"/>
    </row>
    <row r="221" spans="2:261" s="17" customFormat="1" x14ac:dyDescent="0.25">
      <c r="B221" s="33"/>
      <c r="F221" s="35"/>
      <c r="G221" s="111"/>
      <c r="H221" s="33"/>
      <c r="I221" s="33"/>
      <c r="J221" s="42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  <c r="AA221" s="128"/>
      <c r="AB221" s="128"/>
      <c r="AC221" s="128"/>
      <c r="AD221" s="128"/>
      <c r="AE221" s="128"/>
      <c r="AF221" s="128"/>
      <c r="AG221" s="128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128"/>
      <c r="AW221" s="128"/>
      <c r="AX221" s="128"/>
      <c r="AY221" s="128"/>
      <c r="AZ221" s="128"/>
      <c r="BA221" s="128"/>
      <c r="BB221" s="128"/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  <c r="BM221" s="42"/>
      <c r="BN221" s="42"/>
      <c r="BO221" s="42"/>
      <c r="BP221" s="42"/>
      <c r="BQ221" s="42"/>
      <c r="BR221" s="42"/>
      <c r="BS221" s="42"/>
      <c r="BT221" s="42"/>
      <c r="BU221" s="42"/>
      <c r="BV221" s="42"/>
      <c r="BW221" s="42"/>
      <c r="BX221" s="42"/>
      <c r="BY221" s="42"/>
      <c r="BZ221" s="128"/>
      <c r="CA221" s="128"/>
      <c r="CB221" s="128"/>
      <c r="CC221" s="128"/>
      <c r="CD221" s="128"/>
      <c r="CE221" s="128"/>
      <c r="CF221" s="128"/>
      <c r="CG221" s="128"/>
      <c r="CH221" s="128"/>
      <c r="CI221" s="128"/>
      <c r="CJ221" s="128"/>
      <c r="CK221" s="128"/>
      <c r="CL221" s="128"/>
      <c r="CM221" s="128"/>
      <c r="CN221" s="128"/>
      <c r="CO221" s="128"/>
      <c r="CP221" s="128"/>
      <c r="CQ221" s="128"/>
      <c r="CR221" s="128"/>
      <c r="CS221" s="128"/>
      <c r="CT221" s="128"/>
      <c r="CU221" s="128"/>
      <c r="CV221" s="128"/>
      <c r="CW221" s="42"/>
      <c r="CX221" s="128"/>
      <c r="CY221" s="128"/>
      <c r="CZ221" s="128"/>
      <c r="DA221" s="128"/>
      <c r="DB221" s="128"/>
      <c r="DC221" s="128"/>
      <c r="DD221" s="128"/>
      <c r="DE221" s="128"/>
      <c r="DF221" s="128"/>
      <c r="DG221" s="128"/>
      <c r="DH221" s="128"/>
      <c r="DI221" s="128"/>
      <c r="DJ221" s="128"/>
      <c r="DK221" s="128"/>
      <c r="DL221" s="128"/>
      <c r="DM221" s="128"/>
      <c r="DN221" s="128"/>
      <c r="DO221" s="128"/>
      <c r="DP221" s="128"/>
      <c r="DQ221" s="128"/>
      <c r="DR221" s="128"/>
      <c r="DS221" s="128"/>
      <c r="DT221" s="128"/>
      <c r="DU221" s="128"/>
      <c r="DV221" s="128"/>
      <c r="DW221" s="128"/>
      <c r="DX221" s="128"/>
      <c r="DY221" s="128"/>
      <c r="DZ221" s="128"/>
      <c r="EA221" s="128"/>
      <c r="EB221" s="128"/>
      <c r="EC221" s="128"/>
      <c r="ED221" s="128"/>
      <c r="EE221" s="128"/>
      <c r="EF221" s="128"/>
      <c r="EG221" s="42"/>
      <c r="EH221" s="128"/>
      <c r="EI221" s="128"/>
      <c r="EJ221" s="128"/>
      <c r="EK221" s="128"/>
      <c r="EL221" s="128"/>
      <c r="EM221" s="128"/>
      <c r="EN221" s="128"/>
      <c r="EO221" s="128"/>
      <c r="EP221" s="128"/>
      <c r="EQ221" s="128"/>
      <c r="ER221" s="128"/>
      <c r="ES221" s="128"/>
      <c r="ET221" s="128"/>
      <c r="EU221" s="128"/>
      <c r="EV221" s="128"/>
      <c r="EW221" s="128"/>
      <c r="EX221" s="128"/>
      <c r="EY221" s="128"/>
      <c r="EZ221" s="128"/>
      <c r="FA221" s="128"/>
      <c r="FB221" s="128"/>
      <c r="FC221" s="128"/>
      <c r="FD221" s="128"/>
      <c r="FE221" s="128"/>
      <c r="FF221" s="128"/>
      <c r="FG221" s="128"/>
      <c r="FH221" s="128"/>
      <c r="FI221" s="128"/>
      <c r="FJ221" s="128"/>
      <c r="FK221" s="128"/>
      <c r="FL221" s="128"/>
      <c r="FM221" s="128"/>
      <c r="FN221" s="128"/>
      <c r="FO221" s="128"/>
      <c r="FP221" s="128"/>
      <c r="FQ221" s="42"/>
      <c r="FR221" s="42"/>
      <c r="FS221" s="42"/>
      <c r="FT221" s="42"/>
      <c r="FU221" s="42"/>
      <c r="FV221" s="128"/>
      <c r="FW221" s="128"/>
      <c r="FX221" s="128"/>
      <c r="FY221" s="128"/>
      <c r="FZ221" s="128"/>
      <c r="GA221" s="128"/>
      <c r="GB221" s="128"/>
      <c r="GC221" s="128"/>
      <c r="GD221" s="128"/>
      <c r="GE221" s="128"/>
      <c r="GF221" s="128"/>
      <c r="GG221" s="128"/>
      <c r="GH221" s="128"/>
      <c r="GI221" s="128"/>
      <c r="GJ221" s="128"/>
      <c r="GK221" s="128"/>
      <c r="GL221" s="128"/>
      <c r="GM221" s="128"/>
      <c r="GN221" s="128"/>
      <c r="GO221" s="128"/>
      <c r="GP221" s="128"/>
      <c r="GQ221" s="128"/>
      <c r="GR221" s="128"/>
      <c r="GS221" s="128"/>
      <c r="GT221" s="128"/>
      <c r="GU221" s="128"/>
      <c r="GV221" s="128"/>
      <c r="GW221" s="128"/>
      <c r="GX221" s="128"/>
      <c r="GY221" s="128"/>
      <c r="GZ221" s="128"/>
      <c r="HA221" s="128"/>
      <c r="HB221" s="128"/>
      <c r="HC221" s="128"/>
      <c r="HD221" s="128"/>
      <c r="HE221" s="128"/>
      <c r="HF221" s="128"/>
      <c r="HG221" s="128"/>
      <c r="HH221" s="128"/>
      <c r="HI221" s="128"/>
      <c r="HJ221" s="128"/>
      <c r="HK221" s="128"/>
      <c r="HL221" s="128"/>
      <c r="HM221" s="128"/>
      <c r="HN221" s="128"/>
      <c r="HO221" s="128"/>
      <c r="HP221" s="128"/>
      <c r="HQ221" s="128"/>
      <c r="HR221" s="128"/>
      <c r="HS221" s="128"/>
      <c r="HT221" s="128"/>
      <c r="HU221" s="128"/>
      <c r="HV221" s="128"/>
      <c r="HW221" s="128"/>
      <c r="HX221" s="128"/>
      <c r="HY221" s="128"/>
      <c r="HZ221" s="128"/>
      <c r="IA221" s="128"/>
      <c r="IB221" s="128"/>
      <c r="IC221" s="128"/>
      <c r="ID221" s="128"/>
      <c r="IE221" s="128"/>
      <c r="IF221" s="128"/>
      <c r="IG221" s="128"/>
      <c r="IH221" s="128"/>
      <c r="II221" s="128"/>
      <c r="IJ221" s="128"/>
      <c r="IK221" s="128"/>
      <c r="IL221" s="128"/>
      <c r="IM221" s="128"/>
      <c r="IN221" s="128"/>
      <c r="IO221" s="128"/>
      <c r="IP221" s="128"/>
      <c r="IQ221" s="128"/>
      <c r="IR221" s="128"/>
      <c r="IS221" s="128"/>
      <c r="IT221" s="128"/>
      <c r="IU221" s="128"/>
      <c r="IV221" s="128"/>
      <c r="IW221" s="128"/>
      <c r="IX221" s="128"/>
      <c r="IY221" s="128"/>
      <c r="IZ221" s="128"/>
      <c r="JA221" s="128"/>
    </row>
    <row r="222" spans="2:261" s="17" customFormat="1" x14ac:dyDescent="0.25">
      <c r="B222" s="33"/>
      <c r="F222" s="35"/>
      <c r="G222" s="111"/>
      <c r="H222" s="33"/>
      <c r="I222" s="33"/>
      <c r="J222" s="42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  <c r="AA222" s="128"/>
      <c r="AB222" s="128"/>
      <c r="AC222" s="128"/>
      <c r="AD222" s="128"/>
      <c r="AE222" s="128"/>
      <c r="AF222" s="128"/>
      <c r="AG222" s="128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8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42"/>
      <c r="BN222" s="42"/>
      <c r="BO222" s="42"/>
      <c r="BP222" s="42"/>
      <c r="BQ222" s="42"/>
      <c r="BR222" s="42"/>
      <c r="BS222" s="42"/>
      <c r="BT222" s="42"/>
      <c r="BU222" s="42"/>
      <c r="BV222" s="42"/>
      <c r="BW222" s="42"/>
      <c r="BX222" s="42"/>
      <c r="BY222" s="42"/>
      <c r="BZ222" s="128"/>
      <c r="CA222" s="128"/>
      <c r="CB222" s="128"/>
      <c r="CC222" s="128"/>
      <c r="CD222" s="128"/>
      <c r="CE222" s="128"/>
      <c r="CF222" s="128"/>
      <c r="CG222" s="128"/>
      <c r="CH222" s="128"/>
      <c r="CI222" s="128"/>
      <c r="CJ222" s="128"/>
      <c r="CK222" s="128"/>
      <c r="CL222" s="128"/>
      <c r="CM222" s="128"/>
      <c r="CN222" s="128"/>
      <c r="CO222" s="128"/>
      <c r="CP222" s="128"/>
      <c r="CQ222" s="128"/>
      <c r="CR222" s="128"/>
      <c r="CS222" s="128"/>
      <c r="CT222" s="128"/>
      <c r="CU222" s="128"/>
      <c r="CV222" s="128"/>
      <c r="CW222" s="42"/>
      <c r="CX222" s="128"/>
      <c r="CY222" s="128"/>
      <c r="CZ222" s="128"/>
      <c r="DA222" s="128"/>
      <c r="DB222" s="128"/>
      <c r="DC222" s="128"/>
      <c r="DD222" s="128"/>
      <c r="DE222" s="128"/>
      <c r="DF222" s="128"/>
      <c r="DG222" s="128"/>
      <c r="DH222" s="128"/>
      <c r="DI222" s="128"/>
      <c r="DJ222" s="128"/>
      <c r="DK222" s="128"/>
      <c r="DL222" s="128"/>
      <c r="DM222" s="128"/>
      <c r="DN222" s="128"/>
      <c r="DO222" s="128"/>
      <c r="DP222" s="128"/>
      <c r="DQ222" s="128"/>
      <c r="DR222" s="128"/>
      <c r="DS222" s="128"/>
      <c r="DT222" s="128"/>
      <c r="DU222" s="128"/>
      <c r="DV222" s="128"/>
      <c r="DW222" s="128"/>
      <c r="DX222" s="128"/>
      <c r="DY222" s="128"/>
      <c r="DZ222" s="128"/>
      <c r="EA222" s="128"/>
      <c r="EB222" s="128"/>
      <c r="EC222" s="128"/>
      <c r="ED222" s="128"/>
      <c r="EE222" s="128"/>
      <c r="EF222" s="128"/>
      <c r="EG222" s="42"/>
      <c r="EH222" s="128"/>
      <c r="EI222" s="128"/>
      <c r="EJ222" s="128"/>
      <c r="EK222" s="128"/>
      <c r="EL222" s="128"/>
      <c r="EM222" s="128"/>
      <c r="EN222" s="128"/>
      <c r="EO222" s="128"/>
      <c r="EP222" s="128"/>
      <c r="EQ222" s="128"/>
      <c r="ER222" s="128"/>
      <c r="ES222" s="128"/>
      <c r="ET222" s="128"/>
      <c r="EU222" s="128"/>
      <c r="EV222" s="128"/>
      <c r="EW222" s="128"/>
      <c r="EX222" s="128"/>
      <c r="EY222" s="128"/>
      <c r="EZ222" s="128"/>
      <c r="FA222" s="128"/>
      <c r="FB222" s="128"/>
      <c r="FC222" s="128"/>
      <c r="FD222" s="128"/>
      <c r="FE222" s="128"/>
      <c r="FF222" s="128"/>
      <c r="FG222" s="128"/>
      <c r="FH222" s="128"/>
      <c r="FI222" s="128"/>
      <c r="FJ222" s="128"/>
      <c r="FK222" s="128"/>
      <c r="FL222" s="128"/>
      <c r="FM222" s="128"/>
      <c r="FN222" s="128"/>
      <c r="FO222" s="128"/>
      <c r="FP222" s="128"/>
      <c r="FQ222" s="42"/>
      <c r="FR222" s="42"/>
      <c r="FS222" s="42"/>
      <c r="FT222" s="42"/>
      <c r="FU222" s="42"/>
      <c r="FV222" s="128"/>
      <c r="FW222" s="128"/>
      <c r="FX222" s="128"/>
      <c r="FY222" s="128"/>
      <c r="FZ222" s="128"/>
      <c r="GA222" s="128"/>
      <c r="GB222" s="128"/>
      <c r="GC222" s="128"/>
      <c r="GD222" s="128"/>
      <c r="GE222" s="128"/>
      <c r="GF222" s="128"/>
      <c r="GG222" s="128"/>
      <c r="GH222" s="128"/>
      <c r="GI222" s="128"/>
      <c r="GJ222" s="128"/>
      <c r="GK222" s="128"/>
      <c r="GL222" s="128"/>
      <c r="GM222" s="128"/>
      <c r="GN222" s="128"/>
      <c r="GO222" s="128"/>
      <c r="GP222" s="128"/>
      <c r="GQ222" s="128"/>
      <c r="GR222" s="128"/>
      <c r="GS222" s="128"/>
      <c r="GT222" s="128"/>
      <c r="GU222" s="128"/>
      <c r="GV222" s="128"/>
      <c r="GW222" s="128"/>
      <c r="GX222" s="128"/>
      <c r="GY222" s="128"/>
      <c r="GZ222" s="128"/>
      <c r="HA222" s="128"/>
      <c r="HB222" s="128"/>
      <c r="HC222" s="128"/>
      <c r="HD222" s="128"/>
      <c r="HE222" s="128"/>
      <c r="HF222" s="128"/>
      <c r="HG222" s="128"/>
      <c r="HH222" s="128"/>
      <c r="HI222" s="128"/>
      <c r="HJ222" s="128"/>
      <c r="HK222" s="128"/>
      <c r="HL222" s="128"/>
      <c r="HM222" s="128"/>
      <c r="HN222" s="128"/>
      <c r="HO222" s="128"/>
      <c r="HP222" s="128"/>
      <c r="HQ222" s="128"/>
      <c r="HR222" s="128"/>
      <c r="HS222" s="128"/>
      <c r="HT222" s="128"/>
      <c r="HU222" s="128"/>
      <c r="HV222" s="128"/>
      <c r="HW222" s="128"/>
      <c r="HX222" s="128"/>
      <c r="HY222" s="128"/>
      <c r="HZ222" s="128"/>
      <c r="IA222" s="128"/>
      <c r="IB222" s="128"/>
      <c r="IC222" s="128"/>
      <c r="ID222" s="128"/>
      <c r="IE222" s="128"/>
      <c r="IF222" s="128"/>
      <c r="IG222" s="128"/>
      <c r="IH222" s="128"/>
      <c r="II222" s="128"/>
      <c r="IJ222" s="128"/>
      <c r="IK222" s="128"/>
      <c r="IL222" s="128"/>
      <c r="IM222" s="128"/>
      <c r="IN222" s="128"/>
      <c r="IO222" s="128"/>
      <c r="IP222" s="128"/>
      <c r="IQ222" s="128"/>
      <c r="IR222" s="128"/>
      <c r="IS222" s="128"/>
      <c r="IT222" s="128"/>
      <c r="IU222" s="128"/>
      <c r="IV222" s="128"/>
      <c r="IW222" s="128"/>
      <c r="IX222" s="128"/>
      <c r="IY222" s="128"/>
      <c r="IZ222" s="128"/>
      <c r="JA222" s="128"/>
    </row>
    <row r="223" spans="2:261" s="17" customFormat="1" x14ac:dyDescent="0.25">
      <c r="B223" s="33"/>
      <c r="F223" s="35"/>
      <c r="G223" s="111"/>
      <c r="H223" s="33"/>
      <c r="I223" s="33"/>
      <c r="J223" s="42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  <c r="AA223" s="128"/>
      <c r="AB223" s="128"/>
      <c r="AC223" s="128"/>
      <c r="AD223" s="128"/>
      <c r="AE223" s="128"/>
      <c r="AF223" s="128"/>
      <c r="AG223" s="128"/>
      <c r="AH223" s="128"/>
      <c r="AI223" s="128"/>
      <c r="AJ223" s="128"/>
      <c r="AK223" s="128"/>
      <c r="AL223" s="128"/>
      <c r="AM223" s="128"/>
      <c r="AN223" s="128"/>
      <c r="AO223" s="128"/>
      <c r="AP223" s="128"/>
      <c r="AQ223" s="128"/>
      <c r="AR223" s="128"/>
      <c r="AS223" s="128"/>
      <c r="AT223" s="128"/>
      <c r="AU223" s="128"/>
      <c r="AV223" s="128"/>
      <c r="AW223" s="128"/>
      <c r="AX223" s="128"/>
      <c r="AY223" s="128"/>
      <c r="AZ223" s="128"/>
      <c r="BA223" s="128"/>
      <c r="BB223" s="128"/>
      <c r="BC223" s="128"/>
      <c r="BD223" s="128"/>
      <c r="BE223" s="128"/>
      <c r="BF223" s="128"/>
      <c r="BG223" s="128"/>
      <c r="BH223" s="128"/>
      <c r="BI223" s="128"/>
      <c r="BJ223" s="128"/>
      <c r="BK223" s="128"/>
      <c r="BL223" s="128"/>
      <c r="BM223" s="42"/>
      <c r="BN223" s="42"/>
      <c r="BO223" s="42"/>
      <c r="BP223" s="42"/>
      <c r="BQ223" s="42"/>
      <c r="BR223" s="42"/>
      <c r="BS223" s="42"/>
      <c r="BT223" s="42"/>
      <c r="BU223" s="42"/>
      <c r="BV223" s="42"/>
      <c r="BW223" s="42"/>
      <c r="BX223" s="42"/>
      <c r="BY223" s="42"/>
      <c r="BZ223" s="128"/>
      <c r="CA223" s="128"/>
      <c r="CB223" s="128"/>
      <c r="CC223" s="128"/>
      <c r="CD223" s="128"/>
      <c r="CE223" s="128"/>
      <c r="CF223" s="128"/>
      <c r="CG223" s="128"/>
      <c r="CH223" s="128"/>
      <c r="CI223" s="128"/>
      <c r="CJ223" s="128"/>
      <c r="CK223" s="128"/>
      <c r="CL223" s="128"/>
      <c r="CM223" s="128"/>
      <c r="CN223" s="128"/>
      <c r="CO223" s="128"/>
      <c r="CP223" s="128"/>
      <c r="CQ223" s="128"/>
      <c r="CR223" s="128"/>
      <c r="CS223" s="128"/>
      <c r="CT223" s="128"/>
      <c r="CU223" s="128"/>
      <c r="CV223" s="128"/>
      <c r="CW223" s="42"/>
      <c r="CX223" s="128"/>
      <c r="CY223" s="128"/>
      <c r="CZ223" s="128"/>
      <c r="DA223" s="128"/>
      <c r="DB223" s="128"/>
      <c r="DC223" s="128"/>
      <c r="DD223" s="128"/>
      <c r="DE223" s="128"/>
      <c r="DF223" s="128"/>
      <c r="DG223" s="128"/>
      <c r="DH223" s="128"/>
      <c r="DI223" s="128"/>
      <c r="DJ223" s="128"/>
      <c r="DK223" s="128"/>
      <c r="DL223" s="128"/>
      <c r="DM223" s="128"/>
      <c r="DN223" s="128"/>
      <c r="DO223" s="128"/>
      <c r="DP223" s="128"/>
      <c r="DQ223" s="128"/>
      <c r="DR223" s="128"/>
      <c r="DS223" s="128"/>
      <c r="DT223" s="128"/>
      <c r="DU223" s="128"/>
      <c r="DV223" s="128"/>
      <c r="DW223" s="128"/>
      <c r="DX223" s="128"/>
      <c r="DY223" s="128"/>
      <c r="DZ223" s="128"/>
      <c r="EA223" s="128"/>
      <c r="EB223" s="128"/>
      <c r="EC223" s="128"/>
      <c r="ED223" s="128"/>
      <c r="EE223" s="128"/>
      <c r="EF223" s="128"/>
      <c r="EG223" s="42"/>
      <c r="EH223" s="128"/>
      <c r="EI223" s="128"/>
      <c r="EJ223" s="128"/>
      <c r="EK223" s="128"/>
      <c r="EL223" s="128"/>
      <c r="EM223" s="128"/>
      <c r="EN223" s="128"/>
      <c r="EO223" s="128"/>
      <c r="EP223" s="128"/>
      <c r="EQ223" s="128"/>
      <c r="ER223" s="128"/>
      <c r="ES223" s="128"/>
      <c r="ET223" s="128"/>
      <c r="EU223" s="128"/>
      <c r="EV223" s="128"/>
      <c r="EW223" s="128"/>
      <c r="EX223" s="128"/>
      <c r="EY223" s="128"/>
      <c r="EZ223" s="128"/>
      <c r="FA223" s="128"/>
      <c r="FB223" s="128"/>
      <c r="FC223" s="128"/>
      <c r="FD223" s="128"/>
      <c r="FE223" s="128"/>
      <c r="FF223" s="128"/>
      <c r="FG223" s="128"/>
      <c r="FH223" s="128"/>
      <c r="FI223" s="128"/>
      <c r="FJ223" s="128"/>
      <c r="FK223" s="128"/>
      <c r="FL223" s="128"/>
      <c r="FM223" s="128"/>
      <c r="FN223" s="128"/>
      <c r="FO223" s="128"/>
      <c r="FP223" s="128"/>
      <c r="FQ223" s="42"/>
      <c r="FR223" s="42"/>
      <c r="FS223" s="42"/>
      <c r="FT223" s="42"/>
      <c r="FU223" s="42"/>
      <c r="FV223" s="128"/>
      <c r="FW223" s="128"/>
      <c r="FX223" s="128"/>
      <c r="FY223" s="128"/>
      <c r="FZ223" s="128"/>
      <c r="GA223" s="128"/>
      <c r="GB223" s="128"/>
      <c r="GC223" s="128"/>
      <c r="GD223" s="128"/>
      <c r="GE223" s="128"/>
      <c r="GF223" s="128"/>
      <c r="GG223" s="128"/>
      <c r="GH223" s="128"/>
      <c r="GI223" s="128"/>
      <c r="GJ223" s="128"/>
      <c r="GK223" s="128"/>
      <c r="GL223" s="128"/>
      <c r="GM223" s="128"/>
      <c r="GN223" s="128"/>
      <c r="GO223" s="128"/>
      <c r="GP223" s="128"/>
      <c r="GQ223" s="128"/>
      <c r="GR223" s="128"/>
      <c r="GS223" s="128"/>
      <c r="GT223" s="128"/>
      <c r="GU223" s="128"/>
      <c r="GV223" s="128"/>
      <c r="GW223" s="128"/>
      <c r="GX223" s="128"/>
      <c r="GY223" s="128"/>
      <c r="GZ223" s="128"/>
      <c r="HA223" s="128"/>
      <c r="HB223" s="128"/>
      <c r="HC223" s="128"/>
      <c r="HD223" s="128"/>
      <c r="HE223" s="128"/>
      <c r="HF223" s="128"/>
      <c r="HG223" s="128"/>
      <c r="HH223" s="128"/>
      <c r="HI223" s="128"/>
      <c r="HJ223" s="128"/>
      <c r="HK223" s="128"/>
      <c r="HL223" s="128"/>
      <c r="HM223" s="128"/>
      <c r="HN223" s="128"/>
      <c r="HO223" s="128"/>
      <c r="HP223" s="128"/>
      <c r="HQ223" s="128"/>
      <c r="HR223" s="128"/>
      <c r="HS223" s="128"/>
      <c r="HT223" s="128"/>
      <c r="HU223" s="128"/>
      <c r="HV223" s="128"/>
      <c r="HW223" s="128"/>
      <c r="HX223" s="128"/>
      <c r="HY223" s="128"/>
      <c r="HZ223" s="128"/>
      <c r="IA223" s="128"/>
      <c r="IB223" s="128"/>
      <c r="IC223" s="128"/>
      <c r="ID223" s="128"/>
      <c r="IE223" s="128"/>
      <c r="IF223" s="128"/>
      <c r="IG223" s="128"/>
      <c r="IH223" s="128"/>
      <c r="II223" s="128"/>
      <c r="IJ223" s="128"/>
      <c r="IK223" s="128"/>
      <c r="IL223" s="128"/>
      <c r="IM223" s="128"/>
      <c r="IN223" s="128"/>
      <c r="IO223" s="128"/>
      <c r="IP223" s="128"/>
      <c r="IQ223" s="128"/>
      <c r="IR223" s="128"/>
      <c r="IS223" s="128"/>
      <c r="IT223" s="128"/>
      <c r="IU223" s="128"/>
      <c r="IV223" s="128"/>
      <c r="IW223" s="128"/>
      <c r="IX223" s="128"/>
      <c r="IY223" s="128"/>
      <c r="IZ223" s="128"/>
      <c r="JA223" s="128"/>
    </row>
    <row r="224" spans="2:261" s="17" customFormat="1" x14ac:dyDescent="0.25">
      <c r="B224" s="33"/>
      <c r="F224" s="35"/>
      <c r="G224" s="111"/>
      <c r="H224" s="33"/>
      <c r="I224" s="33"/>
      <c r="J224" s="42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  <c r="AA224" s="128"/>
      <c r="AB224" s="128"/>
      <c r="AC224" s="128"/>
      <c r="AD224" s="128"/>
      <c r="AE224" s="128"/>
      <c r="AF224" s="128"/>
      <c r="AG224" s="128"/>
      <c r="AH224" s="128"/>
      <c r="AI224" s="128"/>
      <c r="AJ224" s="128"/>
      <c r="AK224" s="128"/>
      <c r="AL224" s="128"/>
      <c r="AM224" s="128"/>
      <c r="AN224" s="128"/>
      <c r="AO224" s="128"/>
      <c r="AP224" s="128"/>
      <c r="AQ224" s="128"/>
      <c r="AR224" s="128"/>
      <c r="AS224" s="128"/>
      <c r="AT224" s="128"/>
      <c r="AU224" s="128"/>
      <c r="AV224" s="128"/>
      <c r="AW224" s="128"/>
      <c r="AX224" s="128"/>
      <c r="AY224" s="128"/>
      <c r="AZ224" s="128"/>
      <c r="BA224" s="128"/>
      <c r="BB224" s="128"/>
      <c r="BC224" s="128"/>
      <c r="BD224" s="128"/>
      <c r="BE224" s="128"/>
      <c r="BF224" s="128"/>
      <c r="BG224" s="128"/>
      <c r="BH224" s="128"/>
      <c r="BI224" s="128"/>
      <c r="BJ224" s="128"/>
      <c r="BK224" s="128"/>
      <c r="BL224" s="128"/>
      <c r="BM224" s="42"/>
      <c r="BN224" s="42"/>
      <c r="BO224" s="42"/>
      <c r="BP224" s="42"/>
      <c r="BQ224" s="42"/>
      <c r="BR224" s="42"/>
      <c r="BS224" s="42"/>
      <c r="BT224" s="42"/>
      <c r="BU224" s="42"/>
      <c r="BV224" s="42"/>
      <c r="BW224" s="42"/>
      <c r="BX224" s="42"/>
      <c r="BY224" s="42"/>
      <c r="BZ224" s="128"/>
      <c r="CA224" s="128"/>
      <c r="CB224" s="128"/>
      <c r="CC224" s="128"/>
      <c r="CD224" s="128"/>
      <c r="CE224" s="128"/>
      <c r="CF224" s="128"/>
      <c r="CG224" s="128"/>
      <c r="CH224" s="128"/>
      <c r="CI224" s="128"/>
      <c r="CJ224" s="128"/>
      <c r="CK224" s="128"/>
      <c r="CL224" s="128"/>
      <c r="CM224" s="128"/>
      <c r="CN224" s="128"/>
      <c r="CO224" s="128"/>
      <c r="CP224" s="128"/>
      <c r="CQ224" s="128"/>
      <c r="CR224" s="128"/>
      <c r="CS224" s="128"/>
      <c r="CT224" s="128"/>
      <c r="CU224" s="128"/>
      <c r="CV224" s="128"/>
      <c r="CW224" s="42"/>
      <c r="CX224" s="128"/>
      <c r="CY224" s="128"/>
      <c r="CZ224" s="128"/>
      <c r="DA224" s="128"/>
      <c r="DB224" s="128"/>
      <c r="DC224" s="128"/>
      <c r="DD224" s="128"/>
      <c r="DE224" s="128"/>
      <c r="DF224" s="128"/>
      <c r="DG224" s="128"/>
      <c r="DH224" s="128"/>
      <c r="DI224" s="128"/>
      <c r="DJ224" s="128"/>
      <c r="DK224" s="128"/>
      <c r="DL224" s="128"/>
      <c r="DM224" s="128"/>
      <c r="DN224" s="128"/>
      <c r="DO224" s="128"/>
      <c r="DP224" s="128"/>
      <c r="DQ224" s="128"/>
      <c r="DR224" s="128"/>
      <c r="DS224" s="128"/>
      <c r="DT224" s="128"/>
      <c r="DU224" s="128"/>
      <c r="DV224" s="128"/>
      <c r="DW224" s="128"/>
      <c r="DX224" s="128"/>
      <c r="DY224" s="128"/>
      <c r="DZ224" s="128"/>
      <c r="EA224" s="128"/>
      <c r="EB224" s="128"/>
      <c r="EC224" s="128"/>
      <c r="ED224" s="128"/>
      <c r="EE224" s="128"/>
      <c r="EF224" s="128"/>
      <c r="EG224" s="42"/>
      <c r="EH224" s="128"/>
      <c r="EI224" s="128"/>
      <c r="EJ224" s="128"/>
      <c r="EK224" s="128"/>
      <c r="EL224" s="128"/>
      <c r="EM224" s="128"/>
      <c r="EN224" s="128"/>
      <c r="EO224" s="128"/>
      <c r="EP224" s="128"/>
      <c r="EQ224" s="128"/>
      <c r="ER224" s="128"/>
      <c r="ES224" s="128"/>
      <c r="ET224" s="128"/>
      <c r="EU224" s="128"/>
      <c r="EV224" s="128"/>
      <c r="EW224" s="128"/>
      <c r="EX224" s="128"/>
      <c r="EY224" s="128"/>
      <c r="EZ224" s="128"/>
      <c r="FA224" s="128"/>
      <c r="FB224" s="128"/>
      <c r="FC224" s="128"/>
      <c r="FD224" s="128"/>
      <c r="FE224" s="128"/>
      <c r="FF224" s="128"/>
      <c r="FG224" s="128"/>
      <c r="FH224" s="128"/>
      <c r="FI224" s="128"/>
      <c r="FJ224" s="128"/>
      <c r="FK224" s="128"/>
      <c r="FL224" s="128"/>
      <c r="FM224" s="128"/>
      <c r="FN224" s="128"/>
      <c r="FO224" s="128"/>
      <c r="FP224" s="128"/>
      <c r="FQ224" s="42"/>
      <c r="FR224" s="42"/>
      <c r="FS224" s="42"/>
      <c r="FT224" s="42"/>
      <c r="FU224" s="42"/>
      <c r="FV224" s="128"/>
      <c r="FW224" s="128"/>
      <c r="FX224" s="128"/>
      <c r="FY224" s="128"/>
      <c r="FZ224" s="128"/>
      <c r="GA224" s="128"/>
      <c r="GB224" s="128"/>
      <c r="GC224" s="128"/>
      <c r="GD224" s="128"/>
      <c r="GE224" s="128"/>
      <c r="GF224" s="128"/>
      <c r="GG224" s="128"/>
      <c r="GH224" s="128"/>
      <c r="GI224" s="128"/>
      <c r="GJ224" s="128"/>
      <c r="GK224" s="128"/>
      <c r="GL224" s="128"/>
      <c r="GM224" s="128"/>
      <c r="GN224" s="128"/>
      <c r="GO224" s="128"/>
      <c r="GP224" s="128"/>
      <c r="GQ224" s="128"/>
      <c r="GR224" s="128"/>
      <c r="GS224" s="128"/>
      <c r="GT224" s="128"/>
      <c r="GU224" s="128"/>
      <c r="GV224" s="128"/>
      <c r="GW224" s="128"/>
      <c r="GX224" s="128"/>
      <c r="GY224" s="128"/>
      <c r="GZ224" s="128"/>
      <c r="HA224" s="128"/>
      <c r="HB224" s="128"/>
      <c r="HC224" s="128"/>
      <c r="HD224" s="128"/>
      <c r="HE224" s="128"/>
      <c r="HF224" s="128"/>
      <c r="HG224" s="128"/>
      <c r="HH224" s="128"/>
      <c r="HI224" s="128"/>
      <c r="HJ224" s="128"/>
      <c r="HK224" s="128"/>
      <c r="HL224" s="128"/>
      <c r="HM224" s="128"/>
      <c r="HN224" s="128"/>
      <c r="HO224" s="128"/>
      <c r="HP224" s="128"/>
      <c r="HQ224" s="128"/>
      <c r="HR224" s="128"/>
      <c r="HS224" s="128"/>
      <c r="HT224" s="128"/>
      <c r="HU224" s="128"/>
      <c r="HV224" s="128"/>
      <c r="HW224" s="128"/>
      <c r="HX224" s="128"/>
      <c r="HY224" s="128"/>
      <c r="HZ224" s="128"/>
      <c r="IA224" s="128"/>
      <c r="IB224" s="128"/>
      <c r="IC224" s="128"/>
      <c r="ID224" s="128"/>
      <c r="IE224" s="128"/>
      <c r="IF224" s="128"/>
      <c r="IG224" s="128"/>
      <c r="IH224" s="128"/>
      <c r="II224" s="128"/>
      <c r="IJ224" s="128"/>
      <c r="IK224" s="128"/>
      <c r="IL224" s="128"/>
      <c r="IM224" s="128"/>
      <c r="IN224" s="128"/>
      <c r="IO224" s="128"/>
      <c r="IP224" s="128"/>
      <c r="IQ224" s="128"/>
      <c r="IR224" s="128"/>
      <c r="IS224" s="128"/>
      <c r="IT224" s="128"/>
      <c r="IU224" s="128"/>
      <c r="IV224" s="128"/>
      <c r="IW224" s="128"/>
      <c r="IX224" s="128"/>
      <c r="IY224" s="128"/>
      <c r="IZ224" s="128"/>
      <c r="JA224" s="128"/>
    </row>
    <row r="225" spans="2:261" s="17" customFormat="1" x14ac:dyDescent="0.25">
      <c r="B225" s="33"/>
      <c r="F225" s="35"/>
      <c r="G225" s="111"/>
      <c r="H225" s="33"/>
      <c r="I225" s="33"/>
      <c r="J225" s="42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  <c r="AA225" s="128"/>
      <c r="AB225" s="128"/>
      <c r="AC225" s="128"/>
      <c r="AD225" s="128"/>
      <c r="AE225" s="128"/>
      <c r="AF225" s="128"/>
      <c r="AG225" s="128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8"/>
      <c r="AY225" s="128"/>
      <c r="AZ225" s="128"/>
      <c r="BA225" s="128"/>
      <c r="BB225" s="128"/>
      <c r="BC225" s="128"/>
      <c r="BD225" s="128"/>
      <c r="BE225" s="128"/>
      <c r="BF225" s="128"/>
      <c r="BG225" s="128"/>
      <c r="BH225" s="128"/>
      <c r="BI225" s="128"/>
      <c r="BJ225" s="128"/>
      <c r="BK225" s="128"/>
      <c r="BL225" s="128"/>
      <c r="BM225" s="42"/>
      <c r="BN225" s="42"/>
      <c r="BO225" s="42"/>
      <c r="BP225" s="42"/>
      <c r="BQ225" s="42"/>
      <c r="BR225" s="42"/>
      <c r="BS225" s="42"/>
      <c r="BT225" s="42"/>
      <c r="BU225" s="42"/>
      <c r="BV225" s="42"/>
      <c r="BW225" s="42"/>
      <c r="BX225" s="42"/>
      <c r="BY225" s="42"/>
      <c r="BZ225" s="128"/>
      <c r="CA225" s="128"/>
      <c r="CB225" s="128"/>
      <c r="CC225" s="128"/>
      <c r="CD225" s="128"/>
      <c r="CE225" s="128"/>
      <c r="CF225" s="128"/>
      <c r="CG225" s="128"/>
      <c r="CH225" s="128"/>
      <c r="CI225" s="128"/>
      <c r="CJ225" s="128"/>
      <c r="CK225" s="128"/>
      <c r="CL225" s="128"/>
      <c r="CM225" s="128"/>
      <c r="CN225" s="128"/>
      <c r="CO225" s="128"/>
      <c r="CP225" s="128"/>
      <c r="CQ225" s="128"/>
      <c r="CR225" s="128"/>
      <c r="CS225" s="128"/>
      <c r="CT225" s="128"/>
      <c r="CU225" s="128"/>
      <c r="CV225" s="128"/>
      <c r="CW225" s="42"/>
      <c r="CX225" s="128"/>
      <c r="CY225" s="128"/>
      <c r="CZ225" s="128"/>
      <c r="DA225" s="128"/>
      <c r="DB225" s="128"/>
      <c r="DC225" s="128"/>
      <c r="DD225" s="128"/>
      <c r="DE225" s="128"/>
      <c r="DF225" s="128"/>
      <c r="DG225" s="128"/>
      <c r="DH225" s="128"/>
      <c r="DI225" s="128"/>
      <c r="DJ225" s="128"/>
      <c r="DK225" s="128"/>
      <c r="DL225" s="128"/>
      <c r="DM225" s="128"/>
      <c r="DN225" s="128"/>
      <c r="DO225" s="128"/>
      <c r="DP225" s="128"/>
      <c r="DQ225" s="128"/>
      <c r="DR225" s="128"/>
      <c r="DS225" s="128"/>
      <c r="DT225" s="128"/>
      <c r="DU225" s="128"/>
      <c r="DV225" s="128"/>
      <c r="DW225" s="128"/>
      <c r="DX225" s="128"/>
      <c r="DY225" s="128"/>
      <c r="DZ225" s="128"/>
      <c r="EA225" s="128"/>
      <c r="EB225" s="128"/>
      <c r="EC225" s="128"/>
      <c r="ED225" s="128"/>
      <c r="EE225" s="128"/>
      <c r="EF225" s="128"/>
      <c r="EG225" s="42"/>
      <c r="EH225" s="128"/>
      <c r="EI225" s="128"/>
      <c r="EJ225" s="128"/>
      <c r="EK225" s="128"/>
      <c r="EL225" s="128"/>
      <c r="EM225" s="128"/>
      <c r="EN225" s="128"/>
      <c r="EO225" s="128"/>
      <c r="EP225" s="128"/>
      <c r="EQ225" s="128"/>
      <c r="ER225" s="128"/>
      <c r="ES225" s="128"/>
      <c r="ET225" s="128"/>
      <c r="EU225" s="128"/>
      <c r="EV225" s="128"/>
      <c r="EW225" s="128"/>
      <c r="EX225" s="128"/>
      <c r="EY225" s="128"/>
      <c r="EZ225" s="128"/>
      <c r="FA225" s="128"/>
      <c r="FB225" s="128"/>
      <c r="FC225" s="128"/>
      <c r="FD225" s="128"/>
      <c r="FE225" s="128"/>
      <c r="FF225" s="128"/>
      <c r="FG225" s="128"/>
      <c r="FH225" s="128"/>
      <c r="FI225" s="128"/>
      <c r="FJ225" s="128"/>
      <c r="FK225" s="128"/>
      <c r="FL225" s="128"/>
      <c r="FM225" s="128"/>
      <c r="FN225" s="128"/>
      <c r="FO225" s="128"/>
      <c r="FP225" s="128"/>
      <c r="FQ225" s="42"/>
      <c r="FR225" s="42"/>
      <c r="FS225" s="42"/>
      <c r="FT225" s="42"/>
      <c r="FU225" s="42"/>
      <c r="FV225" s="128"/>
      <c r="FW225" s="128"/>
      <c r="FX225" s="128"/>
      <c r="FY225" s="128"/>
      <c r="FZ225" s="128"/>
      <c r="GA225" s="128"/>
      <c r="GB225" s="128"/>
      <c r="GC225" s="128"/>
      <c r="GD225" s="128"/>
      <c r="GE225" s="128"/>
      <c r="GF225" s="128"/>
      <c r="GG225" s="128"/>
      <c r="GH225" s="128"/>
      <c r="GI225" s="128"/>
      <c r="GJ225" s="128"/>
      <c r="GK225" s="128"/>
      <c r="GL225" s="128"/>
      <c r="GM225" s="128"/>
      <c r="GN225" s="128"/>
      <c r="GO225" s="128"/>
      <c r="GP225" s="128"/>
      <c r="GQ225" s="128"/>
      <c r="GR225" s="128"/>
      <c r="GS225" s="128"/>
      <c r="GT225" s="128"/>
      <c r="GU225" s="128"/>
      <c r="GV225" s="128"/>
      <c r="GW225" s="128"/>
      <c r="GX225" s="128"/>
      <c r="GY225" s="128"/>
      <c r="GZ225" s="128"/>
      <c r="HA225" s="128"/>
      <c r="HB225" s="128"/>
      <c r="HC225" s="128"/>
      <c r="HD225" s="128"/>
      <c r="HE225" s="128"/>
      <c r="HF225" s="128"/>
      <c r="HG225" s="128"/>
      <c r="HH225" s="128"/>
      <c r="HI225" s="128"/>
      <c r="HJ225" s="128"/>
      <c r="HK225" s="128"/>
      <c r="HL225" s="128"/>
      <c r="HM225" s="128"/>
      <c r="HN225" s="128"/>
      <c r="HO225" s="128"/>
      <c r="HP225" s="128"/>
      <c r="HQ225" s="128"/>
      <c r="HR225" s="128"/>
      <c r="HS225" s="128"/>
      <c r="HT225" s="128"/>
      <c r="HU225" s="128"/>
      <c r="HV225" s="128"/>
      <c r="HW225" s="128"/>
      <c r="HX225" s="128"/>
      <c r="HY225" s="128"/>
      <c r="HZ225" s="128"/>
      <c r="IA225" s="128"/>
      <c r="IB225" s="128"/>
      <c r="IC225" s="128"/>
      <c r="ID225" s="128"/>
      <c r="IE225" s="128"/>
      <c r="IF225" s="128"/>
      <c r="IG225" s="128"/>
      <c r="IH225" s="128"/>
      <c r="II225" s="128"/>
      <c r="IJ225" s="128"/>
      <c r="IK225" s="128"/>
      <c r="IL225" s="128"/>
      <c r="IM225" s="128"/>
      <c r="IN225" s="128"/>
      <c r="IO225" s="128"/>
      <c r="IP225" s="128"/>
      <c r="IQ225" s="128"/>
      <c r="IR225" s="128"/>
      <c r="IS225" s="128"/>
      <c r="IT225" s="128"/>
      <c r="IU225" s="128"/>
      <c r="IV225" s="128"/>
      <c r="IW225" s="128"/>
      <c r="IX225" s="128"/>
      <c r="IY225" s="128"/>
      <c r="IZ225" s="128"/>
      <c r="JA225" s="128"/>
    </row>
    <row r="226" spans="2:261" s="17" customFormat="1" x14ac:dyDescent="0.25">
      <c r="B226" s="33"/>
      <c r="F226" s="35"/>
      <c r="G226" s="111"/>
      <c r="H226" s="33"/>
      <c r="I226" s="33"/>
      <c r="J226" s="42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8"/>
      <c r="AA226" s="128"/>
      <c r="AB226" s="128"/>
      <c r="AC226" s="128"/>
      <c r="AD226" s="128"/>
      <c r="AE226" s="128"/>
      <c r="AF226" s="128"/>
      <c r="AG226" s="128"/>
      <c r="AH226" s="128"/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42"/>
      <c r="BN226" s="42"/>
      <c r="BO226" s="42"/>
      <c r="BP226" s="42"/>
      <c r="BQ226" s="42"/>
      <c r="BR226" s="42"/>
      <c r="BS226" s="42"/>
      <c r="BT226" s="42"/>
      <c r="BU226" s="42"/>
      <c r="BV226" s="42"/>
      <c r="BW226" s="42"/>
      <c r="BX226" s="42"/>
      <c r="BY226" s="42"/>
      <c r="BZ226" s="128"/>
      <c r="CA226" s="128"/>
      <c r="CB226" s="128"/>
      <c r="CC226" s="128"/>
      <c r="CD226" s="128"/>
      <c r="CE226" s="128"/>
      <c r="CF226" s="128"/>
      <c r="CG226" s="128"/>
      <c r="CH226" s="128"/>
      <c r="CI226" s="128"/>
      <c r="CJ226" s="128"/>
      <c r="CK226" s="128"/>
      <c r="CL226" s="128"/>
      <c r="CM226" s="128"/>
      <c r="CN226" s="128"/>
      <c r="CO226" s="128"/>
      <c r="CP226" s="128"/>
      <c r="CQ226" s="128"/>
      <c r="CR226" s="128"/>
      <c r="CS226" s="128"/>
      <c r="CT226" s="128"/>
      <c r="CU226" s="128"/>
      <c r="CV226" s="128"/>
      <c r="CW226" s="42"/>
      <c r="CX226" s="128"/>
      <c r="CY226" s="128"/>
      <c r="CZ226" s="128"/>
      <c r="DA226" s="128"/>
      <c r="DB226" s="128"/>
      <c r="DC226" s="128"/>
      <c r="DD226" s="128"/>
      <c r="DE226" s="128"/>
      <c r="DF226" s="128"/>
      <c r="DG226" s="128"/>
      <c r="DH226" s="128"/>
      <c r="DI226" s="128"/>
      <c r="DJ226" s="128"/>
      <c r="DK226" s="128"/>
      <c r="DL226" s="128"/>
      <c r="DM226" s="128"/>
      <c r="DN226" s="128"/>
      <c r="DO226" s="128"/>
      <c r="DP226" s="128"/>
      <c r="DQ226" s="128"/>
      <c r="DR226" s="128"/>
      <c r="DS226" s="128"/>
      <c r="DT226" s="128"/>
      <c r="DU226" s="128"/>
      <c r="DV226" s="128"/>
      <c r="DW226" s="128"/>
      <c r="DX226" s="128"/>
      <c r="DY226" s="128"/>
      <c r="DZ226" s="128"/>
      <c r="EA226" s="128"/>
      <c r="EB226" s="128"/>
      <c r="EC226" s="128"/>
      <c r="ED226" s="128"/>
      <c r="EE226" s="128"/>
      <c r="EF226" s="128"/>
      <c r="EG226" s="42"/>
      <c r="EH226" s="128"/>
      <c r="EI226" s="128"/>
      <c r="EJ226" s="128"/>
      <c r="EK226" s="128"/>
      <c r="EL226" s="128"/>
      <c r="EM226" s="128"/>
      <c r="EN226" s="128"/>
      <c r="EO226" s="128"/>
      <c r="EP226" s="128"/>
      <c r="EQ226" s="128"/>
      <c r="ER226" s="128"/>
      <c r="ES226" s="128"/>
      <c r="ET226" s="128"/>
      <c r="EU226" s="128"/>
      <c r="EV226" s="128"/>
      <c r="EW226" s="128"/>
      <c r="EX226" s="128"/>
      <c r="EY226" s="128"/>
      <c r="EZ226" s="128"/>
      <c r="FA226" s="128"/>
      <c r="FB226" s="128"/>
      <c r="FC226" s="128"/>
      <c r="FD226" s="128"/>
      <c r="FE226" s="128"/>
      <c r="FF226" s="128"/>
      <c r="FG226" s="128"/>
      <c r="FH226" s="128"/>
      <c r="FI226" s="128"/>
      <c r="FJ226" s="128"/>
      <c r="FK226" s="128"/>
      <c r="FL226" s="128"/>
      <c r="FM226" s="128"/>
      <c r="FN226" s="128"/>
      <c r="FO226" s="128"/>
      <c r="FP226" s="128"/>
      <c r="FQ226" s="42"/>
      <c r="FR226" s="42"/>
      <c r="FS226" s="42"/>
      <c r="FT226" s="42"/>
      <c r="FU226" s="42"/>
      <c r="FV226" s="128"/>
      <c r="FW226" s="128"/>
      <c r="FX226" s="128"/>
      <c r="FY226" s="128"/>
      <c r="FZ226" s="128"/>
      <c r="GA226" s="128"/>
      <c r="GB226" s="128"/>
      <c r="GC226" s="128"/>
      <c r="GD226" s="128"/>
      <c r="GE226" s="128"/>
      <c r="GF226" s="128"/>
      <c r="GG226" s="128"/>
      <c r="GH226" s="128"/>
      <c r="GI226" s="128"/>
      <c r="GJ226" s="128"/>
      <c r="GK226" s="128"/>
      <c r="GL226" s="128"/>
      <c r="GM226" s="128"/>
      <c r="GN226" s="128"/>
      <c r="GO226" s="128"/>
      <c r="GP226" s="128"/>
      <c r="GQ226" s="128"/>
      <c r="GR226" s="128"/>
      <c r="GS226" s="128"/>
      <c r="GT226" s="128"/>
      <c r="GU226" s="128"/>
      <c r="GV226" s="128"/>
      <c r="GW226" s="128"/>
      <c r="GX226" s="128"/>
      <c r="GY226" s="128"/>
      <c r="GZ226" s="128"/>
      <c r="HA226" s="128"/>
      <c r="HB226" s="128"/>
      <c r="HC226" s="128"/>
      <c r="HD226" s="128"/>
      <c r="HE226" s="128"/>
      <c r="HF226" s="128"/>
      <c r="HG226" s="128"/>
      <c r="HH226" s="128"/>
      <c r="HI226" s="128"/>
      <c r="HJ226" s="128"/>
      <c r="HK226" s="128"/>
      <c r="HL226" s="128"/>
      <c r="HM226" s="128"/>
      <c r="HN226" s="128"/>
      <c r="HO226" s="128"/>
      <c r="HP226" s="128"/>
      <c r="HQ226" s="128"/>
      <c r="HR226" s="128"/>
      <c r="HS226" s="128"/>
      <c r="HT226" s="128"/>
      <c r="HU226" s="128"/>
      <c r="HV226" s="128"/>
      <c r="HW226" s="128"/>
      <c r="HX226" s="128"/>
      <c r="HY226" s="128"/>
      <c r="HZ226" s="128"/>
      <c r="IA226" s="128"/>
      <c r="IB226" s="128"/>
      <c r="IC226" s="128"/>
      <c r="ID226" s="128"/>
      <c r="IE226" s="128"/>
      <c r="IF226" s="128"/>
      <c r="IG226" s="128"/>
      <c r="IH226" s="128"/>
      <c r="II226" s="128"/>
      <c r="IJ226" s="128"/>
      <c r="IK226" s="128"/>
      <c r="IL226" s="128"/>
      <c r="IM226" s="128"/>
      <c r="IN226" s="128"/>
      <c r="IO226" s="128"/>
      <c r="IP226" s="128"/>
      <c r="IQ226" s="128"/>
      <c r="IR226" s="128"/>
      <c r="IS226" s="128"/>
      <c r="IT226" s="128"/>
      <c r="IU226" s="128"/>
      <c r="IV226" s="128"/>
      <c r="IW226" s="128"/>
      <c r="IX226" s="128"/>
      <c r="IY226" s="128"/>
      <c r="IZ226" s="128"/>
      <c r="JA226" s="128"/>
    </row>
    <row r="227" spans="2:261" s="17" customFormat="1" x14ac:dyDescent="0.25">
      <c r="B227" s="33"/>
      <c r="F227" s="35"/>
      <c r="G227" s="111"/>
      <c r="H227" s="33"/>
      <c r="I227" s="33"/>
      <c r="J227" s="42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  <c r="AA227" s="128"/>
      <c r="AB227" s="128"/>
      <c r="AC227" s="128"/>
      <c r="AD227" s="128"/>
      <c r="AE227" s="128"/>
      <c r="AF227" s="128"/>
      <c r="AG227" s="128"/>
      <c r="AH227" s="128"/>
      <c r="AI227" s="128"/>
      <c r="AJ227" s="128"/>
      <c r="AK227" s="128"/>
      <c r="AL227" s="128"/>
      <c r="AM227" s="128"/>
      <c r="AN227" s="128"/>
      <c r="AO227" s="128"/>
      <c r="AP227" s="128"/>
      <c r="AQ227" s="128"/>
      <c r="AR227" s="128"/>
      <c r="AS227" s="128"/>
      <c r="AT227" s="128"/>
      <c r="AU227" s="128"/>
      <c r="AV227" s="128"/>
      <c r="AW227" s="128"/>
      <c r="AX227" s="128"/>
      <c r="AY227" s="128"/>
      <c r="AZ227" s="128"/>
      <c r="BA227" s="128"/>
      <c r="BB227" s="128"/>
      <c r="BC227" s="128"/>
      <c r="BD227" s="128"/>
      <c r="BE227" s="128"/>
      <c r="BF227" s="128"/>
      <c r="BG227" s="128"/>
      <c r="BH227" s="128"/>
      <c r="BI227" s="128"/>
      <c r="BJ227" s="128"/>
      <c r="BK227" s="128"/>
      <c r="BL227" s="128"/>
      <c r="BM227" s="42"/>
      <c r="BN227" s="42"/>
      <c r="BO227" s="42"/>
      <c r="BP227" s="42"/>
      <c r="BQ227" s="42"/>
      <c r="BR227" s="42"/>
      <c r="BS227" s="42"/>
      <c r="BT227" s="42"/>
      <c r="BU227" s="42"/>
      <c r="BV227" s="42"/>
      <c r="BW227" s="42"/>
      <c r="BX227" s="42"/>
      <c r="BY227" s="42"/>
      <c r="BZ227" s="128"/>
      <c r="CA227" s="128"/>
      <c r="CB227" s="128"/>
      <c r="CC227" s="128"/>
      <c r="CD227" s="128"/>
      <c r="CE227" s="128"/>
      <c r="CF227" s="128"/>
      <c r="CG227" s="128"/>
      <c r="CH227" s="128"/>
      <c r="CI227" s="128"/>
      <c r="CJ227" s="128"/>
      <c r="CK227" s="128"/>
      <c r="CL227" s="128"/>
      <c r="CM227" s="128"/>
      <c r="CN227" s="128"/>
      <c r="CO227" s="128"/>
      <c r="CP227" s="128"/>
      <c r="CQ227" s="128"/>
      <c r="CR227" s="128"/>
      <c r="CS227" s="128"/>
      <c r="CT227" s="128"/>
      <c r="CU227" s="128"/>
      <c r="CV227" s="128"/>
      <c r="CW227" s="42"/>
      <c r="CX227" s="128"/>
      <c r="CY227" s="128"/>
      <c r="CZ227" s="128"/>
      <c r="DA227" s="128"/>
      <c r="DB227" s="128"/>
      <c r="DC227" s="128"/>
      <c r="DD227" s="128"/>
      <c r="DE227" s="128"/>
      <c r="DF227" s="128"/>
      <c r="DG227" s="128"/>
      <c r="DH227" s="128"/>
      <c r="DI227" s="128"/>
      <c r="DJ227" s="128"/>
      <c r="DK227" s="128"/>
      <c r="DL227" s="128"/>
      <c r="DM227" s="128"/>
      <c r="DN227" s="128"/>
      <c r="DO227" s="128"/>
      <c r="DP227" s="128"/>
      <c r="DQ227" s="128"/>
      <c r="DR227" s="128"/>
      <c r="DS227" s="128"/>
      <c r="DT227" s="128"/>
      <c r="DU227" s="128"/>
      <c r="DV227" s="128"/>
      <c r="DW227" s="128"/>
      <c r="DX227" s="128"/>
      <c r="DY227" s="128"/>
      <c r="DZ227" s="128"/>
      <c r="EA227" s="128"/>
      <c r="EB227" s="128"/>
      <c r="EC227" s="128"/>
      <c r="ED227" s="128"/>
      <c r="EE227" s="128"/>
      <c r="EF227" s="128"/>
      <c r="EG227" s="42"/>
      <c r="EH227" s="128"/>
      <c r="EI227" s="128"/>
      <c r="EJ227" s="128"/>
      <c r="EK227" s="128"/>
      <c r="EL227" s="128"/>
      <c r="EM227" s="128"/>
      <c r="EN227" s="128"/>
      <c r="EO227" s="128"/>
      <c r="EP227" s="128"/>
      <c r="EQ227" s="128"/>
      <c r="ER227" s="128"/>
      <c r="ES227" s="128"/>
      <c r="ET227" s="128"/>
      <c r="EU227" s="128"/>
      <c r="EV227" s="128"/>
      <c r="EW227" s="128"/>
      <c r="EX227" s="128"/>
      <c r="EY227" s="128"/>
      <c r="EZ227" s="128"/>
      <c r="FA227" s="128"/>
      <c r="FB227" s="128"/>
      <c r="FC227" s="128"/>
      <c r="FD227" s="128"/>
      <c r="FE227" s="128"/>
      <c r="FF227" s="128"/>
      <c r="FG227" s="128"/>
      <c r="FH227" s="128"/>
      <c r="FI227" s="128"/>
      <c r="FJ227" s="128"/>
      <c r="FK227" s="128"/>
      <c r="FL227" s="128"/>
      <c r="FM227" s="128"/>
      <c r="FN227" s="128"/>
      <c r="FO227" s="128"/>
      <c r="FP227" s="128"/>
      <c r="FQ227" s="42"/>
      <c r="FR227" s="42"/>
      <c r="FS227" s="42"/>
      <c r="FT227" s="42"/>
      <c r="FU227" s="42"/>
      <c r="FV227" s="128"/>
      <c r="FW227" s="128"/>
      <c r="FX227" s="128"/>
      <c r="FY227" s="128"/>
      <c r="FZ227" s="128"/>
      <c r="GA227" s="128"/>
      <c r="GB227" s="128"/>
      <c r="GC227" s="128"/>
      <c r="GD227" s="128"/>
      <c r="GE227" s="128"/>
      <c r="GF227" s="128"/>
      <c r="GG227" s="128"/>
      <c r="GH227" s="128"/>
      <c r="GI227" s="128"/>
      <c r="GJ227" s="128"/>
      <c r="GK227" s="128"/>
      <c r="GL227" s="128"/>
      <c r="GM227" s="128"/>
      <c r="GN227" s="128"/>
      <c r="GO227" s="128"/>
      <c r="GP227" s="128"/>
      <c r="GQ227" s="128"/>
      <c r="GR227" s="128"/>
      <c r="GS227" s="128"/>
      <c r="GT227" s="128"/>
      <c r="GU227" s="128"/>
      <c r="GV227" s="128"/>
      <c r="GW227" s="128"/>
      <c r="GX227" s="128"/>
      <c r="GY227" s="128"/>
      <c r="GZ227" s="128"/>
      <c r="HA227" s="128"/>
      <c r="HB227" s="128"/>
      <c r="HC227" s="128"/>
      <c r="HD227" s="128"/>
      <c r="HE227" s="128"/>
      <c r="HF227" s="128"/>
      <c r="HG227" s="128"/>
      <c r="HH227" s="128"/>
      <c r="HI227" s="128"/>
      <c r="HJ227" s="128"/>
      <c r="HK227" s="128"/>
      <c r="HL227" s="128"/>
      <c r="HM227" s="128"/>
      <c r="HN227" s="128"/>
      <c r="HO227" s="128"/>
      <c r="HP227" s="128"/>
      <c r="HQ227" s="128"/>
      <c r="HR227" s="128"/>
      <c r="HS227" s="128"/>
      <c r="HT227" s="128"/>
      <c r="HU227" s="128"/>
      <c r="HV227" s="128"/>
      <c r="HW227" s="128"/>
      <c r="HX227" s="128"/>
      <c r="HY227" s="128"/>
      <c r="HZ227" s="128"/>
      <c r="IA227" s="128"/>
      <c r="IB227" s="128"/>
      <c r="IC227" s="128"/>
      <c r="ID227" s="128"/>
      <c r="IE227" s="128"/>
      <c r="IF227" s="128"/>
      <c r="IG227" s="128"/>
      <c r="IH227" s="128"/>
      <c r="II227" s="128"/>
      <c r="IJ227" s="128"/>
      <c r="IK227" s="128"/>
      <c r="IL227" s="128"/>
      <c r="IM227" s="128"/>
      <c r="IN227" s="128"/>
      <c r="IO227" s="128"/>
      <c r="IP227" s="128"/>
      <c r="IQ227" s="128"/>
      <c r="IR227" s="128"/>
      <c r="IS227" s="128"/>
      <c r="IT227" s="128"/>
      <c r="IU227" s="128"/>
      <c r="IV227" s="128"/>
      <c r="IW227" s="128"/>
      <c r="IX227" s="128"/>
      <c r="IY227" s="128"/>
      <c r="IZ227" s="128"/>
      <c r="JA227" s="128"/>
    </row>
    <row r="228" spans="2:261" s="17" customFormat="1" x14ac:dyDescent="0.25">
      <c r="B228" s="33"/>
      <c r="F228" s="35"/>
      <c r="G228" s="111"/>
      <c r="H228" s="33"/>
      <c r="I228" s="33"/>
      <c r="J228" s="42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  <c r="AA228" s="128"/>
      <c r="AB228" s="128"/>
      <c r="AC228" s="128"/>
      <c r="AD228" s="128"/>
      <c r="AE228" s="128"/>
      <c r="AF228" s="128"/>
      <c r="AG228" s="128"/>
      <c r="AH228" s="128"/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  <c r="AY228" s="128"/>
      <c r="AZ228" s="128"/>
      <c r="BA228" s="128"/>
      <c r="BB228" s="128"/>
      <c r="BC228" s="128"/>
      <c r="BD228" s="128"/>
      <c r="BE228" s="128"/>
      <c r="BF228" s="128"/>
      <c r="BG228" s="128"/>
      <c r="BH228" s="128"/>
      <c r="BI228" s="128"/>
      <c r="BJ228" s="128"/>
      <c r="BK228" s="128"/>
      <c r="BL228" s="128"/>
      <c r="BM228" s="42"/>
      <c r="BN228" s="42"/>
      <c r="BO228" s="42"/>
      <c r="BP228" s="42"/>
      <c r="BQ228" s="42"/>
      <c r="BR228" s="42"/>
      <c r="BS228" s="42"/>
      <c r="BT228" s="42"/>
      <c r="BU228" s="42"/>
      <c r="BV228" s="42"/>
      <c r="BW228" s="42"/>
      <c r="BX228" s="42"/>
      <c r="BY228" s="42"/>
      <c r="BZ228" s="128"/>
      <c r="CA228" s="128"/>
      <c r="CB228" s="128"/>
      <c r="CC228" s="128"/>
      <c r="CD228" s="128"/>
      <c r="CE228" s="128"/>
      <c r="CF228" s="128"/>
      <c r="CG228" s="128"/>
      <c r="CH228" s="128"/>
      <c r="CI228" s="128"/>
      <c r="CJ228" s="128"/>
      <c r="CK228" s="128"/>
      <c r="CL228" s="128"/>
      <c r="CM228" s="128"/>
      <c r="CN228" s="128"/>
      <c r="CO228" s="128"/>
      <c r="CP228" s="128"/>
      <c r="CQ228" s="128"/>
      <c r="CR228" s="128"/>
      <c r="CS228" s="128"/>
      <c r="CT228" s="128"/>
      <c r="CU228" s="128"/>
      <c r="CV228" s="128"/>
      <c r="CW228" s="42"/>
      <c r="CX228" s="128"/>
      <c r="CY228" s="128"/>
      <c r="CZ228" s="128"/>
      <c r="DA228" s="128"/>
      <c r="DB228" s="128"/>
      <c r="DC228" s="128"/>
      <c r="DD228" s="128"/>
      <c r="DE228" s="128"/>
      <c r="DF228" s="128"/>
      <c r="DG228" s="128"/>
      <c r="DH228" s="128"/>
      <c r="DI228" s="128"/>
      <c r="DJ228" s="128"/>
      <c r="DK228" s="128"/>
      <c r="DL228" s="128"/>
      <c r="DM228" s="128"/>
      <c r="DN228" s="128"/>
      <c r="DO228" s="128"/>
      <c r="DP228" s="128"/>
      <c r="DQ228" s="128"/>
      <c r="DR228" s="128"/>
      <c r="DS228" s="128"/>
      <c r="DT228" s="128"/>
      <c r="DU228" s="128"/>
      <c r="DV228" s="128"/>
      <c r="DW228" s="128"/>
      <c r="DX228" s="128"/>
      <c r="DY228" s="128"/>
      <c r="DZ228" s="128"/>
      <c r="EA228" s="128"/>
      <c r="EB228" s="128"/>
      <c r="EC228" s="128"/>
      <c r="ED228" s="128"/>
      <c r="EE228" s="128"/>
      <c r="EF228" s="128"/>
      <c r="EG228" s="42"/>
      <c r="EH228" s="128"/>
      <c r="EI228" s="128"/>
      <c r="EJ228" s="128"/>
      <c r="EK228" s="128"/>
      <c r="EL228" s="128"/>
      <c r="EM228" s="128"/>
      <c r="EN228" s="128"/>
      <c r="EO228" s="128"/>
      <c r="EP228" s="128"/>
      <c r="EQ228" s="128"/>
      <c r="ER228" s="128"/>
      <c r="ES228" s="128"/>
      <c r="ET228" s="128"/>
      <c r="EU228" s="128"/>
      <c r="EV228" s="128"/>
      <c r="EW228" s="128"/>
      <c r="EX228" s="128"/>
      <c r="EY228" s="128"/>
      <c r="EZ228" s="128"/>
      <c r="FA228" s="128"/>
      <c r="FB228" s="128"/>
      <c r="FC228" s="128"/>
      <c r="FD228" s="128"/>
      <c r="FE228" s="128"/>
      <c r="FF228" s="128"/>
      <c r="FG228" s="128"/>
      <c r="FH228" s="128"/>
      <c r="FI228" s="128"/>
      <c r="FJ228" s="128"/>
      <c r="FK228" s="128"/>
      <c r="FL228" s="128"/>
      <c r="FM228" s="128"/>
      <c r="FN228" s="128"/>
      <c r="FO228" s="128"/>
      <c r="FP228" s="128"/>
      <c r="FQ228" s="42"/>
      <c r="FR228" s="42"/>
      <c r="FS228" s="42"/>
      <c r="FT228" s="42"/>
      <c r="FU228" s="42"/>
      <c r="FV228" s="128"/>
      <c r="FW228" s="128"/>
      <c r="FX228" s="128"/>
      <c r="FY228" s="128"/>
      <c r="FZ228" s="128"/>
      <c r="GA228" s="128"/>
      <c r="GB228" s="128"/>
      <c r="GC228" s="128"/>
      <c r="GD228" s="128"/>
      <c r="GE228" s="128"/>
      <c r="GF228" s="128"/>
      <c r="GG228" s="128"/>
      <c r="GH228" s="128"/>
      <c r="GI228" s="128"/>
      <c r="GJ228" s="128"/>
      <c r="GK228" s="128"/>
      <c r="GL228" s="128"/>
      <c r="GM228" s="128"/>
      <c r="GN228" s="128"/>
      <c r="GO228" s="128"/>
      <c r="GP228" s="128"/>
      <c r="GQ228" s="128"/>
      <c r="GR228" s="128"/>
      <c r="GS228" s="128"/>
      <c r="GT228" s="128"/>
      <c r="GU228" s="128"/>
      <c r="GV228" s="128"/>
      <c r="GW228" s="128"/>
      <c r="GX228" s="128"/>
      <c r="GY228" s="128"/>
      <c r="GZ228" s="128"/>
      <c r="HA228" s="128"/>
      <c r="HB228" s="128"/>
      <c r="HC228" s="128"/>
      <c r="HD228" s="128"/>
      <c r="HE228" s="128"/>
      <c r="HF228" s="128"/>
      <c r="HG228" s="128"/>
      <c r="HH228" s="128"/>
      <c r="HI228" s="128"/>
      <c r="HJ228" s="128"/>
      <c r="HK228" s="128"/>
      <c r="HL228" s="128"/>
      <c r="HM228" s="128"/>
      <c r="HN228" s="128"/>
      <c r="HO228" s="128"/>
      <c r="HP228" s="128"/>
      <c r="HQ228" s="128"/>
      <c r="HR228" s="128"/>
      <c r="HS228" s="128"/>
      <c r="HT228" s="128"/>
      <c r="HU228" s="128"/>
      <c r="HV228" s="128"/>
      <c r="HW228" s="128"/>
      <c r="HX228" s="128"/>
      <c r="HY228" s="128"/>
      <c r="HZ228" s="128"/>
      <c r="IA228" s="128"/>
      <c r="IB228" s="128"/>
      <c r="IC228" s="128"/>
      <c r="ID228" s="128"/>
      <c r="IE228" s="128"/>
      <c r="IF228" s="128"/>
      <c r="IG228" s="128"/>
      <c r="IH228" s="128"/>
      <c r="II228" s="128"/>
      <c r="IJ228" s="128"/>
      <c r="IK228" s="128"/>
      <c r="IL228" s="128"/>
      <c r="IM228" s="128"/>
      <c r="IN228" s="128"/>
      <c r="IO228" s="128"/>
      <c r="IP228" s="128"/>
      <c r="IQ228" s="128"/>
      <c r="IR228" s="128"/>
      <c r="IS228" s="128"/>
      <c r="IT228" s="128"/>
      <c r="IU228" s="128"/>
      <c r="IV228" s="128"/>
      <c r="IW228" s="128"/>
      <c r="IX228" s="128"/>
      <c r="IY228" s="128"/>
      <c r="IZ228" s="128"/>
      <c r="JA228" s="128"/>
    </row>
    <row r="229" spans="2:261" s="17" customFormat="1" x14ac:dyDescent="0.25">
      <c r="B229" s="33"/>
      <c r="F229" s="35"/>
      <c r="G229" s="111"/>
      <c r="H229" s="33"/>
      <c r="I229" s="33"/>
      <c r="J229" s="42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  <c r="AA229" s="128"/>
      <c r="AB229" s="128"/>
      <c r="AC229" s="128"/>
      <c r="AD229" s="128"/>
      <c r="AE229" s="128"/>
      <c r="AF229" s="128"/>
      <c r="AG229" s="128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28"/>
      <c r="AR229" s="128"/>
      <c r="AS229" s="128"/>
      <c r="AT229" s="128"/>
      <c r="AU229" s="128"/>
      <c r="AV229" s="128"/>
      <c r="AW229" s="128"/>
      <c r="AX229" s="128"/>
      <c r="AY229" s="128"/>
      <c r="AZ229" s="128"/>
      <c r="BA229" s="128"/>
      <c r="BB229" s="128"/>
      <c r="BC229" s="128"/>
      <c r="BD229" s="128"/>
      <c r="BE229" s="128"/>
      <c r="BF229" s="128"/>
      <c r="BG229" s="128"/>
      <c r="BH229" s="128"/>
      <c r="BI229" s="128"/>
      <c r="BJ229" s="128"/>
      <c r="BK229" s="128"/>
      <c r="BL229" s="128"/>
      <c r="BM229" s="42"/>
      <c r="BN229" s="42"/>
      <c r="BO229" s="42"/>
      <c r="BP229" s="42"/>
      <c r="BQ229" s="42"/>
      <c r="BR229" s="42"/>
      <c r="BS229" s="42"/>
      <c r="BT229" s="42"/>
      <c r="BU229" s="42"/>
      <c r="BV229" s="42"/>
      <c r="BW229" s="42"/>
      <c r="BX229" s="42"/>
      <c r="BY229" s="42"/>
      <c r="BZ229" s="128"/>
      <c r="CA229" s="128"/>
      <c r="CB229" s="128"/>
      <c r="CC229" s="128"/>
      <c r="CD229" s="128"/>
      <c r="CE229" s="128"/>
      <c r="CF229" s="128"/>
      <c r="CG229" s="128"/>
      <c r="CH229" s="128"/>
      <c r="CI229" s="128"/>
      <c r="CJ229" s="128"/>
      <c r="CK229" s="128"/>
      <c r="CL229" s="128"/>
      <c r="CM229" s="128"/>
      <c r="CN229" s="128"/>
      <c r="CO229" s="128"/>
      <c r="CP229" s="128"/>
      <c r="CQ229" s="128"/>
      <c r="CR229" s="128"/>
      <c r="CS229" s="128"/>
      <c r="CT229" s="128"/>
      <c r="CU229" s="128"/>
      <c r="CV229" s="128"/>
      <c r="CW229" s="42"/>
      <c r="CX229" s="128"/>
      <c r="CY229" s="128"/>
      <c r="CZ229" s="128"/>
      <c r="DA229" s="128"/>
      <c r="DB229" s="128"/>
      <c r="DC229" s="128"/>
      <c r="DD229" s="128"/>
      <c r="DE229" s="128"/>
      <c r="DF229" s="128"/>
      <c r="DG229" s="128"/>
      <c r="DH229" s="128"/>
      <c r="DI229" s="128"/>
      <c r="DJ229" s="128"/>
      <c r="DK229" s="128"/>
      <c r="DL229" s="128"/>
      <c r="DM229" s="128"/>
      <c r="DN229" s="128"/>
      <c r="DO229" s="128"/>
      <c r="DP229" s="128"/>
      <c r="DQ229" s="128"/>
      <c r="DR229" s="128"/>
      <c r="DS229" s="128"/>
      <c r="DT229" s="128"/>
      <c r="DU229" s="128"/>
      <c r="DV229" s="128"/>
      <c r="DW229" s="128"/>
      <c r="DX229" s="128"/>
      <c r="DY229" s="128"/>
      <c r="DZ229" s="128"/>
      <c r="EA229" s="128"/>
      <c r="EB229" s="128"/>
      <c r="EC229" s="128"/>
      <c r="ED229" s="128"/>
      <c r="EE229" s="128"/>
      <c r="EF229" s="128"/>
      <c r="EG229" s="42"/>
      <c r="EH229" s="128"/>
      <c r="EI229" s="128"/>
      <c r="EJ229" s="128"/>
      <c r="EK229" s="128"/>
      <c r="EL229" s="128"/>
      <c r="EM229" s="128"/>
      <c r="EN229" s="128"/>
      <c r="EO229" s="128"/>
      <c r="EP229" s="128"/>
      <c r="EQ229" s="128"/>
      <c r="ER229" s="128"/>
      <c r="ES229" s="128"/>
      <c r="ET229" s="128"/>
      <c r="EU229" s="128"/>
      <c r="EV229" s="128"/>
      <c r="EW229" s="128"/>
      <c r="EX229" s="128"/>
      <c r="EY229" s="128"/>
      <c r="EZ229" s="128"/>
      <c r="FA229" s="128"/>
      <c r="FB229" s="128"/>
      <c r="FC229" s="128"/>
      <c r="FD229" s="128"/>
      <c r="FE229" s="128"/>
      <c r="FF229" s="128"/>
      <c r="FG229" s="128"/>
      <c r="FH229" s="128"/>
      <c r="FI229" s="128"/>
      <c r="FJ229" s="128"/>
      <c r="FK229" s="128"/>
      <c r="FL229" s="128"/>
      <c r="FM229" s="128"/>
      <c r="FN229" s="128"/>
      <c r="FO229" s="128"/>
      <c r="FP229" s="128"/>
      <c r="FQ229" s="42"/>
      <c r="FR229" s="42"/>
      <c r="FS229" s="42"/>
      <c r="FT229" s="42"/>
      <c r="FU229" s="42"/>
      <c r="FV229" s="128"/>
      <c r="FW229" s="128"/>
      <c r="FX229" s="128"/>
      <c r="FY229" s="128"/>
      <c r="FZ229" s="128"/>
      <c r="GA229" s="128"/>
      <c r="GB229" s="128"/>
      <c r="GC229" s="128"/>
      <c r="GD229" s="128"/>
      <c r="GE229" s="128"/>
      <c r="GF229" s="128"/>
      <c r="GG229" s="128"/>
      <c r="GH229" s="128"/>
      <c r="GI229" s="128"/>
      <c r="GJ229" s="128"/>
      <c r="GK229" s="128"/>
      <c r="GL229" s="128"/>
      <c r="GM229" s="128"/>
      <c r="GN229" s="128"/>
      <c r="GO229" s="128"/>
      <c r="GP229" s="128"/>
      <c r="GQ229" s="128"/>
      <c r="GR229" s="128"/>
      <c r="GS229" s="128"/>
      <c r="GT229" s="128"/>
      <c r="GU229" s="128"/>
      <c r="GV229" s="128"/>
      <c r="GW229" s="128"/>
      <c r="GX229" s="128"/>
      <c r="GY229" s="128"/>
      <c r="GZ229" s="128"/>
      <c r="HA229" s="128"/>
      <c r="HB229" s="128"/>
      <c r="HC229" s="128"/>
      <c r="HD229" s="128"/>
      <c r="HE229" s="128"/>
      <c r="HF229" s="128"/>
      <c r="HG229" s="128"/>
      <c r="HH229" s="128"/>
      <c r="HI229" s="128"/>
      <c r="HJ229" s="128"/>
      <c r="HK229" s="128"/>
      <c r="HL229" s="128"/>
      <c r="HM229" s="128"/>
      <c r="HN229" s="128"/>
      <c r="HO229" s="128"/>
      <c r="HP229" s="128"/>
      <c r="HQ229" s="128"/>
      <c r="HR229" s="128"/>
      <c r="HS229" s="128"/>
      <c r="HT229" s="128"/>
      <c r="HU229" s="128"/>
      <c r="HV229" s="128"/>
      <c r="HW229" s="128"/>
      <c r="HX229" s="128"/>
      <c r="HY229" s="128"/>
      <c r="HZ229" s="128"/>
      <c r="IA229" s="128"/>
      <c r="IB229" s="128"/>
      <c r="IC229" s="128"/>
      <c r="ID229" s="128"/>
      <c r="IE229" s="128"/>
      <c r="IF229" s="128"/>
      <c r="IG229" s="128"/>
      <c r="IH229" s="128"/>
      <c r="II229" s="128"/>
      <c r="IJ229" s="128"/>
      <c r="IK229" s="128"/>
      <c r="IL229" s="128"/>
      <c r="IM229" s="128"/>
      <c r="IN229" s="128"/>
      <c r="IO229" s="128"/>
      <c r="IP229" s="128"/>
      <c r="IQ229" s="128"/>
      <c r="IR229" s="128"/>
      <c r="IS229" s="128"/>
      <c r="IT229" s="128"/>
      <c r="IU229" s="128"/>
      <c r="IV229" s="128"/>
      <c r="IW229" s="128"/>
      <c r="IX229" s="128"/>
      <c r="IY229" s="128"/>
      <c r="IZ229" s="128"/>
      <c r="JA229" s="128"/>
    </row>
    <row r="230" spans="2:261" s="17" customFormat="1" x14ac:dyDescent="0.25">
      <c r="B230" s="33"/>
      <c r="F230" s="35"/>
      <c r="G230" s="111"/>
      <c r="H230" s="33"/>
      <c r="I230" s="33"/>
      <c r="J230" s="42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  <c r="AA230" s="128"/>
      <c r="AB230" s="128"/>
      <c r="AC230" s="128"/>
      <c r="AD230" s="128"/>
      <c r="AE230" s="128"/>
      <c r="AF230" s="128"/>
      <c r="AG230" s="128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8"/>
      <c r="AT230" s="128"/>
      <c r="AU230" s="128"/>
      <c r="AV230" s="128"/>
      <c r="AW230" s="128"/>
      <c r="AX230" s="128"/>
      <c r="AY230" s="128"/>
      <c r="AZ230" s="128"/>
      <c r="BA230" s="128"/>
      <c r="BB230" s="128"/>
      <c r="BC230" s="128"/>
      <c r="BD230" s="128"/>
      <c r="BE230" s="128"/>
      <c r="BF230" s="128"/>
      <c r="BG230" s="128"/>
      <c r="BH230" s="128"/>
      <c r="BI230" s="128"/>
      <c r="BJ230" s="128"/>
      <c r="BK230" s="128"/>
      <c r="BL230" s="128"/>
      <c r="BM230" s="42"/>
      <c r="BN230" s="42"/>
      <c r="BO230" s="42"/>
      <c r="BP230" s="42"/>
      <c r="BQ230" s="42"/>
      <c r="BR230" s="42"/>
      <c r="BS230" s="42"/>
      <c r="BT230" s="42"/>
      <c r="BU230" s="42"/>
      <c r="BV230" s="42"/>
      <c r="BW230" s="42"/>
      <c r="BX230" s="42"/>
      <c r="BY230" s="42"/>
      <c r="BZ230" s="128"/>
      <c r="CA230" s="128"/>
      <c r="CB230" s="128"/>
      <c r="CC230" s="128"/>
      <c r="CD230" s="128"/>
      <c r="CE230" s="128"/>
      <c r="CF230" s="128"/>
      <c r="CG230" s="128"/>
      <c r="CH230" s="128"/>
      <c r="CI230" s="128"/>
      <c r="CJ230" s="128"/>
      <c r="CK230" s="128"/>
      <c r="CL230" s="128"/>
      <c r="CM230" s="128"/>
      <c r="CN230" s="128"/>
      <c r="CO230" s="128"/>
      <c r="CP230" s="128"/>
      <c r="CQ230" s="128"/>
      <c r="CR230" s="128"/>
      <c r="CS230" s="128"/>
      <c r="CT230" s="128"/>
      <c r="CU230" s="128"/>
      <c r="CV230" s="128"/>
      <c r="CW230" s="42"/>
      <c r="CX230" s="128"/>
      <c r="CY230" s="128"/>
      <c r="CZ230" s="128"/>
      <c r="DA230" s="128"/>
      <c r="DB230" s="128"/>
      <c r="DC230" s="128"/>
      <c r="DD230" s="128"/>
      <c r="DE230" s="128"/>
      <c r="DF230" s="128"/>
      <c r="DG230" s="128"/>
      <c r="DH230" s="128"/>
      <c r="DI230" s="128"/>
      <c r="DJ230" s="128"/>
      <c r="DK230" s="128"/>
      <c r="DL230" s="128"/>
      <c r="DM230" s="128"/>
      <c r="DN230" s="128"/>
      <c r="DO230" s="128"/>
      <c r="DP230" s="128"/>
      <c r="DQ230" s="128"/>
      <c r="DR230" s="128"/>
      <c r="DS230" s="128"/>
      <c r="DT230" s="128"/>
      <c r="DU230" s="128"/>
      <c r="DV230" s="128"/>
      <c r="DW230" s="128"/>
      <c r="DX230" s="128"/>
      <c r="DY230" s="128"/>
      <c r="DZ230" s="128"/>
      <c r="EA230" s="128"/>
      <c r="EB230" s="128"/>
      <c r="EC230" s="128"/>
      <c r="ED230" s="128"/>
      <c r="EE230" s="128"/>
      <c r="EF230" s="128"/>
      <c r="EG230" s="42"/>
      <c r="EH230" s="128"/>
      <c r="EI230" s="128"/>
      <c r="EJ230" s="128"/>
      <c r="EK230" s="128"/>
      <c r="EL230" s="128"/>
      <c r="EM230" s="128"/>
      <c r="EN230" s="128"/>
      <c r="EO230" s="128"/>
      <c r="EP230" s="128"/>
      <c r="EQ230" s="128"/>
      <c r="ER230" s="128"/>
      <c r="ES230" s="128"/>
      <c r="ET230" s="128"/>
      <c r="EU230" s="128"/>
      <c r="EV230" s="128"/>
      <c r="EW230" s="128"/>
      <c r="EX230" s="128"/>
      <c r="EY230" s="128"/>
      <c r="EZ230" s="128"/>
      <c r="FA230" s="128"/>
      <c r="FB230" s="128"/>
      <c r="FC230" s="128"/>
      <c r="FD230" s="128"/>
      <c r="FE230" s="128"/>
      <c r="FF230" s="128"/>
      <c r="FG230" s="128"/>
      <c r="FH230" s="128"/>
      <c r="FI230" s="128"/>
      <c r="FJ230" s="128"/>
      <c r="FK230" s="128"/>
      <c r="FL230" s="128"/>
      <c r="FM230" s="128"/>
      <c r="FN230" s="128"/>
      <c r="FO230" s="128"/>
      <c r="FP230" s="128"/>
      <c r="FQ230" s="42"/>
      <c r="FR230" s="42"/>
      <c r="FS230" s="42"/>
      <c r="FT230" s="42"/>
      <c r="FU230" s="42"/>
      <c r="FV230" s="128"/>
      <c r="FW230" s="128"/>
      <c r="FX230" s="128"/>
      <c r="FY230" s="128"/>
      <c r="FZ230" s="128"/>
      <c r="GA230" s="128"/>
      <c r="GB230" s="128"/>
      <c r="GC230" s="128"/>
      <c r="GD230" s="128"/>
      <c r="GE230" s="128"/>
      <c r="GF230" s="128"/>
      <c r="GG230" s="128"/>
      <c r="GH230" s="128"/>
      <c r="GI230" s="128"/>
      <c r="GJ230" s="128"/>
      <c r="GK230" s="128"/>
      <c r="GL230" s="128"/>
      <c r="GM230" s="128"/>
      <c r="GN230" s="128"/>
      <c r="GO230" s="128"/>
      <c r="GP230" s="128"/>
      <c r="GQ230" s="128"/>
      <c r="GR230" s="128"/>
      <c r="GS230" s="128"/>
      <c r="GT230" s="128"/>
      <c r="GU230" s="128"/>
      <c r="GV230" s="128"/>
      <c r="GW230" s="128"/>
      <c r="GX230" s="128"/>
      <c r="GY230" s="128"/>
      <c r="GZ230" s="128"/>
      <c r="HA230" s="128"/>
      <c r="HB230" s="128"/>
      <c r="HC230" s="128"/>
      <c r="HD230" s="128"/>
      <c r="HE230" s="128"/>
      <c r="HF230" s="128"/>
      <c r="HG230" s="128"/>
      <c r="HH230" s="128"/>
      <c r="HI230" s="128"/>
      <c r="HJ230" s="128"/>
      <c r="HK230" s="128"/>
      <c r="HL230" s="128"/>
      <c r="HM230" s="128"/>
      <c r="HN230" s="128"/>
      <c r="HO230" s="128"/>
      <c r="HP230" s="128"/>
      <c r="HQ230" s="128"/>
      <c r="HR230" s="128"/>
      <c r="HS230" s="128"/>
      <c r="HT230" s="128"/>
      <c r="HU230" s="128"/>
      <c r="HV230" s="128"/>
      <c r="HW230" s="128"/>
      <c r="HX230" s="128"/>
      <c r="HY230" s="128"/>
      <c r="HZ230" s="128"/>
      <c r="IA230" s="128"/>
      <c r="IB230" s="128"/>
      <c r="IC230" s="128"/>
      <c r="ID230" s="128"/>
      <c r="IE230" s="128"/>
      <c r="IF230" s="128"/>
      <c r="IG230" s="128"/>
      <c r="IH230" s="128"/>
      <c r="II230" s="128"/>
      <c r="IJ230" s="128"/>
      <c r="IK230" s="128"/>
      <c r="IL230" s="128"/>
      <c r="IM230" s="128"/>
      <c r="IN230" s="128"/>
      <c r="IO230" s="128"/>
      <c r="IP230" s="128"/>
      <c r="IQ230" s="128"/>
      <c r="IR230" s="128"/>
      <c r="IS230" s="128"/>
      <c r="IT230" s="128"/>
      <c r="IU230" s="128"/>
      <c r="IV230" s="128"/>
      <c r="IW230" s="128"/>
      <c r="IX230" s="128"/>
      <c r="IY230" s="128"/>
      <c r="IZ230" s="128"/>
      <c r="JA230" s="128"/>
    </row>
    <row r="231" spans="2:261" s="17" customFormat="1" x14ac:dyDescent="0.25">
      <c r="B231" s="33"/>
      <c r="F231" s="35"/>
      <c r="G231" s="111"/>
      <c r="H231" s="33"/>
      <c r="I231" s="33"/>
      <c r="J231" s="42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  <c r="AA231" s="128"/>
      <c r="AB231" s="128"/>
      <c r="AC231" s="128"/>
      <c r="AD231" s="128"/>
      <c r="AE231" s="128"/>
      <c r="AF231" s="128"/>
      <c r="AG231" s="128"/>
      <c r="AH231" s="128"/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8"/>
      <c r="AS231" s="128"/>
      <c r="AT231" s="128"/>
      <c r="AU231" s="128"/>
      <c r="AV231" s="128"/>
      <c r="AW231" s="128"/>
      <c r="AX231" s="128"/>
      <c r="AY231" s="128"/>
      <c r="AZ231" s="128"/>
      <c r="BA231" s="128"/>
      <c r="BB231" s="128"/>
      <c r="BC231" s="128"/>
      <c r="BD231" s="128"/>
      <c r="BE231" s="128"/>
      <c r="BF231" s="128"/>
      <c r="BG231" s="128"/>
      <c r="BH231" s="128"/>
      <c r="BI231" s="128"/>
      <c r="BJ231" s="128"/>
      <c r="BK231" s="128"/>
      <c r="BL231" s="128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  <c r="BZ231" s="128"/>
      <c r="CA231" s="128"/>
      <c r="CB231" s="128"/>
      <c r="CC231" s="128"/>
      <c r="CD231" s="128"/>
      <c r="CE231" s="128"/>
      <c r="CF231" s="128"/>
      <c r="CG231" s="128"/>
      <c r="CH231" s="128"/>
      <c r="CI231" s="128"/>
      <c r="CJ231" s="128"/>
      <c r="CK231" s="128"/>
      <c r="CL231" s="128"/>
      <c r="CM231" s="128"/>
      <c r="CN231" s="128"/>
      <c r="CO231" s="128"/>
      <c r="CP231" s="128"/>
      <c r="CQ231" s="128"/>
      <c r="CR231" s="128"/>
      <c r="CS231" s="128"/>
      <c r="CT231" s="128"/>
      <c r="CU231" s="128"/>
      <c r="CV231" s="128"/>
      <c r="CW231" s="42"/>
      <c r="CX231" s="128"/>
      <c r="CY231" s="128"/>
      <c r="CZ231" s="128"/>
      <c r="DA231" s="128"/>
      <c r="DB231" s="128"/>
      <c r="DC231" s="128"/>
      <c r="DD231" s="128"/>
      <c r="DE231" s="128"/>
      <c r="DF231" s="128"/>
      <c r="DG231" s="128"/>
      <c r="DH231" s="128"/>
      <c r="DI231" s="128"/>
      <c r="DJ231" s="128"/>
      <c r="DK231" s="128"/>
      <c r="DL231" s="128"/>
      <c r="DM231" s="128"/>
      <c r="DN231" s="128"/>
      <c r="DO231" s="128"/>
      <c r="DP231" s="128"/>
      <c r="DQ231" s="128"/>
      <c r="DR231" s="128"/>
      <c r="DS231" s="128"/>
      <c r="DT231" s="128"/>
      <c r="DU231" s="128"/>
      <c r="DV231" s="128"/>
      <c r="DW231" s="128"/>
      <c r="DX231" s="128"/>
      <c r="DY231" s="128"/>
      <c r="DZ231" s="128"/>
      <c r="EA231" s="128"/>
      <c r="EB231" s="128"/>
      <c r="EC231" s="128"/>
      <c r="ED231" s="128"/>
      <c r="EE231" s="128"/>
      <c r="EF231" s="128"/>
      <c r="EG231" s="42"/>
      <c r="EH231" s="128"/>
      <c r="EI231" s="128"/>
      <c r="EJ231" s="128"/>
      <c r="EK231" s="128"/>
      <c r="EL231" s="128"/>
      <c r="EM231" s="128"/>
      <c r="EN231" s="128"/>
      <c r="EO231" s="128"/>
      <c r="EP231" s="128"/>
      <c r="EQ231" s="128"/>
      <c r="ER231" s="128"/>
      <c r="ES231" s="128"/>
      <c r="ET231" s="128"/>
      <c r="EU231" s="128"/>
      <c r="EV231" s="128"/>
      <c r="EW231" s="128"/>
      <c r="EX231" s="128"/>
      <c r="EY231" s="128"/>
      <c r="EZ231" s="128"/>
      <c r="FA231" s="128"/>
      <c r="FB231" s="128"/>
      <c r="FC231" s="128"/>
      <c r="FD231" s="128"/>
      <c r="FE231" s="128"/>
      <c r="FF231" s="128"/>
      <c r="FG231" s="128"/>
      <c r="FH231" s="128"/>
      <c r="FI231" s="128"/>
      <c r="FJ231" s="128"/>
      <c r="FK231" s="128"/>
      <c r="FL231" s="128"/>
      <c r="FM231" s="128"/>
      <c r="FN231" s="128"/>
      <c r="FO231" s="128"/>
      <c r="FP231" s="128"/>
      <c r="FQ231" s="42"/>
      <c r="FR231" s="42"/>
      <c r="FS231" s="42"/>
      <c r="FT231" s="42"/>
      <c r="FU231" s="42"/>
      <c r="FV231" s="128"/>
      <c r="FW231" s="128"/>
      <c r="FX231" s="128"/>
      <c r="FY231" s="128"/>
      <c r="FZ231" s="128"/>
      <c r="GA231" s="128"/>
      <c r="GB231" s="128"/>
      <c r="GC231" s="128"/>
      <c r="GD231" s="128"/>
      <c r="GE231" s="128"/>
      <c r="GF231" s="128"/>
      <c r="GG231" s="128"/>
      <c r="GH231" s="128"/>
      <c r="GI231" s="128"/>
      <c r="GJ231" s="128"/>
      <c r="GK231" s="128"/>
      <c r="GL231" s="128"/>
      <c r="GM231" s="128"/>
      <c r="GN231" s="128"/>
      <c r="GO231" s="128"/>
      <c r="GP231" s="128"/>
      <c r="GQ231" s="128"/>
      <c r="GR231" s="128"/>
      <c r="GS231" s="128"/>
      <c r="GT231" s="128"/>
      <c r="GU231" s="128"/>
      <c r="GV231" s="128"/>
      <c r="GW231" s="128"/>
      <c r="GX231" s="128"/>
      <c r="GY231" s="128"/>
      <c r="GZ231" s="128"/>
      <c r="HA231" s="128"/>
      <c r="HB231" s="128"/>
      <c r="HC231" s="128"/>
      <c r="HD231" s="128"/>
      <c r="HE231" s="128"/>
      <c r="HF231" s="128"/>
      <c r="HG231" s="128"/>
      <c r="HH231" s="128"/>
      <c r="HI231" s="128"/>
      <c r="HJ231" s="128"/>
      <c r="HK231" s="128"/>
      <c r="HL231" s="128"/>
      <c r="HM231" s="128"/>
      <c r="HN231" s="128"/>
      <c r="HO231" s="128"/>
      <c r="HP231" s="128"/>
      <c r="HQ231" s="128"/>
      <c r="HR231" s="128"/>
      <c r="HS231" s="128"/>
      <c r="HT231" s="128"/>
      <c r="HU231" s="128"/>
      <c r="HV231" s="128"/>
      <c r="HW231" s="128"/>
      <c r="HX231" s="128"/>
      <c r="HY231" s="128"/>
      <c r="HZ231" s="128"/>
      <c r="IA231" s="128"/>
      <c r="IB231" s="128"/>
      <c r="IC231" s="128"/>
      <c r="ID231" s="128"/>
      <c r="IE231" s="128"/>
      <c r="IF231" s="128"/>
      <c r="IG231" s="128"/>
      <c r="IH231" s="128"/>
      <c r="II231" s="128"/>
      <c r="IJ231" s="128"/>
      <c r="IK231" s="128"/>
      <c r="IL231" s="128"/>
      <c r="IM231" s="128"/>
      <c r="IN231" s="128"/>
      <c r="IO231" s="128"/>
      <c r="IP231" s="128"/>
      <c r="IQ231" s="128"/>
      <c r="IR231" s="128"/>
      <c r="IS231" s="128"/>
      <c r="IT231" s="128"/>
      <c r="IU231" s="128"/>
      <c r="IV231" s="128"/>
      <c r="IW231" s="128"/>
      <c r="IX231" s="128"/>
      <c r="IY231" s="128"/>
      <c r="IZ231" s="128"/>
      <c r="JA231" s="128"/>
    </row>
    <row r="232" spans="2:261" s="17" customFormat="1" x14ac:dyDescent="0.25">
      <c r="B232" s="33"/>
      <c r="F232" s="35"/>
      <c r="G232" s="111"/>
      <c r="H232" s="33"/>
      <c r="I232" s="33"/>
      <c r="J232" s="42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8"/>
      <c r="AK232" s="128"/>
      <c r="AL232" s="128"/>
      <c r="AM232" s="128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42"/>
      <c r="BN232" s="42"/>
      <c r="BO232" s="42"/>
      <c r="BP232" s="42"/>
      <c r="BQ232" s="42"/>
      <c r="BR232" s="42"/>
      <c r="BS232" s="42"/>
      <c r="BT232" s="42"/>
      <c r="BU232" s="42"/>
      <c r="BV232" s="42"/>
      <c r="BW232" s="42"/>
      <c r="BX232" s="42"/>
      <c r="BY232" s="42"/>
      <c r="BZ232" s="128"/>
      <c r="CA232" s="128"/>
      <c r="CB232" s="128"/>
      <c r="CC232" s="128"/>
      <c r="CD232" s="128"/>
      <c r="CE232" s="128"/>
      <c r="CF232" s="128"/>
      <c r="CG232" s="128"/>
      <c r="CH232" s="128"/>
      <c r="CI232" s="128"/>
      <c r="CJ232" s="128"/>
      <c r="CK232" s="128"/>
      <c r="CL232" s="128"/>
      <c r="CM232" s="128"/>
      <c r="CN232" s="128"/>
      <c r="CO232" s="128"/>
      <c r="CP232" s="128"/>
      <c r="CQ232" s="128"/>
      <c r="CR232" s="128"/>
      <c r="CS232" s="128"/>
      <c r="CT232" s="128"/>
      <c r="CU232" s="128"/>
      <c r="CV232" s="128"/>
      <c r="CW232" s="42"/>
      <c r="CX232" s="128"/>
      <c r="CY232" s="128"/>
      <c r="CZ232" s="128"/>
      <c r="DA232" s="128"/>
      <c r="DB232" s="128"/>
      <c r="DC232" s="128"/>
      <c r="DD232" s="128"/>
      <c r="DE232" s="128"/>
      <c r="DF232" s="128"/>
      <c r="DG232" s="128"/>
      <c r="DH232" s="128"/>
      <c r="DI232" s="128"/>
      <c r="DJ232" s="128"/>
      <c r="DK232" s="128"/>
      <c r="DL232" s="128"/>
      <c r="DM232" s="128"/>
      <c r="DN232" s="128"/>
      <c r="DO232" s="128"/>
      <c r="DP232" s="128"/>
      <c r="DQ232" s="128"/>
      <c r="DR232" s="128"/>
      <c r="DS232" s="128"/>
      <c r="DT232" s="128"/>
      <c r="DU232" s="128"/>
      <c r="DV232" s="128"/>
      <c r="DW232" s="128"/>
      <c r="DX232" s="128"/>
      <c r="DY232" s="128"/>
      <c r="DZ232" s="128"/>
      <c r="EA232" s="128"/>
      <c r="EB232" s="128"/>
      <c r="EC232" s="128"/>
      <c r="ED232" s="128"/>
      <c r="EE232" s="128"/>
      <c r="EF232" s="128"/>
      <c r="EG232" s="42"/>
      <c r="EH232" s="128"/>
      <c r="EI232" s="128"/>
      <c r="EJ232" s="128"/>
      <c r="EK232" s="128"/>
      <c r="EL232" s="128"/>
      <c r="EM232" s="128"/>
      <c r="EN232" s="128"/>
      <c r="EO232" s="128"/>
      <c r="EP232" s="128"/>
      <c r="EQ232" s="128"/>
      <c r="ER232" s="128"/>
      <c r="ES232" s="128"/>
      <c r="ET232" s="128"/>
      <c r="EU232" s="128"/>
      <c r="EV232" s="128"/>
      <c r="EW232" s="128"/>
      <c r="EX232" s="128"/>
      <c r="EY232" s="128"/>
      <c r="EZ232" s="128"/>
      <c r="FA232" s="128"/>
      <c r="FB232" s="128"/>
      <c r="FC232" s="128"/>
      <c r="FD232" s="128"/>
      <c r="FE232" s="128"/>
      <c r="FF232" s="128"/>
      <c r="FG232" s="128"/>
      <c r="FH232" s="128"/>
      <c r="FI232" s="128"/>
      <c r="FJ232" s="128"/>
      <c r="FK232" s="128"/>
      <c r="FL232" s="128"/>
      <c r="FM232" s="128"/>
      <c r="FN232" s="128"/>
      <c r="FO232" s="128"/>
      <c r="FP232" s="128"/>
      <c r="FQ232" s="42"/>
      <c r="FR232" s="42"/>
      <c r="FS232" s="42"/>
      <c r="FT232" s="42"/>
      <c r="FU232" s="42"/>
      <c r="FV232" s="128"/>
      <c r="FW232" s="128"/>
      <c r="FX232" s="128"/>
      <c r="FY232" s="128"/>
      <c r="FZ232" s="128"/>
      <c r="GA232" s="128"/>
      <c r="GB232" s="128"/>
      <c r="GC232" s="128"/>
      <c r="GD232" s="128"/>
      <c r="GE232" s="128"/>
      <c r="GF232" s="128"/>
      <c r="GG232" s="128"/>
      <c r="GH232" s="128"/>
      <c r="GI232" s="128"/>
      <c r="GJ232" s="128"/>
      <c r="GK232" s="128"/>
      <c r="GL232" s="128"/>
      <c r="GM232" s="128"/>
      <c r="GN232" s="128"/>
      <c r="GO232" s="128"/>
      <c r="GP232" s="128"/>
      <c r="GQ232" s="128"/>
      <c r="GR232" s="128"/>
      <c r="GS232" s="128"/>
      <c r="GT232" s="128"/>
      <c r="GU232" s="128"/>
      <c r="GV232" s="128"/>
      <c r="GW232" s="128"/>
      <c r="GX232" s="128"/>
      <c r="GY232" s="128"/>
      <c r="GZ232" s="128"/>
      <c r="HA232" s="128"/>
      <c r="HB232" s="128"/>
      <c r="HC232" s="128"/>
      <c r="HD232" s="128"/>
      <c r="HE232" s="128"/>
      <c r="HF232" s="128"/>
      <c r="HG232" s="128"/>
      <c r="HH232" s="128"/>
      <c r="HI232" s="128"/>
      <c r="HJ232" s="128"/>
      <c r="HK232" s="128"/>
      <c r="HL232" s="128"/>
      <c r="HM232" s="128"/>
      <c r="HN232" s="128"/>
      <c r="HO232" s="128"/>
      <c r="HP232" s="128"/>
      <c r="HQ232" s="128"/>
      <c r="HR232" s="128"/>
      <c r="HS232" s="128"/>
      <c r="HT232" s="128"/>
      <c r="HU232" s="128"/>
      <c r="HV232" s="128"/>
      <c r="HW232" s="128"/>
      <c r="HX232" s="128"/>
      <c r="HY232" s="128"/>
      <c r="HZ232" s="128"/>
      <c r="IA232" s="128"/>
      <c r="IB232" s="128"/>
      <c r="IC232" s="128"/>
      <c r="ID232" s="128"/>
      <c r="IE232" s="128"/>
      <c r="IF232" s="128"/>
      <c r="IG232" s="128"/>
      <c r="IH232" s="128"/>
      <c r="II232" s="128"/>
      <c r="IJ232" s="128"/>
      <c r="IK232" s="128"/>
      <c r="IL232" s="128"/>
      <c r="IM232" s="128"/>
      <c r="IN232" s="128"/>
      <c r="IO232" s="128"/>
      <c r="IP232" s="128"/>
      <c r="IQ232" s="128"/>
      <c r="IR232" s="128"/>
      <c r="IS232" s="128"/>
      <c r="IT232" s="128"/>
      <c r="IU232" s="128"/>
      <c r="IV232" s="128"/>
      <c r="IW232" s="128"/>
      <c r="IX232" s="128"/>
      <c r="IY232" s="128"/>
      <c r="IZ232" s="128"/>
      <c r="JA232" s="128"/>
    </row>
    <row r="233" spans="2:261" s="17" customFormat="1" x14ac:dyDescent="0.25">
      <c r="B233" s="33"/>
      <c r="F233" s="35"/>
      <c r="G233" s="111"/>
      <c r="H233" s="33"/>
      <c r="I233" s="33"/>
      <c r="J233" s="42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  <c r="AA233" s="128"/>
      <c r="AB233" s="128"/>
      <c r="AC233" s="128"/>
      <c r="AD233" s="128"/>
      <c r="AE233" s="128"/>
      <c r="AF233" s="128"/>
      <c r="AG233" s="128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  <c r="AY233" s="128"/>
      <c r="AZ233" s="128"/>
      <c r="BA233" s="128"/>
      <c r="BB233" s="128"/>
      <c r="BC233" s="128"/>
      <c r="BD233" s="128"/>
      <c r="BE233" s="128"/>
      <c r="BF233" s="128"/>
      <c r="BG233" s="128"/>
      <c r="BH233" s="128"/>
      <c r="BI233" s="128"/>
      <c r="BJ233" s="128"/>
      <c r="BK233" s="128"/>
      <c r="BL233" s="128"/>
      <c r="BM233" s="42"/>
      <c r="BN233" s="42"/>
      <c r="BO233" s="42"/>
      <c r="BP233" s="42"/>
      <c r="BQ233" s="42"/>
      <c r="BR233" s="42"/>
      <c r="BS233" s="42"/>
      <c r="BT233" s="42"/>
      <c r="BU233" s="42"/>
      <c r="BV233" s="42"/>
      <c r="BW233" s="42"/>
      <c r="BX233" s="42"/>
      <c r="BY233" s="42"/>
      <c r="BZ233" s="128"/>
      <c r="CA233" s="128"/>
      <c r="CB233" s="128"/>
      <c r="CC233" s="128"/>
      <c r="CD233" s="128"/>
      <c r="CE233" s="128"/>
      <c r="CF233" s="128"/>
      <c r="CG233" s="128"/>
      <c r="CH233" s="128"/>
      <c r="CI233" s="128"/>
      <c r="CJ233" s="128"/>
      <c r="CK233" s="128"/>
      <c r="CL233" s="128"/>
      <c r="CM233" s="128"/>
      <c r="CN233" s="128"/>
      <c r="CO233" s="128"/>
      <c r="CP233" s="128"/>
      <c r="CQ233" s="128"/>
      <c r="CR233" s="128"/>
      <c r="CS233" s="128"/>
      <c r="CT233" s="128"/>
      <c r="CU233" s="128"/>
      <c r="CV233" s="128"/>
      <c r="CW233" s="42"/>
      <c r="CX233" s="128"/>
      <c r="CY233" s="128"/>
      <c r="CZ233" s="128"/>
      <c r="DA233" s="128"/>
      <c r="DB233" s="128"/>
      <c r="DC233" s="128"/>
      <c r="DD233" s="128"/>
      <c r="DE233" s="128"/>
      <c r="DF233" s="128"/>
      <c r="DG233" s="128"/>
      <c r="DH233" s="128"/>
      <c r="DI233" s="128"/>
      <c r="DJ233" s="128"/>
      <c r="DK233" s="128"/>
      <c r="DL233" s="128"/>
      <c r="DM233" s="128"/>
      <c r="DN233" s="128"/>
      <c r="DO233" s="128"/>
      <c r="DP233" s="128"/>
      <c r="DQ233" s="128"/>
      <c r="DR233" s="128"/>
      <c r="DS233" s="128"/>
      <c r="DT233" s="128"/>
      <c r="DU233" s="128"/>
      <c r="DV233" s="128"/>
      <c r="DW233" s="128"/>
      <c r="DX233" s="128"/>
      <c r="DY233" s="128"/>
      <c r="DZ233" s="128"/>
      <c r="EA233" s="128"/>
      <c r="EB233" s="128"/>
      <c r="EC233" s="128"/>
      <c r="ED233" s="128"/>
      <c r="EE233" s="128"/>
      <c r="EF233" s="128"/>
      <c r="EG233" s="42"/>
      <c r="EH233" s="128"/>
      <c r="EI233" s="128"/>
      <c r="EJ233" s="128"/>
      <c r="EK233" s="128"/>
      <c r="EL233" s="128"/>
      <c r="EM233" s="128"/>
      <c r="EN233" s="128"/>
      <c r="EO233" s="128"/>
      <c r="EP233" s="128"/>
      <c r="EQ233" s="128"/>
      <c r="ER233" s="128"/>
      <c r="ES233" s="128"/>
      <c r="ET233" s="128"/>
      <c r="EU233" s="128"/>
      <c r="EV233" s="128"/>
      <c r="EW233" s="128"/>
      <c r="EX233" s="128"/>
      <c r="EY233" s="128"/>
      <c r="EZ233" s="128"/>
      <c r="FA233" s="128"/>
      <c r="FB233" s="128"/>
      <c r="FC233" s="128"/>
      <c r="FD233" s="128"/>
      <c r="FE233" s="128"/>
      <c r="FF233" s="128"/>
      <c r="FG233" s="128"/>
      <c r="FH233" s="128"/>
      <c r="FI233" s="128"/>
      <c r="FJ233" s="128"/>
      <c r="FK233" s="128"/>
      <c r="FL233" s="128"/>
      <c r="FM233" s="128"/>
      <c r="FN233" s="128"/>
      <c r="FO233" s="128"/>
      <c r="FP233" s="128"/>
      <c r="FQ233" s="42"/>
      <c r="FR233" s="42"/>
      <c r="FS233" s="42"/>
      <c r="FT233" s="42"/>
      <c r="FU233" s="42"/>
      <c r="FV233" s="128"/>
      <c r="FW233" s="128"/>
      <c r="FX233" s="128"/>
      <c r="FY233" s="128"/>
      <c r="FZ233" s="128"/>
      <c r="GA233" s="128"/>
      <c r="GB233" s="128"/>
      <c r="GC233" s="128"/>
      <c r="GD233" s="128"/>
      <c r="GE233" s="128"/>
      <c r="GF233" s="128"/>
      <c r="GG233" s="128"/>
      <c r="GH233" s="128"/>
      <c r="GI233" s="128"/>
      <c r="GJ233" s="128"/>
      <c r="GK233" s="128"/>
      <c r="GL233" s="128"/>
      <c r="GM233" s="128"/>
      <c r="GN233" s="128"/>
      <c r="GO233" s="128"/>
      <c r="GP233" s="128"/>
      <c r="GQ233" s="128"/>
      <c r="GR233" s="128"/>
      <c r="GS233" s="128"/>
      <c r="GT233" s="128"/>
      <c r="GU233" s="128"/>
      <c r="GV233" s="128"/>
      <c r="GW233" s="128"/>
      <c r="GX233" s="128"/>
      <c r="GY233" s="128"/>
      <c r="GZ233" s="128"/>
      <c r="HA233" s="128"/>
      <c r="HB233" s="128"/>
      <c r="HC233" s="128"/>
      <c r="HD233" s="128"/>
      <c r="HE233" s="128"/>
      <c r="HF233" s="128"/>
      <c r="HG233" s="128"/>
      <c r="HH233" s="128"/>
      <c r="HI233" s="128"/>
      <c r="HJ233" s="128"/>
      <c r="HK233" s="128"/>
      <c r="HL233" s="128"/>
      <c r="HM233" s="128"/>
      <c r="HN233" s="128"/>
      <c r="HO233" s="128"/>
      <c r="HP233" s="128"/>
      <c r="HQ233" s="128"/>
      <c r="HR233" s="128"/>
      <c r="HS233" s="128"/>
      <c r="HT233" s="128"/>
      <c r="HU233" s="128"/>
      <c r="HV233" s="128"/>
      <c r="HW233" s="128"/>
      <c r="HX233" s="128"/>
      <c r="HY233" s="128"/>
      <c r="HZ233" s="128"/>
      <c r="IA233" s="128"/>
      <c r="IB233" s="128"/>
      <c r="IC233" s="128"/>
      <c r="ID233" s="128"/>
      <c r="IE233" s="128"/>
      <c r="IF233" s="128"/>
      <c r="IG233" s="128"/>
      <c r="IH233" s="128"/>
      <c r="II233" s="128"/>
      <c r="IJ233" s="128"/>
      <c r="IK233" s="128"/>
      <c r="IL233" s="128"/>
      <c r="IM233" s="128"/>
      <c r="IN233" s="128"/>
      <c r="IO233" s="128"/>
      <c r="IP233" s="128"/>
      <c r="IQ233" s="128"/>
      <c r="IR233" s="128"/>
      <c r="IS233" s="128"/>
      <c r="IT233" s="128"/>
      <c r="IU233" s="128"/>
      <c r="IV233" s="128"/>
      <c r="IW233" s="128"/>
      <c r="IX233" s="128"/>
      <c r="IY233" s="128"/>
      <c r="IZ233" s="128"/>
      <c r="JA233" s="128"/>
    </row>
    <row r="234" spans="2:261" s="17" customFormat="1" x14ac:dyDescent="0.25">
      <c r="B234" s="33"/>
      <c r="F234" s="35"/>
      <c r="G234" s="111"/>
      <c r="H234" s="33"/>
      <c r="I234" s="33"/>
      <c r="J234" s="42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  <c r="AA234" s="128"/>
      <c r="AB234" s="128"/>
      <c r="AC234" s="128"/>
      <c r="AD234" s="128"/>
      <c r="AE234" s="128"/>
      <c r="AF234" s="128"/>
      <c r="AG234" s="128"/>
      <c r="AH234" s="128"/>
      <c r="AI234" s="128"/>
      <c r="AJ234" s="128"/>
      <c r="AK234" s="128"/>
      <c r="AL234" s="128"/>
      <c r="AM234" s="128"/>
      <c r="AN234" s="128"/>
      <c r="AO234" s="128"/>
      <c r="AP234" s="128"/>
      <c r="AQ234" s="128"/>
      <c r="AR234" s="128"/>
      <c r="AS234" s="128"/>
      <c r="AT234" s="128"/>
      <c r="AU234" s="128"/>
      <c r="AV234" s="128"/>
      <c r="AW234" s="128"/>
      <c r="AX234" s="128"/>
      <c r="AY234" s="128"/>
      <c r="AZ234" s="128"/>
      <c r="BA234" s="128"/>
      <c r="BB234" s="128"/>
      <c r="BC234" s="128"/>
      <c r="BD234" s="128"/>
      <c r="BE234" s="128"/>
      <c r="BF234" s="128"/>
      <c r="BG234" s="128"/>
      <c r="BH234" s="128"/>
      <c r="BI234" s="128"/>
      <c r="BJ234" s="128"/>
      <c r="BK234" s="128"/>
      <c r="BL234" s="128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128"/>
      <c r="CA234" s="128"/>
      <c r="CB234" s="128"/>
      <c r="CC234" s="128"/>
      <c r="CD234" s="128"/>
      <c r="CE234" s="128"/>
      <c r="CF234" s="128"/>
      <c r="CG234" s="128"/>
      <c r="CH234" s="128"/>
      <c r="CI234" s="128"/>
      <c r="CJ234" s="128"/>
      <c r="CK234" s="128"/>
      <c r="CL234" s="128"/>
      <c r="CM234" s="128"/>
      <c r="CN234" s="128"/>
      <c r="CO234" s="128"/>
      <c r="CP234" s="128"/>
      <c r="CQ234" s="128"/>
      <c r="CR234" s="128"/>
      <c r="CS234" s="128"/>
      <c r="CT234" s="128"/>
      <c r="CU234" s="128"/>
      <c r="CV234" s="128"/>
      <c r="CW234" s="42"/>
      <c r="CX234" s="128"/>
      <c r="CY234" s="128"/>
      <c r="CZ234" s="128"/>
      <c r="DA234" s="128"/>
      <c r="DB234" s="128"/>
      <c r="DC234" s="128"/>
      <c r="DD234" s="128"/>
      <c r="DE234" s="128"/>
      <c r="DF234" s="128"/>
      <c r="DG234" s="128"/>
      <c r="DH234" s="128"/>
      <c r="DI234" s="128"/>
      <c r="DJ234" s="128"/>
      <c r="DK234" s="128"/>
      <c r="DL234" s="128"/>
      <c r="DM234" s="128"/>
      <c r="DN234" s="128"/>
      <c r="DO234" s="128"/>
      <c r="DP234" s="128"/>
      <c r="DQ234" s="128"/>
      <c r="DR234" s="128"/>
      <c r="DS234" s="128"/>
      <c r="DT234" s="128"/>
      <c r="DU234" s="128"/>
      <c r="DV234" s="128"/>
      <c r="DW234" s="128"/>
      <c r="DX234" s="128"/>
      <c r="DY234" s="128"/>
      <c r="DZ234" s="128"/>
      <c r="EA234" s="128"/>
      <c r="EB234" s="128"/>
      <c r="EC234" s="128"/>
      <c r="ED234" s="128"/>
      <c r="EE234" s="128"/>
      <c r="EF234" s="128"/>
      <c r="EG234" s="42"/>
      <c r="EH234" s="128"/>
      <c r="EI234" s="128"/>
      <c r="EJ234" s="128"/>
      <c r="EK234" s="128"/>
      <c r="EL234" s="128"/>
      <c r="EM234" s="128"/>
      <c r="EN234" s="128"/>
      <c r="EO234" s="128"/>
      <c r="EP234" s="128"/>
      <c r="EQ234" s="128"/>
      <c r="ER234" s="128"/>
      <c r="ES234" s="128"/>
      <c r="ET234" s="128"/>
      <c r="EU234" s="128"/>
      <c r="EV234" s="128"/>
      <c r="EW234" s="128"/>
      <c r="EX234" s="128"/>
      <c r="EY234" s="128"/>
      <c r="EZ234" s="128"/>
      <c r="FA234" s="128"/>
      <c r="FB234" s="128"/>
      <c r="FC234" s="128"/>
      <c r="FD234" s="128"/>
      <c r="FE234" s="128"/>
      <c r="FF234" s="128"/>
      <c r="FG234" s="128"/>
      <c r="FH234" s="128"/>
      <c r="FI234" s="128"/>
      <c r="FJ234" s="128"/>
      <c r="FK234" s="128"/>
      <c r="FL234" s="128"/>
      <c r="FM234" s="128"/>
      <c r="FN234" s="128"/>
      <c r="FO234" s="128"/>
      <c r="FP234" s="128"/>
      <c r="FQ234" s="42"/>
      <c r="FR234" s="42"/>
      <c r="FS234" s="42"/>
      <c r="FT234" s="42"/>
      <c r="FU234" s="42"/>
      <c r="FV234" s="128"/>
      <c r="FW234" s="128"/>
      <c r="FX234" s="128"/>
      <c r="FY234" s="128"/>
      <c r="FZ234" s="128"/>
      <c r="GA234" s="128"/>
      <c r="GB234" s="128"/>
      <c r="GC234" s="128"/>
      <c r="GD234" s="128"/>
      <c r="GE234" s="128"/>
      <c r="GF234" s="128"/>
      <c r="GG234" s="128"/>
      <c r="GH234" s="128"/>
      <c r="GI234" s="128"/>
      <c r="GJ234" s="128"/>
      <c r="GK234" s="128"/>
      <c r="GL234" s="128"/>
      <c r="GM234" s="128"/>
      <c r="GN234" s="128"/>
      <c r="GO234" s="128"/>
      <c r="GP234" s="128"/>
      <c r="GQ234" s="128"/>
      <c r="GR234" s="128"/>
      <c r="GS234" s="128"/>
      <c r="GT234" s="128"/>
      <c r="GU234" s="128"/>
      <c r="GV234" s="128"/>
      <c r="GW234" s="128"/>
      <c r="GX234" s="128"/>
      <c r="GY234" s="128"/>
      <c r="GZ234" s="128"/>
      <c r="HA234" s="128"/>
      <c r="HB234" s="128"/>
      <c r="HC234" s="128"/>
      <c r="HD234" s="128"/>
      <c r="HE234" s="128"/>
      <c r="HF234" s="128"/>
      <c r="HG234" s="128"/>
      <c r="HH234" s="128"/>
      <c r="HI234" s="128"/>
      <c r="HJ234" s="128"/>
      <c r="HK234" s="128"/>
      <c r="HL234" s="128"/>
      <c r="HM234" s="128"/>
      <c r="HN234" s="128"/>
      <c r="HO234" s="128"/>
      <c r="HP234" s="128"/>
      <c r="HQ234" s="128"/>
      <c r="HR234" s="128"/>
      <c r="HS234" s="128"/>
      <c r="HT234" s="128"/>
      <c r="HU234" s="128"/>
      <c r="HV234" s="128"/>
      <c r="HW234" s="128"/>
      <c r="HX234" s="128"/>
      <c r="HY234" s="128"/>
      <c r="HZ234" s="128"/>
      <c r="IA234" s="128"/>
      <c r="IB234" s="128"/>
      <c r="IC234" s="128"/>
      <c r="ID234" s="128"/>
      <c r="IE234" s="128"/>
      <c r="IF234" s="128"/>
      <c r="IG234" s="128"/>
      <c r="IH234" s="128"/>
      <c r="II234" s="128"/>
      <c r="IJ234" s="128"/>
      <c r="IK234" s="128"/>
      <c r="IL234" s="128"/>
      <c r="IM234" s="128"/>
      <c r="IN234" s="128"/>
      <c r="IO234" s="128"/>
      <c r="IP234" s="128"/>
      <c r="IQ234" s="128"/>
      <c r="IR234" s="128"/>
      <c r="IS234" s="128"/>
      <c r="IT234" s="128"/>
      <c r="IU234" s="128"/>
      <c r="IV234" s="128"/>
      <c r="IW234" s="128"/>
      <c r="IX234" s="128"/>
      <c r="IY234" s="128"/>
      <c r="IZ234" s="128"/>
      <c r="JA234" s="128"/>
    </row>
    <row r="235" spans="2:261" s="17" customFormat="1" x14ac:dyDescent="0.25">
      <c r="B235" s="33"/>
      <c r="F235" s="35"/>
      <c r="G235" s="111"/>
      <c r="H235" s="33"/>
      <c r="I235" s="33"/>
      <c r="J235" s="42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  <c r="AA235" s="128"/>
      <c r="AB235" s="128"/>
      <c r="AC235" s="128"/>
      <c r="AD235" s="128"/>
      <c r="AE235" s="128"/>
      <c r="AF235" s="128"/>
      <c r="AG235" s="128"/>
      <c r="AH235" s="128"/>
      <c r="AI235" s="128"/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  <c r="AY235" s="128"/>
      <c r="AZ235" s="128"/>
      <c r="BA235" s="128"/>
      <c r="BB235" s="128"/>
      <c r="BC235" s="128"/>
      <c r="BD235" s="128"/>
      <c r="BE235" s="128"/>
      <c r="BF235" s="128"/>
      <c r="BG235" s="128"/>
      <c r="BH235" s="128"/>
      <c r="BI235" s="128"/>
      <c r="BJ235" s="128"/>
      <c r="BK235" s="128"/>
      <c r="BL235" s="128"/>
      <c r="BM235" s="42"/>
      <c r="BN235" s="42"/>
      <c r="BO235" s="42"/>
      <c r="BP235" s="42"/>
      <c r="BQ235" s="42"/>
      <c r="BR235" s="42"/>
      <c r="BS235" s="42"/>
      <c r="BT235" s="42"/>
      <c r="BU235" s="42"/>
      <c r="BV235" s="42"/>
      <c r="BW235" s="42"/>
      <c r="BX235" s="42"/>
      <c r="BY235" s="42"/>
      <c r="BZ235" s="128"/>
      <c r="CA235" s="128"/>
      <c r="CB235" s="128"/>
      <c r="CC235" s="128"/>
      <c r="CD235" s="128"/>
      <c r="CE235" s="128"/>
      <c r="CF235" s="128"/>
      <c r="CG235" s="128"/>
      <c r="CH235" s="128"/>
      <c r="CI235" s="128"/>
      <c r="CJ235" s="128"/>
      <c r="CK235" s="128"/>
      <c r="CL235" s="128"/>
      <c r="CM235" s="128"/>
      <c r="CN235" s="128"/>
      <c r="CO235" s="128"/>
      <c r="CP235" s="128"/>
      <c r="CQ235" s="128"/>
      <c r="CR235" s="128"/>
      <c r="CS235" s="128"/>
      <c r="CT235" s="128"/>
      <c r="CU235" s="128"/>
      <c r="CV235" s="128"/>
      <c r="CW235" s="42"/>
      <c r="CX235" s="128"/>
      <c r="CY235" s="128"/>
      <c r="CZ235" s="128"/>
      <c r="DA235" s="128"/>
      <c r="DB235" s="128"/>
      <c r="DC235" s="128"/>
      <c r="DD235" s="128"/>
      <c r="DE235" s="128"/>
      <c r="DF235" s="128"/>
      <c r="DG235" s="128"/>
      <c r="DH235" s="128"/>
      <c r="DI235" s="128"/>
      <c r="DJ235" s="128"/>
      <c r="DK235" s="128"/>
      <c r="DL235" s="128"/>
      <c r="DM235" s="128"/>
      <c r="DN235" s="128"/>
      <c r="DO235" s="128"/>
      <c r="DP235" s="128"/>
      <c r="DQ235" s="128"/>
      <c r="DR235" s="128"/>
      <c r="DS235" s="128"/>
      <c r="DT235" s="128"/>
      <c r="DU235" s="128"/>
      <c r="DV235" s="128"/>
      <c r="DW235" s="128"/>
      <c r="DX235" s="128"/>
      <c r="DY235" s="128"/>
      <c r="DZ235" s="128"/>
      <c r="EA235" s="128"/>
      <c r="EB235" s="128"/>
      <c r="EC235" s="128"/>
      <c r="ED235" s="128"/>
      <c r="EE235" s="128"/>
      <c r="EF235" s="128"/>
      <c r="EG235" s="42"/>
      <c r="EH235" s="128"/>
      <c r="EI235" s="128"/>
      <c r="EJ235" s="128"/>
      <c r="EK235" s="128"/>
      <c r="EL235" s="128"/>
      <c r="EM235" s="128"/>
      <c r="EN235" s="128"/>
      <c r="EO235" s="128"/>
      <c r="EP235" s="128"/>
      <c r="EQ235" s="128"/>
      <c r="ER235" s="128"/>
      <c r="ES235" s="128"/>
      <c r="ET235" s="128"/>
      <c r="EU235" s="128"/>
      <c r="EV235" s="128"/>
      <c r="EW235" s="128"/>
      <c r="EX235" s="128"/>
      <c r="EY235" s="128"/>
      <c r="EZ235" s="128"/>
      <c r="FA235" s="128"/>
      <c r="FB235" s="128"/>
      <c r="FC235" s="128"/>
      <c r="FD235" s="128"/>
      <c r="FE235" s="128"/>
      <c r="FF235" s="128"/>
      <c r="FG235" s="128"/>
      <c r="FH235" s="128"/>
      <c r="FI235" s="128"/>
      <c r="FJ235" s="128"/>
      <c r="FK235" s="128"/>
      <c r="FL235" s="128"/>
      <c r="FM235" s="128"/>
      <c r="FN235" s="128"/>
      <c r="FO235" s="128"/>
      <c r="FP235" s="128"/>
      <c r="FQ235" s="42"/>
      <c r="FR235" s="42"/>
      <c r="FS235" s="42"/>
      <c r="FT235" s="42"/>
      <c r="FU235" s="42"/>
      <c r="FV235" s="128"/>
      <c r="FW235" s="128"/>
      <c r="FX235" s="128"/>
      <c r="FY235" s="128"/>
      <c r="FZ235" s="128"/>
      <c r="GA235" s="128"/>
      <c r="GB235" s="128"/>
      <c r="GC235" s="128"/>
      <c r="GD235" s="128"/>
      <c r="GE235" s="128"/>
      <c r="GF235" s="128"/>
      <c r="GG235" s="128"/>
      <c r="GH235" s="128"/>
      <c r="GI235" s="128"/>
      <c r="GJ235" s="128"/>
      <c r="GK235" s="128"/>
      <c r="GL235" s="128"/>
      <c r="GM235" s="128"/>
      <c r="GN235" s="128"/>
      <c r="GO235" s="128"/>
      <c r="GP235" s="128"/>
      <c r="GQ235" s="128"/>
      <c r="GR235" s="128"/>
      <c r="GS235" s="128"/>
      <c r="GT235" s="128"/>
      <c r="GU235" s="128"/>
      <c r="GV235" s="128"/>
      <c r="GW235" s="128"/>
      <c r="GX235" s="128"/>
      <c r="GY235" s="128"/>
      <c r="GZ235" s="128"/>
      <c r="HA235" s="128"/>
      <c r="HB235" s="128"/>
      <c r="HC235" s="128"/>
      <c r="HD235" s="128"/>
      <c r="HE235" s="128"/>
      <c r="HF235" s="128"/>
      <c r="HG235" s="128"/>
      <c r="HH235" s="128"/>
      <c r="HI235" s="128"/>
      <c r="HJ235" s="128"/>
      <c r="HK235" s="128"/>
      <c r="HL235" s="128"/>
      <c r="HM235" s="128"/>
      <c r="HN235" s="128"/>
      <c r="HO235" s="128"/>
      <c r="HP235" s="128"/>
      <c r="HQ235" s="128"/>
      <c r="HR235" s="128"/>
      <c r="HS235" s="128"/>
      <c r="HT235" s="128"/>
      <c r="HU235" s="128"/>
      <c r="HV235" s="128"/>
      <c r="HW235" s="128"/>
      <c r="HX235" s="128"/>
      <c r="HY235" s="128"/>
      <c r="HZ235" s="128"/>
      <c r="IA235" s="128"/>
      <c r="IB235" s="128"/>
      <c r="IC235" s="128"/>
      <c r="ID235" s="128"/>
      <c r="IE235" s="128"/>
      <c r="IF235" s="128"/>
      <c r="IG235" s="128"/>
      <c r="IH235" s="128"/>
      <c r="II235" s="128"/>
      <c r="IJ235" s="128"/>
      <c r="IK235" s="128"/>
      <c r="IL235" s="128"/>
      <c r="IM235" s="128"/>
      <c r="IN235" s="128"/>
      <c r="IO235" s="128"/>
      <c r="IP235" s="128"/>
      <c r="IQ235" s="128"/>
      <c r="IR235" s="128"/>
      <c r="IS235" s="128"/>
      <c r="IT235" s="128"/>
      <c r="IU235" s="128"/>
      <c r="IV235" s="128"/>
      <c r="IW235" s="128"/>
      <c r="IX235" s="128"/>
      <c r="IY235" s="128"/>
      <c r="IZ235" s="128"/>
      <c r="JA235" s="128"/>
    </row>
    <row r="236" spans="2:261" s="17" customFormat="1" x14ac:dyDescent="0.25">
      <c r="B236" s="33"/>
      <c r="F236" s="35"/>
      <c r="G236" s="111"/>
      <c r="H236" s="33"/>
      <c r="I236" s="33"/>
      <c r="J236" s="42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  <c r="AA236" s="128"/>
      <c r="AB236" s="128"/>
      <c r="AC236" s="128"/>
      <c r="AD236" s="128"/>
      <c r="AE236" s="128"/>
      <c r="AF236" s="128"/>
      <c r="AG236" s="128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  <c r="AY236" s="128"/>
      <c r="AZ236" s="128"/>
      <c r="BA236" s="128"/>
      <c r="BB236" s="128"/>
      <c r="BC236" s="128"/>
      <c r="BD236" s="128"/>
      <c r="BE236" s="128"/>
      <c r="BF236" s="128"/>
      <c r="BG236" s="128"/>
      <c r="BH236" s="128"/>
      <c r="BI236" s="128"/>
      <c r="BJ236" s="128"/>
      <c r="BK236" s="128"/>
      <c r="BL236" s="128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  <c r="BZ236" s="128"/>
      <c r="CA236" s="128"/>
      <c r="CB236" s="128"/>
      <c r="CC236" s="128"/>
      <c r="CD236" s="128"/>
      <c r="CE236" s="128"/>
      <c r="CF236" s="128"/>
      <c r="CG236" s="128"/>
      <c r="CH236" s="128"/>
      <c r="CI236" s="128"/>
      <c r="CJ236" s="128"/>
      <c r="CK236" s="128"/>
      <c r="CL236" s="128"/>
      <c r="CM236" s="128"/>
      <c r="CN236" s="128"/>
      <c r="CO236" s="128"/>
      <c r="CP236" s="128"/>
      <c r="CQ236" s="128"/>
      <c r="CR236" s="128"/>
      <c r="CS236" s="128"/>
      <c r="CT236" s="128"/>
      <c r="CU236" s="128"/>
      <c r="CV236" s="128"/>
      <c r="CW236" s="42"/>
      <c r="CX236" s="128"/>
      <c r="CY236" s="128"/>
      <c r="CZ236" s="128"/>
      <c r="DA236" s="128"/>
      <c r="DB236" s="128"/>
      <c r="DC236" s="128"/>
      <c r="DD236" s="128"/>
      <c r="DE236" s="128"/>
      <c r="DF236" s="128"/>
      <c r="DG236" s="128"/>
      <c r="DH236" s="128"/>
      <c r="DI236" s="128"/>
      <c r="DJ236" s="128"/>
      <c r="DK236" s="128"/>
      <c r="DL236" s="128"/>
      <c r="DM236" s="128"/>
      <c r="DN236" s="128"/>
      <c r="DO236" s="128"/>
      <c r="DP236" s="128"/>
      <c r="DQ236" s="128"/>
      <c r="DR236" s="128"/>
      <c r="DS236" s="128"/>
      <c r="DT236" s="128"/>
      <c r="DU236" s="128"/>
      <c r="DV236" s="128"/>
      <c r="DW236" s="128"/>
      <c r="DX236" s="128"/>
      <c r="DY236" s="128"/>
      <c r="DZ236" s="128"/>
      <c r="EA236" s="128"/>
      <c r="EB236" s="128"/>
      <c r="EC236" s="128"/>
      <c r="ED236" s="128"/>
      <c r="EE236" s="128"/>
      <c r="EF236" s="128"/>
      <c r="EG236" s="42"/>
      <c r="EH236" s="128"/>
      <c r="EI236" s="128"/>
      <c r="EJ236" s="128"/>
      <c r="EK236" s="128"/>
      <c r="EL236" s="128"/>
      <c r="EM236" s="128"/>
      <c r="EN236" s="128"/>
      <c r="EO236" s="128"/>
      <c r="EP236" s="128"/>
      <c r="EQ236" s="128"/>
      <c r="ER236" s="128"/>
      <c r="ES236" s="128"/>
      <c r="ET236" s="128"/>
      <c r="EU236" s="128"/>
      <c r="EV236" s="128"/>
      <c r="EW236" s="128"/>
      <c r="EX236" s="128"/>
      <c r="EY236" s="128"/>
      <c r="EZ236" s="128"/>
      <c r="FA236" s="128"/>
      <c r="FB236" s="128"/>
      <c r="FC236" s="128"/>
      <c r="FD236" s="128"/>
      <c r="FE236" s="128"/>
      <c r="FF236" s="128"/>
      <c r="FG236" s="128"/>
      <c r="FH236" s="128"/>
      <c r="FI236" s="128"/>
      <c r="FJ236" s="128"/>
      <c r="FK236" s="128"/>
      <c r="FL236" s="128"/>
      <c r="FM236" s="128"/>
      <c r="FN236" s="128"/>
      <c r="FO236" s="128"/>
      <c r="FP236" s="128"/>
      <c r="FQ236" s="42"/>
      <c r="FR236" s="42"/>
      <c r="FS236" s="42"/>
      <c r="FT236" s="42"/>
      <c r="FU236" s="42"/>
      <c r="FV236" s="128"/>
      <c r="FW236" s="128"/>
      <c r="FX236" s="128"/>
      <c r="FY236" s="128"/>
      <c r="FZ236" s="128"/>
      <c r="GA236" s="128"/>
      <c r="GB236" s="128"/>
      <c r="GC236" s="128"/>
      <c r="GD236" s="128"/>
      <c r="GE236" s="128"/>
      <c r="GF236" s="128"/>
      <c r="GG236" s="128"/>
      <c r="GH236" s="128"/>
      <c r="GI236" s="128"/>
      <c r="GJ236" s="128"/>
      <c r="GK236" s="128"/>
      <c r="GL236" s="128"/>
      <c r="GM236" s="128"/>
      <c r="GN236" s="128"/>
      <c r="GO236" s="128"/>
      <c r="GP236" s="128"/>
      <c r="GQ236" s="128"/>
      <c r="GR236" s="128"/>
      <c r="GS236" s="128"/>
      <c r="GT236" s="128"/>
      <c r="GU236" s="128"/>
      <c r="GV236" s="128"/>
      <c r="GW236" s="128"/>
      <c r="GX236" s="128"/>
      <c r="GY236" s="128"/>
      <c r="GZ236" s="128"/>
      <c r="HA236" s="128"/>
      <c r="HB236" s="128"/>
      <c r="HC236" s="128"/>
      <c r="HD236" s="128"/>
      <c r="HE236" s="128"/>
      <c r="HF236" s="128"/>
      <c r="HG236" s="128"/>
      <c r="HH236" s="128"/>
      <c r="HI236" s="128"/>
      <c r="HJ236" s="128"/>
      <c r="HK236" s="128"/>
      <c r="HL236" s="128"/>
      <c r="HM236" s="128"/>
      <c r="HN236" s="128"/>
      <c r="HO236" s="128"/>
      <c r="HP236" s="128"/>
      <c r="HQ236" s="128"/>
      <c r="HR236" s="128"/>
      <c r="HS236" s="128"/>
      <c r="HT236" s="128"/>
      <c r="HU236" s="128"/>
      <c r="HV236" s="128"/>
      <c r="HW236" s="128"/>
      <c r="HX236" s="128"/>
      <c r="HY236" s="128"/>
      <c r="HZ236" s="128"/>
      <c r="IA236" s="128"/>
      <c r="IB236" s="128"/>
      <c r="IC236" s="128"/>
      <c r="ID236" s="128"/>
      <c r="IE236" s="128"/>
      <c r="IF236" s="128"/>
      <c r="IG236" s="128"/>
      <c r="IH236" s="128"/>
      <c r="II236" s="128"/>
      <c r="IJ236" s="128"/>
      <c r="IK236" s="128"/>
      <c r="IL236" s="128"/>
      <c r="IM236" s="128"/>
      <c r="IN236" s="128"/>
      <c r="IO236" s="128"/>
      <c r="IP236" s="128"/>
      <c r="IQ236" s="128"/>
      <c r="IR236" s="128"/>
      <c r="IS236" s="128"/>
      <c r="IT236" s="128"/>
      <c r="IU236" s="128"/>
      <c r="IV236" s="128"/>
      <c r="IW236" s="128"/>
      <c r="IX236" s="128"/>
      <c r="IY236" s="128"/>
      <c r="IZ236" s="128"/>
      <c r="JA236" s="128"/>
    </row>
    <row r="237" spans="2:261" s="17" customFormat="1" x14ac:dyDescent="0.25">
      <c r="B237" s="33"/>
      <c r="F237" s="35"/>
      <c r="G237" s="111"/>
      <c r="H237" s="33"/>
      <c r="I237" s="33"/>
      <c r="J237" s="42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  <c r="AA237" s="128"/>
      <c r="AB237" s="128"/>
      <c r="AC237" s="128"/>
      <c r="AD237" s="128"/>
      <c r="AE237" s="128"/>
      <c r="AF237" s="128"/>
      <c r="AG237" s="128"/>
      <c r="AH237" s="128"/>
      <c r="AI237" s="128"/>
      <c r="AJ237" s="128"/>
      <c r="AK237" s="128"/>
      <c r="AL237" s="128"/>
      <c r="AM237" s="128"/>
      <c r="AN237" s="128"/>
      <c r="AO237" s="128"/>
      <c r="AP237" s="128"/>
      <c r="AQ237" s="128"/>
      <c r="AR237" s="128"/>
      <c r="AS237" s="128"/>
      <c r="AT237" s="128"/>
      <c r="AU237" s="128"/>
      <c r="AV237" s="128"/>
      <c r="AW237" s="128"/>
      <c r="AX237" s="128"/>
      <c r="AY237" s="128"/>
      <c r="AZ237" s="128"/>
      <c r="BA237" s="128"/>
      <c r="BB237" s="128"/>
      <c r="BC237" s="128"/>
      <c r="BD237" s="128"/>
      <c r="BE237" s="128"/>
      <c r="BF237" s="128"/>
      <c r="BG237" s="128"/>
      <c r="BH237" s="128"/>
      <c r="BI237" s="128"/>
      <c r="BJ237" s="128"/>
      <c r="BK237" s="128"/>
      <c r="BL237" s="128"/>
      <c r="BM237" s="42"/>
      <c r="BN237" s="42"/>
      <c r="BO237" s="42"/>
      <c r="BP237" s="42"/>
      <c r="BQ237" s="42"/>
      <c r="BR237" s="42"/>
      <c r="BS237" s="42"/>
      <c r="BT237" s="42"/>
      <c r="BU237" s="42"/>
      <c r="BV237" s="42"/>
      <c r="BW237" s="42"/>
      <c r="BX237" s="42"/>
      <c r="BY237" s="42"/>
      <c r="BZ237" s="128"/>
      <c r="CA237" s="128"/>
      <c r="CB237" s="128"/>
      <c r="CC237" s="128"/>
      <c r="CD237" s="128"/>
      <c r="CE237" s="128"/>
      <c r="CF237" s="128"/>
      <c r="CG237" s="128"/>
      <c r="CH237" s="128"/>
      <c r="CI237" s="128"/>
      <c r="CJ237" s="128"/>
      <c r="CK237" s="128"/>
      <c r="CL237" s="128"/>
      <c r="CM237" s="128"/>
      <c r="CN237" s="128"/>
      <c r="CO237" s="128"/>
      <c r="CP237" s="128"/>
      <c r="CQ237" s="128"/>
      <c r="CR237" s="128"/>
      <c r="CS237" s="128"/>
      <c r="CT237" s="128"/>
      <c r="CU237" s="128"/>
      <c r="CV237" s="128"/>
      <c r="CW237" s="42"/>
      <c r="CX237" s="128"/>
      <c r="CY237" s="128"/>
      <c r="CZ237" s="128"/>
      <c r="DA237" s="128"/>
      <c r="DB237" s="128"/>
      <c r="DC237" s="128"/>
      <c r="DD237" s="128"/>
      <c r="DE237" s="128"/>
      <c r="DF237" s="128"/>
      <c r="DG237" s="128"/>
      <c r="DH237" s="128"/>
      <c r="DI237" s="128"/>
      <c r="DJ237" s="128"/>
      <c r="DK237" s="128"/>
      <c r="DL237" s="128"/>
      <c r="DM237" s="128"/>
      <c r="DN237" s="128"/>
      <c r="DO237" s="128"/>
      <c r="DP237" s="128"/>
      <c r="DQ237" s="128"/>
      <c r="DR237" s="128"/>
      <c r="DS237" s="128"/>
      <c r="DT237" s="128"/>
      <c r="DU237" s="128"/>
      <c r="DV237" s="128"/>
      <c r="DW237" s="128"/>
      <c r="DX237" s="128"/>
      <c r="DY237" s="128"/>
      <c r="DZ237" s="128"/>
      <c r="EA237" s="128"/>
      <c r="EB237" s="128"/>
      <c r="EC237" s="128"/>
      <c r="ED237" s="128"/>
      <c r="EE237" s="128"/>
      <c r="EF237" s="128"/>
      <c r="EG237" s="42"/>
      <c r="EH237" s="128"/>
      <c r="EI237" s="128"/>
      <c r="EJ237" s="128"/>
      <c r="EK237" s="128"/>
      <c r="EL237" s="128"/>
      <c r="EM237" s="128"/>
      <c r="EN237" s="128"/>
      <c r="EO237" s="128"/>
      <c r="EP237" s="128"/>
      <c r="EQ237" s="128"/>
      <c r="ER237" s="128"/>
      <c r="ES237" s="128"/>
      <c r="ET237" s="128"/>
      <c r="EU237" s="128"/>
      <c r="EV237" s="128"/>
      <c r="EW237" s="128"/>
      <c r="EX237" s="128"/>
      <c r="EY237" s="128"/>
      <c r="EZ237" s="128"/>
      <c r="FA237" s="128"/>
      <c r="FB237" s="128"/>
      <c r="FC237" s="128"/>
      <c r="FD237" s="128"/>
      <c r="FE237" s="128"/>
      <c r="FF237" s="128"/>
      <c r="FG237" s="128"/>
      <c r="FH237" s="128"/>
      <c r="FI237" s="128"/>
      <c r="FJ237" s="128"/>
      <c r="FK237" s="128"/>
      <c r="FL237" s="128"/>
      <c r="FM237" s="128"/>
      <c r="FN237" s="128"/>
      <c r="FO237" s="128"/>
      <c r="FP237" s="128"/>
      <c r="FQ237" s="42"/>
      <c r="FR237" s="42"/>
      <c r="FS237" s="42"/>
      <c r="FT237" s="42"/>
      <c r="FU237" s="42"/>
      <c r="FV237" s="128"/>
      <c r="FW237" s="128"/>
      <c r="FX237" s="128"/>
      <c r="FY237" s="128"/>
      <c r="FZ237" s="128"/>
      <c r="GA237" s="128"/>
      <c r="GB237" s="128"/>
      <c r="GC237" s="128"/>
      <c r="GD237" s="128"/>
      <c r="GE237" s="128"/>
      <c r="GF237" s="128"/>
      <c r="GG237" s="128"/>
      <c r="GH237" s="128"/>
      <c r="GI237" s="128"/>
      <c r="GJ237" s="128"/>
      <c r="GK237" s="128"/>
      <c r="GL237" s="128"/>
      <c r="GM237" s="128"/>
      <c r="GN237" s="128"/>
      <c r="GO237" s="128"/>
      <c r="GP237" s="128"/>
      <c r="GQ237" s="128"/>
      <c r="GR237" s="128"/>
      <c r="GS237" s="128"/>
      <c r="GT237" s="128"/>
      <c r="GU237" s="128"/>
      <c r="GV237" s="128"/>
      <c r="GW237" s="128"/>
      <c r="GX237" s="128"/>
      <c r="GY237" s="128"/>
      <c r="GZ237" s="128"/>
      <c r="HA237" s="128"/>
      <c r="HB237" s="128"/>
      <c r="HC237" s="128"/>
      <c r="HD237" s="128"/>
      <c r="HE237" s="128"/>
      <c r="HF237" s="128"/>
      <c r="HG237" s="128"/>
      <c r="HH237" s="128"/>
      <c r="HI237" s="128"/>
      <c r="HJ237" s="128"/>
      <c r="HK237" s="128"/>
      <c r="HL237" s="128"/>
      <c r="HM237" s="128"/>
      <c r="HN237" s="128"/>
      <c r="HO237" s="128"/>
      <c r="HP237" s="128"/>
      <c r="HQ237" s="128"/>
      <c r="HR237" s="128"/>
      <c r="HS237" s="128"/>
      <c r="HT237" s="128"/>
      <c r="HU237" s="128"/>
      <c r="HV237" s="128"/>
      <c r="HW237" s="128"/>
      <c r="HX237" s="128"/>
      <c r="HY237" s="128"/>
      <c r="HZ237" s="128"/>
      <c r="IA237" s="128"/>
      <c r="IB237" s="128"/>
      <c r="IC237" s="128"/>
      <c r="ID237" s="128"/>
      <c r="IE237" s="128"/>
      <c r="IF237" s="128"/>
      <c r="IG237" s="128"/>
      <c r="IH237" s="128"/>
      <c r="II237" s="128"/>
      <c r="IJ237" s="128"/>
      <c r="IK237" s="128"/>
      <c r="IL237" s="128"/>
      <c r="IM237" s="128"/>
      <c r="IN237" s="128"/>
      <c r="IO237" s="128"/>
      <c r="IP237" s="128"/>
      <c r="IQ237" s="128"/>
      <c r="IR237" s="128"/>
      <c r="IS237" s="128"/>
      <c r="IT237" s="128"/>
      <c r="IU237" s="128"/>
      <c r="IV237" s="128"/>
      <c r="IW237" s="128"/>
      <c r="IX237" s="128"/>
      <c r="IY237" s="128"/>
      <c r="IZ237" s="128"/>
      <c r="JA237" s="128"/>
    </row>
    <row r="238" spans="2:261" s="17" customFormat="1" x14ac:dyDescent="0.25">
      <c r="B238" s="33"/>
      <c r="F238" s="35"/>
      <c r="G238" s="111"/>
      <c r="H238" s="33"/>
      <c r="I238" s="33"/>
      <c r="J238" s="42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  <c r="AA238" s="128"/>
      <c r="AB238" s="128"/>
      <c r="AC238" s="128"/>
      <c r="AD238" s="128"/>
      <c r="AE238" s="128"/>
      <c r="AF238" s="128"/>
      <c r="AG238" s="12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8"/>
      <c r="AZ238" s="128"/>
      <c r="BA238" s="128"/>
      <c r="BB238" s="128"/>
      <c r="BC238" s="128"/>
      <c r="BD238" s="128"/>
      <c r="BE238" s="128"/>
      <c r="BF238" s="128"/>
      <c r="BG238" s="128"/>
      <c r="BH238" s="128"/>
      <c r="BI238" s="128"/>
      <c r="BJ238" s="128"/>
      <c r="BK238" s="128"/>
      <c r="BL238" s="128"/>
      <c r="BM238" s="42"/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  <c r="BZ238" s="128"/>
      <c r="CA238" s="128"/>
      <c r="CB238" s="128"/>
      <c r="CC238" s="128"/>
      <c r="CD238" s="128"/>
      <c r="CE238" s="128"/>
      <c r="CF238" s="128"/>
      <c r="CG238" s="128"/>
      <c r="CH238" s="128"/>
      <c r="CI238" s="128"/>
      <c r="CJ238" s="128"/>
      <c r="CK238" s="128"/>
      <c r="CL238" s="128"/>
      <c r="CM238" s="128"/>
      <c r="CN238" s="128"/>
      <c r="CO238" s="128"/>
      <c r="CP238" s="128"/>
      <c r="CQ238" s="128"/>
      <c r="CR238" s="128"/>
      <c r="CS238" s="128"/>
      <c r="CT238" s="128"/>
      <c r="CU238" s="128"/>
      <c r="CV238" s="128"/>
      <c r="CW238" s="42"/>
      <c r="CX238" s="128"/>
      <c r="CY238" s="128"/>
      <c r="CZ238" s="128"/>
      <c r="DA238" s="128"/>
      <c r="DB238" s="128"/>
      <c r="DC238" s="128"/>
      <c r="DD238" s="128"/>
      <c r="DE238" s="128"/>
      <c r="DF238" s="128"/>
      <c r="DG238" s="128"/>
      <c r="DH238" s="128"/>
      <c r="DI238" s="128"/>
      <c r="DJ238" s="128"/>
      <c r="DK238" s="128"/>
      <c r="DL238" s="128"/>
      <c r="DM238" s="128"/>
      <c r="DN238" s="128"/>
      <c r="DO238" s="128"/>
      <c r="DP238" s="128"/>
      <c r="DQ238" s="128"/>
      <c r="DR238" s="128"/>
      <c r="DS238" s="128"/>
      <c r="DT238" s="128"/>
      <c r="DU238" s="128"/>
      <c r="DV238" s="128"/>
      <c r="DW238" s="128"/>
      <c r="DX238" s="128"/>
      <c r="DY238" s="128"/>
      <c r="DZ238" s="128"/>
      <c r="EA238" s="128"/>
      <c r="EB238" s="128"/>
      <c r="EC238" s="128"/>
      <c r="ED238" s="128"/>
      <c r="EE238" s="128"/>
      <c r="EF238" s="128"/>
      <c r="EG238" s="42"/>
      <c r="EH238" s="128"/>
      <c r="EI238" s="128"/>
      <c r="EJ238" s="128"/>
      <c r="EK238" s="128"/>
      <c r="EL238" s="128"/>
      <c r="EM238" s="128"/>
      <c r="EN238" s="128"/>
      <c r="EO238" s="128"/>
      <c r="EP238" s="128"/>
      <c r="EQ238" s="128"/>
      <c r="ER238" s="128"/>
      <c r="ES238" s="128"/>
      <c r="ET238" s="128"/>
      <c r="EU238" s="128"/>
      <c r="EV238" s="128"/>
      <c r="EW238" s="128"/>
      <c r="EX238" s="128"/>
      <c r="EY238" s="128"/>
      <c r="EZ238" s="128"/>
      <c r="FA238" s="128"/>
      <c r="FB238" s="128"/>
      <c r="FC238" s="128"/>
      <c r="FD238" s="128"/>
      <c r="FE238" s="128"/>
      <c r="FF238" s="128"/>
      <c r="FG238" s="128"/>
      <c r="FH238" s="128"/>
      <c r="FI238" s="128"/>
      <c r="FJ238" s="128"/>
      <c r="FK238" s="128"/>
      <c r="FL238" s="128"/>
      <c r="FM238" s="128"/>
      <c r="FN238" s="128"/>
      <c r="FO238" s="128"/>
      <c r="FP238" s="128"/>
      <c r="FQ238" s="42"/>
      <c r="FR238" s="42"/>
      <c r="FS238" s="42"/>
      <c r="FT238" s="42"/>
      <c r="FU238" s="42"/>
      <c r="FV238" s="128"/>
      <c r="FW238" s="128"/>
      <c r="FX238" s="128"/>
      <c r="FY238" s="128"/>
      <c r="FZ238" s="128"/>
      <c r="GA238" s="128"/>
      <c r="GB238" s="128"/>
      <c r="GC238" s="128"/>
      <c r="GD238" s="128"/>
      <c r="GE238" s="128"/>
      <c r="GF238" s="128"/>
      <c r="GG238" s="128"/>
      <c r="GH238" s="128"/>
      <c r="GI238" s="128"/>
      <c r="GJ238" s="128"/>
      <c r="GK238" s="128"/>
      <c r="GL238" s="128"/>
      <c r="GM238" s="128"/>
      <c r="GN238" s="128"/>
      <c r="GO238" s="128"/>
      <c r="GP238" s="128"/>
      <c r="GQ238" s="128"/>
      <c r="GR238" s="128"/>
      <c r="GS238" s="128"/>
      <c r="GT238" s="128"/>
      <c r="GU238" s="128"/>
      <c r="GV238" s="128"/>
      <c r="GW238" s="128"/>
      <c r="GX238" s="128"/>
      <c r="GY238" s="128"/>
      <c r="GZ238" s="128"/>
      <c r="HA238" s="128"/>
      <c r="HB238" s="128"/>
      <c r="HC238" s="128"/>
      <c r="HD238" s="128"/>
      <c r="HE238" s="128"/>
      <c r="HF238" s="128"/>
      <c r="HG238" s="128"/>
      <c r="HH238" s="128"/>
      <c r="HI238" s="128"/>
      <c r="HJ238" s="128"/>
      <c r="HK238" s="128"/>
      <c r="HL238" s="128"/>
      <c r="HM238" s="128"/>
      <c r="HN238" s="128"/>
      <c r="HO238" s="128"/>
      <c r="HP238" s="128"/>
      <c r="HQ238" s="128"/>
      <c r="HR238" s="128"/>
      <c r="HS238" s="128"/>
      <c r="HT238" s="128"/>
      <c r="HU238" s="128"/>
      <c r="HV238" s="128"/>
      <c r="HW238" s="128"/>
      <c r="HX238" s="128"/>
      <c r="HY238" s="128"/>
      <c r="HZ238" s="128"/>
      <c r="IA238" s="128"/>
      <c r="IB238" s="128"/>
      <c r="IC238" s="128"/>
      <c r="ID238" s="128"/>
      <c r="IE238" s="128"/>
      <c r="IF238" s="128"/>
      <c r="IG238" s="128"/>
      <c r="IH238" s="128"/>
      <c r="II238" s="128"/>
      <c r="IJ238" s="128"/>
      <c r="IK238" s="128"/>
      <c r="IL238" s="128"/>
      <c r="IM238" s="128"/>
      <c r="IN238" s="128"/>
      <c r="IO238" s="128"/>
      <c r="IP238" s="128"/>
      <c r="IQ238" s="128"/>
      <c r="IR238" s="128"/>
      <c r="IS238" s="128"/>
      <c r="IT238" s="128"/>
      <c r="IU238" s="128"/>
      <c r="IV238" s="128"/>
      <c r="IW238" s="128"/>
      <c r="IX238" s="128"/>
      <c r="IY238" s="128"/>
      <c r="IZ238" s="128"/>
      <c r="JA238" s="128"/>
    </row>
    <row r="239" spans="2:261" s="17" customFormat="1" x14ac:dyDescent="0.25">
      <c r="B239" s="33"/>
      <c r="F239" s="35"/>
      <c r="G239" s="111"/>
      <c r="H239" s="33"/>
      <c r="I239" s="33"/>
      <c r="J239" s="42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  <c r="AA239" s="128"/>
      <c r="AB239" s="128"/>
      <c r="AC239" s="128"/>
      <c r="AD239" s="128"/>
      <c r="AE239" s="128"/>
      <c r="AF239" s="128"/>
      <c r="AG239" s="128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8"/>
      <c r="AZ239" s="128"/>
      <c r="BA239" s="128"/>
      <c r="BB239" s="128"/>
      <c r="BC239" s="128"/>
      <c r="BD239" s="128"/>
      <c r="BE239" s="128"/>
      <c r="BF239" s="128"/>
      <c r="BG239" s="128"/>
      <c r="BH239" s="128"/>
      <c r="BI239" s="128"/>
      <c r="BJ239" s="128"/>
      <c r="BK239" s="128"/>
      <c r="BL239" s="128"/>
      <c r="BM239" s="42"/>
      <c r="BN239" s="42"/>
      <c r="BO239" s="42"/>
      <c r="BP239" s="42"/>
      <c r="BQ239" s="42"/>
      <c r="BR239" s="42"/>
      <c r="BS239" s="42"/>
      <c r="BT239" s="42"/>
      <c r="BU239" s="42"/>
      <c r="BV239" s="42"/>
      <c r="BW239" s="42"/>
      <c r="BX239" s="42"/>
      <c r="BY239" s="42"/>
      <c r="BZ239" s="128"/>
      <c r="CA239" s="128"/>
      <c r="CB239" s="128"/>
      <c r="CC239" s="128"/>
      <c r="CD239" s="128"/>
      <c r="CE239" s="128"/>
      <c r="CF239" s="128"/>
      <c r="CG239" s="128"/>
      <c r="CH239" s="128"/>
      <c r="CI239" s="128"/>
      <c r="CJ239" s="128"/>
      <c r="CK239" s="128"/>
      <c r="CL239" s="128"/>
      <c r="CM239" s="128"/>
      <c r="CN239" s="128"/>
      <c r="CO239" s="128"/>
      <c r="CP239" s="128"/>
      <c r="CQ239" s="128"/>
      <c r="CR239" s="128"/>
      <c r="CS239" s="128"/>
      <c r="CT239" s="128"/>
      <c r="CU239" s="128"/>
      <c r="CV239" s="128"/>
      <c r="CW239" s="42"/>
      <c r="CX239" s="128"/>
      <c r="CY239" s="128"/>
      <c r="CZ239" s="128"/>
      <c r="DA239" s="128"/>
      <c r="DB239" s="128"/>
      <c r="DC239" s="128"/>
      <c r="DD239" s="128"/>
      <c r="DE239" s="128"/>
      <c r="DF239" s="128"/>
      <c r="DG239" s="128"/>
      <c r="DH239" s="128"/>
      <c r="DI239" s="128"/>
      <c r="DJ239" s="128"/>
      <c r="DK239" s="128"/>
      <c r="DL239" s="128"/>
      <c r="DM239" s="128"/>
      <c r="DN239" s="128"/>
      <c r="DO239" s="128"/>
      <c r="DP239" s="128"/>
      <c r="DQ239" s="128"/>
      <c r="DR239" s="128"/>
      <c r="DS239" s="128"/>
      <c r="DT239" s="128"/>
      <c r="DU239" s="128"/>
      <c r="DV239" s="128"/>
      <c r="DW239" s="128"/>
      <c r="DX239" s="128"/>
      <c r="DY239" s="128"/>
      <c r="DZ239" s="128"/>
      <c r="EA239" s="128"/>
      <c r="EB239" s="128"/>
      <c r="EC239" s="128"/>
      <c r="ED239" s="128"/>
      <c r="EE239" s="128"/>
      <c r="EF239" s="128"/>
      <c r="EG239" s="42"/>
      <c r="EH239" s="128"/>
      <c r="EI239" s="128"/>
      <c r="EJ239" s="128"/>
      <c r="EK239" s="128"/>
      <c r="EL239" s="128"/>
      <c r="EM239" s="128"/>
      <c r="EN239" s="128"/>
      <c r="EO239" s="128"/>
      <c r="EP239" s="128"/>
      <c r="EQ239" s="128"/>
      <c r="ER239" s="128"/>
      <c r="ES239" s="128"/>
      <c r="ET239" s="128"/>
      <c r="EU239" s="128"/>
      <c r="EV239" s="128"/>
      <c r="EW239" s="128"/>
      <c r="EX239" s="128"/>
      <c r="EY239" s="128"/>
      <c r="EZ239" s="128"/>
      <c r="FA239" s="128"/>
      <c r="FB239" s="128"/>
      <c r="FC239" s="128"/>
      <c r="FD239" s="128"/>
      <c r="FE239" s="128"/>
      <c r="FF239" s="128"/>
      <c r="FG239" s="128"/>
      <c r="FH239" s="128"/>
      <c r="FI239" s="128"/>
      <c r="FJ239" s="128"/>
      <c r="FK239" s="128"/>
      <c r="FL239" s="128"/>
      <c r="FM239" s="128"/>
      <c r="FN239" s="128"/>
      <c r="FO239" s="128"/>
      <c r="FP239" s="128"/>
      <c r="FQ239" s="42"/>
      <c r="FR239" s="42"/>
      <c r="FS239" s="42"/>
      <c r="FT239" s="42"/>
      <c r="FU239" s="42"/>
      <c r="FV239" s="128"/>
      <c r="FW239" s="128"/>
      <c r="FX239" s="128"/>
      <c r="FY239" s="128"/>
      <c r="FZ239" s="128"/>
      <c r="GA239" s="128"/>
      <c r="GB239" s="128"/>
      <c r="GC239" s="128"/>
      <c r="GD239" s="128"/>
      <c r="GE239" s="128"/>
      <c r="GF239" s="128"/>
      <c r="GG239" s="128"/>
      <c r="GH239" s="128"/>
      <c r="GI239" s="128"/>
      <c r="GJ239" s="128"/>
      <c r="GK239" s="128"/>
      <c r="GL239" s="128"/>
      <c r="GM239" s="128"/>
      <c r="GN239" s="128"/>
      <c r="GO239" s="128"/>
      <c r="GP239" s="128"/>
      <c r="GQ239" s="128"/>
      <c r="GR239" s="128"/>
      <c r="GS239" s="128"/>
      <c r="GT239" s="128"/>
      <c r="GU239" s="128"/>
      <c r="GV239" s="128"/>
      <c r="GW239" s="128"/>
      <c r="GX239" s="128"/>
      <c r="GY239" s="128"/>
      <c r="GZ239" s="128"/>
      <c r="HA239" s="128"/>
      <c r="HB239" s="128"/>
      <c r="HC239" s="128"/>
      <c r="HD239" s="128"/>
      <c r="HE239" s="128"/>
      <c r="HF239" s="128"/>
      <c r="HG239" s="128"/>
      <c r="HH239" s="128"/>
      <c r="HI239" s="128"/>
      <c r="HJ239" s="128"/>
      <c r="HK239" s="128"/>
      <c r="HL239" s="128"/>
      <c r="HM239" s="128"/>
      <c r="HN239" s="128"/>
      <c r="HO239" s="128"/>
      <c r="HP239" s="128"/>
      <c r="HQ239" s="128"/>
      <c r="HR239" s="128"/>
      <c r="HS239" s="128"/>
      <c r="HT239" s="128"/>
      <c r="HU239" s="128"/>
      <c r="HV239" s="128"/>
      <c r="HW239" s="128"/>
      <c r="HX239" s="128"/>
      <c r="HY239" s="128"/>
      <c r="HZ239" s="128"/>
      <c r="IA239" s="128"/>
      <c r="IB239" s="128"/>
      <c r="IC239" s="128"/>
      <c r="ID239" s="128"/>
      <c r="IE239" s="128"/>
      <c r="IF239" s="128"/>
      <c r="IG239" s="128"/>
      <c r="IH239" s="128"/>
      <c r="II239" s="128"/>
      <c r="IJ239" s="128"/>
      <c r="IK239" s="128"/>
      <c r="IL239" s="128"/>
      <c r="IM239" s="128"/>
      <c r="IN239" s="128"/>
      <c r="IO239" s="128"/>
      <c r="IP239" s="128"/>
      <c r="IQ239" s="128"/>
      <c r="IR239" s="128"/>
      <c r="IS239" s="128"/>
      <c r="IT239" s="128"/>
      <c r="IU239" s="128"/>
      <c r="IV239" s="128"/>
      <c r="IW239" s="128"/>
      <c r="IX239" s="128"/>
      <c r="IY239" s="128"/>
      <c r="IZ239" s="128"/>
      <c r="JA239" s="128"/>
    </row>
    <row r="240" spans="2:261" s="17" customFormat="1" x14ac:dyDescent="0.25">
      <c r="B240" s="33"/>
      <c r="F240" s="35"/>
      <c r="G240" s="111"/>
      <c r="H240" s="33"/>
      <c r="I240" s="33"/>
      <c r="J240" s="42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  <c r="AA240" s="128"/>
      <c r="AB240" s="128"/>
      <c r="AC240" s="128"/>
      <c r="AD240" s="128"/>
      <c r="AE240" s="128"/>
      <c r="AF240" s="128"/>
      <c r="AG240" s="12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  <c r="AY240" s="128"/>
      <c r="AZ240" s="128"/>
      <c r="BA240" s="128"/>
      <c r="BB240" s="128"/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128"/>
      <c r="CA240" s="128"/>
      <c r="CB240" s="128"/>
      <c r="CC240" s="128"/>
      <c r="CD240" s="128"/>
      <c r="CE240" s="128"/>
      <c r="CF240" s="128"/>
      <c r="CG240" s="128"/>
      <c r="CH240" s="128"/>
      <c r="CI240" s="128"/>
      <c r="CJ240" s="128"/>
      <c r="CK240" s="128"/>
      <c r="CL240" s="128"/>
      <c r="CM240" s="128"/>
      <c r="CN240" s="128"/>
      <c r="CO240" s="128"/>
      <c r="CP240" s="128"/>
      <c r="CQ240" s="128"/>
      <c r="CR240" s="128"/>
      <c r="CS240" s="128"/>
      <c r="CT240" s="128"/>
      <c r="CU240" s="128"/>
      <c r="CV240" s="128"/>
      <c r="CW240" s="42"/>
      <c r="CX240" s="128"/>
      <c r="CY240" s="128"/>
      <c r="CZ240" s="128"/>
      <c r="DA240" s="128"/>
      <c r="DB240" s="128"/>
      <c r="DC240" s="128"/>
      <c r="DD240" s="128"/>
      <c r="DE240" s="128"/>
      <c r="DF240" s="128"/>
      <c r="DG240" s="128"/>
      <c r="DH240" s="128"/>
      <c r="DI240" s="128"/>
      <c r="DJ240" s="128"/>
      <c r="DK240" s="128"/>
      <c r="DL240" s="128"/>
      <c r="DM240" s="128"/>
      <c r="DN240" s="128"/>
      <c r="DO240" s="128"/>
      <c r="DP240" s="128"/>
      <c r="DQ240" s="128"/>
      <c r="DR240" s="128"/>
      <c r="DS240" s="128"/>
      <c r="DT240" s="128"/>
      <c r="DU240" s="128"/>
      <c r="DV240" s="128"/>
      <c r="DW240" s="128"/>
      <c r="DX240" s="128"/>
      <c r="DY240" s="128"/>
      <c r="DZ240" s="128"/>
      <c r="EA240" s="128"/>
      <c r="EB240" s="128"/>
      <c r="EC240" s="128"/>
      <c r="ED240" s="128"/>
      <c r="EE240" s="128"/>
      <c r="EF240" s="128"/>
      <c r="EG240" s="42"/>
      <c r="EH240" s="128"/>
      <c r="EI240" s="128"/>
      <c r="EJ240" s="128"/>
      <c r="EK240" s="128"/>
      <c r="EL240" s="128"/>
      <c r="EM240" s="128"/>
      <c r="EN240" s="128"/>
      <c r="EO240" s="128"/>
      <c r="EP240" s="128"/>
      <c r="EQ240" s="128"/>
      <c r="ER240" s="128"/>
      <c r="ES240" s="128"/>
      <c r="ET240" s="128"/>
      <c r="EU240" s="128"/>
      <c r="EV240" s="128"/>
      <c r="EW240" s="128"/>
      <c r="EX240" s="128"/>
      <c r="EY240" s="128"/>
      <c r="EZ240" s="128"/>
      <c r="FA240" s="128"/>
      <c r="FB240" s="128"/>
      <c r="FC240" s="128"/>
      <c r="FD240" s="128"/>
      <c r="FE240" s="128"/>
      <c r="FF240" s="128"/>
      <c r="FG240" s="128"/>
      <c r="FH240" s="128"/>
      <c r="FI240" s="128"/>
      <c r="FJ240" s="128"/>
      <c r="FK240" s="128"/>
      <c r="FL240" s="128"/>
      <c r="FM240" s="128"/>
      <c r="FN240" s="128"/>
      <c r="FO240" s="128"/>
      <c r="FP240" s="128"/>
      <c r="FQ240" s="42"/>
      <c r="FR240" s="42"/>
      <c r="FS240" s="42"/>
      <c r="FT240" s="42"/>
      <c r="FU240" s="42"/>
      <c r="FV240" s="128"/>
      <c r="FW240" s="128"/>
      <c r="FX240" s="128"/>
      <c r="FY240" s="128"/>
      <c r="FZ240" s="128"/>
      <c r="GA240" s="128"/>
      <c r="GB240" s="128"/>
      <c r="GC240" s="128"/>
      <c r="GD240" s="128"/>
      <c r="GE240" s="128"/>
      <c r="GF240" s="128"/>
      <c r="GG240" s="128"/>
      <c r="GH240" s="128"/>
      <c r="GI240" s="128"/>
      <c r="GJ240" s="128"/>
      <c r="GK240" s="128"/>
      <c r="GL240" s="128"/>
      <c r="GM240" s="128"/>
      <c r="GN240" s="128"/>
      <c r="GO240" s="128"/>
      <c r="GP240" s="128"/>
      <c r="GQ240" s="128"/>
      <c r="GR240" s="128"/>
      <c r="GS240" s="128"/>
      <c r="GT240" s="128"/>
      <c r="GU240" s="128"/>
      <c r="GV240" s="128"/>
      <c r="GW240" s="128"/>
      <c r="GX240" s="128"/>
      <c r="GY240" s="128"/>
      <c r="GZ240" s="128"/>
      <c r="HA240" s="128"/>
      <c r="HB240" s="128"/>
      <c r="HC240" s="128"/>
      <c r="HD240" s="128"/>
      <c r="HE240" s="128"/>
      <c r="HF240" s="128"/>
      <c r="HG240" s="128"/>
      <c r="HH240" s="128"/>
      <c r="HI240" s="128"/>
      <c r="HJ240" s="128"/>
      <c r="HK240" s="128"/>
      <c r="HL240" s="128"/>
      <c r="HM240" s="128"/>
      <c r="HN240" s="128"/>
      <c r="HO240" s="128"/>
      <c r="HP240" s="128"/>
      <c r="HQ240" s="128"/>
      <c r="HR240" s="128"/>
      <c r="HS240" s="128"/>
      <c r="HT240" s="128"/>
      <c r="HU240" s="128"/>
      <c r="HV240" s="128"/>
      <c r="HW240" s="128"/>
      <c r="HX240" s="128"/>
      <c r="HY240" s="128"/>
      <c r="HZ240" s="128"/>
      <c r="IA240" s="128"/>
      <c r="IB240" s="128"/>
      <c r="IC240" s="128"/>
      <c r="ID240" s="128"/>
      <c r="IE240" s="128"/>
      <c r="IF240" s="128"/>
      <c r="IG240" s="128"/>
      <c r="IH240" s="128"/>
      <c r="II240" s="128"/>
      <c r="IJ240" s="128"/>
      <c r="IK240" s="128"/>
      <c r="IL240" s="128"/>
      <c r="IM240" s="128"/>
      <c r="IN240" s="128"/>
      <c r="IO240" s="128"/>
      <c r="IP240" s="128"/>
      <c r="IQ240" s="128"/>
      <c r="IR240" s="128"/>
      <c r="IS240" s="128"/>
      <c r="IT240" s="128"/>
      <c r="IU240" s="128"/>
      <c r="IV240" s="128"/>
      <c r="IW240" s="128"/>
      <c r="IX240" s="128"/>
      <c r="IY240" s="128"/>
      <c r="IZ240" s="128"/>
      <c r="JA240" s="128"/>
    </row>
    <row r="241" spans="2:261" s="17" customFormat="1" x14ac:dyDescent="0.25">
      <c r="B241" s="33"/>
      <c r="F241" s="35"/>
      <c r="G241" s="111"/>
      <c r="H241" s="33"/>
      <c r="I241" s="33"/>
      <c r="J241" s="42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  <c r="AA241" s="128"/>
      <c r="AB241" s="128"/>
      <c r="AC241" s="128"/>
      <c r="AD241" s="128"/>
      <c r="AE241" s="128"/>
      <c r="AF241" s="128"/>
      <c r="AG241" s="128"/>
      <c r="AH241" s="128"/>
      <c r="AI241" s="128"/>
      <c r="AJ241" s="128"/>
      <c r="AK241" s="128"/>
      <c r="AL241" s="128"/>
      <c r="AM241" s="128"/>
      <c r="AN241" s="128"/>
      <c r="AO241" s="128"/>
      <c r="AP241" s="128"/>
      <c r="AQ241" s="128"/>
      <c r="AR241" s="128"/>
      <c r="AS241" s="128"/>
      <c r="AT241" s="128"/>
      <c r="AU241" s="128"/>
      <c r="AV241" s="128"/>
      <c r="AW241" s="128"/>
      <c r="AX241" s="128"/>
      <c r="AY241" s="128"/>
      <c r="AZ241" s="128"/>
      <c r="BA241" s="128"/>
      <c r="BB241" s="128"/>
      <c r="BC241" s="128"/>
      <c r="BD241" s="128"/>
      <c r="BE241" s="128"/>
      <c r="BF241" s="128"/>
      <c r="BG241" s="128"/>
      <c r="BH241" s="128"/>
      <c r="BI241" s="128"/>
      <c r="BJ241" s="128"/>
      <c r="BK241" s="128"/>
      <c r="BL241" s="128"/>
      <c r="BM241" s="42"/>
      <c r="BN241" s="42"/>
      <c r="BO241" s="42"/>
      <c r="BP241" s="42"/>
      <c r="BQ241" s="42"/>
      <c r="BR241" s="42"/>
      <c r="BS241" s="42"/>
      <c r="BT241" s="42"/>
      <c r="BU241" s="42"/>
      <c r="BV241" s="42"/>
      <c r="BW241" s="42"/>
      <c r="BX241" s="42"/>
      <c r="BY241" s="42"/>
      <c r="BZ241" s="128"/>
      <c r="CA241" s="128"/>
      <c r="CB241" s="128"/>
      <c r="CC241" s="128"/>
      <c r="CD241" s="128"/>
      <c r="CE241" s="128"/>
      <c r="CF241" s="128"/>
      <c r="CG241" s="128"/>
      <c r="CH241" s="128"/>
      <c r="CI241" s="128"/>
      <c r="CJ241" s="128"/>
      <c r="CK241" s="128"/>
      <c r="CL241" s="128"/>
      <c r="CM241" s="128"/>
      <c r="CN241" s="128"/>
      <c r="CO241" s="128"/>
      <c r="CP241" s="128"/>
      <c r="CQ241" s="128"/>
      <c r="CR241" s="128"/>
      <c r="CS241" s="128"/>
      <c r="CT241" s="128"/>
      <c r="CU241" s="128"/>
      <c r="CV241" s="128"/>
      <c r="CW241" s="42"/>
      <c r="CX241" s="128"/>
      <c r="CY241" s="128"/>
      <c r="CZ241" s="128"/>
      <c r="DA241" s="128"/>
      <c r="DB241" s="128"/>
      <c r="DC241" s="128"/>
      <c r="DD241" s="128"/>
      <c r="DE241" s="128"/>
      <c r="DF241" s="128"/>
      <c r="DG241" s="128"/>
      <c r="DH241" s="128"/>
      <c r="DI241" s="128"/>
      <c r="DJ241" s="128"/>
      <c r="DK241" s="128"/>
      <c r="DL241" s="128"/>
      <c r="DM241" s="128"/>
      <c r="DN241" s="128"/>
      <c r="DO241" s="128"/>
      <c r="DP241" s="128"/>
      <c r="DQ241" s="128"/>
      <c r="DR241" s="128"/>
      <c r="DS241" s="128"/>
      <c r="DT241" s="128"/>
      <c r="DU241" s="128"/>
      <c r="DV241" s="128"/>
      <c r="DW241" s="128"/>
      <c r="DX241" s="128"/>
      <c r="DY241" s="128"/>
      <c r="DZ241" s="128"/>
      <c r="EA241" s="128"/>
      <c r="EB241" s="128"/>
      <c r="EC241" s="128"/>
      <c r="ED241" s="128"/>
      <c r="EE241" s="128"/>
      <c r="EF241" s="128"/>
      <c r="EG241" s="42"/>
      <c r="EH241" s="128"/>
      <c r="EI241" s="128"/>
      <c r="EJ241" s="128"/>
      <c r="EK241" s="128"/>
      <c r="EL241" s="128"/>
      <c r="EM241" s="128"/>
      <c r="EN241" s="128"/>
      <c r="EO241" s="128"/>
      <c r="EP241" s="128"/>
      <c r="EQ241" s="128"/>
      <c r="ER241" s="128"/>
      <c r="ES241" s="128"/>
      <c r="ET241" s="128"/>
      <c r="EU241" s="128"/>
      <c r="EV241" s="128"/>
      <c r="EW241" s="128"/>
      <c r="EX241" s="128"/>
      <c r="EY241" s="128"/>
      <c r="EZ241" s="128"/>
      <c r="FA241" s="128"/>
      <c r="FB241" s="128"/>
      <c r="FC241" s="128"/>
      <c r="FD241" s="128"/>
      <c r="FE241" s="128"/>
      <c r="FF241" s="128"/>
      <c r="FG241" s="128"/>
      <c r="FH241" s="128"/>
      <c r="FI241" s="128"/>
      <c r="FJ241" s="128"/>
      <c r="FK241" s="128"/>
      <c r="FL241" s="128"/>
      <c r="FM241" s="128"/>
      <c r="FN241" s="128"/>
      <c r="FO241" s="128"/>
      <c r="FP241" s="128"/>
      <c r="FQ241" s="42"/>
      <c r="FR241" s="42"/>
      <c r="FS241" s="42"/>
      <c r="FT241" s="42"/>
      <c r="FU241" s="42"/>
      <c r="FV241" s="128"/>
      <c r="FW241" s="128"/>
      <c r="FX241" s="128"/>
      <c r="FY241" s="128"/>
      <c r="FZ241" s="128"/>
      <c r="GA241" s="128"/>
      <c r="GB241" s="128"/>
      <c r="GC241" s="128"/>
      <c r="GD241" s="128"/>
      <c r="GE241" s="128"/>
      <c r="GF241" s="128"/>
      <c r="GG241" s="128"/>
      <c r="GH241" s="128"/>
      <c r="GI241" s="128"/>
      <c r="GJ241" s="128"/>
      <c r="GK241" s="128"/>
      <c r="GL241" s="128"/>
      <c r="GM241" s="128"/>
      <c r="GN241" s="128"/>
      <c r="GO241" s="128"/>
      <c r="GP241" s="128"/>
      <c r="GQ241" s="128"/>
      <c r="GR241" s="128"/>
      <c r="GS241" s="128"/>
      <c r="GT241" s="128"/>
      <c r="GU241" s="128"/>
      <c r="GV241" s="128"/>
      <c r="GW241" s="128"/>
      <c r="GX241" s="128"/>
      <c r="GY241" s="128"/>
      <c r="GZ241" s="128"/>
      <c r="HA241" s="128"/>
      <c r="HB241" s="128"/>
      <c r="HC241" s="128"/>
      <c r="HD241" s="128"/>
      <c r="HE241" s="128"/>
      <c r="HF241" s="128"/>
      <c r="HG241" s="128"/>
      <c r="HH241" s="128"/>
      <c r="HI241" s="128"/>
      <c r="HJ241" s="128"/>
      <c r="HK241" s="128"/>
      <c r="HL241" s="128"/>
      <c r="HM241" s="128"/>
      <c r="HN241" s="128"/>
      <c r="HO241" s="128"/>
      <c r="HP241" s="128"/>
      <c r="HQ241" s="128"/>
      <c r="HR241" s="128"/>
      <c r="HS241" s="128"/>
      <c r="HT241" s="128"/>
      <c r="HU241" s="128"/>
      <c r="HV241" s="128"/>
      <c r="HW241" s="128"/>
      <c r="HX241" s="128"/>
      <c r="HY241" s="128"/>
      <c r="HZ241" s="128"/>
      <c r="IA241" s="128"/>
      <c r="IB241" s="128"/>
      <c r="IC241" s="128"/>
      <c r="ID241" s="128"/>
      <c r="IE241" s="128"/>
      <c r="IF241" s="128"/>
      <c r="IG241" s="128"/>
      <c r="IH241" s="128"/>
      <c r="II241" s="128"/>
      <c r="IJ241" s="128"/>
      <c r="IK241" s="128"/>
      <c r="IL241" s="128"/>
      <c r="IM241" s="128"/>
      <c r="IN241" s="128"/>
      <c r="IO241" s="128"/>
      <c r="IP241" s="128"/>
      <c r="IQ241" s="128"/>
      <c r="IR241" s="128"/>
      <c r="IS241" s="128"/>
      <c r="IT241" s="128"/>
      <c r="IU241" s="128"/>
      <c r="IV241" s="128"/>
      <c r="IW241" s="128"/>
      <c r="IX241" s="128"/>
      <c r="IY241" s="128"/>
      <c r="IZ241" s="128"/>
      <c r="JA241" s="128"/>
    </row>
    <row r="242" spans="2:261" s="17" customFormat="1" x14ac:dyDescent="0.25">
      <c r="B242" s="33"/>
      <c r="F242" s="35"/>
      <c r="G242" s="111"/>
      <c r="H242" s="33"/>
      <c r="I242" s="33"/>
      <c r="J242" s="42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  <c r="AA242" s="128"/>
      <c r="AB242" s="128"/>
      <c r="AC242" s="128"/>
      <c r="AD242" s="128"/>
      <c r="AE242" s="128"/>
      <c r="AF242" s="128"/>
      <c r="AG242" s="128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  <c r="AY242" s="128"/>
      <c r="AZ242" s="128"/>
      <c r="BA242" s="128"/>
      <c r="BB242" s="128"/>
      <c r="BC242" s="128"/>
      <c r="BD242" s="128"/>
      <c r="BE242" s="128"/>
      <c r="BF242" s="128"/>
      <c r="BG242" s="128"/>
      <c r="BH242" s="128"/>
      <c r="BI242" s="128"/>
      <c r="BJ242" s="128"/>
      <c r="BK242" s="128"/>
      <c r="BL242" s="128"/>
      <c r="BM242" s="42"/>
      <c r="BN242" s="42"/>
      <c r="BO242" s="42"/>
      <c r="BP242" s="42"/>
      <c r="BQ242" s="42"/>
      <c r="BR242" s="42"/>
      <c r="BS242" s="42"/>
      <c r="BT242" s="42"/>
      <c r="BU242" s="42"/>
      <c r="BV242" s="42"/>
      <c r="BW242" s="42"/>
      <c r="BX242" s="42"/>
      <c r="BY242" s="42"/>
      <c r="BZ242" s="128"/>
      <c r="CA242" s="128"/>
      <c r="CB242" s="128"/>
      <c r="CC242" s="128"/>
      <c r="CD242" s="128"/>
      <c r="CE242" s="128"/>
      <c r="CF242" s="128"/>
      <c r="CG242" s="128"/>
      <c r="CH242" s="128"/>
      <c r="CI242" s="128"/>
      <c r="CJ242" s="128"/>
      <c r="CK242" s="128"/>
      <c r="CL242" s="128"/>
      <c r="CM242" s="128"/>
      <c r="CN242" s="128"/>
      <c r="CO242" s="128"/>
      <c r="CP242" s="128"/>
      <c r="CQ242" s="128"/>
      <c r="CR242" s="128"/>
      <c r="CS242" s="128"/>
      <c r="CT242" s="128"/>
      <c r="CU242" s="128"/>
      <c r="CV242" s="128"/>
      <c r="CW242" s="42"/>
      <c r="CX242" s="128"/>
      <c r="CY242" s="128"/>
      <c r="CZ242" s="128"/>
      <c r="DA242" s="128"/>
      <c r="DB242" s="128"/>
      <c r="DC242" s="128"/>
      <c r="DD242" s="128"/>
      <c r="DE242" s="128"/>
      <c r="DF242" s="128"/>
      <c r="DG242" s="128"/>
      <c r="DH242" s="128"/>
      <c r="DI242" s="128"/>
      <c r="DJ242" s="128"/>
      <c r="DK242" s="128"/>
      <c r="DL242" s="128"/>
      <c r="DM242" s="128"/>
      <c r="DN242" s="128"/>
      <c r="DO242" s="128"/>
      <c r="DP242" s="128"/>
      <c r="DQ242" s="128"/>
      <c r="DR242" s="128"/>
      <c r="DS242" s="128"/>
      <c r="DT242" s="128"/>
      <c r="DU242" s="128"/>
      <c r="DV242" s="128"/>
      <c r="DW242" s="128"/>
      <c r="DX242" s="128"/>
      <c r="DY242" s="128"/>
      <c r="DZ242" s="128"/>
      <c r="EA242" s="128"/>
      <c r="EB242" s="128"/>
      <c r="EC242" s="128"/>
      <c r="ED242" s="128"/>
      <c r="EE242" s="128"/>
      <c r="EF242" s="128"/>
      <c r="EG242" s="42"/>
      <c r="EH242" s="128"/>
      <c r="EI242" s="128"/>
      <c r="EJ242" s="128"/>
      <c r="EK242" s="128"/>
      <c r="EL242" s="128"/>
      <c r="EM242" s="128"/>
      <c r="EN242" s="128"/>
      <c r="EO242" s="128"/>
      <c r="EP242" s="128"/>
      <c r="EQ242" s="128"/>
      <c r="ER242" s="128"/>
      <c r="ES242" s="128"/>
      <c r="ET242" s="128"/>
      <c r="EU242" s="128"/>
      <c r="EV242" s="128"/>
      <c r="EW242" s="128"/>
      <c r="EX242" s="128"/>
      <c r="EY242" s="128"/>
      <c r="EZ242" s="128"/>
      <c r="FA242" s="128"/>
      <c r="FB242" s="128"/>
      <c r="FC242" s="128"/>
      <c r="FD242" s="128"/>
      <c r="FE242" s="128"/>
      <c r="FF242" s="128"/>
      <c r="FG242" s="128"/>
      <c r="FH242" s="128"/>
      <c r="FI242" s="128"/>
      <c r="FJ242" s="128"/>
      <c r="FK242" s="128"/>
      <c r="FL242" s="128"/>
      <c r="FM242" s="128"/>
      <c r="FN242" s="128"/>
      <c r="FO242" s="128"/>
      <c r="FP242" s="128"/>
      <c r="FQ242" s="42"/>
      <c r="FR242" s="42"/>
      <c r="FS242" s="42"/>
      <c r="FT242" s="42"/>
      <c r="FU242" s="42"/>
      <c r="FV242" s="128"/>
      <c r="FW242" s="128"/>
      <c r="FX242" s="128"/>
      <c r="FY242" s="128"/>
      <c r="FZ242" s="128"/>
      <c r="GA242" s="128"/>
      <c r="GB242" s="128"/>
      <c r="GC242" s="128"/>
      <c r="GD242" s="128"/>
      <c r="GE242" s="128"/>
      <c r="GF242" s="128"/>
      <c r="GG242" s="128"/>
      <c r="GH242" s="128"/>
      <c r="GI242" s="128"/>
      <c r="GJ242" s="128"/>
      <c r="GK242" s="128"/>
      <c r="GL242" s="128"/>
      <c r="GM242" s="128"/>
      <c r="GN242" s="128"/>
      <c r="GO242" s="128"/>
      <c r="GP242" s="128"/>
      <c r="GQ242" s="128"/>
      <c r="GR242" s="128"/>
      <c r="GS242" s="128"/>
      <c r="GT242" s="128"/>
      <c r="GU242" s="128"/>
      <c r="GV242" s="128"/>
      <c r="GW242" s="128"/>
      <c r="GX242" s="128"/>
      <c r="GY242" s="128"/>
      <c r="GZ242" s="128"/>
      <c r="HA242" s="128"/>
      <c r="HB242" s="128"/>
      <c r="HC242" s="128"/>
      <c r="HD242" s="128"/>
      <c r="HE242" s="128"/>
      <c r="HF242" s="128"/>
      <c r="HG242" s="128"/>
      <c r="HH242" s="128"/>
      <c r="HI242" s="128"/>
      <c r="HJ242" s="128"/>
      <c r="HK242" s="128"/>
      <c r="HL242" s="128"/>
      <c r="HM242" s="128"/>
      <c r="HN242" s="128"/>
      <c r="HO242" s="128"/>
      <c r="HP242" s="128"/>
      <c r="HQ242" s="128"/>
      <c r="HR242" s="128"/>
      <c r="HS242" s="128"/>
      <c r="HT242" s="128"/>
      <c r="HU242" s="128"/>
      <c r="HV242" s="128"/>
      <c r="HW242" s="128"/>
      <c r="HX242" s="128"/>
      <c r="HY242" s="128"/>
      <c r="HZ242" s="128"/>
      <c r="IA242" s="128"/>
      <c r="IB242" s="128"/>
      <c r="IC242" s="128"/>
      <c r="ID242" s="128"/>
      <c r="IE242" s="128"/>
      <c r="IF242" s="128"/>
      <c r="IG242" s="128"/>
      <c r="IH242" s="128"/>
      <c r="II242" s="128"/>
      <c r="IJ242" s="128"/>
      <c r="IK242" s="128"/>
      <c r="IL242" s="128"/>
      <c r="IM242" s="128"/>
      <c r="IN242" s="128"/>
      <c r="IO242" s="128"/>
      <c r="IP242" s="128"/>
      <c r="IQ242" s="128"/>
      <c r="IR242" s="128"/>
      <c r="IS242" s="128"/>
      <c r="IT242" s="128"/>
      <c r="IU242" s="128"/>
      <c r="IV242" s="128"/>
      <c r="IW242" s="128"/>
      <c r="IX242" s="128"/>
      <c r="IY242" s="128"/>
      <c r="IZ242" s="128"/>
      <c r="JA242" s="128"/>
    </row>
    <row r="243" spans="2:261" s="17" customFormat="1" x14ac:dyDescent="0.25">
      <c r="B243" s="33"/>
      <c r="F243" s="35"/>
      <c r="G243" s="111"/>
      <c r="H243" s="33"/>
      <c r="I243" s="33"/>
      <c r="J243" s="42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  <c r="AA243" s="128"/>
      <c r="AB243" s="128"/>
      <c r="AC243" s="128"/>
      <c r="AD243" s="128"/>
      <c r="AE243" s="128"/>
      <c r="AF243" s="128"/>
      <c r="AG243" s="12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8"/>
      <c r="AZ243" s="128"/>
      <c r="BA243" s="128"/>
      <c r="BB243" s="128"/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  <c r="BZ243" s="128"/>
      <c r="CA243" s="128"/>
      <c r="CB243" s="128"/>
      <c r="CC243" s="128"/>
      <c r="CD243" s="128"/>
      <c r="CE243" s="128"/>
      <c r="CF243" s="128"/>
      <c r="CG243" s="128"/>
      <c r="CH243" s="128"/>
      <c r="CI243" s="128"/>
      <c r="CJ243" s="128"/>
      <c r="CK243" s="128"/>
      <c r="CL243" s="128"/>
      <c r="CM243" s="128"/>
      <c r="CN243" s="128"/>
      <c r="CO243" s="128"/>
      <c r="CP243" s="128"/>
      <c r="CQ243" s="128"/>
      <c r="CR243" s="128"/>
      <c r="CS243" s="128"/>
      <c r="CT243" s="128"/>
      <c r="CU243" s="128"/>
      <c r="CV243" s="128"/>
      <c r="CW243" s="42"/>
      <c r="CX243" s="128"/>
      <c r="CY243" s="128"/>
      <c r="CZ243" s="128"/>
      <c r="DA243" s="128"/>
      <c r="DB243" s="128"/>
      <c r="DC243" s="128"/>
      <c r="DD243" s="128"/>
      <c r="DE243" s="128"/>
      <c r="DF243" s="128"/>
      <c r="DG243" s="128"/>
      <c r="DH243" s="128"/>
      <c r="DI243" s="128"/>
      <c r="DJ243" s="128"/>
      <c r="DK243" s="128"/>
      <c r="DL243" s="128"/>
      <c r="DM243" s="128"/>
      <c r="DN243" s="128"/>
      <c r="DO243" s="128"/>
      <c r="DP243" s="128"/>
      <c r="DQ243" s="128"/>
      <c r="DR243" s="128"/>
      <c r="DS243" s="128"/>
      <c r="DT243" s="128"/>
      <c r="DU243" s="128"/>
      <c r="DV243" s="128"/>
      <c r="DW243" s="128"/>
      <c r="DX243" s="128"/>
      <c r="DY243" s="128"/>
      <c r="DZ243" s="128"/>
      <c r="EA243" s="128"/>
      <c r="EB243" s="128"/>
      <c r="EC243" s="128"/>
      <c r="ED243" s="128"/>
      <c r="EE243" s="128"/>
      <c r="EF243" s="128"/>
      <c r="EG243" s="42"/>
      <c r="EH243" s="128"/>
      <c r="EI243" s="128"/>
      <c r="EJ243" s="128"/>
      <c r="EK243" s="128"/>
      <c r="EL243" s="128"/>
      <c r="EM243" s="128"/>
      <c r="EN243" s="128"/>
      <c r="EO243" s="128"/>
      <c r="EP243" s="128"/>
      <c r="EQ243" s="128"/>
      <c r="ER243" s="128"/>
      <c r="ES243" s="128"/>
      <c r="ET243" s="128"/>
      <c r="EU243" s="128"/>
      <c r="EV243" s="128"/>
      <c r="EW243" s="128"/>
      <c r="EX243" s="128"/>
      <c r="EY243" s="128"/>
      <c r="EZ243" s="128"/>
      <c r="FA243" s="128"/>
      <c r="FB243" s="128"/>
      <c r="FC243" s="128"/>
      <c r="FD243" s="128"/>
      <c r="FE243" s="128"/>
      <c r="FF243" s="128"/>
      <c r="FG243" s="128"/>
      <c r="FH243" s="128"/>
      <c r="FI243" s="128"/>
      <c r="FJ243" s="128"/>
      <c r="FK243" s="128"/>
      <c r="FL243" s="128"/>
      <c r="FM243" s="128"/>
      <c r="FN243" s="128"/>
      <c r="FO243" s="128"/>
      <c r="FP243" s="128"/>
      <c r="FQ243" s="42"/>
      <c r="FR243" s="42"/>
      <c r="FS243" s="42"/>
      <c r="FT243" s="42"/>
      <c r="FU243" s="42"/>
      <c r="FV243" s="128"/>
      <c r="FW243" s="128"/>
      <c r="FX243" s="128"/>
      <c r="FY243" s="128"/>
      <c r="FZ243" s="128"/>
      <c r="GA243" s="128"/>
      <c r="GB243" s="128"/>
      <c r="GC243" s="128"/>
      <c r="GD243" s="128"/>
      <c r="GE243" s="128"/>
      <c r="GF243" s="128"/>
      <c r="GG243" s="128"/>
      <c r="GH243" s="128"/>
      <c r="GI243" s="128"/>
      <c r="GJ243" s="128"/>
      <c r="GK243" s="128"/>
      <c r="GL243" s="128"/>
      <c r="GM243" s="128"/>
      <c r="GN243" s="128"/>
      <c r="GO243" s="128"/>
      <c r="GP243" s="128"/>
      <c r="GQ243" s="128"/>
      <c r="GR243" s="128"/>
      <c r="GS243" s="128"/>
      <c r="GT243" s="128"/>
      <c r="GU243" s="128"/>
      <c r="GV243" s="128"/>
      <c r="GW243" s="128"/>
      <c r="GX243" s="128"/>
      <c r="GY243" s="128"/>
      <c r="GZ243" s="128"/>
      <c r="HA243" s="128"/>
      <c r="HB243" s="128"/>
      <c r="HC243" s="128"/>
      <c r="HD243" s="128"/>
      <c r="HE243" s="128"/>
      <c r="HF243" s="128"/>
      <c r="HG243" s="128"/>
      <c r="HH243" s="128"/>
      <c r="HI243" s="128"/>
      <c r="HJ243" s="128"/>
      <c r="HK243" s="128"/>
      <c r="HL243" s="128"/>
      <c r="HM243" s="128"/>
      <c r="HN243" s="128"/>
      <c r="HO243" s="128"/>
      <c r="HP243" s="128"/>
      <c r="HQ243" s="128"/>
      <c r="HR243" s="128"/>
      <c r="HS243" s="128"/>
      <c r="HT243" s="128"/>
      <c r="HU243" s="128"/>
      <c r="HV243" s="128"/>
      <c r="HW243" s="128"/>
      <c r="HX243" s="128"/>
      <c r="HY243" s="128"/>
      <c r="HZ243" s="128"/>
      <c r="IA243" s="128"/>
      <c r="IB243" s="128"/>
      <c r="IC243" s="128"/>
      <c r="ID243" s="128"/>
      <c r="IE243" s="128"/>
      <c r="IF243" s="128"/>
      <c r="IG243" s="128"/>
      <c r="IH243" s="128"/>
      <c r="II243" s="128"/>
      <c r="IJ243" s="128"/>
      <c r="IK243" s="128"/>
      <c r="IL243" s="128"/>
      <c r="IM243" s="128"/>
      <c r="IN243" s="128"/>
      <c r="IO243" s="128"/>
      <c r="IP243" s="128"/>
      <c r="IQ243" s="128"/>
      <c r="IR243" s="128"/>
      <c r="IS243" s="128"/>
      <c r="IT243" s="128"/>
      <c r="IU243" s="128"/>
      <c r="IV243" s="128"/>
      <c r="IW243" s="128"/>
      <c r="IX243" s="128"/>
      <c r="IY243" s="128"/>
      <c r="IZ243" s="128"/>
      <c r="JA243" s="128"/>
    </row>
    <row r="244" spans="2:261" s="17" customFormat="1" x14ac:dyDescent="0.25">
      <c r="B244" s="33"/>
      <c r="F244" s="35"/>
      <c r="G244" s="111"/>
      <c r="H244" s="33"/>
      <c r="I244" s="33"/>
      <c r="J244" s="42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  <c r="AA244" s="128"/>
      <c r="AB244" s="128"/>
      <c r="AC244" s="128"/>
      <c r="AD244" s="128"/>
      <c r="AE244" s="128"/>
      <c r="AF244" s="128"/>
      <c r="AG244" s="128"/>
      <c r="AH244" s="128"/>
      <c r="AI244" s="128"/>
      <c r="AJ244" s="128"/>
      <c r="AK244" s="128"/>
      <c r="AL244" s="128"/>
      <c r="AM244" s="128"/>
      <c r="AN244" s="128"/>
      <c r="AO244" s="128"/>
      <c r="AP244" s="128"/>
      <c r="AQ244" s="128"/>
      <c r="AR244" s="128"/>
      <c r="AS244" s="128"/>
      <c r="AT244" s="128"/>
      <c r="AU244" s="128"/>
      <c r="AV244" s="128"/>
      <c r="AW244" s="128"/>
      <c r="AX244" s="128"/>
      <c r="AY244" s="128"/>
      <c r="AZ244" s="128"/>
      <c r="BA244" s="128"/>
      <c r="BB244" s="128"/>
      <c r="BC244" s="128"/>
      <c r="BD244" s="128"/>
      <c r="BE244" s="128"/>
      <c r="BF244" s="128"/>
      <c r="BG244" s="128"/>
      <c r="BH244" s="128"/>
      <c r="BI244" s="128"/>
      <c r="BJ244" s="128"/>
      <c r="BK244" s="128"/>
      <c r="BL244" s="128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128"/>
      <c r="CA244" s="128"/>
      <c r="CB244" s="128"/>
      <c r="CC244" s="128"/>
      <c r="CD244" s="128"/>
      <c r="CE244" s="128"/>
      <c r="CF244" s="128"/>
      <c r="CG244" s="128"/>
      <c r="CH244" s="128"/>
      <c r="CI244" s="128"/>
      <c r="CJ244" s="128"/>
      <c r="CK244" s="128"/>
      <c r="CL244" s="128"/>
      <c r="CM244" s="128"/>
      <c r="CN244" s="128"/>
      <c r="CO244" s="128"/>
      <c r="CP244" s="128"/>
      <c r="CQ244" s="128"/>
      <c r="CR244" s="128"/>
      <c r="CS244" s="128"/>
      <c r="CT244" s="128"/>
      <c r="CU244" s="128"/>
      <c r="CV244" s="128"/>
      <c r="CW244" s="42"/>
      <c r="CX244" s="128"/>
      <c r="CY244" s="128"/>
      <c r="CZ244" s="128"/>
      <c r="DA244" s="128"/>
      <c r="DB244" s="128"/>
      <c r="DC244" s="128"/>
      <c r="DD244" s="128"/>
      <c r="DE244" s="128"/>
      <c r="DF244" s="128"/>
      <c r="DG244" s="128"/>
      <c r="DH244" s="128"/>
      <c r="DI244" s="128"/>
      <c r="DJ244" s="128"/>
      <c r="DK244" s="128"/>
      <c r="DL244" s="128"/>
      <c r="DM244" s="128"/>
      <c r="DN244" s="128"/>
      <c r="DO244" s="128"/>
      <c r="DP244" s="128"/>
      <c r="DQ244" s="128"/>
      <c r="DR244" s="128"/>
      <c r="DS244" s="128"/>
      <c r="DT244" s="128"/>
      <c r="DU244" s="128"/>
      <c r="DV244" s="128"/>
      <c r="DW244" s="128"/>
      <c r="DX244" s="128"/>
      <c r="DY244" s="128"/>
      <c r="DZ244" s="128"/>
      <c r="EA244" s="128"/>
      <c r="EB244" s="128"/>
      <c r="EC244" s="128"/>
      <c r="ED244" s="128"/>
      <c r="EE244" s="128"/>
      <c r="EF244" s="128"/>
      <c r="EG244" s="42"/>
      <c r="EH244" s="128"/>
      <c r="EI244" s="128"/>
      <c r="EJ244" s="128"/>
      <c r="EK244" s="128"/>
      <c r="EL244" s="128"/>
      <c r="EM244" s="128"/>
      <c r="EN244" s="128"/>
      <c r="EO244" s="128"/>
      <c r="EP244" s="128"/>
      <c r="EQ244" s="128"/>
      <c r="ER244" s="128"/>
      <c r="ES244" s="128"/>
      <c r="ET244" s="128"/>
      <c r="EU244" s="128"/>
      <c r="EV244" s="128"/>
      <c r="EW244" s="128"/>
      <c r="EX244" s="128"/>
      <c r="EY244" s="128"/>
      <c r="EZ244" s="128"/>
      <c r="FA244" s="128"/>
      <c r="FB244" s="128"/>
      <c r="FC244" s="128"/>
      <c r="FD244" s="128"/>
      <c r="FE244" s="128"/>
      <c r="FF244" s="128"/>
      <c r="FG244" s="128"/>
      <c r="FH244" s="128"/>
      <c r="FI244" s="128"/>
      <c r="FJ244" s="128"/>
      <c r="FK244" s="128"/>
      <c r="FL244" s="128"/>
      <c r="FM244" s="128"/>
      <c r="FN244" s="128"/>
      <c r="FO244" s="128"/>
      <c r="FP244" s="128"/>
      <c r="FQ244" s="42"/>
      <c r="FR244" s="42"/>
      <c r="FS244" s="42"/>
      <c r="FT244" s="42"/>
      <c r="FU244" s="42"/>
      <c r="FV244" s="128"/>
      <c r="FW244" s="128"/>
      <c r="FX244" s="128"/>
      <c r="FY244" s="128"/>
      <c r="FZ244" s="128"/>
      <c r="GA244" s="128"/>
      <c r="GB244" s="128"/>
      <c r="GC244" s="128"/>
      <c r="GD244" s="128"/>
      <c r="GE244" s="128"/>
      <c r="GF244" s="128"/>
      <c r="GG244" s="128"/>
      <c r="GH244" s="128"/>
      <c r="GI244" s="128"/>
      <c r="GJ244" s="128"/>
      <c r="GK244" s="128"/>
      <c r="GL244" s="128"/>
      <c r="GM244" s="128"/>
      <c r="GN244" s="128"/>
      <c r="GO244" s="128"/>
      <c r="GP244" s="128"/>
      <c r="GQ244" s="128"/>
      <c r="GR244" s="128"/>
      <c r="GS244" s="128"/>
      <c r="GT244" s="128"/>
      <c r="GU244" s="128"/>
      <c r="GV244" s="128"/>
      <c r="GW244" s="128"/>
      <c r="GX244" s="128"/>
      <c r="GY244" s="128"/>
      <c r="GZ244" s="128"/>
      <c r="HA244" s="128"/>
      <c r="HB244" s="128"/>
      <c r="HC244" s="128"/>
      <c r="HD244" s="128"/>
      <c r="HE244" s="128"/>
      <c r="HF244" s="128"/>
      <c r="HG244" s="128"/>
      <c r="HH244" s="128"/>
      <c r="HI244" s="128"/>
      <c r="HJ244" s="128"/>
      <c r="HK244" s="128"/>
      <c r="HL244" s="128"/>
      <c r="HM244" s="128"/>
      <c r="HN244" s="128"/>
      <c r="HO244" s="128"/>
      <c r="HP244" s="128"/>
      <c r="HQ244" s="128"/>
      <c r="HR244" s="128"/>
      <c r="HS244" s="128"/>
      <c r="HT244" s="128"/>
      <c r="HU244" s="128"/>
      <c r="HV244" s="128"/>
      <c r="HW244" s="128"/>
      <c r="HX244" s="128"/>
      <c r="HY244" s="128"/>
      <c r="HZ244" s="128"/>
      <c r="IA244" s="128"/>
      <c r="IB244" s="128"/>
      <c r="IC244" s="128"/>
      <c r="ID244" s="128"/>
      <c r="IE244" s="128"/>
      <c r="IF244" s="128"/>
      <c r="IG244" s="128"/>
      <c r="IH244" s="128"/>
      <c r="II244" s="128"/>
      <c r="IJ244" s="128"/>
      <c r="IK244" s="128"/>
      <c r="IL244" s="128"/>
      <c r="IM244" s="128"/>
      <c r="IN244" s="128"/>
      <c r="IO244" s="128"/>
      <c r="IP244" s="128"/>
      <c r="IQ244" s="128"/>
      <c r="IR244" s="128"/>
      <c r="IS244" s="128"/>
      <c r="IT244" s="128"/>
      <c r="IU244" s="128"/>
      <c r="IV244" s="128"/>
      <c r="IW244" s="128"/>
      <c r="IX244" s="128"/>
      <c r="IY244" s="128"/>
      <c r="IZ244" s="128"/>
      <c r="JA244" s="128"/>
    </row>
    <row r="245" spans="2:261" s="17" customFormat="1" x14ac:dyDescent="0.25">
      <c r="B245" s="33"/>
      <c r="F245" s="35"/>
      <c r="G245" s="111"/>
      <c r="H245" s="33"/>
      <c r="I245" s="33"/>
      <c r="J245" s="42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  <c r="AA245" s="128"/>
      <c r="AB245" s="128"/>
      <c r="AC245" s="128"/>
      <c r="AD245" s="128"/>
      <c r="AE245" s="128"/>
      <c r="AF245" s="128"/>
      <c r="AG245" s="128"/>
      <c r="AH245" s="128"/>
      <c r="AI245" s="128"/>
      <c r="AJ245" s="128"/>
      <c r="AK245" s="128"/>
      <c r="AL245" s="128"/>
      <c r="AM245" s="128"/>
      <c r="AN245" s="128"/>
      <c r="AO245" s="128"/>
      <c r="AP245" s="128"/>
      <c r="AQ245" s="128"/>
      <c r="AR245" s="128"/>
      <c r="AS245" s="128"/>
      <c r="AT245" s="128"/>
      <c r="AU245" s="128"/>
      <c r="AV245" s="128"/>
      <c r="AW245" s="128"/>
      <c r="AX245" s="128"/>
      <c r="AY245" s="128"/>
      <c r="AZ245" s="128"/>
      <c r="BA245" s="128"/>
      <c r="BB245" s="128"/>
      <c r="BC245" s="128"/>
      <c r="BD245" s="128"/>
      <c r="BE245" s="128"/>
      <c r="BF245" s="128"/>
      <c r="BG245" s="128"/>
      <c r="BH245" s="128"/>
      <c r="BI245" s="128"/>
      <c r="BJ245" s="128"/>
      <c r="BK245" s="128"/>
      <c r="BL245" s="128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42"/>
      <c r="BY245" s="42"/>
      <c r="BZ245" s="128"/>
      <c r="CA245" s="128"/>
      <c r="CB245" s="128"/>
      <c r="CC245" s="128"/>
      <c r="CD245" s="128"/>
      <c r="CE245" s="128"/>
      <c r="CF245" s="128"/>
      <c r="CG245" s="128"/>
      <c r="CH245" s="128"/>
      <c r="CI245" s="128"/>
      <c r="CJ245" s="128"/>
      <c r="CK245" s="128"/>
      <c r="CL245" s="128"/>
      <c r="CM245" s="128"/>
      <c r="CN245" s="128"/>
      <c r="CO245" s="128"/>
      <c r="CP245" s="128"/>
      <c r="CQ245" s="128"/>
      <c r="CR245" s="128"/>
      <c r="CS245" s="128"/>
      <c r="CT245" s="128"/>
      <c r="CU245" s="128"/>
      <c r="CV245" s="128"/>
      <c r="CW245" s="42"/>
      <c r="CX245" s="128"/>
      <c r="CY245" s="128"/>
      <c r="CZ245" s="128"/>
      <c r="DA245" s="128"/>
      <c r="DB245" s="128"/>
      <c r="DC245" s="128"/>
      <c r="DD245" s="128"/>
      <c r="DE245" s="128"/>
      <c r="DF245" s="128"/>
      <c r="DG245" s="128"/>
      <c r="DH245" s="128"/>
      <c r="DI245" s="128"/>
      <c r="DJ245" s="128"/>
      <c r="DK245" s="128"/>
      <c r="DL245" s="128"/>
      <c r="DM245" s="128"/>
      <c r="DN245" s="128"/>
      <c r="DO245" s="128"/>
      <c r="DP245" s="128"/>
      <c r="DQ245" s="128"/>
      <c r="DR245" s="128"/>
      <c r="DS245" s="128"/>
      <c r="DT245" s="128"/>
      <c r="DU245" s="128"/>
      <c r="DV245" s="128"/>
      <c r="DW245" s="128"/>
      <c r="DX245" s="128"/>
      <c r="DY245" s="128"/>
      <c r="DZ245" s="128"/>
      <c r="EA245" s="128"/>
      <c r="EB245" s="128"/>
      <c r="EC245" s="128"/>
      <c r="ED245" s="128"/>
      <c r="EE245" s="128"/>
      <c r="EF245" s="128"/>
      <c r="EG245" s="42"/>
      <c r="EH245" s="128"/>
      <c r="EI245" s="128"/>
      <c r="EJ245" s="128"/>
      <c r="EK245" s="128"/>
      <c r="EL245" s="128"/>
      <c r="EM245" s="128"/>
      <c r="EN245" s="128"/>
      <c r="EO245" s="128"/>
      <c r="EP245" s="128"/>
      <c r="EQ245" s="128"/>
      <c r="ER245" s="128"/>
      <c r="ES245" s="128"/>
      <c r="ET245" s="128"/>
      <c r="EU245" s="128"/>
      <c r="EV245" s="128"/>
      <c r="EW245" s="128"/>
      <c r="EX245" s="128"/>
      <c r="EY245" s="128"/>
      <c r="EZ245" s="128"/>
      <c r="FA245" s="128"/>
      <c r="FB245" s="128"/>
      <c r="FC245" s="128"/>
      <c r="FD245" s="128"/>
      <c r="FE245" s="128"/>
      <c r="FF245" s="128"/>
      <c r="FG245" s="128"/>
      <c r="FH245" s="128"/>
      <c r="FI245" s="128"/>
      <c r="FJ245" s="128"/>
      <c r="FK245" s="128"/>
      <c r="FL245" s="128"/>
      <c r="FM245" s="128"/>
      <c r="FN245" s="128"/>
      <c r="FO245" s="128"/>
      <c r="FP245" s="128"/>
      <c r="FQ245" s="42"/>
      <c r="FR245" s="42"/>
      <c r="FS245" s="42"/>
      <c r="FT245" s="42"/>
      <c r="FU245" s="42"/>
      <c r="FV245" s="128"/>
      <c r="FW245" s="128"/>
      <c r="FX245" s="128"/>
      <c r="FY245" s="128"/>
      <c r="FZ245" s="128"/>
      <c r="GA245" s="128"/>
      <c r="GB245" s="128"/>
      <c r="GC245" s="128"/>
      <c r="GD245" s="128"/>
      <c r="GE245" s="128"/>
      <c r="GF245" s="128"/>
      <c r="GG245" s="128"/>
      <c r="GH245" s="128"/>
      <c r="GI245" s="128"/>
      <c r="GJ245" s="128"/>
      <c r="GK245" s="128"/>
      <c r="GL245" s="128"/>
      <c r="GM245" s="128"/>
      <c r="GN245" s="128"/>
      <c r="GO245" s="128"/>
      <c r="GP245" s="128"/>
      <c r="GQ245" s="128"/>
      <c r="GR245" s="128"/>
      <c r="GS245" s="128"/>
      <c r="GT245" s="128"/>
      <c r="GU245" s="128"/>
      <c r="GV245" s="128"/>
      <c r="GW245" s="128"/>
      <c r="GX245" s="128"/>
      <c r="GY245" s="128"/>
      <c r="GZ245" s="128"/>
      <c r="HA245" s="128"/>
      <c r="HB245" s="128"/>
      <c r="HC245" s="128"/>
      <c r="HD245" s="128"/>
      <c r="HE245" s="128"/>
      <c r="HF245" s="128"/>
      <c r="HG245" s="128"/>
      <c r="HH245" s="128"/>
      <c r="HI245" s="128"/>
      <c r="HJ245" s="128"/>
      <c r="HK245" s="128"/>
      <c r="HL245" s="128"/>
      <c r="HM245" s="128"/>
      <c r="HN245" s="128"/>
      <c r="HO245" s="128"/>
      <c r="HP245" s="128"/>
      <c r="HQ245" s="128"/>
      <c r="HR245" s="128"/>
      <c r="HS245" s="128"/>
      <c r="HT245" s="128"/>
      <c r="HU245" s="128"/>
      <c r="HV245" s="128"/>
      <c r="HW245" s="128"/>
      <c r="HX245" s="128"/>
      <c r="HY245" s="128"/>
      <c r="HZ245" s="128"/>
      <c r="IA245" s="128"/>
      <c r="IB245" s="128"/>
      <c r="IC245" s="128"/>
      <c r="ID245" s="128"/>
      <c r="IE245" s="128"/>
      <c r="IF245" s="128"/>
      <c r="IG245" s="128"/>
      <c r="IH245" s="128"/>
      <c r="II245" s="128"/>
      <c r="IJ245" s="128"/>
      <c r="IK245" s="128"/>
      <c r="IL245" s="128"/>
      <c r="IM245" s="128"/>
      <c r="IN245" s="128"/>
      <c r="IO245" s="128"/>
      <c r="IP245" s="128"/>
      <c r="IQ245" s="128"/>
      <c r="IR245" s="128"/>
      <c r="IS245" s="128"/>
      <c r="IT245" s="128"/>
      <c r="IU245" s="128"/>
      <c r="IV245" s="128"/>
      <c r="IW245" s="128"/>
      <c r="IX245" s="128"/>
      <c r="IY245" s="128"/>
      <c r="IZ245" s="128"/>
      <c r="JA245" s="128"/>
    </row>
    <row r="246" spans="2:261" s="17" customFormat="1" x14ac:dyDescent="0.25">
      <c r="B246" s="33"/>
      <c r="F246" s="35"/>
      <c r="G246" s="111"/>
      <c r="H246" s="33"/>
      <c r="I246" s="33"/>
      <c r="J246" s="42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  <c r="AA246" s="128"/>
      <c r="AB246" s="128"/>
      <c r="AC246" s="128"/>
      <c r="AD246" s="128"/>
      <c r="AE246" s="128"/>
      <c r="AF246" s="128"/>
      <c r="AG246" s="12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8"/>
      <c r="AW246" s="128"/>
      <c r="AX246" s="128"/>
      <c r="AY246" s="128"/>
      <c r="AZ246" s="128"/>
      <c r="BA246" s="128"/>
      <c r="BB246" s="128"/>
      <c r="BC246" s="128"/>
      <c r="BD246" s="128"/>
      <c r="BE246" s="128"/>
      <c r="BF246" s="128"/>
      <c r="BG246" s="128"/>
      <c r="BH246" s="128"/>
      <c r="BI246" s="128"/>
      <c r="BJ246" s="128"/>
      <c r="BK246" s="128"/>
      <c r="BL246" s="128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42"/>
      <c r="BY246" s="42"/>
      <c r="BZ246" s="128"/>
      <c r="CA246" s="128"/>
      <c r="CB246" s="128"/>
      <c r="CC246" s="128"/>
      <c r="CD246" s="128"/>
      <c r="CE246" s="128"/>
      <c r="CF246" s="128"/>
      <c r="CG246" s="128"/>
      <c r="CH246" s="128"/>
      <c r="CI246" s="128"/>
      <c r="CJ246" s="128"/>
      <c r="CK246" s="128"/>
      <c r="CL246" s="128"/>
      <c r="CM246" s="128"/>
      <c r="CN246" s="128"/>
      <c r="CO246" s="128"/>
      <c r="CP246" s="128"/>
      <c r="CQ246" s="128"/>
      <c r="CR246" s="128"/>
      <c r="CS246" s="128"/>
      <c r="CT246" s="128"/>
      <c r="CU246" s="128"/>
      <c r="CV246" s="128"/>
      <c r="CW246" s="42"/>
      <c r="CX246" s="128"/>
      <c r="CY246" s="128"/>
      <c r="CZ246" s="128"/>
      <c r="DA246" s="128"/>
      <c r="DB246" s="128"/>
      <c r="DC246" s="128"/>
      <c r="DD246" s="128"/>
      <c r="DE246" s="128"/>
      <c r="DF246" s="128"/>
      <c r="DG246" s="128"/>
      <c r="DH246" s="128"/>
      <c r="DI246" s="128"/>
      <c r="DJ246" s="128"/>
      <c r="DK246" s="128"/>
      <c r="DL246" s="128"/>
      <c r="DM246" s="128"/>
      <c r="DN246" s="128"/>
      <c r="DO246" s="128"/>
      <c r="DP246" s="128"/>
      <c r="DQ246" s="128"/>
      <c r="DR246" s="128"/>
      <c r="DS246" s="128"/>
      <c r="DT246" s="128"/>
      <c r="DU246" s="128"/>
      <c r="DV246" s="128"/>
      <c r="DW246" s="128"/>
      <c r="DX246" s="128"/>
      <c r="DY246" s="128"/>
      <c r="DZ246" s="128"/>
      <c r="EA246" s="128"/>
      <c r="EB246" s="128"/>
      <c r="EC246" s="128"/>
      <c r="ED246" s="128"/>
      <c r="EE246" s="128"/>
      <c r="EF246" s="128"/>
      <c r="EG246" s="42"/>
      <c r="EH246" s="128"/>
      <c r="EI246" s="128"/>
      <c r="EJ246" s="128"/>
      <c r="EK246" s="128"/>
      <c r="EL246" s="128"/>
      <c r="EM246" s="128"/>
      <c r="EN246" s="128"/>
      <c r="EO246" s="128"/>
      <c r="EP246" s="128"/>
      <c r="EQ246" s="128"/>
      <c r="ER246" s="128"/>
      <c r="ES246" s="128"/>
      <c r="ET246" s="128"/>
      <c r="EU246" s="128"/>
      <c r="EV246" s="128"/>
      <c r="EW246" s="128"/>
      <c r="EX246" s="128"/>
      <c r="EY246" s="128"/>
      <c r="EZ246" s="128"/>
      <c r="FA246" s="128"/>
      <c r="FB246" s="128"/>
      <c r="FC246" s="128"/>
      <c r="FD246" s="128"/>
      <c r="FE246" s="128"/>
      <c r="FF246" s="128"/>
      <c r="FG246" s="128"/>
      <c r="FH246" s="128"/>
      <c r="FI246" s="128"/>
      <c r="FJ246" s="128"/>
      <c r="FK246" s="128"/>
      <c r="FL246" s="128"/>
      <c r="FM246" s="128"/>
      <c r="FN246" s="128"/>
      <c r="FO246" s="128"/>
      <c r="FP246" s="128"/>
      <c r="FQ246" s="42"/>
      <c r="FR246" s="42"/>
      <c r="FS246" s="42"/>
      <c r="FT246" s="42"/>
      <c r="FU246" s="42"/>
      <c r="FV246" s="128"/>
      <c r="FW246" s="128"/>
      <c r="FX246" s="128"/>
      <c r="FY246" s="128"/>
      <c r="FZ246" s="128"/>
      <c r="GA246" s="128"/>
      <c r="GB246" s="128"/>
      <c r="GC246" s="128"/>
      <c r="GD246" s="128"/>
      <c r="GE246" s="128"/>
      <c r="GF246" s="128"/>
      <c r="GG246" s="128"/>
      <c r="GH246" s="128"/>
      <c r="GI246" s="128"/>
      <c r="GJ246" s="128"/>
      <c r="GK246" s="128"/>
      <c r="GL246" s="128"/>
      <c r="GM246" s="128"/>
      <c r="GN246" s="128"/>
      <c r="GO246" s="128"/>
      <c r="GP246" s="128"/>
      <c r="GQ246" s="128"/>
      <c r="GR246" s="128"/>
      <c r="GS246" s="128"/>
      <c r="GT246" s="128"/>
      <c r="GU246" s="128"/>
      <c r="GV246" s="128"/>
      <c r="GW246" s="128"/>
      <c r="GX246" s="128"/>
      <c r="GY246" s="128"/>
      <c r="GZ246" s="128"/>
      <c r="HA246" s="128"/>
      <c r="HB246" s="128"/>
      <c r="HC246" s="128"/>
      <c r="HD246" s="128"/>
      <c r="HE246" s="128"/>
      <c r="HF246" s="128"/>
      <c r="HG246" s="128"/>
      <c r="HH246" s="128"/>
      <c r="HI246" s="128"/>
      <c r="HJ246" s="128"/>
      <c r="HK246" s="128"/>
      <c r="HL246" s="128"/>
      <c r="HM246" s="128"/>
      <c r="HN246" s="128"/>
      <c r="HO246" s="128"/>
      <c r="HP246" s="128"/>
      <c r="HQ246" s="128"/>
      <c r="HR246" s="128"/>
      <c r="HS246" s="128"/>
      <c r="HT246" s="128"/>
      <c r="HU246" s="128"/>
      <c r="HV246" s="128"/>
      <c r="HW246" s="128"/>
      <c r="HX246" s="128"/>
      <c r="HY246" s="128"/>
      <c r="HZ246" s="128"/>
      <c r="IA246" s="128"/>
      <c r="IB246" s="128"/>
      <c r="IC246" s="128"/>
      <c r="ID246" s="128"/>
      <c r="IE246" s="128"/>
      <c r="IF246" s="128"/>
      <c r="IG246" s="128"/>
      <c r="IH246" s="128"/>
      <c r="II246" s="128"/>
      <c r="IJ246" s="128"/>
      <c r="IK246" s="128"/>
      <c r="IL246" s="128"/>
      <c r="IM246" s="128"/>
      <c r="IN246" s="128"/>
      <c r="IO246" s="128"/>
      <c r="IP246" s="128"/>
      <c r="IQ246" s="128"/>
      <c r="IR246" s="128"/>
      <c r="IS246" s="128"/>
      <c r="IT246" s="128"/>
      <c r="IU246" s="128"/>
      <c r="IV246" s="128"/>
      <c r="IW246" s="128"/>
      <c r="IX246" s="128"/>
      <c r="IY246" s="128"/>
      <c r="IZ246" s="128"/>
      <c r="JA246" s="128"/>
    </row>
    <row r="247" spans="2:261" s="17" customFormat="1" x14ac:dyDescent="0.25">
      <c r="B247" s="33"/>
      <c r="F247" s="35"/>
      <c r="G247" s="111"/>
      <c r="H247" s="33"/>
      <c r="I247" s="33"/>
      <c r="J247" s="42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  <c r="AA247" s="128"/>
      <c r="AB247" s="128"/>
      <c r="AC247" s="128"/>
      <c r="AD247" s="128"/>
      <c r="AE247" s="128"/>
      <c r="AF247" s="128"/>
      <c r="AG247" s="128"/>
      <c r="AH247" s="128"/>
      <c r="AI247" s="128"/>
      <c r="AJ247" s="128"/>
      <c r="AK247" s="128"/>
      <c r="AL247" s="128"/>
      <c r="AM247" s="128"/>
      <c r="AN247" s="128"/>
      <c r="AO247" s="128"/>
      <c r="AP247" s="128"/>
      <c r="AQ247" s="128"/>
      <c r="AR247" s="128"/>
      <c r="AS247" s="128"/>
      <c r="AT247" s="128"/>
      <c r="AU247" s="128"/>
      <c r="AV247" s="128"/>
      <c r="AW247" s="128"/>
      <c r="AX247" s="128"/>
      <c r="AY247" s="128"/>
      <c r="AZ247" s="128"/>
      <c r="BA247" s="128"/>
      <c r="BB247" s="128"/>
      <c r="BC247" s="128"/>
      <c r="BD247" s="128"/>
      <c r="BE247" s="128"/>
      <c r="BF247" s="128"/>
      <c r="BG247" s="128"/>
      <c r="BH247" s="128"/>
      <c r="BI247" s="128"/>
      <c r="BJ247" s="128"/>
      <c r="BK247" s="128"/>
      <c r="BL247" s="128"/>
      <c r="BM247" s="42"/>
      <c r="BN247" s="42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  <c r="BZ247" s="128"/>
      <c r="CA247" s="128"/>
      <c r="CB247" s="128"/>
      <c r="CC247" s="128"/>
      <c r="CD247" s="128"/>
      <c r="CE247" s="128"/>
      <c r="CF247" s="128"/>
      <c r="CG247" s="128"/>
      <c r="CH247" s="128"/>
      <c r="CI247" s="128"/>
      <c r="CJ247" s="128"/>
      <c r="CK247" s="128"/>
      <c r="CL247" s="128"/>
      <c r="CM247" s="128"/>
      <c r="CN247" s="128"/>
      <c r="CO247" s="128"/>
      <c r="CP247" s="128"/>
      <c r="CQ247" s="128"/>
      <c r="CR247" s="128"/>
      <c r="CS247" s="128"/>
      <c r="CT247" s="128"/>
      <c r="CU247" s="128"/>
      <c r="CV247" s="128"/>
      <c r="CW247" s="42"/>
      <c r="CX247" s="128"/>
      <c r="CY247" s="128"/>
      <c r="CZ247" s="128"/>
      <c r="DA247" s="128"/>
      <c r="DB247" s="128"/>
      <c r="DC247" s="128"/>
      <c r="DD247" s="128"/>
      <c r="DE247" s="128"/>
      <c r="DF247" s="128"/>
      <c r="DG247" s="128"/>
      <c r="DH247" s="128"/>
      <c r="DI247" s="128"/>
      <c r="DJ247" s="128"/>
      <c r="DK247" s="128"/>
      <c r="DL247" s="128"/>
      <c r="DM247" s="128"/>
      <c r="DN247" s="128"/>
      <c r="DO247" s="128"/>
      <c r="DP247" s="128"/>
      <c r="DQ247" s="128"/>
      <c r="DR247" s="128"/>
      <c r="DS247" s="128"/>
      <c r="DT247" s="128"/>
      <c r="DU247" s="128"/>
      <c r="DV247" s="128"/>
      <c r="DW247" s="128"/>
      <c r="DX247" s="128"/>
      <c r="DY247" s="128"/>
      <c r="DZ247" s="128"/>
      <c r="EA247" s="128"/>
      <c r="EB247" s="128"/>
      <c r="EC247" s="128"/>
      <c r="ED247" s="128"/>
      <c r="EE247" s="128"/>
      <c r="EF247" s="128"/>
      <c r="EG247" s="42"/>
      <c r="EH247" s="128"/>
      <c r="EI247" s="128"/>
      <c r="EJ247" s="128"/>
      <c r="EK247" s="128"/>
      <c r="EL247" s="128"/>
      <c r="EM247" s="128"/>
      <c r="EN247" s="128"/>
      <c r="EO247" s="128"/>
      <c r="EP247" s="128"/>
      <c r="EQ247" s="128"/>
      <c r="ER247" s="128"/>
      <c r="ES247" s="128"/>
      <c r="ET247" s="128"/>
      <c r="EU247" s="128"/>
      <c r="EV247" s="128"/>
      <c r="EW247" s="128"/>
      <c r="EX247" s="128"/>
      <c r="EY247" s="128"/>
      <c r="EZ247" s="128"/>
      <c r="FA247" s="128"/>
      <c r="FB247" s="128"/>
      <c r="FC247" s="128"/>
      <c r="FD247" s="128"/>
      <c r="FE247" s="128"/>
      <c r="FF247" s="128"/>
      <c r="FG247" s="128"/>
      <c r="FH247" s="128"/>
      <c r="FI247" s="128"/>
      <c r="FJ247" s="128"/>
      <c r="FK247" s="128"/>
      <c r="FL247" s="128"/>
      <c r="FM247" s="128"/>
      <c r="FN247" s="128"/>
      <c r="FO247" s="128"/>
      <c r="FP247" s="128"/>
      <c r="FQ247" s="42"/>
      <c r="FR247" s="42"/>
      <c r="FS247" s="42"/>
      <c r="FT247" s="42"/>
      <c r="FU247" s="42"/>
      <c r="FV247" s="128"/>
      <c r="FW247" s="128"/>
      <c r="FX247" s="128"/>
      <c r="FY247" s="128"/>
      <c r="FZ247" s="128"/>
      <c r="GA247" s="128"/>
      <c r="GB247" s="128"/>
      <c r="GC247" s="128"/>
      <c r="GD247" s="128"/>
      <c r="GE247" s="128"/>
      <c r="GF247" s="128"/>
      <c r="GG247" s="128"/>
      <c r="GH247" s="128"/>
      <c r="GI247" s="128"/>
      <c r="GJ247" s="128"/>
      <c r="GK247" s="128"/>
      <c r="GL247" s="128"/>
      <c r="GM247" s="128"/>
      <c r="GN247" s="128"/>
      <c r="GO247" s="128"/>
      <c r="GP247" s="128"/>
      <c r="GQ247" s="128"/>
      <c r="GR247" s="128"/>
      <c r="GS247" s="128"/>
      <c r="GT247" s="128"/>
      <c r="GU247" s="128"/>
      <c r="GV247" s="128"/>
      <c r="GW247" s="128"/>
      <c r="GX247" s="128"/>
      <c r="GY247" s="128"/>
      <c r="GZ247" s="128"/>
      <c r="HA247" s="128"/>
      <c r="HB247" s="128"/>
      <c r="HC247" s="128"/>
      <c r="HD247" s="128"/>
      <c r="HE247" s="128"/>
      <c r="HF247" s="128"/>
      <c r="HG247" s="128"/>
      <c r="HH247" s="128"/>
      <c r="HI247" s="128"/>
      <c r="HJ247" s="128"/>
      <c r="HK247" s="128"/>
      <c r="HL247" s="128"/>
      <c r="HM247" s="128"/>
      <c r="HN247" s="128"/>
      <c r="HO247" s="128"/>
      <c r="HP247" s="128"/>
      <c r="HQ247" s="128"/>
      <c r="HR247" s="128"/>
      <c r="HS247" s="128"/>
      <c r="HT247" s="128"/>
      <c r="HU247" s="128"/>
      <c r="HV247" s="128"/>
      <c r="HW247" s="128"/>
      <c r="HX247" s="128"/>
      <c r="HY247" s="128"/>
      <c r="HZ247" s="128"/>
      <c r="IA247" s="128"/>
      <c r="IB247" s="128"/>
      <c r="IC247" s="128"/>
      <c r="ID247" s="128"/>
      <c r="IE247" s="128"/>
      <c r="IF247" s="128"/>
      <c r="IG247" s="128"/>
      <c r="IH247" s="128"/>
      <c r="II247" s="128"/>
      <c r="IJ247" s="128"/>
      <c r="IK247" s="128"/>
      <c r="IL247" s="128"/>
      <c r="IM247" s="128"/>
      <c r="IN247" s="128"/>
      <c r="IO247" s="128"/>
      <c r="IP247" s="128"/>
      <c r="IQ247" s="128"/>
      <c r="IR247" s="128"/>
      <c r="IS247" s="128"/>
      <c r="IT247" s="128"/>
      <c r="IU247" s="128"/>
      <c r="IV247" s="128"/>
      <c r="IW247" s="128"/>
      <c r="IX247" s="128"/>
      <c r="IY247" s="128"/>
      <c r="IZ247" s="128"/>
      <c r="JA247" s="128"/>
    </row>
    <row r="248" spans="2:261" s="17" customFormat="1" x14ac:dyDescent="0.25">
      <c r="B248" s="33"/>
      <c r="F248" s="35"/>
      <c r="G248" s="111"/>
      <c r="H248" s="33"/>
      <c r="I248" s="33"/>
      <c r="J248" s="42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  <c r="AA248" s="128"/>
      <c r="AB248" s="128"/>
      <c r="AC248" s="128"/>
      <c r="AD248" s="128"/>
      <c r="AE248" s="128"/>
      <c r="AF248" s="128"/>
      <c r="AG248" s="128"/>
      <c r="AH248" s="128"/>
      <c r="AI248" s="128"/>
      <c r="AJ248" s="128"/>
      <c r="AK248" s="128"/>
      <c r="AL248" s="128"/>
      <c r="AM248" s="128"/>
      <c r="AN248" s="128"/>
      <c r="AO248" s="128"/>
      <c r="AP248" s="128"/>
      <c r="AQ248" s="128"/>
      <c r="AR248" s="128"/>
      <c r="AS248" s="128"/>
      <c r="AT248" s="128"/>
      <c r="AU248" s="128"/>
      <c r="AV248" s="128"/>
      <c r="AW248" s="128"/>
      <c r="AX248" s="128"/>
      <c r="AY248" s="128"/>
      <c r="AZ248" s="128"/>
      <c r="BA248" s="128"/>
      <c r="BB248" s="128"/>
      <c r="BC248" s="128"/>
      <c r="BD248" s="128"/>
      <c r="BE248" s="128"/>
      <c r="BF248" s="128"/>
      <c r="BG248" s="128"/>
      <c r="BH248" s="128"/>
      <c r="BI248" s="128"/>
      <c r="BJ248" s="128"/>
      <c r="BK248" s="128"/>
      <c r="BL248" s="128"/>
      <c r="BM248" s="42"/>
      <c r="BN248" s="42"/>
      <c r="BO248" s="42"/>
      <c r="BP248" s="42"/>
      <c r="BQ248" s="42"/>
      <c r="BR248" s="42"/>
      <c r="BS248" s="42"/>
      <c r="BT248" s="42"/>
      <c r="BU248" s="42"/>
      <c r="BV248" s="42"/>
      <c r="BW248" s="42"/>
      <c r="BX248" s="42"/>
      <c r="BY248" s="42"/>
      <c r="BZ248" s="128"/>
      <c r="CA248" s="128"/>
      <c r="CB248" s="128"/>
      <c r="CC248" s="128"/>
      <c r="CD248" s="128"/>
      <c r="CE248" s="128"/>
      <c r="CF248" s="128"/>
      <c r="CG248" s="128"/>
      <c r="CH248" s="128"/>
      <c r="CI248" s="128"/>
      <c r="CJ248" s="128"/>
      <c r="CK248" s="128"/>
      <c r="CL248" s="128"/>
      <c r="CM248" s="128"/>
      <c r="CN248" s="128"/>
      <c r="CO248" s="128"/>
      <c r="CP248" s="128"/>
      <c r="CQ248" s="128"/>
      <c r="CR248" s="128"/>
      <c r="CS248" s="128"/>
      <c r="CT248" s="128"/>
      <c r="CU248" s="128"/>
      <c r="CV248" s="128"/>
      <c r="CW248" s="42"/>
      <c r="CX248" s="128"/>
      <c r="CY248" s="128"/>
      <c r="CZ248" s="128"/>
      <c r="DA248" s="128"/>
      <c r="DB248" s="128"/>
      <c r="DC248" s="128"/>
      <c r="DD248" s="128"/>
      <c r="DE248" s="128"/>
      <c r="DF248" s="128"/>
      <c r="DG248" s="128"/>
      <c r="DH248" s="128"/>
      <c r="DI248" s="128"/>
      <c r="DJ248" s="128"/>
      <c r="DK248" s="128"/>
      <c r="DL248" s="128"/>
      <c r="DM248" s="128"/>
      <c r="DN248" s="128"/>
      <c r="DO248" s="128"/>
      <c r="DP248" s="128"/>
      <c r="DQ248" s="128"/>
      <c r="DR248" s="128"/>
      <c r="DS248" s="128"/>
      <c r="DT248" s="128"/>
      <c r="DU248" s="128"/>
      <c r="DV248" s="128"/>
      <c r="DW248" s="128"/>
      <c r="DX248" s="128"/>
      <c r="DY248" s="128"/>
      <c r="DZ248" s="128"/>
      <c r="EA248" s="128"/>
      <c r="EB248" s="128"/>
      <c r="EC248" s="128"/>
      <c r="ED248" s="128"/>
      <c r="EE248" s="128"/>
      <c r="EF248" s="128"/>
      <c r="EG248" s="42"/>
      <c r="EH248" s="128"/>
      <c r="EI248" s="128"/>
      <c r="EJ248" s="128"/>
      <c r="EK248" s="128"/>
      <c r="EL248" s="128"/>
      <c r="EM248" s="128"/>
      <c r="EN248" s="128"/>
      <c r="EO248" s="128"/>
      <c r="EP248" s="128"/>
      <c r="EQ248" s="128"/>
      <c r="ER248" s="128"/>
      <c r="ES248" s="128"/>
      <c r="ET248" s="128"/>
      <c r="EU248" s="128"/>
      <c r="EV248" s="128"/>
      <c r="EW248" s="128"/>
      <c r="EX248" s="128"/>
      <c r="EY248" s="128"/>
      <c r="EZ248" s="128"/>
      <c r="FA248" s="128"/>
      <c r="FB248" s="128"/>
      <c r="FC248" s="128"/>
      <c r="FD248" s="128"/>
      <c r="FE248" s="128"/>
      <c r="FF248" s="128"/>
      <c r="FG248" s="128"/>
      <c r="FH248" s="128"/>
      <c r="FI248" s="128"/>
      <c r="FJ248" s="128"/>
      <c r="FK248" s="128"/>
      <c r="FL248" s="128"/>
      <c r="FM248" s="128"/>
      <c r="FN248" s="128"/>
      <c r="FO248" s="128"/>
      <c r="FP248" s="128"/>
      <c r="FQ248" s="42"/>
      <c r="FR248" s="42"/>
      <c r="FS248" s="42"/>
      <c r="FT248" s="42"/>
      <c r="FU248" s="42"/>
      <c r="FV248" s="128"/>
      <c r="FW248" s="128"/>
      <c r="FX248" s="128"/>
      <c r="FY248" s="128"/>
      <c r="FZ248" s="128"/>
      <c r="GA248" s="128"/>
      <c r="GB248" s="128"/>
      <c r="GC248" s="128"/>
      <c r="GD248" s="128"/>
      <c r="GE248" s="128"/>
      <c r="GF248" s="128"/>
      <c r="GG248" s="128"/>
      <c r="GH248" s="128"/>
      <c r="GI248" s="128"/>
      <c r="GJ248" s="128"/>
      <c r="GK248" s="128"/>
      <c r="GL248" s="128"/>
      <c r="GM248" s="128"/>
      <c r="GN248" s="128"/>
      <c r="GO248" s="128"/>
      <c r="GP248" s="128"/>
      <c r="GQ248" s="128"/>
      <c r="GR248" s="128"/>
      <c r="GS248" s="128"/>
      <c r="GT248" s="128"/>
      <c r="GU248" s="128"/>
      <c r="GV248" s="128"/>
      <c r="GW248" s="128"/>
      <c r="GX248" s="128"/>
      <c r="GY248" s="128"/>
      <c r="GZ248" s="128"/>
      <c r="HA248" s="128"/>
      <c r="HB248" s="128"/>
      <c r="HC248" s="128"/>
      <c r="HD248" s="128"/>
      <c r="HE248" s="128"/>
      <c r="HF248" s="128"/>
      <c r="HG248" s="128"/>
      <c r="HH248" s="128"/>
      <c r="HI248" s="128"/>
      <c r="HJ248" s="128"/>
      <c r="HK248" s="128"/>
      <c r="HL248" s="128"/>
      <c r="HM248" s="128"/>
      <c r="HN248" s="128"/>
      <c r="HO248" s="128"/>
      <c r="HP248" s="128"/>
      <c r="HQ248" s="128"/>
      <c r="HR248" s="128"/>
      <c r="HS248" s="128"/>
      <c r="HT248" s="128"/>
      <c r="HU248" s="128"/>
      <c r="HV248" s="128"/>
      <c r="HW248" s="128"/>
      <c r="HX248" s="128"/>
      <c r="HY248" s="128"/>
      <c r="HZ248" s="128"/>
      <c r="IA248" s="128"/>
      <c r="IB248" s="128"/>
      <c r="IC248" s="128"/>
      <c r="ID248" s="128"/>
      <c r="IE248" s="128"/>
      <c r="IF248" s="128"/>
      <c r="IG248" s="128"/>
      <c r="IH248" s="128"/>
      <c r="II248" s="128"/>
      <c r="IJ248" s="128"/>
      <c r="IK248" s="128"/>
      <c r="IL248" s="128"/>
      <c r="IM248" s="128"/>
      <c r="IN248" s="128"/>
      <c r="IO248" s="128"/>
      <c r="IP248" s="128"/>
      <c r="IQ248" s="128"/>
      <c r="IR248" s="128"/>
      <c r="IS248" s="128"/>
      <c r="IT248" s="128"/>
      <c r="IU248" s="128"/>
      <c r="IV248" s="128"/>
      <c r="IW248" s="128"/>
      <c r="IX248" s="128"/>
      <c r="IY248" s="128"/>
      <c r="IZ248" s="128"/>
      <c r="JA248" s="128"/>
    </row>
    <row r="249" spans="2:261" s="17" customFormat="1" x14ac:dyDescent="0.25">
      <c r="B249" s="33"/>
      <c r="F249" s="35"/>
      <c r="G249" s="111"/>
      <c r="H249" s="33"/>
      <c r="I249" s="33"/>
      <c r="J249" s="42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  <c r="AA249" s="128"/>
      <c r="AB249" s="128"/>
      <c r="AC249" s="128"/>
      <c r="AD249" s="128"/>
      <c r="AE249" s="128"/>
      <c r="AF249" s="128"/>
      <c r="AG249" s="128"/>
      <c r="AH249" s="128"/>
      <c r="AI249" s="128"/>
      <c r="AJ249" s="128"/>
      <c r="AK249" s="128"/>
      <c r="AL249" s="128"/>
      <c r="AM249" s="128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8"/>
      <c r="AZ249" s="128"/>
      <c r="BA249" s="128"/>
      <c r="BB249" s="128"/>
      <c r="BC249" s="128"/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128"/>
      <c r="CA249" s="128"/>
      <c r="CB249" s="128"/>
      <c r="CC249" s="128"/>
      <c r="CD249" s="128"/>
      <c r="CE249" s="128"/>
      <c r="CF249" s="128"/>
      <c r="CG249" s="128"/>
      <c r="CH249" s="128"/>
      <c r="CI249" s="128"/>
      <c r="CJ249" s="128"/>
      <c r="CK249" s="128"/>
      <c r="CL249" s="128"/>
      <c r="CM249" s="128"/>
      <c r="CN249" s="128"/>
      <c r="CO249" s="128"/>
      <c r="CP249" s="128"/>
      <c r="CQ249" s="128"/>
      <c r="CR249" s="128"/>
      <c r="CS249" s="128"/>
      <c r="CT249" s="128"/>
      <c r="CU249" s="128"/>
      <c r="CV249" s="128"/>
      <c r="CW249" s="42"/>
      <c r="CX249" s="128"/>
      <c r="CY249" s="128"/>
      <c r="CZ249" s="128"/>
      <c r="DA249" s="128"/>
      <c r="DB249" s="128"/>
      <c r="DC249" s="128"/>
      <c r="DD249" s="128"/>
      <c r="DE249" s="128"/>
      <c r="DF249" s="128"/>
      <c r="DG249" s="128"/>
      <c r="DH249" s="128"/>
      <c r="DI249" s="128"/>
      <c r="DJ249" s="128"/>
      <c r="DK249" s="128"/>
      <c r="DL249" s="128"/>
      <c r="DM249" s="128"/>
      <c r="DN249" s="128"/>
      <c r="DO249" s="128"/>
      <c r="DP249" s="128"/>
      <c r="DQ249" s="128"/>
      <c r="DR249" s="128"/>
      <c r="DS249" s="128"/>
      <c r="DT249" s="128"/>
      <c r="DU249" s="128"/>
      <c r="DV249" s="128"/>
      <c r="DW249" s="128"/>
      <c r="DX249" s="128"/>
      <c r="DY249" s="128"/>
      <c r="DZ249" s="128"/>
      <c r="EA249" s="128"/>
      <c r="EB249" s="128"/>
      <c r="EC249" s="128"/>
      <c r="ED249" s="128"/>
      <c r="EE249" s="128"/>
      <c r="EF249" s="128"/>
      <c r="EG249" s="42"/>
      <c r="EH249" s="128"/>
      <c r="EI249" s="128"/>
      <c r="EJ249" s="128"/>
      <c r="EK249" s="128"/>
      <c r="EL249" s="128"/>
      <c r="EM249" s="128"/>
      <c r="EN249" s="128"/>
      <c r="EO249" s="128"/>
      <c r="EP249" s="128"/>
      <c r="EQ249" s="128"/>
      <c r="ER249" s="128"/>
      <c r="ES249" s="128"/>
      <c r="ET249" s="128"/>
      <c r="EU249" s="128"/>
      <c r="EV249" s="128"/>
      <c r="EW249" s="128"/>
      <c r="EX249" s="128"/>
      <c r="EY249" s="128"/>
      <c r="EZ249" s="128"/>
      <c r="FA249" s="128"/>
      <c r="FB249" s="128"/>
      <c r="FC249" s="128"/>
      <c r="FD249" s="128"/>
      <c r="FE249" s="128"/>
      <c r="FF249" s="128"/>
      <c r="FG249" s="128"/>
      <c r="FH249" s="128"/>
      <c r="FI249" s="128"/>
      <c r="FJ249" s="128"/>
      <c r="FK249" s="128"/>
      <c r="FL249" s="128"/>
      <c r="FM249" s="128"/>
      <c r="FN249" s="128"/>
      <c r="FO249" s="128"/>
      <c r="FP249" s="128"/>
      <c r="FQ249" s="42"/>
      <c r="FR249" s="42"/>
      <c r="FS249" s="42"/>
      <c r="FT249" s="42"/>
      <c r="FU249" s="42"/>
      <c r="FV249" s="128"/>
      <c r="FW249" s="128"/>
      <c r="FX249" s="128"/>
      <c r="FY249" s="128"/>
      <c r="FZ249" s="128"/>
      <c r="GA249" s="128"/>
      <c r="GB249" s="128"/>
      <c r="GC249" s="128"/>
      <c r="GD249" s="128"/>
      <c r="GE249" s="128"/>
      <c r="GF249" s="128"/>
      <c r="GG249" s="128"/>
      <c r="GH249" s="128"/>
      <c r="GI249" s="128"/>
      <c r="GJ249" s="128"/>
      <c r="GK249" s="128"/>
      <c r="GL249" s="128"/>
      <c r="GM249" s="128"/>
      <c r="GN249" s="128"/>
      <c r="GO249" s="128"/>
      <c r="GP249" s="128"/>
      <c r="GQ249" s="128"/>
      <c r="GR249" s="128"/>
      <c r="GS249" s="128"/>
      <c r="GT249" s="128"/>
      <c r="GU249" s="128"/>
      <c r="GV249" s="128"/>
      <c r="GW249" s="128"/>
      <c r="GX249" s="128"/>
      <c r="GY249" s="128"/>
      <c r="GZ249" s="128"/>
      <c r="HA249" s="128"/>
      <c r="HB249" s="128"/>
      <c r="HC249" s="128"/>
      <c r="HD249" s="128"/>
      <c r="HE249" s="128"/>
      <c r="HF249" s="128"/>
      <c r="HG249" s="128"/>
      <c r="HH249" s="128"/>
      <c r="HI249" s="128"/>
      <c r="HJ249" s="128"/>
      <c r="HK249" s="128"/>
      <c r="HL249" s="128"/>
      <c r="HM249" s="128"/>
      <c r="HN249" s="128"/>
      <c r="HO249" s="128"/>
      <c r="HP249" s="128"/>
      <c r="HQ249" s="128"/>
      <c r="HR249" s="128"/>
      <c r="HS249" s="128"/>
      <c r="HT249" s="128"/>
      <c r="HU249" s="128"/>
      <c r="HV249" s="128"/>
      <c r="HW249" s="128"/>
      <c r="HX249" s="128"/>
      <c r="HY249" s="128"/>
      <c r="HZ249" s="128"/>
      <c r="IA249" s="128"/>
      <c r="IB249" s="128"/>
      <c r="IC249" s="128"/>
      <c r="ID249" s="128"/>
      <c r="IE249" s="128"/>
      <c r="IF249" s="128"/>
      <c r="IG249" s="128"/>
      <c r="IH249" s="128"/>
      <c r="II249" s="128"/>
      <c r="IJ249" s="128"/>
      <c r="IK249" s="128"/>
      <c r="IL249" s="128"/>
      <c r="IM249" s="128"/>
      <c r="IN249" s="128"/>
      <c r="IO249" s="128"/>
      <c r="IP249" s="128"/>
      <c r="IQ249" s="128"/>
      <c r="IR249" s="128"/>
      <c r="IS249" s="128"/>
      <c r="IT249" s="128"/>
      <c r="IU249" s="128"/>
      <c r="IV249" s="128"/>
      <c r="IW249" s="128"/>
      <c r="IX249" s="128"/>
      <c r="IY249" s="128"/>
      <c r="IZ249" s="128"/>
      <c r="JA249" s="128"/>
    </row>
    <row r="250" spans="2:261" s="17" customFormat="1" x14ac:dyDescent="0.25">
      <c r="B250" s="33"/>
      <c r="F250" s="35"/>
      <c r="G250" s="111"/>
      <c r="H250" s="33"/>
      <c r="I250" s="33"/>
      <c r="J250" s="42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  <c r="AY250" s="128"/>
      <c r="AZ250" s="128"/>
      <c r="BA250" s="128"/>
      <c r="BB250" s="128"/>
      <c r="BC250" s="128"/>
      <c r="BD250" s="128"/>
      <c r="BE250" s="128"/>
      <c r="BF250" s="128"/>
      <c r="BG250" s="128"/>
      <c r="BH250" s="128"/>
      <c r="BI250" s="128"/>
      <c r="BJ250" s="128"/>
      <c r="BK250" s="128"/>
      <c r="BL250" s="128"/>
      <c r="BM250" s="42"/>
      <c r="BN250" s="42"/>
      <c r="BO250" s="42"/>
      <c r="BP250" s="42"/>
      <c r="BQ250" s="42"/>
      <c r="BR250" s="42"/>
      <c r="BS250" s="42"/>
      <c r="BT250" s="42"/>
      <c r="BU250" s="42"/>
      <c r="BV250" s="42"/>
      <c r="BW250" s="42"/>
      <c r="BX250" s="42"/>
      <c r="BY250" s="42"/>
      <c r="BZ250" s="128"/>
      <c r="CA250" s="128"/>
      <c r="CB250" s="128"/>
      <c r="CC250" s="128"/>
      <c r="CD250" s="128"/>
      <c r="CE250" s="128"/>
      <c r="CF250" s="128"/>
      <c r="CG250" s="128"/>
      <c r="CH250" s="128"/>
      <c r="CI250" s="128"/>
      <c r="CJ250" s="128"/>
      <c r="CK250" s="128"/>
      <c r="CL250" s="128"/>
      <c r="CM250" s="128"/>
      <c r="CN250" s="128"/>
      <c r="CO250" s="128"/>
      <c r="CP250" s="128"/>
      <c r="CQ250" s="128"/>
      <c r="CR250" s="128"/>
      <c r="CS250" s="128"/>
      <c r="CT250" s="128"/>
      <c r="CU250" s="128"/>
      <c r="CV250" s="128"/>
      <c r="CW250" s="42"/>
      <c r="CX250" s="128"/>
      <c r="CY250" s="128"/>
      <c r="CZ250" s="128"/>
      <c r="DA250" s="128"/>
      <c r="DB250" s="128"/>
      <c r="DC250" s="128"/>
      <c r="DD250" s="128"/>
      <c r="DE250" s="128"/>
      <c r="DF250" s="128"/>
      <c r="DG250" s="128"/>
      <c r="DH250" s="128"/>
      <c r="DI250" s="128"/>
      <c r="DJ250" s="128"/>
      <c r="DK250" s="128"/>
      <c r="DL250" s="128"/>
      <c r="DM250" s="128"/>
      <c r="DN250" s="128"/>
      <c r="DO250" s="128"/>
      <c r="DP250" s="128"/>
      <c r="DQ250" s="128"/>
      <c r="DR250" s="128"/>
      <c r="DS250" s="128"/>
      <c r="DT250" s="128"/>
      <c r="DU250" s="128"/>
      <c r="DV250" s="128"/>
      <c r="DW250" s="128"/>
      <c r="DX250" s="128"/>
      <c r="DY250" s="128"/>
      <c r="DZ250" s="128"/>
      <c r="EA250" s="128"/>
      <c r="EB250" s="128"/>
      <c r="EC250" s="128"/>
      <c r="ED250" s="128"/>
      <c r="EE250" s="128"/>
      <c r="EF250" s="128"/>
      <c r="EG250" s="42"/>
      <c r="EH250" s="128"/>
      <c r="EI250" s="128"/>
      <c r="EJ250" s="128"/>
      <c r="EK250" s="128"/>
      <c r="EL250" s="128"/>
      <c r="EM250" s="128"/>
      <c r="EN250" s="128"/>
      <c r="EO250" s="128"/>
      <c r="EP250" s="128"/>
      <c r="EQ250" s="128"/>
      <c r="ER250" s="128"/>
      <c r="ES250" s="128"/>
      <c r="ET250" s="128"/>
      <c r="EU250" s="128"/>
      <c r="EV250" s="128"/>
      <c r="EW250" s="128"/>
      <c r="EX250" s="128"/>
      <c r="EY250" s="128"/>
      <c r="EZ250" s="128"/>
      <c r="FA250" s="128"/>
      <c r="FB250" s="128"/>
      <c r="FC250" s="128"/>
      <c r="FD250" s="128"/>
      <c r="FE250" s="128"/>
      <c r="FF250" s="128"/>
      <c r="FG250" s="128"/>
      <c r="FH250" s="128"/>
      <c r="FI250" s="128"/>
      <c r="FJ250" s="128"/>
      <c r="FK250" s="128"/>
      <c r="FL250" s="128"/>
      <c r="FM250" s="128"/>
      <c r="FN250" s="128"/>
      <c r="FO250" s="128"/>
      <c r="FP250" s="128"/>
      <c r="FQ250" s="42"/>
      <c r="FR250" s="42"/>
      <c r="FS250" s="42"/>
      <c r="FT250" s="42"/>
      <c r="FU250" s="42"/>
      <c r="FV250" s="128"/>
      <c r="FW250" s="128"/>
      <c r="FX250" s="128"/>
      <c r="FY250" s="128"/>
      <c r="FZ250" s="128"/>
      <c r="GA250" s="128"/>
      <c r="GB250" s="128"/>
      <c r="GC250" s="128"/>
      <c r="GD250" s="128"/>
      <c r="GE250" s="128"/>
      <c r="GF250" s="128"/>
      <c r="GG250" s="128"/>
      <c r="GH250" s="128"/>
      <c r="GI250" s="128"/>
      <c r="GJ250" s="128"/>
      <c r="GK250" s="128"/>
      <c r="GL250" s="128"/>
      <c r="GM250" s="128"/>
      <c r="GN250" s="128"/>
      <c r="GO250" s="128"/>
      <c r="GP250" s="128"/>
      <c r="GQ250" s="128"/>
      <c r="GR250" s="128"/>
      <c r="GS250" s="128"/>
      <c r="GT250" s="128"/>
      <c r="GU250" s="128"/>
      <c r="GV250" s="128"/>
      <c r="GW250" s="128"/>
      <c r="GX250" s="128"/>
      <c r="GY250" s="128"/>
      <c r="GZ250" s="128"/>
      <c r="HA250" s="128"/>
      <c r="HB250" s="128"/>
      <c r="HC250" s="128"/>
      <c r="HD250" s="128"/>
      <c r="HE250" s="128"/>
      <c r="HF250" s="128"/>
      <c r="HG250" s="128"/>
      <c r="HH250" s="128"/>
      <c r="HI250" s="128"/>
      <c r="HJ250" s="128"/>
      <c r="HK250" s="128"/>
      <c r="HL250" s="128"/>
      <c r="HM250" s="128"/>
      <c r="HN250" s="128"/>
      <c r="HO250" s="128"/>
      <c r="HP250" s="128"/>
      <c r="HQ250" s="128"/>
      <c r="HR250" s="128"/>
      <c r="HS250" s="128"/>
      <c r="HT250" s="128"/>
      <c r="HU250" s="128"/>
      <c r="HV250" s="128"/>
      <c r="HW250" s="128"/>
      <c r="HX250" s="128"/>
      <c r="HY250" s="128"/>
      <c r="HZ250" s="128"/>
      <c r="IA250" s="128"/>
      <c r="IB250" s="128"/>
      <c r="IC250" s="128"/>
      <c r="ID250" s="128"/>
      <c r="IE250" s="128"/>
      <c r="IF250" s="128"/>
      <c r="IG250" s="128"/>
      <c r="IH250" s="128"/>
      <c r="II250" s="128"/>
      <c r="IJ250" s="128"/>
      <c r="IK250" s="128"/>
      <c r="IL250" s="128"/>
      <c r="IM250" s="128"/>
      <c r="IN250" s="128"/>
      <c r="IO250" s="128"/>
      <c r="IP250" s="128"/>
      <c r="IQ250" s="128"/>
      <c r="IR250" s="128"/>
      <c r="IS250" s="128"/>
      <c r="IT250" s="128"/>
      <c r="IU250" s="128"/>
      <c r="IV250" s="128"/>
      <c r="IW250" s="128"/>
      <c r="IX250" s="128"/>
      <c r="IY250" s="128"/>
      <c r="IZ250" s="128"/>
      <c r="JA250" s="128"/>
    </row>
    <row r="251" spans="2:261" s="17" customFormat="1" x14ac:dyDescent="0.25">
      <c r="B251" s="33"/>
      <c r="F251" s="35"/>
      <c r="G251" s="111"/>
      <c r="H251" s="33"/>
      <c r="I251" s="33"/>
      <c r="J251" s="42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  <c r="AA251" s="128"/>
      <c r="AB251" s="128"/>
      <c r="AC251" s="128"/>
      <c r="AD251" s="128"/>
      <c r="AE251" s="128"/>
      <c r="AF251" s="128"/>
      <c r="AG251" s="128"/>
      <c r="AH251" s="128"/>
      <c r="AI251" s="128"/>
      <c r="AJ251" s="128"/>
      <c r="AK251" s="128"/>
      <c r="AL251" s="128"/>
      <c r="AM251" s="128"/>
      <c r="AN251" s="128"/>
      <c r="AO251" s="128"/>
      <c r="AP251" s="128"/>
      <c r="AQ251" s="128"/>
      <c r="AR251" s="128"/>
      <c r="AS251" s="128"/>
      <c r="AT251" s="128"/>
      <c r="AU251" s="128"/>
      <c r="AV251" s="128"/>
      <c r="AW251" s="128"/>
      <c r="AX251" s="128"/>
      <c r="AY251" s="128"/>
      <c r="AZ251" s="128"/>
      <c r="BA251" s="128"/>
      <c r="BB251" s="128"/>
      <c r="BC251" s="128"/>
      <c r="BD251" s="128"/>
      <c r="BE251" s="128"/>
      <c r="BF251" s="128"/>
      <c r="BG251" s="128"/>
      <c r="BH251" s="128"/>
      <c r="BI251" s="128"/>
      <c r="BJ251" s="128"/>
      <c r="BK251" s="128"/>
      <c r="BL251" s="128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42"/>
      <c r="BY251" s="42"/>
      <c r="BZ251" s="128"/>
      <c r="CA251" s="128"/>
      <c r="CB251" s="128"/>
      <c r="CC251" s="128"/>
      <c r="CD251" s="128"/>
      <c r="CE251" s="128"/>
      <c r="CF251" s="128"/>
      <c r="CG251" s="128"/>
      <c r="CH251" s="128"/>
      <c r="CI251" s="128"/>
      <c r="CJ251" s="128"/>
      <c r="CK251" s="128"/>
      <c r="CL251" s="128"/>
      <c r="CM251" s="128"/>
      <c r="CN251" s="128"/>
      <c r="CO251" s="128"/>
      <c r="CP251" s="128"/>
      <c r="CQ251" s="128"/>
      <c r="CR251" s="128"/>
      <c r="CS251" s="128"/>
      <c r="CT251" s="128"/>
      <c r="CU251" s="128"/>
      <c r="CV251" s="128"/>
      <c r="CW251" s="42"/>
      <c r="CX251" s="128"/>
      <c r="CY251" s="128"/>
      <c r="CZ251" s="128"/>
      <c r="DA251" s="128"/>
      <c r="DB251" s="128"/>
      <c r="DC251" s="128"/>
      <c r="DD251" s="128"/>
      <c r="DE251" s="128"/>
      <c r="DF251" s="128"/>
      <c r="DG251" s="128"/>
      <c r="DH251" s="128"/>
      <c r="DI251" s="128"/>
      <c r="DJ251" s="128"/>
      <c r="DK251" s="128"/>
      <c r="DL251" s="128"/>
      <c r="DM251" s="128"/>
      <c r="DN251" s="128"/>
      <c r="DO251" s="128"/>
      <c r="DP251" s="128"/>
      <c r="DQ251" s="128"/>
      <c r="DR251" s="128"/>
      <c r="DS251" s="128"/>
      <c r="DT251" s="128"/>
      <c r="DU251" s="128"/>
      <c r="DV251" s="128"/>
      <c r="DW251" s="128"/>
      <c r="DX251" s="128"/>
      <c r="DY251" s="128"/>
      <c r="DZ251" s="128"/>
      <c r="EA251" s="128"/>
      <c r="EB251" s="128"/>
      <c r="EC251" s="128"/>
      <c r="ED251" s="128"/>
      <c r="EE251" s="128"/>
      <c r="EF251" s="128"/>
      <c r="EG251" s="42"/>
      <c r="EH251" s="128"/>
      <c r="EI251" s="128"/>
      <c r="EJ251" s="128"/>
      <c r="EK251" s="128"/>
      <c r="EL251" s="128"/>
      <c r="EM251" s="128"/>
      <c r="EN251" s="128"/>
      <c r="EO251" s="128"/>
      <c r="EP251" s="128"/>
      <c r="EQ251" s="128"/>
      <c r="ER251" s="128"/>
      <c r="ES251" s="128"/>
      <c r="ET251" s="128"/>
      <c r="EU251" s="128"/>
      <c r="EV251" s="128"/>
      <c r="EW251" s="128"/>
      <c r="EX251" s="128"/>
      <c r="EY251" s="128"/>
      <c r="EZ251" s="128"/>
      <c r="FA251" s="128"/>
      <c r="FB251" s="128"/>
      <c r="FC251" s="128"/>
      <c r="FD251" s="128"/>
      <c r="FE251" s="128"/>
      <c r="FF251" s="128"/>
      <c r="FG251" s="128"/>
      <c r="FH251" s="128"/>
      <c r="FI251" s="128"/>
      <c r="FJ251" s="128"/>
      <c r="FK251" s="128"/>
      <c r="FL251" s="128"/>
      <c r="FM251" s="128"/>
      <c r="FN251" s="128"/>
      <c r="FO251" s="128"/>
      <c r="FP251" s="128"/>
      <c r="FQ251" s="42"/>
      <c r="FR251" s="42"/>
      <c r="FS251" s="42"/>
      <c r="FT251" s="42"/>
      <c r="FU251" s="42"/>
      <c r="FV251" s="128"/>
      <c r="FW251" s="128"/>
      <c r="FX251" s="128"/>
      <c r="FY251" s="128"/>
      <c r="FZ251" s="128"/>
      <c r="GA251" s="128"/>
      <c r="GB251" s="128"/>
      <c r="GC251" s="128"/>
      <c r="GD251" s="128"/>
      <c r="GE251" s="128"/>
      <c r="GF251" s="128"/>
      <c r="GG251" s="128"/>
      <c r="GH251" s="128"/>
      <c r="GI251" s="128"/>
      <c r="GJ251" s="128"/>
      <c r="GK251" s="128"/>
      <c r="GL251" s="128"/>
      <c r="GM251" s="128"/>
      <c r="GN251" s="128"/>
      <c r="GO251" s="128"/>
      <c r="GP251" s="128"/>
      <c r="GQ251" s="128"/>
      <c r="GR251" s="128"/>
      <c r="GS251" s="128"/>
      <c r="GT251" s="128"/>
      <c r="GU251" s="128"/>
      <c r="GV251" s="128"/>
      <c r="GW251" s="128"/>
      <c r="GX251" s="128"/>
      <c r="GY251" s="128"/>
      <c r="GZ251" s="128"/>
      <c r="HA251" s="128"/>
      <c r="HB251" s="128"/>
      <c r="HC251" s="128"/>
      <c r="HD251" s="128"/>
      <c r="HE251" s="128"/>
      <c r="HF251" s="128"/>
      <c r="HG251" s="128"/>
      <c r="HH251" s="128"/>
      <c r="HI251" s="128"/>
      <c r="HJ251" s="128"/>
      <c r="HK251" s="128"/>
      <c r="HL251" s="128"/>
      <c r="HM251" s="128"/>
      <c r="HN251" s="128"/>
      <c r="HO251" s="128"/>
      <c r="HP251" s="128"/>
      <c r="HQ251" s="128"/>
      <c r="HR251" s="128"/>
      <c r="HS251" s="128"/>
      <c r="HT251" s="128"/>
      <c r="HU251" s="128"/>
      <c r="HV251" s="128"/>
      <c r="HW251" s="128"/>
      <c r="HX251" s="128"/>
      <c r="HY251" s="128"/>
      <c r="HZ251" s="128"/>
      <c r="IA251" s="128"/>
      <c r="IB251" s="128"/>
      <c r="IC251" s="128"/>
      <c r="ID251" s="128"/>
      <c r="IE251" s="128"/>
      <c r="IF251" s="128"/>
      <c r="IG251" s="128"/>
      <c r="IH251" s="128"/>
      <c r="II251" s="128"/>
      <c r="IJ251" s="128"/>
      <c r="IK251" s="128"/>
      <c r="IL251" s="128"/>
      <c r="IM251" s="128"/>
      <c r="IN251" s="128"/>
      <c r="IO251" s="128"/>
      <c r="IP251" s="128"/>
      <c r="IQ251" s="128"/>
      <c r="IR251" s="128"/>
      <c r="IS251" s="128"/>
      <c r="IT251" s="128"/>
      <c r="IU251" s="128"/>
      <c r="IV251" s="128"/>
      <c r="IW251" s="128"/>
      <c r="IX251" s="128"/>
      <c r="IY251" s="128"/>
      <c r="IZ251" s="128"/>
      <c r="JA251" s="128"/>
    </row>
    <row r="252" spans="2:261" s="17" customFormat="1" x14ac:dyDescent="0.25">
      <c r="B252" s="33"/>
      <c r="F252" s="35"/>
      <c r="G252" s="111"/>
      <c r="H252" s="33"/>
      <c r="I252" s="33"/>
      <c r="J252" s="42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  <c r="AA252" s="128"/>
      <c r="AB252" s="128"/>
      <c r="AC252" s="128"/>
      <c r="AD252" s="128"/>
      <c r="AE252" s="128"/>
      <c r="AF252" s="128"/>
      <c r="AG252" s="128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  <c r="AY252" s="128"/>
      <c r="AZ252" s="128"/>
      <c r="BA252" s="128"/>
      <c r="BB252" s="128"/>
      <c r="BC252" s="128"/>
      <c r="BD252" s="128"/>
      <c r="BE252" s="128"/>
      <c r="BF252" s="128"/>
      <c r="BG252" s="128"/>
      <c r="BH252" s="128"/>
      <c r="BI252" s="128"/>
      <c r="BJ252" s="128"/>
      <c r="BK252" s="128"/>
      <c r="BL252" s="128"/>
      <c r="BM252" s="42"/>
      <c r="BN252" s="42"/>
      <c r="BO252" s="42"/>
      <c r="BP252" s="42"/>
      <c r="BQ252" s="42"/>
      <c r="BR252" s="42"/>
      <c r="BS252" s="42"/>
      <c r="BT252" s="42"/>
      <c r="BU252" s="42"/>
      <c r="BV252" s="42"/>
      <c r="BW252" s="42"/>
      <c r="BX252" s="42"/>
      <c r="BY252" s="42"/>
      <c r="BZ252" s="128"/>
      <c r="CA252" s="128"/>
      <c r="CB252" s="128"/>
      <c r="CC252" s="128"/>
      <c r="CD252" s="128"/>
      <c r="CE252" s="128"/>
      <c r="CF252" s="128"/>
      <c r="CG252" s="128"/>
      <c r="CH252" s="128"/>
      <c r="CI252" s="128"/>
      <c r="CJ252" s="128"/>
      <c r="CK252" s="128"/>
      <c r="CL252" s="128"/>
      <c r="CM252" s="128"/>
      <c r="CN252" s="128"/>
      <c r="CO252" s="128"/>
      <c r="CP252" s="128"/>
      <c r="CQ252" s="128"/>
      <c r="CR252" s="128"/>
      <c r="CS252" s="128"/>
      <c r="CT252" s="128"/>
      <c r="CU252" s="128"/>
      <c r="CV252" s="128"/>
      <c r="CW252" s="42"/>
      <c r="CX252" s="128"/>
      <c r="CY252" s="128"/>
      <c r="CZ252" s="128"/>
      <c r="DA252" s="128"/>
      <c r="DB252" s="128"/>
      <c r="DC252" s="128"/>
      <c r="DD252" s="128"/>
      <c r="DE252" s="128"/>
      <c r="DF252" s="128"/>
      <c r="DG252" s="128"/>
      <c r="DH252" s="128"/>
      <c r="DI252" s="128"/>
      <c r="DJ252" s="128"/>
      <c r="DK252" s="128"/>
      <c r="DL252" s="128"/>
      <c r="DM252" s="128"/>
      <c r="DN252" s="128"/>
      <c r="DO252" s="128"/>
      <c r="DP252" s="128"/>
      <c r="DQ252" s="128"/>
      <c r="DR252" s="128"/>
      <c r="DS252" s="128"/>
      <c r="DT252" s="128"/>
      <c r="DU252" s="128"/>
      <c r="DV252" s="128"/>
      <c r="DW252" s="128"/>
      <c r="DX252" s="128"/>
      <c r="DY252" s="128"/>
      <c r="DZ252" s="128"/>
      <c r="EA252" s="128"/>
      <c r="EB252" s="128"/>
      <c r="EC252" s="128"/>
      <c r="ED252" s="128"/>
      <c r="EE252" s="128"/>
      <c r="EF252" s="128"/>
      <c r="EG252" s="42"/>
      <c r="EH252" s="128"/>
      <c r="EI252" s="128"/>
      <c r="EJ252" s="128"/>
      <c r="EK252" s="128"/>
      <c r="EL252" s="128"/>
      <c r="EM252" s="128"/>
      <c r="EN252" s="128"/>
      <c r="EO252" s="128"/>
      <c r="EP252" s="128"/>
      <c r="EQ252" s="128"/>
      <c r="ER252" s="128"/>
      <c r="ES252" s="128"/>
      <c r="ET252" s="128"/>
      <c r="EU252" s="128"/>
      <c r="EV252" s="128"/>
      <c r="EW252" s="128"/>
      <c r="EX252" s="128"/>
      <c r="EY252" s="128"/>
      <c r="EZ252" s="128"/>
      <c r="FA252" s="128"/>
      <c r="FB252" s="128"/>
      <c r="FC252" s="128"/>
      <c r="FD252" s="128"/>
      <c r="FE252" s="128"/>
      <c r="FF252" s="128"/>
      <c r="FG252" s="128"/>
      <c r="FH252" s="128"/>
      <c r="FI252" s="128"/>
      <c r="FJ252" s="128"/>
      <c r="FK252" s="128"/>
      <c r="FL252" s="128"/>
      <c r="FM252" s="128"/>
      <c r="FN252" s="128"/>
      <c r="FO252" s="128"/>
      <c r="FP252" s="128"/>
      <c r="FQ252" s="42"/>
      <c r="FR252" s="42"/>
      <c r="FS252" s="42"/>
      <c r="FT252" s="42"/>
      <c r="FU252" s="42"/>
      <c r="FV252" s="128"/>
      <c r="FW252" s="128"/>
      <c r="FX252" s="128"/>
      <c r="FY252" s="128"/>
      <c r="FZ252" s="128"/>
      <c r="GA252" s="128"/>
      <c r="GB252" s="128"/>
      <c r="GC252" s="128"/>
      <c r="GD252" s="128"/>
      <c r="GE252" s="128"/>
      <c r="GF252" s="128"/>
      <c r="GG252" s="128"/>
      <c r="GH252" s="128"/>
      <c r="GI252" s="128"/>
      <c r="GJ252" s="128"/>
      <c r="GK252" s="128"/>
      <c r="GL252" s="128"/>
      <c r="GM252" s="128"/>
      <c r="GN252" s="128"/>
      <c r="GO252" s="128"/>
      <c r="GP252" s="128"/>
      <c r="GQ252" s="128"/>
      <c r="GR252" s="128"/>
      <c r="GS252" s="128"/>
      <c r="GT252" s="128"/>
      <c r="GU252" s="128"/>
      <c r="GV252" s="128"/>
      <c r="GW252" s="128"/>
      <c r="GX252" s="128"/>
      <c r="GY252" s="128"/>
      <c r="GZ252" s="128"/>
      <c r="HA252" s="128"/>
      <c r="HB252" s="128"/>
      <c r="HC252" s="128"/>
      <c r="HD252" s="128"/>
      <c r="HE252" s="128"/>
      <c r="HF252" s="128"/>
      <c r="HG252" s="128"/>
      <c r="HH252" s="128"/>
      <c r="HI252" s="128"/>
      <c r="HJ252" s="128"/>
      <c r="HK252" s="128"/>
      <c r="HL252" s="128"/>
      <c r="HM252" s="128"/>
      <c r="HN252" s="128"/>
      <c r="HO252" s="128"/>
      <c r="HP252" s="128"/>
      <c r="HQ252" s="128"/>
      <c r="HR252" s="128"/>
      <c r="HS252" s="128"/>
      <c r="HT252" s="128"/>
      <c r="HU252" s="128"/>
      <c r="HV252" s="128"/>
      <c r="HW252" s="128"/>
      <c r="HX252" s="128"/>
      <c r="HY252" s="128"/>
      <c r="HZ252" s="128"/>
      <c r="IA252" s="128"/>
      <c r="IB252" s="128"/>
      <c r="IC252" s="128"/>
      <c r="ID252" s="128"/>
      <c r="IE252" s="128"/>
      <c r="IF252" s="128"/>
      <c r="IG252" s="128"/>
      <c r="IH252" s="128"/>
      <c r="II252" s="128"/>
      <c r="IJ252" s="128"/>
      <c r="IK252" s="128"/>
      <c r="IL252" s="128"/>
      <c r="IM252" s="128"/>
      <c r="IN252" s="128"/>
      <c r="IO252" s="128"/>
      <c r="IP252" s="128"/>
      <c r="IQ252" s="128"/>
      <c r="IR252" s="128"/>
      <c r="IS252" s="128"/>
      <c r="IT252" s="128"/>
      <c r="IU252" s="128"/>
      <c r="IV252" s="128"/>
      <c r="IW252" s="128"/>
      <c r="IX252" s="128"/>
      <c r="IY252" s="128"/>
      <c r="IZ252" s="128"/>
      <c r="JA252" s="128"/>
    </row>
    <row r="253" spans="2:261" s="17" customFormat="1" x14ac:dyDescent="0.25">
      <c r="B253" s="33"/>
      <c r="F253" s="35"/>
      <c r="G253" s="111"/>
      <c r="H253" s="33"/>
      <c r="I253" s="33"/>
      <c r="J253" s="42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  <c r="AA253" s="128"/>
      <c r="AB253" s="128"/>
      <c r="AC253" s="128"/>
      <c r="AD253" s="128"/>
      <c r="AE253" s="128"/>
      <c r="AF253" s="128"/>
      <c r="AG253" s="128"/>
      <c r="AH253" s="128"/>
      <c r="AI253" s="128"/>
      <c r="AJ253" s="128"/>
      <c r="AK253" s="128"/>
      <c r="AL253" s="128"/>
      <c r="AM253" s="128"/>
      <c r="AN253" s="128"/>
      <c r="AO253" s="128"/>
      <c r="AP253" s="128"/>
      <c r="AQ253" s="128"/>
      <c r="AR253" s="128"/>
      <c r="AS253" s="128"/>
      <c r="AT253" s="128"/>
      <c r="AU253" s="128"/>
      <c r="AV253" s="128"/>
      <c r="AW253" s="128"/>
      <c r="AX253" s="128"/>
      <c r="AY253" s="128"/>
      <c r="AZ253" s="128"/>
      <c r="BA253" s="128"/>
      <c r="BB253" s="128"/>
      <c r="BC253" s="128"/>
      <c r="BD253" s="128"/>
      <c r="BE253" s="128"/>
      <c r="BF253" s="128"/>
      <c r="BG253" s="128"/>
      <c r="BH253" s="128"/>
      <c r="BI253" s="128"/>
      <c r="BJ253" s="128"/>
      <c r="BK253" s="128"/>
      <c r="BL253" s="128"/>
      <c r="BM253" s="42"/>
      <c r="BN253" s="42"/>
      <c r="BO253" s="42"/>
      <c r="BP253" s="42"/>
      <c r="BQ253" s="42"/>
      <c r="BR253" s="42"/>
      <c r="BS253" s="42"/>
      <c r="BT253" s="42"/>
      <c r="BU253" s="42"/>
      <c r="BV253" s="42"/>
      <c r="BW253" s="42"/>
      <c r="BX253" s="42"/>
      <c r="BY253" s="42"/>
      <c r="BZ253" s="128"/>
      <c r="CA253" s="128"/>
      <c r="CB253" s="128"/>
      <c r="CC253" s="128"/>
      <c r="CD253" s="128"/>
      <c r="CE253" s="128"/>
      <c r="CF253" s="128"/>
      <c r="CG253" s="128"/>
      <c r="CH253" s="128"/>
      <c r="CI253" s="128"/>
      <c r="CJ253" s="128"/>
      <c r="CK253" s="128"/>
      <c r="CL253" s="128"/>
      <c r="CM253" s="128"/>
      <c r="CN253" s="128"/>
      <c r="CO253" s="128"/>
      <c r="CP253" s="128"/>
      <c r="CQ253" s="128"/>
      <c r="CR253" s="128"/>
      <c r="CS253" s="128"/>
      <c r="CT253" s="128"/>
      <c r="CU253" s="128"/>
      <c r="CV253" s="128"/>
      <c r="CW253" s="42"/>
      <c r="CX253" s="128"/>
      <c r="CY253" s="128"/>
      <c r="CZ253" s="128"/>
      <c r="DA253" s="128"/>
      <c r="DB253" s="128"/>
      <c r="DC253" s="128"/>
      <c r="DD253" s="128"/>
      <c r="DE253" s="128"/>
      <c r="DF253" s="128"/>
      <c r="DG253" s="128"/>
      <c r="DH253" s="128"/>
      <c r="DI253" s="128"/>
      <c r="DJ253" s="128"/>
      <c r="DK253" s="128"/>
      <c r="DL253" s="128"/>
      <c r="DM253" s="128"/>
      <c r="DN253" s="128"/>
      <c r="DO253" s="128"/>
      <c r="DP253" s="128"/>
      <c r="DQ253" s="128"/>
      <c r="DR253" s="128"/>
      <c r="DS253" s="128"/>
      <c r="DT253" s="128"/>
      <c r="DU253" s="128"/>
      <c r="DV253" s="128"/>
      <c r="DW253" s="128"/>
      <c r="DX253" s="128"/>
      <c r="DY253" s="128"/>
      <c r="DZ253" s="128"/>
      <c r="EA253" s="128"/>
      <c r="EB253" s="128"/>
      <c r="EC253" s="128"/>
      <c r="ED253" s="128"/>
      <c r="EE253" s="128"/>
      <c r="EF253" s="128"/>
      <c r="EG253" s="42"/>
      <c r="EH253" s="128"/>
      <c r="EI253" s="128"/>
      <c r="EJ253" s="128"/>
      <c r="EK253" s="128"/>
      <c r="EL253" s="128"/>
      <c r="EM253" s="128"/>
      <c r="EN253" s="128"/>
      <c r="EO253" s="128"/>
      <c r="EP253" s="128"/>
      <c r="EQ253" s="128"/>
      <c r="ER253" s="128"/>
      <c r="ES253" s="128"/>
      <c r="ET253" s="128"/>
      <c r="EU253" s="128"/>
      <c r="EV253" s="128"/>
      <c r="EW253" s="128"/>
      <c r="EX253" s="128"/>
      <c r="EY253" s="128"/>
      <c r="EZ253" s="128"/>
      <c r="FA253" s="128"/>
      <c r="FB253" s="128"/>
      <c r="FC253" s="128"/>
      <c r="FD253" s="128"/>
      <c r="FE253" s="128"/>
      <c r="FF253" s="128"/>
      <c r="FG253" s="128"/>
      <c r="FH253" s="128"/>
      <c r="FI253" s="128"/>
      <c r="FJ253" s="128"/>
      <c r="FK253" s="128"/>
      <c r="FL253" s="128"/>
      <c r="FM253" s="128"/>
      <c r="FN253" s="128"/>
      <c r="FO253" s="128"/>
      <c r="FP253" s="128"/>
      <c r="FQ253" s="42"/>
      <c r="FR253" s="42"/>
      <c r="FS253" s="42"/>
      <c r="FT253" s="42"/>
      <c r="FU253" s="42"/>
      <c r="FV253" s="128"/>
      <c r="FW253" s="128"/>
      <c r="FX253" s="128"/>
      <c r="FY253" s="128"/>
      <c r="FZ253" s="128"/>
      <c r="GA253" s="128"/>
      <c r="GB253" s="128"/>
      <c r="GC253" s="128"/>
      <c r="GD253" s="128"/>
      <c r="GE253" s="128"/>
      <c r="GF253" s="128"/>
      <c r="GG253" s="128"/>
      <c r="GH253" s="128"/>
      <c r="GI253" s="128"/>
      <c r="GJ253" s="128"/>
      <c r="GK253" s="128"/>
      <c r="GL253" s="128"/>
      <c r="GM253" s="128"/>
      <c r="GN253" s="128"/>
      <c r="GO253" s="128"/>
      <c r="GP253" s="128"/>
      <c r="GQ253" s="128"/>
      <c r="GR253" s="128"/>
      <c r="GS253" s="128"/>
      <c r="GT253" s="128"/>
      <c r="GU253" s="128"/>
      <c r="GV253" s="128"/>
      <c r="GW253" s="128"/>
      <c r="GX253" s="128"/>
      <c r="GY253" s="128"/>
      <c r="GZ253" s="128"/>
      <c r="HA253" s="128"/>
      <c r="HB253" s="128"/>
      <c r="HC253" s="128"/>
      <c r="HD253" s="128"/>
      <c r="HE253" s="128"/>
      <c r="HF253" s="128"/>
      <c r="HG253" s="128"/>
      <c r="HH253" s="128"/>
      <c r="HI253" s="128"/>
      <c r="HJ253" s="128"/>
      <c r="HK253" s="128"/>
      <c r="HL253" s="128"/>
      <c r="HM253" s="128"/>
      <c r="HN253" s="128"/>
      <c r="HO253" s="128"/>
      <c r="HP253" s="128"/>
      <c r="HQ253" s="128"/>
      <c r="HR253" s="128"/>
      <c r="HS253" s="128"/>
      <c r="HT253" s="128"/>
      <c r="HU253" s="128"/>
      <c r="HV253" s="128"/>
      <c r="HW253" s="128"/>
      <c r="HX253" s="128"/>
      <c r="HY253" s="128"/>
      <c r="HZ253" s="128"/>
      <c r="IA253" s="128"/>
      <c r="IB253" s="128"/>
      <c r="IC253" s="128"/>
      <c r="ID253" s="128"/>
      <c r="IE253" s="128"/>
      <c r="IF253" s="128"/>
      <c r="IG253" s="128"/>
      <c r="IH253" s="128"/>
      <c r="II253" s="128"/>
      <c r="IJ253" s="128"/>
      <c r="IK253" s="128"/>
      <c r="IL253" s="128"/>
      <c r="IM253" s="128"/>
      <c r="IN253" s="128"/>
      <c r="IO253" s="128"/>
      <c r="IP253" s="128"/>
      <c r="IQ253" s="128"/>
      <c r="IR253" s="128"/>
      <c r="IS253" s="128"/>
      <c r="IT253" s="128"/>
      <c r="IU253" s="128"/>
      <c r="IV253" s="128"/>
      <c r="IW253" s="128"/>
      <c r="IX253" s="128"/>
      <c r="IY253" s="128"/>
      <c r="IZ253" s="128"/>
      <c r="JA253" s="128"/>
    </row>
    <row r="254" spans="2:261" s="17" customFormat="1" x14ac:dyDescent="0.25">
      <c r="B254" s="33"/>
      <c r="F254" s="35"/>
      <c r="G254" s="111"/>
      <c r="H254" s="33"/>
      <c r="I254" s="33"/>
      <c r="J254" s="42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  <c r="AA254" s="128"/>
      <c r="AB254" s="128"/>
      <c r="AC254" s="128"/>
      <c r="AD254" s="128"/>
      <c r="AE254" s="128"/>
      <c r="AF254" s="128"/>
      <c r="AG254" s="128"/>
      <c r="AH254" s="128"/>
      <c r="AI254" s="128"/>
      <c r="AJ254" s="128"/>
      <c r="AK254" s="128"/>
      <c r="AL254" s="128"/>
      <c r="AM254" s="128"/>
      <c r="AN254" s="128"/>
      <c r="AO254" s="128"/>
      <c r="AP254" s="128"/>
      <c r="AQ254" s="128"/>
      <c r="AR254" s="128"/>
      <c r="AS254" s="128"/>
      <c r="AT254" s="128"/>
      <c r="AU254" s="128"/>
      <c r="AV254" s="128"/>
      <c r="AW254" s="128"/>
      <c r="AX254" s="128"/>
      <c r="AY254" s="128"/>
      <c r="AZ254" s="128"/>
      <c r="BA254" s="128"/>
      <c r="BB254" s="128"/>
      <c r="BC254" s="128"/>
      <c r="BD254" s="128"/>
      <c r="BE254" s="128"/>
      <c r="BF254" s="128"/>
      <c r="BG254" s="128"/>
      <c r="BH254" s="128"/>
      <c r="BI254" s="128"/>
      <c r="BJ254" s="128"/>
      <c r="BK254" s="128"/>
      <c r="BL254" s="128"/>
      <c r="BM254" s="42"/>
      <c r="BN254" s="42"/>
      <c r="BO254" s="42"/>
      <c r="BP254" s="42"/>
      <c r="BQ254" s="42"/>
      <c r="BR254" s="42"/>
      <c r="BS254" s="42"/>
      <c r="BT254" s="42"/>
      <c r="BU254" s="42"/>
      <c r="BV254" s="42"/>
      <c r="BW254" s="42"/>
      <c r="BX254" s="42"/>
      <c r="BY254" s="42"/>
      <c r="BZ254" s="128"/>
      <c r="CA254" s="128"/>
      <c r="CB254" s="128"/>
      <c r="CC254" s="128"/>
      <c r="CD254" s="128"/>
      <c r="CE254" s="128"/>
      <c r="CF254" s="128"/>
      <c r="CG254" s="128"/>
      <c r="CH254" s="128"/>
      <c r="CI254" s="128"/>
      <c r="CJ254" s="128"/>
      <c r="CK254" s="128"/>
      <c r="CL254" s="128"/>
      <c r="CM254" s="128"/>
      <c r="CN254" s="128"/>
      <c r="CO254" s="128"/>
      <c r="CP254" s="128"/>
      <c r="CQ254" s="128"/>
      <c r="CR254" s="128"/>
      <c r="CS254" s="128"/>
      <c r="CT254" s="128"/>
      <c r="CU254" s="128"/>
      <c r="CV254" s="128"/>
      <c r="CW254" s="42"/>
      <c r="CX254" s="128"/>
      <c r="CY254" s="128"/>
      <c r="CZ254" s="128"/>
      <c r="DA254" s="128"/>
      <c r="DB254" s="128"/>
      <c r="DC254" s="128"/>
      <c r="DD254" s="128"/>
      <c r="DE254" s="128"/>
      <c r="DF254" s="128"/>
      <c r="DG254" s="128"/>
      <c r="DH254" s="128"/>
      <c r="DI254" s="128"/>
      <c r="DJ254" s="128"/>
      <c r="DK254" s="128"/>
      <c r="DL254" s="128"/>
      <c r="DM254" s="128"/>
      <c r="DN254" s="128"/>
      <c r="DO254" s="128"/>
      <c r="DP254" s="128"/>
      <c r="DQ254" s="128"/>
      <c r="DR254" s="128"/>
      <c r="DS254" s="128"/>
      <c r="DT254" s="128"/>
      <c r="DU254" s="128"/>
      <c r="DV254" s="128"/>
      <c r="DW254" s="128"/>
      <c r="DX254" s="128"/>
      <c r="DY254" s="128"/>
      <c r="DZ254" s="128"/>
      <c r="EA254" s="128"/>
      <c r="EB254" s="128"/>
      <c r="EC254" s="128"/>
      <c r="ED254" s="128"/>
      <c r="EE254" s="128"/>
      <c r="EF254" s="128"/>
      <c r="EG254" s="42"/>
      <c r="EH254" s="128"/>
      <c r="EI254" s="128"/>
      <c r="EJ254" s="128"/>
      <c r="EK254" s="128"/>
      <c r="EL254" s="128"/>
      <c r="EM254" s="128"/>
      <c r="EN254" s="128"/>
      <c r="EO254" s="128"/>
      <c r="EP254" s="128"/>
      <c r="EQ254" s="128"/>
      <c r="ER254" s="128"/>
      <c r="ES254" s="128"/>
      <c r="ET254" s="128"/>
      <c r="EU254" s="128"/>
      <c r="EV254" s="128"/>
      <c r="EW254" s="128"/>
      <c r="EX254" s="128"/>
      <c r="EY254" s="128"/>
      <c r="EZ254" s="128"/>
      <c r="FA254" s="128"/>
      <c r="FB254" s="128"/>
      <c r="FC254" s="128"/>
      <c r="FD254" s="128"/>
      <c r="FE254" s="128"/>
      <c r="FF254" s="128"/>
      <c r="FG254" s="128"/>
      <c r="FH254" s="128"/>
      <c r="FI254" s="128"/>
      <c r="FJ254" s="128"/>
      <c r="FK254" s="128"/>
      <c r="FL254" s="128"/>
      <c r="FM254" s="128"/>
      <c r="FN254" s="128"/>
      <c r="FO254" s="128"/>
      <c r="FP254" s="128"/>
      <c r="FQ254" s="42"/>
      <c r="FR254" s="42"/>
      <c r="FS254" s="42"/>
      <c r="FT254" s="42"/>
      <c r="FU254" s="42"/>
      <c r="FV254" s="128"/>
      <c r="FW254" s="128"/>
      <c r="FX254" s="128"/>
      <c r="FY254" s="128"/>
      <c r="FZ254" s="128"/>
      <c r="GA254" s="128"/>
      <c r="GB254" s="128"/>
      <c r="GC254" s="128"/>
      <c r="GD254" s="128"/>
      <c r="GE254" s="128"/>
      <c r="GF254" s="128"/>
      <c r="GG254" s="128"/>
      <c r="GH254" s="128"/>
      <c r="GI254" s="128"/>
      <c r="GJ254" s="128"/>
      <c r="GK254" s="128"/>
      <c r="GL254" s="128"/>
      <c r="GM254" s="128"/>
      <c r="GN254" s="128"/>
      <c r="GO254" s="128"/>
      <c r="GP254" s="128"/>
      <c r="GQ254" s="128"/>
      <c r="GR254" s="128"/>
      <c r="GS254" s="128"/>
      <c r="GT254" s="128"/>
      <c r="GU254" s="128"/>
      <c r="GV254" s="128"/>
      <c r="GW254" s="128"/>
      <c r="GX254" s="128"/>
      <c r="GY254" s="128"/>
      <c r="GZ254" s="128"/>
      <c r="HA254" s="128"/>
      <c r="HB254" s="128"/>
      <c r="HC254" s="128"/>
      <c r="HD254" s="128"/>
      <c r="HE254" s="128"/>
      <c r="HF254" s="128"/>
      <c r="HG254" s="128"/>
      <c r="HH254" s="128"/>
      <c r="HI254" s="128"/>
      <c r="HJ254" s="128"/>
      <c r="HK254" s="128"/>
      <c r="HL254" s="128"/>
      <c r="HM254" s="128"/>
      <c r="HN254" s="128"/>
      <c r="HO254" s="128"/>
      <c r="HP254" s="128"/>
      <c r="HQ254" s="128"/>
      <c r="HR254" s="128"/>
      <c r="HS254" s="128"/>
      <c r="HT254" s="128"/>
      <c r="HU254" s="128"/>
      <c r="HV254" s="128"/>
      <c r="HW254" s="128"/>
      <c r="HX254" s="128"/>
      <c r="HY254" s="128"/>
      <c r="HZ254" s="128"/>
      <c r="IA254" s="128"/>
      <c r="IB254" s="128"/>
      <c r="IC254" s="128"/>
      <c r="ID254" s="128"/>
      <c r="IE254" s="128"/>
      <c r="IF254" s="128"/>
      <c r="IG254" s="128"/>
      <c r="IH254" s="128"/>
      <c r="II254" s="128"/>
      <c r="IJ254" s="128"/>
      <c r="IK254" s="128"/>
      <c r="IL254" s="128"/>
      <c r="IM254" s="128"/>
      <c r="IN254" s="128"/>
      <c r="IO254" s="128"/>
      <c r="IP254" s="128"/>
      <c r="IQ254" s="128"/>
      <c r="IR254" s="128"/>
      <c r="IS254" s="128"/>
      <c r="IT254" s="128"/>
      <c r="IU254" s="128"/>
      <c r="IV254" s="128"/>
      <c r="IW254" s="128"/>
      <c r="IX254" s="128"/>
      <c r="IY254" s="128"/>
      <c r="IZ254" s="128"/>
      <c r="JA254" s="128"/>
    </row>
    <row r="255" spans="2:261" s="17" customFormat="1" x14ac:dyDescent="0.25">
      <c r="B255" s="33"/>
      <c r="F255" s="35"/>
      <c r="G255" s="111"/>
      <c r="H255" s="33"/>
      <c r="I255" s="33"/>
      <c r="J255" s="42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  <c r="AL255" s="128"/>
      <c r="AM255" s="128"/>
      <c r="AN255" s="128"/>
      <c r="AO255" s="128"/>
      <c r="AP255" s="128"/>
      <c r="AQ255" s="128"/>
      <c r="AR255" s="128"/>
      <c r="AS255" s="128"/>
      <c r="AT255" s="128"/>
      <c r="AU255" s="128"/>
      <c r="AV255" s="128"/>
      <c r="AW255" s="128"/>
      <c r="AX255" s="128"/>
      <c r="AY255" s="128"/>
      <c r="AZ255" s="128"/>
      <c r="BA255" s="128"/>
      <c r="BB255" s="128"/>
      <c r="BC255" s="128"/>
      <c r="BD255" s="128"/>
      <c r="BE255" s="128"/>
      <c r="BF255" s="128"/>
      <c r="BG255" s="128"/>
      <c r="BH255" s="128"/>
      <c r="BI255" s="128"/>
      <c r="BJ255" s="128"/>
      <c r="BK255" s="128"/>
      <c r="BL255" s="128"/>
      <c r="BM255" s="42"/>
      <c r="BN255" s="42"/>
      <c r="BO255" s="42"/>
      <c r="BP255" s="42"/>
      <c r="BQ255" s="42"/>
      <c r="BR255" s="42"/>
      <c r="BS255" s="42"/>
      <c r="BT255" s="42"/>
      <c r="BU255" s="42"/>
      <c r="BV255" s="42"/>
      <c r="BW255" s="42"/>
      <c r="BX255" s="42"/>
      <c r="BY255" s="42"/>
      <c r="BZ255" s="128"/>
      <c r="CA255" s="128"/>
      <c r="CB255" s="128"/>
      <c r="CC255" s="128"/>
      <c r="CD255" s="128"/>
      <c r="CE255" s="128"/>
      <c r="CF255" s="128"/>
      <c r="CG255" s="128"/>
      <c r="CH255" s="128"/>
      <c r="CI255" s="128"/>
      <c r="CJ255" s="128"/>
      <c r="CK255" s="128"/>
      <c r="CL255" s="128"/>
      <c r="CM255" s="128"/>
      <c r="CN255" s="128"/>
      <c r="CO255" s="128"/>
      <c r="CP255" s="128"/>
      <c r="CQ255" s="128"/>
      <c r="CR255" s="128"/>
      <c r="CS255" s="128"/>
      <c r="CT255" s="128"/>
      <c r="CU255" s="128"/>
      <c r="CV255" s="128"/>
      <c r="CW255" s="42"/>
      <c r="CX255" s="128"/>
      <c r="CY255" s="128"/>
      <c r="CZ255" s="128"/>
      <c r="DA255" s="128"/>
      <c r="DB255" s="128"/>
      <c r="DC255" s="128"/>
      <c r="DD255" s="128"/>
      <c r="DE255" s="128"/>
      <c r="DF255" s="128"/>
      <c r="DG255" s="128"/>
      <c r="DH255" s="128"/>
      <c r="DI255" s="128"/>
      <c r="DJ255" s="128"/>
      <c r="DK255" s="128"/>
      <c r="DL255" s="128"/>
      <c r="DM255" s="128"/>
      <c r="DN255" s="128"/>
      <c r="DO255" s="128"/>
      <c r="DP255" s="128"/>
      <c r="DQ255" s="128"/>
      <c r="DR255" s="128"/>
      <c r="DS255" s="128"/>
      <c r="DT255" s="128"/>
      <c r="DU255" s="128"/>
      <c r="DV255" s="128"/>
      <c r="DW255" s="128"/>
      <c r="DX255" s="128"/>
      <c r="DY255" s="128"/>
      <c r="DZ255" s="128"/>
      <c r="EA255" s="128"/>
      <c r="EB255" s="128"/>
      <c r="EC255" s="128"/>
      <c r="ED255" s="128"/>
      <c r="EE255" s="128"/>
      <c r="EF255" s="128"/>
      <c r="EG255" s="42"/>
      <c r="EH255" s="128"/>
      <c r="EI255" s="128"/>
      <c r="EJ255" s="128"/>
      <c r="EK255" s="128"/>
      <c r="EL255" s="128"/>
      <c r="EM255" s="128"/>
      <c r="EN255" s="128"/>
      <c r="EO255" s="128"/>
      <c r="EP255" s="128"/>
      <c r="EQ255" s="128"/>
      <c r="ER255" s="128"/>
      <c r="ES255" s="128"/>
      <c r="ET255" s="128"/>
      <c r="EU255" s="128"/>
      <c r="EV255" s="128"/>
      <c r="EW255" s="128"/>
      <c r="EX255" s="128"/>
      <c r="EY255" s="128"/>
      <c r="EZ255" s="128"/>
      <c r="FA255" s="128"/>
      <c r="FB255" s="128"/>
      <c r="FC255" s="128"/>
      <c r="FD255" s="128"/>
      <c r="FE255" s="128"/>
      <c r="FF255" s="128"/>
      <c r="FG255" s="128"/>
      <c r="FH255" s="128"/>
      <c r="FI255" s="128"/>
      <c r="FJ255" s="128"/>
      <c r="FK255" s="128"/>
      <c r="FL255" s="128"/>
      <c r="FM255" s="128"/>
      <c r="FN255" s="128"/>
      <c r="FO255" s="128"/>
      <c r="FP255" s="128"/>
      <c r="FQ255" s="42"/>
      <c r="FR255" s="42"/>
      <c r="FS255" s="42"/>
      <c r="FT255" s="42"/>
      <c r="FU255" s="42"/>
      <c r="FV255" s="128"/>
      <c r="FW255" s="128"/>
      <c r="FX255" s="128"/>
      <c r="FY255" s="128"/>
      <c r="FZ255" s="128"/>
      <c r="GA255" s="128"/>
      <c r="GB255" s="128"/>
      <c r="GC255" s="128"/>
      <c r="GD255" s="128"/>
      <c r="GE255" s="128"/>
      <c r="GF255" s="128"/>
      <c r="GG255" s="128"/>
      <c r="GH255" s="128"/>
      <c r="GI255" s="128"/>
      <c r="GJ255" s="128"/>
      <c r="GK255" s="128"/>
      <c r="GL255" s="128"/>
      <c r="GM255" s="128"/>
      <c r="GN255" s="128"/>
      <c r="GO255" s="128"/>
      <c r="GP255" s="128"/>
      <c r="GQ255" s="128"/>
      <c r="GR255" s="128"/>
      <c r="GS255" s="128"/>
      <c r="GT255" s="128"/>
      <c r="GU255" s="128"/>
      <c r="GV255" s="128"/>
      <c r="GW255" s="128"/>
      <c r="GX255" s="128"/>
      <c r="GY255" s="128"/>
      <c r="GZ255" s="128"/>
      <c r="HA255" s="128"/>
      <c r="HB255" s="128"/>
      <c r="HC255" s="128"/>
      <c r="HD255" s="128"/>
      <c r="HE255" s="128"/>
      <c r="HF255" s="128"/>
      <c r="HG255" s="128"/>
      <c r="HH255" s="128"/>
      <c r="HI255" s="128"/>
      <c r="HJ255" s="128"/>
      <c r="HK255" s="128"/>
      <c r="HL255" s="128"/>
      <c r="HM255" s="128"/>
      <c r="HN255" s="128"/>
      <c r="HO255" s="128"/>
      <c r="HP255" s="128"/>
      <c r="HQ255" s="128"/>
      <c r="HR255" s="128"/>
      <c r="HS255" s="128"/>
      <c r="HT255" s="128"/>
      <c r="HU255" s="128"/>
      <c r="HV255" s="128"/>
      <c r="HW255" s="128"/>
      <c r="HX255" s="128"/>
      <c r="HY255" s="128"/>
      <c r="HZ255" s="128"/>
      <c r="IA255" s="128"/>
      <c r="IB255" s="128"/>
      <c r="IC255" s="128"/>
      <c r="ID255" s="128"/>
      <c r="IE255" s="128"/>
      <c r="IF255" s="128"/>
      <c r="IG255" s="128"/>
      <c r="IH255" s="128"/>
      <c r="II255" s="128"/>
      <c r="IJ255" s="128"/>
      <c r="IK255" s="128"/>
      <c r="IL255" s="128"/>
      <c r="IM255" s="128"/>
      <c r="IN255" s="128"/>
      <c r="IO255" s="128"/>
      <c r="IP255" s="128"/>
      <c r="IQ255" s="128"/>
      <c r="IR255" s="128"/>
      <c r="IS255" s="128"/>
      <c r="IT255" s="128"/>
      <c r="IU255" s="128"/>
      <c r="IV255" s="128"/>
      <c r="IW255" s="128"/>
      <c r="IX255" s="128"/>
      <c r="IY255" s="128"/>
      <c r="IZ255" s="128"/>
      <c r="JA255" s="128"/>
    </row>
    <row r="256" spans="2:261" s="17" customFormat="1" x14ac:dyDescent="0.25">
      <c r="B256" s="33"/>
      <c r="F256" s="35"/>
      <c r="G256" s="111"/>
      <c r="H256" s="33"/>
      <c r="I256" s="33"/>
      <c r="J256" s="42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  <c r="AA256" s="128"/>
      <c r="AB256" s="128"/>
      <c r="AC256" s="128"/>
      <c r="AD256" s="128"/>
      <c r="AE256" s="128"/>
      <c r="AF256" s="128"/>
      <c r="AG256" s="128"/>
      <c r="AH256" s="128"/>
      <c r="AI256" s="128"/>
      <c r="AJ256" s="128"/>
      <c r="AK256" s="128"/>
      <c r="AL256" s="128"/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8"/>
      <c r="AW256" s="128"/>
      <c r="AX256" s="128"/>
      <c r="AY256" s="128"/>
      <c r="AZ256" s="128"/>
      <c r="BA256" s="128"/>
      <c r="BB256" s="128"/>
      <c r="BC256" s="128"/>
      <c r="BD256" s="128"/>
      <c r="BE256" s="128"/>
      <c r="BF256" s="128"/>
      <c r="BG256" s="128"/>
      <c r="BH256" s="128"/>
      <c r="BI256" s="128"/>
      <c r="BJ256" s="128"/>
      <c r="BK256" s="128"/>
      <c r="BL256" s="128"/>
      <c r="BM256" s="42"/>
      <c r="BN256" s="42"/>
      <c r="BO256" s="42"/>
      <c r="BP256" s="42"/>
      <c r="BQ256" s="42"/>
      <c r="BR256" s="42"/>
      <c r="BS256" s="42"/>
      <c r="BT256" s="42"/>
      <c r="BU256" s="42"/>
      <c r="BV256" s="42"/>
      <c r="BW256" s="42"/>
      <c r="BX256" s="42"/>
      <c r="BY256" s="42"/>
      <c r="BZ256" s="128"/>
      <c r="CA256" s="128"/>
      <c r="CB256" s="128"/>
      <c r="CC256" s="128"/>
      <c r="CD256" s="128"/>
      <c r="CE256" s="128"/>
      <c r="CF256" s="128"/>
      <c r="CG256" s="128"/>
      <c r="CH256" s="128"/>
      <c r="CI256" s="128"/>
      <c r="CJ256" s="128"/>
      <c r="CK256" s="128"/>
      <c r="CL256" s="128"/>
      <c r="CM256" s="128"/>
      <c r="CN256" s="128"/>
      <c r="CO256" s="128"/>
      <c r="CP256" s="128"/>
      <c r="CQ256" s="128"/>
      <c r="CR256" s="128"/>
      <c r="CS256" s="128"/>
      <c r="CT256" s="128"/>
      <c r="CU256" s="128"/>
      <c r="CV256" s="128"/>
      <c r="CW256" s="42"/>
      <c r="CX256" s="128"/>
      <c r="CY256" s="128"/>
      <c r="CZ256" s="128"/>
      <c r="DA256" s="128"/>
      <c r="DB256" s="128"/>
      <c r="DC256" s="128"/>
      <c r="DD256" s="128"/>
      <c r="DE256" s="128"/>
      <c r="DF256" s="128"/>
      <c r="DG256" s="128"/>
      <c r="DH256" s="128"/>
      <c r="DI256" s="128"/>
      <c r="DJ256" s="128"/>
      <c r="DK256" s="128"/>
      <c r="DL256" s="128"/>
      <c r="DM256" s="128"/>
      <c r="DN256" s="128"/>
      <c r="DO256" s="128"/>
      <c r="DP256" s="128"/>
      <c r="DQ256" s="128"/>
      <c r="DR256" s="128"/>
      <c r="DS256" s="128"/>
      <c r="DT256" s="128"/>
      <c r="DU256" s="128"/>
      <c r="DV256" s="128"/>
      <c r="DW256" s="128"/>
      <c r="DX256" s="128"/>
      <c r="DY256" s="128"/>
      <c r="DZ256" s="128"/>
      <c r="EA256" s="128"/>
      <c r="EB256" s="128"/>
      <c r="EC256" s="128"/>
      <c r="ED256" s="128"/>
      <c r="EE256" s="128"/>
      <c r="EF256" s="128"/>
      <c r="EG256" s="42"/>
      <c r="EH256" s="128"/>
      <c r="EI256" s="128"/>
      <c r="EJ256" s="128"/>
      <c r="EK256" s="128"/>
      <c r="EL256" s="128"/>
      <c r="EM256" s="128"/>
      <c r="EN256" s="128"/>
      <c r="EO256" s="128"/>
      <c r="EP256" s="128"/>
      <c r="EQ256" s="128"/>
      <c r="ER256" s="128"/>
      <c r="ES256" s="128"/>
      <c r="ET256" s="128"/>
      <c r="EU256" s="128"/>
      <c r="EV256" s="128"/>
      <c r="EW256" s="128"/>
      <c r="EX256" s="128"/>
      <c r="EY256" s="128"/>
      <c r="EZ256" s="128"/>
      <c r="FA256" s="128"/>
      <c r="FB256" s="128"/>
      <c r="FC256" s="128"/>
      <c r="FD256" s="128"/>
      <c r="FE256" s="128"/>
      <c r="FF256" s="128"/>
      <c r="FG256" s="128"/>
      <c r="FH256" s="128"/>
      <c r="FI256" s="128"/>
      <c r="FJ256" s="128"/>
      <c r="FK256" s="128"/>
      <c r="FL256" s="128"/>
      <c r="FM256" s="128"/>
      <c r="FN256" s="128"/>
      <c r="FO256" s="128"/>
      <c r="FP256" s="128"/>
      <c r="FQ256" s="42"/>
      <c r="FR256" s="42"/>
      <c r="FS256" s="42"/>
      <c r="FT256" s="42"/>
      <c r="FU256" s="42"/>
      <c r="FV256" s="128"/>
      <c r="FW256" s="128"/>
      <c r="FX256" s="128"/>
      <c r="FY256" s="128"/>
      <c r="FZ256" s="128"/>
      <c r="GA256" s="128"/>
      <c r="GB256" s="128"/>
      <c r="GC256" s="128"/>
      <c r="GD256" s="128"/>
      <c r="GE256" s="128"/>
      <c r="GF256" s="128"/>
      <c r="GG256" s="128"/>
      <c r="GH256" s="128"/>
      <c r="GI256" s="128"/>
      <c r="GJ256" s="128"/>
      <c r="GK256" s="128"/>
      <c r="GL256" s="128"/>
      <c r="GM256" s="128"/>
      <c r="GN256" s="128"/>
      <c r="GO256" s="128"/>
      <c r="GP256" s="128"/>
      <c r="GQ256" s="128"/>
      <c r="GR256" s="128"/>
      <c r="GS256" s="128"/>
      <c r="GT256" s="128"/>
      <c r="GU256" s="128"/>
      <c r="GV256" s="128"/>
      <c r="GW256" s="128"/>
      <c r="GX256" s="128"/>
      <c r="GY256" s="128"/>
      <c r="GZ256" s="128"/>
      <c r="HA256" s="128"/>
      <c r="HB256" s="128"/>
      <c r="HC256" s="128"/>
      <c r="HD256" s="128"/>
      <c r="HE256" s="128"/>
      <c r="HF256" s="128"/>
      <c r="HG256" s="128"/>
      <c r="HH256" s="128"/>
      <c r="HI256" s="128"/>
      <c r="HJ256" s="128"/>
      <c r="HK256" s="128"/>
      <c r="HL256" s="128"/>
      <c r="HM256" s="128"/>
      <c r="HN256" s="128"/>
      <c r="HO256" s="128"/>
      <c r="HP256" s="128"/>
      <c r="HQ256" s="128"/>
      <c r="HR256" s="128"/>
      <c r="HS256" s="128"/>
      <c r="HT256" s="128"/>
      <c r="HU256" s="128"/>
      <c r="HV256" s="128"/>
      <c r="HW256" s="128"/>
      <c r="HX256" s="128"/>
      <c r="HY256" s="128"/>
      <c r="HZ256" s="128"/>
      <c r="IA256" s="128"/>
      <c r="IB256" s="128"/>
      <c r="IC256" s="128"/>
      <c r="ID256" s="128"/>
      <c r="IE256" s="128"/>
      <c r="IF256" s="128"/>
      <c r="IG256" s="128"/>
      <c r="IH256" s="128"/>
      <c r="II256" s="128"/>
      <c r="IJ256" s="128"/>
      <c r="IK256" s="128"/>
      <c r="IL256" s="128"/>
      <c r="IM256" s="128"/>
      <c r="IN256" s="128"/>
      <c r="IO256" s="128"/>
      <c r="IP256" s="128"/>
      <c r="IQ256" s="128"/>
      <c r="IR256" s="128"/>
      <c r="IS256" s="128"/>
      <c r="IT256" s="128"/>
      <c r="IU256" s="128"/>
      <c r="IV256" s="128"/>
      <c r="IW256" s="128"/>
      <c r="IX256" s="128"/>
      <c r="IY256" s="128"/>
      <c r="IZ256" s="128"/>
      <c r="JA256" s="128"/>
    </row>
    <row r="257" spans="2:261" s="17" customFormat="1" x14ac:dyDescent="0.25">
      <c r="B257" s="33"/>
      <c r="F257" s="35"/>
      <c r="G257" s="111"/>
      <c r="H257" s="33"/>
      <c r="I257" s="33"/>
      <c r="J257" s="42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42"/>
      <c r="BN257" s="42"/>
      <c r="BO257" s="42"/>
      <c r="BP257" s="42"/>
      <c r="BQ257" s="42"/>
      <c r="BR257" s="42"/>
      <c r="BS257" s="42"/>
      <c r="BT257" s="42"/>
      <c r="BU257" s="42"/>
      <c r="BV257" s="42"/>
      <c r="BW257" s="42"/>
      <c r="BX257" s="42"/>
      <c r="BY257" s="42"/>
      <c r="BZ257" s="128"/>
      <c r="CA257" s="128"/>
      <c r="CB257" s="128"/>
      <c r="CC257" s="128"/>
      <c r="CD257" s="128"/>
      <c r="CE257" s="128"/>
      <c r="CF257" s="128"/>
      <c r="CG257" s="128"/>
      <c r="CH257" s="128"/>
      <c r="CI257" s="128"/>
      <c r="CJ257" s="128"/>
      <c r="CK257" s="128"/>
      <c r="CL257" s="128"/>
      <c r="CM257" s="128"/>
      <c r="CN257" s="128"/>
      <c r="CO257" s="128"/>
      <c r="CP257" s="128"/>
      <c r="CQ257" s="128"/>
      <c r="CR257" s="128"/>
      <c r="CS257" s="128"/>
      <c r="CT257" s="128"/>
      <c r="CU257" s="128"/>
      <c r="CV257" s="128"/>
      <c r="CW257" s="42"/>
      <c r="CX257" s="128"/>
      <c r="CY257" s="128"/>
      <c r="CZ257" s="128"/>
      <c r="DA257" s="128"/>
      <c r="DB257" s="128"/>
      <c r="DC257" s="128"/>
      <c r="DD257" s="128"/>
      <c r="DE257" s="128"/>
      <c r="DF257" s="128"/>
      <c r="DG257" s="128"/>
      <c r="DH257" s="128"/>
      <c r="DI257" s="128"/>
      <c r="DJ257" s="128"/>
      <c r="DK257" s="128"/>
      <c r="DL257" s="128"/>
      <c r="DM257" s="128"/>
      <c r="DN257" s="128"/>
      <c r="DO257" s="128"/>
      <c r="DP257" s="128"/>
      <c r="DQ257" s="128"/>
      <c r="DR257" s="128"/>
      <c r="DS257" s="128"/>
      <c r="DT257" s="128"/>
      <c r="DU257" s="128"/>
      <c r="DV257" s="128"/>
      <c r="DW257" s="128"/>
      <c r="DX257" s="128"/>
      <c r="DY257" s="128"/>
      <c r="DZ257" s="128"/>
      <c r="EA257" s="128"/>
      <c r="EB257" s="128"/>
      <c r="EC257" s="128"/>
      <c r="ED257" s="128"/>
      <c r="EE257" s="128"/>
      <c r="EF257" s="128"/>
      <c r="EG257" s="42"/>
      <c r="EH257" s="128"/>
      <c r="EI257" s="128"/>
      <c r="EJ257" s="128"/>
      <c r="EK257" s="128"/>
      <c r="EL257" s="128"/>
      <c r="EM257" s="128"/>
      <c r="EN257" s="128"/>
      <c r="EO257" s="128"/>
      <c r="EP257" s="128"/>
      <c r="EQ257" s="128"/>
      <c r="ER257" s="128"/>
      <c r="ES257" s="128"/>
      <c r="ET257" s="128"/>
      <c r="EU257" s="128"/>
      <c r="EV257" s="128"/>
      <c r="EW257" s="128"/>
      <c r="EX257" s="128"/>
      <c r="EY257" s="128"/>
      <c r="EZ257" s="128"/>
      <c r="FA257" s="128"/>
      <c r="FB257" s="128"/>
      <c r="FC257" s="128"/>
      <c r="FD257" s="128"/>
      <c r="FE257" s="128"/>
      <c r="FF257" s="128"/>
      <c r="FG257" s="128"/>
      <c r="FH257" s="128"/>
      <c r="FI257" s="128"/>
      <c r="FJ257" s="128"/>
      <c r="FK257" s="128"/>
      <c r="FL257" s="128"/>
      <c r="FM257" s="128"/>
      <c r="FN257" s="128"/>
      <c r="FO257" s="128"/>
      <c r="FP257" s="128"/>
      <c r="FQ257" s="42"/>
      <c r="FR257" s="42"/>
      <c r="FS257" s="42"/>
      <c r="FT257" s="42"/>
      <c r="FU257" s="42"/>
      <c r="FV257" s="128"/>
      <c r="FW257" s="128"/>
      <c r="FX257" s="128"/>
      <c r="FY257" s="128"/>
      <c r="FZ257" s="128"/>
      <c r="GA257" s="128"/>
      <c r="GB257" s="128"/>
      <c r="GC257" s="128"/>
      <c r="GD257" s="128"/>
      <c r="GE257" s="128"/>
      <c r="GF257" s="128"/>
      <c r="GG257" s="128"/>
      <c r="GH257" s="128"/>
      <c r="GI257" s="128"/>
      <c r="GJ257" s="128"/>
      <c r="GK257" s="128"/>
      <c r="GL257" s="128"/>
      <c r="GM257" s="128"/>
      <c r="GN257" s="128"/>
      <c r="GO257" s="128"/>
      <c r="GP257" s="128"/>
      <c r="GQ257" s="128"/>
      <c r="GR257" s="128"/>
      <c r="GS257" s="128"/>
      <c r="GT257" s="128"/>
      <c r="GU257" s="128"/>
      <c r="GV257" s="128"/>
      <c r="GW257" s="128"/>
      <c r="GX257" s="128"/>
      <c r="GY257" s="128"/>
      <c r="GZ257" s="128"/>
      <c r="HA257" s="128"/>
      <c r="HB257" s="128"/>
      <c r="HC257" s="128"/>
      <c r="HD257" s="128"/>
      <c r="HE257" s="128"/>
      <c r="HF257" s="128"/>
      <c r="HG257" s="128"/>
      <c r="HH257" s="128"/>
      <c r="HI257" s="128"/>
      <c r="HJ257" s="128"/>
      <c r="HK257" s="128"/>
      <c r="HL257" s="128"/>
      <c r="HM257" s="128"/>
      <c r="HN257" s="128"/>
      <c r="HO257" s="128"/>
      <c r="HP257" s="128"/>
      <c r="HQ257" s="128"/>
      <c r="HR257" s="128"/>
      <c r="HS257" s="128"/>
      <c r="HT257" s="128"/>
      <c r="HU257" s="128"/>
      <c r="HV257" s="128"/>
      <c r="HW257" s="128"/>
      <c r="HX257" s="128"/>
      <c r="HY257" s="128"/>
      <c r="HZ257" s="128"/>
      <c r="IA257" s="128"/>
      <c r="IB257" s="128"/>
      <c r="IC257" s="128"/>
      <c r="ID257" s="128"/>
      <c r="IE257" s="128"/>
      <c r="IF257" s="128"/>
      <c r="IG257" s="128"/>
      <c r="IH257" s="128"/>
      <c r="II257" s="128"/>
      <c r="IJ257" s="128"/>
      <c r="IK257" s="128"/>
      <c r="IL257" s="128"/>
      <c r="IM257" s="128"/>
      <c r="IN257" s="128"/>
      <c r="IO257" s="128"/>
      <c r="IP257" s="128"/>
      <c r="IQ257" s="128"/>
      <c r="IR257" s="128"/>
      <c r="IS257" s="128"/>
      <c r="IT257" s="128"/>
      <c r="IU257" s="128"/>
      <c r="IV257" s="128"/>
      <c r="IW257" s="128"/>
      <c r="IX257" s="128"/>
      <c r="IY257" s="128"/>
      <c r="IZ257" s="128"/>
      <c r="JA257" s="128"/>
    </row>
    <row r="258" spans="2:261" s="17" customFormat="1" x14ac:dyDescent="0.25">
      <c r="B258" s="33"/>
      <c r="F258" s="35"/>
      <c r="G258" s="111"/>
      <c r="H258" s="33"/>
      <c r="I258" s="33"/>
      <c r="J258" s="42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  <c r="AA258" s="128"/>
      <c r="AB258" s="128"/>
      <c r="AC258" s="128"/>
      <c r="AD258" s="128"/>
      <c r="AE258" s="128"/>
      <c r="AF258" s="128"/>
      <c r="AG258" s="128"/>
      <c r="AH258" s="128"/>
      <c r="AI258" s="128"/>
      <c r="AJ258" s="128"/>
      <c r="AK258" s="128"/>
      <c r="AL258" s="128"/>
      <c r="AM258" s="128"/>
      <c r="AN258" s="128"/>
      <c r="AO258" s="128"/>
      <c r="AP258" s="128"/>
      <c r="AQ258" s="128"/>
      <c r="AR258" s="128"/>
      <c r="AS258" s="128"/>
      <c r="AT258" s="128"/>
      <c r="AU258" s="128"/>
      <c r="AV258" s="128"/>
      <c r="AW258" s="128"/>
      <c r="AX258" s="128"/>
      <c r="AY258" s="128"/>
      <c r="AZ258" s="128"/>
      <c r="BA258" s="128"/>
      <c r="BB258" s="128"/>
      <c r="BC258" s="128"/>
      <c r="BD258" s="128"/>
      <c r="BE258" s="128"/>
      <c r="BF258" s="128"/>
      <c r="BG258" s="128"/>
      <c r="BH258" s="128"/>
      <c r="BI258" s="128"/>
      <c r="BJ258" s="128"/>
      <c r="BK258" s="128"/>
      <c r="BL258" s="128"/>
      <c r="BM258" s="42"/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  <c r="BZ258" s="128"/>
      <c r="CA258" s="128"/>
      <c r="CB258" s="128"/>
      <c r="CC258" s="128"/>
      <c r="CD258" s="128"/>
      <c r="CE258" s="128"/>
      <c r="CF258" s="128"/>
      <c r="CG258" s="128"/>
      <c r="CH258" s="128"/>
      <c r="CI258" s="128"/>
      <c r="CJ258" s="128"/>
      <c r="CK258" s="128"/>
      <c r="CL258" s="128"/>
      <c r="CM258" s="128"/>
      <c r="CN258" s="128"/>
      <c r="CO258" s="128"/>
      <c r="CP258" s="128"/>
      <c r="CQ258" s="128"/>
      <c r="CR258" s="128"/>
      <c r="CS258" s="128"/>
      <c r="CT258" s="128"/>
      <c r="CU258" s="128"/>
      <c r="CV258" s="128"/>
      <c r="CW258" s="42"/>
      <c r="CX258" s="128"/>
      <c r="CY258" s="128"/>
      <c r="CZ258" s="128"/>
      <c r="DA258" s="128"/>
      <c r="DB258" s="128"/>
      <c r="DC258" s="128"/>
      <c r="DD258" s="128"/>
      <c r="DE258" s="128"/>
      <c r="DF258" s="128"/>
      <c r="DG258" s="128"/>
      <c r="DH258" s="128"/>
      <c r="DI258" s="128"/>
      <c r="DJ258" s="128"/>
      <c r="DK258" s="128"/>
      <c r="DL258" s="128"/>
      <c r="DM258" s="128"/>
      <c r="DN258" s="128"/>
      <c r="DO258" s="128"/>
      <c r="DP258" s="128"/>
      <c r="DQ258" s="128"/>
      <c r="DR258" s="128"/>
      <c r="DS258" s="128"/>
      <c r="DT258" s="128"/>
      <c r="DU258" s="128"/>
      <c r="DV258" s="128"/>
      <c r="DW258" s="128"/>
      <c r="DX258" s="128"/>
      <c r="DY258" s="128"/>
      <c r="DZ258" s="128"/>
      <c r="EA258" s="128"/>
      <c r="EB258" s="128"/>
      <c r="EC258" s="128"/>
      <c r="ED258" s="128"/>
      <c r="EE258" s="128"/>
      <c r="EF258" s="128"/>
      <c r="EG258" s="42"/>
      <c r="EH258" s="128"/>
      <c r="EI258" s="128"/>
      <c r="EJ258" s="128"/>
      <c r="EK258" s="128"/>
      <c r="EL258" s="128"/>
      <c r="EM258" s="128"/>
      <c r="EN258" s="128"/>
      <c r="EO258" s="128"/>
      <c r="EP258" s="128"/>
      <c r="EQ258" s="128"/>
      <c r="ER258" s="128"/>
      <c r="ES258" s="128"/>
      <c r="ET258" s="128"/>
      <c r="EU258" s="128"/>
      <c r="EV258" s="128"/>
      <c r="EW258" s="128"/>
      <c r="EX258" s="128"/>
      <c r="EY258" s="128"/>
      <c r="EZ258" s="128"/>
      <c r="FA258" s="128"/>
      <c r="FB258" s="128"/>
      <c r="FC258" s="128"/>
      <c r="FD258" s="128"/>
      <c r="FE258" s="128"/>
      <c r="FF258" s="128"/>
      <c r="FG258" s="128"/>
      <c r="FH258" s="128"/>
      <c r="FI258" s="128"/>
      <c r="FJ258" s="128"/>
      <c r="FK258" s="128"/>
      <c r="FL258" s="128"/>
      <c r="FM258" s="128"/>
      <c r="FN258" s="128"/>
      <c r="FO258" s="128"/>
      <c r="FP258" s="128"/>
      <c r="FQ258" s="42"/>
      <c r="FR258" s="42"/>
      <c r="FS258" s="42"/>
      <c r="FT258" s="42"/>
      <c r="FU258" s="42"/>
      <c r="FV258" s="128"/>
      <c r="FW258" s="128"/>
      <c r="FX258" s="128"/>
      <c r="FY258" s="128"/>
      <c r="FZ258" s="128"/>
      <c r="GA258" s="128"/>
      <c r="GB258" s="128"/>
      <c r="GC258" s="128"/>
      <c r="GD258" s="128"/>
      <c r="GE258" s="128"/>
      <c r="GF258" s="128"/>
      <c r="GG258" s="128"/>
      <c r="GH258" s="128"/>
      <c r="GI258" s="128"/>
      <c r="GJ258" s="128"/>
      <c r="GK258" s="128"/>
      <c r="GL258" s="128"/>
      <c r="GM258" s="128"/>
      <c r="GN258" s="128"/>
      <c r="GO258" s="128"/>
      <c r="GP258" s="128"/>
      <c r="GQ258" s="128"/>
      <c r="GR258" s="128"/>
      <c r="GS258" s="128"/>
      <c r="GT258" s="128"/>
      <c r="GU258" s="128"/>
      <c r="GV258" s="128"/>
      <c r="GW258" s="128"/>
      <c r="GX258" s="128"/>
      <c r="GY258" s="128"/>
      <c r="GZ258" s="128"/>
      <c r="HA258" s="128"/>
      <c r="HB258" s="128"/>
      <c r="HC258" s="128"/>
      <c r="HD258" s="128"/>
      <c r="HE258" s="128"/>
      <c r="HF258" s="128"/>
      <c r="HG258" s="128"/>
      <c r="HH258" s="128"/>
      <c r="HI258" s="128"/>
      <c r="HJ258" s="128"/>
      <c r="HK258" s="128"/>
      <c r="HL258" s="128"/>
      <c r="HM258" s="128"/>
      <c r="HN258" s="128"/>
      <c r="HO258" s="128"/>
      <c r="HP258" s="128"/>
      <c r="HQ258" s="128"/>
      <c r="HR258" s="128"/>
      <c r="HS258" s="128"/>
      <c r="HT258" s="128"/>
      <c r="HU258" s="128"/>
      <c r="HV258" s="128"/>
      <c r="HW258" s="128"/>
      <c r="HX258" s="128"/>
      <c r="HY258" s="128"/>
      <c r="HZ258" s="128"/>
      <c r="IA258" s="128"/>
      <c r="IB258" s="128"/>
      <c r="IC258" s="128"/>
      <c r="ID258" s="128"/>
      <c r="IE258" s="128"/>
      <c r="IF258" s="128"/>
      <c r="IG258" s="128"/>
      <c r="IH258" s="128"/>
      <c r="II258" s="128"/>
      <c r="IJ258" s="128"/>
      <c r="IK258" s="128"/>
      <c r="IL258" s="128"/>
      <c r="IM258" s="128"/>
      <c r="IN258" s="128"/>
      <c r="IO258" s="128"/>
      <c r="IP258" s="128"/>
      <c r="IQ258" s="128"/>
      <c r="IR258" s="128"/>
      <c r="IS258" s="128"/>
      <c r="IT258" s="128"/>
      <c r="IU258" s="128"/>
      <c r="IV258" s="128"/>
      <c r="IW258" s="128"/>
      <c r="IX258" s="128"/>
      <c r="IY258" s="128"/>
      <c r="IZ258" s="128"/>
      <c r="JA258" s="128"/>
    </row>
    <row r="259" spans="2:261" s="17" customFormat="1" x14ac:dyDescent="0.25">
      <c r="B259" s="33"/>
      <c r="F259" s="35"/>
      <c r="G259" s="111"/>
      <c r="H259" s="33"/>
      <c r="I259" s="33"/>
      <c r="J259" s="42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  <c r="AA259" s="128"/>
      <c r="AB259" s="128"/>
      <c r="AC259" s="128"/>
      <c r="AD259" s="128"/>
      <c r="AE259" s="128"/>
      <c r="AF259" s="128"/>
      <c r="AG259" s="128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28"/>
      <c r="AY259" s="128"/>
      <c r="AZ259" s="128"/>
      <c r="BA259" s="128"/>
      <c r="BB259" s="128"/>
      <c r="BC259" s="128"/>
      <c r="BD259" s="128"/>
      <c r="BE259" s="128"/>
      <c r="BF259" s="128"/>
      <c r="BG259" s="128"/>
      <c r="BH259" s="128"/>
      <c r="BI259" s="128"/>
      <c r="BJ259" s="128"/>
      <c r="BK259" s="128"/>
      <c r="BL259" s="128"/>
      <c r="BM259" s="42"/>
      <c r="BN259" s="42"/>
      <c r="BO259" s="42"/>
      <c r="BP259" s="42"/>
      <c r="BQ259" s="42"/>
      <c r="BR259" s="42"/>
      <c r="BS259" s="42"/>
      <c r="BT259" s="42"/>
      <c r="BU259" s="42"/>
      <c r="BV259" s="42"/>
      <c r="BW259" s="42"/>
      <c r="BX259" s="42"/>
      <c r="BY259" s="42"/>
      <c r="BZ259" s="128"/>
      <c r="CA259" s="128"/>
      <c r="CB259" s="128"/>
      <c r="CC259" s="128"/>
      <c r="CD259" s="128"/>
      <c r="CE259" s="128"/>
      <c r="CF259" s="128"/>
      <c r="CG259" s="128"/>
      <c r="CH259" s="128"/>
      <c r="CI259" s="128"/>
      <c r="CJ259" s="128"/>
      <c r="CK259" s="128"/>
      <c r="CL259" s="128"/>
      <c r="CM259" s="128"/>
      <c r="CN259" s="128"/>
      <c r="CO259" s="128"/>
      <c r="CP259" s="128"/>
      <c r="CQ259" s="128"/>
      <c r="CR259" s="128"/>
      <c r="CS259" s="128"/>
      <c r="CT259" s="128"/>
      <c r="CU259" s="128"/>
      <c r="CV259" s="128"/>
      <c r="CW259" s="42"/>
      <c r="CX259" s="128"/>
      <c r="CY259" s="128"/>
      <c r="CZ259" s="128"/>
      <c r="DA259" s="128"/>
      <c r="DB259" s="128"/>
      <c r="DC259" s="128"/>
      <c r="DD259" s="128"/>
      <c r="DE259" s="128"/>
      <c r="DF259" s="128"/>
      <c r="DG259" s="128"/>
      <c r="DH259" s="128"/>
      <c r="DI259" s="128"/>
      <c r="DJ259" s="128"/>
      <c r="DK259" s="128"/>
      <c r="DL259" s="128"/>
      <c r="DM259" s="128"/>
      <c r="DN259" s="128"/>
      <c r="DO259" s="128"/>
      <c r="DP259" s="128"/>
      <c r="DQ259" s="128"/>
      <c r="DR259" s="128"/>
      <c r="DS259" s="128"/>
      <c r="DT259" s="128"/>
      <c r="DU259" s="128"/>
      <c r="DV259" s="128"/>
      <c r="DW259" s="128"/>
      <c r="DX259" s="128"/>
      <c r="DY259" s="128"/>
      <c r="DZ259" s="128"/>
      <c r="EA259" s="128"/>
      <c r="EB259" s="128"/>
      <c r="EC259" s="128"/>
      <c r="ED259" s="128"/>
      <c r="EE259" s="128"/>
      <c r="EF259" s="128"/>
      <c r="EG259" s="42"/>
      <c r="EH259" s="128"/>
      <c r="EI259" s="128"/>
      <c r="EJ259" s="128"/>
      <c r="EK259" s="128"/>
      <c r="EL259" s="128"/>
      <c r="EM259" s="128"/>
      <c r="EN259" s="128"/>
      <c r="EO259" s="128"/>
      <c r="EP259" s="128"/>
      <c r="EQ259" s="128"/>
      <c r="ER259" s="128"/>
      <c r="ES259" s="128"/>
      <c r="ET259" s="128"/>
      <c r="EU259" s="128"/>
      <c r="EV259" s="128"/>
      <c r="EW259" s="128"/>
      <c r="EX259" s="128"/>
      <c r="EY259" s="128"/>
      <c r="EZ259" s="128"/>
      <c r="FA259" s="128"/>
      <c r="FB259" s="128"/>
      <c r="FC259" s="128"/>
      <c r="FD259" s="128"/>
      <c r="FE259" s="128"/>
      <c r="FF259" s="128"/>
      <c r="FG259" s="128"/>
      <c r="FH259" s="128"/>
      <c r="FI259" s="128"/>
      <c r="FJ259" s="128"/>
      <c r="FK259" s="128"/>
      <c r="FL259" s="128"/>
      <c r="FM259" s="128"/>
      <c r="FN259" s="128"/>
      <c r="FO259" s="128"/>
      <c r="FP259" s="128"/>
      <c r="FQ259" s="42"/>
      <c r="FR259" s="42"/>
      <c r="FS259" s="42"/>
      <c r="FT259" s="42"/>
      <c r="FU259" s="42"/>
      <c r="FV259" s="128"/>
      <c r="FW259" s="128"/>
      <c r="FX259" s="128"/>
      <c r="FY259" s="128"/>
      <c r="FZ259" s="128"/>
      <c r="GA259" s="128"/>
      <c r="GB259" s="128"/>
      <c r="GC259" s="128"/>
      <c r="GD259" s="128"/>
      <c r="GE259" s="128"/>
      <c r="GF259" s="128"/>
      <c r="GG259" s="128"/>
      <c r="GH259" s="128"/>
      <c r="GI259" s="128"/>
      <c r="GJ259" s="128"/>
      <c r="GK259" s="128"/>
      <c r="GL259" s="128"/>
      <c r="GM259" s="128"/>
      <c r="GN259" s="128"/>
      <c r="GO259" s="128"/>
      <c r="GP259" s="128"/>
      <c r="GQ259" s="128"/>
      <c r="GR259" s="128"/>
      <c r="GS259" s="128"/>
      <c r="GT259" s="128"/>
      <c r="GU259" s="128"/>
      <c r="GV259" s="128"/>
      <c r="GW259" s="128"/>
      <c r="GX259" s="128"/>
      <c r="GY259" s="128"/>
      <c r="GZ259" s="128"/>
      <c r="HA259" s="128"/>
      <c r="HB259" s="128"/>
      <c r="HC259" s="128"/>
      <c r="HD259" s="128"/>
      <c r="HE259" s="128"/>
      <c r="HF259" s="128"/>
      <c r="HG259" s="128"/>
      <c r="HH259" s="128"/>
      <c r="HI259" s="128"/>
      <c r="HJ259" s="128"/>
      <c r="HK259" s="128"/>
      <c r="HL259" s="128"/>
      <c r="HM259" s="128"/>
      <c r="HN259" s="128"/>
      <c r="HO259" s="128"/>
      <c r="HP259" s="128"/>
      <c r="HQ259" s="128"/>
      <c r="HR259" s="128"/>
      <c r="HS259" s="128"/>
      <c r="HT259" s="128"/>
      <c r="HU259" s="128"/>
      <c r="HV259" s="128"/>
      <c r="HW259" s="128"/>
      <c r="HX259" s="128"/>
      <c r="HY259" s="128"/>
      <c r="HZ259" s="128"/>
      <c r="IA259" s="128"/>
      <c r="IB259" s="128"/>
      <c r="IC259" s="128"/>
      <c r="ID259" s="128"/>
      <c r="IE259" s="128"/>
      <c r="IF259" s="128"/>
      <c r="IG259" s="128"/>
      <c r="IH259" s="128"/>
      <c r="II259" s="128"/>
      <c r="IJ259" s="128"/>
      <c r="IK259" s="128"/>
      <c r="IL259" s="128"/>
      <c r="IM259" s="128"/>
      <c r="IN259" s="128"/>
      <c r="IO259" s="128"/>
      <c r="IP259" s="128"/>
      <c r="IQ259" s="128"/>
      <c r="IR259" s="128"/>
      <c r="IS259" s="128"/>
      <c r="IT259" s="128"/>
      <c r="IU259" s="128"/>
      <c r="IV259" s="128"/>
      <c r="IW259" s="128"/>
      <c r="IX259" s="128"/>
      <c r="IY259" s="128"/>
      <c r="IZ259" s="128"/>
      <c r="JA259" s="128"/>
    </row>
    <row r="260" spans="2:261" s="17" customFormat="1" x14ac:dyDescent="0.25">
      <c r="B260" s="33"/>
      <c r="F260" s="35"/>
      <c r="G260" s="111"/>
      <c r="H260" s="33"/>
      <c r="I260" s="33"/>
      <c r="J260" s="42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  <c r="AA260" s="128"/>
      <c r="AB260" s="128"/>
      <c r="AC260" s="128"/>
      <c r="AD260" s="128"/>
      <c r="AE260" s="128"/>
      <c r="AF260" s="128"/>
      <c r="AG260" s="128"/>
      <c r="AH260" s="128"/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8"/>
      <c r="AY260" s="128"/>
      <c r="AZ260" s="128"/>
      <c r="BA260" s="128"/>
      <c r="BB260" s="128"/>
      <c r="BC260" s="128"/>
      <c r="BD260" s="128"/>
      <c r="BE260" s="128"/>
      <c r="BF260" s="128"/>
      <c r="BG260" s="128"/>
      <c r="BH260" s="128"/>
      <c r="BI260" s="128"/>
      <c r="BJ260" s="128"/>
      <c r="BK260" s="128"/>
      <c r="BL260" s="128"/>
      <c r="BM260" s="42"/>
      <c r="BN260" s="42"/>
      <c r="BO260" s="42"/>
      <c r="BP260" s="42"/>
      <c r="BQ260" s="42"/>
      <c r="BR260" s="42"/>
      <c r="BS260" s="42"/>
      <c r="BT260" s="42"/>
      <c r="BU260" s="42"/>
      <c r="BV260" s="42"/>
      <c r="BW260" s="42"/>
      <c r="BX260" s="42"/>
      <c r="BY260" s="42"/>
      <c r="BZ260" s="128"/>
      <c r="CA260" s="128"/>
      <c r="CB260" s="128"/>
      <c r="CC260" s="128"/>
      <c r="CD260" s="128"/>
      <c r="CE260" s="128"/>
      <c r="CF260" s="128"/>
      <c r="CG260" s="128"/>
      <c r="CH260" s="128"/>
      <c r="CI260" s="128"/>
      <c r="CJ260" s="128"/>
      <c r="CK260" s="128"/>
      <c r="CL260" s="128"/>
      <c r="CM260" s="128"/>
      <c r="CN260" s="128"/>
      <c r="CO260" s="128"/>
      <c r="CP260" s="128"/>
      <c r="CQ260" s="128"/>
      <c r="CR260" s="128"/>
      <c r="CS260" s="128"/>
      <c r="CT260" s="128"/>
      <c r="CU260" s="128"/>
      <c r="CV260" s="128"/>
      <c r="CW260" s="42"/>
      <c r="CX260" s="128"/>
      <c r="CY260" s="128"/>
      <c r="CZ260" s="128"/>
      <c r="DA260" s="128"/>
      <c r="DB260" s="128"/>
      <c r="DC260" s="128"/>
      <c r="DD260" s="128"/>
      <c r="DE260" s="128"/>
      <c r="DF260" s="128"/>
      <c r="DG260" s="128"/>
      <c r="DH260" s="128"/>
      <c r="DI260" s="128"/>
      <c r="DJ260" s="128"/>
      <c r="DK260" s="128"/>
      <c r="DL260" s="128"/>
      <c r="DM260" s="128"/>
      <c r="DN260" s="128"/>
      <c r="DO260" s="128"/>
      <c r="DP260" s="128"/>
      <c r="DQ260" s="128"/>
      <c r="DR260" s="128"/>
      <c r="DS260" s="128"/>
      <c r="DT260" s="128"/>
      <c r="DU260" s="128"/>
      <c r="DV260" s="128"/>
      <c r="DW260" s="128"/>
      <c r="DX260" s="128"/>
      <c r="DY260" s="128"/>
      <c r="DZ260" s="128"/>
      <c r="EA260" s="128"/>
      <c r="EB260" s="128"/>
      <c r="EC260" s="128"/>
      <c r="ED260" s="128"/>
      <c r="EE260" s="128"/>
      <c r="EF260" s="128"/>
      <c r="EG260" s="42"/>
      <c r="EH260" s="128"/>
      <c r="EI260" s="128"/>
      <c r="EJ260" s="128"/>
      <c r="EK260" s="128"/>
      <c r="EL260" s="128"/>
      <c r="EM260" s="128"/>
      <c r="EN260" s="128"/>
      <c r="EO260" s="128"/>
      <c r="EP260" s="128"/>
      <c r="EQ260" s="128"/>
      <c r="ER260" s="128"/>
      <c r="ES260" s="128"/>
      <c r="ET260" s="128"/>
      <c r="EU260" s="128"/>
      <c r="EV260" s="128"/>
      <c r="EW260" s="128"/>
      <c r="EX260" s="128"/>
      <c r="EY260" s="128"/>
      <c r="EZ260" s="128"/>
      <c r="FA260" s="128"/>
      <c r="FB260" s="128"/>
      <c r="FC260" s="128"/>
      <c r="FD260" s="128"/>
      <c r="FE260" s="128"/>
      <c r="FF260" s="128"/>
      <c r="FG260" s="128"/>
      <c r="FH260" s="128"/>
      <c r="FI260" s="128"/>
      <c r="FJ260" s="128"/>
      <c r="FK260" s="128"/>
      <c r="FL260" s="128"/>
      <c r="FM260" s="128"/>
      <c r="FN260" s="128"/>
      <c r="FO260" s="128"/>
      <c r="FP260" s="128"/>
      <c r="FQ260" s="42"/>
      <c r="FR260" s="42"/>
      <c r="FS260" s="42"/>
      <c r="FT260" s="42"/>
      <c r="FU260" s="42"/>
      <c r="FV260" s="128"/>
      <c r="FW260" s="128"/>
      <c r="FX260" s="128"/>
      <c r="FY260" s="128"/>
      <c r="FZ260" s="128"/>
      <c r="GA260" s="128"/>
      <c r="GB260" s="128"/>
      <c r="GC260" s="128"/>
      <c r="GD260" s="128"/>
      <c r="GE260" s="128"/>
      <c r="GF260" s="128"/>
      <c r="GG260" s="128"/>
      <c r="GH260" s="128"/>
      <c r="GI260" s="128"/>
      <c r="GJ260" s="128"/>
      <c r="GK260" s="128"/>
      <c r="GL260" s="128"/>
      <c r="GM260" s="128"/>
      <c r="GN260" s="128"/>
      <c r="GO260" s="128"/>
      <c r="GP260" s="128"/>
      <c r="GQ260" s="128"/>
      <c r="GR260" s="128"/>
      <c r="GS260" s="128"/>
      <c r="GT260" s="128"/>
      <c r="GU260" s="128"/>
      <c r="GV260" s="128"/>
      <c r="GW260" s="128"/>
      <c r="GX260" s="128"/>
      <c r="GY260" s="128"/>
      <c r="GZ260" s="128"/>
      <c r="HA260" s="128"/>
      <c r="HB260" s="128"/>
      <c r="HC260" s="128"/>
      <c r="HD260" s="128"/>
      <c r="HE260" s="128"/>
      <c r="HF260" s="128"/>
      <c r="HG260" s="128"/>
      <c r="HH260" s="128"/>
      <c r="HI260" s="128"/>
      <c r="HJ260" s="128"/>
      <c r="HK260" s="128"/>
      <c r="HL260" s="128"/>
      <c r="HM260" s="128"/>
      <c r="HN260" s="128"/>
      <c r="HO260" s="128"/>
      <c r="HP260" s="128"/>
      <c r="HQ260" s="128"/>
      <c r="HR260" s="128"/>
      <c r="HS260" s="128"/>
      <c r="HT260" s="128"/>
      <c r="HU260" s="128"/>
      <c r="HV260" s="128"/>
      <c r="HW260" s="128"/>
      <c r="HX260" s="128"/>
      <c r="HY260" s="128"/>
      <c r="HZ260" s="128"/>
      <c r="IA260" s="128"/>
      <c r="IB260" s="128"/>
      <c r="IC260" s="128"/>
      <c r="ID260" s="128"/>
      <c r="IE260" s="128"/>
      <c r="IF260" s="128"/>
      <c r="IG260" s="128"/>
      <c r="IH260" s="128"/>
      <c r="II260" s="128"/>
      <c r="IJ260" s="128"/>
      <c r="IK260" s="128"/>
      <c r="IL260" s="128"/>
      <c r="IM260" s="128"/>
      <c r="IN260" s="128"/>
      <c r="IO260" s="128"/>
      <c r="IP260" s="128"/>
      <c r="IQ260" s="128"/>
      <c r="IR260" s="128"/>
      <c r="IS260" s="128"/>
      <c r="IT260" s="128"/>
      <c r="IU260" s="128"/>
      <c r="IV260" s="128"/>
      <c r="IW260" s="128"/>
      <c r="IX260" s="128"/>
      <c r="IY260" s="128"/>
      <c r="IZ260" s="128"/>
      <c r="JA260" s="128"/>
    </row>
    <row r="261" spans="2:261" s="17" customFormat="1" x14ac:dyDescent="0.25">
      <c r="B261" s="33"/>
      <c r="F261" s="35"/>
      <c r="G261" s="111"/>
      <c r="H261" s="33"/>
      <c r="I261" s="33"/>
      <c r="J261" s="42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  <c r="AA261" s="128"/>
      <c r="AB261" s="128"/>
      <c r="AC261" s="128"/>
      <c r="AD261" s="128"/>
      <c r="AE261" s="128"/>
      <c r="AF261" s="128"/>
      <c r="AG261" s="128"/>
      <c r="AH261" s="128"/>
      <c r="AI261" s="128"/>
      <c r="AJ261" s="128"/>
      <c r="AK261" s="128"/>
      <c r="AL261" s="128"/>
      <c r="AM261" s="128"/>
      <c r="AN261" s="128"/>
      <c r="AO261" s="128"/>
      <c r="AP261" s="128"/>
      <c r="AQ261" s="128"/>
      <c r="AR261" s="128"/>
      <c r="AS261" s="128"/>
      <c r="AT261" s="128"/>
      <c r="AU261" s="128"/>
      <c r="AV261" s="128"/>
      <c r="AW261" s="128"/>
      <c r="AX261" s="128"/>
      <c r="AY261" s="128"/>
      <c r="AZ261" s="128"/>
      <c r="BA261" s="128"/>
      <c r="BB261" s="128"/>
      <c r="BC261" s="128"/>
      <c r="BD261" s="128"/>
      <c r="BE261" s="128"/>
      <c r="BF261" s="128"/>
      <c r="BG261" s="128"/>
      <c r="BH261" s="128"/>
      <c r="BI261" s="128"/>
      <c r="BJ261" s="128"/>
      <c r="BK261" s="128"/>
      <c r="BL261" s="128"/>
      <c r="BM261" s="42"/>
      <c r="BN261" s="42"/>
      <c r="BO261" s="42"/>
      <c r="BP261" s="42"/>
      <c r="BQ261" s="42"/>
      <c r="BR261" s="42"/>
      <c r="BS261" s="42"/>
      <c r="BT261" s="42"/>
      <c r="BU261" s="42"/>
      <c r="BV261" s="42"/>
      <c r="BW261" s="42"/>
      <c r="BX261" s="42"/>
      <c r="BY261" s="42"/>
      <c r="BZ261" s="128"/>
      <c r="CA261" s="128"/>
      <c r="CB261" s="128"/>
      <c r="CC261" s="128"/>
      <c r="CD261" s="128"/>
      <c r="CE261" s="128"/>
      <c r="CF261" s="128"/>
      <c r="CG261" s="128"/>
      <c r="CH261" s="128"/>
      <c r="CI261" s="128"/>
      <c r="CJ261" s="128"/>
      <c r="CK261" s="128"/>
      <c r="CL261" s="128"/>
      <c r="CM261" s="128"/>
      <c r="CN261" s="128"/>
      <c r="CO261" s="128"/>
      <c r="CP261" s="128"/>
      <c r="CQ261" s="128"/>
      <c r="CR261" s="128"/>
      <c r="CS261" s="128"/>
      <c r="CT261" s="128"/>
      <c r="CU261" s="128"/>
      <c r="CV261" s="128"/>
      <c r="CW261" s="42"/>
      <c r="CX261" s="128"/>
      <c r="CY261" s="128"/>
      <c r="CZ261" s="128"/>
      <c r="DA261" s="128"/>
      <c r="DB261" s="128"/>
      <c r="DC261" s="128"/>
      <c r="DD261" s="128"/>
      <c r="DE261" s="128"/>
      <c r="DF261" s="128"/>
      <c r="DG261" s="128"/>
      <c r="DH261" s="128"/>
      <c r="DI261" s="128"/>
      <c r="DJ261" s="128"/>
      <c r="DK261" s="128"/>
      <c r="DL261" s="128"/>
      <c r="DM261" s="128"/>
      <c r="DN261" s="128"/>
      <c r="DO261" s="128"/>
      <c r="DP261" s="128"/>
      <c r="DQ261" s="128"/>
      <c r="DR261" s="128"/>
      <c r="DS261" s="128"/>
      <c r="DT261" s="128"/>
      <c r="DU261" s="128"/>
      <c r="DV261" s="128"/>
      <c r="DW261" s="128"/>
      <c r="DX261" s="128"/>
      <c r="DY261" s="128"/>
      <c r="DZ261" s="128"/>
      <c r="EA261" s="128"/>
      <c r="EB261" s="128"/>
      <c r="EC261" s="128"/>
      <c r="ED261" s="128"/>
      <c r="EE261" s="128"/>
      <c r="EF261" s="128"/>
      <c r="EG261" s="42"/>
      <c r="EH261" s="128"/>
      <c r="EI261" s="128"/>
      <c r="EJ261" s="128"/>
      <c r="EK261" s="128"/>
      <c r="EL261" s="128"/>
      <c r="EM261" s="128"/>
      <c r="EN261" s="128"/>
      <c r="EO261" s="128"/>
      <c r="EP261" s="128"/>
      <c r="EQ261" s="128"/>
      <c r="ER261" s="128"/>
      <c r="ES261" s="128"/>
      <c r="ET261" s="128"/>
      <c r="EU261" s="128"/>
      <c r="EV261" s="128"/>
      <c r="EW261" s="128"/>
      <c r="EX261" s="128"/>
      <c r="EY261" s="128"/>
      <c r="EZ261" s="128"/>
      <c r="FA261" s="128"/>
      <c r="FB261" s="128"/>
      <c r="FC261" s="128"/>
      <c r="FD261" s="128"/>
      <c r="FE261" s="128"/>
      <c r="FF261" s="128"/>
      <c r="FG261" s="128"/>
      <c r="FH261" s="128"/>
      <c r="FI261" s="128"/>
      <c r="FJ261" s="128"/>
      <c r="FK261" s="128"/>
      <c r="FL261" s="128"/>
      <c r="FM261" s="128"/>
      <c r="FN261" s="128"/>
      <c r="FO261" s="128"/>
      <c r="FP261" s="128"/>
      <c r="FQ261" s="42"/>
      <c r="FR261" s="42"/>
      <c r="FS261" s="42"/>
      <c r="FT261" s="42"/>
      <c r="FU261" s="42"/>
      <c r="FV261" s="128"/>
      <c r="FW261" s="128"/>
      <c r="FX261" s="128"/>
      <c r="FY261" s="128"/>
      <c r="FZ261" s="128"/>
      <c r="GA261" s="128"/>
      <c r="GB261" s="128"/>
      <c r="GC261" s="128"/>
      <c r="GD261" s="128"/>
      <c r="GE261" s="128"/>
      <c r="GF261" s="128"/>
      <c r="GG261" s="128"/>
      <c r="GH261" s="128"/>
      <c r="GI261" s="128"/>
      <c r="GJ261" s="128"/>
      <c r="GK261" s="128"/>
      <c r="GL261" s="128"/>
      <c r="GM261" s="128"/>
      <c r="GN261" s="128"/>
      <c r="GO261" s="128"/>
      <c r="GP261" s="128"/>
      <c r="GQ261" s="128"/>
      <c r="GR261" s="128"/>
      <c r="GS261" s="128"/>
      <c r="GT261" s="128"/>
      <c r="GU261" s="128"/>
      <c r="GV261" s="128"/>
      <c r="GW261" s="128"/>
      <c r="GX261" s="128"/>
      <c r="GY261" s="128"/>
      <c r="GZ261" s="128"/>
      <c r="HA261" s="128"/>
      <c r="HB261" s="128"/>
      <c r="HC261" s="128"/>
      <c r="HD261" s="128"/>
      <c r="HE261" s="128"/>
      <c r="HF261" s="128"/>
      <c r="HG261" s="128"/>
      <c r="HH261" s="128"/>
      <c r="HI261" s="128"/>
      <c r="HJ261" s="128"/>
      <c r="HK261" s="128"/>
      <c r="HL261" s="128"/>
      <c r="HM261" s="128"/>
      <c r="HN261" s="128"/>
      <c r="HO261" s="128"/>
      <c r="HP261" s="128"/>
      <c r="HQ261" s="128"/>
      <c r="HR261" s="128"/>
      <c r="HS261" s="128"/>
      <c r="HT261" s="128"/>
      <c r="HU261" s="128"/>
      <c r="HV261" s="128"/>
      <c r="HW261" s="128"/>
      <c r="HX261" s="128"/>
      <c r="HY261" s="128"/>
      <c r="HZ261" s="128"/>
      <c r="IA261" s="128"/>
      <c r="IB261" s="128"/>
      <c r="IC261" s="128"/>
      <c r="ID261" s="128"/>
      <c r="IE261" s="128"/>
      <c r="IF261" s="128"/>
      <c r="IG261" s="128"/>
      <c r="IH261" s="128"/>
      <c r="II261" s="128"/>
      <c r="IJ261" s="128"/>
      <c r="IK261" s="128"/>
      <c r="IL261" s="128"/>
      <c r="IM261" s="128"/>
      <c r="IN261" s="128"/>
      <c r="IO261" s="128"/>
      <c r="IP261" s="128"/>
      <c r="IQ261" s="128"/>
      <c r="IR261" s="128"/>
      <c r="IS261" s="128"/>
      <c r="IT261" s="128"/>
      <c r="IU261" s="128"/>
      <c r="IV261" s="128"/>
      <c r="IW261" s="128"/>
      <c r="IX261" s="128"/>
      <c r="IY261" s="128"/>
      <c r="IZ261" s="128"/>
      <c r="JA261" s="128"/>
    </row>
    <row r="262" spans="2:261" s="17" customFormat="1" x14ac:dyDescent="0.25">
      <c r="B262" s="33"/>
      <c r="F262" s="35"/>
      <c r="G262" s="111"/>
      <c r="H262" s="33"/>
      <c r="I262" s="33"/>
      <c r="J262" s="42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  <c r="AA262" s="128"/>
      <c r="AB262" s="128"/>
      <c r="AC262" s="128"/>
      <c r="AD262" s="128"/>
      <c r="AE262" s="128"/>
      <c r="AF262" s="128"/>
      <c r="AG262" s="128"/>
      <c r="AH262" s="128"/>
      <c r="AI262" s="128"/>
      <c r="AJ262" s="128"/>
      <c r="AK262" s="128"/>
      <c r="AL262" s="128"/>
      <c r="AM262" s="128"/>
      <c r="AN262" s="128"/>
      <c r="AO262" s="128"/>
      <c r="AP262" s="128"/>
      <c r="AQ262" s="128"/>
      <c r="AR262" s="128"/>
      <c r="AS262" s="128"/>
      <c r="AT262" s="128"/>
      <c r="AU262" s="128"/>
      <c r="AV262" s="128"/>
      <c r="AW262" s="128"/>
      <c r="AX262" s="128"/>
      <c r="AY262" s="128"/>
      <c r="AZ262" s="128"/>
      <c r="BA262" s="128"/>
      <c r="BB262" s="128"/>
      <c r="BC262" s="128"/>
      <c r="BD262" s="128"/>
      <c r="BE262" s="128"/>
      <c r="BF262" s="128"/>
      <c r="BG262" s="128"/>
      <c r="BH262" s="128"/>
      <c r="BI262" s="128"/>
      <c r="BJ262" s="128"/>
      <c r="BK262" s="128"/>
      <c r="BL262" s="128"/>
      <c r="BM262" s="42"/>
      <c r="BN262" s="42"/>
      <c r="BO262" s="42"/>
      <c r="BP262" s="42"/>
      <c r="BQ262" s="42"/>
      <c r="BR262" s="42"/>
      <c r="BS262" s="42"/>
      <c r="BT262" s="42"/>
      <c r="BU262" s="42"/>
      <c r="BV262" s="42"/>
      <c r="BW262" s="42"/>
      <c r="BX262" s="42"/>
      <c r="BY262" s="42"/>
      <c r="BZ262" s="128"/>
      <c r="CA262" s="128"/>
      <c r="CB262" s="128"/>
      <c r="CC262" s="128"/>
      <c r="CD262" s="128"/>
      <c r="CE262" s="128"/>
      <c r="CF262" s="128"/>
      <c r="CG262" s="128"/>
      <c r="CH262" s="128"/>
      <c r="CI262" s="128"/>
      <c r="CJ262" s="128"/>
      <c r="CK262" s="128"/>
      <c r="CL262" s="128"/>
      <c r="CM262" s="128"/>
      <c r="CN262" s="128"/>
      <c r="CO262" s="128"/>
      <c r="CP262" s="128"/>
      <c r="CQ262" s="128"/>
      <c r="CR262" s="128"/>
      <c r="CS262" s="128"/>
      <c r="CT262" s="128"/>
      <c r="CU262" s="128"/>
      <c r="CV262" s="128"/>
      <c r="CW262" s="42"/>
      <c r="CX262" s="128"/>
      <c r="CY262" s="128"/>
      <c r="CZ262" s="128"/>
      <c r="DA262" s="128"/>
      <c r="DB262" s="128"/>
      <c r="DC262" s="128"/>
      <c r="DD262" s="128"/>
      <c r="DE262" s="128"/>
      <c r="DF262" s="128"/>
      <c r="DG262" s="128"/>
      <c r="DH262" s="128"/>
      <c r="DI262" s="128"/>
      <c r="DJ262" s="128"/>
      <c r="DK262" s="128"/>
      <c r="DL262" s="128"/>
      <c r="DM262" s="128"/>
      <c r="DN262" s="128"/>
      <c r="DO262" s="128"/>
      <c r="DP262" s="128"/>
      <c r="DQ262" s="128"/>
      <c r="DR262" s="128"/>
      <c r="DS262" s="128"/>
      <c r="DT262" s="128"/>
      <c r="DU262" s="128"/>
      <c r="DV262" s="128"/>
      <c r="DW262" s="128"/>
      <c r="DX262" s="128"/>
      <c r="DY262" s="128"/>
      <c r="DZ262" s="128"/>
      <c r="EA262" s="128"/>
      <c r="EB262" s="128"/>
      <c r="EC262" s="128"/>
      <c r="ED262" s="128"/>
      <c r="EE262" s="128"/>
      <c r="EF262" s="128"/>
      <c r="EG262" s="42"/>
      <c r="EH262" s="128"/>
      <c r="EI262" s="128"/>
      <c r="EJ262" s="128"/>
      <c r="EK262" s="128"/>
      <c r="EL262" s="128"/>
      <c r="EM262" s="128"/>
      <c r="EN262" s="128"/>
      <c r="EO262" s="128"/>
      <c r="EP262" s="128"/>
      <c r="EQ262" s="128"/>
      <c r="ER262" s="128"/>
      <c r="ES262" s="128"/>
      <c r="ET262" s="128"/>
      <c r="EU262" s="128"/>
      <c r="EV262" s="128"/>
      <c r="EW262" s="128"/>
      <c r="EX262" s="128"/>
      <c r="EY262" s="128"/>
      <c r="EZ262" s="128"/>
      <c r="FA262" s="128"/>
      <c r="FB262" s="128"/>
      <c r="FC262" s="128"/>
      <c r="FD262" s="128"/>
      <c r="FE262" s="128"/>
      <c r="FF262" s="128"/>
      <c r="FG262" s="128"/>
      <c r="FH262" s="128"/>
      <c r="FI262" s="128"/>
      <c r="FJ262" s="128"/>
      <c r="FK262" s="128"/>
      <c r="FL262" s="128"/>
      <c r="FM262" s="128"/>
      <c r="FN262" s="128"/>
      <c r="FO262" s="128"/>
      <c r="FP262" s="128"/>
      <c r="FQ262" s="42"/>
      <c r="FR262" s="42"/>
      <c r="FS262" s="42"/>
      <c r="FT262" s="42"/>
      <c r="FU262" s="42"/>
      <c r="FV262" s="128"/>
      <c r="FW262" s="128"/>
      <c r="FX262" s="128"/>
      <c r="FY262" s="128"/>
      <c r="FZ262" s="128"/>
      <c r="GA262" s="128"/>
      <c r="GB262" s="128"/>
      <c r="GC262" s="128"/>
      <c r="GD262" s="128"/>
      <c r="GE262" s="128"/>
      <c r="GF262" s="128"/>
      <c r="GG262" s="128"/>
      <c r="GH262" s="128"/>
      <c r="GI262" s="128"/>
      <c r="GJ262" s="128"/>
      <c r="GK262" s="128"/>
      <c r="GL262" s="128"/>
      <c r="GM262" s="128"/>
      <c r="GN262" s="128"/>
      <c r="GO262" s="128"/>
      <c r="GP262" s="128"/>
      <c r="GQ262" s="128"/>
      <c r="GR262" s="128"/>
      <c r="GS262" s="128"/>
      <c r="GT262" s="128"/>
      <c r="GU262" s="128"/>
      <c r="GV262" s="128"/>
      <c r="GW262" s="128"/>
      <c r="GX262" s="128"/>
      <c r="GY262" s="128"/>
      <c r="GZ262" s="128"/>
      <c r="HA262" s="128"/>
      <c r="HB262" s="128"/>
      <c r="HC262" s="128"/>
      <c r="HD262" s="128"/>
      <c r="HE262" s="128"/>
      <c r="HF262" s="128"/>
      <c r="HG262" s="128"/>
      <c r="HH262" s="128"/>
      <c r="HI262" s="128"/>
      <c r="HJ262" s="128"/>
      <c r="HK262" s="128"/>
      <c r="HL262" s="128"/>
      <c r="HM262" s="128"/>
      <c r="HN262" s="128"/>
      <c r="HO262" s="128"/>
      <c r="HP262" s="128"/>
      <c r="HQ262" s="128"/>
      <c r="HR262" s="128"/>
      <c r="HS262" s="128"/>
      <c r="HT262" s="128"/>
      <c r="HU262" s="128"/>
      <c r="HV262" s="128"/>
      <c r="HW262" s="128"/>
      <c r="HX262" s="128"/>
      <c r="HY262" s="128"/>
      <c r="HZ262" s="128"/>
      <c r="IA262" s="128"/>
      <c r="IB262" s="128"/>
      <c r="IC262" s="128"/>
      <c r="ID262" s="128"/>
      <c r="IE262" s="128"/>
      <c r="IF262" s="128"/>
      <c r="IG262" s="128"/>
      <c r="IH262" s="128"/>
      <c r="II262" s="128"/>
      <c r="IJ262" s="128"/>
      <c r="IK262" s="128"/>
      <c r="IL262" s="128"/>
      <c r="IM262" s="128"/>
      <c r="IN262" s="128"/>
      <c r="IO262" s="128"/>
      <c r="IP262" s="128"/>
      <c r="IQ262" s="128"/>
      <c r="IR262" s="128"/>
      <c r="IS262" s="128"/>
      <c r="IT262" s="128"/>
      <c r="IU262" s="128"/>
      <c r="IV262" s="128"/>
      <c r="IW262" s="128"/>
      <c r="IX262" s="128"/>
      <c r="IY262" s="128"/>
      <c r="IZ262" s="128"/>
      <c r="JA262" s="128"/>
    </row>
    <row r="263" spans="2:261" s="17" customFormat="1" x14ac:dyDescent="0.25">
      <c r="B263" s="33"/>
      <c r="F263" s="35"/>
      <c r="G263" s="111"/>
      <c r="H263" s="33"/>
      <c r="I263" s="33"/>
      <c r="J263" s="42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42"/>
      <c r="BN263" s="42"/>
      <c r="BO263" s="42"/>
      <c r="BP263" s="42"/>
      <c r="BQ263" s="42"/>
      <c r="BR263" s="42"/>
      <c r="BS263" s="42"/>
      <c r="BT263" s="42"/>
      <c r="BU263" s="42"/>
      <c r="BV263" s="42"/>
      <c r="BW263" s="42"/>
      <c r="BX263" s="42"/>
      <c r="BY263" s="42"/>
      <c r="BZ263" s="128"/>
      <c r="CA263" s="128"/>
      <c r="CB263" s="128"/>
      <c r="CC263" s="128"/>
      <c r="CD263" s="128"/>
      <c r="CE263" s="128"/>
      <c r="CF263" s="128"/>
      <c r="CG263" s="128"/>
      <c r="CH263" s="128"/>
      <c r="CI263" s="128"/>
      <c r="CJ263" s="128"/>
      <c r="CK263" s="128"/>
      <c r="CL263" s="128"/>
      <c r="CM263" s="128"/>
      <c r="CN263" s="128"/>
      <c r="CO263" s="128"/>
      <c r="CP263" s="128"/>
      <c r="CQ263" s="128"/>
      <c r="CR263" s="128"/>
      <c r="CS263" s="128"/>
      <c r="CT263" s="128"/>
      <c r="CU263" s="128"/>
      <c r="CV263" s="128"/>
      <c r="CW263" s="42"/>
      <c r="CX263" s="128"/>
      <c r="CY263" s="128"/>
      <c r="CZ263" s="128"/>
      <c r="DA263" s="128"/>
      <c r="DB263" s="128"/>
      <c r="DC263" s="128"/>
      <c r="DD263" s="128"/>
      <c r="DE263" s="128"/>
      <c r="DF263" s="128"/>
      <c r="DG263" s="128"/>
      <c r="DH263" s="128"/>
      <c r="DI263" s="128"/>
      <c r="DJ263" s="128"/>
      <c r="DK263" s="128"/>
      <c r="DL263" s="128"/>
      <c r="DM263" s="128"/>
      <c r="DN263" s="128"/>
      <c r="DO263" s="128"/>
      <c r="DP263" s="128"/>
      <c r="DQ263" s="128"/>
      <c r="DR263" s="128"/>
      <c r="DS263" s="128"/>
      <c r="DT263" s="128"/>
      <c r="DU263" s="128"/>
      <c r="DV263" s="128"/>
      <c r="DW263" s="128"/>
      <c r="DX263" s="128"/>
      <c r="DY263" s="128"/>
      <c r="DZ263" s="128"/>
      <c r="EA263" s="128"/>
      <c r="EB263" s="128"/>
      <c r="EC263" s="128"/>
      <c r="ED263" s="128"/>
      <c r="EE263" s="128"/>
      <c r="EF263" s="128"/>
      <c r="EG263" s="42"/>
      <c r="EH263" s="128"/>
      <c r="EI263" s="128"/>
      <c r="EJ263" s="128"/>
      <c r="EK263" s="128"/>
      <c r="EL263" s="128"/>
      <c r="EM263" s="128"/>
      <c r="EN263" s="128"/>
      <c r="EO263" s="128"/>
      <c r="EP263" s="128"/>
      <c r="EQ263" s="128"/>
      <c r="ER263" s="128"/>
      <c r="ES263" s="128"/>
      <c r="ET263" s="128"/>
      <c r="EU263" s="128"/>
      <c r="EV263" s="128"/>
      <c r="EW263" s="128"/>
      <c r="EX263" s="128"/>
      <c r="EY263" s="128"/>
      <c r="EZ263" s="128"/>
      <c r="FA263" s="128"/>
      <c r="FB263" s="128"/>
      <c r="FC263" s="128"/>
      <c r="FD263" s="128"/>
      <c r="FE263" s="128"/>
      <c r="FF263" s="128"/>
      <c r="FG263" s="128"/>
      <c r="FH263" s="128"/>
      <c r="FI263" s="128"/>
      <c r="FJ263" s="128"/>
      <c r="FK263" s="128"/>
      <c r="FL263" s="128"/>
      <c r="FM263" s="128"/>
      <c r="FN263" s="128"/>
      <c r="FO263" s="128"/>
      <c r="FP263" s="128"/>
      <c r="FQ263" s="42"/>
      <c r="FR263" s="42"/>
      <c r="FS263" s="42"/>
      <c r="FT263" s="42"/>
      <c r="FU263" s="42"/>
      <c r="FV263" s="128"/>
      <c r="FW263" s="128"/>
      <c r="FX263" s="128"/>
      <c r="FY263" s="128"/>
      <c r="FZ263" s="128"/>
      <c r="GA263" s="128"/>
      <c r="GB263" s="128"/>
      <c r="GC263" s="128"/>
      <c r="GD263" s="128"/>
      <c r="GE263" s="128"/>
      <c r="GF263" s="128"/>
      <c r="GG263" s="128"/>
      <c r="GH263" s="128"/>
      <c r="GI263" s="128"/>
      <c r="GJ263" s="128"/>
      <c r="GK263" s="128"/>
      <c r="GL263" s="128"/>
      <c r="GM263" s="128"/>
      <c r="GN263" s="128"/>
      <c r="GO263" s="128"/>
      <c r="GP263" s="128"/>
      <c r="GQ263" s="128"/>
      <c r="GR263" s="128"/>
      <c r="GS263" s="128"/>
      <c r="GT263" s="128"/>
      <c r="GU263" s="128"/>
      <c r="GV263" s="128"/>
      <c r="GW263" s="128"/>
      <c r="GX263" s="128"/>
      <c r="GY263" s="128"/>
      <c r="GZ263" s="128"/>
      <c r="HA263" s="128"/>
      <c r="HB263" s="128"/>
      <c r="HC263" s="128"/>
      <c r="HD263" s="128"/>
      <c r="HE263" s="128"/>
      <c r="HF263" s="128"/>
      <c r="HG263" s="128"/>
      <c r="HH263" s="128"/>
      <c r="HI263" s="128"/>
      <c r="HJ263" s="128"/>
      <c r="HK263" s="128"/>
      <c r="HL263" s="128"/>
      <c r="HM263" s="128"/>
      <c r="HN263" s="128"/>
      <c r="HO263" s="128"/>
      <c r="HP263" s="128"/>
      <c r="HQ263" s="128"/>
      <c r="HR263" s="128"/>
      <c r="HS263" s="128"/>
      <c r="HT263" s="128"/>
      <c r="HU263" s="128"/>
      <c r="HV263" s="128"/>
      <c r="HW263" s="128"/>
      <c r="HX263" s="128"/>
      <c r="HY263" s="128"/>
      <c r="HZ263" s="128"/>
      <c r="IA263" s="128"/>
      <c r="IB263" s="128"/>
      <c r="IC263" s="128"/>
      <c r="ID263" s="128"/>
      <c r="IE263" s="128"/>
      <c r="IF263" s="128"/>
      <c r="IG263" s="128"/>
      <c r="IH263" s="128"/>
      <c r="II263" s="128"/>
      <c r="IJ263" s="128"/>
      <c r="IK263" s="128"/>
      <c r="IL263" s="128"/>
      <c r="IM263" s="128"/>
      <c r="IN263" s="128"/>
      <c r="IO263" s="128"/>
      <c r="IP263" s="128"/>
      <c r="IQ263" s="128"/>
      <c r="IR263" s="128"/>
      <c r="IS263" s="128"/>
      <c r="IT263" s="128"/>
      <c r="IU263" s="128"/>
      <c r="IV263" s="128"/>
      <c r="IW263" s="128"/>
      <c r="IX263" s="128"/>
      <c r="IY263" s="128"/>
      <c r="IZ263" s="128"/>
      <c r="JA263" s="128"/>
    </row>
    <row r="264" spans="2:261" s="17" customFormat="1" x14ac:dyDescent="0.25">
      <c r="B264" s="33"/>
      <c r="F264" s="35"/>
      <c r="G264" s="111"/>
      <c r="H264" s="33"/>
      <c r="I264" s="33"/>
      <c r="J264" s="42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  <c r="AA264" s="128"/>
      <c r="AB264" s="128"/>
      <c r="AC264" s="128"/>
      <c r="AD264" s="128"/>
      <c r="AE264" s="128"/>
      <c r="AF264" s="128"/>
      <c r="AG264" s="128"/>
      <c r="AH264" s="128"/>
      <c r="AI264" s="128"/>
      <c r="AJ264" s="128"/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8"/>
      <c r="AZ264" s="128"/>
      <c r="BA264" s="128"/>
      <c r="BB264" s="128"/>
      <c r="BC264" s="128"/>
      <c r="BD264" s="128"/>
      <c r="BE264" s="128"/>
      <c r="BF264" s="128"/>
      <c r="BG264" s="128"/>
      <c r="BH264" s="128"/>
      <c r="BI264" s="128"/>
      <c r="BJ264" s="128"/>
      <c r="BK264" s="128"/>
      <c r="BL264" s="128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  <c r="BZ264" s="128"/>
      <c r="CA264" s="128"/>
      <c r="CB264" s="128"/>
      <c r="CC264" s="128"/>
      <c r="CD264" s="128"/>
      <c r="CE264" s="128"/>
      <c r="CF264" s="128"/>
      <c r="CG264" s="128"/>
      <c r="CH264" s="128"/>
      <c r="CI264" s="128"/>
      <c r="CJ264" s="128"/>
      <c r="CK264" s="128"/>
      <c r="CL264" s="128"/>
      <c r="CM264" s="128"/>
      <c r="CN264" s="128"/>
      <c r="CO264" s="128"/>
      <c r="CP264" s="128"/>
      <c r="CQ264" s="128"/>
      <c r="CR264" s="128"/>
      <c r="CS264" s="128"/>
      <c r="CT264" s="128"/>
      <c r="CU264" s="128"/>
      <c r="CV264" s="128"/>
      <c r="CW264" s="42"/>
      <c r="CX264" s="128"/>
      <c r="CY264" s="128"/>
      <c r="CZ264" s="128"/>
      <c r="DA264" s="128"/>
      <c r="DB264" s="128"/>
      <c r="DC264" s="128"/>
      <c r="DD264" s="128"/>
      <c r="DE264" s="128"/>
      <c r="DF264" s="128"/>
      <c r="DG264" s="128"/>
      <c r="DH264" s="128"/>
      <c r="DI264" s="128"/>
      <c r="DJ264" s="128"/>
      <c r="DK264" s="128"/>
      <c r="DL264" s="128"/>
      <c r="DM264" s="128"/>
      <c r="DN264" s="128"/>
      <c r="DO264" s="128"/>
      <c r="DP264" s="128"/>
      <c r="DQ264" s="128"/>
      <c r="DR264" s="128"/>
      <c r="DS264" s="128"/>
      <c r="DT264" s="128"/>
      <c r="DU264" s="128"/>
      <c r="DV264" s="128"/>
      <c r="DW264" s="128"/>
      <c r="DX264" s="128"/>
      <c r="DY264" s="128"/>
      <c r="DZ264" s="128"/>
      <c r="EA264" s="128"/>
      <c r="EB264" s="128"/>
      <c r="EC264" s="128"/>
      <c r="ED264" s="128"/>
      <c r="EE264" s="128"/>
      <c r="EF264" s="128"/>
      <c r="EG264" s="42"/>
      <c r="EH264" s="128"/>
      <c r="EI264" s="128"/>
      <c r="EJ264" s="128"/>
      <c r="EK264" s="128"/>
      <c r="EL264" s="128"/>
      <c r="EM264" s="128"/>
      <c r="EN264" s="128"/>
      <c r="EO264" s="128"/>
      <c r="EP264" s="128"/>
      <c r="EQ264" s="128"/>
      <c r="ER264" s="128"/>
      <c r="ES264" s="128"/>
      <c r="ET264" s="128"/>
      <c r="EU264" s="128"/>
      <c r="EV264" s="128"/>
      <c r="EW264" s="128"/>
      <c r="EX264" s="128"/>
      <c r="EY264" s="128"/>
      <c r="EZ264" s="128"/>
      <c r="FA264" s="128"/>
      <c r="FB264" s="128"/>
      <c r="FC264" s="128"/>
      <c r="FD264" s="128"/>
      <c r="FE264" s="128"/>
      <c r="FF264" s="128"/>
      <c r="FG264" s="128"/>
      <c r="FH264" s="128"/>
      <c r="FI264" s="128"/>
      <c r="FJ264" s="128"/>
      <c r="FK264" s="128"/>
      <c r="FL264" s="128"/>
      <c r="FM264" s="128"/>
      <c r="FN264" s="128"/>
      <c r="FO264" s="128"/>
      <c r="FP264" s="128"/>
      <c r="FQ264" s="42"/>
      <c r="FR264" s="42"/>
      <c r="FS264" s="42"/>
      <c r="FT264" s="42"/>
      <c r="FU264" s="42"/>
      <c r="FV264" s="128"/>
      <c r="FW264" s="128"/>
      <c r="FX264" s="128"/>
      <c r="FY264" s="128"/>
      <c r="FZ264" s="128"/>
      <c r="GA264" s="128"/>
      <c r="GB264" s="128"/>
      <c r="GC264" s="128"/>
      <c r="GD264" s="128"/>
      <c r="GE264" s="128"/>
      <c r="GF264" s="128"/>
      <c r="GG264" s="128"/>
      <c r="GH264" s="128"/>
      <c r="GI264" s="128"/>
      <c r="GJ264" s="128"/>
      <c r="GK264" s="128"/>
      <c r="GL264" s="128"/>
      <c r="GM264" s="128"/>
      <c r="GN264" s="128"/>
      <c r="GO264" s="128"/>
      <c r="GP264" s="128"/>
      <c r="GQ264" s="128"/>
      <c r="GR264" s="128"/>
      <c r="GS264" s="128"/>
      <c r="GT264" s="128"/>
      <c r="GU264" s="128"/>
      <c r="GV264" s="128"/>
      <c r="GW264" s="128"/>
      <c r="GX264" s="128"/>
      <c r="GY264" s="128"/>
      <c r="GZ264" s="128"/>
      <c r="HA264" s="128"/>
      <c r="HB264" s="128"/>
      <c r="HC264" s="128"/>
      <c r="HD264" s="128"/>
      <c r="HE264" s="128"/>
      <c r="HF264" s="128"/>
      <c r="HG264" s="128"/>
      <c r="HH264" s="128"/>
      <c r="HI264" s="128"/>
      <c r="HJ264" s="128"/>
      <c r="HK264" s="128"/>
      <c r="HL264" s="128"/>
      <c r="HM264" s="128"/>
      <c r="HN264" s="128"/>
      <c r="HO264" s="128"/>
      <c r="HP264" s="128"/>
      <c r="HQ264" s="128"/>
      <c r="HR264" s="128"/>
      <c r="HS264" s="128"/>
      <c r="HT264" s="128"/>
      <c r="HU264" s="128"/>
      <c r="HV264" s="128"/>
      <c r="HW264" s="128"/>
      <c r="HX264" s="128"/>
      <c r="HY264" s="128"/>
      <c r="HZ264" s="128"/>
      <c r="IA264" s="128"/>
      <c r="IB264" s="128"/>
      <c r="IC264" s="128"/>
      <c r="ID264" s="128"/>
      <c r="IE264" s="128"/>
      <c r="IF264" s="128"/>
      <c r="IG264" s="128"/>
      <c r="IH264" s="128"/>
      <c r="II264" s="128"/>
      <c r="IJ264" s="128"/>
      <c r="IK264" s="128"/>
      <c r="IL264" s="128"/>
      <c r="IM264" s="128"/>
      <c r="IN264" s="128"/>
      <c r="IO264" s="128"/>
      <c r="IP264" s="128"/>
      <c r="IQ264" s="128"/>
      <c r="IR264" s="128"/>
      <c r="IS264" s="128"/>
      <c r="IT264" s="128"/>
      <c r="IU264" s="128"/>
      <c r="IV264" s="128"/>
      <c r="IW264" s="128"/>
      <c r="IX264" s="128"/>
      <c r="IY264" s="128"/>
      <c r="IZ264" s="128"/>
      <c r="JA264" s="128"/>
    </row>
    <row r="265" spans="2:261" s="17" customFormat="1" x14ac:dyDescent="0.25">
      <c r="B265" s="33"/>
      <c r="F265" s="35"/>
      <c r="G265" s="111"/>
      <c r="H265" s="33"/>
      <c r="I265" s="33"/>
      <c r="J265" s="42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  <c r="AA265" s="128"/>
      <c r="AB265" s="128"/>
      <c r="AC265" s="128"/>
      <c r="AD265" s="128"/>
      <c r="AE265" s="128"/>
      <c r="AF265" s="128"/>
      <c r="AG265" s="128"/>
      <c r="AH265" s="128"/>
      <c r="AI265" s="128"/>
      <c r="AJ265" s="128"/>
      <c r="AK265" s="128"/>
      <c r="AL265" s="128"/>
      <c r="AM265" s="128"/>
      <c r="AN265" s="128"/>
      <c r="AO265" s="128"/>
      <c r="AP265" s="128"/>
      <c r="AQ265" s="128"/>
      <c r="AR265" s="128"/>
      <c r="AS265" s="128"/>
      <c r="AT265" s="128"/>
      <c r="AU265" s="128"/>
      <c r="AV265" s="128"/>
      <c r="AW265" s="128"/>
      <c r="AX265" s="128"/>
      <c r="AY265" s="128"/>
      <c r="AZ265" s="128"/>
      <c r="BA265" s="128"/>
      <c r="BB265" s="128"/>
      <c r="BC265" s="128"/>
      <c r="BD265" s="128"/>
      <c r="BE265" s="128"/>
      <c r="BF265" s="128"/>
      <c r="BG265" s="128"/>
      <c r="BH265" s="128"/>
      <c r="BI265" s="128"/>
      <c r="BJ265" s="128"/>
      <c r="BK265" s="128"/>
      <c r="BL265" s="128"/>
      <c r="BM265" s="42"/>
      <c r="BN265" s="42"/>
      <c r="BO265" s="42"/>
      <c r="BP265" s="42"/>
      <c r="BQ265" s="42"/>
      <c r="BR265" s="42"/>
      <c r="BS265" s="42"/>
      <c r="BT265" s="42"/>
      <c r="BU265" s="42"/>
      <c r="BV265" s="42"/>
      <c r="BW265" s="42"/>
      <c r="BX265" s="42"/>
      <c r="BY265" s="42"/>
      <c r="BZ265" s="128"/>
      <c r="CA265" s="128"/>
      <c r="CB265" s="128"/>
      <c r="CC265" s="128"/>
      <c r="CD265" s="128"/>
      <c r="CE265" s="128"/>
      <c r="CF265" s="128"/>
      <c r="CG265" s="128"/>
      <c r="CH265" s="128"/>
      <c r="CI265" s="128"/>
      <c r="CJ265" s="128"/>
      <c r="CK265" s="128"/>
      <c r="CL265" s="128"/>
      <c r="CM265" s="128"/>
      <c r="CN265" s="128"/>
      <c r="CO265" s="128"/>
      <c r="CP265" s="128"/>
      <c r="CQ265" s="128"/>
      <c r="CR265" s="128"/>
      <c r="CS265" s="128"/>
      <c r="CT265" s="128"/>
      <c r="CU265" s="128"/>
      <c r="CV265" s="128"/>
      <c r="CW265" s="42"/>
      <c r="CX265" s="128"/>
      <c r="CY265" s="128"/>
      <c r="CZ265" s="128"/>
      <c r="DA265" s="128"/>
      <c r="DB265" s="128"/>
      <c r="DC265" s="128"/>
      <c r="DD265" s="128"/>
      <c r="DE265" s="128"/>
      <c r="DF265" s="128"/>
      <c r="DG265" s="128"/>
      <c r="DH265" s="128"/>
      <c r="DI265" s="128"/>
      <c r="DJ265" s="128"/>
      <c r="DK265" s="128"/>
      <c r="DL265" s="128"/>
      <c r="DM265" s="128"/>
      <c r="DN265" s="128"/>
      <c r="DO265" s="128"/>
      <c r="DP265" s="128"/>
      <c r="DQ265" s="128"/>
      <c r="DR265" s="128"/>
      <c r="DS265" s="128"/>
      <c r="DT265" s="128"/>
      <c r="DU265" s="128"/>
      <c r="DV265" s="128"/>
      <c r="DW265" s="128"/>
      <c r="DX265" s="128"/>
      <c r="DY265" s="128"/>
      <c r="DZ265" s="128"/>
      <c r="EA265" s="128"/>
      <c r="EB265" s="128"/>
      <c r="EC265" s="128"/>
      <c r="ED265" s="128"/>
      <c r="EE265" s="128"/>
      <c r="EF265" s="128"/>
      <c r="EG265" s="42"/>
      <c r="EH265" s="128"/>
      <c r="EI265" s="128"/>
      <c r="EJ265" s="128"/>
      <c r="EK265" s="128"/>
      <c r="EL265" s="128"/>
      <c r="EM265" s="128"/>
      <c r="EN265" s="128"/>
      <c r="EO265" s="128"/>
      <c r="EP265" s="128"/>
      <c r="EQ265" s="128"/>
      <c r="ER265" s="128"/>
      <c r="ES265" s="128"/>
      <c r="ET265" s="128"/>
      <c r="EU265" s="128"/>
      <c r="EV265" s="128"/>
      <c r="EW265" s="128"/>
      <c r="EX265" s="128"/>
      <c r="EY265" s="128"/>
      <c r="EZ265" s="128"/>
      <c r="FA265" s="128"/>
      <c r="FB265" s="128"/>
      <c r="FC265" s="128"/>
      <c r="FD265" s="128"/>
      <c r="FE265" s="128"/>
      <c r="FF265" s="128"/>
      <c r="FG265" s="128"/>
      <c r="FH265" s="128"/>
      <c r="FI265" s="128"/>
      <c r="FJ265" s="128"/>
      <c r="FK265" s="128"/>
      <c r="FL265" s="128"/>
      <c r="FM265" s="128"/>
      <c r="FN265" s="128"/>
      <c r="FO265" s="128"/>
      <c r="FP265" s="128"/>
      <c r="FQ265" s="42"/>
      <c r="FR265" s="42"/>
      <c r="FS265" s="42"/>
      <c r="FT265" s="42"/>
      <c r="FU265" s="42"/>
      <c r="FV265" s="128"/>
      <c r="FW265" s="128"/>
      <c r="FX265" s="128"/>
      <c r="FY265" s="128"/>
      <c r="FZ265" s="128"/>
      <c r="GA265" s="128"/>
      <c r="GB265" s="128"/>
      <c r="GC265" s="128"/>
      <c r="GD265" s="128"/>
      <c r="GE265" s="128"/>
      <c r="GF265" s="128"/>
      <c r="GG265" s="128"/>
      <c r="GH265" s="128"/>
      <c r="GI265" s="128"/>
      <c r="GJ265" s="128"/>
      <c r="GK265" s="128"/>
      <c r="GL265" s="128"/>
      <c r="GM265" s="128"/>
      <c r="GN265" s="128"/>
      <c r="GO265" s="128"/>
      <c r="GP265" s="128"/>
      <c r="GQ265" s="128"/>
      <c r="GR265" s="128"/>
      <c r="GS265" s="128"/>
      <c r="GT265" s="128"/>
      <c r="GU265" s="128"/>
      <c r="GV265" s="128"/>
      <c r="GW265" s="128"/>
      <c r="GX265" s="128"/>
      <c r="GY265" s="128"/>
      <c r="GZ265" s="128"/>
      <c r="HA265" s="128"/>
      <c r="HB265" s="128"/>
      <c r="HC265" s="128"/>
      <c r="HD265" s="128"/>
      <c r="HE265" s="128"/>
      <c r="HF265" s="128"/>
      <c r="HG265" s="128"/>
      <c r="HH265" s="128"/>
      <c r="HI265" s="128"/>
      <c r="HJ265" s="128"/>
      <c r="HK265" s="128"/>
      <c r="HL265" s="128"/>
      <c r="HM265" s="128"/>
      <c r="HN265" s="128"/>
      <c r="HO265" s="128"/>
      <c r="HP265" s="128"/>
      <c r="HQ265" s="128"/>
      <c r="HR265" s="128"/>
      <c r="HS265" s="128"/>
      <c r="HT265" s="128"/>
      <c r="HU265" s="128"/>
      <c r="HV265" s="128"/>
      <c r="HW265" s="128"/>
      <c r="HX265" s="128"/>
      <c r="HY265" s="128"/>
      <c r="HZ265" s="128"/>
      <c r="IA265" s="128"/>
      <c r="IB265" s="128"/>
      <c r="IC265" s="128"/>
      <c r="ID265" s="128"/>
      <c r="IE265" s="128"/>
      <c r="IF265" s="128"/>
      <c r="IG265" s="128"/>
      <c r="IH265" s="128"/>
      <c r="II265" s="128"/>
      <c r="IJ265" s="128"/>
      <c r="IK265" s="128"/>
      <c r="IL265" s="128"/>
      <c r="IM265" s="128"/>
      <c r="IN265" s="128"/>
      <c r="IO265" s="128"/>
      <c r="IP265" s="128"/>
      <c r="IQ265" s="128"/>
      <c r="IR265" s="128"/>
      <c r="IS265" s="128"/>
      <c r="IT265" s="128"/>
      <c r="IU265" s="128"/>
      <c r="IV265" s="128"/>
      <c r="IW265" s="128"/>
      <c r="IX265" s="128"/>
      <c r="IY265" s="128"/>
      <c r="IZ265" s="128"/>
      <c r="JA265" s="128"/>
    </row>
    <row r="266" spans="2:261" s="17" customFormat="1" x14ac:dyDescent="0.25">
      <c r="B266" s="33"/>
      <c r="F266" s="35"/>
      <c r="G266" s="111"/>
      <c r="H266" s="33"/>
      <c r="I266" s="33"/>
      <c r="J266" s="42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  <c r="AA266" s="128"/>
      <c r="AB266" s="128"/>
      <c r="AC266" s="128"/>
      <c r="AD266" s="128"/>
      <c r="AE266" s="128"/>
      <c r="AF266" s="128"/>
      <c r="AG266" s="128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8"/>
      <c r="AT266" s="128"/>
      <c r="AU266" s="128"/>
      <c r="AV266" s="128"/>
      <c r="AW266" s="128"/>
      <c r="AX266" s="128"/>
      <c r="AY266" s="128"/>
      <c r="AZ266" s="128"/>
      <c r="BA266" s="128"/>
      <c r="BB266" s="128"/>
      <c r="BC266" s="128"/>
      <c r="BD266" s="128"/>
      <c r="BE266" s="128"/>
      <c r="BF266" s="128"/>
      <c r="BG266" s="128"/>
      <c r="BH266" s="128"/>
      <c r="BI266" s="128"/>
      <c r="BJ266" s="128"/>
      <c r="BK266" s="128"/>
      <c r="BL266" s="128"/>
      <c r="BM266" s="42"/>
      <c r="BN266" s="42"/>
      <c r="BO266" s="42"/>
      <c r="BP266" s="42"/>
      <c r="BQ266" s="42"/>
      <c r="BR266" s="42"/>
      <c r="BS266" s="42"/>
      <c r="BT266" s="42"/>
      <c r="BU266" s="42"/>
      <c r="BV266" s="42"/>
      <c r="BW266" s="42"/>
      <c r="BX266" s="42"/>
      <c r="BY266" s="42"/>
      <c r="BZ266" s="128"/>
      <c r="CA266" s="128"/>
      <c r="CB266" s="128"/>
      <c r="CC266" s="128"/>
      <c r="CD266" s="128"/>
      <c r="CE266" s="128"/>
      <c r="CF266" s="128"/>
      <c r="CG266" s="128"/>
      <c r="CH266" s="128"/>
      <c r="CI266" s="128"/>
      <c r="CJ266" s="128"/>
      <c r="CK266" s="128"/>
      <c r="CL266" s="128"/>
      <c r="CM266" s="128"/>
      <c r="CN266" s="128"/>
      <c r="CO266" s="128"/>
      <c r="CP266" s="128"/>
      <c r="CQ266" s="128"/>
      <c r="CR266" s="128"/>
      <c r="CS266" s="128"/>
      <c r="CT266" s="128"/>
      <c r="CU266" s="128"/>
      <c r="CV266" s="128"/>
      <c r="CW266" s="42"/>
      <c r="CX266" s="128"/>
      <c r="CY266" s="128"/>
      <c r="CZ266" s="128"/>
      <c r="DA266" s="128"/>
      <c r="DB266" s="128"/>
      <c r="DC266" s="128"/>
      <c r="DD266" s="128"/>
      <c r="DE266" s="128"/>
      <c r="DF266" s="128"/>
      <c r="DG266" s="128"/>
      <c r="DH266" s="128"/>
      <c r="DI266" s="128"/>
      <c r="DJ266" s="128"/>
      <c r="DK266" s="128"/>
      <c r="DL266" s="128"/>
      <c r="DM266" s="128"/>
      <c r="DN266" s="128"/>
      <c r="DO266" s="128"/>
      <c r="DP266" s="128"/>
      <c r="DQ266" s="128"/>
      <c r="DR266" s="128"/>
      <c r="DS266" s="128"/>
      <c r="DT266" s="128"/>
      <c r="DU266" s="128"/>
      <c r="DV266" s="128"/>
      <c r="DW266" s="128"/>
      <c r="DX266" s="128"/>
      <c r="DY266" s="128"/>
      <c r="DZ266" s="128"/>
      <c r="EA266" s="128"/>
      <c r="EB266" s="128"/>
      <c r="EC266" s="128"/>
      <c r="ED266" s="128"/>
      <c r="EE266" s="128"/>
      <c r="EF266" s="128"/>
      <c r="EG266" s="42"/>
      <c r="EH266" s="128"/>
      <c r="EI266" s="128"/>
      <c r="EJ266" s="128"/>
      <c r="EK266" s="128"/>
      <c r="EL266" s="128"/>
      <c r="EM266" s="128"/>
      <c r="EN266" s="128"/>
      <c r="EO266" s="128"/>
      <c r="EP266" s="128"/>
      <c r="EQ266" s="128"/>
      <c r="ER266" s="128"/>
      <c r="ES266" s="128"/>
      <c r="ET266" s="128"/>
      <c r="EU266" s="128"/>
      <c r="EV266" s="128"/>
      <c r="EW266" s="128"/>
      <c r="EX266" s="128"/>
      <c r="EY266" s="128"/>
      <c r="EZ266" s="128"/>
      <c r="FA266" s="128"/>
      <c r="FB266" s="128"/>
      <c r="FC266" s="128"/>
      <c r="FD266" s="128"/>
      <c r="FE266" s="128"/>
      <c r="FF266" s="128"/>
      <c r="FG266" s="128"/>
      <c r="FH266" s="128"/>
      <c r="FI266" s="128"/>
      <c r="FJ266" s="128"/>
      <c r="FK266" s="128"/>
      <c r="FL266" s="128"/>
      <c r="FM266" s="128"/>
      <c r="FN266" s="128"/>
      <c r="FO266" s="128"/>
      <c r="FP266" s="128"/>
      <c r="FQ266" s="42"/>
      <c r="FR266" s="42"/>
      <c r="FS266" s="42"/>
      <c r="FT266" s="42"/>
      <c r="FU266" s="42"/>
      <c r="FV266" s="128"/>
      <c r="FW266" s="128"/>
      <c r="FX266" s="128"/>
      <c r="FY266" s="128"/>
      <c r="FZ266" s="128"/>
      <c r="GA266" s="128"/>
      <c r="GB266" s="128"/>
      <c r="GC266" s="128"/>
      <c r="GD266" s="128"/>
      <c r="GE266" s="128"/>
      <c r="GF266" s="128"/>
      <c r="GG266" s="128"/>
      <c r="GH266" s="128"/>
      <c r="GI266" s="128"/>
      <c r="GJ266" s="128"/>
      <c r="GK266" s="128"/>
      <c r="GL266" s="128"/>
      <c r="GM266" s="128"/>
      <c r="GN266" s="128"/>
      <c r="GO266" s="128"/>
      <c r="GP266" s="128"/>
      <c r="GQ266" s="128"/>
      <c r="GR266" s="128"/>
      <c r="GS266" s="128"/>
      <c r="GT266" s="128"/>
      <c r="GU266" s="128"/>
      <c r="GV266" s="128"/>
      <c r="GW266" s="128"/>
      <c r="GX266" s="128"/>
      <c r="GY266" s="128"/>
      <c r="GZ266" s="128"/>
      <c r="HA266" s="128"/>
      <c r="HB266" s="128"/>
      <c r="HC266" s="128"/>
      <c r="HD266" s="128"/>
      <c r="HE266" s="128"/>
      <c r="HF266" s="128"/>
      <c r="HG266" s="128"/>
      <c r="HH266" s="128"/>
      <c r="HI266" s="128"/>
      <c r="HJ266" s="128"/>
      <c r="HK266" s="128"/>
      <c r="HL266" s="128"/>
      <c r="HM266" s="128"/>
      <c r="HN266" s="128"/>
      <c r="HO266" s="128"/>
      <c r="HP266" s="128"/>
      <c r="HQ266" s="128"/>
      <c r="HR266" s="128"/>
      <c r="HS266" s="128"/>
      <c r="HT266" s="128"/>
      <c r="HU266" s="128"/>
      <c r="HV266" s="128"/>
      <c r="HW266" s="128"/>
      <c r="HX266" s="128"/>
      <c r="HY266" s="128"/>
      <c r="HZ266" s="128"/>
      <c r="IA266" s="128"/>
      <c r="IB266" s="128"/>
      <c r="IC266" s="128"/>
      <c r="ID266" s="128"/>
      <c r="IE266" s="128"/>
      <c r="IF266" s="128"/>
      <c r="IG266" s="128"/>
      <c r="IH266" s="128"/>
      <c r="II266" s="128"/>
      <c r="IJ266" s="128"/>
      <c r="IK266" s="128"/>
      <c r="IL266" s="128"/>
      <c r="IM266" s="128"/>
      <c r="IN266" s="128"/>
      <c r="IO266" s="128"/>
      <c r="IP266" s="128"/>
      <c r="IQ266" s="128"/>
      <c r="IR266" s="128"/>
      <c r="IS266" s="128"/>
      <c r="IT266" s="128"/>
      <c r="IU266" s="128"/>
      <c r="IV266" s="128"/>
      <c r="IW266" s="128"/>
      <c r="IX266" s="128"/>
      <c r="IY266" s="128"/>
      <c r="IZ266" s="128"/>
      <c r="JA266" s="128"/>
    </row>
    <row r="267" spans="2:261" s="17" customFormat="1" x14ac:dyDescent="0.25">
      <c r="B267" s="33"/>
      <c r="F267" s="35"/>
      <c r="G267" s="111"/>
      <c r="H267" s="33"/>
      <c r="I267" s="33"/>
      <c r="J267" s="42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  <c r="AA267" s="128"/>
      <c r="AB267" s="128"/>
      <c r="AC267" s="128"/>
      <c r="AD267" s="128"/>
      <c r="AE267" s="128"/>
      <c r="AF267" s="128"/>
      <c r="AG267" s="128"/>
      <c r="AH267" s="128"/>
      <c r="AI267" s="128"/>
      <c r="AJ267" s="128"/>
      <c r="AK267" s="128"/>
      <c r="AL267" s="128"/>
      <c r="AM267" s="128"/>
      <c r="AN267" s="128"/>
      <c r="AO267" s="128"/>
      <c r="AP267" s="128"/>
      <c r="AQ267" s="128"/>
      <c r="AR267" s="128"/>
      <c r="AS267" s="128"/>
      <c r="AT267" s="128"/>
      <c r="AU267" s="128"/>
      <c r="AV267" s="128"/>
      <c r="AW267" s="128"/>
      <c r="AX267" s="128"/>
      <c r="AY267" s="128"/>
      <c r="AZ267" s="128"/>
      <c r="BA267" s="128"/>
      <c r="BB267" s="128"/>
      <c r="BC267" s="128"/>
      <c r="BD267" s="128"/>
      <c r="BE267" s="128"/>
      <c r="BF267" s="128"/>
      <c r="BG267" s="128"/>
      <c r="BH267" s="128"/>
      <c r="BI267" s="128"/>
      <c r="BJ267" s="128"/>
      <c r="BK267" s="128"/>
      <c r="BL267" s="128"/>
      <c r="BM267" s="42"/>
      <c r="BN267" s="42"/>
      <c r="BO267" s="42"/>
      <c r="BP267" s="42"/>
      <c r="BQ267" s="42"/>
      <c r="BR267" s="42"/>
      <c r="BS267" s="42"/>
      <c r="BT267" s="42"/>
      <c r="BU267" s="42"/>
      <c r="BV267" s="42"/>
      <c r="BW267" s="42"/>
      <c r="BX267" s="42"/>
      <c r="BY267" s="42"/>
      <c r="BZ267" s="128"/>
      <c r="CA267" s="128"/>
      <c r="CB267" s="128"/>
      <c r="CC267" s="128"/>
      <c r="CD267" s="128"/>
      <c r="CE267" s="128"/>
      <c r="CF267" s="128"/>
      <c r="CG267" s="128"/>
      <c r="CH267" s="128"/>
      <c r="CI267" s="128"/>
      <c r="CJ267" s="128"/>
      <c r="CK267" s="128"/>
      <c r="CL267" s="128"/>
      <c r="CM267" s="128"/>
      <c r="CN267" s="128"/>
      <c r="CO267" s="128"/>
      <c r="CP267" s="128"/>
      <c r="CQ267" s="128"/>
      <c r="CR267" s="128"/>
      <c r="CS267" s="128"/>
      <c r="CT267" s="128"/>
      <c r="CU267" s="128"/>
      <c r="CV267" s="128"/>
      <c r="CW267" s="42"/>
      <c r="CX267" s="128"/>
      <c r="CY267" s="128"/>
      <c r="CZ267" s="128"/>
      <c r="DA267" s="128"/>
      <c r="DB267" s="128"/>
      <c r="DC267" s="128"/>
      <c r="DD267" s="128"/>
      <c r="DE267" s="128"/>
      <c r="DF267" s="128"/>
      <c r="DG267" s="128"/>
      <c r="DH267" s="128"/>
      <c r="DI267" s="128"/>
      <c r="DJ267" s="128"/>
      <c r="DK267" s="128"/>
      <c r="DL267" s="128"/>
      <c r="DM267" s="128"/>
      <c r="DN267" s="128"/>
      <c r="DO267" s="128"/>
      <c r="DP267" s="128"/>
      <c r="DQ267" s="128"/>
      <c r="DR267" s="128"/>
      <c r="DS267" s="128"/>
      <c r="DT267" s="128"/>
      <c r="DU267" s="128"/>
      <c r="DV267" s="128"/>
      <c r="DW267" s="128"/>
      <c r="DX267" s="128"/>
      <c r="DY267" s="128"/>
      <c r="DZ267" s="128"/>
      <c r="EA267" s="128"/>
      <c r="EB267" s="128"/>
      <c r="EC267" s="128"/>
      <c r="ED267" s="128"/>
      <c r="EE267" s="128"/>
      <c r="EF267" s="128"/>
      <c r="EG267" s="42"/>
      <c r="EH267" s="128"/>
      <c r="EI267" s="128"/>
      <c r="EJ267" s="128"/>
      <c r="EK267" s="128"/>
      <c r="EL267" s="128"/>
      <c r="EM267" s="128"/>
      <c r="EN267" s="128"/>
      <c r="EO267" s="128"/>
      <c r="EP267" s="128"/>
      <c r="EQ267" s="128"/>
      <c r="ER267" s="128"/>
      <c r="ES267" s="128"/>
      <c r="ET267" s="128"/>
      <c r="EU267" s="128"/>
      <c r="EV267" s="128"/>
      <c r="EW267" s="128"/>
      <c r="EX267" s="128"/>
      <c r="EY267" s="128"/>
      <c r="EZ267" s="128"/>
      <c r="FA267" s="128"/>
      <c r="FB267" s="128"/>
      <c r="FC267" s="128"/>
      <c r="FD267" s="128"/>
      <c r="FE267" s="128"/>
      <c r="FF267" s="128"/>
      <c r="FG267" s="128"/>
      <c r="FH267" s="128"/>
      <c r="FI267" s="128"/>
      <c r="FJ267" s="128"/>
      <c r="FK267" s="128"/>
      <c r="FL267" s="128"/>
      <c r="FM267" s="128"/>
      <c r="FN267" s="128"/>
      <c r="FO267" s="128"/>
      <c r="FP267" s="128"/>
      <c r="FQ267" s="42"/>
      <c r="FR267" s="42"/>
      <c r="FS267" s="42"/>
      <c r="FT267" s="42"/>
      <c r="FU267" s="42"/>
      <c r="FV267" s="128"/>
      <c r="FW267" s="128"/>
      <c r="FX267" s="128"/>
      <c r="FY267" s="128"/>
      <c r="FZ267" s="128"/>
      <c r="GA267" s="128"/>
      <c r="GB267" s="128"/>
      <c r="GC267" s="128"/>
      <c r="GD267" s="128"/>
      <c r="GE267" s="128"/>
      <c r="GF267" s="128"/>
      <c r="GG267" s="128"/>
      <c r="GH267" s="128"/>
      <c r="GI267" s="128"/>
      <c r="GJ267" s="128"/>
      <c r="GK267" s="128"/>
      <c r="GL267" s="128"/>
      <c r="GM267" s="128"/>
      <c r="GN267" s="128"/>
      <c r="GO267" s="128"/>
      <c r="GP267" s="128"/>
      <c r="GQ267" s="128"/>
      <c r="GR267" s="128"/>
      <c r="GS267" s="128"/>
      <c r="GT267" s="128"/>
      <c r="GU267" s="128"/>
      <c r="GV267" s="128"/>
      <c r="GW267" s="128"/>
      <c r="GX267" s="128"/>
      <c r="GY267" s="128"/>
      <c r="GZ267" s="128"/>
      <c r="HA267" s="128"/>
      <c r="HB267" s="128"/>
      <c r="HC267" s="128"/>
      <c r="HD267" s="128"/>
      <c r="HE267" s="128"/>
      <c r="HF267" s="128"/>
      <c r="HG267" s="128"/>
      <c r="HH267" s="128"/>
      <c r="HI267" s="128"/>
      <c r="HJ267" s="128"/>
      <c r="HK267" s="128"/>
      <c r="HL267" s="128"/>
      <c r="HM267" s="128"/>
      <c r="HN267" s="128"/>
      <c r="HO267" s="128"/>
      <c r="HP267" s="128"/>
      <c r="HQ267" s="128"/>
      <c r="HR267" s="128"/>
      <c r="HS267" s="128"/>
      <c r="HT267" s="128"/>
      <c r="HU267" s="128"/>
      <c r="HV267" s="128"/>
      <c r="HW267" s="128"/>
      <c r="HX267" s="128"/>
      <c r="HY267" s="128"/>
      <c r="HZ267" s="128"/>
      <c r="IA267" s="128"/>
      <c r="IB267" s="128"/>
      <c r="IC267" s="128"/>
      <c r="ID267" s="128"/>
      <c r="IE267" s="128"/>
      <c r="IF267" s="128"/>
      <c r="IG267" s="128"/>
      <c r="IH267" s="128"/>
      <c r="II267" s="128"/>
      <c r="IJ267" s="128"/>
      <c r="IK267" s="128"/>
      <c r="IL267" s="128"/>
      <c r="IM267" s="128"/>
      <c r="IN267" s="128"/>
      <c r="IO267" s="128"/>
      <c r="IP267" s="128"/>
      <c r="IQ267" s="128"/>
      <c r="IR267" s="128"/>
      <c r="IS267" s="128"/>
      <c r="IT267" s="128"/>
      <c r="IU267" s="128"/>
      <c r="IV267" s="128"/>
      <c r="IW267" s="128"/>
      <c r="IX267" s="128"/>
      <c r="IY267" s="128"/>
      <c r="IZ267" s="128"/>
      <c r="JA267" s="128"/>
    </row>
    <row r="268" spans="2:261" s="17" customFormat="1" x14ac:dyDescent="0.25">
      <c r="B268" s="33"/>
      <c r="F268" s="35"/>
      <c r="G268" s="111"/>
      <c r="H268" s="33"/>
      <c r="I268" s="33"/>
      <c r="J268" s="42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  <c r="AA268" s="128"/>
      <c r="AB268" s="128"/>
      <c r="AC268" s="128"/>
      <c r="AD268" s="128"/>
      <c r="AE268" s="128"/>
      <c r="AF268" s="128"/>
      <c r="AG268" s="128"/>
      <c r="AH268" s="128"/>
      <c r="AI268" s="128"/>
      <c r="AJ268" s="128"/>
      <c r="AK268" s="128"/>
      <c r="AL268" s="128"/>
      <c r="AM268" s="128"/>
      <c r="AN268" s="128"/>
      <c r="AO268" s="128"/>
      <c r="AP268" s="128"/>
      <c r="AQ268" s="128"/>
      <c r="AR268" s="128"/>
      <c r="AS268" s="128"/>
      <c r="AT268" s="128"/>
      <c r="AU268" s="128"/>
      <c r="AV268" s="128"/>
      <c r="AW268" s="128"/>
      <c r="AX268" s="128"/>
      <c r="AY268" s="128"/>
      <c r="AZ268" s="128"/>
      <c r="BA268" s="128"/>
      <c r="BB268" s="128"/>
      <c r="BC268" s="128"/>
      <c r="BD268" s="128"/>
      <c r="BE268" s="128"/>
      <c r="BF268" s="128"/>
      <c r="BG268" s="128"/>
      <c r="BH268" s="128"/>
      <c r="BI268" s="128"/>
      <c r="BJ268" s="128"/>
      <c r="BK268" s="128"/>
      <c r="BL268" s="128"/>
      <c r="BM268" s="42"/>
      <c r="BN268" s="42"/>
      <c r="BO268" s="42"/>
      <c r="BP268" s="42"/>
      <c r="BQ268" s="42"/>
      <c r="BR268" s="42"/>
      <c r="BS268" s="42"/>
      <c r="BT268" s="42"/>
      <c r="BU268" s="42"/>
      <c r="BV268" s="42"/>
      <c r="BW268" s="42"/>
      <c r="BX268" s="42"/>
      <c r="BY268" s="42"/>
      <c r="BZ268" s="128"/>
      <c r="CA268" s="128"/>
      <c r="CB268" s="128"/>
      <c r="CC268" s="128"/>
      <c r="CD268" s="128"/>
      <c r="CE268" s="128"/>
      <c r="CF268" s="128"/>
      <c r="CG268" s="128"/>
      <c r="CH268" s="128"/>
      <c r="CI268" s="128"/>
      <c r="CJ268" s="128"/>
      <c r="CK268" s="128"/>
      <c r="CL268" s="128"/>
      <c r="CM268" s="128"/>
      <c r="CN268" s="128"/>
      <c r="CO268" s="128"/>
      <c r="CP268" s="128"/>
      <c r="CQ268" s="128"/>
      <c r="CR268" s="128"/>
      <c r="CS268" s="128"/>
      <c r="CT268" s="128"/>
      <c r="CU268" s="128"/>
      <c r="CV268" s="128"/>
      <c r="CW268" s="42"/>
      <c r="CX268" s="128"/>
      <c r="CY268" s="128"/>
      <c r="CZ268" s="128"/>
      <c r="DA268" s="128"/>
      <c r="DB268" s="128"/>
      <c r="DC268" s="128"/>
      <c r="DD268" s="128"/>
      <c r="DE268" s="128"/>
      <c r="DF268" s="128"/>
      <c r="DG268" s="128"/>
      <c r="DH268" s="128"/>
      <c r="DI268" s="128"/>
      <c r="DJ268" s="128"/>
      <c r="DK268" s="128"/>
      <c r="DL268" s="128"/>
      <c r="DM268" s="128"/>
      <c r="DN268" s="128"/>
      <c r="DO268" s="128"/>
      <c r="DP268" s="128"/>
      <c r="DQ268" s="128"/>
      <c r="DR268" s="128"/>
      <c r="DS268" s="128"/>
      <c r="DT268" s="128"/>
      <c r="DU268" s="128"/>
      <c r="DV268" s="128"/>
      <c r="DW268" s="128"/>
      <c r="DX268" s="128"/>
      <c r="DY268" s="128"/>
      <c r="DZ268" s="128"/>
      <c r="EA268" s="128"/>
      <c r="EB268" s="128"/>
      <c r="EC268" s="128"/>
      <c r="ED268" s="128"/>
      <c r="EE268" s="128"/>
      <c r="EF268" s="128"/>
      <c r="EG268" s="42"/>
      <c r="EH268" s="128"/>
      <c r="EI268" s="128"/>
      <c r="EJ268" s="128"/>
      <c r="EK268" s="128"/>
      <c r="EL268" s="128"/>
      <c r="EM268" s="128"/>
      <c r="EN268" s="128"/>
      <c r="EO268" s="128"/>
      <c r="EP268" s="128"/>
      <c r="EQ268" s="128"/>
      <c r="ER268" s="128"/>
      <c r="ES268" s="128"/>
      <c r="ET268" s="128"/>
      <c r="EU268" s="128"/>
      <c r="EV268" s="128"/>
      <c r="EW268" s="128"/>
      <c r="EX268" s="128"/>
      <c r="EY268" s="128"/>
      <c r="EZ268" s="128"/>
      <c r="FA268" s="128"/>
      <c r="FB268" s="128"/>
      <c r="FC268" s="128"/>
      <c r="FD268" s="128"/>
      <c r="FE268" s="128"/>
      <c r="FF268" s="128"/>
      <c r="FG268" s="128"/>
      <c r="FH268" s="128"/>
      <c r="FI268" s="128"/>
      <c r="FJ268" s="128"/>
      <c r="FK268" s="128"/>
      <c r="FL268" s="128"/>
      <c r="FM268" s="128"/>
      <c r="FN268" s="128"/>
      <c r="FO268" s="128"/>
      <c r="FP268" s="128"/>
      <c r="FQ268" s="42"/>
      <c r="FR268" s="42"/>
      <c r="FS268" s="42"/>
      <c r="FT268" s="42"/>
      <c r="FU268" s="42"/>
      <c r="FV268" s="128"/>
      <c r="FW268" s="128"/>
      <c r="FX268" s="128"/>
      <c r="FY268" s="128"/>
      <c r="FZ268" s="128"/>
      <c r="GA268" s="128"/>
      <c r="GB268" s="128"/>
      <c r="GC268" s="128"/>
      <c r="GD268" s="128"/>
      <c r="GE268" s="128"/>
      <c r="GF268" s="128"/>
      <c r="GG268" s="128"/>
      <c r="GH268" s="128"/>
      <c r="GI268" s="128"/>
      <c r="GJ268" s="128"/>
      <c r="GK268" s="128"/>
      <c r="GL268" s="128"/>
      <c r="GM268" s="128"/>
      <c r="GN268" s="128"/>
      <c r="GO268" s="128"/>
      <c r="GP268" s="128"/>
      <c r="GQ268" s="128"/>
      <c r="GR268" s="128"/>
      <c r="GS268" s="128"/>
      <c r="GT268" s="128"/>
      <c r="GU268" s="128"/>
      <c r="GV268" s="128"/>
      <c r="GW268" s="128"/>
      <c r="GX268" s="128"/>
      <c r="GY268" s="128"/>
      <c r="GZ268" s="128"/>
      <c r="HA268" s="128"/>
      <c r="HB268" s="128"/>
      <c r="HC268" s="128"/>
      <c r="HD268" s="128"/>
      <c r="HE268" s="128"/>
      <c r="HF268" s="128"/>
      <c r="HG268" s="128"/>
      <c r="HH268" s="128"/>
      <c r="HI268" s="128"/>
      <c r="HJ268" s="128"/>
      <c r="HK268" s="128"/>
      <c r="HL268" s="128"/>
      <c r="HM268" s="128"/>
      <c r="HN268" s="128"/>
      <c r="HO268" s="128"/>
      <c r="HP268" s="128"/>
      <c r="HQ268" s="128"/>
      <c r="HR268" s="128"/>
      <c r="HS268" s="128"/>
      <c r="HT268" s="128"/>
      <c r="HU268" s="128"/>
      <c r="HV268" s="128"/>
      <c r="HW268" s="128"/>
      <c r="HX268" s="128"/>
      <c r="HY268" s="128"/>
      <c r="HZ268" s="128"/>
      <c r="IA268" s="128"/>
      <c r="IB268" s="128"/>
      <c r="IC268" s="128"/>
      <c r="ID268" s="128"/>
      <c r="IE268" s="128"/>
      <c r="IF268" s="128"/>
      <c r="IG268" s="128"/>
      <c r="IH268" s="128"/>
      <c r="II268" s="128"/>
      <c r="IJ268" s="128"/>
      <c r="IK268" s="128"/>
      <c r="IL268" s="128"/>
      <c r="IM268" s="128"/>
      <c r="IN268" s="128"/>
      <c r="IO268" s="128"/>
      <c r="IP268" s="128"/>
      <c r="IQ268" s="128"/>
      <c r="IR268" s="128"/>
      <c r="IS268" s="128"/>
      <c r="IT268" s="128"/>
      <c r="IU268" s="128"/>
      <c r="IV268" s="128"/>
      <c r="IW268" s="128"/>
      <c r="IX268" s="128"/>
      <c r="IY268" s="128"/>
      <c r="IZ268" s="128"/>
      <c r="JA268" s="128"/>
    </row>
    <row r="269" spans="2:261" s="17" customFormat="1" x14ac:dyDescent="0.25">
      <c r="B269" s="33"/>
      <c r="F269" s="35"/>
      <c r="G269" s="111"/>
      <c r="H269" s="33"/>
      <c r="I269" s="33"/>
      <c r="J269" s="42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  <c r="AA269" s="128"/>
      <c r="AB269" s="128"/>
      <c r="AC269" s="128"/>
      <c r="AD269" s="128"/>
      <c r="AE269" s="128"/>
      <c r="AF269" s="128"/>
      <c r="AG269" s="128"/>
      <c r="AH269" s="128"/>
      <c r="AI269" s="128"/>
      <c r="AJ269" s="128"/>
      <c r="AK269" s="128"/>
      <c r="AL269" s="128"/>
      <c r="AM269" s="128"/>
      <c r="AN269" s="128"/>
      <c r="AO269" s="128"/>
      <c r="AP269" s="128"/>
      <c r="AQ269" s="128"/>
      <c r="AR269" s="128"/>
      <c r="AS269" s="128"/>
      <c r="AT269" s="128"/>
      <c r="AU269" s="128"/>
      <c r="AV269" s="128"/>
      <c r="AW269" s="128"/>
      <c r="AX269" s="128"/>
      <c r="AY269" s="128"/>
      <c r="AZ269" s="128"/>
      <c r="BA269" s="128"/>
      <c r="BB269" s="128"/>
      <c r="BC269" s="128"/>
      <c r="BD269" s="128"/>
      <c r="BE269" s="128"/>
      <c r="BF269" s="128"/>
      <c r="BG269" s="128"/>
      <c r="BH269" s="128"/>
      <c r="BI269" s="128"/>
      <c r="BJ269" s="128"/>
      <c r="BK269" s="128"/>
      <c r="BL269" s="128"/>
      <c r="BM269" s="42"/>
      <c r="BN269" s="42"/>
      <c r="BO269" s="42"/>
      <c r="BP269" s="42"/>
      <c r="BQ269" s="42"/>
      <c r="BR269" s="42"/>
      <c r="BS269" s="42"/>
      <c r="BT269" s="42"/>
      <c r="BU269" s="42"/>
      <c r="BV269" s="42"/>
      <c r="BW269" s="42"/>
      <c r="BX269" s="42"/>
      <c r="BY269" s="42"/>
      <c r="BZ269" s="128"/>
      <c r="CA269" s="128"/>
      <c r="CB269" s="128"/>
      <c r="CC269" s="128"/>
      <c r="CD269" s="128"/>
      <c r="CE269" s="128"/>
      <c r="CF269" s="128"/>
      <c r="CG269" s="128"/>
      <c r="CH269" s="128"/>
      <c r="CI269" s="128"/>
      <c r="CJ269" s="128"/>
      <c r="CK269" s="128"/>
      <c r="CL269" s="128"/>
      <c r="CM269" s="128"/>
      <c r="CN269" s="128"/>
      <c r="CO269" s="128"/>
      <c r="CP269" s="128"/>
      <c r="CQ269" s="128"/>
      <c r="CR269" s="128"/>
      <c r="CS269" s="128"/>
      <c r="CT269" s="128"/>
      <c r="CU269" s="128"/>
      <c r="CV269" s="128"/>
      <c r="CW269" s="42"/>
      <c r="CX269" s="128"/>
      <c r="CY269" s="128"/>
      <c r="CZ269" s="128"/>
      <c r="DA269" s="128"/>
      <c r="DB269" s="128"/>
      <c r="DC269" s="128"/>
      <c r="DD269" s="128"/>
      <c r="DE269" s="128"/>
      <c r="DF269" s="128"/>
      <c r="DG269" s="128"/>
      <c r="DH269" s="128"/>
      <c r="DI269" s="128"/>
      <c r="DJ269" s="128"/>
      <c r="DK269" s="128"/>
      <c r="DL269" s="128"/>
      <c r="DM269" s="128"/>
      <c r="DN269" s="128"/>
      <c r="DO269" s="128"/>
      <c r="DP269" s="128"/>
      <c r="DQ269" s="128"/>
      <c r="DR269" s="128"/>
      <c r="DS269" s="128"/>
      <c r="DT269" s="128"/>
      <c r="DU269" s="128"/>
      <c r="DV269" s="128"/>
      <c r="DW269" s="128"/>
      <c r="DX269" s="128"/>
      <c r="DY269" s="128"/>
      <c r="DZ269" s="128"/>
      <c r="EA269" s="128"/>
      <c r="EB269" s="128"/>
      <c r="EC269" s="128"/>
      <c r="ED269" s="128"/>
      <c r="EE269" s="128"/>
      <c r="EF269" s="128"/>
      <c r="EG269" s="42"/>
      <c r="EH269" s="128"/>
      <c r="EI269" s="128"/>
      <c r="EJ269" s="128"/>
      <c r="EK269" s="128"/>
      <c r="EL269" s="128"/>
      <c r="EM269" s="128"/>
      <c r="EN269" s="128"/>
      <c r="EO269" s="128"/>
      <c r="EP269" s="128"/>
      <c r="EQ269" s="128"/>
      <c r="ER269" s="128"/>
      <c r="ES269" s="128"/>
      <c r="ET269" s="128"/>
      <c r="EU269" s="128"/>
      <c r="EV269" s="128"/>
      <c r="EW269" s="128"/>
      <c r="EX269" s="128"/>
      <c r="EY269" s="128"/>
      <c r="EZ269" s="128"/>
      <c r="FA269" s="128"/>
      <c r="FB269" s="128"/>
      <c r="FC269" s="128"/>
      <c r="FD269" s="128"/>
      <c r="FE269" s="128"/>
      <c r="FF269" s="128"/>
      <c r="FG269" s="128"/>
      <c r="FH269" s="128"/>
      <c r="FI269" s="128"/>
      <c r="FJ269" s="128"/>
      <c r="FK269" s="128"/>
      <c r="FL269" s="128"/>
      <c r="FM269" s="128"/>
      <c r="FN269" s="128"/>
      <c r="FO269" s="128"/>
      <c r="FP269" s="128"/>
      <c r="FQ269" s="42"/>
      <c r="FR269" s="42"/>
      <c r="FS269" s="42"/>
      <c r="FT269" s="42"/>
      <c r="FU269" s="42"/>
      <c r="FV269" s="128"/>
      <c r="FW269" s="128"/>
      <c r="FX269" s="128"/>
      <c r="FY269" s="128"/>
      <c r="FZ269" s="128"/>
      <c r="GA269" s="128"/>
      <c r="GB269" s="128"/>
      <c r="GC269" s="128"/>
      <c r="GD269" s="128"/>
      <c r="GE269" s="128"/>
      <c r="GF269" s="128"/>
      <c r="GG269" s="128"/>
      <c r="GH269" s="128"/>
      <c r="GI269" s="128"/>
      <c r="GJ269" s="128"/>
      <c r="GK269" s="128"/>
      <c r="GL269" s="128"/>
      <c r="GM269" s="128"/>
      <c r="GN269" s="128"/>
      <c r="GO269" s="128"/>
      <c r="GP269" s="128"/>
      <c r="GQ269" s="128"/>
      <c r="GR269" s="128"/>
      <c r="GS269" s="128"/>
      <c r="GT269" s="128"/>
      <c r="GU269" s="128"/>
      <c r="GV269" s="128"/>
      <c r="GW269" s="128"/>
      <c r="GX269" s="128"/>
      <c r="GY269" s="128"/>
      <c r="GZ269" s="128"/>
      <c r="HA269" s="128"/>
      <c r="HB269" s="128"/>
      <c r="HC269" s="128"/>
      <c r="HD269" s="128"/>
      <c r="HE269" s="128"/>
      <c r="HF269" s="128"/>
      <c r="HG269" s="128"/>
      <c r="HH269" s="128"/>
      <c r="HI269" s="128"/>
      <c r="HJ269" s="128"/>
      <c r="HK269" s="128"/>
      <c r="HL269" s="128"/>
      <c r="HM269" s="128"/>
      <c r="HN269" s="128"/>
      <c r="HO269" s="128"/>
      <c r="HP269" s="128"/>
      <c r="HQ269" s="128"/>
      <c r="HR269" s="128"/>
      <c r="HS269" s="128"/>
      <c r="HT269" s="128"/>
      <c r="HU269" s="128"/>
      <c r="HV269" s="128"/>
      <c r="HW269" s="128"/>
      <c r="HX269" s="128"/>
      <c r="HY269" s="128"/>
      <c r="HZ269" s="128"/>
      <c r="IA269" s="128"/>
      <c r="IB269" s="128"/>
      <c r="IC269" s="128"/>
      <c r="ID269" s="128"/>
      <c r="IE269" s="128"/>
      <c r="IF269" s="128"/>
      <c r="IG269" s="128"/>
      <c r="IH269" s="128"/>
      <c r="II269" s="128"/>
      <c r="IJ269" s="128"/>
      <c r="IK269" s="128"/>
      <c r="IL269" s="128"/>
      <c r="IM269" s="128"/>
      <c r="IN269" s="128"/>
      <c r="IO269" s="128"/>
      <c r="IP269" s="128"/>
      <c r="IQ269" s="128"/>
      <c r="IR269" s="128"/>
      <c r="IS269" s="128"/>
      <c r="IT269" s="128"/>
      <c r="IU269" s="128"/>
      <c r="IV269" s="128"/>
      <c r="IW269" s="128"/>
      <c r="IX269" s="128"/>
      <c r="IY269" s="128"/>
      <c r="IZ269" s="128"/>
      <c r="JA269" s="128"/>
    </row>
    <row r="270" spans="2:261" s="17" customFormat="1" x14ac:dyDescent="0.25">
      <c r="B270" s="33"/>
      <c r="F270" s="35"/>
      <c r="G270" s="111"/>
      <c r="H270" s="33"/>
      <c r="I270" s="33"/>
      <c r="J270" s="42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  <c r="AA270" s="128"/>
      <c r="AB270" s="128"/>
      <c r="AC270" s="128"/>
      <c r="AD270" s="128"/>
      <c r="AE270" s="128"/>
      <c r="AF270" s="128"/>
      <c r="AG270" s="128"/>
      <c r="AH270" s="128"/>
      <c r="AI270" s="128"/>
      <c r="AJ270" s="128"/>
      <c r="AK270" s="128"/>
      <c r="AL270" s="128"/>
      <c r="AM270" s="128"/>
      <c r="AN270" s="128"/>
      <c r="AO270" s="128"/>
      <c r="AP270" s="128"/>
      <c r="AQ270" s="128"/>
      <c r="AR270" s="128"/>
      <c r="AS270" s="128"/>
      <c r="AT270" s="128"/>
      <c r="AU270" s="128"/>
      <c r="AV270" s="128"/>
      <c r="AW270" s="128"/>
      <c r="AX270" s="128"/>
      <c r="AY270" s="128"/>
      <c r="AZ270" s="128"/>
      <c r="BA270" s="128"/>
      <c r="BB270" s="128"/>
      <c r="BC270" s="128"/>
      <c r="BD270" s="128"/>
      <c r="BE270" s="128"/>
      <c r="BF270" s="128"/>
      <c r="BG270" s="128"/>
      <c r="BH270" s="128"/>
      <c r="BI270" s="128"/>
      <c r="BJ270" s="128"/>
      <c r="BK270" s="128"/>
      <c r="BL270" s="128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128"/>
      <c r="CA270" s="128"/>
      <c r="CB270" s="128"/>
      <c r="CC270" s="128"/>
      <c r="CD270" s="128"/>
      <c r="CE270" s="128"/>
      <c r="CF270" s="128"/>
      <c r="CG270" s="128"/>
      <c r="CH270" s="128"/>
      <c r="CI270" s="128"/>
      <c r="CJ270" s="128"/>
      <c r="CK270" s="128"/>
      <c r="CL270" s="128"/>
      <c r="CM270" s="128"/>
      <c r="CN270" s="128"/>
      <c r="CO270" s="128"/>
      <c r="CP270" s="128"/>
      <c r="CQ270" s="128"/>
      <c r="CR270" s="128"/>
      <c r="CS270" s="128"/>
      <c r="CT270" s="128"/>
      <c r="CU270" s="128"/>
      <c r="CV270" s="128"/>
      <c r="CW270" s="42"/>
      <c r="CX270" s="128"/>
      <c r="CY270" s="128"/>
      <c r="CZ270" s="128"/>
      <c r="DA270" s="128"/>
      <c r="DB270" s="128"/>
      <c r="DC270" s="128"/>
      <c r="DD270" s="128"/>
      <c r="DE270" s="128"/>
      <c r="DF270" s="128"/>
      <c r="DG270" s="128"/>
      <c r="DH270" s="128"/>
      <c r="DI270" s="128"/>
      <c r="DJ270" s="128"/>
      <c r="DK270" s="128"/>
      <c r="DL270" s="128"/>
      <c r="DM270" s="128"/>
      <c r="DN270" s="128"/>
      <c r="DO270" s="128"/>
      <c r="DP270" s="128"/>
      <c r="DQ270" s="128"/>
      <c r="DR270" s="128"/>
      <c r="DS270" s="128"/>
      <c r="DT270" s="128"/>
      <c r="DU270" s="128"/>
      <c r="DV270" s="128"/>
      <c r="DW270" s="128"/>
      <c r="DX270" s="128"/>
      <c r="DY270" s="128"/>
      <c r="DZ270" s="128"/>
      <c r="EA270" s="128"/>
      <c r="EB270" s="128"/>
      <c r="EC270" s="128"/>
      <c r="ED270" s="128"/>
      <c r="EE270" s="128"/>
      <c r="EF270" s="128"/>
      <c r="EG270" s="42"/>
      <c r="EH270" s="128"/>
      <c r="EI270" s="128"/>
      <c r="EJ270" s="128"/>
      <c r="EK270" s="128"/>
      <c r="EL270" s="128"/>
      <c r="EM270" s="128"/>
      <c r="EN270" s="128"/>
      <c r="EO270" s="128"/>
      <c r="EP270" s="128"/>
      <c r="EQ270" s="128"/>
      <c r="ER270" s="128"/>
      <c r="ES270" s="128"/>
      <c r="ET270" s="128"/>
      <c r="EU270" s="128"/>
      <c r="EV270" s="128"/>
      <c r="EW270" s="128"/>
      <c r="EX270" s="128"/>
      <c r="EY270" s="128"/>
      <c r="EZ270" s="128"/>
      <c r="FA270" s="128"/>
      <c r="FB270" s="128"/>
      <c r="FC270" s="128"/>
      <c r="FD270" s="128"/>
      <c r="FE270" s="128"/>
      <c r="FF270" s="128"/>
      <c r="FG270" s="128"/>
      <c r="FH270" s="128"/>
      <c r="FI270" s="128"/>
      <c r="FJ270" s="128"/>
      <c r="FK270" s="128"/>
      <c r="FL270" s="128"/>
      <c r="FM270" s="128"/>
      <c r="FN270" s="128"/>
      <c r="FO270" s="128"/>
      <c r="FP270" s="128"/>
      <c r="FQ270" s="42"/>
      <c r="FR270" s="42"/>
      <c r="FS270" s="42"/>
      <c r="FT270" s="42"/>
      <c r="FU270" s="42"/>
      <c r="FV270" s="128"/>
      <c r="FW270" s="128"/>
      <c r="FX270" s="128"/>
      <c r="FY270" s="128"/>
      <c r="FZ270" s="128"/>
      <c r="GA270" s="128"/>
      <c r="GB270" s="128"/>
      <c r="GC270" s="128"/>
      <c r="GD270" s="128"/>
      <c r="GE270" s="128"/>
      <c r="GF270" s="128"/>
      <c r="GG270" s="128"/>
      <c r="GH270" s="128"/>
      <c r="GI270" s="128"/>
      <c r="GJ270" s="128"/>
      <c r="GK270" s="128"/>
      <c r="GL270" s="128"/>
      <c r="GM270" s="128"/>
      <c r="GN270" s="128"/>
      <c r="GO270" s="128"/>
      <c r="GP270" s="128"/>
      <c r="GQ270" s="128"/>
      <c r="GR270" s="128"/>
      <c r="GS270" s="128"/>
      <c r="GT270" s="128"/>
      <c r="GU270" s="128"/>
      <c r="GV270" s="128"/>
      <c r="GW270" s="128"/>
      <c r="GX270" s="128"/>
      <c r="GY270" s="128"/>
      <c r="GZ270" s="128"/>
      <c r="HA270" s="128"/>
      <c r="HB270" s="128"/>
      <c r="HC270" s="128"/>
      <c r="HD270" s="128"/>
      <c r="HE270" s="128"/>
      <c r="HF270" s="128"/>
      <c r="HG270" s="128"/>
      <c r="HH270" s="128"/>
      <c r="HI270" s="128"/>
      <c r="HJ270" s="128"/>
      <c r="HK270" s="128"/>
      <c r="HL270" s="128"/>
      <c r="HM270" s="128"/>
      <c r="HN270" s="128"/>
      <c r="HO270" s="128"/>
      <c r="HP270" s="128"/>
      <c r="HQ270" s="128"/>
      <c r="HR270" s="128"/>
      <c r="HS270" s="128"/>
      <c r="HT270" s="128"/>
      <c r="HU270" s="128"/>
      <c r="HV270" s="128"/>
      <c r="HW270" s="128"/>
      <c r="HX270" s="128"/>
      <c r="HY270" s="128"/>
      <c r="HZ270" s="128"/>
      <c r="IA270" s="128"/>
      <c r="IB270" s="128"/>
      <c r="IC270" s="128"/>
      <c r="ID270" s="128"/>
      <c r="IE270" s="128"/>
      <c r="IF270" s="128"/>
      <c r="IG270" s="128"/>
      <c r="IH270" s="128"/>
      <c r="II270" s="128"/>
      <c r="IJ270" s="128"/>
      <c r="IK270" s="128"/>
      <c r="IL270" s="128"/>
      <c r="IM270" s="128"/>
      <c r="IN270" s="128"/>
      <c r="IO270" s="128"/>
      <c r="IP270" s="128"/>
      <c r="IQ270" s="128"/>
      <c r="IR270" s="128"/>
      <c r="IS270" s="128"/>
      <c r="IT270" s="128"/>
      <c r="IU270" s="128"/>
      <c r="IV270" s="128"/>
      <c r="IW270" s="128"/>
      <c r="IX270" s="128"/>
      <c r="IY270" s="128"/>
      <c r="IZ270" s="128"/>
      <c r="JA270" s="128"/>
    </row>
    <row r="271" spans="2:261" s="17" customFormat="1" x14ac:dyDescent="0.25">
      <c r="B271" s="33"/>
      <c r="F271" s="35"/>
      <c r="G271" s="111"/>
      <c r="H271" s="33"/>
      <c r="I271" s="33"/>
      <c r="J271" s="42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  <c r="AA271" s="128"/>
      <c r="AB271" s="128"/>
      <c r="AC271" s="128"/>
      <c r="AD271" s="128"/>
      <c r="AE271" s="128"/>
      <c r="AF271" s="128"/>
      <c r="AG271" s="128"/>
      <c r="AH271" s="128"/>
      <c r="AI271" s="128"/>
      <c r="AJ271" s="128"/>
      <c r="AK271" s="128"/>
      <c r="AL271" s="128"/>
      <c r="AM271" s="128"/>
      <c r="AN271" s="128"/>
      <c r="AO271" s="128"/>
      <c r="AP271" s="128"/>
      <c r="AQ271" s="128"/>
      <c r="AR271" s="128"/>
      <c r="AS271" s="128"/>
      <c r="AT271" s="128"/>
      <c r="AU271" s="128"/>
      <c r="AV271" s="128"/>
      <c r="AW271" s="128"/>
      <c r="AX271" s="128"/>
      <c r="AY271" s="128"/>
      <c r="AZ271" s="128"/>
      <c r="BA271" s="128"/>
      <c r="BB271" s="128"/>
      <c r="BC271" s="128"/>
      <c r="BD271" s="128"/>
      <c r="BE271" s="128"/>
      <c r="BF271" s="128"/>
      <c r="BG271" s="128"/>
      <c r="BH271" s="128"/>
      <c r="BI271" s="128"/>
      <c r="BJ271" s="128"/>
      <c r="BK271" s="128"/>
      <c r="BL271" s="128"/>
      <c r="BM271" s="42"/>
      <c r="BN271" s="42"/>
      <c r="BO271" s="42"/>
      <c r="BP271" s="42"/>
      <c r="BQ271" s="42"/>
      <c r="BR271" s="42"/>
      <c r="BS271" s="42"/>
      <c r="BT271" s="42"/>
      <c r="BU271" s="42"/>
      <c r="BV271" s="42"/>
      <c r="BW271" s="42"/>
      <c r="BX271" s="42"/>
      <c r="BY271" s="42"/>
      <c r="BZ271" s="128"/>
      <c r="CA271" s="128"/>
      <c r="CB271" s="128"/>
      <c r="CC271" s="128"/>
      <c r="CD271" s="128"/>
      <c r="CE271" s="128"/>
      <c r="CF271" s="128"/>
      <c r="CG271" s="128"/>
      <c r="CH271" s="128"/>
      <c r="CI271" s="128"/>
      <c r="CJ271" s="128"/>
      <c r="CK271" s="128"/>
      <c r="CL271" s="128"/>
      <c r="CM271" s="128"/>
      <c r="CN271" s="128"/>
      <c r="CO271" s="128"/>
      <c r="CP271" s="128"/>
      <c r="CQ271" s="128"/>
      <c r="CR271" s="128"/>
      <c r="CS271" s="128"/>
      <c r="CT271" s="128"/>
      <c r="CU271" s="128"/>
      <c r="CV271" s="128"/>
      <c r="CW271" s="42"/>
      <c r="CX271" s="128"/>
      <c r="CY271" s="128"/>
      <c r="CZ271" s="128"/>
      <c r="DA271" s="128"/>
      <c r="DB271" s="128"/>
      <c r="DC271" s="128"/>
      <c r="DD271" s="128"/>
      <c r="DE271" s="128"/>
      <c r="DF271" s="128"/>
      <c r="DG271" s="128"/>
      <c r="DH271" s="128"/>
      <c r="DI271" s="128"/>
      <c r="DJ271" s="128"/>
      <c r="DK271" s="128"/>
      <c r="DL271" s="128"/>
      <c r="DM271" s="128"/>
      <c r="DN271" s="128"/>
      <c r="DO271" s="128"/>
      <c r="DP271" s="128"/>
      <c r="DQ271" s="128"/>
      <c r="DR271" s="128"/>
      <c r="DS271" s="128"/>
      <c r="DT271" s="128"/>
      <c r="DU271" s="128"/>
      <c r="DV271" s="128"/>
      <c r="DW271" s="128"/>
      <c r="DX271" s="128"/>
      <c r="DY271" s="128"/>
      <c r="DZ271" s="128"/>
      <c r="EA271" s="128"/>
      <c r="EB271" s="128"/>
      <c r="EC271" s="128"/>
      <c r="ED271" s="128"/>
      <c r="EE271" s="128"/>
      <c r="EF271" s="128"/>
      <c r="EG271" s="42"/>
      <c r="EH271" s="128"/>
      <c r="EI271" s="128"/>
      <c r="EJ271" s="128"/>
      <c r="EK271" s="128"/>
      <c r="EL271" s="128"/>
      <c r="EM271" s="128"/>
      <c r="EN271" s="128"/>
      <c r="EO271" s="128"/>
      <c r="EP271" s="128"/>
      <c r="EQ271" s="128"/>
      <c r="ER271" s="128"/>
      <c r="ES271" s="128"/>
      <c r="ET271" s="128"/>
      <c r="EU271" s="128"/>
      <c r="EV271" s="128"/>
      <c r="EW271" s="128"/>
      <c r="EX271" s="128"/>
      <c r="EY271" s="128"/>
      <c r="EZ271" s="128"/>
      <c r="FA271" s="128"/>
      <c r="FB271" s="128"/>
      <c r="FC271" s="128"/>
      <c r="FD271" s="128"/>
      <c r="FE271" s="128"/>
      <c r="FF271" s="128"/>
      <c r="FG271" s="128"/>
      <c r="FH271" s="128"/>
      <c r="FI271" s="128"/>
      <c r="FJ271" s="128"/>
      <c r="FK271" s="128"/>
      <c r="FL271" s="128"/>
      <c r="FM271" s="128"/>
      <c r="FN271" s="128"/>
      <c r="FO271" s="128"/>
      <c r="FP271" s="128"/>
      <c r="FQ271" s="42"/>
      <c r="FR271" s="42"/>
      <c r="FS271" s="42"/>
      <c r="FT271" s="42"/>
      <c r="FU271" s="42"/>
      <c r="FV271" s="128"/>
      <c r="FW271" s="128"/>
      <c r="FX271" s="128"/>
      <c r="FY271" s="128"/>
      <c r="FZ271" s="128"/>
      <c r="GA271" s="128"/>
      <c r="GB271" s="128"/>
      <c r="GC271" s="128"/>
      <c r="GD271" s="128"/>
      <c r="GE271" s="128"/>
      <c r="GF271" s="128"/>
      <c r="GG271" s="128"/>
      <c r="GH271" s="128"/>
      <c r="GI271" s="128"/>
      <c r="GJ271" s="128"/>
      <c r="GK271" s="128"/>
      <c r="GL271" s="128"/>
      <c r="GM271" s="128"/>
      <c r="GN271" s="128"/>
      <c r="GO271" s="128"/>
      <c r="GP271" s="128"/>
      <c r="GQ271" s="128"/>
      <c r="GR271" s="128"/>
      <c r="GS271" s="128"/>
      <c r="GT271" s="128"/>
      <c r="GU271" s="128"/>
      <c r="GV271" s="128"/>
      <c r="GW271" s="128"/>
      <c r="GX271" s="128"/>
      <c r="GY271" s="128"/>
      <c r="GZ271" s="128"/>
      <c r="HA271" s="128"/>
      <c r="HB271" s="128"/>
      <c r="HC271" s="128"/>
      <c r="HD271" s="128"/>
      <c r="HE271" s="128"/>
      <c r="HF271" s="128"/>
      <c r="HG271" s="128"/>
      <c r="HH271" s="128"/>
      <c r="HI271" s="128"/>
      <c r="HJ271" s="128"/>
      <c r="HK271" s="128"/>
      <c r="HL271" s="128"/>
      <c r="HM271" s="128"/>
      <c r="HN271" s="128"/>
      <c r="HO271" s="128"/>
      <c r="HP271" s="128"/>
      <c r="HQ271" s="128"/>
      <c r="HR271" s="128"/>
      <c r="HS271" s="128"/>
      <c r="HT271" s="128"/>
      <c r="HU271" s="128"/>
      <c r="HV271" s="128"/>
      <c r="HW271" s="128"/>
      <c r="HX271" s="128"/>
      <c r="HY271" s="128"/>
      <c r="HZ271" s="128"/>
      <c r="IA271" s="128"/>
      <c r="IB271" s="128"/>
      <c r="IC271" s="128"/>
      <c r="ID271" s="128"/>
      <c r="IE271" s="128"/>
      <c r="IF271" s="128"/>
      <c r="IG271" s="128"/>
      <c r="IH271" s="128"/>
      <c r="II271" s="128"/>
      <c r="IJ271" s="128"/>
      <c r="IK271" s="128"/>
      <c r="IL271" s="128"/>
      <c r="IM271" s="128"/>
      <c r="IN271" s="128"/>
      <c r="IO271" s="128"/>
      <c r="IP271" s="128"/>
      <c r="IQ271" s="128"/>
      <c r="IR271" s="128"/>
      <c r="IS271" s="128"/>
      <c r="IT271" s="128"/>
      <c r="IU271" s="128"/>
      <c r="IV271" s="128"/>
      <c r="IW271" s="128"/>
      <c r="IX271" s="128"/>
      <c r="IY271" s="128"/>
      <c r="IZ271" s="128"/>
      <c r="JA271" s="128"/>
    </row>
    <row r="272" spans="2:261" s="17" customFormat="1" x14ac:dyDescent="0.25">
      <c r="B272" s="33"/>
      <c r="F272" s="35"/>
      <c r="G272" s="111"/>
      <c r="H272" s="33"/>
      <c r="I272" s="33"/>
      <c r="J272" s="42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  <c r="AA272" s="128"/>
      <c r="AB272" s="128"/>
      <c r="AC272" s="128"/>
      <c r="AD272" s="128"/>
      <c r="AE272" s="128"/>
      <c r="AF272" s="128"/>
      <c r="AG272" s="128"/>
      <c r="AH272" s="128"/>
      <c r="AI272" s="128"/>
      <c r="AJ272" s="128"/>
      <c r="AK272" s="128"/>
      <c r="AL272" s="128"/>
      <c r="AM272" s="128"/>
      <c r="AN272" s="128"/>
      <c r="AO272" s="128"/>
      <c r="AP272" s="128"/>
      <c r="AQ272" s="128"/>
      <c r="AR272" s="128"/>
      <c r="AS272" s="128"/>
      <c r="AT272" s="128"/>
      <c r="AU272" s="128"/>
      <c r="AV272" s="128"/>
      <c r="AW272" s="128"/>
      <c r="AX272" s="128"/>
      <c r="AY272" s="128"/>
      <c r="AZ272" s="128"/>
      <c r="BA272" s="128"/>
      <c r="BB272" s="128"/>
      <c r="BC272" s="128"/>
      <c r="BD272" s="128"/>
      <c r="BE272" s="128"/>
      <c r="BF272" s="128"/>
      <c r="BG272" s="128"/>
      <c r="BH272" s="128"/>
      <c r="BI272" s="128"/>
      <c r="BJ272" s="128"/>
      <c r="BK272" s="128"/>
      <c r="BL272" s="128"/>
      <c r="BM272" s="42"/>
      <c r="BN272" s="42"/>
      <c r="BO272" s="42"/>
      <c r="BP272" s="42"/>
      <c r="BQ272" s="42"/>
      <c r="BR272" s="42"/>
      <c r="BS272" s="42"/>
      <c r="BT272" s="42"/>
      <c r="BU272" s="42"/>
      <c r="BV272" s="42"/>
      <c r="BW272" s="42"/>
      <c r="BX272" s="42"/>
      <c r="BY272" s="42"/>
      <c r="BZ272" s="128"/>
      <c r="CA272" s="128"/>
      <c r="CB272" s="128"/>
      <c r="CC272" s="128"/>
      <c r="CD272" s="128"/>
      <c r="CE272" s="128"/>
      <c r="CF272" s="128"/>
      <c r="CG272" s="128"/>
      <c r="CH272" s="128"/>
      <c r="CI272" s="128"/>
      <c r="CJ272" s="128"/>
      <c r="CK272" s="128"/>
      <c r="CL272" s="128"/>
      <c r="CM272" s="128"/>
      <c r="CN272" s="128"/>
      <c r="CO272" s="128"/>
      <c r="CP272" s="128"/>
      <c r="CQ272" s="128"/>
      <c r="CR272" s="128"/>
      <c r="CS272" s="128"/>
      <c r="CT272" s="128"/>
      <c r="CU272" s="128"/>
      <c r="CV272" s="128"/>
      <c r="CW272" s="42"/>
      <c r="CX272" s="128"/>
      <c r="CY272" s="128"/>
      <c r="CZ272" s="128"/>
      <c r="DA272" s="128"/>
      <c r="DB272" s="128"/>
      <c r="DC272" s="128"/>
      <c r="DD272" s="128"/>
      <c r="DE272" s="128"/>
      <c r="DF272" s="128"/>
      <c r="DG272" s="128"/>
      <c r="DH272" s="128"/>
      <c r="DI272" s="128"/>
      <c r="DJ272" s="128"/>
      <c r="DK272" s="128"/>
      <c r="DL272" s="128"/>
      <c r="DM272" s="128"/>
      <c r="DN272" s="128"/>
      <c r="DO272" s="128"/>
      <c r="DP272" s="128"/>
      <c r="DQ272" s="128"/>
      <c r="DR272" s="128"/>
      <c r="DS272" s="128"/>
      <c r="DT272" s="128"/>
      <c r="DU272" s="128"/>
      <c r="DV272" s="128"/>
      <c r="DW272" s="128"/>
      <c r="DX272" s="128"/>
      <c r="DY272" s="128"/>
      <c r="DZ272" s="128"/>
      <c r="EA272" s="128"/>
      <c r="EB272" s="128"/>
      <c r="EC272" s="128"/>
      <c r="ED272" s="128"/>
      <c r="EE272" s="128"/>
      <c r="EF272" s="128"/>
      <c r="EG272" s="42"/>
      <c r="EH272" s="128"/>
      <c r="EI272" s="128"/>
      <c r="EJ272" s="128"/>
      <c r="EK272" s="128"/>
      <c r="EL272" s="128"/>
      <c r="EM272" s="128"/>
      <c r="EN272" s="128"/>
      <c r="EO272" s="128"/>
      <c r="EP272" s="128"/>
      <c r="EQ272" s="128"/>
      <c r="ER272" s="128"/>
      <c r="ES272" s="128"/>
      <c r="ET272" s="128"/>
      <c r="EU272" s="128"/>
      <c r="EV272" s="128"/>
      <c r="EW272" s="128"/>
      <c r="EX272" s="128"/>
      <c r="EY272" s="128"/>
      <c r="EZ272" s="128"/>
      <c r="FA272" s="128"/>
      <c r="FB272" s="128"/>
      <c r="FC272" s="128"/>
      <c r="FD272" s="128"/>
      <c r="FE272" s="128"/>
      <c r="FF272" s="128"/>
      <c r="FG272" s="128"/>
      <c r="FH272" s="128"/>
      <c r="FI272" s="128"/>
      <c r="FJ272" s="128"/>
      <c r="FK272" s="128"/>
      <c r="FL272" s="128"/>
      <c r="FM272" s="128"/>
      <c r="FN272" s="128"/>
      <c r="FO272" s="128"/>
      <c r="FP272" s="128"/>
      <c r="FQ272" s="42"/>
      <c r="FR272" s="42"/>
      <c r="FS272" s="42"/>
      <c r="FT272" s="42"/>
      <c r="FU272" s="42"/>
      <c r="FV272" s="128"/>
      <c r="FW272" s="128"/>
      <c r="FX272" s="128"/>
      <c r="FY272" s="128"/>
      <c r="FZ272" s="128"/>
      <c r="GA272" s="128"/>
      <c r="GB272" s="128"/>
      <c r="GC272" s="128"/>
      <c r="GD272" s="128"/>
      <c r="GE272" s="128"/>
      <c r="GF272" s="128"/>
      <c r="GG272" s="128"/>
      <c r="GH272" s="128"/>
      <c r="GI272" s="128"/>
      <c r="GJ272" s="128"/>
      <c r="GK272" s="128"/>
      <c r="GL272" s="128"/>
      <c r="GM272" s="128"/>
      <c r="GN272" s="128"/>
      <c r="GO272" s="128"/>
      <c r="GP272" s="128"/>
      <c r="GQ272" s="128"/>
      <c r="GR272" s="128"/>
      <c r="GS272" s="128"/>
      <c r="GT272" s="128"/>
      <c r="GU272" s="128"/>
      <c r="GV272" s="128"/>
      <c r="GW272" s="128"/>
      <c r="GX272" s="128"/>
      <c r="GY272" s="128"/>
      <c r="GZ272" s="128"/>
      <c r="HA272" s="128"/>
      <c r="HB272" s="128"/>
      <c r="HC272" s="128"/>
      <c r="HD272" s="128"/>
      <c r="HE272" s="128"/>
      <c r="HF272" s="128"/>
      <c r="HG272" s="128"/>
      <c r="HH272" s="128"/>
      <c r="HI272" s="128"/>
      <c r="HJ272" s="128"/>
      <c r="HK272" s="128"/>
      <c r="HL272" s="128"/>
      <c r="HM272" s="128"/>
      <c r="HN272" s="128"/>
      <c r="HO272" s="128"/>
      <c r="HP272" s="128"/>
      <c r="HQ272" s="128"/>
      <c r="HR272" s="128"/>
      <c r="HS272" s="128"/>
      <c r="HT272" s="128"/>
      <c r="HU272" s="128"/>
      <c r="HV272" s="128"/>
      <c r="HW272" s="128"/>
      <c r="HX272" s="128"/>
      <c r="HY272" s="128"/>
      <c r="HZ272" s="128"/>
      <c r="IA272" s="128"/>
      <c r="IB272" s="128"/>
      <c r="IC272" s="128"/>
      <c r="ID272" s="128"/>
      <c r="IE272" s="128"/>
      <c r="IF272" s="128"/>
      <c r="IG272" s="128"/>
      <c r="IH272" s="128"/>
      <c r="II272" s="128"/>
      <c r="IJ272" s="128"/>
      <c r="IK272" s="128"/>
      <c r="IL272" s="128"/>
      <c r="IM272" s="128"/>
      <c r="IN272" s="128"/>
      <c r="IO272" s="128"/>
      <c r="IP272" s="128"/>
      <c r="IQ272" s="128"/>
      <c r="IR272" s="128"/>
      <c r="IS272" s="128"/>
      <c r="IT272" s="128"/>
      <c r="IU272" s="128"/>
      <c r="IV272" s="128"/>
      <c r="IW272" s="128"/>
      <c r="IX272" s="128"/>
      <c r="IY272" s="128"/>
      <c r="IZ272" s="128"/>
      <c r="JA272" s="128"/>
    </row>
    <row r="273" spans="2:261" s="17" customFormat="1" x14ac:dyDescent="0.25">
      <c r="B273" s="33"/>
      <c r="F273" s="35"/>
      <c r="G273" s="111"/>
      <c r="H273" s="33"/>
      <c r="I273" s="33"/>
      <c r="J273" s="42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  <c r="AA273" s="128"/>
      <c r="AB273" s="128"/>
      <c r="AC273" s="128"/>
      <c r="AD273" s="128"/>
      <c r="AE273" s="128"/>
      <c r="AF273" s="128"/>
      <c r="AG273" s="128"/>
      <c r="AH273" s="128"/>
      <c r="AI273" s="128"/>
      <c r="AJ273" s="128"/>
      <c r="AK273" s="128"/>
      <c r="AL273" s="128"/>
      <c r="AM273" s="128"/>
      <c r="AN273" s="128"/>
      <c r="AO273" s="128"/>
      <c r="AP273" s="128"/>
      <c r="AQ273" s="128"/>
      <c r="AR273" s="128"/>
      <c r="AS273" s="128"/>
      <c r="AT273" s="128"/>
      <c r="AU273" s="128"/>
      <c r="AV273" s="128"/>
      <c r="AW273" s="128"/>
      <c r="AX273" s="128"/>
      <c r="AY273" s="128"/>
      <c r="AZ273" s="128"/>
      <c r="BA273" s="128"/>
      <c r="BB273" s="128"/>
      <c r="BC273" s="128"/>
      <c r="BD273" s="128"/>
      <c r="BE273" s="128"/>
      <c r="BF273" s="128"/>
      <c r="BG273" s="128"/>
      <c r="BH273" s="128"/>
      <c r="BI273" s="128"/>
      <c r="BJ273" s="128"/>
      <c r="BK273" s="128"/>
      <c r="BL273" s="128"/>
      <c r="BM273" s="42"/>
      <c r="BN273" s="42"/>
      <c r="BO273" s="42"/>
      <c r="BP273" s="42"/>
      <c r="BQ273" s="42"/>
      <c r="BR273" s="42"/>
      <c r="BS273" s="42"/>
      <c r="BT273" s="42"/>
      <c r="BU273" s="42"/>
      <c r="BV273" s="42"/>
      <c r="BW273" s="42"/>
      <c r="BX273" s="42"/>
      <c r="BY273" s="42"/>
      <c r="BZ273" s="128"/>
      <c r="CA273" s="128"/>
      <c r="CB273" s="128"/>
      <c r="CC273" s="128"/>
      <c r="CD273" s="128"/>
      <c r="CE273" s="128"/>
      <c r="CF273" s="128"/>
      <c r="CG273" s="128"/>
      <c r="CH273" s="128"/>
      <c r="CI273" s="128"/>
      <c r="CJ273" s="128"/>
      <c r="CK273" s="128"/>
      <c r="CL273" s="128"/>
      <c r="CM273" s="128"/>
      <c r="CN273" s="128"/>
      <c r="CO273" s="128"/>
      <c r="CP273" s="128"/>
      <c r="CQ273" s="128"/>
      <c r="CR273" s="128"/>
      <c r="CS273" s="128"/>
      <c r="CT273" s="128"/>
      <c r="CU273" s="128"/>
      <c r="CV273" s="128"/>
      <c r="CW273" s="42"/>
      <c r="CX273" s="128"/>
      <c r="CY273" s="128"/>
      <c r="CZ273" s="128"/>
      <c r="DA273" s="128"/>
      <c r="DB273" s="128"/>
      <c r="DC273" s="128"/>
      <c r="DD273" s="128"/>
      <c r="DE273" s="128"/>
      <c r="DF273" s="128"/>
      <c r="DG273" s="128"/>
      <c r="DH273" s="128"/>
      <c r="DI273" s="128"/>
      <c r="DJ273" s="128"/>
      <c r="DK273" s="128"/>
      <c r="DL273" s="128"/>
      <c r="DM273" s="128"/>
      <c r="DN273" s="128"/>
      <c r="DO273" s="128"/>
      <c r="DP273" s="128"/>
      <c r="DQ273" s="128"/>
      <c r="DR273" s="128"/>
      <c r="DS273" s="128"/>
      <c r="DT273" s="128"/>
      <c r="DU273" s="128"/>
      <c r="DV273" s="128"/>
      <c r="DW273" s="128"/>
      <c r="DX273" s="128"/>
      <c r="DY273" s="128"/>
      <c r="DZ273" s="128"/>
      <c r="EA273" s="128"/>
      <c r="EB273" s="128"/>
      <c r="EC273" s="128"/>
      <c r="ED273" s="128"/>
      <c r="EE273" s="128"/>
      <c r="EF273" s="128"/>
      <c r="EG273" s="42"/>
      <c r="EH273" s="128"/>
      <c r="EI273" s="128"/>
      <c r="EJ273" s="128"/>
      <c r="EK273" s="128"/>
      <c r="EL273" s="128"/>
      <c r="EM273" s="128"/>
      <c r="EN273" s="128"/>
      <c r="EO273" s="128"/>
      <c r="EP273" s="128"/>
      <c r="EQ273" s="128"/>
      <c r="ER273" s="128"/>
      <c r="ES273" s="128"/>
      <c r="ET273" s="128"/>
      <c r="EU273" s="128"/>
      <c r="EV273" s="128"/>
      <c r="EW273" s="128"/>
      <c r="EX273" s="128"/>
      <c r="EY273" s="128"/>
      <c r="EZ273" s="128"/>
      <c r="FA273" s="128"/>
      <c r="FB273" s="128"/>
      <c r="FC273" s="128"/>
      <c r="FD273" s="128"/>
      <c r="FE273" s="128"/>
      <c r="FF273" s="128"/>
      <c r="FG273" s="128"/>
      <c r="FH273" s="128"/>
      <c r="FI273" s="128"/>
      <c r="FJ273" s="128"/>
      <c r="FK273" s="128"/>
      <c r="FL273" s="128"/>
      <c r="FM273" s="128"/>
      <c r="FN273" s="128"/>
      <c r="FO273" s="128"/>
      <c r="FP273" s="128"/>
      <c r="FQ273" s="42"/>
      <c r="FR273" s="42"/>
      <c r="FS273" s="42"/>
      <c r="FT273" s="42"/>
      <c r="FU273" s="42"/>
      <c r="FV273" s="128"/>
      <c r="FW273" s="128"/>
      <c r="FX273" s="128"/>
      <c r="FY273" s="128"/>
      <c r="FZ273" s="128"/>
      <c r="GA273" s="128"/>
      <c r="GB273" s="128"/>
      <c r="GC273" s="128"/>
      <c r="GD273" s="128"/>
      <c r="GE273" s="128"/>
      <c r="GF273" s="128"/>
      <c r="GG273" s="128"/>
      <c r="GH273" s="128"/>
      <c r="GI273" s="128"/>
      <c r="GJ273" s="128"/>
      <c r="GK273" s="128"/>
      <c r="GL273" s="128"/>
      <c r="GM273" s="128"/>
      <c r="GN273" s="128"/>
      <c r="GO273" s="128"/>
      <c r="GP273" s="128"/>
      <c r="GQ273" s="128"/>
      <c r="GR273" s="128"/>
      <c r="GS273" s="128"/>
      <c r="GT273" s="128"/>
      <c r="GU273" s="128"/>
      <c r="GV273" s="128"/>
      <c r="GW273" s="128"/>
      <c r="GX273" s="128"/>
      <c r="GY273" s="128"/>
      <c r="GZ273" s="128"/>
      <c r="HA273" s="128"/>
      <c r="HB273" s="128"/>
      <c r="HC273" s="128"/>
      <c r="HD273" s="128"/>
      <c r="HE273" s="128"/>
      <c r="HF273" s="128"/>
      <c r="HG273" s="128"/>
      <c r="HH273" s="128"/>
      <c r="HI273" s="128"/>
      <c r="HJ273" s="128"/>
      <c r="HK273" s="128"/>
      <c r="HL273" s="128"/>
      <c r="HM273" s="128"/>
      <c r="HN273" s="128"/>
      <c r="HO273" s="128"/>
      <c r="HP273" s="128"/>
      <c r="HQ273" s="128"/>
      <c r="HR273" s="128"/>
      <c r="HS273" s="128"/>
      <c r="HT273" s="128"/>
      <c r="HU273" s="128"/>
      <c r="HV273" s="128"/>
      <c r="HW273" s="128"/>
      <c r="HX273" s="128"/>
      <c r="HY273" s="128"/>
      <c r="HZ273" s="128"/>
      <c r="IA273" s="128"/>
      <c r="IB273" s="128"/>
      <c r="IC273" s="128"/>
      <c r="ID273" s="128"/>
      <c r="IE273" s="128"/>
      <c r="IF273" s="128"/>
      <c r="IG273" s="128"/>
      <c r="IH273" s="128"/>
      <c r="II273" s="128"/>
      <c r="IJ273" s="128"/>
      <c r="IK273" s="128"/>
      <c r="IL273" s="128"/>
      <c r="IM273" s="128"/>
      <c r="IN273" s="128"/>
      <c r="IO273" s="128"/>
      <c r="IP273" s="128"/>
      <c r="IQ273" s="128"/>
      <c r="IR273" s="128"/>
      <c r="IS273" s="128"/>
      <c r="IT273" s="128"/>
      <c r="IU273" s="128"/>
      <c r="IV273" s="128"/>
      <c r="IW273" s="128"/>
      <c r="IX273" s="128"/>
      <c r="IY273" s="128"/>
      <c r="IZ273" s="128"/>
      <c r="JA273" s="128"/>
    </row>
    <row r="274" spans="2:261" s="17" customFormat="1" x14ac:dyDescent="0.25">
      <c r="B274" s="33"/>
      <c r="F274" s="35"/>
      <c r="G274" s="111"/>
      <c r="H274" s="33"/>
      <c r="I274" s="33"/>
      <c r="J274" s="42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  <c r="AA274" s="128"/>
      <c r="AB274" s="128"/>
      <c r="AC274" s="128"/>
      <c r="AD274" s="128"/>
      <c r="AE274" s="128"/>
      <c r="AF274" s="128"/>
      <c r="AG274" s="128"/>
      <c r="AH274" s="128"/>
      <c r="AI274" s="128"/>
      <c r="AJ274" s="128"/>
      <c r="AK274" s="128"/>
      <c r="AL274" s="128"/>
      <c r="AM274" s="128"/>
      <c r="AN274" s="128"/>
      <c r="AO274" s="128"/>
      <c r="AP274" s="128"/>
      <c r="AQ274" s="128"/>
      <c r="AR274" s="128"/>
      <c r="AS274" s="128"/>
      <c r="AT274" s="128"/>
      <c r="AU274" s="128"/>
      <c r="AV274" s="128"/>
      <c r="AW274" s="128"/>
      <c r="AX274" s="128"/>
      <c r="AY274" s="128"/>
      <c r="AZ274" s="128"/>
      <c r="BA274" s="128"/>
      <c r="BB274" s="128"/>
      <c r="BC274" s="128"/>
      <c r="BD274" s="128"/>
      <c r="BE274" s="128"/>
      <c r="BF274" s="128"/>
      <c r="BG274" s="128"/>
      <c r="BH274" s="128"/>
      <c r="BI274" s="128"/>
      <c r="BJ274" s="128"/>
      <c r="BK274" s="128"/>
      <c r="BL274" s="128"/>
      <c r="BM274" s="42"/>
      <c r="BN274" s="42"/>
      <c r="BO274" s="42"/>
      <c r="BP274" s="42"/>
      <c r="BQ274" s="42"/>
      <c r="BR274" s="42"/>
      <c r="BS274" s="42"/>
      <c r="BT274" s="42"/>
      <c r="BU274" s="42"/>
      <c r="BV274" s="42"/>
      <c r="BW274" s="42"/>
      <c r="BX274" s="42"/>
      <c r="BY274" s="42"/>
      <c r="BZ274" s="128"/>
      <c r="CA274" s="128"/>
      <c r="CB274" s="128"/>
      <c r="CC274" s="128"/>
      <c r="CD274" s="128"/>
      <c r="CE274" s="128"/>
      <c r="CF274" s="128"/>
      <c r="CG274" s="128"/>
      <c r="CH274" s="128"/>
      <c r="CI274" s="128"/>
      <c r="CJ274" s="128"/>
      <c r="CK274" s="128"/>
      <c r="CL274" s="128"/>
      <c r="CM274" s="128"/>
      <c r="CN274" s="128"/>
      <c r="CO274" s="128"/>
      <c r="CP274" s="128"/>
      <c r="CQ274" s="128"/>
      <c r="CR274" s="128"/>
      <c r="CS274" s="128"/>
      <c r="CT274" s="128"/>
      <c r="CU274" s="128"/>
      <c r="CV274" s="128"/>
      <c r="CW274" s="42"/>
      <c r="CX274" s="128"/>
      <c r="CY274" s="128"/>
      <c r="CZ274" s="128"/>
      <c r="DA274" s="128"/>
      <c r="DB274" s="128"/>
      <c r="DC274" s="128"/>
      <c r="DD274" s="128"/>
      <c r="DE274" s="128"/>
      <c r="DF274" s="128"/>
      <c r="DG274" s="128"/>
      <c r="DH274" s="128"/>
      <c r="DI274" s="128"/>
      <c r="DJ274" s="128"/>
      <c r="DK274" s="128"/>
      <c r="DL274" s="128"/>
      <c r="DM274" s="128"/>
      <c r="DN274" s="128"/>
      <c r="DO274" s="128"/>
      <c r="DP274" s="128"/>
      <c r="DQ274" s="128"/>
      <c r="DR274" s="128"/>
      <c r="DS274" s="128"/>
      <c r="DT274" s="128"/>
      <c r="DU274" s="128"/>
      <c r="DV274" s="128"/>
      <c r="DW274" s="128"/>
      <c r="DX274" s="128"/>
      <c r="DY274" s="128"/>
      <c r="DZ274" s="128"/>
      <c r="EA274" s="128"/>
      <c r="EB274" s="128"/>
      <c r="EC274" s="128"/>
      <c r="ED274" s="128"/>
      <c r="EE274" s="128"/>
      <c r="EF274" s="128"/>
      <c r="EG274" s="42"/>
      <c r="EH274" s="128"/>
      <c r="EI274" s="128"/>
      <c r="EJ274" s="128"/>
      <c r="EK274" s="128"/>
      <c r="EL274" s="128"/>
      <c r="EM274" s="128"/>
      <c r="EN274" s="128"/>
      <c r="EO274" s="128"/>
      <c r="EP274" s="128"/>
      <c r="EQ274" s="128"/>
      <c r="ER274" s="128"/>
      <c r="ES274" s="128"/>
      <c r="ET274" s="128"/>
      <c r="EU274" s="128"/>
      <c r="EV274" s="128"/>
      <c r="EW274" s="128"/>
      <c r="EX274" s="128"/>
      <c r="EY274" s="128"/>
      <c r="EZ274" s="128"/>
      <c r="FA274" s="128"/>
      <c r="FB274" s="128"/>
      <c r="FC274" s="128"/>
      <c r="FD274" s="128"/>
      <c r="FE274" s="128"/>
      <c r="FF274" s="128"/>
      <c r="FG274" s="128"/>
      <c r="FH274" s="128"/>
      <c r="FI274" s="128"/>
      <c r="FJ274" s="128"/>
      <c r="FK274" s="128"/>
      <c r="FL274" s="128"/>
      <c r="FM274" s="128"/>
      <c r="FN274" s="128"/>
      <c r="FO274" s="128"/>
      <c r="FP274" s="128"/>
      <c r="FQ274" s="42"/>
      <c r="FR274" s="42"/>
      <c r="FS274" s="42"/>
      <c r="FT274" s="42"/>
      <c r="FU274" s="42"/>
      <c r="FV274" s="128"/>
      <c r="FW274" s="128"/>
      <c r="FX274" s="128"/>
      <c r="FY274" s="128"/>
      <c r="FZ274" s="128"/>
      <c r="GA274" s="128"/>
      <c r="GB274" s="128"/>
      <c r="GC274" s="128"/>
      <c r="GD274" s="128"/>
      <c r="GE274" s="128"/>
      <c r="GF274" s="128"/>
      <c r="GG274" s="128"/>
      <c r="GH274" s="128"/>
      <c r="GI274" s="128"/>
      <c r="GJ274" s="128"/>
      <c r="GK274" s="128"/>
      <c r="GL274" s="128"/>
      <c r="GM274" s="128"/>
      <c r="GN274" s="128"/>
      <c r="GO274" s="128"/>
      <c r="GP274" s="128"/>
      <c r="GQ274" s="128"/>
      <c r="GR274" s="128"/>
      <c r="GS274" s="128"/>
      <c r="GT274" s="128"/>
      <c r="GU274" s="128"/>
      <c r="GV274" s="128"/>
      <c r="GW274" s="128"/>
      <c r="GX274" s="128"/>
      <c r="GY274" s="128"/>
      <c r="GZ274" s="128"/>
      <c r="HA274" s="128"/>
      <c r="HB274" s="128"/>
      <c r="HC274" s="128"/>
      <c r="HD274" s="128"/>
      <c r="HE274" s="128"/>
      <c r="HF274" s="128"/>
      <c r="HG274" s="128"/>
      <c r="HH274" s="128"/>
      <c r="HI274" s="128"/>
      <c r="HJ274" s="128"/>
      <c r="HK274" s="128"/>
      <c r="HL274" s="128"/>
      <c r="HM274" s="128"/>
      <c r="HN274" s="128"/>
      <c r="HO274" s="128"/>
      <c r="HP274" s="128"/>
      <c r="HQ274" s="128"/>
      <c r="HR274" s="128"/>
      <c r="HS274" s="128"/>
      <c r="HT274" s="128"/>
      <c r="HU274" s="128"/>
      <c r="HV274" s="128"/>
      <c r="HW274" s="128"/>
      <c r="HX274" s="128"/>
      <c r="HY274" s="128"/>
      <c r="HZ274" s="128"/>
      <c r="IA274" s="128"/>
      <c r="IB274" s="128"/>
      <c r="IC274" s="128"/>
      <c r="ID274" s="128"/>
      <c r="IE274" s="128"/>
      <c r="IF274" s="128"/>
      <c r="IG274" s="128"/>
      <c r="IH274" s="128"/>
      <c r="II274" s="128"/>
      <c r="IJ274" s="128"/>
      <c r="IK274" s="128"/>
      <c r="IL274" s="128"/>
      <c r="IM274" s="128"/>
      <c r="IN274" s="128"/>
      <c r="IO274" s="128"/>
      <c r="IP274" s="128"/>
      <c r="IQ274" s="128"/>
      <c r="IR274" s="128"/>
      <c r="IS274" s="128"/>
      <c r="IT274" s="128"/>
      <c r="IU274" s="128"/>
      <c r="IV274" s="128"/>
      <c r="IW274" s="128"/>
      <c r="IX274" s="128"/>
      <c r="IY274" s="128"/>
      <c r="IZ274" s="128"/>
      <c r="JA274" s="128"/>
    </row>
    <row r="275" spans="2:261" s="17" customFormat="1" x14ac:dyDescent="0.25">
      <c r="B275" s="33"/>
      <c r="F275" s="35"/>
      <c r="G275" s="111"/>
      <c r="H275" s="33"/>
      <c r="I275" s="33"/>
      <c r="J275" s="42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  <c r="AA275" s="128"/>
      <c r="AB275" s="128"/>
      <c r="AC275" s="128"/>
      <c r="AD275" s="128"/>
      <c r="AE275" s="128"/>
      <c r="AF275" s="128"/>
      <c r="AG275" s="128"/>
      <c r="AH275" s="128"/>
      <c r="AI275" s="128"/>
      <c r="AJ275" s="128"/>
      <c r="AK275" s="128"/>
      <c r="AL275" s="128"/>
      <c r="AM275" s="128"/>
      <c r="AN275" s="128"/>
      <c r="AO275" s="128"/>
      <c r="AP275" s="128"/>
      <c r="AQ275" s="128"/>
      <c r="AR275" s="128"/>
      <c r="AS275" s="128"/>
      <c r="AT275" s="128"/>
      <c r="AU275" s="128"/>
      <c r="AV275" s="128"/>
      <c r="AW275" s="128"/>
      <c r="AX275" s="128"/>
      <c r="AY275" s="128"/>
      <c r="AZ275" s="128"/>
      <c r="BA275" s="128"/>
      <c r="BB275" s="128"/>
      <c r="BC275" s="128"/>
      <c r="BD275" s="128"/>
      <c r="BE275" s="128"/>
      <c r="BF275" s="128"/>
      <c r="BG275" s="128"/>
      <c r="BH275" s="128"/>
      <c r="BI275" s="128"/>
      <c r="BJ275" s="128"/>
      <c r="BK275" s="128"/>
      <c r="BL275" s="128"/>
      <c r="BM275" s="42"/>
      <c r="BN275" s="42"/>
      <c r="BO275" s="42"/>
      <c r="BP275" s="42"/>
      <c r="BQ275" s="42"/>
      <c r="BR275" s="42"/>
      <c r="BS275" s="42"/>
      <c r="BT275" s="42"/>
      <c r="BU275" s="42"/>
      <c r="BV275" s="42"/>
      <c r="BW275" s="42"/>
      <c r="BX275" s="42"/>
      <c r="BY275" s="42"/>
      <c r="BZ275" s="128"/>
      <c r="CA275" s="128"/>
      <c r="CB275" s="128"/>
      <c r="CC275" s="128"/>
      <c r="CD275" s="128"/>
      <c r="CE275" s="128"/>
      <c r="CF275" s="128"/>
      <c r="CG275" s="128"/>
      <c r="CH275" s="128"/>
      <c r="CI275" s="128"/>
      <c r="CJ275" s="128"/>
      <c r="CK275" s="128"/>
      <c r="CL275" s="128"/>
      <c r="CM275" s="128"/>
      <c r="CN275" s="128"/>
      <c r="CO275" s="128"/>
      <c r="CP275" s="128"/>
      <c r="CQ275" s="128"/>
      <c r="CR275" s="128"/>
      <c r="CS275" s="128"/>
      <c r="CT275" s="128"/>
      <c r="CU275" s="128"/>
      <c r="CV275" s="128"/>
      <c r="CW275" s="42"/>
      <c r="CX275" s="128"/>
      <c r="CY275" s="128"/>
      <c r="CZ275" s="128"/>
      <c r="DA275" s="128"/>
      <c r="DB275" s="128"/>
      <c r="DC275" s="128"/>
      <c r="DD275" s="128"/>
      <c r="DE275" s="128"/>
      <c r="DF275" s="128"/>
      <c r="DG275" s="128"/>
      <c r="DH275" s="128"/>
      <c r="DI275" s="128"/>
      <c r="DJ275" s="128"/>
      <c r="DK275" s="128"/>
      <c r="DL275" s="128"/>
      <c r="DM275" s="128"/>
      <c r="DN275" s="128"/>
      <c r="DO275" s="128"/>
      <c r="DP275" s="128"/>
      <c r="DQ275" s="128"/>
      <c r="DR275" s="128"/>
      <c r="DS275" s="128"/>
      <c r="DT275" s="128"/>
      <c r="DU275" s="128"/>
      <c r="DV275" s="128"/>
      <c r="DW275" s="128"/>
      <c r="DX275" s="128"/>
      <c r="DY275" s="128"/>
      <c r="DZ275" s="128"/>
      <c r="EA275" s="128"/>
      <c r="EB275" s="128"/>
      <c r="EC275" s="128"/>
      <c r="ED275" s="128"/>
      <c r="EE275" s="128"/>
      <c r="EF275" s="128"/>
      <c r="EG275" s="42"/>
      <c r="EH275" s="128"/>
      <c r="EI275" s="128"/>
      <c r="EJ275" s="128"/>
      <c r="EK275" s="128"/>
      <c r="EL275" s="128"/>
      <c r="EM275" s="128"/>
      <c r="EN275" s="128"/>
      <c r="EO275" s="128"/>
      <c r="EP275" s="128"/>
      <c r="EQ275" s="128"/>
      <c r="ER275" s="128"/>
      <c r="ES275" s="128"/>
      <c r="ET275" s="128"/>
      <c r="EU275" s="128"/>
      <c r="EV275" s="128"/>
      <c r="EW275" s="128"/>
      <c r="EX275" s="128"/>
      <c r="EY275" s="128"/>
      <c r="EZ275" s="128"/>
      <c r="FA275" s="128"/>
      <c r="FB275" s="128"/>
      <c r="FC275" s="128"/>
      <c r="FD275" s="128"/>
      <c r="FE275" s="128"/>
      <c r="FF275" s="128"/>
      <c r="FG275" s="128"/>
      <c r="FH275" s="128"/>
      <c r="FI275" s="128"/>
      <c r="FJ275" s="128"/>
      <c r="FK275" s="128"/>
      <c r="FL275" s="128"/>
      <c r="FM275" s="128"/>
      <c r="FN275" s="128"/>
      <c r="FO275" s="128"/>
      <c r="FP275" s="128"/>
      <c r="FQ275" s="42"/>
      <c r="FR275" s="42"/>
      <c r="FS275" s="42"/>
      <c r="FT275" s="42"/>
      <c r="FU275" s="42"/>
      <c r="FV275" s="128"/>
      <c r="FW275" s="128"/>
      <c r="FX275" s="128"/>
      <c r="FY275" s="128"/>
      <c r="FZ275" s="128"/>
      <c r="GA275" s="128"/>
      <c r="GB275" s="128"/>
      <c r="GC275" s="128"/>
      <c r="GD275" s="128"/>
      <c r="GE275" s="128"/>
      <c r="GF275" s="128"/>
      <c r="GG275" s="128"/>
      <c r="GH275" s="128"/>
      <c r="GI275" s="128"/>
      <c r="GJ275" s="128"/>
      <c r="GK275" s="128"/>
      <c r="GL275" s="128"/>
      <c r="GM275" s="128"/>
      <c r="GN275" s="128"/>
      <c r="GO275" s="128"/>
      <c r="GP275" s="128"/>
      <c r="GQ275" s="128"/>
      <c r="GR275" s="128"/>
      <c r="GS275" s="128"/>
      <c r="GT275" s="128"/>
      <c r="GU275" s="128"/>
      <c r="GV275" s="128"/>
      <c r="GW275" s="128"/>
      <c r="GX275" s="128"/>
      <c r="GY275" s="128"/>
      <c r="GZ275" s="128"/>
      <c r="HA275" s="128"/>
      <c r="HB275" s="128"/>
      <c r="HC275" s="128"/>
      <c r="HD275" s="128"/>
      <c r="HE275" s="128"/>
      <c r="HF275" s="128"/>
      <c r="HG275" s="128"/>
      <c r="HH275" s="128"/>
      <c r="HI275" s="128"/>
      <c r="HJ275" s="128"/>
      <c r="HK275" s="128"/>
      <c r="HL275" s="128"/>
      <c r="HM275" s="128"/>
      <c r="HN275" s="128"/>
      <c r="HO275" s="128"/>
      <c r="HP275" s="128"/>
      <c r="HQ275" s="128"/>
      <c r="HR275" s="128"/>
      <c r="HS275" s="128"/>
      <c r="HT275" s="128"/>
      <c r="HU275" s="128"/>
      <c r="HV275" s="128"/>
      <c r="HW275" s="128"/>
      <c r="HX275" s="128"/>
      <c r="HY275" s="128"/>
      <c r="HZ275" s="128"/>
      <c r="IA275" s="128"/>
      <c r="IB275" s="128"/>
      <c r="IC275" s="128"/>
      <c r="ID275" s="128"/>
      <c r="IE275" s="128"/>
      <c r="IF275" s="128"/>
      <c r="IG275" s="128"/>
      <c r="IH275" s="128"/>
      <c r="II275" s="128"/>
      <c r="IJ275" s="128"/>
      <c r="IK275" s="128"/>
      <c r="IL275" s="128"/>
      <c r="IM275" s="128"/>
      <c r="IN275" s="128"/>
      <c r="IO275" s="128"/>
      <c r="IP275" s="128"/>
      <c r="IQ275" s="128"/>
      <c r="IR275" s="128"/>
      <c r="IS275" s="128"/>
      <c r="IT275" s="128"/>
      <c r="IU275" s="128"/>
      <c r="IV275" s="128"/>
      <c r="IW275" s="128"/>
      <c r="IX275" s="128"/>
      <c r="IY275" s="128"/>
      <c r="IZ275" s="128"/>
      <c r="JA275" s="128"/>
    </row>
    <row r="276" spans="2:261" s="17" customFormat="1" x14ac:dyDescent="0.25">
      <c r="B276" s="33"/>
      <c r="F276" s="35"/>
      <c r="G276" s="111"/>
      <c r="H276" s="33"/>
      <c r="I276" s="33"/>
      <c r="J276" s="42"/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  <c r="Z276" s="128"/>
      <c r="AA276" s="128"/>
      <c r="AB276" s="128"/>
      <c r="AC276" s="128"/>
      <c r="AD276" s="128"/>
      <c r="AE276" s="128"/>
      <c r="AF276" s="128"/>
      <c r="AG276" s="128"/>
      <c r="AH276" s="128"/>
      <c r="AI276" s="128"/>
      <c r="AJ276" s="128"/>
      <c r="AK276" s="128"/>
      <c r="AL276" s="128"/>
      <c r="AM276" s="128"/>
      <c r="AN276" s="128"/>
      <c r="AO276" s="128"/>
      <c r="AP276" s="128"/>
      <c r="AQ276" s="128"/>
      <c r="AR276" s="128"/>
      <c r="AS276" s="128"/>
      <c r="AT276" s="128"/>
      <c r="AU276" s="128"/>
      <c r="AV276" s="128"/>
      <c r="AW276" s="128"/>
      <c r="AX276" s="128"/>
      <c r="AY276" s="128"/>
      <c r="AZ276" s="128"/>
      <c r="BA276" s="128"/>
      <c r="BB276" s="128"/>
      <c r="BC276" s="128"/>
      <c r="BD276" s="128"/>
      <c r="BE276" s="128"/>
      <c r="BF276" s="128"/>
      <c r="BG276" s="128"/>
      <c r="BH276" s="128"/>
      <c r="BI276" s="128"/>
      <c r="BJ276" s="128"/>
      <c r="BK276" s="128"/>
      <c r="BL276" s="128"/>
      <c r="BM276" s="42"/>
      <c r="BN276" s="42"/>
      <c r="BO276" s="42"/>
      <c r="BP276" s="42"/>
      <c r="BQ276" s="42"/>
      <c r="BR276" s="42"/>
      <c r="BS276" s="42"/>
      <c r="BT276" s="42"/>
      <c r="BU276" s="42"/>
      <c r="BV276" s="42"/>
      <c r="BW276" s="42"/>
      <c r="BX276" s="42"/>
      <c r="BY276" s="42"/>
      <c r="BZ276" s="128"/>
      <c r="CA276" s="128"/>
      <c r="CB276" s="128"/>
      <c r="CC276" s="128"/>
      <c r="CD276" s="128"/>
      <c r="CE276" s="128"/>
      <c r="CF276" s="128"/>
      <c r="CG276" s="128"/>
      <c r="CH276" s="128"/>
      <c r="CI276" s="128"/>
      <c r="CJ276" s="128"/>
      <c r="CK276" s="128"/>
      <c r="CL276" s="128"/>
      <c r="CM276" s="128"/>
      <c r="CN276" s="128"/>
      <c r="CO276" s="128"/>
      <c r="CP276" s="128"/>
      <c r="CQ276" s="128"/>
      <c r="CR276" s="128"/>
      <c r="CS276" s="128"/>
      <c r="CT276" s="128"/>
      <c r="CU276" s="128"/>
      <c r="CV276" s="128"/>
      <c r="CW276" s="42"/>
      <c r="CX276" s="128"/>
      <c r="CY276" s="128"/>
      <c r="CZ276" s="128"/>
      <c r="DA276" s="128"/>
      <c r="DB276" s="128"/>
      <c r="DC276" s="128"/>
      <c r="DD276" s="128"/>
      <c r="DE276" s="128"/>
      <c r="DF276" s="128"/>
      <c r="DG276" s="128"/>
      <c r="DH276" s="128"/>
      <c r="DI276" s="128"/>
      <c r="DJ276" s="128"/>
      <c r="DK276" s="128"/>
      <c r="DL276" s="128"/>
      <c r="DM276" s="128"/>
      <c r="DN276" s="128"/>
      <c r="DO276" s="128"/>
      <c r="DP276" s="128"/>
      <c r="DQ276" s="128"/>
      <c r="DR276" s="128"/>
      <c r="DS276" s="128"/>
      <c r="DT276" s="128"/>
      <c r="DU276" s="128"/>
      <c r="DV276" s="128"/>
      <c r="DW276" s="128"/>
      <c r="DX276" s="128"/>
      <c r="DY276" s="128"/>
      <c r="DZ276" s="128"/>
      <c r="EA276" s="128"/>
      <c r="EB276" s="128"/>
      <c r="EC276" s="128"/>
      <c r="ED276" s="128"/>
      <c r="EE276" s="128"/>
      <c r="EF276" s="128"/>
      <c r="EG276" s="42"/>
      <c r="EH276" s="128"/>
      <c r="EI276" s="128"/>
      <c r="EJ276" s="128"/>
      <c r="EK276" s="128"/>
      <c r="EL276" s="128"/>
      <c r="EM276" s="128"/>
      <c r="EN276" s="128"/>
      <c r="EO276" s="128"/>
      <c r="EP276" s="128"/>
      <c r="EQ276" s="128"/>
      <c r="ER276" s="128"/>
      <c r="ES276" s="128"/>
      <c r="ET276" s="128"/>
      <c r="EU276" s="128"/>
      <c r="EV276" s="128"/>
      <c r="EW276" s="128"/>
      <c r="EX276" s="128"/>
      <c r="EY276" s="128"/>
      <c r="EZ276" s="128"/>
      <c r="FA276" s="128"/>
      <c r="FB276" s="128"/>
      <c r="FC276" s="128"/>
      <c r="FD276" s="128"/>
      <c r="FE276" s="128"/>
      <c r="FF276" s="128"/>
      <c r="FG276" s="128"/>
      <c r="FH276" s="128"/>
      <c r="FI276" s="128"/>
      <c r="FJ276" s="128"/>
      <c r="FK276" s="128"/>
      <c r="FL276" s="128"/>
      <c r="FM276" s="128"/>
      <c r="FN276" s="128"/>
      <c r="FO276" s="128"/>
      <c r="FP276" s="128"/>
      <c r="FQ276" s="42"/>
      <c r="FR276" s="42"/>
      <c r="FS276" s="42"/>
      <c r="FT276" s="42"/>
      <c r="FU276" s="42"/>
      <c r="FV276" s="128"/>
      <c r="FW276" s="128"/>
      <c r="FX276" s="128"/>
      <c r="FY276" s="128"/>
      <c r="FZ276" s="128"/>
      <c r="GA276" s="128"/>
      <c r="GB276" s="128"/>
      <c r="GC276" s="128"/>
      <c r="GD276" s="128"/>
      <c r="GE276" s="128"/>
      <c r="GF276" s="128"/>
      <c r="GG276" s="128"/>
      <c r="GH276" s="128"/>
      <c r="GI276" s="128"/>
      <c r="GJ276" s="128"/>
      <c r="GK276" s="128"/>
      <c r="GL276" s="128"/>
      <c r="GM276" s="128"/>
      <c r="GN276" s="128"/>
      <c r="GO276" s="128"/>
      <c r="GP276" s="128"/>
      <c r="GQ276" s="128"/>
      <c r="GR276" s="128"/>
      <c r="GS276" s="128"/>
      <c r="GT276" s="128"/>
      <c r="GU276" s="128"/>
      <c r="GV276" s="128"/>
      <c r="GW276" s="128"/>
      <c r="GX276" s="128"/>
      <c r="GY276" s="128"/>
      <c r="GZ276" s="128"/>
      <c r="HA276" s="128"/>
      <c r="HB276" s="128"/>
      <c r="HC276" s="128"/>
      <c r="HD276" s="128"/>
      <c r="HE276" s="128"/>
      <c r="HF276" s="128"/>
      <c r="HG276" s="128"/>
      <c r="HH276" s="128"/>
      <c r="HI276" s="128"/>
      <c r="HJ276" s="128"/>
      <c r="HK276" s="128"/>
      <c r="HL276" s="128"/>
      <c r="HM276" s="128"/>
      <c r="HN276" s="128"/>
      <c r="HO276" s="128"/>
      <c r="HP276" s="128"/>
      <c r="HQ276" s="128"/>
      <c r="HR276" s="128"/>
      <c r="HS276" s="128"/>
      <c r="HT276" s="128"/>
      <c r="HU276" s="128"/>
      <c r="HV276" s="128"/>
      <c r="HW276" s="128"/>
      <c r="HX276" s="128"/>
      <c r="HY276" s="128"/>
      <c r="HZ276" s="128"/>
      <c r="IA276" s="128"/>
      <c r="IB276" s="128"/>
      <c r="IC276" s="128"/>
      <c r="ID276" s="128"/>
      <c r="IE276" s="128"/>
      <c r="IF276" s="128"/>
      <c r="IG276" s="128"/>
      <c r="IH276" s="128"/>
      <c r="II276" s="128"/>
      <c r="IJ276" s="128"/>
      <c r="IK276" s="128"/>
      <c r="IL276" s="128"/>
      <c r="IM276" s="128"/>
      <c r="IN276" s="128"/>
      <c r="IO276" s="128"/>
      <c r="IP276" s="128"/>
      <c r="IQ276" s="128"/>
      <c r="IR276" s="128"/>
      <c r="IS276" s="128"/>
      <c r="IT276" s="128"/>
      <c r="IU276" s="128"/>
      <c r="IV276" s="128"/>
      <c r="IW276" s="128"/>
      <c r="IX276" s="128"/>
      <c r="IY276" s="128"/>
      <c r="IZ276" s="128"/>
      <c r="JA276" s="128"/>
    </row>
    <row r="277" spans="2:261" s="17" customFormat="1" x14ac:dyDescent="0.25">
      <c r="B277" s="33"/>
      <c r="F277" s="35"/>
      <c r="G277" s="111"/>
      <c r="H277" s="33"/>
      <c r="I277" s="33"/>
      <c r="J277" s="42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  <c r="AA277" s="128"/>
      <c r="AB277" s="128"/>
      <c r="AC277" s="128"/>
      <c r="AD277" s="128"/>
      <c r="AE277" s="128"/>
      <c r="AF277" s="128"/>
      <c r="AG277" s="128"/>
      <c r="AH277" s="128"/>
      <c r="AI277" s="128"/>
      <c r="AJ277" s="128"/>
      <c r="AK277" s="128"/>
      <c r="AL277" s="128"/>
      <c r="AM277" s="128"/>
      <c r="AN277" s="128"/>
      <c r="AO277" s="128"/>
      <c r="AP277" s="128"/>
      <c r="AQ277" s="128"/>
      <c r="AR277" s="128"/>
      <c r="AS277" s="128"/>
      <c r="AT277" s="128"/>
      <c r="AU277" s="128"/>
      <c r="AV277" s="128"/>
      <c r="AW277" s="128"/>
      <c r="AX277" s="128"/>
      <c r="AY277" s="128"/>
      <c r="AZ277" s="128"/>
      <c r="BA277" s="128"/>
      <c r="BB277" s="128"/>
      <c r="BC277" s="128"/>
      <c r="BD277" s="128"/>
      <c r="BE277" s="128"/>
      <c r="BF277" s="128"/>
      <c r="BG277" s="128"/>
      <c r="BH277" s="128"/>
      <c r="BI277" s="128"/>
      <c r="BJ277" s="128"/>
      <c r="BK277" s="128"/>
      <c r="BL277" s="128"/>
      <c r="BM277" s="42"/>
      <c r="BN277" s="42"/>
      <c r="BO277" s="42"/>
      <c r="BP277" s="42"/>
      <c r="BQ277" s="42"/>
      <c r="BR277" s="42"/>
      <c r="BS277" s="42"/>
      <c r="BT277" s="42"/>
      <c r="BU277" s="42"/>
      <c r="BV277" s="42"/>
      <c r="BW277" s="42"/>
      <c r="BX277" s="42"/>
      <c r="BY277" s="42"/>
      <c r="BZ277" s="128"/>
      <c r="CA277" s="128"/>
      <c r="CB277" s="128"/>
      <c r="CC277" s="128"/>
      <c r="CD277" s="128"/>
      <c r="CE277" s="128"/>
      <c r="CF277" s="128"/>
      <c r="CG277" s="128"/>
      <c r="CH277" s="128"/>
      <c r="CI277" s="128"/>
      <c r="CJ277" s="128"/>
      <c r="CK277" s="128"/>
      <c r="CL277" s="128"/>
      <c r="CM277" s="128"/>
      <c r="CN277" s="128"/>
      <c r="CO277" s="128"/>
      <c r="CP277" s="128"/>
      <c r="CQ277" s="128"/>
      <c r="CR277" s="128"/>
      <c r="CS277" s="128"/>
      <c r="CT277" s="128"/>
      <c r="CU277" s="128"/>
      <c r="CV277" s="128"/>
      <c r="CW277" s="42"/>
      <c r="CX277" s="128"/>
      <c r="CY277" s="128"/>
      <c r="CZ277" s="128"/>
      <c r="DA277" s="128"/>
      <c r="DB277" s="128"/>
      <c r="DC277" s="128"/>
      <c r="DD277" s="128"/>
      <c r="DE277" s="128"/>
      <c r="DF277" s="128"/>
      <c r="DG277" s="128"/>
      <c r="DH277" s="128"/>
      <c r="DI277" s="128"/>
      <c r="DJ277" s="128"/>
      <c r="DK277" s="128"/>
      <c r="DL277" s="128"/>
      <c r="DM277" s="128"/>
      <c r="DN277" s="128"/>
      <c r="DO277" s="128"/>
      <c r="DP277" s="128"/>
      <c r="DQ277" s="128"/>
      <c r="DR277" s="128"/>
      <c r="DS277" s="128"/>
      <c r="DT277" s="128"/>
      <c r="DU277" s="128"/>
      <c r="DV277" s="128"/>
      <c r="DW277" s="128"/>
      <c r="DX277" s="128"/>
      <c r="DY277" s="128"/>
      <c r="DZ277" s="128"/>
      <c r="EA277" s="128"/>
      <c r="EB277" s="128"/>
      <c r="EC277" s="128"/>
      <c r="ED277" s="128"/>
      <c r="EE277" s="128"/>
      <c r="EF277" s="128"/>
      <c r="EG277" s="42"/>
      <c r="EH277" s="128"/>
      <c r="EI277" s="128"/>
      <c r="EJ277" s="128"/>
      <c r="EK277" s="128"/>
      <c r="EL277" s="128"/>
      <c r="EM277" s="128"/>
      <c r="EN277" s="128"/>
      <c r="EO277" s="128"/>
      <c r="EP277" s="128"/>
      <c r="EQ277" s="128"/>
      <c r="ER277" s="128"/>
      <c r="ES277" s="128"/>
      <c r="ET277" s="128"/>
      <c r="EU277" s="128"/>
      <c r="EV277" s="128"/>
      <c r="EW277" s="128"/>
      <c r="EX277" s="128"/>
      <c r="EY277" s="128"/>
      <c r="EZ277" s="128"/>
      <c r="FA277" s="128"/>
      <c r="FB277" s="128"/>
      <c r="FC277" s="128"/>
      <c r="FD277" s="128"/>
      <c r="FE277" s="128"/>
      <c r="FF277" s="128"/>
      <c r="FG277" s="128"/>
      <c r="FH277" s="128"/>
      <c r="FI277" s="128"/>
      <c r="FJ277" s="128"/>
      <c r="FK277" s="128"/>
      <c r="FL277" s="128"/>
      <c r="FM277" s="128"/>
      <c r="FN277" s="128"/>
      <c r="FO277" s="128"/>
      <c r="FP277" s="128"/>
      <c r="FQ277" s="42"/>
      <c r="FR277" s="42"/>
      <c r="FS277" s="42"/>
      <c r="FT277" s="42"/>
      <c r="FU277" s="42"/>
      <c r="FV277" s="128"/>
      <c r="FW277" s="128"/>
      <c r="FX277" s="128"/>
      <c r="FY277" s="128"/>
      <c r="FZ277" s="128"/>
      <c r="GA277" s="128"/>
      <c r="GB277" s="128"/>
      <c r="GC277" s="128"/>
      <c r="GD277" s="128"/>
      <c r="GE277" s="128"/>
      <c r="GF277" s="128"/>
      <c r="GG277" s="128"/>
      <c r="GH277" s="128"/>
      <c r="GI277" s="128"/>
      <c r="GJ277" s="128"/>
      <c r="GK277" s="128"/>
      <c r="GL277" s="128"/>
      <c r="GM277" s="128"/>
      <c r="GN277" s="128"/>
      <c r="GO277" s="128"/>
      <c r="GP277" s="128"/>
      <c r="GQ277" s="128"/>
      <c r="GR277" s="128"/>
      <c r="GS277" s="128"/>
      <c r="GT277" s="128"/>
      <c r="GU277" s="128"/>
      <c r="GV277" s="128"/>
      <c r="GW277" s="128"/>
      <c r="GX277" s="128"/>
      <c r="GY277" s="128"/>
      <c r="GZ277" s="128"/>
      <c r="HA277" s="128"/>
      <c r="HB277" s="128"/>
      <c r="HC277" s="128"/>
      <c r="HD277" s="128"/>
      <c r="HE277" s="128"/>
      <c r="HF277" s="128"/>
      <c r="HG277" s="128"/>
      <c r="HH277" s="128"/>
      <c r="HI277" s="128"/>
      <c r="HJ277" s="128"/>
      <c r="HK277" s="128"/>
      <c r="HL277" s="128"/>
      <c r="HM277" s="128"/>
      <c r="HN277" s="128"/>
      <c r="HO277" s="128"/>
      <c r="HP277" s="128"/>
      <c r="HQ277" s="128"/>
      <c r="HR277" s="128"/>
      <c r="HS277" s="128"/>
      <c r="HT277" s="128"/>
      <c r="HU277" s="128"/>
      <c r="HV277" s="128"/>
      <c r="HW277" s="128"/>
      <c r="HX277" s="128"/>
      <c r="HY277" s="128"/>
      <c r="HZ277" s="128"/>
      <c r="IA277" s="128"/>
      <c r="IB277" s="128"/>
      <c r="IC277" s="128"/>
      <c r="ID277" s="128"/>
      <c r="IE277" s="128"/>
      <c r="IF277" s="128"/>
      <c r="IG277" s="128"/>
      <c r="IH277" s="128"/>
      <c r="II277" s="128"/>
      <c r="IJ277" s="128"/>
      <c r="IK277" s="128"/>
      <c r="IL277" s="128"/>
      <c r="IM277" s="128"/>
      <c r="IN277" s="128"/>
      <c r="IO277" s="128"/>
      <c r="IP277" s="128"/>
      <c r="IQ277" s="128"/>
      <c r="IR277" s="128"/>
      <c r="IS277" s="128"/>
      <c r="IT277" s="128"/>
      <c r="IU277" s="128"/>
      <c r="IV277" s="128"/>
      <c r="IW277" s="128"/>
      <c r="IX277" s="128"/>
      <c r="IY277" s="128"/>
      <c r="IZ277" s="128"/>
      <c r="JA277" s="128"/>
    </row>
    <row r="278" spans="2:261" s="17" customFormat="1" x14ac:dyDescent="0.25">
      <c r="B278" s="33"/>
      <c r="F278" s="35"/>
      <c r="G278" s="111"/>
      <c r="H278" s="33"/>
      <c r="I278" s="33"/>
      <c r="J278" s="42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  <c r="AA278" s="128"/>
      <c r="AB278" s="128"/>
      <c r="AC278" s="128"/>
      <c r="AD278" s="128"/>
      <c r="AE278" s="128"/>
      <c r="AF278" s="128"/>
      <c r="AG278" s="128"/>
      <c r="AH278" s="128"/>
      <c r="AI278" s="128"/>
      <c r="AJ278" s="128"/>
      <c r="AK278" s="128"/>
      <c r="AL278" s="128"/>
      <c r="AM278" s="128"/>
      <c r="AN278" s="128"/>
      <c r="AO278" s="128"/>
      <c r="AP278" s="128"/>
      <c r="AQ278" s="128"/>
      <c r="AR278" s="128"/>
      <c r="AS278" s="128"/>
      <c r="AT278" s="128"/>
      <c r="AU278" s="128"/>
      <c r="AV278" s="128"/>
      <c r="AW278" s="128"/>
      <c r="AX278" s="128"/>
      <c r="AY278" s="128"/>
      <c r="AZ278" s="128"/>
      <c r="BA278" s="128"/>
      <c r="BB278" s="128"/>
      <c r="BC278" s="128"/>
      <c r="BD278" s="128"/>
      <c r="BE278" s="128"/>
      <c r="BF278" s="128"/>
      <c r="BG278" s="128"/>
      <c r="BH278" s="128"/>
      <c r="BI278" s="128"/>
      <c r="BJ278" s="128"/>
      <c r="BK278" s="128"/>
      <c r="BL278" s="128"/>
      <c r="BM278" s="42"/>
      <c r="BN278" s="42"/>
      <c r="BO278" s="42"/>
      <c r="BP278" s="42"/>
      <c r="BQ278" s="42"/>
      <c r="BR278" s="42"/>
      <c r="BS278" s="42"/>
      <c r="BT278" s="42"/>
      <c r="BU278" s="42"/>
      <c r="BV278" s="42"/>
      <c r="BW278" s="42"/>
      <c r="BX278" s="42"/>
      <c r="BY278" s="42"/>
      <c r="BZ278" s="128"/>
      <c r="CA278" s="128"/>
      <c r="CB278" s="128"/>
      <c r="CC278" s="128"/>
      <c r="CD278" s="128"/>
      <c r="CE278" s="128"/>
      <c r="CF278" s="128"/>
      <c r="CG278" s="128"/>
      <c r="CH278" s="128"/>
      <c r="CI278" s="128"/>
      <c r="CJ278" s="128"/>
      <c r="CK278" s="128"/>
      <c r="CL278" s="128"/>
      <c r="CM278" s="128"/>
      <c r="CN278" s="128"/>
      <c r="CO278" s="128"/>
      <c r="CP278" s="128"/>
      <c r="CQ278" s="128"/>
      <c r="CR278" s="128"/>
      <c r="CS278" s="128"/>
      <c r="CT278" s="128"/>
      <c r="CU278" s="128"/>
      <c r="CV278" s="128"/>
      <c r="CW278" s="42"/>
      <c r="CX278" s="128"/>
      <c r="CY278" s="128"/>
      <c r="CZ278" s="128"/>
      <c r="DA278" s="128"/>
      <c r="DB278" s="128"/>
      <c r="DC278" s="128"/>
      <c r="DD278" s="128"/>
      <c r="DE278" s="128"/>
      <c r="DF278" s="128"/>
      <c r="DG278" s="128"/>
      <c r="DH278" s="128"/>
      <c r="DI278" s="128"/>
      <c r="DJ278" s="128"/>
      <c r="DK278" s="128"/>
      <c r="DL278" s="128"/>
      <c r="DM278" s="128"/>
      <c r="DN278" s="128"/>
      <c r="DO278" s="128"/>
      <c r="DP278" s="128"/>
      <c r="DQ278" s="128"/>
      <c r="DR278" s="128"/>
      <c r="DS278" s="128"/>
      <c r="DT278" s="128"/>
      <c r="DU278" s="128"/>
      <c r="DV278" s="128"/>
      <c r="DW278" s="128"/>
      <c r="DX278" s="128"/>
      <c r="DY278" s="128"/>
      <c r="DZ278" s="128"/>
      <c r="EA278" s="128"/>
      <c r="EB278" s="128"/>
      <c r="EC278" s="128"/>
      <c r="ED278" s="128"/>
      <c r="EE278" s="128"/>
      <c r="EF278" s="128"/>
      <c r="EG278" s="42"/>
      <c r="EH278" s="128"/>
      <c r="EI278" s="128"/>
      <c r="EJ278" s="128"/>
      <c r="EK278" s="128"/>
      <c r="EL278" s="128"/>
      <c r="EM278" s="128"/>
      <c r="EN278" s="128"/>
      <c r="EO278" s="128"/>
      <c r="EP278" s="128"/>
      <c r="EQ278" s="128"/>
      <c r="ER278" s="128"/>
      <c r="ES278" s="128"/>
      <c r="ET278" s="128"/>
      <c r="EU278" s="128"/>
      <c r="EV278" s="128"/>
      <c r="EW278" s="128"/>
      <c r="EX278" s="128"/>
      <c r="EY278" s="128"/>
      <c r="EZ278" s="128"/>
      <c r="FA278" s="128"/>
      <c r="FB278" s="128"/>
      <c r="FC278" s="128"/>
      <c r="FD278" s="128"/>
      <c r="FE278" s="128"/>
      <c r="FF278" s="128"/>
      <c r="FG278" s="128"/>
      <c r="FH278" s="128"/>
      <c r="FI278" s="128"/>
      <c r="FJ278" s="128"/>
      <c r="FK278" s="128"/>
      <c r="FL278" s="128"/>
      <c r="FM278" s="128"/>
      <c r="FN278" s="128"/>
      <c r="FO278" s="128"/>
      <c r="FP278" s="128"/>
      <c r="FQ278" s="42"/>
      <c r="FR278" s="42"/>
      <c r="FS278" s="42"/>
      <c r="FT278" s="42"/>
      <c r="FU278" s="42"/>
      <c r="FV278" s="128"/>
      <c r="FW278" s="128"/>
      <c r="FX278" s="128"/>
      <c r="FY278" s="128"/>
      <c r="FZ278" s="128"/>
      <c r="GA278" s="128"/>
      <c r="GB278" s="128"/>
      <c r="GC278" s="128"/>
      <c r="GD278" s="128"/>
      <c r="GE278" s="128"/>
      <c r="GF278" s="128"/>
      <c r="GG278" s="128"/>
      <c r="GH278" s="128"/>
      <c r="GI278" s="128"/>
      <c r="GJ278" s="128"/>
      <c r="GK278" s="128"/>
      <c r="GL278" s="128"/>
      <c r="GM278" s="128"/>
      <c r="GN278" s="128"/>
      <c r="GO278" s="128"/>
      <c r="GP278" s="128"/>
      <c r="GQ278" s="128"/>
      <c r="GR278" s="128"/>
      <c r="GS278" s="128"/>
      <c r="GT278" s="128"/>
      <c r="GU278" s="128"/>
      <c r="GV278" s="128"/>
      <c r="GW278" s="128"/>
      <c r="GX278" s="128"/>
      <c r="GY278" s="128"/>
      <c r="GZ278" s="128"/>
      <c r="HA278" s="128"/>
      <c r="HB278" s="128"/>
      <c r="HC278" s="128"/>
      <c r="HD278" s="128"/>
      <c r="HE278" s="128"/>
      <c r="HF278" s="128"/>
      <c r="HG278" s="128"/>
      <c r="HH278" s="128"/>
      <c r="HI278" s="128"/>
      <c r="HJ278" s="128"/>
      <c r="HK278" s="128"/>
      <c r="HL278" s="128"/>
      <c r="HM278" s="128"/>
      <c r="HN278" s="128"/>
      <c r="HO278" s="128"/>
      <c r="HP278" s="128"/>
      <c r="HQ278" s="128"/>
      <c r="HR278" s="128"/>
      <c r="HS278" s="128"/>
      <c r="HT278" s="128"/>
      <c r="HU278" s="128"/>
      <c r="HV278" s="128"/>
      <c r="HW278" s="128"/>
      <c r="HX278" s="128"/>
      <c r="HY278" s="128"/>
      <c r="HZ278" s="128"/>
      <c r="IA278" s="128"/>
      <c r="IB278" s="128"/>
      <c r="IC278" s="128"/>
      <c r="ID278" s="128"/>
      <c r="IE278" s="128"/>
      <c r="IF278" s="128"/>
      <c r="IG278" s="128"/>
      <c r="IH278" s="128"/>
      <c r="II278" s="128"/>
      <c r="IJ278" s="128"/>
      <c r="IK278" s="128"/>
      <c r="IL278" s="128"/>
      <c r="IM278" s="128"/>
      <c r="IN278" s="128"/>
      <c r="IO278" s="128"/>
      <c r="IP278" s="128"/>
      <c r="IQ278" s="128"/>
      <c r="IR278" s="128"/>
      <c r="IS278" s="128"/>
      <c r="IT278" s="128"/>
      <c r="IU278" s="128"/>
      <c r="IV278" s="128"/>
      <c r="IW278" s="128"/>
      <c r="IX278" s="128"/>
      <c r="IY278" s="128"/>
      <c r="IZ278" s="128"/>
      <c r="JA278" s="128"/>
    </row>
    <row r="279" spans="2:261" s="17" customFormat="1" x14ac:dyDescent="0.25">
      <c r="B279" s="33"/>
      <c r="F279" s="35"/>
      <c r="G279" s="111"/>
      <c r="H279" s="33"/>
      <c r="I279" s="33"/>
      <c r="J279" s="42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  <c r="AA279" s="128"/>
      <c r="AB279" s="128"/>
      <c r="AC279" s="128"/>
      <c r="AD279" s="128"/>
      <c r="AE279" s="128"/>
      <c r="AF279" s="128"/>
      <c r="AG279" s="128"/>
      <c r="AH279" s="128"/>
      <c r="AI279" s="128"/>
      <c r="AJ279" s="128"/>
      <c r="AK279" s="128"/>
      <c r="AL279" s="128"/>
      <c r="AM279" s="128"/>
      <c r="AN279" s="128"/>
      <c r="AO279" s="128"/>
      <c r="AP279" s="128"/>
      <c r="AQ279" s="128"/>
      <c r="AR279" s="128"/>
      <c r="AS279" s="128"/>
      <c r="AT279" s="128"/>
      <c r="AU279" s="128"/>
      <c r="AV279" s="128"/>
      <c r="AW279" s="128"/>
      <c r="AX279" s="128"/>
      <c r="AY279" s="128"/>
      <c r="AZ279" s="128"/>
      <c r="BA279" s="128"/>
      <c r="BB279" s="128"/>
      <c r="BC279" s="128"/>
      <c r="BD279" s="128"/>
      <c r="BE279" s="128"/>
      <c r="BF279" s="128"/>
      <c r="BG279" s="128"/>
      <c r="BH279" s="128"/>
      <c r="BI279" s="128"/>
      <c r="BJ279" s="128"/>
      <c r="BK279" s="128"/>
      <c r="BL279" s="128"/>
      <c r="BM279" s="42"/>
      <c r="BN279" s="42"/>
      <c r="BO279" s="42"/>
      <c r="BP279" s="42"/>
      <c r="BQ279" s="42"/>
      <c r="BR279" s="42"/>
      <c r="BS279" s="42"/>
      <c r="BT279" s="42"/>
      <c r="BU279" s="42"/>
      <c r="BV279" s="42"/>
      <c r="BW279" s="42"/>
      <c r="BX279" s="42"/>
      <c r="BY279" s="42"/>
      <c r="BZ279" s="128"/>
      <c r="CA279" s="128"/>
      <c r="CB279" s="128"/>
      <c r="CC279" s="128"/>
      <c r="CD279" s="128"/>
      <c r="CE279" s="128"/>
      <c r="CF279" s="128"/>
      <c r="CG279" s="128"/>
      <c r="CH279" s="128"/>
      <c r="CI279" s="128"/>
      <c r="CJ279" s="128"/>
      <c r="CK279" s="128"/>
      <c r="CL279" s="128"/>
      <c r="CM279" s="128"/>
      <c r="CN279" s="128"/>
      <c r="CO279" s="128"/>
      <c r="CP279" s="128"/>
      <c r="CQ279" s="128"/>
      <c r="CR279" s="128"/>
      <c r="CS279" s="128"/>
      <c r="CT279" s="128"/>
      <c r="CU279" s="128"/>
      <c r="CV279" s="128"/>
      <c r="CW279" s="42"/>
      <c r="CX279" s="128"/>
      <c r="CY279" s="128"/>
      <c r="CZ279" s="128"/>
      <c r="DA279" s="128"/>
      <c r="DB279" s="128"/>
      <c r="DC279" s="128"/>
      <c r="DD279" s="128"/>
      <c r="DE279" s="128"/>
      <c r="DF279" s="128"/>
      <c r="DG279" s="128"/>
      <c r="DH279" s="128"/>
      <c r="DI279" s="128"/>
      <c r="DJ279" s="128"/>
      <c r="DK279" s="128"/>
      <c r="DL279" s="128"/>
      <c r="DM279" s="128"/>
      <c r="DN279" s="128"/>
      <c r="DO279" s="128"/>
      <c r="DP279" s="128"/>
      <c r="DQ279" s="128"/>
      <c r="DR279" s="128"/>
      <c r="DS279" s="128"/>
      <c r="DT279" s="128"/>
      <c r="DU279" s="128"/>
      <c r="DV279" s="128"/>
      <c r="DW279" s="128"/>
      <c r="DX279" s="128"/>
      <c r="DY279" s="128"/>
      <c r="DZ279" s="128"/>
      <c r="EA279" s="128"/>
      <c r="EB279" s="128"/>
      <c r="EC279" s="128"/>
      <c r="ED279" s="128"/>
      <c r="EE279" s="128"/>
      <c r="EF279" s="128"/>
      <c r="EG279" s="42"/>
      <c r="EH279" s="128"/>
      <c r="EI279" s="128"/>
      <c r="EJ279" s="128"/>
      <c r="EK279" s="128"/>
      <c r="EL279" s="128"/>
      <c r="EM279" s="128"/>
      <c r="EN279" s="128"/>
      <c r="EO279" s="128"/>
      <c r="EP279" s="128"/>
      <c r="EQ279" s="128"/>
      <c r="ER279" s="128"/>
      <c r="ES279" s="128"/>
      <c r="ET279" s="128"/>
      <c r="EU279" s="128"/>
      <c r="EV279" s="128"/>
      <c r="EW279" s="128"/>
      <c r="EX279" s="128"/>
      <c r="EY279" s="128"/>
      <c r="EZ279" s="128"/>
      <c r="FA279" s="128"/>
      <c r="FB279" s="128"/>
      <c r="FC279" s="128"/>
      <c r="FD279" s="128"/>
      <c r="FE279" s="128"/>
      <c r="FF279" s="128"/>
      <c r="FG279" s="128"/>
      <c r="FH279" s="128"/>
      <c r="FI279" s="128"/>
      <c r="FJ279" s="128"/>
      <c r="FK279" s="128"/>
      <c r="FL279" s="128"/>
      <c r="FM279" s="128"/>
      <c r="FN279" s="128"/>
      <c r="FO279" s="128"/>
      <c r="FP279" s="128"/>
      <c r="FQ279" s="42"/>
      <c r="FR279" s="42"/>
      <c r="FS279" s="42"/>
      <c r="FT279" s="42"/>
      <c r="FU279" s="42"/>
      <c r="FV279" s="128"/>
      <c r="FW279" s="128"/>
      <c r="FX279" s="128"/>
      <c r="FY279" s="128"/>
      <c r="FZ279" s="128"/>
      <c r="GA279" s="128"/>
      <c r="GB279" s="128"/>
      <c r="GC279" s="128"/>
      <c r="GD279" s="128"/>
      <c r="GE279" s="128"/>
      <c r="GF279" s="128"/>
      <c r="GG279" s="128"/>
      <c r="GH279" s="128"/>
      <c r="GI279" s="128"/>
      <c r="GJ279" s="128"/>
      <c r="GK279" s="128"/>
      <c r="GL279" s="128"/>
      <c r="GM279" s="128"/>
      <c r="GN279" s="128"/>
      <c r="GO279" s="128"/>
      <c r="GP279" s="128"/>
      <c r="GQ279" s="128"/>
      <c r="GR279" s="128"/>
      <c r="GS279" s="128"/>
      <c r="GT279" s="128"/>
      <c r="GU279" s="128"/>
      <c r="GV279" s="128"/>
      <c r="GW279" s="128"/>
      <c r="GX279" s="128"/>
      <c r="GY279" s="128"/>
      <c r="GZ279" s="128"/>
      <c r="HA279" s="128"/>
      <c r="HB279" s="128"/>
      <c r="HC279" s="128"/>
      <c r="HD279" s="128"/>
      <c r="HE279" s="128"/>
      <c r="HF279" s="128"/>
      <c r="HG279" s="128"/>
      <c r="HH279" s="128"/>
      <c r="HI279" s="128"/>
      <c r="HJ279" s="128"/>
      <c r="HK279" s="128"/>
      <c r="HL279" s="128"/>
      <c r="HM279" s="128"/>
      <c r="HN279" s="128"/>
      <c r="HO279" s="128"/>
      <c r="HP279" s="128"/>
      <c r="HQ279" s="128"/>
      <c r="HR279" s="128"/>
      <c r="HS279" s="128"/>
      <c r="HT279" s="128"/>
      <c r="HU279" s="128"/>
      <c r="HV279" s="128"/>
      <c r="HW279" s="128"/>
      <c r="HX279" s="128"/>
      <c r="HY279" s="128"/>
      <c r="HZ279" s="128"/>
      <c r="IA279" s="128"/>
      <c r="IB279" s="128"/>
      <c r="IC279" s="128"/>
      <c r="ID279" s="128"/>
      <c r="IE279" s="128"/>
      <c r="IF279" s="128"/>
      <c r="IG279" s="128"/>
      <c r="IH279" s="128"/>
      <c r="II279" s="128"/>
      <c r="IJ279" s="128"/>
      <c r="IK279" s="128"/>
      <c r="IL279" s="128"/>
      <c r="IM279" s="128"/>
      <c r="IN279" s="128"/>
      <c r="IO279" s="128"/>
      <c r="IP279" s="128"/>
      <c r="IQ279" s="128"/>
      <c r="IR279" s="128"/>
      <c r="IS279" s="128"/>
      <c r="IT279" s="128"/>
      <c r="IU279" s="128"/>
      <c r="IV279" s="128"/>
      <c r="IW279" s="128"/>
      <c r="IX279" s="128"/>
      <c r="IY279" s="128"/>
      <c r="IZ279" s="128"/>
      <c r="JA279" s="128"/>
    </row>
    <row r="280" spans="2:261" s="17" customFormat="1" x14ac:dyDescent="0.25">
      <c r="B280" s="33"/>
      <c r="F280" s="35"/>
      <c r="G280" s="111"/>
      <c r="H280" s="33"/>
      <c r="I280" s="33"/>
      <c r="J280" s="42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  <c r="AA280" s="128"/>
      <c r="AB280" s="128"/>
      <c r="AC280" s="128"/>
      <c r="AD280" s="128"/>
      <c r="AE280" s="128"/>
      <c r="AF280" s="128"/>
      <c r="AG280" s="128"/>
      <c r="AH280" s="128"/>
      <c r="AI280" s="128"/>
      <c r="AJ280" s="128"/>
      <c r="AK280" s="128"/>
      <c r="AL280" s="128"/>
      <c r="AM280" s="128"/>
      <c r="AN280" s="128"/>
      <c r="AO280" s="128"/>
      <c r="AP280" s="128"/>
      <c r="AQ280" s="128"/>
      <c r="AR280" s="128"/>
      <c r="AS280" s="128"/>
      <c r="AT280" s="128"/>
      <c r="AU280" s="128"/>
      <c r="AV280" s="128"/>
      <c r="AW280" s="128"/>
      <c r="AX280" s="128"/>
      <c r="AY280" s="128"/>
      <c r="AZ280" s="128"/>
      <c r="BA280" s="128"/>
      <c r="BB280" s="128"/>
      <c r="BC280" s="128"/>
      <c r="BD280" s="128"/>
      <c r="BE280" s="128"/>
      <c r="BF280" s="128"/>
      <c r="BG280" s="128"/>
      <c r="BH280" s="128"/>
      <c r="BI280" s="128"/>
      <c r="BJ280" s="128"/>
      <c r="BK280" s="128"/>
      <c r="BL280" s="128"/>
      <c r="BM280" s="42"/>
      <c r="BN280" s="42"/>
      <c r="BO280" s="42"/>
      <c r="BP280" s="42"/>
      <c r="BQ280" s="42"/>
      <c r="BR280" s="42"/>
      <c r="BS280" s="42"/>
      <c r="BT280" s="42"/>
      <c r="BU280" s="42"/>
      <c r="BV280" s="42"/>
      <c r="BW280" s="42"/>
      <c r="BX280" s="42"/>
      <c r="BY280" s="42"/>
      <c r="BZ280" s="128"/>
      <c r="CA280" s="128"/>
      <c r="CB280" s="128"/>
      <c r="CC280" s="128"/>
      <c r="CD280" s="128"/>
      <c r="CE280" s="128"/>
      <c r="CF280" s="128"/>
      <c r="CG280" s="128"/>
      <c r="CH280" s="128"/>
      <c r="CI280" s="128"/>
      <c r="CJ280" s="128"/>
      <c r="CK280" s="128"/>
      <c r="CL280" s="128"/>
      <c r="CM280" s="128"/>
      <c r="CN280" s="128"/>
      <c r="CO280" s="128"/>
      <c r="CP280" s="128"/>
      <c r="CQ280" s="128"/>
      <c r="CR280" s="128"/>
      <c r="CS280" s="128"/>
      <c r="CT280" s="128"/>
      <c r="CU280" s="128"/>
      <c r="CV280" s="128"/>
      <c r="CW280" s="42"/>
      <c r="CX280" s="128"/>
      <c r="CY280" s="128"/>
      <c r="CZ280" s="128"/>
      <c r="DA280" s="128"/>
      <c r="DB280" s="128"/>
      <c r="DC280" s="128"/>
      <c r="DD280" s="128"/>
      <c r="DE280" s="128"/>
      <c r="DF280" s="128"/>
      <c r="DG280" s="128"/>
      <c r="DH280" s="128"/>
      <c r="DI280" s="128"/>
      <c r="DJ280" s="128"/>
      <c r="DK280" s="128"/>
      <c r="DL280" s="128"/>
      <c r="DM280" s="128"/>
      <c r="DN280" s="128"/>
      <c r="DO280" s="128"/>
      <c r="DP280" s="128"/>
      <c r="DQ280" s="128"/>
      <c r="DR280" s="128"/>
      <c r="DS280" s="128"/>
      <c r="DT280" s="128"/>
      <c r="DU280" s="128"/>
      <c r="DV280" s="128"/>
      <c r="DW280" s="128"/>
      <c r="DX280" s="128"/>
      <c r="DY280" s="128"/>
      <c r="DZ280" s="128"/>
      <c r="EA280" s="128"/>
      <c r="EB280" s="128"/>
      <c r="EC280" s="128"/>
      <c r="ED280" s="128"/>
      <c r="EE280" s="128"/>
      <c r="EF280" s="128"/>
      <c r="EG280" s="42"/>
      <c r="EH280" s="128"/>
      <c r="EI280" s="128"/>
      <c r="EJ280" s="128"/>
      <c r="EK280" s="128"/>
      <c r="EL280" s="128"/>
      <c r="EM280" s="128"/>
      <c r="EN280" s="128"/>
      <c r="EO280" s="128"/>
      <c r="EP280" s="128"/>
      <c r="EQ280" s="128"/>
      <c r="ER280" s="128"/>
      <c r="ES280" s="128"/>
      <c r="ET280" s="128"/>
      <c r="EU280" s="128"/>
      <c r="EV280" s="128"/>
      <c r="EW280" s="128"/>
      <c r="EX280" s="128"/>
      <c r="EY280" s="128"/>
      <c r="EZ280" s="128"/>
      <c r="FA280" s="128"/>
      <c r="FB280" s="128"/>
      <c r="FC280" s="128"/>
      <c r="FD280" s="128"/>
      <c r="FE280" s="128"/>
      <c r="FF280" s="128"/>
      <c r="FG280" s="128"/>
      <c r="FH280" s="128"/>
      <c r="FI280" s="128"/>
      <c r="FJ280" s="128"/>
      <c r="FK280" s="128"/>
      <c r="FL280" s="128"/>
      <c r="FM280" s="128"/>
      <c r="FN280" s="128"/>
      <c r="FO280" s="128"/>
      <c r="FP280" s="128"/>
      <c r="FQ280" s="42"/>
      <c r="FR280" s="42"/>
      <c r="FS280" s="42"/>
      <c r="FT280" s="42"/>
      <c r="FU280" s="42"/>
      <c r="FV280" s="128"/>
      <c r="FW280" s="128"/>
      <c r="FX280" s="128"/>
      <c r="FY280" s="128"/>
      <c r="FZ280" s="128"/>
      <c r="GA280" s="128"/>
      <c r="GB280" s="128"/>
      <c r="GC280" s="128"/>
      <c r="GD280" s="128"/>
      <c r="GE280" s="128"/>
      <c r="GF280" s="128"/>
      <c r="GG280" s="128"/>
      <c r="GH280" s="128"/>
      <c r="GI280" s="128"/>
      <c r="GJ280" s="128"/>
      <c r="GK280" s="128"/>
      <c r="GL280" s="128"/>
      <c r="GM280" s="128"/>
      <c r="GN280" s="128"/>
      <c r="GO280" s="128"/>
      <c r="GP280" s="128"/>
      <c r="GQ280" s="128"/>
      <c r="GR280" s="128"/>
      <c r="GS280" s="128"/>
      <c r="GT280" s="128"/>
      <c r="GU280" s="128"/>
      <c r="GV280" s="128"/>
      <c r="GW280" s="128"/>
      <c r="GX280" s="128"/>
      <c r="GY280" s="128"/>
      <c r="GZ280" s="128"/>
      <c r="HA280" s="128"/>
      <c r="HB280" s="128"/>
      <c r="HC280" s="128"/>
      <c r="HD280" s="128"/>
      <c r="HE280" s="128"/>
      <c r="HF280" s="128"/>
      <c r="HG280" s="128"/>
      <c r="HH280" s="128"/>
      <c r="HI280" s="128"/>
      <c r="HJ280" s="128"/>
      <c r="HK280" s="128"/>
      <c r="HL280" s="128"/>
      <c r="HM280" s="128"/>
      <c r="HN280" s="128"/>
      <c r="HO280" s="128"/>
      <c r="HP280" s="128"/>
      <c r="HQ280" s="128"/>
      <c r="HR280" s="128"/>
      <c r="HS280" s="128"/>
      <c r="HT280" s="128"/>
      <c r="HU280" s="128"/>
      <c r="HV280" s="128"/>
      <c r="HW280" s="128"/>
      <c r="HX280" s="128"/>
      <c r="HY280" s="128"/>
      <c r="HZ280" s="128"/>
      <c r="IA280" s="128"/>
      <c r="IB280" s="128"/>
      <c r="IC280" s="128"/>
      <c r="ID280" s="128"/>
      <c r="IE280" s="128"/>
      <c r="IF280" s="128"/>
      <c r="IG280" s="128"/>
      <c r="IH280" s="128"/>
      <c r="II280" s="128"/>
      <c r="IJ280" s="128"/>
      <c r="IK280" s="128"/>
      <c r="IL280" s="128"/>
      <c r="IM280" s="128"/>
      <c r="IN280" s="128"/>
      <c r="IO280" s="128"/>
      <c r="IP280" s="128"/>
      <c r="IQ280" s="128"/>
      <c r="IR280" s="128"/>
      <c r="IS280" s="128"/>
      <c r="IT280" s="128"/>
      <c r="IU280" s="128"/>
      <c r="IV280" s="128"/>
      <c r="IW280" s="128"/>
      <c r="IX280" s="128"/>
      <c r="IY280" s="128"/>
      <c r="IZ280" s="128"/>
      <c r="JA280" s="128"/>
    </row>
    <row r="281" spans="2:261" s="17" customFormat="1" x14ac:dyDescent="0.25">
      <c r="B281" s="33"/>
      <c r="F281" s="35"/>
      <c r="G281" s="111"/>
      <c r="H281" s="33"/>
      <c r="I281" s="33"/>
      <c r="J281" s="42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8"/>
      <c r="AK281" s="128"/>
      <c r="AL281" s="128"/>
      <c r="AM281" s="128"/>
      <c r="AN281" s="128"/>
      <c r="AO281" s="128"/>
      <c r="AP281" s="128"/>
      <c r="AQ281" s="128"/>
      <c r="AR281" s="128"/>
      <c r="AS281" s="128"/>
      <c r="AT281" s="128"/>
      <c r="AU281" s="128"/>
      <c r="AV281" s="128"/>
      <c r="AW281" s="128"/>
      <c r="AX281" s="128"/>
      <c r="AY281" s="128"/>
      <c r="AZ281" s="128"/>
      <c r="BA281" s="128"/>
      <c r="BB281" s="128"/>
      <c r="BC281" s="128"/>
      <c r="BD281" s="128"/>
      <c r="BE281" s="128"/>
      <c r="BF281" s="128"/>
      <c r="BG281" s="128"/>
      <c r="BH281" s="128"/>
      <c r="BI281" s="128"/>
      <c r="BJ281" s="128"/>
      <c r="BK281" s="128"/>
      <c r="BL281" s="128"/>
      <c r="BM281" s="42"/>
      <c r="BN281" s="42"/>
      <c r="BO281" s="42"/>
      <c r="BP281" s="42"/>
      <c r="BQ281" s="42"/>
      <c r="BR281" s="42"/>
      <c r="BS281" s="42"/>
      <c r="BT281" s="42"/>
      <c r="BU281" s="42"/>
      <c r="BV281" s="42"/>
      <c r="BW281" s="42"/>
      <c r="BX281" s="42"/>
      <c r="BY281" s="42"/>
      <c r="BZ281" s="128"/>
      <c r="CA281" s="128"/>
      <c r="CB281" s="128"/>
      <c r="CC281" s="128"/>
      <c r="CD281" s="128"/>
      <c r="CE281" s="128"/>
      <c r="CF281" s="128"/>
      <c r="CG281" s="128"/>
      <c r="CH281" s="128"/>
      <c r="CI281" s="128"/>
      <c r="CJ281" s="128"/>
      <c r="CK281" s="128"/>
      <c r="CL281" s="128"/>
      <c r="CM281" s="128"/>
      <c r="CN281" s="128"/>
      <c r="CO281" s="128"/>
      <c r="CP281" s="128"/>
      <c r="CQ281" s="128"/>
      <c r="CR281" s="128"/>
      <c r="CS281" s="128"/>
      <c r="CT281" s="128"/>
      <c r="CU281" s="128"/>
      <c r="CV281" s="128"/>
      <c r="CW281" s="42"/>
      <c r="CX281" s="128"/>
      <c r="CY281" s="128"/>
      <c r="CZ281" s="128"/>
      <c r="DA281" s="128"/>
      <c r="DB281" s="128"/>
      <c r="DC281" s="128"/>
      <c r="DD281" s="128"/>
      <c r="DE281" s="128"/>
      <c r="DF281" s="128"/>
      <c r="DG281" s="128"/>
      <c r="DH281" s="128"/>
      <c r="DI281" s="128"/>
      <c r="DJ281" s="128"/>
      <c r="DK281" s="128"/>
      <c r="DL281" s="128"/>
      <c r="DM281" s="128"/>
      <c r="DN281" s="128"/>
      <c r="DO281" s="128"/>
      <c r="DP281" s="128"/>
      <c r="DQ281" s="128"/>
      <c r="DR281" s="128"/>
      <c r="DS281" s="128"/>
      <c r="DT281" s="128"/>
      <c r="DU281" s="128"/>
      <c r="DV281" s="128"/>
      <c r="DW281" s="128"/>
      <c r="DX281" s="128"/>
      <c r="DY281" s="128"/>
      <c r="DZ281" s="128"/>
      <c r="EA281" s="128"/>
      <c r="EB281" s="128"/>
      <c r="EC281" s="128"/>
      <c r="ED281" s="128"/>
      <c r="EE281" s="128"/>
      <c r="EF281" s="128"/>
      <c r="EG281" s="42"/>
      <c r="EH281" s="128"/>
      <c r="EI281" s="128"/>
      <c r="EJ281" s="128"/>
      <c r="EK281" s="128"/>
      <c r="EL281" s="128"/>
      <c r="EM281" s="128"/>
      <c r="EN281" s="128"/>
      <c r="EO281" s="128"/>
      <c r="EP281" s="128"/>
      <c r="EQ281" s="128"/>
      <c r="ER281" s="128"/>
      <c r="ES281" s="128"/>
      <c r="ET281" s="128"/>
      <c r="EU281" s="128"/>
      <c r="EV281" s="128"/>
      <c r="EW281" s="128"/>
      <c r="EX281" s="128"/>
      <c r="EY281" s="128"/>
      <c r="EZ281" s="128"/>
      <c r="FA281" s="128"/>
      <c r="FB281" s="128"/>
      <c r="FC281" s="128"/>
      <c r="FD281" s="128"/>
      <c r="FE281" s="128"/>
      <c r="FF281" s="128"/>
      <c r="FG281" s="128"/>
      <c r="FH281" s="128"/>
      <c r="FI281" s="128"/>
      <c r="FJ281" s="128"/>
      <c r="FK281" s="128"/>
      <c r="FL281" s="128"/>
      <c r="FM281" s="128"/>
      <c r="FN281" s="128"/>
      <c r="FO281" s="128"/>
      <c r="FP281" s="128"/>
      <c r="FQ281" s="42"/>
      <c r="FR281" s="42"/>
      <c r="FS281" s="42"/>
      <c r="FT281" s="42"/>
      <c r="FU281" s="42"/>
      <c r="FV281" s="128"/>
      <c r="FW281" s="128"/>
      <c r="FX281" s="128"/>
      <c r="FY281" s="128"/>
      <c r="FZ281" s="128"/>
      <c r="GA281" s="128"/>
      <c r="GB281" s="128"/>
      <c r="GC281" s="128"/>
      <c r="GD281" s="128"/>
      <c r="GE281" s="128"/>
      <c r="GF281" s="128"/>
      <c r="GG281" s="128"/>
      <c r="GH281" s="128"/>
      <c r="GI281" s="128"/>
      <c r="GJ281" s="128"/>
      <c r="GK281" s="128"/>
      <c r="GL281" s="128"/>
      <c r="GM281" s="128"/>
      <c r="GN281" s="128"/>
      <c r="GO281" s="128"/>
      <c r="GP281" s="128"/>
      <c r="GQ281" s="128"/>
      <c r="GR281" s="128"/>
      <c r="GS281" s="128"/>
      <c r="GT281" s="128"/>
      <c r="GU281" s="128"/>
      <c r="GV281" s="128"/>
      <c r="GW281" s="128"/>
      <c r="GX281" s="128"/>
      <c r="GY281" s="128"/>
      <c r="GZ281" s="128"/>
      <c r="HA281" s="128"/>
      <c r="HB281" s="128"/>
      <c r="HC281" s="128"/>
      <c r="HD281" s="128"/>
      <c r="HE281" s="128"/>
      <c r="HF281" s="128"/>
      <c r="HG281" s="128"/>
      <c r="HH281" s="128"/>
      <c r="HI281" s="128"/>
      <c r="HJ281" s="128"/>
      <c r="HK281" s="128"/>
      <c r="HL281" s="128"/>
      <c r="HM281" s="128"/>
      <c r="HN281" s="128"/>
      <c r="HO281" s="128"/>
      <c r="HP281" s="128"/>
      <c r="HQ281" s="128"/>
      <c r="HR281" s="128"/>
      <c r="HS281" s="128"/>
      <c r="HT281" s="128"/>
      <c r="HU281" s="128"/>
      <c r="HV281" s="128"/>
      <c r="HW281" s="128"/>
      <c r="HX281" s="128"/>
      <c r="HY281" s="128"/>
      <c r="HZ281" s="128"/>
      <c r="IA281" s="128"/>
      <c r="IB281" s="128"/>
      <c r="IC281" s="128"/>
      <c r="ID281" s="128"/>
      <c r="IE281" s="128"/>
      <c r="IF281" s="128"/>
      <c r="IG281" s="128"/>
      <c r="IH281" s="128"/>
      <c r="II281" s="128"/>
      <c r="IJ281" s="128"/>
      <c r="IK281" s="128"/>
      <c r="IL281" s="128"/>
      <c r="IM281" s="128"/>
      <c r="IN281" s="128"/>
      <c r="IO281" s="128"/>
      <c r="IP281" s="128"/>
      <c r="IQ281" s="128"/>
      <c r="IR281" s="128"/>
      <c r="IS281" s="128"/>
      <c r="IT281" s="128"/>
      <c r="IU281" s="128"/>
      <c r="IV281" s="128"/>
      <c r="IW281" s="128"/>
      <c r="IX281" s="128"/>
      <c r="IY281" s="128"/>
      <c r="IZ281" s="128"/>
      <c r="JA281" s="128"/>
    </row>
    <row r="282" spans="2:261" s="17" customFormat="1" x14ac:dyDescent="0.25">
      <c r="B282" s="33"/>
      <c r="F282" s="35"/>
      <c r="G282" s="111"/>
      <c r="H282" s="33"/>
      <c r="I282" s="33"/>
      <c r="J282" s="42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  <c r="AA282" s="128"/>
      <c r="AB282" s="128"/>
      <c r="AC282" s="128"/>
      <c r="AD282" s="128"/>
      <c r="AE282" s="128"/>
      <c r="AF282" s="128"/>
      <c r="AG282" s="128"/>
      <c r="AH282" s="128"/>
      <c r="AI282" s="128"/>
      <c r="AJ282" s="128"/>
      <c r="AK282" s="128"/>
      <c r="AL282" s="128"/>
      <c r="AM282" s="128"/>
      <c r="AN282" s="128"/>
      <c r="AO282" s="128"/>
      <c r="AP282" s="128"/>
      <c r="AQ282" s="128"/>
      <c r="AR282" s="128"/>
      <c r="AS282" s="128"/>
      <c r="AT282" s="128"/>
      <c r="AU282" s="128"/>
      <c r="AV282" s="128"/>
      <c r="AW282" s="128"/>
      <c r="AX282" s="128"/>
      <c r="AY282" s="128"/>
      <c r="AZ282" s="128"/>
      <c r="BA282" s="128"/>
      <c r="BB282" s="128"/>
      <c r="BC282" s="128"/>
      <c r="BD282" s="128"/>
      <c r="BE282" s="128"/>
      <c r="BF282" s="128"/>
      <c r="BG282" s="128"/>
      <c r="BH282" s="128"/>
      <c r="BI282" s="128"/>
      <c r="BJ282" s="128"/>
      <c r="BK282" s="128"/>
      <c r="BL282" s="128"/>
      <c r="BM282" s="42"/>
      <c r="BN282" s="42"/>
      <c r="BO282" s="42"/>
      <c r="BP282" s="42"/>
      <c r="BQ282" s="42"/>
      <c r="BR282" s="42"/>
      <c r="BS282" s="42"/>
      <c r="BT282" s="42"/>
      <c r="BU282" s="42"/>
      <c r="BV282" s="42"/>
      <c r="BW282" s="42"/>
      <c r="BX282" s="42"/>
      <c r="BY282" s="42"/>
      <c r="BZ282" s="128"/>
      <c r="CA282" s="128"/>
      <c r="CB282" s="128"/>
      <c r="CC282" s="128"/>
      <c r="CD282" s="128"/>
      <c r="CE282" s="128"/>
      <c r="CF282" s="128"/>
      <c r="CG282" s="128"/>
      <c r="CH282" s="128"/>
      <c r="CI282" s="128"/>
      <c r="CJ282" s="128"/>
      <c r="CK282" s="128"/>
      <c r="CL282" s="128"/>
      <c r="CM282" s="128"/>
      <c r="CN282" s="128"/>
      <c r="CO282" s="128"/>
      <c r="CP282" s="128"/>
      <c r="CQ282" s="128"/>
      <c r="CR282" s="128"/>
      <c r="CS282" s="128"/>
      <c r="CT282" s="128"/>
      <c r="CU282" s="128"/>
      <c r="CV282" s="128"/>
      <c r="CW282" s="42"/>
      <c r="CX282" s="128"/>
      <c r="CY282" s="128"/>
      <c r="CZ282" s="128"/>
      <c r="DA282" s="128"/>
      <c r="DB282" s="128"/>
      <c r="DC282" s="128"/>
      <c r="DD282" s="128"/>
      <c r="DE282" s="128"/>
      <c r="DF282" s="128"/>
      <c r="DG282" s="128"/>
      <c r="DH282" s="128"/>
      <c r="DI282" s="128"/>
      <c r="DJ282" s="128"/>
      <c r="DK282" s="128"/>
      <c r="DL282" s="128"/>
      <c r="DM282" s="128"/>
      <c r="DN282" s="128"/>
      <c r="DO282" s="128"/>
      <c r="DP282" s="128"/>
      <c r="DQ282" s="128"/>
      <c r="DR282" s="128"/>
      <c r="DS282" s="128"/>
      <c r="DT282" s="128"/>
      <c r="DU282" s="128"/>
      <c r="DV282" s="128"/>
      <c r="DW282" s="128"/>
      <c r="DX282" s="128"/>
      <c r="DY282" s="128"/>
      <c r="DZ282" s="128"/>
      <c r="EA282" s="128"/>
      <c r="EB282" s="128"/>
      <c r="EC282" s="128"/>
      <c r="ED282" s="128"/>
      <c r="EE282" s="128"/>
      <c r="EF282" s="128"/>
      <c r="EG282" s="42"/>
      <c r="EH282" s="128"/>
      <c r="EI282" s="128"/>
      <c r="EJ282" s="128"/>
      <c r="EK282" s="128"/>
      <c r="EL282" s="128"/>
      <c r="EM282" s="128"/>
      <c r="EN282" s="128"/>
      <c r="EO282" s="128"/>
      <c r="EP282" s="128"/>
      <c r="EQ282" s="128"/>
      <c r="ER282" s="128"/>
      <c r="ES282" s="128"/>
      <c r="ET282" s="128"/>
      <c r="EU282" s="128"/>
      <c r="EV282" s="128"/>
      <c r="EW282" s="128"/>
      <c r="EX282" s="128"/>
      <c r="EY282" s="128"/>
      <c r="EZ282" s="128"/>
      <c r="FA282" s="128"/>
      <c r="FB282" s="128"/>
      <c r="FC282" s="128"/>
      <c r="FD282" s="128"/>
      <c r="FE282" s="128"/>
      <c r="FF282" s="128"/>
      <c r="FG282" s="128"/>
      <c r="FH282" s="128"/>
      <c r="FI282" s="128"/>
      <c r="FJ282" s="128"/>
      <c r="FK282" s="128"/>
      <c r="FL282" s="128"/>
      <c r="FM282" s="128"/>
      <c r="FN282" s="128"/>
      <c r="FO282" s="128"/>
      <c r="FP282" s="128"/>
      <c r="FQ282" s="42"/>
      <c r="FR282" s="42"/>
      <c r="FS282" s="42"/>
      <c r="FT282" s="42"/>
      <c r="FU282" s="42"/>
      <c r="FV282" s="128"/>
      <c r="FW282" s="128"/>
      <c r="FX282" s="128"/>
      <c r="FY282" s="128"/>
      <c r="FZ282" s="128"/>
      <c r="GA282" s="128"/>
      <c r="GB282" s="128"/>
      <c r="GC282" s="128"/>
      <c r="GD282" s="128"/>
      <c r="GE282" s="128"/>
      <c r="GF282" s="128"/>
      <c r="GG282" s="128"/>
      <c r="GH282" s="128"/>
      <c r="GI282" s="128"/>
      <c r="GJ282" s="128"/>
      <c r="GK282" s="128"/>
      <c r="GL282" s="128"/>
      <c r="GM282" s="128"/>
      <c r="GN282" s="128"/>
      <c r="GO282" s="128"/>
      <c r="GP282" s="128"/>
      <c r="GQ282" s="128"/>
      <c r="GR282" s="128"/>
      <c r="GS282" s="128"/>
      <c r="GT282" s="128"/>
      <c r="GU282" s="128"/>
      <c r="GV282" s="128"/>
      <c r="GW282" s="128"/>
      <c r="GX282" s="128"/>
      <c r="GY282" s="128"/>
      <c r="GZ282" s="128"/>
      <c r="HA282" s="128"/>
      <c r="HB282" s="128"/>
      <c r="HC282" s="128"/>
      <c r="HD282" s="128"/>
      <c r="HE282" s="128"/>
      <c r="HF282" s="128"/>
      <c r="HG282" s="128"/>
      <c r="HH282" s="128"/>
      <c r="HI282" s="128"/>
      <c r="HJ282" s="128"/>
      <c r="HK282" s="128"/>
      <c r="HL282" s="128"/>
      <c r="HM282" s="128"/>
      <c r="HN282" s="128"/>
      <c r="HO282" s="128"/>
      <c r="HP282" s="128"/>
      <c r="HQ282" s="128"/>
      <c r="HR282" s="128"/>
      <c r="HS282" s="128"/>
      <c r="HT282" s="128"/>
      <c r="HU282" s="128"/>
      <c r="HV282" s="128"/>
      <c r="HW282" s="128"/>
      <c r="HX282" s="128"/>
      <c r="HY282" s="128"/>
      <c r="HZ282" s="128"/>
      <c r="IA282" s="128"/>
      <c r="IB282" s="128"/>
      <c r="IC282" s="128"/>
      <c r="ID282" s="128"/>
      <c r="IE282" s="128"/>
      <c r="IF282" s="128"/>
      <c r="IG282" s="128"/>
      <c r="IH282" s="128"/>
      <c r="II282" s="128"/>
      <c r="IJ282" s="128"/>
      <c r="IK282" s="128"/>
      <c r="IL282" s="128"/>
      <c r="IM282" s="128"/>
      <c r="IN282" s="128"/>
      <c r="IO282" s="128"/>
      <c r="IP282" s="128"/>
      <c r="IQ282" s="128"/>
      <c r="IR282" s="128"/>
      <c r="IS282" s="128"/>
      <c r="IT282" s="128"/>
      <c r="IU282" s="128"/>
      <c r="IV282" s="128"/>
      <c r="IW282" s="128"/>
      <c r="IX282" s="128"/>
      <c r="IY282" s="128"/>
      <c r="IZ282" s="128"/>
      <c r="JA282" s="128"/>
    </row>
    <row r="283" spans="2:261" s="17" customFormat="1" x14ac:dyDescent="0.25">
      <c r="B283" s="33"/>
      <c r="F283" s="35"/>
      <c r="G283" s="111"/>
      <c r="H283" s="33"/>
      <c r="I283" s="33"/>
      <c r="J283" s="42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  <c r="AA283" s="128"/>
      <c r="AB283" s="128"/>
      <c r="AC283" s="128"/>
      <c r="AD283" s="128"/>
      <c r="AE283" s="128"/>
      <c r="AF283" s="128"/>
      <c r="AG283" s="128"/>
      <c r="AH283" s="128"/>
      <c r="AI283" s="128"/>
      <c r="AJ283" s="128"/>
      <c r="AK283" s="128"/>
      <c r="AL283" s="128"/>
      <c r="AM283" s="128"/>
      <c r="AN283" s="128"/>
      <c r="AO283" s="128"/>
      <c r="AP283" s="128"/>
      <c r="AQ283" s="128"/>
      <c r="AR283" s="128"/>
      <c r="AS283" s="128"/>
      <c r="AT283" s="128"/>
      <c r="AU283" s="128"/>
      <c r="AV283" s="128"/>
      <c r="AW283" s="128"/>
      <c r="AX283" s="128"/>
      <c r="AY283" s="128"/>
      <c r="AZ283" s="128"/>
      <c r="BA283" s="128"/>
      <c r="BB283" s="128"/>
      <c r="BC283" s="128"/>
      <c r="BD283" s="128"/>
      <c r="BE283" s="128"/>
      <c r="BF283" s="128"/>
      <c r="BG283" s="128"/>
      <c r="BH283" s="128"/>
      <c r="BI283" s="128"/>
      <c r="BJ283" s="128"/>
      <c r="BK283" s="128"/>
      <c r="BL283" s="128"/>
      <c r="BM283" s="42"/>
      <c r="BN283" s="42"/>
      <c r="BO283" s="42"/>
      <c r="BP283" s="42"/>
      <c r="BQ283" s="42"/>
      <c r="BR283" s="42"/>
      <c r="BS283" s="42"/>
      <c r="BT283" s="42"/>
      <c r="BU283" s="42"/>
      <c r="BV283" s="42"/>
      <c r="BW283" s="42"/>
      <c r="BX283" s="42"/>
      <c r="BY283" s="42"/>
      <c r="BZ283" s="128"/>
      <c r="CA283" s="128"/>
      <c r="CB283" s="128"/>
      <c r="CC283" s="128"/>
      <c r="CD283" s="128"/>
      <c r="CE283" s="128"/>
      <c r="CF283" s="128"/>
      <c r="CG283" s="128"/>
      <c r="CH283" s="128"/>
      <c r="CI283" s="128"/>
      <c r="CJ283" s="128"/>
      <c r="CK283" s="128"/>
      <c r="CL283" s="128"/>
      <c r="CM283" s="128"/>
      <c r="CN283" s="128"/>
      <c r="CO283" s="128"/>
      <c r="CP283" s="128"/>
      <c r="CQ283" s="128"/>
      <c r="CR283" s="128"/>
      <c r="CS283" s="128"/>
      <c r="CT283" s="128"/>
      <c r="CU283" s="128"/>
      <c r="CV283" s="128"/>
      <c r="CW283" s="42"/>
      <c r="CX283" s="128"/>
      <c r="CY283" s="128"/>
      <c r="CZ283" s="128"/>
      <c r="DA283" s="128"/>
      <c r="DB283" s="128"/>
      <c r="DC283" s="128"/>
      <c r="DD283" s="128"/>
      <c r="DE283" s="128"/>
      <c r="DF283" s="128"/>
      <c r="DG283" s="128"/>
      <c r="DH283" s="128"/>
      <c r="DI283" s="128"/>
      <c r="DJ283" s="128"/>
      <c r="DK283" s="128"/>
      <c r="DL283" s="128"/>
      <c r="DM283" s="128"/>
      <c r="DN283" s="128"/>
      <c r="DO283" s="128"/>
      <c r="DP283" s="128"/>
      <c r="DQ283" s="128"/>
      <c r="DR283" s="128"/>
      <c r="DS283" s="128"/>
      <c r="DT283" s="128"/>
      <c r="DU283" s="128"/>
      <c r="DV283" s="128"/>
      <c r="DW283" s="128"/>
      <c r="DX283" s="128"/>
      <c r="DY283" s="128"/>
      <c r="DZ283" s="128"/>
      <c r="EA283" s="128"/>
      <c r="EB283" s="128"/>
      <c r="EC283" s="128"/>
      <c r="ED283" s="128"/>
      <c r="EE283" s="128"/>
      <c r="EF283" s="128"/>
      <c r="EG283" s="42"/>
      <c r="EH283" s="128"/>
      <c r="EI283" s="128"/>
      <c r="EJ283" s="128"/>
      <c r="EK283" s="128"/>
      <c r="EL283" s="128"/>
      <c r="EM283" s="128"/>
      <c r="EN283" s="128"/>
      <c r="EO283" s="128"/>
      <c r="EP283" s="128"/>
      <c r="EQ283" s="128"/>
      <c r="ER283" s="128"/>
      <c r="ES283" s="128"/>
      <c r="ET283" s="128"/>
      <c r="EU283" s="128"/>
      <c r="EV283" s="128"/>
      <c r="EW283" s="128"/>
      <c r="EX283" s="128"/>
      <c r="EY283" s="128"/>
      <c r="EZ283" s="128"/>
      <c r="FA283" s="128"/>
      <c r="FB283" s="128"/>
      <c r="FC283" s="128"/>
      <c r="FD283" s="128"/>
      <c r="FE283" s="128"/>
      <c r="FF283" s="128"/>
      <c r="FG283" s="128"/>
      <c r="FH283" s="128"/>
      <c r="FI283" s="128"/>
      <c r="FJ283" s="128"/>
      <c r="FK283" s="128"/>
      <c r="FL283" s="128"/>
      <c r="FM283" s="128"/>
      <c r="FN283" s="128"/>
      <c r="FO283" s="128"/>
      <c r="FP283" s="128"/>
      <c r="FQ283" s="42"/>
      <c r="FR283" s="42"/>
      <c r="FS283" s="42"/>
      <c r="FT283" s="42"/>
      <c r="FU283" s="42"/>
      <c r="FV283" s="128"/>
      <c r="FW283" s="128"/>
      <c r="FX283" s="128"/>
      <c r="FY283" s="128"/>
      <c r="FZ283" s="128"/>
      <c r="GA283" s="128"/>
      <c r="GB283" s="128"/>
      <c r="GC283" s="128"/>
      <c r="GD283" s="128"/>
      <c r="GE283" s="128"/>
      <c r="GF283" s="128"/>
      <c r="GG283" s="128"/>
      <c r="GH283" s="128"/>
      <c r="GI283" s="128"/>
      <c r="GJ283" s="128"/>
      <c r="GK283" s="128"/>
      <c r="GL283" s="128"/>
      <c r="GM283" s="128"/>
      <c r="GN283" s="128"/>
      <c r="GO283" s="128"/>
      <c r="GP283" s="128"/>
      <c r="GQ283" s="128"/>
      <c r="GR283" s="128"/>
      <c r="GS283" s="128"/>
      <c r="GT283" s="128"/>
      <c r="GU283" s="128"/>
      <c r="GV283" s="128"/>
      <c r="GW283" s="128"/>
      <c r="GX283" s="128"/>
      <c r="GY283" s="128"/>
      <c r="GZ283" s="128"/>
      <c r="HA283" s="128"/>
      <c r="HB283" s="128"/>
      <c r="HC283" s="128"/>
      <c r="HD283" s="128"/>
      <c r="HE283" s="128"/>
      <c r="HF283" s="128"/>
      <c r="HG283" s="128"/>
      <c r="HH283" s="128"/>
      <c r="HI283" s="128"/>
      <c r="HJ283" s="128"/>
      <c r="HK283" s="128"/>
      <c r="HL283" s="128"/>
      <c r="HM283" s="128"/>
      <c r="HN283" s="128"/>
      <c r="HO283" s="128"/>
      <c r="HP283" s="128"/>
      <c r="HQ283" s="128"/>
      <c r="HR283" s="128"/>
      <c r="HS283" s="128"/>
      <c r="HT283" s="128"/>
      <c r="HU283" s="128"/>
      <c r="HV283" s="128"/>
      <c r="HW283" s="128"/>
      <c r="HX283" s="128"/>
      <c r="HY283" s="128"/>
      <c r="HZ283" s="128"/>
      <c r="IA283" s="128"/>
      <c r="IB283" s="128"/>
      <c r="IC283" s="128"/>
      <c r="ID283" s="128"/>
      <c r="IE283" s="128"/>
      <c r="IF283" s="128"/>
      <c r="IG283" s="128"/>
      <c r="IH283" s="128"/>
      <c r="II283" s="128"/>
      <c r="IJ283" s="128"/>
      <c r="IK283" s="128"/>
      <c r="IL283" s="128"/>
      <c r="IM283" s="128"/>
      <c r="IN283" s="128"/>
      <c r="IO283" s="128"/>
      <c r="IP283" s="128"/>
      <c r="IQ283" s="128"/>
      <c r="IR283" s="128"/>
      <c r="IS283" s="128"/>
      <c r="IT283" s="128"/>
      <c r="IU283" s="128"/>
      <c r="IV283" s="128"/>
      <c r="IW283" s="128"/>
      <c r="IX283" s="128"/>
      <c r="IY283" s="128"/>
      <c r="IZ283" s="128"/>
      <c r="JA283" s="128"/>
    </row>
    <row r="284" spans="2:261" s="17" customFormat="1" x14ac:dyDescent="0.25">
      <c r="B284" s="33"/>
      <c r="F284" s="35"/>
      <c r="G284" s="111"/>
      <c r="H284" s="33"/>
      <c r="I284" s="33"/>
      <c r="J284" s="42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  <c r="AA284" s="128"/>
      <c r="AB284" s="128"/>
      <c r="AC284" s="128"/>
      <c r="AD284" s="128"/>
      <c r="AE284" s="128"/>
      <c r="AF284" s="128"/>
      <c r="AG284" s="128"/>
      <c r="AH284" s="128"/>
      <c r="AI284" s="128"/>
      <c r="AJ284" s="128"/>
      <c r="AK284" s="128"/>
      <c r="AL284" s="128"/>
      <c r="AM284" s="128"/>
      <c r="AN284" s="128"/>
      <c r="AO284" s="128"/>
      <c r="AP284" s="128"/>
      <c r="AQ284" s="128"/>
      <c r="AR284" s="128"/>
      <c r="AS284" s="128"/>
      <c r="AT284" s="128"/>
      <c r="AU284" s="128"/>
      <c r="AV284" s="128"/>
      <c r="AW284" s="128"/>
      <c r="AX284" s="128"/>
      <c r="AY284" s="128"/>
      <c r="AZ284" s="128"/>
      <c r="BA284" s="128"/>
      <c r="BB284" s="128"/>
      <c r="BC284" s="128"/>
      <c r="BD284" s="128"/>
      <c r="BE284" s="128"/>
      <c r="BF284" s="128"/>
      <c r="BG284" s="128"/>
      <c r="BH284" s="128"/>
      <c r="BI284" s="128"/>
      <c r="BJ284" s="128"/>
      <c r="BK284" s="128"/>
      <c r="BL284" s="128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  <c r="BZ284" s="128"/>
      <c r="CA284" s="128"/>
      <c r="CB284" s="128"/>
      <c r="CC284" s="128"/>
      <c r="CD284" s="128"/>
      <c r="CE284" s="128"/>
      <c r="CF284" s="128"/>
      <c r="CG284" s="128"/>
      <c r="CH284" s="128"/>
      <c r="CI284" s="128"/>
      <c r="CJ284" s="128"/>
      <c r="CK284" s="128"/>
      <c r="CL284" s="128"/>
      <c r="CM284" s="128"/>
      <c r="CN284" s="128"/>
      <c r="CO284" s="128"/>
      <c r="CP284" s="128"/>
      <c r="CQ284" s="128"/>
      <c r="CR284" s="128"/>
      <c r="CS284" s="128"/>
      <c r="CT284" s="128"/>
      <c r="CU284" s="128"/>
      <c r="CV284" s="128"/>
      <c r="CW284" s="42"/>
      <c r="CX284" s="128"/>
      <c r="CY284" s="128"/>
      <c r="CZ284" s="128"/>
      <c r="DA284" s="128"/>
      <c r="DB284" s="128"/>
      <c r="DC284" s="128"/>
      <c r="DD284" s="128"/>
      <c r="DE284" s="128"/>
      <c r="DF284" s="128"/>
      <c r="DG284" s="128"/>
      <c r="DH284" s="128"/>
      <c r="DI284" s="128"/>
      <c r="DJ284" s="128"/>
      <c r="DK284" s="128"/>
      <c r="DL284" s="128"/>
      <c r="DM284" s="128"/>
      <c r="DN284" s="128"/>
      <c r="DO284" s="128"/>
      <c r="DP284" s="128"/>
      <c r="DQ284" s="128"/>
      <c r="DR284" s="128"/>
      <c r="DS284" s="128"/>
      <c r="DT284" s="128"/>
      <c r="DU284" s="128"/>
      <c r="DV284" s="128"/>
      <c r="DW284" s="128"/>
      <c r="DX284" s="128"/>
      <c r="DY284" s="128"/>
      <c r="DZ284" s="128"/>
      <c r="EA284" s="128"/>
      <c r="EB284" s="128"/>
      <c r="EC284" s="128"/>
      <c r="ED284" s="128"/>
      <c r="EE284" s="128"/>
      <c r="EF284" s="128"/>
      <c r="EG284" s="42"/>
      <c r="EH284" s="128"/>
      <c r="EI284" s="128"/>
      <c r="EJ284" s="128"/>
      <c r="EK284" s="128"/>
      <c r="EL284" s="128"/>
      <c r="EM284" s="128"/>
      <c r="EN284" s="128"/>
      <c r="EO284" s="128"/>
      <c r="EP284" s="128"/>
      <c r="EQ284" s="128"/>
      <c r="ER284" s="128"/>
      <c r="ES284" s="128"/>
      <c r="ET284" s="128"/>
      <c r="EU284" s="128"/>
      <c r="EV284" s="128"/>
      <c r="EW284" s="128"/>
      <c r="EX284" s="128"/>
      <c r="EY284" s="128"/>
      <c r="EZ284" s="128"/>
      <c r="FA284" s="128"/>
      <c r="FB284" s="128"/>
      <c r="FC284" s="128"/>
      <c r="FD284" s="128"/>
      <c r="FE284" s="128"/>
      <c r="FF284" s="128"/>
      <c r="FG284" s="128"/>
      <c r="FH284" s="128"/>
      <c r="FI284" s="128"/>
      <c r="FJ284" s="128"/>
      <c r="FK284" s="128"/>
      <c r="FL284" s="128"/>
      <c r="FM284" s="128"/>
      <c r="FN284" s="128"/>
      <c r="FO284" s="128"/>
      <c r="FP284" s="128"/>
      <c r="FQ284" s="42"/>
      <c r="FR284" s="42"/>
      <c r="FS284" s="42"/>
      <c r="FT284" s="42"/>
      <c r="FU284" s="42"/>
      <c r="FV284" s="128"/>
      <c r="FW284" s="128"/>
      <c r="FX284" s="128"/>
      <c r="FY284" s="128"/>
      <c r="FZ284" s="128"/>
      <c r="GA284" s="128"/>
      <c r="GB284" s="128"/>
      <c r="GC284" s="128"/>
      <c r="GD284" s="128"/>
      <c r="GE284" s="128"/>
      <c r="GF284" s="128"/>
      <c r="GG284" s="128"/>
      <c r="GH284" s="128"/>
      <c r="GI284" s="128"/>
      <c r="GJ284" s="128"/>
      <c r="GK284" s="128"/>
      <c r="GL284" s="128"/>
      <c r="GM284" s="128"/>
      <c r="GN284" s="128"/>
      <c r="GO284" s="128"/>
      <c r="GP284" s="128"/>
      <c r="GQ284" s="128"/>
      <c r="GR284" s="128"/>
      <c r="GS284" s="128"/>
      <c r="GT284" s="128"/>
      <c r="GU284" s="128"/>
      <c r="GV284" s="128"/>
      <c r="GW284" s="128"/>
      <c r="GX284" s="128"/>
      <c r="GY284" s="128"/>
      <c r="GZ284" s="128"/>
      <c r="HA284" s="128"/>
      <c r="HB284" s="128"/>
      <c r="HC284" s="128"/>
      <c r="HD284" s="128"/>
      <c r="HE284" s="128"/>
      <c r="HF284" s="128"/>
      <c r="HG284" s="128"/>
      <c r="HH284" s="128"/>
      <c r="HI284" s="128"/>
      <c r="HJ284" s="128"/>
      <c r="HK284" s="128"/>
      <c r="HL284" s="128"/>
      <c r="HM284" s="128"/>
      <c r="HN284" s="128"/>
      <c r="HO284" s="128"/>
      <c r="HP284" s="128"/>
      <c r="HQ284" s="128"/>
      <c r="HR284" s="128"/>
      <c r="HS284" s="128"/>
      <c r="HT284" s="128"/>
      <c r="HU284" s="128"/>
      <c r="HV284" s="128"/>
      <c r="HW284" s="128"/>
      <c r="HX284" s="128"/>
      <c r="HY284" s="128"/>
      <c r="HZ284" s="128"/>
      <c r="IA284" s="128"/>
      <c r="IB284" s="128"/>
      <c r="IC284" s="128"/>
      <c r="ID284" s="128"/>
      <c r="IE284" s="128"/>
      <c r="IF284" s="128"/>
      <c r="IG284" s="128"/>
      <c r="IH284" s="128"/>
      <c r="II284" s="128"/>
      <c r="IJ284" s="128"/>
      <c r="IK284" s="128"/>
      <c r="IL284" s="128"/>
      <c r="IM284" s="128"/>
      <c r="IN284" s="128"/>
      <c r="IO284" s="128"/>
      <c r="IP284" s="128"/>
      <c r="IQ284" s="128"/>
      <c r="IR284" s="128"/>
      <c r="IS284" s="128"/>
      <c r="IT284" s="128"/>
      <c r="IU284" s="128"/>
      <c r="IV284" s="128"/>
      <c r="IW284" s="128"/>
      <c r="IX284" s="128"/>
      <c r="IY284" s="128"/>
      <c r="IZ284" s="128"/>
      <c r="JA284" s="128"/>
    </row>
    <row r="285" spans="2:261" s="17" customFormat="1" x14ac:dyDescent="0.25">
      <c r="B285" s="33"/>
      <c r="F285" s="35"/>
      <c r="G285" s="111"/>
      <c r="H285" s="33"/>
      <c r="I285" s="33"/>
      <c r="J285" s="42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  <c r="AA285" s="128"/>
      <c r="AB285" s="128"/>
      <c r="AC285" s="128"/>
      <c r="AD285" s="128"/>
      <c r="AE285" s="128"/>
      <c r="AF285" s="128"/>
      <c r="AG285" s="128"/>
      <c r="AH285" s="128"/>
      <c r="AI285" s="128"/>
      <c r="AJ285" s="128"/>
      <c r="AK285" s="128"/>
      <c r="AL285" s="128"/>
      <c r="AM285" s="128"/>
      <c r="AN285" s="128"/>
      <c r="AO285" s="128"/>
      <c r="AP285" s="128"/>
      <c r="AQ285" s="128"/>
      <c r="AR285" s="128"/>
      <c r="AS285" s="128"/>
      <c r="AT285" s="128"/>
      <c r="AU285" s="128"/>
      <c r="AV285" s="128"/>
      <c r="AW285" s="128"/>
      <c r="AX285" s="128"/>
      <c r="AY285" s="128"/>
      <c r="AZ285" s="128"/>
      <c r="BA285" s="128"/>
      <c r="BB285" s="128"/>
      <c r="BC285" s="128"/>
      <c r="BD285" s="128"/>
      <c r="BE285" s="128"/>
      <c r="BF285" s="128"/>
      <c r="BG285" s="128"/>
      <c r="BH285" s="128"/>
      <c r="BI285" s="128"/>
      <c r="BJ285" s="128"/>
      <c r="BK285" s="128"/>
      <c r="BL285" s="128"/>
      <c r="BM285" s="42"/>
      <c r="BN285" s="42"/>
      <c r="BO285" s="42"/>
      <c r="BP285" s="42"/>
      <c r="BQ285" s="42"/>
      <c r="BR285" s="42"/>
      <c r="BS285" s="42"/>
      <c r="BT285" s="42"/>
      <c r="BU285" s="42"/>
      <c r="BV285" s="42"/>
      <c r="BW285" s="42"/>
      <c r="BX285" s="42"/>
      <c r="BY285" s="42"/>
      <c r="BZ285" s="128"/>
      <c r="CA285" s="128"/>
      <c r="CB285" s="128"/>
      <c r="CC285" s="128"/>
      <c r="CD285" s="128"/>
      <c r="CE285" s="128"/>
      <c r="CF285" s="128"/>
      <c r="CG285" s="128"/>
      <c r="CH285" s="128"/>
      <c r="CI285" s="128"/>
      <c r="CJ285" s="128"/>
      <c r="CK285" s="128"/>
      <c r="CL285" s="128"/>
      <c r="CM285" s="128"/>
      <c r="CN285" s="128"/>
      <c r="CO285" s="128"/>
      <c r="CP285" s="128"/>
      <c r="CQ285" s="128"/>
      <c r="CR285" s="128"/>
      <c r="CS285" s="128"/>
      <c r="CT285" s="128"/>
      <c r="CU285" s="128"/>
      <c r="CV285" s="128"/>
      <c r="CW285" s="42"/>
      <c r="CX285" s="128"/>
      <c r="CY285" s="128"/>
      <c r="CZ285" s="128"/>
      <c r="DA285" s="128"/>
      <c r="DB285" s="128"/>
      <c r="DC285" s="128"/>
      <c r="DD285" s="128"/>
      <c r="DE285" s="128"/>
      <c r="DF285" s="128"/>
      <c r="DG285" s="128"/>
      <c r="DH285" s="128"/>
      <c r="DI285" s="128"/>
      <c r="DJ285" s="128"/>
      <c r="DK285" s="128"/>
      <c r="DL285" s="128"/>
      <c r="DM285" s="128"/>
      <c r="DN285" s="128"/>
      <c r="DO285" s="128"/>
      <c r="DP285" s="128"/>
      <c r="DQ285" s="128"/>
      <c r="DR285" s="128"/>
      <c r="DS285" s="128"/>
      <c r="DT285" s="128"/>
      <c r="DU285" s="128"/>
      <c r="DV285" s="128"/>
      <c r="DW285" s="128"/>
      <c r="DX285" s="128"/>
      <c r="DY285" s="128"/>
      <c r="DZ285" s="128"/>
      <c r="EA285" s="128"/>
      <c r="EB285" s="128"/>
      <c r="EC285" s="128"/>
      <c r="ED285" s="128"/>
      <c r="EE285" s="128"/>
      <c r="EF285" s="128"/>
      <c r="EG285" s="42"/>
      <c r="EH285" s="128"/>
      <c r="EI285" s="128"/>
      <c r="EJ285" s="128"/>
      <c r="EK285" s="128"/>
      <c r="EL285" s="128"/>
      <c r="EM285" s="128"/>
      <c r="EN285" s="128"/>
      <c r="EO285" s="128"/>
      <c r="EP285" s="128"/>
      <c r="EQ285" s="128"/>
      <c r="ER285" s="128"/>
      <c r="ES285" s="128"/>
      <c r="ET285" s="128"/>
      <c r="EU285" s="128"/>
      <c r="EV285" s="128"/>
      <c r="EW285" s="128"/>
      <c r="EX285" s="128"/>
      <c r="EY285" s="128"/>
      <c r="EZ285" s="128"/>
      <c r="FA285" s="128"/>
      <c r="FB285" s="128"/>
      <c r="FC285" s="128"/>
      <c r="FD285" s="128"/>
      <c r="FE285" s="128"/>
      <c r="FF285" s="128"/>
      <c r="FG285" s="128"/>
      <c r="FH285" s="128"/>
      <c r="FI285" s="128"/>
      <c r="FJ285" s="128"/>
      <c r="FK285" s="128"/>
      <c r="FL285" s="128"/>
      <c r="FM285" s="128"/>
      <c r="FN285" s="128"/>
      <c r="FO285" s="128"/>
      <c r="FP285" s="128"/>
      <c r="FQ285" s="42"/>
      <c r="FR285" s="42"/>
      <c r="FS285" s="42"/>
      <c r="FT285" s="42"/>
      <c r="FU285" s="42"/>
      <c r="FV285" s="128"/>
      <c r="FW285" s="128"/>
      <c r="FX285" s="128"/>
      <c r="FY285" s="128"/>
      <c r="FZ285" s="128"/>
      <c r="GA285" s="128"/>
      <c r="GB285" s="128"/>
      <c r="GC285" s="128"/>
      <c r="GD285" s="128"/>
      <c r="GE285" s="128"/>
      <c r="GF285" s="128"/>
      <c r="GG285" s="128"/>
      <c r="GH285" s="128"/>
      <c r="GI285" s="128"/>
      <c r="GJ285" s="128"/>
      <c r="GK285" s="128"/>
      <c r="GL285" s="128"/>
      <c r="GM285" s="128"/>
      <c r="GN285" s="128"/>
      <c r="GO285" s="128"/>
      <c r="GP285" s="128"/>
      <c r="GQ285" s="128"/>
      <c r="GR285" s="128"/>
      <c r="GS285" s="128"/>
      <c r="GT285" s="128"/>
      <c r="GU285" s="128"/>
      <c r="GV285" s="128"/>
      <c r="GW285" s="128"/>
      <c r="GX285" s="128"/>
      <c r="GY285" s="128"/>
      <c r="GZ285" s="128"/>
      <c r="HA285" s="128"/>
      <c r="HB285" s="128"/>
      <c r="HC285" s="128"/>
      <c r="HD285" s="128"/>
      <c r="HE285" s="128"/>
      <c r="HF285" s="128"/>
      <c r="HG285" s="128"/>
      <c r="HH285" s="128"/>
      <c r="HI285" s="128"/>
      <c r="HJ285" s="128"/>
      <c r="HK285" s="128"/>
      <c r="HL285" s="128"/>
      <c r="HM285" s="128"/>
      <c r="HN285" s="128"/>
      <c r="HO285" s="128"/>
      <c r="HP285" s="128"/>
      <c r="HQ285" s="128"/>
      <c r="HR285" s="128"/>
      <c r="HS285" s="128"/>
      <c r="HT285" s="128"/>
      <c r="HU285" s="128"/>
      <c r="HV285" s="128"/>
      <c r="HW285" s="128"/>
      <c r="HX285" s="128"/>
      <c r="HY285" s="128"/>
      <c r="HZ285" s="128"/>
      <c r="IA285" s="128"/>
      <c r="IB285" s="128"/>
      <c r="IC285" s="128"/>
      <c r="ID285" s="128"/>
      <c r="IE285" s="128"/>
      <c r="IF285" s="128"/>
      <c r="IG285" s="128"/>
      <c r="IH285" s="128"/>
      <c r="II285" s="128"/>
      <c r="IJ285" s="128"/>
      <c r="IK285" s="128"/>
      <c r="IL285" s="128"/>
      <c r="IM285" s="128"/>
      <c r="IN285" s="128"/>
      <c r="IO285" s="128"/>
      <c r="IP285" s="128"/>
      <c r="IQ285" s="128"/>
      <c r="IR285" s="128"/>
      <c r="IS285" s="128"/>
      <c r="IT285" s="128"/>
      <c r="IU285" s="128"/>
      <c r="IV285" s="128"/>
      <c r="IW285" s="128"/>
      <c r="IX285" s="128"/>
      <c r="IY285" s="128"/>
      <c r="IZ285" s="128"/>
      <c r="JA285" s="128"/>
    </row>
    <row r="286" spans="2:261" s="17" customFormat="1" x14ac:dyDescent="0.25">
      <c r="B286" s="33"/>
      <c r="F286" s="35"/>
      <c r="G286" s="111"/>
      <c r="H286" s="33"/>
      <c r="I286" s="33"/>
      <c r="J286" s="42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  <c r="AA286" s="128"/>
      <c r="AB286" s="128"/>
      <c r="AC286" s="128"/>
      <c r="AD286" s="128"/>
      <c r="AE286" s="128"/>
      <c r="AF286" s="128"/>
      <c r="AG286" s="128"/>
      <c r="AH286" s="128"/>
      <c r="AI286" s="128"/>
      <c r="AJ286" s="128"/>
      <c r="AK286" s="128"/>
      <c r="AL286" s="128"/>
      <c r="AM286" s="128"/>
      <c r="AN286" s="128"/>
      <c r="AO286" s="128"/>
      <c r="AP286" s="128"/>
      <c r="AQ286" s="128"/>
      <c r="AR286" s="128"/>
      <c r="AS286" s="128"/>
      <c r="AT286" s="128"/>
      <c r="AU286" s="128"/>
      <c r="AV286" s="128"/>
      <c r="AW286" s="128"/>
      <c r="AX286" s="128"/>
      <c r="AY286" s="128"/>
      <c r="AZ286" s="128"/>
      <c r="BA286" s="128"/>
      <c r="BB286" s="128"/>
      <c r="BC286" s="128"/>
      <c r="BD286" s="128"/>
      <c r="BE286" s="128"/>
      <c r="BF286" s="128"/>
      <c r="BG286" s="128"/>
      <c r="BH286" s="128"/>
      <c r="BI286" s="128"/>
      <c r="BJ286" s="128"/>
      <c r="BK286" s="128"/>
      <c r="BL286" s="128"/>
      <c r="BM286" s="42"/>
      <c r="BN286" s="42"/>
      <c r="BO286" s="42"/>
      <c r="BP286" s="42"/>
      <c r="BQ286" s="42"/>
      <c r="BR286" s="42"/>
      <c r="BS286" s="42"/>
      <c r="BT286" s="42"/>
      <c r="BU286" s="42"/>
      <c r="BV286" s="42"/>
      <c r="BW286" s="42"/>
      <c r="BX286" s="42"/>
      <c r="BY286" s="42"/>
      <c r="BZ286" s="128"/>
      <c r="CA286" s="128"/>
      <c r="CB286" s="128"/>
      <c r="CC286" s="128"/>
      <c r="CD286" s="128"/>
      <c r="CE286" s="128"/>
      <c r="CF286" s="128"/>
      <c r="CG286" s="128"/>
      <c r="CH286" s="128"/>
      <c r="CI286" s="128"/>
      <c r="CJ286" s="128"/>
      <c r="CK286" s="128"/>
      <c r="CL286" s="128"/>
      <c r="CM286" s="128"/>
      <c r="CN286" s="128"/>
      <c r="CO286" s="128"/>
      <c r="CP286" s="128"/>
      <c r="CQ286" s="128"/>
      <c r="CR286" s="128"/>
      <c r="CS286" s="128"/>
      <c r="CT286" s="128"/>
      <c r="CU286" s="128"/>
      <c r="CV286" s="128"/>
      <c r="CW286" s="42"/>
      <c r="CX286" s="128"/>
      <c r="CY286" s="128"/>
      <c r="CZ286" s="128"/>
      <c r="DA286" s="128"/>
      <c r="DB286" s="128"/>
      <c r="DC286" s="128"/>
      <c r="DD286" s="128"/>
      <c r="DE286" s="128"/>
      <c r="DF286" s="128"/>
      <c r="DG286" s="128"/>
      <c r="DH286" s="128"/>
      <c r="DI286" s="128"/>
      <c r="DJ286" s="128"/>
      <c r="DK286" s="128"/>
      <c r="DL286" s="128"/>
      <c r="DM286" s="128"/>
      <c r="DN286" s="128"/>
      <c r="DO286" s="128"/>
      <c r="DP286" s="128"/>
      <c r="DQ286" s="128"/>
      <c r="DR286" s="128"/>
      <c r="DS286" s="128"/>
      <c r="DT286" s="128"/>
      <c r="DU286" s="128"/>
      <c r="DV286" s="128"/>
      <c r="DW286" s="128"/>
      <c r="DX286" s="128"/>
      <c r="DY286" s="128"/>
      <c r="DZ286" s="128"/>
      <c r="EA286" s="128"/>
      <c r="EB286" s="128"/>
      <c r="EC286" s="128"/>
      <c r="ED286" s="128"/>
      <c r="EE286" s="128"/>
      <c r="EF286" s="128"/>
      <c r="EG286" s="42"/>
      <c r="EH286" s="128"/>
      <c r="EI286" s="128"/>
      <c r="EJ286" s="128"/>
      <c r="EK286" s="128"/>
      <c r="EL286" s="128"/>
      <c r="EM286" s="128"/>
      <c r="EN286" s="128"/>
      <c r="EO286" s="128"/>
      <c r="EP286" s="128"/>
      <c r="EQ286" s="128"/>
      <c r="ER286" s="128"/>
      <c r="ES286" s="128"/>
      <c r="ET286" s="128"/>
      <c r="EU286" s="128"/>
      <c r="EV286" s="128"/>
      <c r="EW286" s="128"/>
      <c r="EX286" s="128"/>
      <c r="EY286" s="128"/>
      <c r="EZ286" s="128"/>
      <c r="FA286" s="128"/>
      <c r="FB286" s="128"/>
      <c r="FC286" s="128"/>
      <c r="FD286" s="128"/>
      <c r="FE286" s="128"/>
      <c r="FF286" s="128"/>
      <c r="FG286" s="128"/>
      <c r="FH286" s="128"/>
      <c r="FI286" s="128"/>
      <c r="FJ286" s="128"/>
      <c r="FK286" s="128"/>
      <c r="FL286" s="128"/>
      <c r="FM286" s="128"/>
      <c r="FN286" s="128"/>
      <c r="FO286" s="128"/>
      <c r="FP286" s="128"/>
      <c r="FQ286" s="42"/>
      <c r="FR286" s="42"/>
      <c r="FS286" s="42"/>
      <c r="FT286" s="42"/>
      <c r="FU286" s="42"/>
      <c r="FV286" s="128"/>
      <c r="FW286" s="128"/>
      <c r="FX286" s="128"/>
      <c r="FY286" s="128"/>
      <c r="FZ286" s="128"/>
      <c r="GA286" s="128"/>
      <c r="GB286" s="128"/>
      <c r="GC286" s="128"/>
      <c r="GD286" s="128"/>
      <c r="GE286" s="128"/>
      <c r="GF286" s="128"/>
      <c r="GG286" s="128"/>
      <c r="GH286" s="128"/>
      <c r="GI286" s="128"/>
      <c r="GJ286" s="128"/>
      <c r="GK286" s="128"/>
      <c r="GL286" s="128"/>
      <c r="GM286" s="128"/>
      <c r="GN286" s="128"/>
      <c r="GO286" s="128"/>
      <c r="GP286" s="128"/>
      <c r="GQ286" s="128"/>
      <c r="GR286" s="128"/>
      <c r="GS286" s="128"/>
      <c r="GT286" s="128"/>
      <c r="GU286" s="128"/>
      <c r="GV286" s="128"/>
      <c r="GW286" s="128"/>
      <c r="GX286" s="128"/>
      <c r="GY286" s="128"/>
      <c r="GZ286" s="128"/>
      <c r="HA286" s="128"/>
      <c r="HB286" s="128"/>
      <c r="HC286" s="128"/>
      <c r="HD286" s="128"/>
      <c r="HE286" s="128"/>
      <c r="HF286" s="128"/>
      <c r="HG286" s="128"/>
      <c r="HH286" s="128"/>
      <c r="HI286" s="128"/>
      <c r="HJ286" s="128"/>
      <c r="HK286" s="128"/>
      <c r="HL286" s="128"/>
      <c r="HM286" s="128"/>
      <c r="HN286" s="128"/>
      <c r="HO286" s="128"/>
      <c r="HP286" s="128"/>
      <c r="HQ286" s="128"/>
      <c r="HR286" s="128"/>
      <c r="HS286" s="128"/>
      <c r="HT286" s="128"/>
      <c r="HU286" s="128"/>
      <c r="HV286" s="128"/>
      <c r="HW286" s="128"/>
      <c r="HX286" s="128"/>
      <c r="HY286" s="128"/>
      <c r="HZ286" s="128"/>
      <c r="IA286" s="128"/>
      <c r="IB286" s="128"/>
      <c r="IC286" s="128"/>
      <c r="ID286" s="128"/>
      <c r="IE286" s="128"/>
      <c r="IF286" s="128"/>
      <c r="IG286" s="128"/>
      <c r="IH286" s="128"/>
      <c r="II286" s="128"/>
      <c r="IJ286" s="128"/>
      <c r="IK286" s="128"/>
      <c r="IL286" s="128"/>
      <c r="IM286" s="128"/>
      <c r="IN286" s="128"/>
      <c r="IO286" s="128"/>
      <c r="IP286" s="128"/>
      <c r="IQ286" s="128"/>
      <c r="IR286" s="128"/>
      <c r="IS286" s="128"/>
      <c r="IT286" s="128"/>
      <c r="IU286" s="128"/>
      <c r="IV286" s="128"/>
      <c r="IW286" s="128"/>
      <c r="IX286" s="128"/>
      <c r="IY286" s="128"/>
      <c r="IZ286" s="128"/>
      <c r="JA286" s="128"/>
    </row>
    <row r="287" spans="2:261" s="17" customFormat="1" x14ac:dyDescent="0.25">
      <c r="B287" s="33"/>
      <c r="F287" s="35"/>
      <c r="G287" s="111"/>
      <c r="H287" s="33"/>
      <c r="I287" s="33"/>
      <c r="J287" s="42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  <c r="AA287" s="128"/>
      <c r="AB287" s="128"/>
      <c r="AC287" s="128"/>
      <c r="AD287" s="128"/>
      <c r="AE287" s="128"/>
      <c r="AF287" s="128"/>
      <c r="AG287" s="128"/>
      <c r="AH287" s="128"/>
      <c r="AI287" s="128"/>
      <c r="AJ287" s="128"/>
      <c r="AK287" s="128"/>
      <c r="AL287" s="128"/>
      <c r="AM287" s="128"/>
      <c r="AN287" s="128"/>
      <c r="AO287" s="128"/>
      <c r="AP287" s="128"/>
      <c r="AQ287" s="128"/>
      <c r="AR287" s="128"/>
      <c r="AS287" s="128"/>
      <c r="AT287" s="128"/>
      <c r="AU287" s="128"/>
      <c r="AV287" s="128"/>
      <c r="AW287" s="128"/>
      <c r="AX287" s="128"/>
      <c r="AY287" s="128"/>
      <c r="AZ287" s="128"/>
      <c r="BA287" s="128"/>
      <c r="BB287" s="128"/>
      <c r="BC287" s="128"/>
      <c r="BD287" s="128"/>
      <c r="BE287" s="128"/>
      <c r="BF287" s="128"/>
      <c r="BG287" s="128"/>
      <c r="BH287" s="128"/>
      <c r="BI287" s="128"/>
      <c r="BJ287" s="128"/>
      <c r="BK287" s="128"/>
      <c r="BL287" s="128"/>
      <c r="BM287" s="42"/>
      <c r="BN287" s="42"/>
      <c r="BO287" s="42"/>
      <c r="BP287" s="42"/>
      <c r="BQ287" s="42"/>
      <c r="BR287" s="42"/>
      <c r="BS287" s="42"/>
      <c r="BT287" s="42"/>
      <c r="BU287" s="42"/>
      <c r="BV287" s="42"/>
      <c r="BW287" s="42"/>
      <c r="BX287" s="42"/>
      <c r="BY287" s="42"/>
      <c r="BZ287" s="128"/>
      <c r="CA287" s="128"/>
      <c r="CB287" s="128"/>
      <c r="CC287" s="128"/>
      <c r="CD287" s="128"/>
      <c r="CE287" s="128"/>
      <c r="CF287" s="128"/>
      <c r="CG287" s="128"/>
      <c r="CH287" s="128"/>
      <c r="CI287" s="128"/>
      <c r="CJ287" s="128"/>
      <c r="CK287" s="128"/>
      <c r="CL287" s="128"/>
      <c r="CM287" s="128"/>
      <c r="CN287" s="128"/>
      <c r="CO287" s="128"/>
      <c r="CP287" s="128"/>
      <c r="CQ287" s="128"/>
      <c r="CR287" s="128"/>
      <c r="CS287" s="128"/>
      <c r="CT287" s="128"/>
      <c r="CU287" s="128"/>
      <c r="CV287" s="128"/>
      <c r="CW287" s="42"/>
      <c r="CX287" s="128"/>
      <c r="CY287" s="128"/>
      <c r="CZ287" s="128"/>
      <c r="DA287" s="128"/>
      <c r="DB287" s="128"/>
      <c r="DC287" s="128"/>
      <c r="DD287" s="128"/>
      <c r="DE287" s="128"/>
      <c r="DF287" s="128"/>
      <c r="DG287" s="128"/>
      <c r="DH287" s="128"/>
      <c r="DI287" s="128"/>
      <c r="DJ287" s="128"/>
      <c r="DK287" s="128"/>
      <c r="DL287" s="128"/>
      <c r="DM287" s="128"/>
      <c r="DN287" s="128"/>
      <c r="DO287" s="128"/>
      <c r="DP287" s="128"/>
      <c r="DQ287" s="128"/>
      <c r="DR287" s="128"/>
      <c r="DS287" s="128"/>
      <c r="DT287" s="128"/>
      <c r="DU287" s="128"/>
      <c r="DV287" s="128"/>
      <c r="DW287" s="128"/>
      <c r="DX287" s="128"/>
      <c r="DY287" s="128"/>
      <c r="DZ287" s="128"/>
      <c r="EA287" s="128"/>
      <c r="EB287" s="128"/>
      <c r="EC287" s="128"/>
      <c r="ED287" s="128"/>
      <c r="EE287" s="128"/>
      <c r="EF287" s="128"/>
      <c r="EG287" s="42"/>
      <c r="EH287" s="128"/>
      <c r="EI287" s="128"/>
      <c r="EJ287" s="128"/>
      <c r="EK287" s="128"/>
      <c r="EL287" s="128"/>
      <c r="EM287" s="128"/>
      <c r="EN287" s="128"/>
      <c r="EO287" s="128"/>
      <c r="EP287" s="128"/>
      <c r="EQ287" s="128"/>
      <c r="ER287" s="128"/>
      <c r="ES287" s="128"/>
      <c r="ET287" s="128"/>
      <c r="EU287" s="128"/>
      <c r="EV287" s="128"/>
      <c r="EW287" s="128"/>
      <c r="EX287" s="128"/>
      <c r="EY287" s="128"/>
      <c r="EZ287" s="128"/>
      <c r="FA287" s="128"/>
      <c r="FB287" s="128"/>
      <c r="FC287" s="128"/>
      <c r="FD287" s="128"/>
      <c r="FE287" s="128"/>
      <c r="FF287" s="128"/>
      <c r="FG287" s="128"/>
      <c r="FH287" s="128"/>
      <c r="FI287" s="128"/>
      <c r="FJ287" s="128"/>
      <c r="FK287" s="128"/>
      <c r="FL287" s="128"/>
      <c r="FM287" s="128"/>
      <c r="FN287" s="128"/>
      <c r="FO287" s="128"/>
      <c r="FP287" s="128"/>
      <c r="FQ287" s="42"/>
      <c r="FR287" s="42"/>
      <c r="FS287" s="42"/>
      <c r="FT287" s="42"/>
      <c r="FU287" s="42"/>
      <c r="FV287" s="128"/>
      <c r="FW287" s="128"/>
      <c r="FX287" s="128"/>
      <c r="FY287" s="128"/>
      <c r="FZ287" s="128"/>
      <c r="GA287" s="128"/>
      <c r="GB287" s="128"/>
      <c r="GC287" s="128"/>
      <c r="GD287" s="128"/>
      <c r="GE287" s="128"/>
      <c r="GF287" s="128"/>
      <c r="GG287" s="128"/>
      <c r="GH287" s="128"/>
      <c r="GI287" s="128"/>
      <c r="GJ287" s="128"/>
      <c r="GK287" s="128"/>
      <c r="GL287" s="128"/>
      <c r="GM287" s="128"/>
      <c r="GN287" s="128"/>
      <c r="GO287" s="128"/>
      <c r="GP287" s="128"/>
      <c r="GQ287" s="128"/>
      <c r="GR287" s="128"/>
      <c r="GS287" s="128"/>
      <c r="GT287" s="128"/>
      <c r="GU287" s="128"/>
      <c r="GV287" s="128"/>
      <c r="GW287" s="128"/>
      <c r="GX287" s="128"/>
      <c r="GY287" s="128"/>
      <c r="GZ287" s="128"/>
      <c r="HA287" s="128"/>
      <c r="HB287" s="128"/>
      <c r="HC287" s="128"/>
      <c r="HD287" s="128"/>
      <c r="HE287" s="128"/>
      <c r="HF287" s="128"/>
      <c r="HG287" s="128"/>
      <c r="HH287" s="128"/>
      <c r="HI287" s="128"/>
      <c r="HJ287" s="128"/>
      <c r="HK287" s="128"/>
      <c r="HL287" s="128"/>
      <c r="HM287" s="128"/>
      <c r="HN287" s="128"/>
      <c r="HO287" s="128"/>
      <c r="HP287" s="128"/>
      <c r="HQ287" s="128"/>
      <c r="HR287" s="128"/>
      <c r="HS287" s="128"/>
      <c r="HT287" s="128"/>
      <c r="HU287" s="128"/>
      <c r="HV287" s="128"/>
      <c r="HW287" s="128"/>
      <c r="HX287" s="128"/>
      <c r="HY287" s="128"/>
      <c r="HZ287" s="128"/>
      <c r="IA287" s="128"/>
      <c r="IB287" s="128"/>
      <c r="IC287" s="128"/>
      <c r="ID287" s="128"/>
      <c r="IE287" s="128"/>
      <c r="IF287" s="128"/>
      <c r="IG287" s="128"/>
      <c r="IH287" s="128"/>
      <c r="II287" s="128"/>
      <c r="IJ287" s="128"/>
      <c r="IK287" s="128"/>
      <c r="IL287" s="128"/>
      <c r="IM287" s="128"/>
      <c r="IN287" s="128"/>
      <c r="IO287" s="128"/>
      <c r="IP287" s="128"/>
      <c r="IQ287" s="128"/>
      <c r="IR287" s="128"/>
      <c r="IS287" s="128"/>
      <c r="IT287" s="128"/>
      <c r="IU287" s="128"/>
      <c r="IV287" s="128"/>
      <c r="IW287" s="128"/>
      <c r="IX287" s="128"/>
      <c r="IY287" s="128"/>
      <c r="IZ287" s="128"/>
      <c r="JA287" s="128"/>
    </row>
    <row r="288" spans="2:261" s="17" customFormat="1" x14ac:dyDescent="0.25">
      <c r="B288" s="33"/>
      <c r="F288" s="35"/>
      <c r="G288" s="111"/>
      <c r="H288" s="33"/>
      <c r="I288" s="33"/>
      <c r="J288" s="42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  <c r="AA288" s="128"/>
      <c r="AB288" s="128"/>
      <c r="AC288" s="128"/>
      <c r="AD288" s="128"/>
      <c r="AE288" s="128"/>
      <c r="AF288" s="128"/>
      <c r="AG288" s="128"/>
      <c r="AH288" s="128"/>
      <c r="AI288" s="128"/>
      <c r="AJ288" s="128"/>
      <c r="AK288" s="128"/>
      <c r="AL288" s="128"/>
      <c r="AM288" s="128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42"/>
      <c r="BN288" s="42"/>
      <c r="BO288" s="42"/>
      <c r="BP288" s="42"/>
      <c r="BQ288" s="42"/>
      <c r="BR288" s="42"/>
      <c r="BS288" s="42"/>
      <c r="BT288" s="42"/>
      <c r="BU288" s="42"/>
      <c r="BV288" s="42"/>
      <c r="BW288" s="42"/>
      <c r="BX288" s="42"/>
      <c r="BY288" s="42"/>
      <c r="BZ288" s="128"/>
      <c r="CA288" s="128"/>
      <c r="CB288" s="128"/>
      <c r="CC288" s="128"/>
      <c r="CD288" s="128"/>
      <c r="CE288" s="128"/>
      <c r="CF288" s="128"/>
      <c r="CG288" s="128"/>
      <c r="CH288" s="128"/>
      <c r="CI288" s="128"/>
      <c r="CJ288" s="128"/>
      <c r="CK288" s="128"/>
      <c r="CL288" s="128"/>
      <c r="CM288" s="128"/>
      <c r="CN288" s="128"/>
      <c r="CO288" s="128"/>
      <c r="CP288" s="128"/>
      <c r="CQ288" s="128"/>
      <c r="CR288" s="128"/>
      <c r="CS288" s="128"/>
      <c r="CT288" s="128"/>
      <c r="CU288" s="128"/>
      <c r="CV288" s="128"/>
      <c r="CW288" s="42"/>
      <c r="CX288" s="128"/>
      <c r="CY288" s="128"/>
      <c r="CZ288" s="128"/>
      <c r="DA288" s="128"/>
      <c r="DB288" s="128"/>
      <c r="DC288" s="128"/>
      <c r="DD288" s="128"/>
      <c r="DE288" s="128"/>
      <c r="DF288" s="128"/>
      <c r="DG288" s="128"/>
      <c r="DH288" s="128"/>
      <c r="DI288" s="128"/>
      <c r="DJ288" s="128"/>
      <c r="DK288" s="128"/>
      <c r="DL288" s="128"/>
      <c r="DM288" s="128"/>
      <c r="DN288" s="128"/>
      <c r="DO288" s="128"/>
      <c r="DP288" s="128"/>
      <c r="DQ288" s="128"/>
      <c r="DR288" s="128"/>
      <c r="DS288" s="128"/>
      <c r="DT288" s="128"/>
      <c r="DU288" s="128"/>
      <c r="DV288" s="128"/>
      <c r="DW288" s="128"/>
      <c r="DX288" s="128"/>
      <c r="DY288" s="128"/>
      <c r="DZ288" s="128"/>
      <c r="EA288" s="128"/>
      <c r="EB288" s="128"/>
      <c r="EC288" s="128"/>
      <c r="ED288" s="128"/>
      <c r="EE288" s="128"/>
      <c r="EF288" s="128"/>
      <c r="EG288" s="42"/>
      <c r="EH288" s="128"/>
      <c r="EI288" s="128"/>
      <c r="EJ288" s="128"/>
      <c r="EK288" s="128"/>
      <c r="EL288" s="128"/>
      <c r="EM288" s="128"/>
      <c r="EN288" s="128"/>
      <c r="EO288" s="128"/>
      <c r="EP288" s="128"/>
      <c r="EQ288" s="128"/>
      <c r="ER288" s="128"/>
      <c r="ES288" s="128"/>
      <c r="ET288" s="128"/>
      <c r="EU288" s="128"/>
      <c r="EV288" s="128"/>
      <c r="EW288" s="128"/>
      <c r="EX288" s="128"/>
      <c r="EY288" s="128"/>
      <c r="EZ288" s="128"/>
      <c r="FA288" s="128"/>
      <c r="FB288" s="128"/>
      <c r="FC288" s="128"/>
      <c r="FD288" s="128"/>
      <c r="FE288" s="128"/>
      <c r="FF288" s="128"/>
      <c r="FG288" s="128"/>
      <c r="FH288" s="128"/>
      <c r="FI288" s="128"/>
      <c r="FJ288" s="128"/>
      <c r="FK288" s="128"/>
      <c r="FL288" s="128"/>
      <c r="FM288" s="128"/>
      <c r="FN288" s="128"/>
      <c r="FO288" s="128"/>
      <c r="FP288" s="128"/>
      <c r="FQ288" s="42"/>
      <c r="FR288" s="42"/>
      <c r="FS288" s="42"/>
      <c r="FT288" s="42"/>
      <c r="FU288" s="42"/>
      <c r="FV288" s="128"/>
      <c r="FW288" s="128"/>
      <c r="FX288" s="128"/>
      <c r="FY288" s="128"/>
      <c r="FZ288" s="128"/>
      <c r="GA288" s="128"/>
      <c r="GB288" s="128"/>
      <c r="GC288" s="128"/>
      <c r="GD288" s="128"/>
      <c r="GE288" s="128"/>
      <c r="GF288" s="128"/>
      <c r="GG288" s="128"/>
      <c r="GH288" s="128"/>
      <c r="GI288" s="128"/>
      <c r="GJ288" s="128"/>
      <c r="GK288" s="128"/>
      <c r="GL288" s="128"/>
      <c r="GM288" s="128"/>
      <c r="GN288" s="128"/>
      <c r="GO288" s="128"/>
      <c r="GP288" s="128"/>
      <c r="GQ288" s="128"/>
      <c r="GR288" s="128"/>
      <c r="GS288" s="128"/>
      <c r="GT288" s="128"/>
      <c r="GU288" s="128"/>
      <c r="GV288" s="128"/>
      <c r="GW288" s="128"/>
      <c r="GX288" s="128"/>
      <c r="GY288" s="128"/>
      <c r="GZ288" s="128"/>
      <c r="HA288" s="128"/>
      <c r="HB288" s="128"/>
      <c r="HC288" s="128"/>
      <c r="HD288" s="128"/>
      <c r="HE288" s="128"/>
      <c r="HF288" s="128"/>
      <c r="HG288" s="128"/>
      <c r="HH288" s="128"/>
      <c r="HI288" s="128"/>
      <c r="HJ288" s="128"/>
      <c r="HK288" s="128"/>
      <c r="HL288" s="128"/>
      <c r="HM288" s="128"/>
      <c r="HN288" s="128"/>
      <c r="HO288" s="128"/>
      <c r="HP288" s="128"/>
      <c r="HQ288" s="128"/>
      <c r="HR288" s="128"/>
      <c r="HS288" s="128"/>
      <c r="HT288" s="128"/>
      <c r="HU288" s="128"/>
      <c r="HV288" s="128"/>
      <c r="HW288" s="128"/>
      <c r="HX288" s="128"/>
      <c r="HY288" s="128"/>
      <c r="HZ288" s="128"/>
      <c r="IA288" s="128"/>
      <c r="IB288" s="128"/>
      <c r="IC288" s="128"/>
      <c r="ID288" s="128"/>
      <c r="IE288" s="128"/>
      <c r="IF288" s="128"/>
      <c r="IG288" s="128"/>
      <c r="IH288" s="128"/>
      <c r="II288" s="128"/>
      <c r="IJ288" s="128"/>
      <c r="IK288" s="128"/>
      <c r="IL288" s="128"/>
      <c r="IM288" s="128"/>
      <c r="IN288" s="128"/>
      <c r="IO288" s="128"/>
      <c r="IP288" s="128"/>
      <c r="IQ288" s="128"/>
      <c r="IR288" s="128"/>
      <c r="IS288" s="128"/>
      <c r="IT288" s="128"/>
      <c r="IU288" s="128"/>
      <c r="IV288" s="128"/>
      <c r="IW288" s="128"/>
      <c r="IX288" s="128"/>
      <c r="IY288" s="128"/>
      <c r="IZ288" s="128"/>
      <c r="JA288" s="128"/>
    </row>
    <row r="289" spans="2:261" s="17" customFormat="1" x14ac:dyDescent="0.25">
      <c r="B289" s="33"/>
      <c r="F289" s="35"/>
      <c r="G289" s="111"/>
      <c r="H289" s="33"/>
      <c r="I289" s="33"/>
      <c r="J289" s="42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  <c r="AA289" s="128"/>
      <c r="AB289" s="128"/>
      <c r="AC289" s="128"/>
      <c r="AD289" s="128"/>
      <c r="AE289" s="128"/>
      <c r="AF289" s="128"/>
      <c r="AG289" s="128"/>
      <c r="AH289" s="128"/>
      <c r="AI289" s="128"/>
      <c r="AJ289" s="128"/>
      <c r="AK289" s="128"/>
      <c r="AL289" s="128"/>
      <c r="AM289" s="128"/>
      <c r="AN289" s="128"/>
      <c r="AO289" s="128"/>
      <c r="AP289" s="128"/>
      <c r="AQ289" s="128"/>
      <c r="AR289" s="128"/>
      <c r="AS289" s="128"/>
      <c r="AT289" s="128"/>
      <c r="AU289" s="128"/>
      <c r="AV289" s="128"/>
      <c r="AW289" s="128"/>
      <c r="AX289" s="128"/>
      <c r="AY289" s="128"/>
      <c r="AZ289" s="128"/>
      <c r="BA289" s="128"/>
      <c r="BB289" s="128"/>
      <c r="BC289" s="128"/>
      <c r="BD289" s="128"/>
      <c r="BE289" s="128"/>
      <c r="BF289" s="128"/>
      <c r="BG289" s="128"/>
      <c r="BH289" s="128"/>
      <c r="BI289" s="128"/>
      <c r="BJ289" s="128"/>
      <c r="BK289" s="128"/>
      <c r="BL289" s="128"/>
      <c r="BM289" s="42"/>
      <c r="BN289" s="42"/>
      <c r="BO289" s="42"/>
      <c r="BP289" s="42"/>
      <c r="BQ289" s="42"/>
      <c r="BR289" s="42"/>
      <c r="BS289" s="42"/>
      <c r="BT289" s="42"/>
      <c r="BU289" s="42"/>
      <c r="BV289" s="42"/>
      <c r="BW289" s="42"/>
      <c r="BX289" s="42"/>
      <c r="BY289" s="42"/>
      <c r="BZ289" s="128"/>
      <c r="CA289" s="128"/>
      <c r="CB289" s="128"/>
      <c r="CC289" s="128"/>
      <c r="CD289" s="128"/>
      <c r="CE289" s="128"/>
      <c r="CF289" s="128"/>
      <c r="CG289" s="128"/>
      <c r="CH289" s="128"/>
      <c r="CI289" s="128"/>
      <c r="CJ289" s="128"/>
      <c r="CK289" s="128"/>
      <c r="CL289" s="128"/>
      <c r="CM289" s="128"/>
      <c r="CN289" s="128"/>
      <c r="CO289" s="128"/>
      <c r="CP289" s="128"/>
      <c r="CQ289" s="128"/>
      <c r="CR289" s="128"/>
      <c r="CS289" s="128"/>
      <c r="CT289" s="128"/>
      <c r="CU289" s="128"/>
      <c r="CV289" s="128"/>
      <c r="CW289" s="42"/>
      <c r="CX289" s="128"/>
      <c r="CY289" s="128"/>
      <c r="CZ289" s="128"/>
      <c r="DA289" s="128"/>
      <c r="DB289" s="128"/>
      <c r="DC289" s="128"/>
      <c r="DD289" s="128"/>
      <c r="DE289" s="128"/>
      <c r="DF289" s="128"/>
      <c r="DG289" s="128"/>
      <c r="DH289" s="128"/>
      <c r="DI289" s="128"/>
      <c r="DJ289" s="128"/>
      <c r="DK289" s="128"/>
      <c r="DL289" s="128"/>
      <c r="DM289" s="128"/>
      <c r="DN289" s="128"/>
      <c r="DO289" s="128"/>
      <c r="DP289" s="128"/>
      <c r="DQ289" s="128"/>
      <c r="DR289" s="128"/>
      <c r="DS289" s="128"/>
      <c r="DT289" s="128"/>
      <c r="DU289" s="128"/>
      <c r="DV289" s="128"/>
      <c r="DW289" s="128"/>
      <c r="DX289" s="128"/>
      <c r="DY289" s="128"/>
      <c r="DZ289" s="128"/>
      <c r="EA289" s="128"/>
      <c r="EB289" s="128"/>
      <c r="EC289" s="128"/>
      <c r="ED289" s="128"/>
      <c r="EE289" s="128"/>
      <c r="EF289" s="128"/>
      <c r="EG289" s="42"/>
      <c r="EH289" s="128"/>
      <c r="EI289" s="128"/>
      <c r="EJ289" s="128"/>
      <c r="EK289" s="128"/>
      <c r="EL289" s="128"/>
      <c r="EM289" s="128"/>
      <c r="EN289" s="128"/>
      <c r="EO289" s="128"/>
      <c r="EP289" s="128"/>
      <c r="EQ289" s="128"/>
      <c r="ER289" s="128"/>
      <c r="ES289" s="128"/>
      <c r="ET289" s="128"/>
      <c r="EU289" s="128"/>
      <c r="EV289" s="128"/>
      <c r="EW289" s="128"/>
      <c r="EX289" s="128"/>
      <c r="EY289" s="128"/>
      <c r="EZ289" s="128"/>
      <c r="FA289" s="128"/>
      <c r="FB289" s="128"/>
      <c r="FC289" s="128"/>
      <c r="FD289" s="128"/>
      <c r="FE289" s="128"/>
      <c r="FF289" s="128"/>
      <c r="FG289" s="128"/>
      <c r="FH289" s="128"/>
      <c r="FI289" s="128"/>
      <c r="FJ289" s="128"/>
      <c r="FK289" s="128"/>
      <c r="FL289" s="128"/>
      <c r="FM289" s="128"/>
      <c r="FN289" s="128"/>
      <c r="FO289" s="128"/>
      <c r="FP289" s="128"/>
      <c r="FQ289" s="42"/>
      <c r="FR289" s="42"/>
      <c r="FS289" s="42"/>
      <c r="FT289" s="42"/>
      <c r="FU289" s="42"/>
      <c r="FV289" s="128"/>
      <c r="FW289" s="128"/>
      <c r="FX289" s="128"/>
      <c r="FY289" s="128"/>
      <c r="FZ289" s="128"/>
      <c r="GA289" s="128"/>
      <c r="GB289" s="128"/>
      <c r="GC289" s="128"/>
      <c r="GD289" s="128"/>
      <c r="GE289" s="128"/>
      <c r="GF289" s="128"/>
      <c r="GG289" s="128"/>
      <c r="GH289" s="128"/>
      <c r="GI289" s="128"/>
      <c r="GJ289" s="128"/>
      <c r="GK289" s="128"/>
      <c r="GL289" s="128"/>
      <c r="GM289" s="128"/>
      <c r="GN289" s="128"/>
      <c r="GO289" s="128"/>
      <c r="GP289" s="128"/>
      <c r="GQ289" s="128"/>
      <c r="GR289" s="128"/>
      <c r="GS289" s="128"/>
      <c r="GT289" s="128"/>
      <c r="GU289" s="128"/>
      <c r="GV289" s="128"/>
      <c r="GW289" s="128"/>
      <c r="GX289" s="128"/>
      <c r="GY289" s="128"/>
      <c r="GZ289" s="128"/>
      <c r="HA289" s="128"/>
      <c r="HB289" s="128"/>
      <c r="HC289" s="128"/>
      <c r="HD289" s="128"/>
      <c r="HE289" s="128"/>
      <c r="HF289" s="128"/>
      <c r="HG289" s="128"/>
      <c r="HH289" s="128"/>
      <c r="HI289" s="128"/>
      <c r="HJ289" s="128"/>
      <c r="HK289" s="128"/>
      <c r="HL289" s="128"/>
      <c r="HM289" s="128"/>
      <c r="HN289" s="128"/>
      <c r="HO289" s="128"/>
      <c r="HP289" s="128"/>
      <c r="HQ289" s="128"/>
      <c r="HR289" s="128"/>
      <c r="HS289" s="128"/>
      <c r="HT289" s="128"/>
      <c r="HU289" s="128"/>
      <c r="HV289" s="128"/>
      <c r="HW289" s="128"/>
      <c r="HX289" s="128"/>
      <c r="HY289" s="128"/>
      <c r="HZ289" s="128"/>
      <c r="IA289" s="128"/>
      <c r="IB289" s="128"/>
      <c r="IC289" s="128"/>
      <c r="ID289" s="128"/>
      <c r="IE289" s="128"/>
      <c r="IF289" s="128"/>
      <c r="IG289" s="128"/>
      <c r="IH289" s="128"/>
      <c r="II289" s="128"/>
      <c r="IJ289" s="128"/>
      <c r="IK289" s="128"/>
      <c r="IL289" s="128"/>
      <c r="IM289" s="128"/>
      <c r="IN289" s="128"/>
      <c r="IO289" s="128"/>
      <c r="IP289" s="128"/>
      <c r="IQ289" s="128"/>
      <c r="IR289" s="128"/>
      <c r="IS289" s="128"/>
      <c r="IT289" s="128"/>
      <c r="IU289" s="128"/>
      <c r="IV289" s="128"/>
      <c r="IW289" s="128"/>
      <c r="IX289" s="128"/>
      <c r="IY289" s="128"/>
      <c r="IZ289" s="128"/>
      <c r="JA289" s="128"/>
    </row>
    <row r="290" spans="2:261" s="17" customFormat="1" x14ac:dyDescent="0.25">
      <c r="B290" s="33"/>
      <c r="F290" s="35"/>
      <c r="G290" s="111"/>
      <c r="H290" s="33"/>
      <c r="I290" s="33"/>
      <c r="J290" s="42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  <c r="AA290" s="128"/>
      <c r="AB290" s="128"/>
      <c r="AC290" s="128"/>
      <c r="AD290" s="128"/>
      <c r="AE290" s="128"/>
      <c r="AF290" s="128"/>
      <c r="AG290" s="128"/>
      <c r="AH290" s="128"/>
      <c r="AI290" s="128"/>
      <c r="AJ290" s="128"/>
      <c r="AK290" s="128"/>
      <c r="AL290" s="128"/>
      <c r="AM290" s="128"/>
      <c r="AN290" s="128"/>
      <c r="AO290" s="128"/>
      <c r="AP290" s="128"/>
      <c r="AQ290" s="128"/>
      <c r="AR290" s="128"/>
      <c r="AS290" s="128"/>
      <c r="AT290" s="128"/>
      <c r="AU290" s="128"/>
      <c r="AV290" s="128"/>
      <c r="AW290" s="128"/>
      <c r="AX290" s="128"/>
      <c r="AY290" s="128"/>
      <c r="AZ290" s="128"/>
      <c r="BA290" s="128"/>
      <c r="BB290" s="128"/>
      <c r="BC290" s="128"/>
      <c r="BD290" s="128"/>
      <c r="BE290" s="128"/>
      <c r="BF290" s="128"/>
      <c r="BG290" s="128"/>
      <c r="BH290" s="128"/>
      <c r="BI290" s="128"/>
      <c r="BJ290" s="128"/>
      <c r="BK290" s="128"/>
      <c r="BL290" s="128"/>
      <c r="BM290" s="42"/>
      <c r="BN290" s="42"/>
      <c r="BO290" s="42"/>
      <c r="BP290" s="42"/>
      <c r="BQ290" s="42"/>
      <c r="BR290" s="42"/>
      <c r="BS290" s="42"/>
      <c r="BT290" s="42"/>
      <c r="BU290" s="42"/>
      <c r="BV290" s="42"/>
      <c r="BW290" s="42"/>
      <c r="BX290" s="42"/>
      <c r="BY290" s="42"/>
      <c r="BZ290" s="128"/>
      <c r="CA290" s="128"/>
      <c r="CB290" s="128"/>
      <c r="CC290" s="128"/>
      <c r="CD290" s="128"/>
      <c r="CE290" s="128"/>
      <c r="CF290" s="128"/>
      <c r="CG290" s="128"/>
      <c r="CH290" s="128"/>
      <c r="CI290" s="128"/>
      <c r="CJ290" s="128"/>
      <c r="CK290" s="128"/>
      <c r="CL290" s="128"/>
      <c r="CM290" s="128"/>
      <c r="CN290" s="128"/>
      <c r="CO290" s="128"/>
      <c r="CP290" s="128"/>
      <c r="CQ290" s="128"/>
      <c r="CR290" s="128"/>
      <c r="CS290" s="128"/>
      <c r="CT290" s="128"/>
      <c r="CU290" s="128"/>
      <c r="CV290" s="128"/>
      <c r="CW290" s="42"/>
      <c r="CX290" s="128"/>
      <c r="CY290" s="128"/>
      <c r="CZ290" s="128"/>
      <c r="DA290" s="128"/>
      <c r="DB290" s="128"/>
      <c r="DC290" s="128"/>
      <c r="DD290" s="128"/>
      <c r="DE290" s="128"/>
      <c r="DF290" s="128"/>
      <c r="DG290" s="128"/>
      <c r="DH290" s="128"/>
      <c r="DI290" s="128"/>
      <c r="DJ290" s="128"/>
      <c r="DK290" s="128"/>
      <c r="DL290" s="128"/>
      <c r="DM290" s="128"/>
      <c r="DN290" s="128"/>
      <c r="DO290" s="128"/>
      <c r="DP290" s="128"/>
      <c r="DQ290" s="128"/>
      <c r="DR290" s="128"/>
      <c r="DS290" s="128"/>
      <c r="DT290" s="128"/>
      <c r="DU290" s="128"/>
      <c r="DV290" s="128"/>
      <c r="DW290" s="128"/>
      <c r="DX290" s="128"/>
      <c r="DY290" s="128"/>
      <c r="DZ290" s="128"/>
      <c r="EA290" s="128"/>
      <c r="EB290" s="128"/>
      <c r="EC290" s="128"/>
      <c r="ED290" s="128"/>
      <c r="EE290" s="128"/>
      <c r="EF290" s="128"/>
      <c r="EG290" s="42"/>
      <c r="EH290" s="128"/>
      <c r="EI290" s="128"/>
      <c r="EJ290" s="128"/>
      <c r="EK290" s="128"/>
      <c r="EL290" s="128"/>
      <c r="EM290" s="128"/>
      <c r="EN290" s="128"/>
      <c r="EO290" s="128"/>
      <c r="EP290" s="128"/>
      <c r="EQ290" s="128"/>
      <c r="ER290" s="128"/>
      <c r="ES290" s="128"/>
      <c r="ET290" s="128"/>
      <c r="EU290" s="128"/>
      <c r="EV290" s="128"/>
      <c r="EW290" s="128"/>
      <c r="EX290" s="128"/>
      <c r="EY290" s="128"/>
      <c r="EZ290" s="128"/>
      <c r="FA290" s="128"/>
      <c r="FB290" s="128"/>
      <c r="FC290" s="128"/>
      <c r="FD290" s="128"/>
      <c r="FE290" s="128"/>
      <c r="FF290" s="128"/>
      <c r="FG290" s="128"/>
      <c r="FH290" s="128"/>
      <c r="FI290" s="128"/>
      <c r="FJ290" s="128"/>
      <c r="FK290" s="128"/>
      <c r="FL290" s="128"/>
      <c r="FM290" s="128"/>
      <c r="FN290" s="128"/>
      <c r="FO290" s="128"/>
      <c r="FP290" s="128"/>
      <c r="FQ290" s="42"/>
      <c r="FR290" s="42"/>
      <c r="FS290" s="42"/>
      <c r="FT290" s="42"/>
      <c r="FU290" s="42"/>
      <c r="FV290" s="128"/>
      <c r="FW290" s="128"/>
      <c r="FX290" s="128"/>
      <c r="FY290" s="128"/>
      <c r="FZ290" s="128"/>
      <c r="GA290" s="128"/>
      <c r="GB290" s="128"/>
      <c r="GC290" s="128"/>
      <c r="GD290" s="128"/>
      <c r="GE290" s="128"/>
      <c r="GF290" s="128"/>
      <c r="GG290" s="128"/>
      <c r="GH290" s="128"/>
      <c r="GI290" s="128"/>
      <c r="GJ290" s="128"/>
      <c r="GK290" s="128"/>
      <c r="GL290" s="128"/>
      <c r="GM290" s="128"/>
      <c r="GN290" s="128"/>
      <c r="GO290" s="128"/>
      <c r="GP290" s="128"/>
      <c r="GQ290" s="128"/>
      <c r="GR290" s="128"/>
      <c r="GS290" s="128"/>
      <c r="GT290" s="128"/>
      <c r="GU290" s="128"/>
      <c r="GV290" s="128"/>
      <c r="GW290" s="128"/>
      <c r="GX290" s="128"/>
      <c r="GY290" s="128"/>
      <c r="GZ290" s="128"/>
      <c r="HA290" s="128"/>
      <c r="HB290" s="128"/>
      <c r="HC290" s="128"/>
      <c r="HD290" s="128"/>
      <c r="HE290" s="128"/>
      <c r="HF290" s="128"/>
      <c r="HG290" s="128"/>
      <c r="HH290" s="128"/>
      <c r="HI290" s="128"/>
      <c r="HJ290" s="128"/>
      <c r="HK290" s="128"/>
      <c r="HL290" s="128"/>
      <c r="HM290" s="128"/>
      <c r="HN290" s="128"/>
      <c r="HO290" s="128"/>
      <c r="HP290" s="128"/>
      <c r="HQ290" s="128"/>
      <c r="HR290" s="128"/>
      <c r="HS290" s="128"/>
      <c r="HT290" s="128"/>
      <c r="HU290" s="128"/>
      <c r="HV290" s="128"/>
      <c r="HW290" s="128"/>
      <c r="HX290" s="128"/>
      <c r="HY290" s="128"/>
      <c r="HZ290" s="128"/>
      <c r="IA290" s="128"/>
      <c r="IB290" s="128"/>
      <c r="IC290" s="128"/>
      <c r="ID290" s="128"/>
      <c r="IE290" s="128"/>
      <c r="IF290" s="128"/>
      <c r="IG290" s="128"/>
      <c r="IH290" s="128"/>
      <c r="II290" s="128"/>
      <c r="IJ290" s="128"/>
      <c r="IK290" s="128"/>
      <c r="IL290" s="128"/>
      <c r="IM290" s="128"/>
      <c r="IN290" s="128"/>
      <c r="IO290" s="128"/>
      <c r="IP290" s="128"/>
      <c r="IQ290" s="128"/>
      <c r="IR290" s="128"/>
      <c r="IS290" s="128"/>
      <c r="IT290" s="128"/>
      <c r="IU290" s="128"/>
      <c r="IV290" s="128"/>
      <c r="IW290" s="128"/>
      <c r="IX290" s="128"/>
      <c r="IY290" s="128"/>
      <c r="IZ290" s="128"/>
      <c r="JA290" s="128"/>
    </row>
    <row r="291" spans="2:261" s="17" customFormat="1" x14ac:dyDescent="0.25">
      <c r="B291" s="33"/>
      <c r="F291" s="35"/>
      <c r="G291" s="111"/>
      <c r="H291" s="33"/>
      <c r="I291" s="33"/>
      <c r="J291" s="42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  <c r="AA291" s="128"/>
      <c r="AB291" s="128"/>
      <c r="AC291" s="128"/>
      <c r="AD291" s="128"/>
      <c r="AE291" s="128"/>
      <c r="AF291" s="128"/>
      <c r="AG291" s="128"/>
      <c r="AH291" s="128"/>
      <c r="AI291" s="128"/>
      <c r="AJ291" s="128"/>
      <c r="AK291" s="128"/>
      <c r="AL291" s="128"/>
      <c r="AM291" s="128"/>
      <c r="AN291" s="128"/>
      <c r="AO291" s="128"/>
      <c r="AP291" s="128"/>
      <c r="AQ291" s="128"/>
      <c r="AR291" s="128"/>
      <c r="AS291" s="128"/>
      <c r="AT291" s="128"/>
      <c r="AU291" s="128"/>
      <c r="AV291" s="128"/>
      <c r="AW291" s="128"/>
      <c r="AX291" s="128"/>
      <c r="AY291" s="128"/>
      <c r="AZ291" s="128"/>
      <c r="BA291" s="128"/>
      <c r="BB291" s="128"/>
      <c r="BC291" s="128"/>
      <c r="BD291" s="128"/>
      <c r="BE291" s="128"/>
      <c r="BF291" s="128"/>
      <c r="BG291" s="128"/>
      <c r="BH291" s="128"/>
      <c r="BI291" s="128"/>
      <c r="BJ291" s="128"/>
      <c r="BK291" s="128"/>
      <c r="BL291" s="128"/>
      <c r="BM291" s="42"/>
      <c r="BN291" s="42"/>
      <c r="BO291" s="42"/>
      <c r="BP291" s="42"/>
      <c r="BQ291" s="42"/>
      <c r="BR291" s="42"/>
      <c r="BS291" s="42"/>
      <c r="BT291" s="42"/>
      <c r="BU291" s="42"/>
      <c r="BV291" s="42"/>
      <c r="BW291" s="42"/>
      <c r="BX291" s="42"/>
      <c r="BY291" s="42"/>
      <c r="BZ291" s="128"/>
      <c r="CA291" s="128"/>
      <c r="CB291" s="128"/>
      <c r="CC291" s="128"/>
      <c r="CD291" s="128"/>
      <c r="CE291" s="128"/>
      <c r="CF291" s="128"/>
      <c r="CG291" s="128"/>
      <c r="CH291" s="128"/>
      <c r="CI291" s="128"/>
      <c r="CJ291" s="128"/>
      <c r="CK291" s="128"/>
      <c r="CL291" s="128"/>
      <c r="CM291" s="128"/>
      <c r="CN291" s="128"/>
      <c r="CO291" s="128"/>
      <c r="CP291" s="128"/>
      <c r="CQ291" s="128"/>
      <c r="CR291" s="128"/>
      <c r="CS291" s="128"/>
      <c r="CT291" s="128"/>
      <c r="CU291" s="128"/>
      <c r="CV291" s="128"/>
      <c r="CW291" s="42"/>
      <c r="CX291" s="128"/>
      <c r="CY291" s="128"/>
      <c r="CZ291" s="128"/>
      <c r="DA291" s="128"/>
      <c r="DB291" s="128"/>
      <c r="DC291" s="128"/>
      <c r="DD291" s="128"/>
      <c r="DE291" s="128"/>
      <c r="DF291" s="128"/>
      <c r="DG291" s="128"/>
      <c r="DH291" s="128"/>
      <c r="DI291" s="128"/>
      <c r="DJ291" s="128"/>
      <c r="DK291" s="128"/>
      <c r="DL291" s="128"/>
      <c r="DM291" s="128"/>
      <c r="DN291" s="128"/>
      <c r="DO291" s="128"/>
      <c r="DP291" s="128"/>
      <c r="DQ291" s="128"/>
      <c r="DR291" s="128"/>
      <c r="DS291" s="128"/>
      <c r="DT291" s="128"/>
      <c r="DU291" s="128"/>
      <c r="DV291" s="128"/>
      <c r="DW291" s="128"/>
      <c r="DX291" s="128"/>
      <c r="DY291" s="128"/>
      <c r="DZ291" s="128"/>
      <c r="EA291" s="128"/>
      <c r="EB291" s="128"/>
      <c r="EC291" s="128"/>
      <c r="ED291" s="128"/>
      <c r="EE291" s="128"/>
      <c r="EF291" s="128"/>
      <c r="EG291" s="42"/>
      <c r="EH291" s="128"/>
      <c r="EI291" s="128"/>
      <c r="EJ291" s="128"/>
      <c r="EK291" s="128"/>
      <c r="EL291" s="128"/>
      <c r="EM291" s="128"/>
      <c r="EN291" s="128"/>
      <c r="EO291" s="128"/>
      <c r="EP291" s="128"/>
      <c r="EQ291" s="128"/>
      <c r="ER291" s="128"/>
      <c r="ES291" s="128"/>
      <c r="ET291" s="128"/>
      <c r="EU291" s="128"/>
      <c r="EV291" s="128"/>
      <c r="EW291" s="128"/>
      <c r="EX291" s="128"/>
      <c r="EY291" s="128"/>
      <c r="EZ291" s="128"/>
      <c r="FA291" s="128"/>
      <c r="FB291" s="128"/>
      <c r="FC291" s="128"/>
      <c r="FD291" s="128"/>
      <c r="FE291" s="128"/>
      <c r="FF291" s="128"/>
      <c r="FG291" s="128"/>
      <c r="FH291" s="128"/>
      <c r="FI291" s="128"/>
      <c r="FJ291" s="128"/>
      <c r="FK291" s="128"/>
      <c r="FL291" s="128"/>
      <c r="FM291" s="128"/>
      <c r="FN291" s="128"/>
      <c r="FO291" s="128"/>
      <c r="FP291" s="128"/>
      <c r="FQ291" s="42"/>
      <c r="FR291" s="42"/>
      <c r="FS291" s="42"/>
      <c r="FT291" s="42"/>
      <c r="FU291" s="42"/>
      <c r="FV291" s="128"/>
      <c r="FW291" s="128"/>
      <c r="FX291" s="128"/>
      <c r="FY291" s="128"/>
      <c r="FZ291" s="128"/>
      <c r="GA291" s="128"/>
      <c r="GB291" s="128"/>
      <c r="GC291" s="128"/>
      <c r="GD291" s="128"/>
      <c r="GE291" s="128"/>
      <c r="GF291" s="128"/>
      <c r="GG291" s="128"/>
      <c r="GH291" s="128"/>
      <c r="GI291" s="128"/>
      <c r="GJ291" s="128"/>
      <c r="GK291" s="128"/>
      <c r="GL291" s="128"/>
      <c r="GM291" s="128"/>
      <c r="GN291" s="128"/>
      <c r="GO291" s="128"/>
      <c r="GP291" s="128"/>
      <c r="GQ291" s="128"/>
      <c r="GR291" s="128"/>
      <c r="GS291" s="128"/>
      <c r="GT291" s="128"/>
      <c r="GU291" s="128"/>
      <c r="GV291" s="128"/>
      <c r="GW291" s="128"/>
      <c r="GX291" s="128"/>
      <c r="GY291" s="128"/>
      <c r="GZ291" s="128"/>
      <c r="HA291" s="128"/>
      <c r="HB291" s="128"/>
      <c r="HC291" s="128"/>
      <c r="HD291" s="128"/>
      <c r="HE291" s="128"/>
      <c r="HF291" s="128"/>
      <c r="HG291" s="128"/>
      <c r="HH291" s="128"/>
      <c r="HI291" s="128"/>
      <c r="HJ291" s="128"/>
      <c r="HK291" s="128"/>
      <c r="HL291" s="128"/>
      <c r="HM291" s="128"/>
      <c r="HN291" s="128"/>
      <c r="HO291" s="128"/>
      <c r="HP291" s="128"/>
      <c r="HQ291" s="128"/>
      <c r="HR291" s="128"/>
      <c r="HS291" s="128"/>
      <c r="HT291" s="128"/>
      <c r="HU291" s="128"/>
      <c r="HV291" s="128"/>
      <c r="HW291" s="128"/>
      <c r="HX291" s="128"/>
      <c r="HY291" s="128"/>
      <c r="HZ291" s="128"/>
      <c r="IA291" s="128"/>
      <c r="IB291" s="128"/>
      <c r="IC291" s="128"/>
      <c r="ID291" s="128"/>
      <c r="IE291" s="128"/>
      <c r="IF291" s="128"/>
      <c r="IG291" s="128"/>
      <c r="IH291" s="128"/>
      <c r="II291" s="128"/>
      <c r="IJ291" s="128"/>
      <c r="IK291" s="128"/>
      <c r="IL291" s="128"/>
      <c r="IM291" s="128"/>
      <c r="IN291" s="128"/>
      <c r="IO291" s="128"/>
      <c r="IP291" s="128"/>
      <c r="IQ291" s="128"/>
      <c r="IR291" s="128"/>
      <c r="IS291" s="128"/>
      <c r="IT291" s="128"/>
      <c r="IU291" s="128"/>
      <c r="IV291" s="128"/>
      <c r="IW291" s="128"/>
      <c r="IX291" s="128"/>
      <c r="IY291" s="128"/>
      <c r="IZ291" s="128"/>
      <c r="JA291" s="128"/>
    </row>
    <row r="292" spans="2:261" s="17" customFormat="1" x14ac:dyDescent="0.25">
      <c r="B292" s="33"/>
      <c r="F292" s="35"/>
      <c r="G292" s="111"/>
      <c r="H292" s="33"/>
      <c r="I292" s="33"/>
      <c r="J292" s="42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  <c r="AA292" s="128"/>
      <c r="AB292" s="128"/>
      <c r="AC292" s="128"/>
      <c r="AD292" s="128"/>
      <c r="AE292" s="128"/>
      <c r="AF292" s="128"/>
      <c r="AG292" s="128"/>
      <c r="AH292" s="128"/>
      <c r="AI292" s="128"/>
      <c r="AJ292" s="128"/>
      <c r="AK292" s="128"/>
      <c r="AL292" s="128"/>
      <c r="AM292" s="128"/>
      <c r="AN292" s="128"/>
      <c r="AO292" s="128"/>
      <c r="AP292" s="128"/>
      <c r="AQ292" s="128"/>
      <c r="AR292" s="128"/>
      <c r="AS292" s="128"/>
      <c r="AT292" s="128"/>
      <c r="AU292" s="128"/>
      <c r="AV292" s="128"/>
      <c r="AW292" s="128"/>
      <c r="AX292" s="128"/>
      <c r="AY292" s="128"/>
      <c r="AZ292" s="128"/>
      <c r="BA292" s="128"/>
      <c r="BB292" s="128"/>
      <c r="BC292" s="128"/>
      <c r="BD292" s="128"/>
      <c r="BE292" s="128"/>
      <c r="BF292" s="128"/>
      <c r="BG292" s="128"/>
      <c r="BH292" s="128"/>
      <c r="BI292" s="128"/>
      <c r="BJ292" s="128"/>
      <c r="BK292" s="128"/>
      <c r="BL292" s="128"/>
      <c r="BM292" s="42"/>
      <c r="BN292" s="42"/>
      <c r="BO292" s="42"/>
      <c r="BP292" s="42"/>
      <c r="BQ292" s="42"/>
      <c r="BR292" s="42"/>
      <c r="BS292" s="42"/>
      <c r="BT292" s="42"/>
      <c r="BU292" s="42"/>
      <c r="BV292" s="42"/>
      <c r="BW292" s="42"/>
      <c r="BX292" s="42"/>
      <c r="BY292" s="42"/>
      <c r="BZ292" s="128"/>
      <c r="CA292" s="128"/>
      <c r="CB292" s="128"/>
      <c r="CC292" s="128"/>
      <c r="CD292" s="128"/>
      <c r="CE292" s="128"/>
      <c r="CF292" s="128"/>
      <c r="CG292" s="128"/>
      <c r="CH292" s="128"/>
      <c r="CI292" s="128"/>
      <c r="CJ292" s="128"/>
      <c r="CK292" s="128"/>
      <c r="CL292" s="128"/>
      <c r="CM292" s="128"/>
      <c r="CN292" s="128"/>
      <c r="CO292" s="128"/>
      <c r="CP292" s="128"/>
      <c r="CQ292" s="128"/>
      <c r="CR292" s="128"/>
      <c r="CS292" s="128"/>
      <c r="CT292" s="128"/>
      <c r="CU292" s="128"/>
      <c r="CV292" s="128"/>
      <c r="CW292" s="42"/>
      <c r="CX292" s="128"/>
      <c r="CY292" s="128"/>
      <c r="CZ292" s="128"/>
      <c r="DA292" s="128"/>
      <c r="DB292" s="128"/>
      <c r="DC292" s="128"/>
      <c r="DD292" s="128"/>
      <c r="DE292" s="128"/>
      <c r="DF292" s="128"/>
      <c r="DG292" s="128"/>
      <c r="DH292" s="128"/>
      <c r="DI292" s="128"/>
      <c r="DJ292" s="128"/>
      <c r="DK292" s="128"/>
      <c r="DL292" s="128"/>
      <c r="DM292" s="128"/>
      <c r="DN292" s="128"/>
      <c r="DO292" s="128"/>
      <c r="DP292" s="128"/>
      <c r="DQ292" s="128"/>
      <c r="DR292" s="128"/>
      <c r="DS292" s="128"/>
      <c r="DT292" s="128"/>
      <c r="DU292" s="128"/>
      <c r="DV292" s="128"/>
      <c r="DW292" s="128"/>
      <c r="DX292" s="128"/>
      <c r="DY292" s="128"/>
      <c r="DZ292" s="128"/>
      <c r="EA292" s="128"/>
      <c r="EB292" s="128"/>
      <c r="EC292" s="128"/>
      <c r="ED292" s="128"/>
      <c r="EE292" s="128"/>
      <c r="EF292" s="128"/>
      <c r="EG292" s="42"/>
      <c r="EH292" s="128"/>
      <c r="EI292" s="128"/>
      <c r="EJ292" s="128"/>
      <c r="EK292" s="128"/>
      <c r="EL292" s="128"/>
      <c r="EM292" s="128"/>
      <c r="EN292" s="128"/>
      <c r="EO292" s="128"/>
      <c r="EP292" s="128"/>
      <c r="EQ292" s="128"/>
      <c r="ER292" s="128"/>
      <c r="ES292" s="128"/>
      <c r="ET292" s="128"/>
      <c r="EU292" s="128"/>
      <c r="EV292" s="128"/>
      <c r="EW292" s="128"/>
      <c r="EX292" s="128"/>
      <c r="EY292" s="128"/>
      <c r="EZ292" s="128"/>
      <c r="FA292" s="128"/>
      <c r="FB292" s="128"/>
      <c r="FC292" s="128"/>
      <c r="FD292" s="128"/>
      <c r="FE292" s="128"/>
      <c r="FF292" s="128"/>
      <c r="FG292" s="128"/>
      <c r="FH292" s="128"/>
      <c r="FI292" s="128"/>
      <c r="FJ292" s="128"/>
      <c r="FK292" s="128"/>
      <c r="FL292" s="128"/>
      <c r="FM292" s="128"/>
      <c r="FN292" s="128"/>
      <c r="FO292" s="128"/>
      <c r="FP292" s="128"/>
      <c r="FQ292" s="42"/>
      <c r="FR292" s="42"/>
      <c r="FS292" s="42"/>
      <c r="FT292" s="42"/>
      <c r="FU292" s="42"/>
      <c r="FV292" s="128"/>
      <c r="FW292" s="128"/>
      <c r="FX292" s="128"/>
      <c r="FY292" s="128"/>
      <c r="FZ292" s="128"/>
      <c r="GA292" s="128"/>
      <c r="GB292" s="128"/>
      <c r="GC292" s="128"/>
      <c r="GD292" s="128"/>
      <c r="GE292" s="128"/>
      <c r="GF292" s="128"/>
      <c r="GG292" s="128"/>
      <c r="GH292" s="128"/>
      <c r="GI292" s="128"/>
      <c r="GJ292" s="128"/>
      <c r="GK292" s="128"/>
      <c r="GL292" s="128"/>
      <c r="GM292" s="128"/>
      <c r="GN292" s="128"/>
      <c r="GO292" s="128"/>
      <c r="GP292" s="128"/>
      <c r="GQ292" s="128"/>
      <c r="GR292" s="128"/>
      <c r="GS292" s="128"/>
      <c r="GT292" s="128"/>
      <c r="GU292" s="128"/>
      <c r="GV292" s="128"/>
      <c r="GW292" s="128"/>
      <c r="GX292" s="128"/>
      <c r="GY292" s="128"/>
      <c r="GZ292" s="128"/>
      <c r="HA292" s="128"/>
      <c r="HB292" s="128"/>
      <c r="HC292" s="128"/>
      <c r="HD292" s="128"/>
      <c r="HE292" s="128"/>
      <c r="HF292" s="128"/>
      <c r="HG292" s="128"/>
      <c r="HH292" s="128"/>
      <c r="HI292" s="128"/>
      <c r="HJ292" s="128"/>
      <c r="HK292" s="128"/>
      <c r="HL292" s="128"/>
      <c r="HM292" s="128"/>
      <c r="HN292" s="128"/>
      <c r="HO292" s="128"/>
      <c r="HP292" s="128"/>
      <c r="HQ292" s="128"/>
      <c r="HR292" s="128"/>
      <c r="HS292" s="128"/>
      <c r="HT292" s="128"/>
      <c r="HU292" s="128"/>
      <c r="HV292" s="128"/>
      <c r="HW292" s="128"/>
      <c r="HX292" s="128"/>
      <c r="HY292" s="128"/>
      <c r="HZ292" s="128"/>
      <c r="IA292" s="128"/>
      <c r="IB292" s="128"/>
      <c r="IC292" s="128"/>
      <c r="ID292" s="128"/>
      <c r="IE292" s="128"/>
      <c r="IF292" s="128"/>
      <c r="IG292" s="128"/>
      <c r="IH292" s="128"/>
      <c r="II292" s="128"/>
      <c r="IJ292" s="128"/>
      <c r="IK292" s="128"/>
      <c r="IL292" s="128"/>
      <c r="IM292" s="128"/>
      <c r="IN292" s="128"/>
      <c r="IO292" s="128"/>
      <c r="IP292" s="128"/>
      <c r="IQ292" s="128"/>
      <c r="IR292" s="128"/>
      <c r="IS292" s="128"/>
      <c r="IT292" s="128"/>
      <c r="IU292" s="128"/>
      <c r="IV292" s="128"/>
      <c r="IW292" s="128"/>
      <c r="IX292" s="128"/>
      <c r="IY292" s="128"/>
      <c r="IZ292" s="128"/>
      <c r="JA292" s="128"/>
    </row>
    <row r="293" spans="2:261" s="17" customFormat="1" x14ac:dyDescent="0.25">
      <c r="B293" s="33"/>
      <c r="F293" s="35"/>
      <c r="G293" s="111"/>
      <c r="H293" s="33"/>
      <c r="I293" s="33"/>
      <c r="J293" s="42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  <c r="AA293" s="128"/>
      <c r="AB293" s="128"/>
      <c r="AC293" s="128"/>
      <c r="AD293" s="128"/>
      <c r="AE293" s="128"/>
      <c r="AF293" s="128"/>
      <c r="AG293" s="128"/>
      <c r="AH293" s="128"/>
      <c r="AI293" s="128"/>
      <c r="AJ293" s="128"/>
      <c r="AK293" s="128"/>
      <c r="AL293" s="128"/>
      <c r="AM293" s="128"/>
      <c r="AN293" s="128"/>
      <c r="AO293" s="128"/>
      <c r="AP293" s="128"/>
      <c r="AQ293" s="128"/>
      <c r="AR293" s="128"/>
      <c r="AS293" s="128"/>
      <c r="AT293" s="128"/>
      <c r="AU293" s="128"/>
      <c r="AV293" s="128"/>
      <c r="AW293" s="128"/>
      <c r="AX293" s="128"/>
      <c r="AY293" s="128"/>
      <c r="AZ293" s="128"/>
      <c r="BA293" s="128"/>
      <c r="BB293" s="128"/>
      <c r="BC293" s="128"/>
      <c r="BD293" s="128"/>
      <c r="BE293" s="128"/>
      <c r="BF293" s="128"/>
      <c r="BG293" s="128"/>
      <c r="BH293" s="128"/>
      <c r="BI293" s="128"/>
      <c r="BJ293" s="128"/>
      <c r="BK293" s="128"/>
      <c r="BL293" s="128"/>
      <c r="BM293" s="42"/>
      <c r="BN293" s="42"/>
      <c r="BO293" s="42"/>
      <c r="BP293" s="42"/>
      <c r="BQ293" s="42"/>
      <c r="BR293" s="42"/>
      <c r="BS293" s="42"/>
      <c r="BT293" s="42"/>
      <c r="BU293" s="42"/>
      <c r="BV293" s="42"/>
      <c r="BW293" s="42"/>
      <c r="BX293" s="42"/>
      <c r="BY293" s="42"/>
      <c r="BZ293" s="128"/>
      <c r="CA293" s="128"/>
      <c r="CB293" s="128"/>
      <c r="CC293" s="128"/>
      <c r="CD293" s="128"/>
      <c r="CE293" s="128"/>
      <c r="CF293" s="128"/>
      <c r="CG293" s="128"/>
      <c r="CH293" s="128"/>
      <c r="CI293" s="128"/>
      <c r="CJ293" s="128"/>
      <c r="CK293" s="128"/>
      <c r="CL293" s="128"/>
      <c r="CM293" s="128"/>
      <c r="CN293" s="128"/>
      <c r="CO293" s="128"/>
      <c r="CP293" s="128"/>
      <c r="CQ293" s="128"/>
      <c r="CR293" s="128"/>
      <c r="CS293" s="128"/>
      <c r="CT293" s="128"/>
      <c r="CU293" s="128"/>
      <c r="CV293" s="128"/>
      <c r="CW293" s="42"/>
      <c r="CX293" s="128"/>
      <c r="CY293" s="128"/>
      <c r="CZ293" s="128"/>
      <c r="DA293" s="128"/>
      <c r="DB293" s="128"/>
      <c r="DC293" s="128"/>
      <c r="DD293" s="128"/>
      <c r="DE293" s="128"/>
      <c r="DF293" s="128"/>
      <c r="DG293" s="128"/>
      <c r="DH293" s="128"/>
      <c r="DI293" s="128"/>
      <c r="DJ293" s="128"/>
      <c r="DK293" s="128"/>
      <c r="DL293" s="128"/>
      <c r="DM293" s="128"/>
      <c r="DN293" s="128"/>
      <c r="DO293" s="128"/>
      <c r="DP293" s="128"/>
      <c r="DQ293" s="128"/>
      <c r="DR293" s="128"/>
      <c r="DS293" s="128"/>
      <c r="DT293" s="128"/>
      <c r="DU293" s="128"/>
      <c r="DV293" s="128"/>
      <c r="DW293" s="128"/>
      <c r="DX293" s="128"/>
      <c r="DY293" s="128"/>
      <c r="DZ293" s="128"/>
      <c r="EA293" s="128"/>
      <c r="EB293" s="128"/>
      <c r="EC293" s="128"/>
      <c r="ED293" s="128"/>
      <c r="EE293" s="128"/>
      <c r="EF293" s="128"/>
      <c r="EG293" s="42"/>
      <c r="EH293" s="128"/>
      <c r="EI293" s="128"/>
      <c r="EJ293" s="128"/>
      <c r="EK293" s="128"/>
      <c r="EL293" s="128"/>
      <c r="EM293" s="128"/>
      <c r="EN293" s="128"/>
      <c r="EO293" s="128"/>
      <c r="EP293" s="128"/>
      <c r="EQ293" s="128"/>
      <c r="ER293" s="128"/>
      <c r="ES293" s="128"/>
      <c r="ET293" s="128"/>
      <c r="EU293" s="128"/>
      <c r="EV293" s="128"/>
      <c r="EW293" s="128"/>
      <c r="EX293" s="128"/>
      <c r="EY293" s="128"/>
      <c r="EZ293" s="128"/>
      <c r="FA293" s="128"/>
      <c r="FB293" s="128"/>
      <c r="FC293" s="128"/>
      <c r="FD293" s="128"/>
      <c r="FE293" s="128"/>
      <c r="FF293" s="128"/>
      <c r="FG293" s="128"/>
      <c r="FH293" s="128"/>
      <c r="FI293" s="128"/>
      <c r="FJ293" s="128"/>
      <c r="FK293" s="128"/>
      <c r="FL293" s="128"/>
      <c r="FM293" s="128"/>
      <c r="FN293" s="128"/>
      <c r="FO293" s="128"/>
      <c r="FP293" s="128"/>
      <c r="FQ293" s="42"/>
      <c r="FR293" s="42"/>
      <c r="FS293" s="42"/>
      <c r="FT293" s="42"/>
      <c r="FU293" s="42"/>
      <c r="FV293" s="128"/>
      <c r="FW293" s="128"/>
      <c r="FX293" s="128"/>
      <c r="FY293" s="128"/>
      <c r="FZ293" s="128"/>
      <c r="GA293" s="128"/>
      <c r="GB293" s="128"/>
      <c r="GC293" s="128"/>
      <c r="GD293" s="128"/>
      <c r="GE293" s="128"/>
      <c r="GF293" s="128"/>
      <c r="GG293" s="128"/>
      <c r="GH293" s="128"/>
      <c r="GI293" s="128"/>
      <c r="GJ293" s="128"/>
      <c r="GK293" s="128"/>
      <c r="GL293" s="128"/>
      <c r="GM293" s="128"/>
      <c r="GN293" s="128"/>
      <c r="GO293" s="128"/>
      <c r="GP293" s="128"/>
      <c r="GQ293" s="128"/>
      <c r="GR293" s="128"/>
      <c r="GS293" s="128"/>
      <c r="GT293" s="128"/>
      <c r="GU293" s="128"/>
      <c r="GV293" s="128"/>
      <c r="GW293" s="128"/>
      <c r="GX293" s="128"/>
      <c r="GY293" s="128"/>
      <c r="GZ293" s="128"/>
      <c r="HA293" s="128"/>
      <c r="HB293" s="128"/>
      <c r="HC293" s="128"/>
      <c r="HD293" s="128"/>
      <c r="HE293" s="128"/>
      <c r="HF293" s="128"/>
      <c r="HG293" s="128"/>
      <c r="HH293" s="128"/>
      <c r="HI293" s="128"/>
      <c r="HJ293" s="128"/>
      <c r="HK293" s="128"/>
      <c r="HL293" s="128"/>
      <c r="HM293" s="128"/>
      <c r="HN293" s="128"/>
      <c r="HO293" s="128"/>
      <c r="HP293" s="128"/>
      <c r="HQ293" s="128"/>
      <c r="HR293" s="128"/>
      <c r="HS293" s="128"/>
      <c r="HT293" s="128"/>
      <c r="HU293" s="128"/>
      <c r="HV293" s="128"/>
      <c r="HW293" s="128"/>
      <c r="HX293" s="128"/>
      <c r="HY293" s="128"/>
      <c r="HZ293" s="128"/>
      <c r="IA293" s="128"/>
      <c r="IB293" s="128"/>
      <c r="IC293" s="128"/>
      <c r="ID293" s="128"/>
      <c r="IE293" s="128"/>
      <c r="IF293" s="128"/>
      <c r="IG293" s="128"/>
      <c r="IH293" s="128"/>
      <c r="II293" s="128"/>
      <c r="IJ293" s="128"/>
      <c r="IK293" s="128"/>
      <c r="IL293" s="128"/>
      <c r="IM293" s="128"/>
      <c r="IN293" s="128"/>
      <c r="IO293" s="128"/>
      <c r="IP293" s="128"/>
      <c r="IQ293" s="128"/>
      <c r="IR293" s="128"/>
      <c r="IS293" s="128"/>
      <c r="IT293" s="128"/>
      <c r="IU293" s="128"/>
      <c r="IV293" s="128"/>
      <c r="IW293" s="128"/>
      <c r="IX293" s="128"/>
      <c r="IY293" s="128"/>
      <c r="IZ293" s="128"/>
      <c r="JA293" s="128"/>
    </row>
    <row r="294" spans="2:261" s="17" customFormat="1" x14ac:dyDescent="0.25">
      <c r="B294" s="33"/>
      <c r="F294" s="35"/>
      <c r="G294" s="111"/>
      <c r="H294" s="33"/>
      <c r="I294" s="33"/>
      <c r="J294" s="42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28"/>
      <c r="AK294" s="128"/>
      <c r="AL294" s="128"/>
      <c r="AM294" s="128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42"/>
      <c r="BN294" s="42"/>
      <c r="BO294" s="42"/>
      <c r="BP294" s="42"/>
      <c r="BQ294" s="42"/>
      <c r="BR294" s="42"/>
      <c r="BS294" s="42"/>
      <c r="BT294" s="42"/>
      <c r="BU294" s="42"/>
      <c r="BV294" s="42"/>
      <c r="BW294" s="42"/>
      <c r="BX294" s="42"/>
      <c r="BY294" s="42"/>
      <c r="BZ294" s="128"/>
      <c r="CA294" s="128"/>
      <c r="CB294" s="128"/>
      <c r="CC294" s="128"/>
      <c r="CD294" s="128"/>
      <c r="CE294" s="128"/>
      <c r="CF294" s="128"/>
      <c r="CG294" s="128"/>
      <c r="CH294" s="128"/>
      <c r="CI294" s="128"/>
      <c r="CJ294" s="128"/>
      <c r="CK294" s="128"/>
      <c r="CL294" s="128"/>
      <c r="CM294" s="128"/>
      <c r="CN294" s="128"/>
      <c r="CO294" s="128"/>
      <c r="CP294" s="128"/>
      <c r="CQ294" s="128"/>
      <c r="CR294" s="128"/>
      <c r="CS294" s="128"/>
      <c r="CT294" s="128"/>
      <c r="CU294" s="128"/>
      <c r="CV294" s="128"/>
      <c r="CW294" s="42"/>
      <c r="CX294" s="128"/>
      <c r="CY294" s="128"/>
      <c r="CZ294" s="128"/>
      <c r="DA294" s="128"/>
      <c r="DB294" s="128"/>
      <c r="DC294" s="128"/>
      <c r="DD294" s="128"/>
      <c r="DE294" s="128"/>
      <c r="DF294" s="128"/>
      <c r="DG294" s="128"/>
      <c r="DH294" s="128"/>
      <c r="DI294" s="128"/>
      <c r="DJ294" s="128"/>
      <c r="DK294" s="128"/>
      <c r="DL294" s="128"/>
      <c r="DM294" s="128"/>
      <c r="DN294" s="128"/>
      <c r="DO294" s="128"/>
      <c r="DP294" s="128"/>
      <c r="DQ294" s="128"/>
      <c r="DR294" s="128"/>
      <c r="DS294" s="128"/>
      <c r="DT294" s="128"/>
      <c r="DU294" s="128"/>
      <c r="DV294" s="128"/>
      <c r="DW294" s="128"/>
      <c r="DX294" s="128"/>
      <c r="DY294" s="128"/>
      <c r="DZ294" s="128"/>
      <c r="EA294" s="128"/>
      <c r="EB294" s="128"/>
      <c r="EC294" s="128"/>
      <c r="ED294" s="128"/>
      <c r="EE294" s="128"/>
      <c r="EF294" s="128"/>
      <c r="EG294" s="42"/>
      <c r="EH294" s="128"/>
      <c r="EI294" s="128"/>
      <c r="EJ294" s="128"/>
      <c r="EK294" s="128"/>
      <c r="EL294" s="128"/>
      <c r="EM294" s="128"/>
      <c r="EN294" s="128"/>
      <c r="EO294" s="128"/>
      <c r="EP294" s="128"/>
      <c r="EQ294" s="128"/>
      <c r="ER294" s="128"/>
      <c r="ES294" s="128"/>
      <c r="ET294" s="128"/>
      <c r="EU294" s="128"/>
      <c r="EV294" s="128"/>
      <c r="EW294" s="128"/>
      <c r="EX294" s="128"/>
      <c r="EY294" s="128"/>
      <c r="EZ294" s="128"/>
      <c r="FA294" s="128"/>
      <c r="FB294" s="128"/>
      <c r="FC294" s="128"/>
      <c r="FD294" s="128"/>
      <c r="FE294" s="128"/>
      <c r="FF294" s="128"/>
      <c r="FG294" s="128"/>
      <c r="FH294" s="128"/>
      <c r="FI294" s="128"/>
      <c r="FJ294" s="128"/>
      <c r="FK294" s="128"/>
      <c r="FL294" s="128"/>
      <c r="FM294" s="128"/>
      <c r="FN294" s="128"/>
      <c r="FO294" s="128"/>
      <c r="FP294" s="128"/>
      <c r="FQ294" s="42"/>
      <c r="FR294" s="42"/>
      <c r="FS294" s="42"/>
      <c r="FT294" s="42"/>
      <c r="FU294" s="42"/>
      <c r="FV294" s="128"/>
      <c r="FW294" s="128"/>
      <c r="FX294" s="128"/>
      <c r="FY294" s="128"/>
      <c r="FZ294" s="128"/>
      <c r="GA294" s="128"/>
      <c r="GB294" s="128"/>
      <c r="GC294" s="128"/>
      <c r="GD294" s="128"/>
      <c r="GE294" s="128"/>
      <c r="GF294" s="128"/>
      <c r="GG294" s="128"/>
      <c r="GH294" s="128"/>
      <c r="GI294" s="128"/>
      <c r="GJ294" s="128"/>
      <c r="GK294" s="128"/>
      <c r="GL294" s="128"/>
      <c r="GM294" s="128"/>
      <c r="GN294" s="128"/>
      <c r="GO294" s="128"/>
      <c r="GP294" s="128"/>
      <c r="GQ294" s="128"/>
      <c r="GR294" s="128"/>
      <c r="GS294" s="128"/>
      <c r="GT294" s="128"/>
      <c r="GU294" s="128"/>
      <c r="GV294" s="128"/>
      <c r="GW294" s="128"/>
      <c r="GX294" s="128"/>
      <c r="GY294" s="128"/>
      <c r="GZ294" s="128"/>
      <c r="HA294" s="128"/>
      <c r="HB294" s="128"/>
      <c r="HC294" s="128"/>
      <c r="HD294" s="128"/>
      <c r="HE294" s="128"/>
      <c r="HF294" s="128"/>
      <c r="HG294" s="128"/>
      <c r="HH294" s="128"/>
      <c r="HI294" s="128"/>
      <c r="HJ294" s="128"/>
      <c r="HK294" s="128"/>
      <c r="HL294" s="128"/>
      <c r="HM294" s="128"/>
      <c r="HN294" s="128"/>
      <c r="HO294" s="128"/>
      <c r="HP294" s="128"/>
      <c r="HQ294" s="128"/>
      <c r="HR294" s="128"/>
      <c r="HS294" s="128"/>
      <c r="HT294" s="128"/>
      <c r="HU294" s="128"/>
      <c r="HV294" s="128"/>
      <c r="HW294" s="128"/>
      <c r="HX294" s="128"/>
      <c r="HY294" s="128"/>
      <c r="HZ294" s="128"/>
      <c r="IA294" s="128"/>
      <c r="IB294" s="128"/>
      <c r="IC294" s="128"/>
      <c r="ID294" s="128"/>
      <c r="IE294" s="128"/>
      <c r="IF294" s="128"/>
      <c r="IG294" s="128"/>
      <c r="IH294" s="128"/>
      <c r="II294" s="128"/>
      <c r="IJ294" s="128"/>
      <c r="IK294" s="128"/>
      <c r="IL294" s="128"/>
      <c r="IM294" s="128"/>
      <c r="IN294" s="128"/>
      <c r="IO294" s="128"/>
      <c r="IP294" s="128"/>
      <c r="IQ294" s="128"/>
      <c r="IR294" s="128"/>
      <c r="IS294" s="128"/>
      <c r="IT294" s="128"/>
      <c r="IU294" s="128"/>
      <c r="IV294" s="128"/>
      <c r="IW294" s="128"/>
      <c r="IX294" s="128"/>
      <c r="IY294" s="128"/>
      <c r="IZ294" s="128"/>
      <c r="JA294" s="128"/>
    </row>
    <row r="295" spans="2:261" s="17" customFormat="1" x14ac:dyDescent="0.25">
      <c r="B295" s="33"/>
      <c r="F295" s="35"/>
      <c r="G295" s="111"/>
      <c r="H295" s="33"/>
      <c r="I295" s="33"/>
      <c r="J295" s="42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  <c r="AA295" s="128"/>
      <c r="AB295" s="128"/>
      <c r="AC295" s="128"/>
      <c r="AD295" s="128"/>
      <c r="AE295" s="128"/>
      <c r="AF295" s="128"/>
      <c r="AG295" s="128"/>
      <c r="AH295" s="128"/>
      <c r="AI295" s="128"/>
      <c r="AJ295" s="128"/>
      <c r="AK295" s="128"/>
      <c r="AL295" s="128"/>
      <c r="AM295" s="128"/>
      <c r="AN295" s="128"/>
      <c r="AO295" s="128"/>
      <c r="AP295" s="128"/>
      <c r="AQ295" s="128"/>
      <c r="AR295" s="128"/>
      <c r="AS295" s="128"/>
      <c r="AT295" s="128"/>
      <c r="AU295" s="128"/>
      <c r="AV295" s="128"/>
      <c r="AW295" s="128"/>
      <c r="AX295" s="128"/>
      <c r="AY295" s="128"/>
      <c r="AZ295" s="128"/>
      <c r="BA295" s="128"/>
      <c r="BB295" s="128"/>
      <c r="BC295" s="128"/>
      <c r="BD295" s="128"/>
      <c r="BE295" s="128"/>
      <c r="BF295" s="128"/>
      <c r="BG295" s="128"/>
      <c r="BH295" s="128"/>
      <c r="BI295" s="128"/>
      <c r="BJ295" s="128"/>
      <c r="BK295" s="128"/>
      <c r="BL295" s="128"/>
      <c r="BM295" s="42"/>
      <c r="BN295" s="42"/>
      <c r="BO295" s="42"/>
      <c r="BP295" s="42"/>
      <c r="BQ295" s="42"/>
      <c r="BR295" s="42"/>
      <c r="BS295" s="42"/>
      <c r="BT295" s="42"/>
      <c r="BU295" s="42"/>
      <c r="BV295" s="42"/>
      <c r="BW295" s="42"/>
      <c r="BX295" s="42"/>
      <c r="BY295" s="42"/>
      <c r="BZ295" s="128"/>
      <c r="CA295" s="128"/>
      <c r="CB295" s="128"/>
      <c r="CC295" s="128"/>
      <c r="CD295" s="128"/>
      <c r="CE295" s="128"/>
      <c r="CF295" s="128"/>
      <c r="CG295" s="128"/>
      <c r="CH295" s="128"/>
      <c r="CI295" s="128"/>
      <c r="CJ295" s="128"/>
      <c r="CK295" s="128"/>
      <c r="CL295" s="128"/>
      <c r="CM295" s="128"/>
      <c r="CN295" s="128"/>
      <c r="CO295" s="128"/>
      <c r="CP295" s="128"/>
      <c r="CQ295" s="128"/>
      <c r="CR295" s="128"/>
      <c r="CS295" s="128"/>
      <c r="CT295" s="128"/>
      <c r="CU295" s="128"/>
      <c r="CV295" s="128"/>
      <c r="CW295" s="42"/>
      <c r="CX295" s="128"/>
      <c r="CY295" s="128"/>
      <c r="CZ295" s="128"/>
      <c r="DA295" s="128"/>
      <c r="DB295" s="128"/>
      <c r="DC295" s="128"/>
      <c r="DD295" s="128"/>
      <c r="DE295" s="128"/>
      <c r="DF295" s="128"/>
      <c r="DG295" s="128"/>
      <c r="DH295" s="128"/>
      <c r="DI295" s="128"/>
      <c r="DJ295" s="128"/>
      <c r="DK295" s="128"/>
      <c r="DL295" s="128"/>
      <c r="DM295" s="128"/>
      <c r="DN295" s="128"/>
      <c r="DO295" s="128"/>
      <c r="DP295" s="128"/>
      <c r="DQ295" s="128"/>
      <c r="DR295" s="128"/>
      <c r="DS295" s="128"/>
      <c r="DT295" s="128"/>
      <c r="DU295" s="128"/>
      <c r="DV295" s="128"/>
      <c r="DW295" s="128"/>
      <c r="DX295" s="128"/>
      <c r="DY295" s="128"/>
      <c r="DZ295" s="128"/>
      <c r="EA295" s="128"/>
      <c r="EB295" s="128"/>
      <c r="EC295" s="128"/>
      <c r="ED295" s="128"/>
      <c r="EE295" s="128"/>
      <c r="EF295" s="128"/>
      <c r="EG295" s="42"/>
      <c r="EH295" s="128"/>
      <c r="EI295" s="128"/>
      <c r="EJ295" s="128"/>
      <c r="EK295" s="128"/>
      <c r="EL295" s="128"/>
      <c r="EM295" s="128"/>
      <c r="EN295" s="128"/>
      <c r="EO295" s="128"/>
      <c r="EP295" s="128"/>
      <c r="EQ295" s="128"/>
      <c r="ER295" s="128"/>
      <c r="ES295" s="128"/>
      <c r="ET295" s="128"/>
      <c r="EU295" s="128"/>
      <c r="EV295" s="128"/>
      <c r="EW295" s="128"/>
      <c r="EX295" s="128"/>
      <c r="EY295" s="128"/>
      <c r="EZ295" s="128"/>
      <c r="FA295" s="128"/>
      <c r="FB295" s="128"/>
      <c r="FC295" s="128"/>
      <c r="FD295" s="128"/>
      <c r="FE295" s="128"/>
      <c r="FF295" s="128"/>
      <c r="FG295" s="128"/>
      <c r="FH295" s="128"/>
      <c r="FI295" s="128"/>
      <c r="FJ295" s="128"/>
      <c r="FK295" s="128"/>
      <c r="FL295" s="128"/>
      <c r="FM295" s="128"/>
      <c r="FN295" s="128"/>
      <c r="FO295" s="128"/>
      <c r="FP295" s="128"/>
      <c r="FQ295" s="42"/>
      <c r="FR295" s="42"/>
      <c r="FS295" s="42"/>
      <c r="FT295" s="42"/>
      <c r="FU295" s="42"/>
      <c r="FV295" s="128"/>
      <c r="FW295" s="128"/>
      <c r="FX295" s="128"/>
      <c r="FY295" s="128"/>
      <c r="FZ295" s="128"/>
      <c r="GA295" s="128"/>
      <c r="GB295" s="128"/>
      <c r="GC295" s="128"/>
      <c r="GD295" s="128"/>
      <c r="GE295" s="128"/>
      <c r="GF295" s="128"/>
      <c r="GG295" s="128"/>
      <c r="GH295" s="128"/>
      <c r="GI295" s="128"/>
      <c r="GJ295" s="128"/>
      <c r="GK295" s="128"/>
      <c r="GL295" s="128"/>
      <c r="GM295" s="128"/>
      <c r="GN295" s="128"/>
      <c r="GO295" s="128"/>
      <c r="GP295" s="128"/>
      <c r="GQ295" s="128"/>
      <c r="GR295" s="128"/>
      <c r="GS295" s="128"/>
      <c r="GT295" s="128"/>
      <c r="GU295" s="128"/>
      <c r="GV295" s="128"/>
      <c r="GW295" s="128"/>
      <c r="GX295" s="128"/>
      <c r="GY295" s="128"/>
      <c r="GZ295" s="128"/>
      <c r="HA295" s="128"/>
      <c r="HB295" s="128"/>
      <c r="HC295" s="128"/>
      <c r="HD295" s="128"/>
      <c r="HE295" s="128"/>
      <c r="HF295" s="128"/>
      <c r="HG295" s="128"/>
      <c r="HH295" s="128"/>
      <c r="HI295" s="128"/>
      <c r="HJ295" s="128"/>
      <c r="HK295" s="128"/>
      <c r="HL295" s="128"/>
      <c r="HM295" s="128"/>
      <c r="HN295" s="128"/>
      <c r="HO295" s="128"/>
      <c r="HP295" s="128"/>
      <c r="HQ295" s="128"/>
      <c r="HR295" s="128"/>
      <c r="HS295" s="128"/>
      <c r="HT295" s="128"/>
      <c r="HU295" s="128"/>
      <c r="HV295" s="128"/>
      <c r="HW295" s="128"/>
      <c r="HX295" s="128"/>
      <c r="HY295" s="128"/>
      <c r="HZ295" s="128"/>
      <c r="IA295" s="128"/>
      <c r="IB295" s="128"/>
      <c r="IC295" s="128"/>
      <c r="ID295" s="128"/>
      <c r="IE295" s="128"/>
      <c r="IF295" s="128"/>
      <c r="IG295" s="128"/>
      <c r="IH295" s="128"/>
      <c r="II295" s="128"/>
      <c r="IJ295" s="128"/>
      <c r="IK295" s="128"/>
      <c r="IL295" s="128"/>
      <c r="IM295" s="128"/>
      <c r="IN295" s="128"/>
      <c r="IO295" s="128"/>
      <c r="IP295" s="128"/>
      <c r="IQ295" s="128"/>
      <c r="IR295" s="128"/>
      <c r="IS295" s="128"/>
      <c r="IT295" s="128"/>
      <c r="IU295" s="128"/>
      <c r="IV295" s="128"/>
      <c r="IW295" s="128"/>
      <c r="IX295" s="128"/>
      <c r="IY295" s="128"/>
      <c r="IZ295" s="128"/>
      <c r="JA295" s="128"/>
    </row>
    <row r="296" spans="2:261" s="17" customFormat="1" x14ac:dyDescent="0.25">
      <c r="B296" s="33"/>
      <c r="F296" s="35"/>
      <c r="G296" s="111"/>
      <c r="H296" s="33"/>
      <c r="I296" s="33"/>
      <c r="J296" s="42"/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  <c r="Z296" s="128"/>
      <c r="AA296" s="128"/>
      <c r="AB296" s="128"/>
      <c r="AC296" s="128"/>
      <c r="AD296" s="128"/>
      <c r="AE296" s="128"/>
      <c r="AF296" s="128"/>
      <c r="AG296" s="128"/>
      <c r="AH296" s="128"/>
      <c r="AI296" s="128"/>
      <c r="AJ296" s="128"/>
      <c r="AK296" s="128"/>
      <c r="AL296" s="128"/>
      <c r="AM296" s="128"/>
      <c r="AN296" s="128"/>
      <c r="AO296" s="128"/>
      <c r="AP296" s="128"/>
      <c r="AQ296" s="128"/>
      <c r="AR296" s="128"/>
      <c r="AS296" s="128"/>
      <c r="AT296" s="128"/>
      <c r="AU296" s="128"/>
      <c r="AV296" s="128"/>
      <c r="AW296" s="128"/>
      <c r="AX296" s="128"/>
      <c r="AY296" s="128"/>
      <c r="AZ296" s="128"/>
      <c r="BA296" s="128"/>
      <c r="BB296" s="128"/>
      <c r="BC296" s="128"/>
      <c r="BD296" s="128"/>
      <c r="BE296" s="128"/>
      <c r="BF296" s="128"/>
      <c r="BG296" s="128"/>
      <c r="BH296" s="128"/>
      <c r="BI296" s="128"/>
      <c r="BJ296" s="128"/>
      <c r="BK296" s="128"/>
      <c r="BL296" s="128"/>
      <c r="BM296" s="42"/>
      <c r="BN296" s="42"/>
      <c r="BO296" s="42"/>
      <c r="BP296" s="42"/>
      <c r="BQ296" s="42"/>
      <c r="BR296" s="42"/>
      <c r="BS296" s="42"/>
      <c r="BT296" s="42"/>
      <c r="BU296" s="42"/>
      <c r="BV296" s="42"/>
      <c r="BW296" s="42"/>
      <c r="BX296" s="42"/>
      <c r="BY296" s="42"/>
      <c r="BZ296" s="128"/>
      <c r="CA296" s="128"/>
      <c r="CB296" s="128"/>
      <c r="CC296" s="128"/>
      <c r="CD296" s="128"/>
      <c r="CE296" s="128"/>
      <c r="CF296" s="128"/>
      <c r="CG296" s="128"/>
      <c r="CH296" s="128"/>
      <c r="CI296" s="128"/>
      <c r="CJ296" s="128"/>
      <c r="CK296" s="128"/>
      <c r="CL296" s="128"/>
      <c r="CM296" s="128"/>
      <c r="CN296" s="128"/>
      <c r="CO296" s="128"/>
      <c r="CP296" s="128"/>
      <c r="CQ296" s="128"/>
      <c r="CR296" s="128"/>
      <c r="CS296" s="128"/>
      <c r="CT296" s="128"/>
      <c r="CU296" s="128"/>
      <c r="CV296" s="128"/>
      <c r="CW296" s="42"/>
      <c r="CX296" s="128"/>
      <c r="CY296" s="128"/>
      <c r="CZ296" s="128"/>
      <c r="DA296" s="128"/>
      <c r="DB296" s="128"/>
      <c r="DC296" s="128"/>
      <c r="DD296" s="128"/>
      <c r="DE296" s="128"/>
      <c r="DF296" s="128"/>
      <c r="DG296" s="128"/>
      <c r="DH296" s="128"/>
      <c r="DI296" s="128"/>
      <c r="DJ296" s="128"/>
      <c r="DK296" s="128"/>
      <c r="DL296" s="128"/>
      <c r="DM296" s="128"/>
      <c r="DN296" s="128"/>
      <c r="DO296" s="128"/>
      <c r="DP296" s="128"/>
      <c r="DQ296" s="128"/>
      <c r="DR296" s="128"/>
      <c r="DS296" s="128"/>
      <c r="DT296" s="128"/>
      <c r="DU296" s="128"/>
      <c r="DV296" s="128"/>
      <c r="DW296" s="128"/>
      <c r="DX296" s="128"/>
      <c r="DY296" s="128"/>
      <c r="DZ296" s="128"/>
      <c r="EA296" s="128"/>
      <c r="EB296" s="128"/>
      <c r="EC296" s="128"/>
      <c r="ED296" s="128"/>
      <c r="EE296" s="128"/>
      <c r="EF296" s="128"/>
      <c r="EG296" s="42"/>
      <c r="EH296" s="128"/>
      <c r="EI296" s="128"/>
      <c r="EJ296" s="128"/>
      <c r="EK296" s="128"/>
      <c r="EL296" s="128"/>
      <c r="EM296" s="128"/>
      <c r="EN296" s="128"/>
      <c r="EO296" s="128"/>
      <c r="EP296" s="128"/>
      <c r="EQ296" s="128"/>
      <c r="ER296" s="128"/>
      <c r="ES296" s="128"/>
      <c r="ET296" s="128"/>
      <c r="EU296" s="128"/>
      <c r="EV296" s="128"/>
      <c r="EW296" s="128"/>
      <c r="EX296" s="128"/>
      <c r="EY296" s="128"/>
      <c r="EZ296" s="128"/>
      <c r="FA296" s="128"/>
      <c r="FB296" s="128"/>
      <c r="FC296" s="128"/>
      <c r="FD296" s="128"/>
      <c r="FE296" s="128"/>
      <c r="FF296" s="128"/>
      <c r="FG296" s="128"/>
      <c r="FH296" s="128"/>
      <c r="FI296" s="128"/>
      <c r="FJ296" s="128"/>
      <c r="FK296" s="128"/>
      <c r="FL296" s="128"/>
      <c r="FM296" s="128"/>
      <c r="FN296" s="128"/>
      <c r="FO296" s="128"/>
      <c r="FP296" s="128"/>
      <c r="FQ296" s="42"/>
      <c r="FR296" s="42"/>
      <c r="FS296" s="42"/>
      <c r="FT296" s="42"/>
      <c r="FU296" s="42"/>
      <c r="FV296" s="128"/>
      <c r="FW296" s="128"/>
      <c r="FX296" s="128"/>
      <c r="FY296" s="128"/>
      <c r="FZ296" s="128"/>
      <c r="GA296" s="128"/>
      <c r="GB296" s="128"/>
      <c r="GC296" s="128"/>
      <c r="GD296" s="128"/>
      <c r="GE296" s="128"/>
      <c r="GF296" s="128"/>
      <c r="GG296" s="128"/>
      <c r="GH296" s="128"/>
      <c r="GI296" s="128"/>
      <c r="GJ296" s="128"/>
      <c r="GK296" s="128"/>
      <c r="GL296" s="128"/>
      <c r="GM296" s="128"/>
      <c r="GN296" s="128"/>
      <c r="GO296" s="128"/>
      <c r="GP296" s="128"/>
      <c r="GQ296" s="128"/>
      <c r="GR296" s="128"/>
      <c r="GS296" s="128"/>
      <c r="GT296" s="128"/>
      <c r="GU296" s="128"/>
      <c r="GV296" s="128"/>
      <c r="GW296" s="128"/>
      <c r="GX296" s="128"/>
      <c r="GY296" s="128"/>
      <c r="GZ296" s="128"/>
      <c r="HA296" s="128"/>
      <c r="HB296" s="128"/>
      <c r="HC296" s="128"/>
      <c r="HD296" s="128"/>
      <c r="HE296" s="128"/>
      <c r="HF296" s="128"/>
      <c r="HG296" s="128"/>
      <c r="HH296" s="128"/>
      <c r="HI296" s="128"/>
      <c r="HJ296" s="128"/>
      <c r="HK296" s="128"/>
      <c r="HL296" s="128"/>
      <c r="HM296" s="128"/>
      <c r="HN296" s="128"/>
      <c r="HO296" s="128"/>
      <c r="HP296" s="128"/>
      <c r="HQ296" s="128"/>
      <c r="HR296" s="128"/>
      <c r="HS296" s="128"/>
      <c r="HT296" s="128"/>
      <c r="HU296" s="128"/>
      <c r="HV296" s="128"/>
      <c r="HW296" s="128"/>
      <c r="HX296" s="128"/>
      <c r="HY296" s="128"/>
      <c r="HZ296" s="128"/>
      <c r="IA296" s="128"/>
      <c r="IB296" s="128"/>
      <c r="IC296" s="128"/>
      <c r="ID296" s="128"/>
      <c r="IE296" s="128"/>
      <c r="IF296" s="128"/>
      <c r="IG296" s="128"/>
      <c r="IH296" s="128"/>
      <c r="II296" s="128"/>
      <c r="IJ296" s="128"/>
      <c r="IK296" s="128"/>
      <c r="IL296" s="128"/>
      <c r="IM296" s="128"/>
      <c r="IN296" s="128"/>
      <c r="IO296" s="128"/>
      <c r="IP296" s="128"/>
      <c r="IQ296" s="128"/>
      <c r="IR296" s="128"/>
      <c r="IS296" s="128"/>
      <c r="IT296" s="128"/>
      <c r="IU296" s="128"/>
      <c r="IV296" s="128"/>
      <c r="IW296" s="128"/>
      <c r="IX296" s="128"/>
      <c r="IY296" s="128"/>
      <c r="IZ296" s="128"/>
      <c r="JA296" s="128"/>
    </row>
    <row r="297" spans="2:261" s="17" customFormat="1" x14ac:dyDescent="0.25">
      <c r="B297" s="33"/>
      <c r="F297" s="35"/>
      <c r="G297" s="111"/>
      <c r="H297" s="33"/>
      <c r="I297" s="33"/>
      <c r="J297" s="42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  <c r="AA297" s="128"/>
      <c r="AB297" s="128"/>
      <c r="AC297" s="128"/>
      <c r="AD297" s="128"/>
      <c r="AE297" s="128"/>
      <c r="AF297" s="128"/>
      <c r="AG297" s="128"/>
      <c r="AH297" s="128"/>
      <c r="AI297" s="128"/>
      <c r="AJ297" s="128"/>
      <c r="AK297" s="128"/>
      <c r="AL297" s="128"/>
      <c r="AM297" s="128"/>
      <c r="AN297" s="128"/>
      <c r="AO297" s="128"/>
      <c r="AP297" s="128"/>
      <c r="AQ297" s="128"/>
      <c r="AR297" s="128"/>
      <c r="AS297" s="128"/>
      <c r="AT297" s="128"/>
      <c r="AU297" s="128"/>
      <c r="AV297" s="128"/>
      <c r="AW297" s="128"/>
      <c r="AX297" s="128"/>
      <c r="AY297" s="128"/>
      <c r="AZ297" s="128"/>
      <c r="BA297" s="128"/>
      <c r="BB297" s="128"/>
      <c r="BC297" s="128"/>
      <c r="BD297" s="128"/>
      <c r="BE297" s="128"/>
      <c r="BF297" s="128"/>
      <c r="BG297" s="128"/>
      <c r="BH297" s="128"/>
      <c r="BI297" s="128"/>
      <c r="BJ297" s="128"/>
      <c r="BK297" s="128"/>
      <c r="BL297" s="128"/>
      <c r="BM297" s="42"/>
      <c r="BN297" s="42"/>
      <c r="BO297" s="42"/>
      <c r="BP297" s="42"/>
      <c r="BQ297" s="42"/>
      <c r="BR297" s="42"/>
      <c r="BS297" s="42"/>
      <c r="BT297" s="42"/>
      <c r="BU297" s="42"/>
      <c r="BV297" s="42"/>
      <c r="BW297" s="42"/>
      <c r="BX297" s="42"/>
      <c r="BY297" s="42"/>
      <c r="BZ297" s="128"/>
      <c r="CA297" s="128"/>
      <c r="CB297" s="128"/>
      <c r="CC297" s="128"/>
      <c r="CD297" s="128"/>
      <c r="CE297" s="128"/>
      <c r="CF297" s="128"/>
      <c r="CG297" s="128"/>
      <c r="CH297" s="128"/>
      <c r="CI297" s="128"/>
      <c r="CJ297" s="128"/>
      <c r="CK297" s="128"/>
      <c r="CL297" s="128"/>
      <c r="CM297" s="128"/>
      <c r="CN297" s="128"/>
      <c r="CO297" s="128"/>
      <c r="CP297" s="128"/>
      <c r="CQ297" s="128"/>
      <c r="CR297" s="128"/>
      <c r="CS297" s="128"/>
      <c r="CT297" s="128"/>
      <c r="CU297" s="128"/>
      <c r="CV297" s="128"/>
      <c r="CW297" s="42"/>
      <c r="CX297" s="128"/>
      <c r="CY297" s="128"/>
      <c r="CZ297" s="128"/>
      <c r="DA297" s="128"/>
      <c r="DB297" s="128"/>
      <c r="DC297" s="128"/>
      <c r="DD297" s="128"/>
      <c r="DE297" s="128"/>
      <c r="DF297" s="128"/>
      <c r="DG297" s="128"/>
      <c r="DH297" s="128"/>
      <c r="DI297" s="128"/>
      <c r="DJ297" s="128"/>
      <c r="DK297" s="128"/>
      <c r="DL297" s="128"/>
      <c r="DM297" s="128"/>
      <c r="DN297" s="128"/>
      <c r="DO297" s="128"/>
      <c r="DP297" s="128"/>
      <c r="DQ297" s="128"/>
      <c r="DR297" s="128"/>
      <c r="DS297" s="128"/>
      <c r="DT297" s="128"/>
      <c r="DU297" s="128"/>
      <c r="DV297" s="128"/>
      <c r="DW297" s="128"/>
      <c r="DX297" s="128"/>
      <c r="DY297" s="128"/>
      <c r="DZ297" s="128"/>
      <c r="EA297" s="128"/>
      <c r="EB297" s="128"/>
      <c r="EC297" s="128"/>
      <c r="ED297" s="128"/>
      <c r="EE297" s="128"/>
      <c r="EF297" s="128"/>
      <c r="EG297" s="42"/>
      <c r="EH297" s="128"/>
      <c r="EI297" s="128"/>
      <c r="EJ297" s="128"/>
      <c r="EK297" s="128"/>
      <c r="EL297" s="128"/>
      <c r="EM297" s="128"/>
      <c r="EN297" s="128"/>
      <c r="EO297" s="128"/>
      <c r="EP297" s="128"/>
      <c r="EQ297" s="128"/>
      <c r="ER297" s="128"/>
      <c r="ES297" s="128"/>
      <c r="ET297" s="128"/>
      <c r="EU297" s="128"/>
      <c r="EV297" s="128"/>
      <c r="EW297" s="128"/>
      <c r="EX297" s="128"/>
      <c r="EY297" s="128"/>
      <c r="EZ297" s="128"/>
      <c r="FA297" s="128"/>
      <c r="FB297" s="128"/>
      <c r="FC297" s="128"/>
      <c r="FD297" s="128"/>
      <c r="FE297" s="128"/>
      <c r="FF297" s="128"/>
      <c r="FG297" s="128"/>
      <c r="FH297" s="128"/>
      <c r="FI297" s="128"/>
      <c r="FJ297" s="128"/>
      <c r="FK297" s="128"/>
      <c r="FL297" s="128"/>
      <c r="FM297" s="128"/>
      <c r="FN297" s="128"/>
      <c r="FO297" s="128"/>
      <c r="FP297" s="128"/>
      <c r="FQ297" s="42"/>
      <c r="FR297" s="42"/>
      <c r="FS297" s="42"/>
      <c r="FT297" s="42"/>
      <c r="FU297" s="42"/>
      <c r="FV297" s="128"/>
      <c r="FW297" s="128"/>
      <c r="FX297" s="128"/>
      <c r="FY297" s="128"/>
      <c r="FZ297" s="128"/>
      <c r="GA297" s="128"/>
      <c r="GB297" s="128"/>
      <c r="GC297" s="128"/>
      <c r="GD297" s="128"/>
      <c r="GE297" s="128"/>
      <c r="GF297" s="128"/>
      <c r="GG297" s="128"/>
      <c r="GH297" s="128"/>
      <c r="GI297" s="128"/>
      <c r="GJ297" s="128"/>
      <c r="GK297" s="128"/>
      <c r="GL297" s="128"/>
      <c r="GM297" s="128"/>
      <c r="GN297" s="128"/>
      <c r="GO297" s="128"/>
      <c r="GP297" s="128"/>
      <c r="GQ297" s="128"/>
      <c r="GR297" s="128"/>
      <c r="GS297" s="128"/>
      <c r="GT297" s="128"/>
      <c r="GU297" s="128"/>
      <c r="GV297" s="128"/>
      <c r="GW297" s="128"/>
      <c r="GX297" s="128"/>
      <c r="GY297" s="128"/>
      <c r="GZ297" s="128"/>
      <c r="HA297" s="128"/>
      <c r="HB297" s="128"/>
      <c r="HC297" s="128"/>
      <c r="HD297" s="128"/>
      <c r="HE297" s="128"/>
      <c r="HF297" s="128"/>
      <c r="HG297" s="128"/>
      <c r="HH297" s="128"/>
      <c r="HI297" s="128"/>
      <c r="HJ297" s="128"/>
      <c r="HK297" s="128"/>
      <c r="HL297" s="128"/>
      <c r="HM297" s="128"/>
      <c r="HN297" s="128"/>
      <c r="HO297" s="128"/>
      <c r="HP297" s="128"/>
      <c r="HQ297" s="128"/>
      <c r="HR297" s="128"/>
      <c r="HS297" s="128"/>
      <c r="HT297" s="128"/>
      <c r="HU297" s="128"/>
      <c r="HV297" s="128"/>
      <c r="HW297" s="128"/>
      <c r="HX297" s="128"/>
      <c r="HY297" s="128"/>
      <c r="HZ297" s="128"/>
      <c r="IA297" s="128"/>
      <c r="IB297" s="128"/>
      <c r="IC297" s="128"/>
      <c r="ID297" s="128"/>
      <c r="IE297" s="128"/>
      <c r="IF297" s="128"/>
      <c r="IG297" s="128"/>
      <c r="IH297" s="128"/>
      <c r="II297" s="128"/>
      <c r="IJ297" s="128"/>
      <c r="IK297" s="128"/>
      <c r="IL297" s="128"/>
      <c r="IM297" s="128"/>
      <c r="IN297" s="128"/>
      <c r="IO297" s="128"/>
      <c r="IP297" s="128"/>
      <c r="IQ297" s="128"/>
      <c r="IR297" s="128"/>
      <c r="IS297" s="128"/>
      <c r="IT297" s="128"/>
      <c r="IU297" s="128"/>
      <c r="IV297" s="128"/>
      <c r="IW297" s="128"/>
      <c r="IX297" s="128"/>
      <c r="IY297" s="128"/>
      <c r="IZ297" s="128"/>
      <c r="JA297" s="128"/>
    </row>
    <row r="298" spans="2:261" s="17" customFormat="1" x14ac:dyDescent="0.25">
      <c r="B298" s="33"/>
      <c r="F298" s="35"/>
      <c r="G298" s="111"/>
      <c r="H298" s="33"/>
      <c r="I298" s="33"/>
      <c r="J298" s="42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  <c r="AA298" s="128"/>
      <c r="AB298" s="128"/>
      <c r="AC298" s="128"/>
      <c r="AD298" s="128"/>
      <c r="AE298" s="128"/>
      <c r="AF298" s="128"/>
      <c r="AG298" s="128"/>
      <c r="AH298" s="128"/>
      <c r="AI298" s="128"/>
      <c r="AJ298" s="128"/>
      <c r="AK298" s="128"/>
      <c r="AL298" s="128"/>
      <c r="AM298" s="128"/>
      <c r="AN298" s="128"/>
      <c r="AO298" s="128"/>
      <c r="AP298" s="128"/>
      <c r="AQ298" s="128"/>
      <c r="AR298" s="128"/>
      <c r="AS298" s="128"/>
      <c r="AT298" s="128"/>
      <c r="AU298" s="128"/>
      <c r="AV298" s="128"/>
      <c r="AW298" s="128"/>
      <c r="AX298" s="128"/>
      <c r="AY298" s="128"/>
      <c r="AZ298" s="128"/>
      <c r="BA298" s="128"/>
      <c r="BB298" s="128"/>
      <c r="BC298" s="128"/>
      <c r="BD298" s="128"/>
      <c r="BE298" s="128"/>
      <c r="BF298" s="128"/>
      <c r="BG298" s="128"/>
      <c r="BH298" s="128"/>
      <c r="BI298" s="128"/>
      <c r="BJ298" s="128"/>
      <c r="BK298" s="128"/>
      <c r="BL298" s="128"/>
      <c r="BM298" s="42"/>
      <c r="BN298" s="42"/>
      <c r="BO298" s="42"/>
      <c r="BP298" s="42"/>
      <c r="BQ298" s="42"/>
      <c r="BR298" s="42"/>
      <c r="BS298" s="42"/>
      <c r="BT298" s="42"/>
      <c r="BU298" s="42"/>
      <c r="BV298" s="42"/>
      <c r="BW298" s="42"/>
      <c r="BX298" s="42"/>
      <c r="BY298" s="42"/>
      <c r="BZ298" s="128"/>
      <c r="CA298" s="128"/>
      <c r="CB298" s="128"/>
      <c r="CC298" s="128"/>
      <c r="CD298" s="128"/>
      <c r="CE298" s="128"/>
      <c r="CF298" s="128"/>
      <c r="CG298" s="128"/>
      <c r="CH298" s="128"/>
      <c r="CI298" s="128"/>
      <c r="CJ298" s="128"/>
      <c r="CK298" s="128"/>
      <c r="CL298" s="128"/>
      <c r="CM298" s="128"/>
      <c r="CN298" s="128"/>
      <c r="CO298" s="128"/>
      <c r="CP298" s="128"/>
      <c r="CQ298" s="128"/>
      <c r="CR298" s="128"/>
      <c r="CS298" s="128"/>
      <c r="CT298" s="128"/>
      <c r="CU298" s="128"/>
      <c r="CV298" s="128"/>
      <c r="CW298" s="42"/>
      <c r="CX298" s="128"/>
      <c r="CY298" s="128"/>
      <c r="CZ298" s="128"/>
      <c r="DA298" s="128"/>
      <c r="DB298" s="128"/>
      <c r="DC298" s="128"/>
      <c r="DD298" s="128"/>
      <c r="DE298" s="128"/>
      <c r="DF298" s="128"/>
      <c r="DG298" s="128"/>
      <c r="DH298" s="128"/>
      <c r="DI298" s="128"/>
      <c r="DJ298" s="128"/>
      <c r="DK298" s="128"/>
      <c r="DL298" s="128"/>
      <c r="DM298" s="128"/>
      <c r="DN298" s="128"/>
      <c r="DO298" s="128"/>
      <c r="DP298" s="128"/>
      <c r="DQ298" s="128"/>
      <c r="DR298" s="128"/>
      <c r="DS298" s="128"/>
      <c r="DT298" s="128"/>
      <c r="DU298" s="128"/>
      <c r="DV298" s="128"/>
      <c r="DW298" s="128"/>
      <c r="DX298" s="128"/>
      <c r="DY298" s="128"/>
      <c r="DZ298" s="128"/>
      <c r="EA298" s="128"/>
      <c r="EB298" s="128"/>
      <c r="EC298" s="128"/>
      <c r="ED298" s="128"/>
      <c r="EE298" s="128"/>
      <c r="EF298" s="128"/>
      <c r="EG298" s="42"/>
      <c r="EH298" s="128"/>
      <c r="EI298" s="128"/>
      <c r="EJ298" s="128"/>
      <c r="EK298" s="128"/>
      <c r="EL298" s="128"/>
      <c r="EM298" s="128"/>
      <c r="EN298" s="128"/>
      <c r="EO298" s="128"/>
      <c r="EP298" s="128"/>
      <c r="EQ298" s="128"/>
      <c r="ER298" s="128"/>
      <c r="ES298" s="128"/>
      <c r="ET298" s="128"/>
      <c r="EU298" s="128"/>
      <c r="EV298" s="128"/>
      <c r="EW298" s="128"/>
      <c r="EX298" s="128"/>
      <c r="EY298" s="128"/>
      <c r="EZ298" s="128"/>
      <c r="FA298" s="128"/>
      <c r="FB298" s="128"/>
      <c r="FC298" s="128"/>
      <c r="FD298" s="128"/>
      <c r="FE298" s="128"/>
      <c r="FF298" s="128"/>
      <c r="FG298" s="128"/>
      <c r="FH298" s="128"/>
      <c r="FI298" s="128"/>
      <c r="FJ298" s="128"/>
      <c r="FK298" s="128"/>
      <c r="FL298" s="128"/>
      <c r="FM298" s="128"/>
      <c r="FN298" s="128"/>
      <c r="FO298" s="128"/>
      <c r="FP298" s="128"/>
      <c r="FQ298" s="42"/>
      <c r="FR298" s="42"/>
      <c r="FS298" s="42"/>
      <c r="FT298" s="42"/>
      <c r="FU298" s="42"/>
      <c r="FV298" s="128"/>
      <c r="FW298" s="128"/>
      <c r="FX298" s="128"/>
      <c r="FY298" s="128"/>
      <c r="FZ298" s="128"/>
      <c r="GA298" s="128"/>
      <c r="GB298" s="128"/>
      <c r="GC298" s="128"/>
      <c r="GD298" s="128"/>
      <c r="GE298" s="128"/>
      <c r="GF298" s="128"/>
      <c r="GG298" s="128"/>
      <c r="GH298" s="128"/>
      <c r="GI298" s="128"/>
      <c r="GJ298" s="128"/>
      <c r="GK298" s="128"/>
      <c r="GL298" s="128"/>
      <c r="GM298" s="128"/>
      <c r="GN298" s="128"/>
      <c r="GO298" s="128"/>
      <c r="GP298" s="128"/>
      <c r="GQ298" s="128"/>
      <c r="GR298" s="128"/>
      <c r="GS298" s="128"/>
      <c r="GT298" s="128"/>
      <c r="GU298" s="128"/>
      <c r="GV298" s="128"/>
      <c r="GW298" s="128"/>
      <c r="GX298" s="128"/>
      <c r="GY298" s="128"/>
      <c r="GZ298" s="128"/>
      <c r="HA298" s="128"/>
      <c r="HB298" s="128"/>
      <c r="HC298" s="128"/>
      <c r="HD298" s="128"/>
      <c r="HE298" s="128"/>
      <c r="HF298" s="128"/>
      <c r="HG298" s="128"/>
      <c r="HH298" s="128"/>
      <c r="HI298" s="128"/>
      <c r="HJ298" s="128"/>
      <c r="HK298" s="128"/>
      <c r="HL298" s="128"/>
      <c r="HM298" s="128"/>
      <c r="HN298" s="128"/>
      <c r="HO298" s="128"/>
      <c r="HP298" s="128"/>
      <c r="HQ298" s="128"/>
      <c r="HR298" s="128"/>
      <c r="HS298" s="128"/>
      <c r="HT298" s="128"/>
      <c r="HU298" s="128"/>
      <c r="HV298" s="128"/>
      <c r="HW298" s="128"/>
      <c r="HX298" s="128"/>
      <c r="HY298" s="128"/>
      <c r="HZ298" s="128"/>
      <c r="IA298" s="128"/>
      <c r="IB298" s="128"/>
      <c r="IC298" s="128"/>
      <c r="ID298" s="128"/>
      <c r="IE298" s="128"/>
      <c r="IF298" s="128"/>
      <c r="IG298" s="128"/>
      <c r="IH298" s="128"/>
      <c r="II298" s="128"/>
      <c r="IJ298" s="128"/>
      <c r="IK298" s="128"/>
      <c r="IL298" s="128"/>
      <c r="IM298" s="128"/>
      <c r="IN298" s="128"/>
      <c r="IO298" s="128"/>
      <c r="IP298" s="128"/>
      <c r="IQ298" s="128"/>
      <c r="IR298" s="128"/>
      <c r="IS298" s="128"/>
      <c r="IT298" s="128"/>
      <c r="IU298" s="128"/>
      <c r="IV298" s="128"/>
      <c r="IW298" s="128"/>
      <c r="IX298" s="128"/>
      <c r="IY298" s="128"/>
      <c r="IZ298" s="128"/>
      <c r="JA298" s="128"/>
    </row>
    <row r="299" spans="2:261" s="17" customFormat="1" x14ac:dyDescent="0.25">
      <c r="B299" s="33"/>
      <c r="F299" s="35"/>
      <c r="G299" s="111"/>
      <c r="H299" s="33"/>
      <c r="I299" s="33"/>
      <c r="J299" s="42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  <c r="Z299" s="128"/>
      <c r="AA299" s="128"/>
      <c r="AB299" s="128"/>
      <c r="AC299" s="128"/>
      <c r="AD299" s="128"/>
      <c r="AE299" s="128"/>
      <c r="AF299" s="128"/>
      <c r="AG299" s="128"/>
      <c r="AH299" s="128"/>
      <c r="AI299" s="128"/>
      <c r="AJ299" s="128"/>
      <c r="AK299" s="128"/>
      <c r="AL299" s="128"/>
      <c r="AM299" s="128"/>
      <c r="AN299" s="128"/>
      <c r="AO299" s="128"/>
      <c r="AP299" s="128"/>
      <c r="AQ299" s="128"/>
      <c r="AR299" s="128"/>
      <c r="AS299" s="128"/>
      <c r="AT299" s="128"/>
      <c r="AU299" s="128"/>
      <c r="AV299" s="128"/>
      <c r="AW299" s="128"/>
      <c r="AX299" s="128"/>
      <c r="AY299" s="128"/>
      <c r="AZ299" s="128"/>
      <c r="BA299" s="128"/>
      <c r="BB299" s="128"/>
      <c r="BC299" s="128"/>
      <c r="BD299" s="128"/>
      <c r="BE299" s="128"/>
      <c r="BF299" s="128"/>
      <c r="BG299" s="128"/>
      <c r="BH299" s="128"/>
      <c r="BI299" s="128"/>
      <c r="BJ299" s="128"/>
      <c r="BK299" s="128"/>
      <c r="BL299" s="128"/>
      <c r="BM299" s="42"/>
      <c r="BN299" s="42"/>
      <c r="BO299" s="42"/>
      <c r="BP299" s="42"/>
      <c r="BQ299" s="42"/>
      <c r="BR299" s="42"/>
      <c r="BS299" s="42"/>
      <c r="BT299" s="42"/>
      <c r="BU299" s="42"/>
      <c r="BV299" s="42"/>
      <c r="BW299" s="42"/>
      <c r="BX299" s="42"/>
      <c r="BY299" s="42"/>
      <c r="BZ299" s="128"/>
      <c r="CA299" s="128"/>
      <c r="CB299" s="128"/>
      <c r="CC299" s="128"/>
      <c r="CD299" s="128"/>
      <c r="CE299" s="128"/>
      <c r="CF299" s="128"/>
      <c r="CG299" s="128"/>
      <c r="CH299" s="128"/>
      <c r="CI299" s="128"/>
      <c r="CJ299" s="128"/>
      <c r="CK299" s="128"/>
      <c r="CL299" s="128"/>
      <c r="CM299" s="128"/>
      <c r="CN299" s="128"/>
      <c r="CO299" s="128"/>
      <c r="CP299" s="128"/>
      <c r="CQ299" s="128"/>
      <c r="CR299" s="128"/>
      <c r="CS299" s="128"/>
      <c r="CT299" s="128"/>
      <c r="CU299" s="128"/>
      <c r="CV299" s="128"/>
      <c r="CW299" s="42"/>
      <c r="CX299" s="128"/>
      <c r="CY299" s="128"/>
      <c r="CZ299" s="128"/>
      <c r="DA299" s="128"/>
      <c r="DB299" s="128"/>
      <c r="DC299" s="128"/>
      <c r="DD299" s="128"/>
      <c r="DE299" s="128"/>
      <c r="DF299" s="128"/>
      <c r="DG299" s="128"/>
      <c r="DH299" s="128"/>
      <c r="DI299" s="128"/>
      <c r="DJ299" s="128"/>
      <c r="DK299" s="128"/>
      <c r="DL299" s="128"/>
      <c r="DM299" s="128"/>
      <c r="DN299" s="128"/>
      <c r="DO299" s="128"/>
      <c r="DP299" s="128"/>
      <c r="DQ299" s="128"/>
      <c r="DR299" s="128"/>
      <c r="DS299" s="128"/>
      <c r="DT299" s="128"/>
      <c r="DU299" s="128"/>
      <c r="DV299" s="128"/>
      <c r="DW299" s="128"/>
      <c r="DX299" s="128"/>
      <c r="DY299" s="128"/>
      <c r="DZ299" s="128"/>
      <c r="EA299" s="128"/>
      <c r="EB299" s="128"/>
      <c r="EC299" s="128"/>
      <c r="ED299" s="128"/>
      <c r="EE299" s="128"/>
      <c r="EF299" s="128"/>
      <c r="EG299" s="42"/>
      <c r="EH299" s="128"/>
      <c r="EI299" s="128"/>
      <c r="EJ299" s="128"/>
      <c r="EK299" s="128"/>
      <c r="EL299" s="128"/>
      <c r="EM299" s="128"/>
      <c r="EN299" s="128"/>
      <c r="EO299" s="128"/>
      <c r="EP299" s="128"/>
      <c r="EQ299" s="128"/>
      <c r="ER299" s="128"/>
      <c r="ES299" s="128"/>
      <c r="ET299" s="128"/>
      <c r="EU299" s="128"/>
      <c r="EV299" s="128"/>
      <c r="EW299" s="128"/>
      <c r="EX299" s="128"/>
      <c r="EY299" s="128"/>
      <c r="EZ299" s="128"/>
      <c r="FA299" s="128"/>
      <c r="FB299" s="128"/>
      <c r="FC299" s="128"/>
      <c r="FD299" s="128"/>
      <c r="FE299" s="128"/>
      <c r="FF299" s="128"/>
      <c r="FG299" s="128"/>
      <c r="FH299" s="128"/>
      <c r="FI299" s="128"/>
      <c r="FJ299" s="128"/>
      <c r="FK299" s="128"/>
      <c r="FL299" s="128"/>
      <c r="FM299" s="128"/>
      <c r="FN299" s="128"/>
      <c r="FO299" s="128"/>
      <c r="FP299" s="128"/>
      <c r="FQ299" s="42"/>
      <c r="FR299" s="42"/>
      <c r="FS299" s="42"/>
      <c r="FT299" s="42"/>
      <c r="FU299" s="42"/>
      <c r="FV299" s="128"/>
      <c r="FW299" s="128"/>
      <c r="FX299" s="128"/>
      <c r="FY299" s="128"/>
      <c r="FZ299" s="128"/>
      <c r="GA299" s="128"/>
      <c r="GB299" s="128"/>
      <c r="GC299" s="128"/>
      <c r="GD299" s="128"/>
      <c r="GE299" s="128"/>
      <c r="GF299" s="128"/>
      <c r="GG299" s="128"/>
      <c r="GH299" s="128"/>
      <c r="GI299" s="128"/>
      <c r="GJ299" s="128"/>
      <c r="GK299" s="128"/>
      <c r="GL299" s="128"/>
      <c r="GM299" s="128"/>
      <c r="GN299" s="128"/>
      <c r="GO299" s="128"/>
      <c r="GP299" s="128"/>
      <c r="GQ299" s="128"/>
      <c r="GR299" s="128"/>
      <c r="GS299" s="128"/>
      <c r="GT299" s="128"/>
      <c r="GU299" s="128"/>
      <c r="GV299" s="128"/>
      <c r="GW299" s="128"/>
      <c r="GX299" s="128"/>
      <c r="GY299" s="128"/>
      <c r="GZ299" s="128"/>
      <c r="HA299" s="128"/>
      <c r="HB299" s="128"/>
      <c r="HC299" s="128"/>
      <c r="HD299" s="128"/>
      <c r="HE299" s="128"/>
      <c r="HF299" s="128"/>
      <c r="HG299" s="128"/>
      <c r="HH299" s="128"/>
      <c r="HI299" s="128"/>
      <c r="HJ299" s="128"/>
      <c r="HK299" s="128"/>
      <c r="HL299" s="128"/>
      <c r="HM299" s="128"/>
      <c r="HN299" s="128"/>
      <c r="HO299" s="128"/>
      <c r="HP299" s="128"/>
      <c r="HQ299" s="128"/>
      <c r="HR299" s="128"/>
      <c r="HS299" s="128"/>
      <c r="HT299" s="128"/>
      <c r="HU299" s="128"/>
      <c r="HV299" s="128"/>
      <c r="HW299" s="128"/>
      <c r="HX299" s="128"/>
      <c r="HY299" s="128"/>
      <c r="HZ299" s="128"/>
      <c r="IA299" s="128"/>
      <c r="IB299" s="128"/>
      <c r="IC299" s="128"/>
      <c r="ID299" s="128"/>
      <c r="IE299" s="128"/>
      <c r="IF299" s="128"/>
      <c r="IG299" s="128"/>
      <c r="IH299" s="128"/>
      <c r="II299" s="128"/>
      <c r="IJ299" s="128"/>
      <c r="IK299" s="128"/>
      <c r="IL299" s="128"/>
      <c r="IM299" s="128"/>
      <c r="IN299" s="128"/>
      <c r="IO299" s="128"/>
      <c r="IP299" s="128"/>
      <c r="IQ299" s="128"/>
      <c r="IR299" s="128"/>
      <c r="IS299" s="128"/>
      <c r="IT299" s="128"/>
      <c r="IU299" s="128"/>
      <c r="IV299" s="128"/>
      <c r="IW299" s="128"/>
      <c r="IX299" s="128"/>
      <c r="IY299" s="128"/>
      <c r="IZ299" s="128"/>
      <c r="JA299" s="128"/>
    </row>
    <row r="300" spans="2:261" s="17" customFormat="1" x14ac:dyDescent="0.25">
      <c r="B300" s="33"/>
      <c r="F300" s="35"/>
      <c r="G300" s="111"/>
      <c r="H300" s="33"/>
      <c r="I300" s="33"/>
      <c r="J300" s="42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8"/>
      <c r="AA300" s="128"/>
      <c r="AB300" s="128"/>
      <c r="AC300" s="128"/>
      <c r="AD300" s="128"/>
      <c r="AE300" s="128"/>
      <c r="AF300" s="128"/>
      <c r="AG300" s="128"/>
      <c r="AH300" s="128"/>
      <c r="AI300" s="128"/>
      <c r="AJ300" s="128"/>
      <c r="AK300" s="128"/>
      <c r="AL300" s="128"/>
      <c r="AM300" s="128"/>
      <c r="AN300" s="128"/>
      <c r="AO300" s="128"/>
      <c r="AP300" s="128"/>
      <c r="AQ300" s="128"/>
      <c r="AR300" s="128"/>
      <c r="AS300" s="128"/>
      <c r="AT300" s="128"/>
      <c r="AU300" s="128"/>
      <c r="AV300" s="128"/>
      <c r="AW300" s="128"/>
      <c r="AX300" s="128"/>
      <c r="AY300" s="128"/>
      <c r="AZ300" s="128"/>
      <c r="BA300" s="128"/>
      <c r="BB300" s="128"/>
      <c r="BC300" s="128"/>
      <c r="BD300" s="128"/>
      <c r="BE300" s="128"/>
      <c r="BF300" s="128"/>
      <c r="BG300" s="128"/>
      <c r="BH300" s="128"/>
      <c r="BI300" s="128"/>
      <c r="BJ300" s="128"/>
      <c r="BK300" s="128"/>
      <c r="BL300" s="128"/>
      <c r="BM300" s="42"/>
      <c r="BN300" s="42"/>
      <c r="BO300" s="42"/>
      <c r="BP300" s="42"/>
      <c r="BQ300" s="42"/>
      <c r="BR300" s="42"/>
      <c r="BS300" s="42"/>
      <c r="BT300" s="42"/>
      <c r="BU300" s="42"/>
      <c r="BV300" s="42"/>
      <c r="BW300" s="42"/>
      <c r="BX300" s="42"/>
      <c r="BY300" s="42"/>
      <c r="BZ300" s="128"/>
      <c r="CA300" s="128"/>
      <c r="CB300" s="128"/>
      <c r="CC300" s="128"/>
      <c r="CD300" s="128"/>
      <c r="CE300" s="128"/>
      <c r="CF300" s="128"/>
      <c r="CG300" s="128"/>
      <c r="CH300" s="128"/>
      <c r="CI300" s="128"/>
      <c r="CJ300" s="128"/>
      <c r="CK300" s="128"/>
      <c r="CL300" s="128"/>
      <c r="CM300" s="128"/>
      <c r="CN300" s="128"/>
      <c r="CO300" s="128"/>
      <c r="CP300" s="128"/>
      <c r="CQ300" s="128"/>
      <c r="CR300" s="128"/>
      <c r="CS300" s="128"/>
      <c r="CT300" s="128"/>
      <c r="CU300" s="128"/>
      <c r="CV300" s="128"/>
      <c r="CW300" s="42"/>
      <c r="CX300" s="128"/>
      <c r="CY300" s="128"/>
      <c r="CZ300" s="128"/>
      <c r="DA300" s="128"/>
      <c r="DB300" s="128"/>
      <c r="DC300" s="128"/>
      <c r="DD300" s="128"/>
      <c r="DE300" s="128"/>
      <c r="DF300" s="128"/>
      <c r="DG300" s="128"/>
      <c r="DH300" s="128"/>
      <c r="DI300" s="128"/>
      <c r="DJ300" s="128"/>
      <c r="DK300" s="128"/>
      <c r="DL300" s="128"/>
      <c r="DM300" s="128"/>
      <c r="DN300" s="128"/>
      <c r="DO300" s="128"/>
      <c r="DP300" s="128"/>
      <c r="DQ300" s="128"/>
      <c r="DR300" s="128"/>
      <c r="DS300" s="128"/>
      <c r="DT300" s="128"/>
      <c r="DU300" s="128"/>
      <c r="DV300" s="128"/>
      <c r="DW300" s="128"/>
      <c r="DX300" s="128"/>
      <c r="DY300" s="128"/>
      <c r="DZ300" s="128"/>
      <c r="EA300" s="128"/>
      <c r="EB300" s="128"/>
      <c r="EC300" s="128"/>
      <c r="ED300" s="128"/>
      <c r="EE300" s="128"/>
      <c r="EF300" s="128"/>
      <c r="EG300" s="42"/>
      <c r="EH300" s="128"/>
      <c r="EI300" s="128"/>
      <c r="EJ300" s="128"/>
      <c r="EK300" s="128"/>
      <c r="EL300" s="128"/>
      <c r="EM300" s="128"/>
      <c r="EN300" s="128"/>
      <c r="EO300" s="128"/>
      <c r="EP300" s="128"/>
      <c r="EQ300" s="128"/>
      <c r="ER300" s="128"/>
      <c r="ES300" s="128"/>
      <c r="ET300" s="128"/>
      <c r="EU300" s="128"/>
      <c r="EV300" s="128"/>
      <c r="EW300" s="128"/>
      <c r="EX300" s="128"/>
      <c r="EY300" s="128"/>
      <c r="EZ300" s="128"/>
      <c r="FA300" s="128"/>
      <c r="FB300" s="128"/>
      <c r="FC300" s="128"/>
      <c r="FD300" s="128"/>
      <c r="FE300" s="128"/>
      <c r="FF300" s="128"/>
      <c r="FG300" s="128"/>
      <c r="FH300" s="128"/>
      <c r="FI300" s="128"/>
      <c r="FJ300" s="128"/>
      <c r="FK300" s="128"/>
      <c r="FL300" s="128"/>
      <c r="FM300" s="128"/>
      <c r="FN300" s="128"/>
      <c r="FO300" s="128"/>
      <c r="FP300" s="128"/>
      <c r="FQ300" s="42"/>
      <c r="FR300" s="42"/>
      <c r="FS300" s="42"/>
      <c r="FT300" s="42"/>
      <c r="FU300" s="42"/>
      <c r="FV300" s="128"/>
      <c r="FW300" s="128"/>
      <c r="FX300" s="128"/>
      <c r="FY300" s="128"/>
      <c r="FZ300" s="128"/>
      <c r="GA300" s="128"/>
      <c r="GB300" s="128"/>
      <c r="GC300" s="128"/>
      <c r="GD300" s="128"/>
      <c r="GE300" s="128"/>
      <c r="GF300" s="128"/>
      <c r="GG300" s="128"/>
      <c r="GH300" s="128"/>
      <c r="GI300" s="128"/>
      <c r="GJ300" s="128"/>
      <c r="GK300" s="128"/>
      <c r="GL300" s="128"/>
      <c r="GM300" s="128"/>
      <c r="GN300" s="128"/>
      <c r="GO300" s="128"/>
      <c r="GP300" s="128"/>
      <c r="GQ300" s="128"/>
      <c r="GR300" s="128"/>
      <c r="GS300" s="128"/>
      <c r="GT300" s="128"/>
      <c r="GU300" s="128"/>
      <c r="GV300" s="128"/>
      <c r="GW300" s="128"/>
      <c r="GX300" s="128"/>
      <c r="GY300" s="128"/>
      <c r="GZ300" s="128"/>
      <c r="HA300" s="128"/>
      <c r="HB300" s="128"/>
      <c r="HC300" s="128"/>
      <c r="HD300" s="128"/>
      <c r="HE300" s="128"/>
      <c r="HF300" s="128"/>
      <c r="HG300" s="128"/>
      <c r="HH300" s="128"/>
      <c r="HI300" s="128"/>
      <c r="HJ300" s="128"/>
      <c r="HK300" s="128"/>
      <c r="HL300" s="128"/>
      <c r="HM300" s="128"/>
      <c r="HN300" s="128"/>
      <c r="HO300" s="128"/>
      <c r="HP300" s="128"/>
      <c r="HQ300" s="128"/>
      <c r="HR300" s="128"/>
      <c r="HS300" s="128"/>
      <c r="HT300" s="128"/>
      <c r="HU300" s="128"/>
      <c r="HV300" s="128"/>
      <c r="HW300" s="128"/>
      <c r="HX300" s="128"/>
      <c r="HY300" s="128"/>
      <c r="HZ300" s="128"/>
      <c r="IA300" s="128"/>
      <c r="IB300" s="128"/>
      <c r="IC300" s="128"/>
      <c r="ID300" s="128"/>
      <c r="IE300" s="128"/>
      <c r="IF300" s="128"/>
      <c r="IG300" s="128"/>
      <c r="IH300" s="128"/>
      <c r="II300" s="128"/>
      <c r="IJ300" s="128"/>
      <c r="IK300" s="128"/>
      <c r="IL300" s="128"/>
      <c r="IM300" s="128"/>
      <c r="IN300" s="128"/>
      <c r="IO300" s="128"/>
      <c r="IP300" s="128"/>
      <c r="IQ300" s="128"/>
      <c r="IR300" s="128"/>
      <c r="IS300" s="128"/>
      <c r="IT300" s="128"/>
      <c r="IU300" s="128"/>
      <c r="IV300" s="128"/>
      <c r="IW300" s="128"/>
      <c r="IX300" s="128"/>
      <c r="IY300" s="128"/>
      <c r="IZ300" s="128"/>
      <c r="JA300" s="128"/>
    </row>
    <row r="301" spans="2:261" s="17" customFormat="1" x14ac:dyDescent="0.25">
      <c r="B301" s="33"/>
      <c r="F301" s="35"/>
      <c r="G301" s="111"/>
      <c r="H301" s="33"/>
      <c r="I301" s="33"/>
      <c r="J301" s="42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128"/>
      <c r="AA301" s="128"/>
      <c r="AB301" s="128"/>
      <c r="AC301" s="128"/>
      <c r="AD301" s="128"/>
      <c r="AE301" s="128"/>
      <c r="AF301" s="128"/>
      <c r="AG301" s="128"/>
      <c r="AH301" s="128"/>
      <c r="AI301" s="128"/>
      <c r="AJ301" s="128"/>
      <c r="AK301" s="128"/>
      <c r="AL301" s="128"/>
      <c r="AM301" s="128"/>
      <c r="AN301" s="128"/>
      <c r="AO301" s="128"/>
      <c r="AP301" s="128"/>
      <c r="AQ301" s="128"/>
      <c r="AR301" s="128"/>
      <c r="AS301" s="128"/>
      <c r="AT301" s="128"/>
      <c r="AU301" s="128"/>
      <c r="AV301" s="128"/>
      <c r="AW301" s="128"/>
      <c r="AX301" s="128"/>
      <c r="AY301" s="128"/>
      <c r="AZ301" s="128"/>
      <c r="BA301" s="128"/>
      <c r="BB301" s="128"/>
      <c r="BC301" s="128"/>
      <c r="BD301" s="128"/>
      <c r="BE301" s="128"/>
      <c r="BF301" s="128"/>
      <c r="BG301" s="128"/>
      <c r="BH301" s="128"/>
      <c r="BI301" s="128"/>
      <c r="BJ301" s="128"/>
      <c r="BK301" s="128"/>
      <c r="BL301" s="128"/>
      <c r="BM301" s="42"/>
      <c r="BN301" s="42"/>
      <c r="BO301" s="42"/>
      <c r="BP301" s="42"/>
      <c r="BQ301" s="42"/>
      <c r="BR301" s="42"/>
      <c r="BS301" s="42"/>
      <c r="BT301" s="42"/>
      <c r="BU301" s="42"/>
      <c r="BV301" s="42"/>
      <c r="BW301" s="42"/>
      <c r="BX301" s="42"/>
      <c r="BY301" s="42"/>
      <c r="BZ301" s="128"/>
      <c r="CA301" s="128"/>
      <c r="CB301" s="128"/>
      <c r="CC301" s="128"/>
      <c r="CD301" s="128"/>
      <c r="CE301" s="128"/>
      <c r="CF301" s="128"/>
      <c r="CG301" s="128"/>
      <c r="CH301" s="128"/>
      <c r="CI301" s="128"/>
      <c r="CJ301" s="128"/>
      <c r="CK301" s="128"/>
      <c r="CL301" s="128"/>
      <c r="CM301" s="128"/>
      <c r="CN301" s="128"/>
      <c r="CO301" s="128"/>
      <c r="CP301" s="128"/>
      <c r="CQ301" s="128"/>
      <c r="CR301" s="128"/>
      <c r="CS301" s="128"/>
      <c r="CT301" s="128"/>
      <c r="CU301" s="128"/>
      <c r="CV301" s="128"/>
      <c r="CW301" s="42"/>
      <c r="CX301" s="128"/>
      <c r="CY301" s="128"/>
      <c r="CZ301" s="128"/>
      <c r="DA301" s="128"/>
      <c r="DB301" s="128"/>
      <c r="DC301" s="128"/>
      <c r="DD301" s="128"/>
      <c r="DE301" s="128"/>
      <c r="DF301" s="128"/>
      <c r="DG301" s="128"/>
      <c r="DH301" s="128"/>
      <c r="DI301" s="128"/>
      <c r="DJ301" s="128"/>
      <c r="DK301" s="128"/>
      <c r="DL301" s="128"/>
      <c r="DM301" s="128"/>
      <c r="DN301" s="128"/>
      <c r="DO301" s="128"/>
      <c r="DP301" s="128"/>
      <c r="DQ301" s="128"/>
      <c r="DR301" s="128"/>
      <c r="DS301" s="128"/>
      <c r="DT301" s="128"/>
      <c r="DU301" s="128"/>
      <c r="DV301" s="128"/>
      <c r="DW301" s="128"/>
      <c r="DX301" s="128"/>
      <c r="DY301" s="128"/>
      <c r="DZ301" s="128"/>
      <c r="EA301" s="128"/>
      <c r="EB301" s="128"/>
      <c r="EC301" s="128"/>
      <c r="ED301" s="128"/>
      <c r="EE301" s="128"/>
      <c r="EF301" s="128"/>
      <c r="EG301" s="42"/>
      <c r="EH301" s="128"/>
      <c r="EI301" s="128"/>
      <c r="EJ301" s="128"/>
      <c r="EK301" s="128"/>
      <c r="EL301" s="128"/>
      <c r="EM301" s="128"/>
      <c r="EN301" s="128"/>
      <c r="EO301" s="128"/>
      <c r="EP301" s="128"/>
      <c r="EQ301" s="128"/>
      <c r="ER301" s="128"/>
      <c r="ES301" s="128"/>
      <c r="ET301" s="128"/>
      <c r="EU301" s="128"/>
      <c r="EV301" s="128"/>
      <c r="EW301" s="128"/>
      <c r="EX301" s="128"/>
      <c r="EY301" s="128"/>
      <c r="EZ301" s="128"/>
      <c r="FA301" s="128"/>
      <c r="FB301" s="128"/>
      <c r="FC301" s="128"/>
      <c r="FD301" s="128"/>
      <c r="FE301" s="128"/>
      <c r="FF301" s="128"/>
      <c r="FG301" s="128"/>
      <c r="FH301" s="128"/>
      <c r="FI301" s="128"/>
      <c r="FJ301" s="128"/>
      <c r="FK301" s="128"/>
      <c r="FL301" s="128"/>
      <c r="FM301" s="128"/>
      <c r="FN301" s="128"/>
      <c r="FO301" s="128"/>
      <c r="FP301" s="128"/>
      <c r="FQ301" s="42"/>
      <c r="FR301" s="42"/>
      <c r="FS301" s="42"/>
      <c r="FT301" s="42"/>
      <c r="FU301" s="42"/>
      <c r="FV301" s="128"/>
      <c r="FW301" s="128"/>
      <c r="FX301" s="128"/>
      <c r="FY301" s="128"/>
      <c r="FZ301" s="128"/>
      <c r="GA301" s="128"/>
      <c r="GB301" s="128"/>
      <c r="GC301" s="128"/>
      <c r="GD301" s="128"/>
      <c r="GE301" s="128"/>
      <c r="GF301" s="128"/>
      <c r="GG301" s="128"/>
      <c r="GH301" s="128"/>
      <c r="GI301" s="128"/>
      <c r="GJ301" s="128"/>
      <c r="GK301" s="128"/>
      <c r="GL301" s="128"/>
      <c r="GM301" s="128"/>
      <c r="GN301" s="128"/>
      <c r="GO301" s="128"/>
      <c r="GP301" s="128"/>
      <c r="GQ301" s="128"/>
      <c r="GR301" s="128"/>
      <c r="GS301" s="128"/>
      <c r="GT301" s="128"/>
      <c r="GU301" s="128"/>
      <c r="GV301" s="128"/>
      <c r="GW301" s="128"/>
      <c r="GX301" s="128"/>
      <c r="GY301" s="128"/>
      <c r="GZ301" s="128"/>
      <c r="HA301" s="128"/>
      <c r="HB301" s="128"/>
      <c r="HC301" s="128"/>
      <c r="HD301" s="128"/>
      <c r="HE301" s="128"/>
      <c r="HF301" s="128"/>
      <c r="HG301" s="128"/>
      <c r="HH301" s="128"/>
      <c r="HI301" s="128"/>
      <c r="HJ301" s="128"/>
      <c r="HK301" s="128"/>
      <c r="HL301" s="128"/>
      <c r="HM301" s="128"/>
      <c r="HN301" s="128"/>
      <c r="HO301" s="128"/>
      <c r="HP301" s="128"/>
      <c r="HQ301" s="128"/>
      <c r="HR301" s="128"/>
      <c r="HS301" s="128"/>
      <c r="HT301" s="128"/>
      <c r="HU301" s="128"/>
      <c r="HV301" s="128"/>
      <c r="HW301" s="128"/>
      <c r="HX301" s="128"/>
      <c r="HY301" s="128"/>
      <c r="HZ301" s="128"/>
      <c r="IA301" s="128"/>
      <c r="IB301" s="128"/>
      <c r="IC301" s="128"/>
      <c r="ID301" s="128"/>
      <c r="IE301" s="128"/>
      <c r="IF301" s="128"/>
      <c r="IG301" s="128"/>
      <c r="IH301" s="128"/>
      <c r="II301" s="128"/>
      <c r="IJ301" s="128"/>
      <c r="IK301" s="128"/>
      <c r="IL301" s="128"/>
      <c r="IM301" s="128"/>
      <c r="IN301" s="128"/>
      <c r="IO301" s="128"/>
      <c r="IP301" s="128"/>
      <c r="IQ301" s="128"/>
      <c r="IR301" s="128"/>
      <c r="IS301" s="128"/>
      <c r="IT301" s="128"/>
      <c r="IU301" s="128"/>
      <c r="IV301" s="128"/>
      <c r="IW301" s="128"/>
      <c r="IX301" s="128"/>
      <c r="IY301" s="128"/>
      <c r="IZ301" s="128"/>
      <c r="JA301" s="128"/>
    </row>
    <row r="302" spans="2:261" s="17" customFormat="1" x14ac:dyDescent="0.25">
      <c r="B302" s="33"/>
      <c r="F302" s="35"/>
      <c r="G302" s="111"/>
      <c r="H302" s="33"/>
      <c r="I302" s="33"/>
      <c r="J302" s="42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  <c r="Z302" s="128"/>
      <c r="AA302" s="128"/>
      <c r="AB302" s="128"/>
      <c r="AC302" s="128"/>
      <c r="AD302" s="128"/>
      <c r="AE302" s="128"/>
      <c r="AF302" s="128"/>
      <c r="AG302" s="128"/>
      <c r="AH302" s="128"/>
      <c r="AI302" s="128"/>
      <c r="AJ302" s="128"/>
      <c r="AK302" s="128"/>
      <c r="AL302" s="128"/>
      <c r="AM302" s="128"/>
      <c r="AN302" s="128"/>
      <c r="AO302" s="128"/>
      <c r="AP302" s="128"/>
      <c r="AQ302" s="128"/>
      <c r="AR302" s="128"/>
      <c r="AS302" s="128"/>
      <c r="AT302" s="128"/>
      <c r="AU302" s="128"/>
      <c r="AV302" s="128"/>
      <c r="AW302" s="128"/>
      <c r="AX302" s="128"/>
      <c r="AY302" s="128"/>
      <c r="AZ302" s="128"/>
      <c r="BA302" s="128"/>
      <c r="BB302" s="128"/>
      <c r="BC302" s="128"/>
      <c r="BD302" s="128"/>
      <c r="BE302" s="128"/>
      <c r="BF302" s="128"/>
      <c r="BG302" s="128"/>
      <c r="BH302" s="128"/>
      <c r="BI302" s="128"/>
      <c r="BJ302" s="128"/>
      <c r="BK302" s="128"/>
      <c r="BL302" s="128"/>
      <c r="BM302" s="42"/>
      <c r="BN302" s="42"/>
      <c r="BO302" s="42"/>
      <c r="BP302" s="42"/>
      <c r="BQ302" s="42"/>
      <c r="BR302" s="42"/>
      <c r="BS302" s="42"/>
      <c r="BT302" s="42"/>
      <c r="BU302" s="42"/>
      <c r="BV302" s="42"/>
      <c r="BW302" s="42"/>
      <c r="BX302" s="42"/>
      <c r="BY302" s="42"/>
      <c r="BZ302" s="128"/>
      <c r="CA302" s="128"/>
      <c r="CB302" s="128"/>
      <c r="CC302" s="128"/>
      <c r="CD302" s="128"/>
      <c r="CE302" s="128"/>
      <c r="CF302" s="128"/>
      <c r="CG302" s="128"/>
      <c r="CH302" s="128"/>
      <c r="CI302" s="128"/>
      <c r="CJ302" s="128"/>
      <c r="CK302" s="128"/>
      <c r="CL302" s="128"/>
      <c r="CM302" s="128"/>
      <c r="CN302" s="128"/>
      <c r="CO302" s="128"/>
      <c r="CP302" s="128"/>
      <c r="CQ302" s="128"/>
      <c r="CR302" s="128"/>
      <c r="CS302" s="128"/>
      <c r="CT302" s="128"/>
      <c r="CU302" s="128"/>
      <c r="CV302" s="128"/>
      <c r="CW302" s="42"/>
      <c r="CX302" s="128"/>
      <c r="CY302" s="128"/>
      <c r="CZ302" s="128"/>
      <c r="DA302" s="128"/>
      <c r="DB302" s="128"/>
      <c r="DC302" s="128"/>
      <c r="DD302" s="128"/>
      <c r="DE302" s="128"/>
      <c r="DF302" s="128"/>
      <c r="DG302" s="128"/>
      <c r="DH302" s="128"/>
      <c r="DI302" s="128"/>
      <c r="DJ302" s="128"/>
      <c r="DK302" s="128"/>
      <c r="DL302" s="128"/>
      <c r="DM302" s="128"/>
      <c r="DN302" s="128"/>
      <c r="DO302" s="128"/>
      <c r="DP302" s="128"/>
      <c r="DQ302" s="128"/>
      <c r="DR302" s="128"/>
      <c r="DS302" s="128"/>
      <c r="DT302" s="128"/>
      <c r="DU302" s="128"/>
      <c r="DV302" s="128"/>
      <c r="DW302" s="128"/>
      <c r="DX302" s="128"/>
      <c r="DY302" s="128"/>
      <c r="DZ302" s="128"/>
      <c r="EA302" s="128"/>
      <c r="EB302" s="128"/>
      <c r="EC302" s="128"/>
      <c r="ED302" s="128"/>
      <c r="EE302" s="128"/>
      <c r="EF302" s="128"/>
      <c r="EG302" s="42"/>
      <c r="EH302" s="128"/>
      <c r="EI302" s="128"/>
      <c r="EJ302" s="128"/>
      <c r="EK302" s="128"/>
      <c r="EL302" s="128"/>
      <c r="EM302" s="128"/>
      <c r="EN302" s="128"/>
      <c r="EO302" s="128"/>
      <c r="EP302" s="128"/>
      <c r="EQ302" s="128"/>
      <c r="ER302" s="128"/>
      <c r="ES302" s="128"/>
      <c r="ET302" s="128"/>
      <c r="EU302" s="128"/>
      <c r="EV302" s="128"/>
      <c r="EW302" s="128"/>
      <c r="EX302" s="128"/>
      <c r="EY302" s="128"/>
      <c r="EZ302" s="128"/>
      <c r="FA302" s="128"/>
      <c r="FB302" s="128"/>
      <c r="FC302" s="128"/>
      <c r="FD302" s="128"/>
      <c r="FE302" s="128"/>
      <c r="FF302" s="128"/>
      <c r="FG302" s="128"/>
      <c r="FH302" s="128"/>
      <c r="FI302" s="128"/>
      <c r="FJ302" s="128"/>
      <c r="FK302" s="128"/>
      <c r="FL302" s="128"/>
      <c r="FM302" s="128"/>
      <c r="FN302" s="128"/>
      <c r="FO302" s="128"/>
      <c r="FP302" s="128"/>
      <c r="FQ302" s="42"/>
      <c r="FR302" s="42"/>
      <c r="FS302" s="42"/>
      <c r="FT302" s="42"/>
      <c r="FU302" s="42"/>
      <c r="FV302" s="128"/>
      <c r="FW302" s="128"/>
      <c r="FX302" s="128"/>
      <c r="FY302" s="128"/>
      <c r="FZ302" s="128"/>
      <c r="GA302" s="128"/>
      <c r="GB302" s="128"/>
      <c r="GC302" s="128"/>
      <c r="GD302" s="128"/>
      <c r="GE302" s="128"/>
      <c r="GF302" s="128"/>
      <c r="GG302" s="128"/>
      <c r="GH302" s="128"/>
      <c r="GI302" s="128"/>
      <c r="GJ302" s="128"/>
      <c r="GK302" s="128"/>
      <c r="GL302" s="128"/>
      <c r="GM302" s="128"/>
      <c r="GN302" s="128"/>
      <c r="GO302" s="128"/>
      <c r="GP302" s="128"/>
      <c r="GQ302" s="128"/>
      <c r="GR302" s="128"/>
      <c r="GS302" s="128"/>
      <c r="GT302" s="128"/>
      <c r="GU302" s="128"/>
      <c r="GV302" s="128"/>
      <c r="GW302" s="128"/>
      <c r="GX302" s="128"/>
      <c r="GY302" s="128"/>
      <c r="GZ302" s="128"/>
      <c r="HA302" s="128"/>
      <c r="HB302" s="128"/>
      <c r="HC302" s="128"/>
      <c r="HD302" s="128"/>
      <c r="HE302" s="128"/>
      <c r="HF302" s="128"/>
      <c r="HG302" s="128"/>
      <c r="HH302" s="128"/>
      <c r="HI302" s="128"/>
      <c r="HJ302" s="128"/>
      <c r="HK302" s="128"/>
      <c r="HL302" s="128"/>
      <c r="HM302" s="128"/>
      <c r="HN302" s="128"/>
      <c r="HO302" s="128"/>
      <c r="HP302" s="128"/>
      <c r="HQ302" s="128"/>
      <c r="HR302" s="128"/>
      <c r="HS302" s="128"/>
      <c r="HT302" s="128"/>
      <c r="HU302" s="128"/>
      <c r="HV302" s="128"/>
      <c r="HW302" s="128"/>
      <c r="HX302" s="128"/>
      <c r="HY302" s="128"/>
      <c r="HZ302" s="128"/>
      <c r="IA302" s="128"/>
      <c r="IB302" s="128"/>
      <c r="IC302" s="128"/>
      <c r="ID302" s="128"/>
      <c r="IE302" s="128"/>
      <c r="IF302" s="128"/>
      <c r="IG302" s="128"/>
      <c r="IH302" s="128"/>
      <c r="II302" s="128"/>
      <c r="IJ302" s="128"/>
      <c r="IK302" s="128"/>
      <c r="IL302" s="128"/>
      <c r="IM302" s="128"/>
      <c r="IN302" s="128"/>
      <c r="IO302" s="128"/>
      <c r="IP302" s="128"/>
      <c r="IQ302" s="128"/>
      <c r="IR302" s="128"/>
      <c r="IS302" s="128"/>
      <c r="IT302" s="128"/>
      <c r="IU302" s="128"/>
      <c r="IV302" s="128"/>
      <c r="IW302" s="128"/>
      <c r="IX302" s="128"/>
      <c r="IY302" s="128"/>
      <c r="IZ302" s="128"/>
      <c r="JA302" s="128"/>
    </row>
    <row r="303" spans="2:261" s="17" customFormat="1" x14ac:dyDescent="0.25">
      <c r="B303" s="33"/>
      <c r="F303" s="35"/>
      <c r="G303" s="111"/>
      <c r="H303" s="33"/>
      <c r="I303" s="33"/>
      <c r="J303" s="42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128"/>
      <c r="AA303" s="128"/>
      <c r="AB303" s="128"/>
      <c r="AC303" s="128"/>
      <c r="AD303" s="128"/>
      <c r="AE303" s="128"/>
      <c r="AF303" s="128"/>
      <c r="AG303" s="128"/>
      <c r="AH303" s="128"/>
      <c r="AI303" s="128"/>
      <c r="AJ303" s="128"/>
      <c r="AK303" s="128"/>
      <c r="AL303" s="128"/>
      <c r="AM303" s="128"/>
      <c r="AN303" s="128"/>
      <c r="AO303" s="128"/>
      <c r="AP303" s="128"/>
      <c r="AQ303" s="128"/>
      <c r="AR303" s="128"/>
      <c r="AS303" s="128"/>
      <c r="AT303" s="128"/>
      <c r="AU303" s="128"/>
      <c r="AV303" s="128"/>
      <c r="AW303" s="128"/>
      <c r="AX303" s="128"/>
      <c r="AY303" s="128"/>
      <c r="AZ303" s="128"/>
      <c r="BA303" s="128"/>
      <c r="BB303" s="128"/>
      <c r="BC303" s="128"/>
      <c r="BD303" s="128"/>
      <c r="BE303" s="128"/>
      <c r="BF303" s="128"/>
      <c r="BG303" s="128"/>
      <c r="BH303" s="128"/>
      <c r="BI303" s="128"/>
      <c r="BJ303" s="128"/>
      <c r="BK303" s="128"/>
      <c r="BL303" s="128"/>
      <c r="BM303" s="42"/>
      <c r="BN303" s="42"/>
      <c r="BO303" s="42"/>
      <c r="BP303" s="42"/>
      <c r="BQ303" s="42"/>
      <c r="BR303" s="42"/>
      <c r="BS303" s="42"/>
      <c r="BT303" s="42"/>
      <c r="BU303" s="42"/>
      <c r="BV303" s="42"/>
      <c r="BW303" s="42"/>
      <c r="BX303" s="42"/>
      <c r="BY303" s="42"/>
      <c r="BZ303" s="128"/>
      <c r="CA303" s="128"/>
      <c r="CB303" s="128"/>
      <c r="CC303" s="128"/>
      <c r="CD303" s="128"/>
      <c r="CE303" s="128"/>
      <c r="CF303" s="128"/>
      <c r="CG303" s="128"/>
      <c r="CH303" s="128"/>
      <c r="CI303" s="128"/>
      <c r="CJ303" s="128"/>
      <c r="CK303" s="128"/>
      <c r="CL303" s="128"/>
      <c r="CM303" s="128"/>
      <c r="CN303" s="128"/>
      <c r="CO303" s="128"/>
      <c r="CP303" s="128"/>
      <c r="CQ303" s="128"/>
      <c r="CR303" s="128"/>
      <c r="CS303" s="128"/>
      <c r="CT303" s="128"/>
      <c r="CU303" s="128"/>
      <c r="CV303" s="128"/>
      <c r="CW303" s="42"/>
      <c r="CX303" s="128"/>
      <c r="CY303" s="128"/>
      <c r="CZ303" s="128"/>
      <c r="DA303" s="128"/>
      <c r="DB303" s="128"/>
      <c r="DC303" s="128"/>
      <c r="DD303" s="128"/>
      <c r="DE303" s="128"/>
      <c r="DF303" s="128"/>
      <c r="DG303" s="128"/>
      <c r="DH303" s="128"/>
      <c r="DI303" s="128"/>
      <c r="DJ303" s="128"/>
      <c r="DK303" s="128"/>
      <c r="DL303" s="128"/>
      <c r="DM303" s="128"/>
      <c r="DN303" s="128"/>
      <c r="DO303" s="128"/>
      <c r="DP303" s="128"/>
      <c r="DQ303" s="128"/>
      <c r="DR303" s="128"/>
      <c r="DS303" s="128"/>
      <c r="DT303" s="128"/>
      <c r="DU303" s="128"/>
      <c r="DV303" s="128"/>
      <c r="DW303" s="128"/>
      <c r="DX303" s="128"/>
      <c r="DY303" s="128"/>
      <c r="DZ303" s="128"/>
      <c r="EA303" s="128"/>
      <c r="EB303" s="128"/>
      <c r="EC303" s="128"/>
      <c r="ED303" s="128"/>
      <c r="EE303" s="128"/>
      <c r="EF303" s="128"/>
      <c r="EG303" s="42"/>
      <c r="EH303" s="128"/>
      <c r="EI303" s="128"/>
      <c r="EJ303" s="128"/>
      <c r="EK303" s="128"/>
      <c r="EL303" s="128"/>
      <c r="EM303" s="128"/>
      <c r="EN303" s="128"/>
      <c r="EO303" s="128"/>
      <c r="EP303" s="128"/>
      <c r="EQ303" s="128"/>
      <c r="ER303" s="128"/>
      <c r="ES303" s="128"/>
      <c r="ET303" s="128"/>
      <c r="EU303" s="128"/>
      <c r="EV303" s="128"/>
      <c r="EW303" s="128"/>
      <c r="EX303" s="128"/>
      <c r="EY303" s="128"/>
      <c r="EZ303" s="128"/>
      <c r="FA303" s="128"/>
      <c r="FB303" s="128"/>
      <c r="FC303" s="128"/>
      <c r="FD303" s="128"/>
      <c r="FE303" s="128"/>
      <c r="FF303" s="128"/>
      <c r="FG303" s="128"/>
      <c r="FH303" s="128"/>
      <c r="FI303" s="128"/>
      <c r="FJ303" s="128"/>
      <c r="FK303" s="128"/>
      <c r="FL303" s="128"/>
      <c r="FM303" s="128"/>
      <c r="FN303" s="128"/>
      <c r="FO303" s="128"/>
      <c r="FP303" s="128"/>
      <c r="FQ303" s="42"/>
      <c r="FR303" s="42"/>
      <c r="FS303" s="42"/>
      <c r="FT303" s="42"/>
      <c r="FU303" s="42"/>
      <c r="FV303" s="128"/>
      <c r="FW303" s="128"/>
      <c r="FX303" s="128"/>
      <c r="FY303" s="128"/>
      <c r="FZ303" s="128"/>
      <c r="GA303" s="128"/>
      <c r="GB303" s="128"/>
      <c r="GC303" s="128"/>
      <c r="GD303" s="128"/>
      <c r="GE303" s="128"/>
      <c r="GF303" s="128"/>
      <c r="GG303" s="128"/>
      <c r="GH303" s="128"/>
      <c r="GI303" s="128"/>
      <c r="GJ303" s="128"/>
      <c r="GK303" s="128"/>
      <c r="GL303" s="128"/>
      <c r="GM303" s="128"/>
      <c r="GN303" s="128"/>
      <c r="GO303" s="128"/>
      <c r="GP303" s="128"/>
      <c r="GQ303" s="128"/>
      <c r="GR303" s="128"/>
      <c r="GS303" s="128"/>
      <c r="GT303" s="128"/>
      <c r="GU303" s="128"/>
      <c r="GV303" s="128"/>
      <c r="GW303" s="128"/>
      <c r="GX303" s="128"/>
      <c r="GY303" s="128"/>
      <c r="GZ303" s="128"/>
      <c r="HA303" s="128"/>
      <c r="HB303" s="128"/>
      <c r="HC303" s="128"/>
      <c r="HD303" s="128"/>
      <c r="HE303" s="128"/>
      <c r="HF303" s="128"/>
      <c r="HG303" s="128"/>
      <c r="HH303" s="128"/>
      <c r="HI303" s="128"/>
      <c r="HJ303" s="128"/>
      <c r="HK303" s="128"/>
      <c r="HL303" s="128"/>
      <c r="HM303" s="128"/>
      <c r="HN303" s="128"/>
      <c r="HO303" s="128"/>
      <c r="HP303" s="128"/>
      <c r="HQ303" s="128"/>
      <c r="HR303" s="128"/>
      <c r="HS303" s="128"/>
      <c r="HT303" s="128"/>
      <c r="HU303" s="128"/>
      <c r="HV303" s="128"/>
      <c r="HW303" s="128"/>
      <c r="HX303" s="128"/>
      <c r="HY303" s="128"/>
      <c r="HZ303" s="128"/>
      <c r="IA303" s="128"/>
      <c r="IB303" s="128"/>
      <c r="IC303" s="128"/>
      <c r="ID303" s="128"/>
      <c r="IE303" s="128"/>
      <c r="IF303" s="128"/>
      <c r="IG303" s="128"/>
      <c r="IH303" s="128"/>
      <c r="II303" s="128"/>
      <c r="IJ303" s="128"/>
      <c r="IK303" s="128"/>
      <c r="IL303" s="128"/>
      <c r="IM303" s="128"/>
      <c r="IN303" s="128"/>
      <c r="IO303" s="128"/>
      <c r="IP303" s="128"/>
      <c r="IQ303" s="128"/>
      <c r="IR303" s="128"/>
      <c r="IS303" s="128"/>
      <c r="IT303" s="128"/>
      <c r="IU303" s="128"/>
      <c r="IV303" s="128"/>
      <c r="IW303" s="128"/>
      <c r="IX303" s="128"/>
      <c r="IY303" s="128"/>
      <c r="IZ303" s="128"/>
      <c r="JA303" s="128"/>
    </row>
    <row r="304" spans="2:261" s="17" customFormat="1" x14ac:dyDescent="0.25">
      <c r="B304" s="33"/>
      <c r="F304" s="35"/>
      <c r="G304" s="111"/>
      <c r="H304" s="33"/>
      <c r="I304" s="33"/>
      <c r="J304" s="42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  <c r="AA304" s="128"/>
      <c r="AB304" s="128"/>
      <c r="AC304" s="128"/>
      <c r="AD304" s="128"/>
      <c r="AE304" s="128"/>
      <c r="AF304" s="128"/>
      <c r="AG304" s="128"/>
      <c r="AH304" s="128"/>
      <c r="AI304" s="128"/>
      <c r="AJ304" s="128"/>
      <c r="AK304" s="128"/>
      <c r="AL304" s="128"/>
      <c r="AM304" s="128"/>
      <c r="AN304" s="128"/>
      <c r="AO304" s="128"/>
      <c r="AP304" s="128"/>
      <c r="AQ304" s="128"/>
      <c r="AR304" s="128"/>
      <c r="AS304" s="128"/>
      <c r="AT304" s="128"/>
      <c r="AU304" s="128"/>
      <c r="AV304" s="128"/>
      <c r="AW304" s="128"/>
      <c r="AX304" s="128"/>
      <c r="AY304" s="128"/>
      <c r="AZ304" s="128"/>
      <c r="BA304" s="128"/>
      <c r="BB304" s="128"/>
      <c r="BC304" s="128"/>
      <c r="BD304" s="128"/>
      <c r="BE304" s="128"/>
      <c r="BF304" s="128"/>
      <c r="BG304" s="128"/>
      <c r="BH304" s="128"/>
      <c r="BI304" s="128"/>
      <c r="BJ304" s="128"/>
      <c r="BK304" s="128"/>
      <c r="BL304" s="128"/>
      <c r="BM304" s="42"/>
      <c r="BN304" s="42"/>
      <c r="BO304" s="42"/>
      <c r="BP304" s="42"/>
      <c r="BQ304" s="42"/>
      <c r="BR304" s="42"/>
      <c r="BS304" s="42"/>
      <c r="BT304" s="42"/>
      <c r="BU304" s="42"/>
      <c r="BV304" s="42"/>
      <c r="BW304" s="42"/>
      <c r="BX304" s="42"/>
      <c r="BY304" s="42"/>
      <c r="BZ304" s="128"/>
      <c r="CA304" s="128"/>
      <c r="CB304" s="128"/>
      <c r="CC304" s="128"/>
      <c r="CD304" s="128"/>
      <c r="CE304" s="128"/>
      <c r="CF304" s="128"/>
      <c r="CG304" s="128"/>
      <c r="CH304" s="128"/>
      <c r="CI304" s="128"/>
      <c r="CJ304" s="128"/>
      <c r="CK304" s="128"/>
      <c r="CL304" s="128"/>
      <c r="CM304" s="128"/>
      <c r="CN304" s="128"/>
      <c r="CO304" s="128"/>
      <c r="CP304" s="128"/>
      <c r="CQ304" s="128"/>
      <c r="CR304" s="128"/>
      <c r="CS304" s="128"/>
      <c r="CT304" s="128"/>
      <c r="CU304" s="128"/>
      <c r="CV304" s="128"/>
      <c r="CW304" s="42"/>
      <c r="CX304" s="128"/>
      <c r="CY304" s="128"/>
      <c r="CZ304" s="128"/>
      <c r="DA304" s="128"/>
      <c r="DB304" s="128"/>
      <c r="DC304" s="128"/>
      <c r="DD304" s="128"/>
      <c r="DE304" s="128"/>
      <c r="DF304" s="128"/>
      <c r="DG304" s="128"/>
      <c r="DH304" s="128"/>
      <c r="DI304" s="128"/>
      <c r="DJ304" s="128"/>
      <c r="DK304" s="128"/>
      <c r="DL304" s="128"/>
      <c r="DM304" s="128"/>
      <c r="DN304" s="128"/>
      <c r="DO304" s="128"/>
      <c r="DP304" s="128"/>
      <c r="DQ304" s="128"/>
      <c r="DR304" s="128"/>
      <c r="DS304" s="128"/>
      <c r="DT304" s="128"/>
      <c r="DU304" s="128"/>
      <c r="DV304" s="128"/>
      <c r="DW304" s="128"/>
      <c r="DX304" s="128"/>
      <c r="DY304" s="128"/>
      <c r="DZ304" s="128"/>
      <c r="EA304" s="128"/>
      <c r="EB304" s="128"/>
      <c r="EC304" s="128"/>
      <c r="ED304" s="128"/>
      <c r="EE304" s="128"/>
      <c r="EF304" s="128"/>
      <c r="EG304" s="42"/>
      <c r="EH304" s="128"/>
      <c r="EI304" s="128"/>
      <c r="EJ304" s="128"/>
      <c r="EK304" s="128"/>
      <c r="EL304" s="128"/>
      <c r="EM304" s="128"/>
      <c r="EN304" s="128"/>
      <c r="EO304" s="128"/>
      <c r="EP304" s="128"/>
      <c r="EQ304" s="128"/>
      <c r="ER304" s="128"/>
      <c r="ES304" s="128"/>
      <c r="ET304" s="128"/>
      <c r="EU304" s="128"/>
      <c r="EV304" s="128"/>
      <c r="EW304" s="128"/>
      <c r="EX304" s="128"/>
      <c r="EY304" s="128"/>
      <c r="EZ304" s="128"/>
      <c r="FA304" s="128"/>
      <c r="FB304" s="128"/>
      <c r="FC304" s="128"/>
      <c r="FD304" s="128"/>
      <c r="FE304" s="128"/>
      <c r="FF304" s="128"/>
      <c r="FG304" s="128"/>
      <c r="FH304" s="128"/>
      <c r="FI304" s="128"/>
      <c r="FJ304" s="128"/>
      <c r="FK304" s="128"/>
      <c r="FL304" s="128"/>
      <c r="FM304" s="128"/>
      <c r="FN304" s="128"/>
      <c r="FO304" s="128"/>
      <c r="FP304" s="128"/>
      <c r="FQ304" s="42"/>
      <c r="FR304" s="42"/>
      <c r="FS304" s="42"/>
      <c r="FT304" s="42"/>
      <c r="FU304" s="42"/>
      <c r="FV304" s="128"/>
      <c r="FW304" s="128"/>
      <c r="FX304" s="128"/>
      <c r="FY304" s="128"/>
      <c r="FZ304" s="128"/>
      <c r="GA304" s="128"/>
      <c r="GB304" s="128"/>
      <c r="GC304" s="128"/>
      <c r="GD304" s="128"/>
      <c r="GE304" s="128"/>
      <c r="GF304" s="128"/>
      <c r="GG304" s="128"/>
      <c r="GH304" s="128"/>
      <c r="GI304" s="128"/>
      <c r="GJ304" s="128"/>
      <c r="GK304" s="128"/>
      <c r="GL304" s="128"/>
      <c r="GM304" s="128"/>
      <c r="GN304" s="128"/>
      <c r="GO304" s="128"/>
      <c r="GP304" s="128"/>
      <c r="GQ304" s="128"/>
      <c r="GR304" s="128"/>
      <c r="GS304" s="128"/>
      <c r="GT304" s="128"/>
      <c r="GU304" s="128"/>
      <c r="GV304" s="128"/>
      <c r="GW304" s="128"/>
      <c r="GX304" s="128"/>
      <c r="GY304" s="128"/>
      <c r="GZ304" s="128"/>
      <c r="HA304" s="128"/>
      <c r="HB304" s="128"/>
      <c r="HC304" s="128"/>
      <c r="HD304" s="128"/>
      <c r="HE304" s="128"/>
      <c r="HF304" s="128"/>
      <c r="HG304" s="128"/>
      <c r="HH304" s="128"/>
      <c r="HI304" s="128"/>
      <c r="HJ304" s="128"/>
      <c r="HK304" s="128"/>
      <c r="HL304" s="128"/>
      <c r="HM304" s="128"/>
      <c r="HN304" s="128"/>
      <c r="HO304" s="128"/>
      <c r="HP304" s="128"/>
      <c r="HQ304" s="128"/>
      <c r="HR304" s="128"/>
      <c r="HS304" s="128"/>
      <c r="HT304" s="128"/>
      <c r="HU304" s="128"/>
      <c r="HV304" s="128"/>
      <c r="HW304" s="128"/>
      <c r="HX304" s="128"/>
      <c r="HY304" s="128"/>
      <c r="HZ304" s="128"/>
      <c r="IA304" s="128"/>
      <c r="IB304" s="128"/>
      <c r="IC304" s="128"/>
      <c r="ID304" s="128"/>
      <c r="IE304" s="128"/>
      <c r="IF304" s="128"/>
      <c r="IG304" s="128"/>
      <c r="IH304" s="128"/>
      <c r="II304" s="128"/>
      <c r="IJ304" s="128"/>
      <c r="IK304" s="128"/>
      <c r="IL304" s="128"/>
      <c r="IM304" s="128"/>
      <c r="IN304" s="128"/>
      <c r="IO304" s="128"/>
      <c r="IP304" s="128"/>
      <c r="IQ304" s="128"/>
      <c r="IR304" s="128"/>
      <c r="IS304" s="128"/>
      <c r="IT304" s="128"/>
      <c r="IU304" s="128"/>
      <c r="IV304" s="128"/>
      <c r="IW304" s="128"/>
      <c r="IX304" s="128"/>
      <c r="IY304" s="128"/>
      <c r="IZ304" s="128"/>
      <c r="JA304" s="128"/>
    </row>
    <row r="305" spans="2:261" s="17" customFormat="1" x14ac:dyDescent="0.25">
      <c r="B305" s="33"/>
      <c r="F305" s="35"/>
      <c r="G305" s="111"/>
      <c r="H305" s="33"/>
      <c r="I305" s="33"/>
      <c r="J305" s="42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8"/>
      <c r="AA305" s="128"/>
      <c r="AB305" s="128"/>
      <c r="AC305" s="128"/>
      <c r="AD305" s="128"/>
      <c r="AE305" s="128"/>
      <c r="AF305" s="128"/>
      <c r="AG305" s="128"/>
      <c r="AH305" s="128"/>
      <c r="AI305" s="128"/>
      <c r="AJ305" s="128"/>
      <c r="AK305" s="128"/>
      <c r="AL305" s="128"/>
      <c r="AM305" s="128"/>
      <c r="AN305" s="128"/>
      <c r="AO305" s="128"/>
      <c r="AP305" s="128"/>
      <c r="AQ305" s="128"/>
      <c r="AR305" s="128"/>
      <c r="AS305" s="128"/>
      <c r="AT305" s="128"/>
      <c r="AU305" s="128"/>
      <c r="AV305" s="128"/>
      <c r="AW305" s="128"/>
      <c r="AX305" s="128"/>
      <c r="AY305" s="128"/>
      <c r="AZ305" s="128"/>
      <c r="BA305" s="128"/>
      <c r="BB305" s="128"/>
      <c r="BC305" s="128"/>
      <c r="BD305" s="128"/>
      <c r="BE305" s="128"/>
      <c r="BF305" s="128"/>
      <c r="BG305" s="128"/>
      <c r="BH305" s="128"/>
      <c r="BI305" s="128"/>
      <c r="BJ305" s="128"/>
      <c r="BK305" s="128"/>
      <c r="BL305" s="128"/>
      <c r="BM305" s="42"/>
      <c r="BN305" s="42"/>
      <c r="BO305" s="42"/>
      <c r="BP305" s="42"/>
      <c r="BQ305" s="42"/>
      <c r="BR305" s="42"/>
      <c r="BS305" s="42"/>
      <c r="BT305" s="42"/>
      <c r="BU305" s="42"/>
      <c r="BV305" s="42"/>
      <c r="BW305" s="42"/>
      <c r="BX305" s="42"/>
      <c r="BY305" s="42"/>
      <c r="BZ305" s="128"/>
      <c r="CA305" s="128"/>
      <c r="CB305" s="128"/>
      <c r="CC305" s="128"/>
      <c r="CD305" s="128"/>
      <c r="CE305" s="128"/>
      <c r="CF305" s="128"/>
      <c r="CG305" s="128"/>
      <c r="CH305" s="128"/>
      <c r="CI305" s="128"/>
      <c r="CJ305" s="128"/>
      <c r="CK305" s="128"/>
      <c r="CL305" s="128"/>
      <c r="CM305" s="128"/>
      <c r="CN305" s="128"/>
      <c r="CO305" s="128"/>
      <c r="CP305" s="128"/>
      <c r="CQ305" s="128"/>
      <c r="CR305" s="128"/>
      <c r="CS305" s="128"/>
      <c r="CT305" s="128"/>
      <c r="CU305" s="128"/>
      <c r="CV305" s="128"/>
      <c r="CW305" s="42"/>
      <c r="CX305" s="128"/>
      <c r="CY305" s="128"/>
      <c r="CZ305" s="128"/>
      <c r="DA305" s="128"/>
      <c r="DB305" s="128"/>
      <c r="DC305" s="128"/>
      <c r="DD305" s="128"/>
      <c r="DE305" s="128"/>
      <c r="DF305" s="128"/>
      <c r="DG305" s="128"/>
      <c r="DH305" s="128"/>
      <c r="DI305" s="128"/>
      <c r="DJ305" s="128"/>
      <c r="DK305" s="128"/>
      <c r="DL305" s="128"/>
      <c r="DM305" s="128"/>
      <c r="DN305" s="128"/>
      <c r="DO305" s="128"/>
      <c r="DP305" s="128"/>
      <c r="DQ305" s="128"/>
      <c r="DR305" s="128"/>
      <c r="DS305" s="128"/>
      <c r="DT305" s="128"/>
      <c r="DU305" s="128"/>
      <c r="DV305" s="128"/>
      <c r="DW305" s="128"/>
      <c r="DX305" s="128"/>
      <c r="DY305" s="128"/>
      <c r="DZ305" s="128"/>
      <c r="EA305" s="128"/>
      <c r="EB305" s="128"/>
      <c r="EC305" s="128"/>
      <c r="ED305" s="128"/>
      <c r="EE305" s="128"/>
      <c r="EF305" s="128"/>
      <c r="EG305" s="42"/>
      <c r="EH305" s="128"/>
      <c r="EI305" s="128"/>
      <c r="EJ305" s="128"/>
      <c r="EK305" s="128"/>
      <c r="EL305" s="128"/>
      <c r="EM305" s="128"/>
      <c r="EN305" s="128"/>
      <c r="EO305" s="128"/>
      <c r="EP305" s="128"/>
      <c r="EQ305" s="128"/>
      <c r="ER305" s="128"/>
      <c r="ES305" s="128"/>
      <c r="ET305" s="128"/>
      <c r="EU305" s="128"/>
      <c r="EV305" s="128"/>
      <c r="EW305" s="128"/>
      <c r="EX305" s="128"/>
      <c r="EY305" s="128"/>
      <c r="EZ305" s="128"/>
      <c r="FA305" s="128"/>
      <c r="FB305" s="128"/>
      <c r="FC305" s="128"/>
      <c r="FD305" s="128"/>
      <c r="FE305" s="128"/>
      <c r="FF305" s="128"/>
      <c r="FG305" s="128"/>
      <c r="FH305" s="128"/>
      <c r="FI305" s="128"/>
      <c r="FJ305" s="128"/>
      <c r="FK305" s="128"/>
      <c r="FL305" s="128"/>
      <c r="FM305" s="128"/>
      <c r="FN305" s="128"/>
      <c r="FO305" s="128"/>
      <c r="FP305" s="128"/>
      <c r="FQ305" s="42"/>
      <c r="FR305" s="42"/>
      <c r="FS305" s="42"/>
      <c r="FT305" s="42"/>
      <c r="FU305" s="42"/>
      <c r="FV305" s="128"/>
      <c r="FW305" s="128"/>
      <c r="FX305" s="128"/>
      <c r="FY305" s="128"/>
      <c r="FZ305" s="128"/>
      <c r="GA305" s="128"/>
      <c r="GB305" s="128"/>
      <c r="GC305" s="128"/>
      <c r="GD305" s="128"/>
      <c r="GE305" s="128"/>
      <c r="GF305" s="128"/>
      <c r="GG305" s="128"/>
      <c r="GH305" s="128"/>
      <c r="GI305" s="128"/>
      <c r="GJ305" s="128"/>
      <c r="GK305" s="128"/>
      <c r="GL305" s="128"/>
      <c r="GM305" s="128"/>
      <c r="GN305" s="128"/>
      <c r="GO305" s="128"/>
      <c r="GP305" s="128"/>
      <c r="GQ305" s="128"/>
      <c r="GR305" s="128"/>
      <c r="GS305" s="128"/>
      <c r="GT305" s="128"/>
      <c r="GU305" s="128"/>
      <c r="GV305" s="128"/>
      <c r="GW305" s="128"/>
      <c r="GX305" s="128"/>
      <c r="GY305" s="128"/>
      <c r="GZ305" s="128"/>
      <c r="HA305" s="128"/>
      <c r="HB305" s="128"/>
      <c r="HC305" s="128"/>
      <c r="HD305" s="128"/>
      <c r="HE305" s="128"/>
      <c r="HF305" s="128"/>
      <c r="HG305" s="128"/>
      <c r="HH305" s="128"/>
      <c r="HI305" s="128"/>
      <c r="HJ305" s="128"/>
      <c r="HK305" s="128"/>
      <c r="HL305" s="128"/>
      <c r="HM305" s="128"/>
      <c r="HN305" s="128"/>
      <c r="HO305" s="128"/>
      <c r="HP305" s="128"/>
      <c r="HQ305" s="128"/>
      <c r="HR305" s="128"/>
      <c r="HS305" s="128"/>
      <c r="HT305" s="128"/>
      <c r="HU305" s="128"/>
      <c r="HV305" s="128"/>
      <c r="HW305" s="128"/>
      <c r="HX305" s="128"/>
      <c r="HY305" s="128"/>
      <c r="HZ305" s="128"/>
      <c r="IA305" s="128"/>
      <c r="IB305" s="128"/>
      <c r="IC305" s="128"/>
      <c r="ID305" s="128"/>
      <c r="IE305" s="128"/>
      <c r="IF305" s="128"/>
      <c r="IG305" s="128"/>
      <c r="IH305" s="128"/>
      <c r="II305" s="128"/>
      <c r="IJ305" s="128"/>
      <c r="IK305" s="128"/>
      <c r="IL305" s="128"/>
      <c r="IM305" s="128"/>
      <c r="IN305" s="128"/>
      <c r="IO305" s="128"/>
      <c r="IP305" s="128"/>
      <c r="IQ305" s="128"/>
      <c r="IR305" s="128"/>
      <c r="IS305" s="128"/>
      <c r="IT305" s="128"/>
      <c r="IU305" s="128"/>
      <c r="IV305" s="128"/>
      <c r="IW305" s="128"/>
      <c r="IX305" s="128"/>
      <c r="IY305" s="128"/>
      <c r="IZ305" s="128"/>
      <c r="JA305" s="128"/>
    </row>
    <row r="306" spans="2:261" s="17" customFormat="1" x14ac:dyDescent="0.25">
      <c r="B306" s="33"/>
      <c r="F306" s="35"/>
      <c r="G306" s="111"/>
      <c r="H306" s="33"/>
      <c r="I306" s="33"/>
      <c r="J306" s="42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8"/>
      <c r="AA306" s="128"/>
      <c r="AB306" s="128"/>
      <c r="AC306" s="128"/>
      <c r="AD306" s="128"/>
      <c r="AE306" s="128"/>
      <c r="AF306" s="128"/>
      <c r="AG306" s="128"/>
      <c r="AH306" s="128"/>
      <c r="AI306" s="128"/>
      <c r="AJ306" s="128"/>
      <c r="AK306" s="128"/>
      <c r="AL306" s="128"/>
      <c r="AM306" s="128"/>
      <c r="AN306" s="128"/>
      <c r="AO306" s="128"/>
      <c r="AP306" s="128"/>
      <c r="AQ306" s="128"/>
      <c r="AR306" s="128"/>
      <c r="AS306" s="128"/>
      <c r="AT306" s="128"/>
      <c r="AU306" s="128"/>
      <c r="AV306" s="128"/>
      <c r="AW306" s="128"/>
      <c r="AX306" s="128"/>
      <c r="AY306" s="128"/>
      <c r="AZ306" s="128"/>
      <c r="BA306" s="128"/>
      <c r="BB306" s="128"/>
      <c r="BC306" s="128"/>
      <c r="BD306" s="128"/>
      <c r="BE306" s="128"/>
      <c r="BF306" s="128"/>
      <c r="BG306" s="128"/>
      <c r="BH306" s="128"/>
      <c r="BI306" s="128"/>
      <c r="BJ306" s="128"/>
      <c r="BK306" s="128"/>
      <c r="BL306" s="128"/>
      <c r="BM306" s="42"/>
      <c r="BN306" s="42"/>
      <c r="BO306" s="42"/>
      <c r="BP306" s="42"/>
      <c r="BQ306" s="42"/>
      <c r="BR306" s="42"/>
      <c r="BS306" s="42"/>
      <c r="BT306" s="42"/>
      <c r="BU306" s="42"/>
      <c r="BV306" s="42"/>
      <c r="BW306" s="42"/>
      <c r="BX306" s="42"/>
      <c r="BY306" s="42"/>
      <c r="BZ306" s="128"/>
      <c r="CA306" s="128"/>
      <c r="CB306" s="128"/>
      <c r="CC306" s="128"/>
      <c r="CD306" s="128"/>
      <c r="CE306" s="128"/>
      <c r="CF306" s="128"/>
      <c r="CG306" s="128"/>
      <c r="CH306" s="128"/>
      <c r="CI306" s="128"/>
      <c r="CJ306" s="128"/>
      <c r="CK306" s="128"/>
      <c r="CL306" s="128"/>
      <c r="CM306" s="128"/>
      <c r="CN306" s="128"/>
      <c r="CO306" s="128"/>
      <c r="CP306" s="128"/>
      <c r="CQ306" s="128"/>
      <c r="CR306" s="128"/>
      <c r="CS306" s="128"/>
      <c r="CT306" s="128"/>
      <c r="CU306" s="128"/>
      <c r="CV306" s="128"/>
      <c r="CW306" s="42"/>
      <c r="CX306" s="128"/>
      <c r="CY306" s="128"/>
      <c r="CZ306" s="128"/>
      <c r="DA306" s="128"/>
      <c r="DB306" s="128"/>
      <c r="DC306" s="128"/>
      <c r="DD306" s="128"/>
      <c r="DE306" s="128"/>
      <c r="DF306" s="128"/>
      <c r="DG306" s="128"/>
      <c r="DH306" s="128"/>
      <c r="DI306" s="128"/>
      <c r="DJ306" s="128"/>
      <c r="DK306" s="128"/>
      <c r="DL306" s="128"/>
      <c r="DM306" s="128"/>
      <c r="DN306" s="128"/>
      <c r="DO306" s="128"/>
      <c r="DP306" s="128"/>
      <c r="DQ306" s="128"/>
      <c r="DR306" s="128"/>
      <c r="DS306" s="128"/>
      <c r="DT306" s="128"/>
      <c r="DU306" s="128"/>
      <c r="DV306" s="128"/>
      <c r="DW306" s="128"/>
      <c r="DX306" s="128"/>
      <c r="DY306" s="128"/>
      <c r="DZ306" s="128"/>
      <c r="EA306" s="128"/>
      <c r="EB306" s="128"/>
      <c r="EC306" s="128"/>
      <c r="ED306" s="128"/>
      <c r="EE306" s="128"/>
      <c r="EF306" s="128"/>
      <c r="EG306" s="42"/>
      <c r="EH306" s="128"/>
      <c r="EI306" s="128"/>
      <c r="EJ306" s="128"/>
      <c r="EK306" s="128"/>
      <c r="EL306" s="128"/>
      <c r="EM306" s="128"/>
      <c r="EN306" s="128"/>
      <c r="EO306" s="128"/>
      <c r="EP306" s="128"/>
      <c r="EQ306" s="128"/>
      <c r="ER306" s="128"/>
      <c r="ES306" s="128"/>
      <c r="ET306" s="128"/>
      <c r="EU306" s="128"/>
      <c r="EV306" s="128"/>
      <c r="EW306" s="128"/>
      <c r="EX306" s="128"/>
      <c r="EY306" s="128"/>
      <c r="EZ306" s="128"/>
      <c r="FA306" s="128"/>
      <c r="FB306" s="128"/>
      <c r="FC306" s="128"/>
      <c r="FD306" s="128"/>
      <c r="FE306" s="128"/>
      <c r="FF306" s="128"/>
      <c r="FG306" s="128"/>
      <c r="FH306" s="128"/>
      <c r="FI306" s="128"/>
      <c r="FJ306" s="128"/>
      <c r="FK306" s="128"/>
      <c r="FL306" s="128"/>
      <c r="FM306" s="128"/>
      <c r="FN306" s="128"/>
      <c r="FO306" s="128"/>
      <c r="FP306" s="128"/>
      <c r="FQ306" s="42"/>
      <c r="FR306" s="42"/>
      <c r="FS306" s="42"/>
      <c r="FT306" s="42"/>
      <c r="FU306" s="42"/>
      <c r="FV306" s="128"/>
      <c r="FW306" s="128"/>
      <c r="FX306" s="128"/>
      <c r="FY306" s="128"/>
      <c r="FZ306" s="128"/>
      <c r="GA306" s="128"/>
      <c r="GB306" s="128"/>
      <c r="GC306" s="128"/>
      <c r="GD306" s="128"/>
      <c r="GE306" s="128"/>
      <c r="GF306" s="128"/>
      <c r="GG306" s="128"/>
      <c r="GH306" s="128"/>
      <c r="GI306" s="128"/>
      <c r="GJ306" s="128"/>
      <c r="GK306" s="128"/>
      <c r="GL306" s="128"/>
      <c r="GM306" s="128"/>
      <c r="GN306" s="128"/>
      <c r="GO306" s="128"/>
      <c r="GP306" s="128"/>
      <c r="GQ306" s="128"/>
      <c r="GR306" s="128"/>
      <c r="GS306" s="128"/>
      <c r="GT306" s="128"/>
      <c r="GU306" s="128"/>
      <c r="GV306" s="128"/>
      <c r="GW306" s="128"/>
      <c r="GX306" s="128"/>
      <c r="GY306" s="128"/>
      <c r="GZ306" s="128"/>
      <c r="HA306" s="128"/>
      <c r="HB306" s="128"/>
      <c r="HC306" s="128"/>
      <c r="HD306" s="128"/>
      <c r="HE306" s="128"/>
      <c r="HF306" s="128"/>
      <c r="HG306" s="128"/>
      <c r="HH306" s="128"/>
      <c r="HI306" s="128"/>
      <c r="HJ306" s="128"/>
      <c r="HK306" s="128"/>
      <c r="HL306" s="128"/>
      <c r="HM306" s="128"/>
      <c r="HN306" s="128"/>
      <c r="HO306" s="128"/>
      <c r="HP306" s="128"/>
      <c r="HQ306" s="128"/>
      <c r="HR306" s="128"/>
      <c r="HS306" s="128"/>
      <c r="HT306" s="128"/>
      <c r="HU306" s="128"/>
      <c r="HV306" s="128"/>
      <c r="HW306" s="128"/>
      <c r="HX306" s="128"/>
      <c r="HY306" s="128"/>
      <c r="HZ306" s="128"/>
      <c r="IA306" s="128"/>
      <c r="IB306" s="128"/>
      <c r="IC306" s="128"/>
      <c r="ID306" s="128"/>
      <c r="IE306" s="128"/>
      <c r="IF306" s="128"/>
      <c r="IG306" s="128"/>
      <c r="IH306" s="128"/>
      <c r="II306" s="128"/>
      <c r="IJ306" s="128"/>
      <c r="IK306" s="128"/>
      <c r="IL306" s="128"/>
      <c r="IM306" s="128"/>
      <c r="IN306" s="128"/>
      <c r="IO306" s="128"/>
      <c r="IP306" s="128"/>
      <c r="IQ306" s="128"/>
      <c r="IR306" s="128"/>
      <c r="IS306" s="128"/>
      <c r="IT306" s="128"/>
      <c r="IU306" s="128"/>
      <c r="IV306" s="128"/>
      <c r="IW306" s="128"/>
      <c r="IX306" s="128"/>
      <c r="IY306" s="128"/>
      <c r="IZ306" s="128"/>
      <c r="JA306" s="128"/>
    </row>
    <row r="307" spans="2:261" s="17" customFormat="1" x14ac:dyDescent="0.25">
      <c r="B307" s="33"/>
      <c r="F307" s="35"/>
      <c r="G307" s="111"/>
      <c r="H307" s="33"/>
      <c r="I307" s="33"/>
      <c r="J307" s="42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  <c r="AA307" s="128"/>
      <c r="AB307" s="128"/>
      <c r="AC307" s="128"/>
      <c r="AD307" s="128"/>
      <c r="AE307" s="128"/>
      <c r="AF307" s="128"/>
      <c r="AG307" s="128"/>
      <c r="AH307" s="128"/>
      <c r="AI307" s="128"/>
      <c r="AJ307" s="128"/>
      <c r="AK307" s="128"/>
      <c r="AL307" s="128"/>
      <c r="AM307" s="128"/>
      <c r="AN307" s="128"/>
      <c r="AO307" s="128"/>
      <c r="AP307" s="128"/>
      <c r="AQ307" s="128"/>
      <c r="AR307" s="128"/>
      <c r="AS307" s="128"/>
      <c r="AT307" s="128"/>
      <c r="AU307" s="128"/>
      <c r="AV307" s="128"/>
      <c r="AW307" s="128"/>
      <c r="AX307" s="128"/>
      <c r="AY307" s="128"/>
      <c r="AZ307" s="128"/>
      <c r="BA307" s="128"/>
      <c r="BB307" s="128"/>
      <c r="BC307" s="128"/>
      <c r="BD307" s="128"/>
      <c r="BE307" s="128"/>
      <c r="BF307" s="128"/>
      <c r="BG307" s="128"/>
      <c r="BH307" s="128"/>
      <c r="BI307" s="128"/>
      <c r="BJ307" s="128"/>
      <c r="BK307" s="128"/>
      <c r="BL307" s="128"/>
      <c r="BM307" s="42"/>
      <c r="BN307" s="42"/>
      <c r="BO307" s="42"/>
      <c r="BP307" s="42"/>
      <c r="BQ307" s="42"/>
      <c r="BR307" s="42"/>
      <c r="BS307" s="42"/>
      <c r="BT307" s="42"/>
      <c r="BU307" s="42"/>
      <c r="BV307" s="42"/>
      <c r="BW307" s="42"/>
      <c r="BX307" s="42"/>
      <c r="BY307" s="42"/>
      <c r="BZ307" s="128"/>
      <c r="CA307" s="128"/>
      <c r="CB307" s="128"/>
      <c r="CC307" s="128"/>
      <c r="CD307" s="128"/>
      <c r="CE307" s="128"/>
      <c r="CF307" s="128"/>
      <c r="CG307" s="128"/>
      <c r="CH307" s="128"/>
      <c r="CI307" s="128"/>
      <c r="CJ307" s="128"/>
      <c r="CK307" s="128"/>
      <c r="CL307" s="128"/>
      <c r="CM307" s="128"/>
      <c r="CN307" s="128"/>
      <c r="CO307" s="128"/>
      <c r="CP307" s="128"/>
      <c r="CQ307" s="128"/>
      <c r="CR307" s="128"/>
      <c r="CS307" s="128"/>
      <c r="CT307" s="128"/>
      <c r="CU307" s="128"/>
      <c r="CV307" s="128"/>
      <c r="CW307" s="42"/>
      <c r="CX307" s="128"/>
      <c r="CY307" s="128"/>
      <c r="CZ307" s="128"/>
      <c r="DA307" s="128"/>
      <c r="DB307" s="128"/>
      <c r="DC307" s="128"/>
      <c r="DD307" s="128"/>
      <c r="DE307" s="128"/>
      <c r="DF307" s="128"/>
      <c r="DG307" s="128"/>
      <c r="DH307" s="128"/>
      <c r="DI307" s="128"/>
      <c r="DJ307" s="128"/>
      <c r="DK307" s="128"/>
      <c r="DL307" s="128"/>
      <c r="DM307" s="128"/>
      <c r="DN307" s="128"/>
      <c r="DO307" s="128"/>
      <c r="DP307" s="128"/>
      <c r="DQ307" s="128"/>
      <c r="DR307" s="128"/>
      <c r="DS307" s="128"/>
      <c r="DT307" s="128"/>
      <c r="DU307" s="128"/>
      <c r="DV307" s="128"/>
      <c r="DW307" s="128"/>
      <c r="DX307" s="128"/>
      <c r="DY307" s="128"/>
      <c r="DZ307" s="128"/>
      <c r="EA307" s="128"/>
      <c r="EB307" s="128"/>
      <c r="EC307" s="128"/>
      <c r="ED307" s="128"/>
      <c r="EE307" s="128"/>
      <c r="EF307" s="128"/>
      <c r="EG307" s="42"/>
      <c r="EH307" s="128"/>
      <c r="EI307" s="128"/>
      <c r="EJ307" s="128"/>
      <c r="EK307" s="128"/>
      <c r="EL307" s="128"/>
      <c r="EM307" s="128"/>
      <c r="EN307" s="128"/>
      <c r="EO307" s="128"/>
      <c r="EP307" s="128"/>
      <c r="EQ307" s="128"/>
      <c r="ER307" s="128"/>
      <c r="ES307" s="128"/>
      <c r="ET307" s="128"/>
      <c r="EU307" s="128"/>
      <c r="EV307" s="128"/>
      <c r="EW307" s="128"/>
      <c r="EX307" s="128"/>
      <c r="EY307" s="128"/>
      <c r="EZ307" s="128"/>
      <c r="FA307" s="128"/>
      <c r="FB307" s="128"/>
      <c r="FC307" s="128"/>
      <c r="FD307" s="128"/>
      <c r="FE307" s="128"/>
      <c r="FF307" s="128"/>
      <c r="FG307" s="128"/>
      <c r="FH307" s="128"/>
      <c r="FI307" s="128"/>
      <c r="FJ307" s="128"/>
      <c r="FK307" s="128"/>
      <c r="FL307" s="128"/>
      <c r="FM307" s="128"/>
      <c r="FN307" s="128"/>
      <c r="FO307" s="128"/>
      <c r="FP307" s="128"/>
      <c r="FQ307" s="42"/>
      <c r="FR307" s="42"/>
      <c r="FS307" s="42"/>
      <c r="FT307" s="42"/>
      <c r="FU307" s="42"/>
      <c r="FV307" s="128"/>
      <c r="FW307" s="128"/>
      <c r="FX307" s="128"/>
      <c r="FY307" s="128"/>
      <c r="FZ307" s="128"/>
      <c r="GA307" s="128"/>
      <c r="GB307" s="128"/>
      <c r="GC307" s="128"/>
      <c r="GD307" s="128"/>
      <c r="GE307" s="128"/>
      <c r="GF307" s="128"/>
      <c r="GG307" s="128"/>
      <c r="GH307" s="128"/>
      <c r="GI307" s="128"/>
      <c r="GJ307" s="128"/>
      <c r="GK307" s="128"/>
      <c r="GL307" s="128"/>
      <c r="GM307" s="128"/>
      <c r="GN307" s="128"/>
      <c r="GO307" s="128"/>
      <c r="GP307" s="128"/>
      <c r="GQ307" s="128"/>
      <c r="GR307" s="128"/>
      <c r="GS307" s="128"/>
      <c r="GT307" s="128"/>
      <c r="GU307" s="128"/>
      <c r="GV307" s="128"/>
      <c r="GW307" s="128"/>
      <c r="GX307" s="128"/>
      <c r="GY307" s="128"/>
      <c r="GZ307" s="128"/>
      <c r="HA307" s="128"/>
      <c r="HB307" s="128"/>
      <c r="HC307" s="128"/>
      <c r="HD307" s="128"/>
      <c r="HE307" s="128"/>
      <c r="HF307" s="128"/>
      <c r="HG307" s="128"/>
      <c r="HH307" s="128"/>
      <c r="HI307" s="128"/>
      <c r="HJ307" s="128"/>
      <c r="HK307" s="128"/>
      <c r="HL307" s="128"/>
      <c r="HM307" s="128"/>
      <c r="HN307" s="128"/>
      <c r="HO307" s="128"/>
      <c r="HP307" s="128"/>
      <c r="HQ307" s="128"/>
      <c r="HR307" s="128"/>
      <c r="HS307" s="128"/>
      <c r="HT307" s="128"/>
      <c r="HU307" s="128"/>
      <c r="HV307" s="128"/>
      <c r="HW307" s="128"/>
      <c r="HX307" s="128"/>
      <c r="HY307" s="128"/>
      <c r="HZ307" s="128"/>
      <c r="IA307" s="128"/>
      <c r="IB307" s="128"/>
      <c r="IC307" s="128"/>
      <c r="ID307" s="128"/>
      <c r="IE307" s="128"/>
      <c r="IF307" s="128"/>
      <c r="IG307" s="128"/>
      <c r="IH307" s="128"/>
      <c r="II307" s="128"/>
      <c r="IJ307" s="128"/>
      <c r="IK307" s="128"/>
      <c r="IL307" s="128"/>
      <c r="IM307" s="128"/>
      <c r="IN307" s="128"/>
      <c r="IO307" s="128"/>
      <c r="IP307" s="128"/>
      <c r="IQ307" s="128"/>
      <c r="IR307" s="128"/>
      <c r="IS307" s="128"/>
      <c r="IT307" s="128"/>
      <c r="IU307" s="128"/>
      <c r="IV307" s="128"/>
      <c r="IW307" s="128"/>
      <c r="IX307" s="128"/>
      <c r="IY307" s="128"/>
      <c r="IZ307" s="128"/>
      <c r="JA307" s="128"/>
    </row>
    <row r="308" spans="2:261" s="17" customFormat="1" x14ac:dyDescent="0.25">
      <c r="B308" s="33"/>
      <c r="F308" s="35"/>
      <c r="G308" s="111"/>
      <c r="H308" s="33"/>
      <c r="I308" s="33"/>
      <c r="J308" s="42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  <c r="Z308" s="128"/>
      <c r="AA308" s="128"/>
      <c r="AB308" s="128"/>
      <c r="AC308" s="128"/>
      <c r="AD308" s="128"/>
      <c r="AE308" s="128"/>
      <c r="AF308" s="128"/>
      <c r="AG308" s="128"/>
      <c r="AH308" s="128"/>
      <c r="AI308" s="128"/>
      <c r="AJ308" s="128"/>
      <c r="AK308" s="128"/>
      <c r="AL308" s="128"/>
      <c r="AM308" s="128"/>
      <c r="AN308" s="128"/>
      <c r="AO308" s="128"/>
      <c r="AP308" s="128"/>
      <c r="AQ308" s="128"/>
      <c r="AR308" s="128"/>
      <c r="AS308" s="128"/>
      <c r="AT308" s="128"/>
      <c r="AU308" s="128"/>
      <c r="AV308" s="128"/>
      <c r="AW308" s="128"/>
      <c r="AX308" s="128"/>
      <c r="AY308" s="128"/>
      <c r="AZ308" s="128"/>
      <c r="BA308" s="128"/>
      <c r="BB308" s="128"/>
      <c r="BC308" s="128"/>
      <c r="BD308" s="128"/>
      <c r="BE308" s="128"/>
      <c r="BF308" s="128"/>
      <c r="BG308" s="128"/>
      <c r="BH308" s="128"/>
      <c r="BI308" s="128"/>
      <c r="BJ308" s="128"/>
      <c r="BK308" s="128"/>
      <c r="BL308" s="128"/>
      <c r="BM308" s="42"/>
      <c r="BN308" s="42"/>
      <c r="BO308" s="42"/>
      <c r="BP308" s="42"/>
      <c r="BQ308" s="42"/>
      <c r="BR308" s="42"/>
      <c r="BS308" s="42"/>
      <c r="BT308" s="42"/>
      <c r="BU308" s="42"/>
      <c r="BV308" s="42"/>
      <c r="BW308" s="42"/>
      <c r="BX308" s="42"/>
      <c r="BY308" s="42"/>
      <c r="BZ308" s="128"/>
      <c r="CA308" s="128"/>
      <c r="CB308" s="128"/>
      <c r="CC308" s="128"/>
      <c r="CD308" s="128"/>
      <c r="CE308" s="128"/>
      <c r="CF308" s="128"/>
      <c r="CG308" s="128"/>
      <c r="CH308" s="128"/>
      <c r="CI308" s="128"/>
      <c r="CJ308" s="128"/>
      <c r="CK308" s="128"/>
      <c r="CL308" s="128"/>
      <c r="CM308" s="128"/>
      <c r="CN308" s="128"/>
      <c r="CO308" s="128"/>
      <c r="CP308" s="128"/>
      <c r="CQ308" s="128"/>
      <c r="CR308" s="128"/>
      <c r="CS308" s="128"/>
      <c r="CT308" s="128"/>
      <c r="CU308" s="128"/>
      <c r="CV308" s="128"/>
      <c r="CW308" s="42"/>
      <c r="CX308" s="128"/>
      <c r="CY308" s="128"/>
      <c r="CZ308" s="128"/>
      <c r="DA308" s="128"/>
      <c r="DB308" s="128"/>
      <c r="DC308" s="128"/>
      <c r="DD308" s="128"/>
      <c r="DE308" s="128"/>
      <c r="DF308" s="128"/>
      <c r="DG308" s="128"/>
      <c r="DH308" s="128"/>
      <c r="DI308" s="128"/>
      <c r="DJ308" s="128"/>
      <c r="DK308" s="128"/>
      <c r="DL308" s="128"/>
      <c r="DM308" s="128"/>
      <c r="DN308" s="128"/>
      <c r="DO308" s="128"/>
      <c r="DP308" s="128"/>
      <c r="DQ308" s="128"/>
      <c r="DR308" s="128"/>
      <c r="DS308" s="128"/>
      <c r="DT308" s="128"/>
      <c r="DU308" s="128"/>
      <c r="DV308" s="128"/>
      <c r="DW308" s="128"/>
      <c r="DX308" s="128"/>
      <c r="DY308" s="128"/>
      <c r="DZ308" s="128"/>
      <c r="EA308" s="128"/>
      <c r="EB308" s="128"/>
      <c r="EC308" s="128"/>
      <c r="ED308" s="128"/>
      <c r="EE308" s="128"/>
      <c r="EF308" s="128"/>
      <c r="EG308" s="42"/>
      <c r="EH308" s="128"/>
      <c r="EI308" s="128"/>
      <c r="EJ308" s="128"/>
      <c r="EK308" s="128"/>
      <c r="EL308" s="128"/>
      <c r="EM308" s="128"/>
      <c r="EN308" s="128"/>
      <c r="EO308" s="128"/>
      <c r="EP308" s="128"/>
      <c r="EQ308" s="128"/>
      <c r="ER308" s="128"/>
      <c r="ES308" s="128"/>
      <c r="ET308" s="128"/>
      <c r="EU308" s="128"/>
      <c r="EV308" s="128"/>
      <c r="EW308" s="128"/>
      <c r="EX308" s="128"/>
      <c r="EY308" s="128"/>
      <c r="EZ308" s="128"/>
      <c r="FA308" s="128"/>
      <c r="FB308" s="128"/>
      <c r="FC308" s="128"/>
      <c r="FD308" s="128"/>
      <c r="FE308" s="128"/>
      <c r="FF308" s="128"/>
      <c r="FG308" s="128"/>
      <c r="FH308" s="128"/>
      <c r="FI308" s="128"/>
      <c r="FJ308" s="128"/>
      <c r="FK308" s="128"/>
      <c r="FL308" s="128"/>
      <c r="FM308" s="128"/>
      <c r="FN308" s="128"/>
      <c r="FO308" s="128"/>
      <c r="FP308" s="128"/>
      <c r="FQ308" s="42"/>
      <c r="FR308" s="42"/>
      <c r="FS308" s="42"/>
      <c r="FT308" s="42"/>
      <c r="FU308" s="42"/>
      <c r="FV308" s="128"/>
      <c r="FW308" s="128"/>
      <c r="FX308" s="128"/>
      <c r="FY308" s="128"/>
      <c r="FZ308" s="128"/>
      <c r="GA308" s="128"/>
      <c r="GB308" s="128"/>
      <c r="GC308" s="128"/>
      <c r="GD308" s="128"/>
      <c r="GE308" s="128"/>
      <c r="GF308" s="128"/>
      <c r="GG308" s="128"/>
      <c r="GH308" s="128"/>
      <c r="GI308" s="128"/>
      <c r="GJ308" s="128"/>
      <c r="GK308" s="128"/>
      <c r="GL308" s="128"/>
      <c r="GM308" s="128"/>
      <c r="GN308" s="128"/>
      <c r="GO308" s="128"/>
      <c r="GP308" s="128"/>
      <c r="GQ308" s="128"/>
      <c r="GR308" s="128"/>
      <c r="GS308" s="128"/>
      <c r="GT308" s="128"/>
      <c r="GU308" s="128"/>
      <c r="GV308" s="128"/>
      <c r="GW308" s="128"/>
      <c r="GX308" s="128"/>
      <c r="GY308" s="128"/>
      <c r="GZ308" s="128"/>
      <c r="HA308" s="128"/>
      <c r="HB308" s="128"/>
      <c r="HC308" s="128"/>
      <c r="HD308" s="128"/>
      <c r="HE308" s="128"/>
      <c r="HF308" s="128"/>
      <c r="HG308" s="128"/>
      <c r="HH308" s="128"/>
      <c r="HI308" s="128"/>
      <c r="HJ308" s="128"/>
      <c r="HK308" s="128"/>
      <c r="HL308" s="128"/>
      <c r="HM308" s="128"/>
      <c r="HN308" s="128"/>
      <c r="HO308" s="128"/>
      <c r="HP308" s="128"/>
      <c r="HQ308" s="128"/>
      <c r="HR308" s="128"/>
      <c r="HS308" s="128"/>
      <c r="HT308" s="128"/>
      <c r="HU308" s="128"/>
      <c r="HV308" s="128"/>
      <c r="HW308" s="128"/>
      <c r="HX308" s="128"/>
      <c r="HY308" s="128"/>
      <c r="HZ308" s="128"/>
      <c r="IA308" s="128"/>
      <c r="IB308" s="128"/>
      <c r="IC308" s="128"/>
      <c r="ID308" s="128"/>
      <c r="IE308" s="128"/>
      <c r="IF308" s="128"/>
      <c r="IG308" s="128"/>
      <c r="IH308" s="128"/>
      <c r="II308" s="128"/>
      <c r="IJ308" s="128"/>
      <c r="IK308" s="128"/>
      <c r="IL308" s="128"/>
      <c r="IM308" s="128"/>
      <c r="IN308" s="128"/>
      <c r="IO308" s="128"/>
      <c r="IP308" s="128"/>
      <c r="IQ308" s="128"/>
      <c r="IR308" s="128"/>
      <c r="IS308" s="128"/>
      <c r="IT308" s="128"/>
      <c r="IU308" s="128"/>
      <c r="IV308" s="128"/>
      <c r="IW308" s="128"/>
      <c r="IX308" s="128"/>
      <c r="IY308" s="128"/>
      <c r="IZ308" s="128"/>
      <c r="JA308" s="128"/>
    </row>
    <row r="309" spans="2:261" s="17" customFormat="1" x14ac:dyDescent="0.25">
      <c r="B309" s="33"/>
      <c r="F309" s="35"/>
      <c r="G309" s="111"/>
      <c r="H309" s="33"/>
      <c r="I309" s="33"/>
      <c r="J309" s="42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8"/>
      <c r="AA309" s="128"/>
      <c r="AB309" s="128"/>
      <c r="AC309" s="128"/>
      <c r="AD309" s="128"/>
      <c r="AE309" s="128"/>
      <c r="AF309" s="128"/>
      <c r="AG309" s="128"/>
      <c r="AH309" s="128"/>
      <c r="AI309" s="128"/>
      <c r="AJ309" s="128"/>
      <c r="AK309" s="128"/>
      <c r="AL309" s="128"/>
      <c r="AM309" s="128"/>
      <c r="AN309" s="128"/>
      <c r="AO309" s="128"/>
      <c r="AP309" s="128"/>
      <c r="AQ309" s="128"/>
      <c r="AR309" s="128"/>
      <c r="AS309" s="128"/>
      <c r="AT309" s="128"/>
      <c r="AU309" s="128"/>
      <c r="AV309" s="128"/>
      <c r="AW309" s="128"/>
      <c r="AX309" s="128"/>
      <c r="AY309" s="128"/>
      <c r="AZ309" s="128"/>
      <c r="BA309" s="128"/>
      <c r="BB309" s="128"/>
      <c r="BC309" s="128"/>
      <c r="BD309" s="128"/>
      <c r="BE309" s="128"/>
      <c r="BF309" s="128"/>
      <c r="BG309" s="128"/>
      <c r="BH309" s="128"/>
      <c r="BI309" s="128"/>
      <c r="BJ309" s="128"/>
      <c r="BK309" s="128"/>
      <c r="BL309" s="128"/>
      <c r="BM309" s="42"/>
      <c r="BN309" s="42"/>
      <c r="BO309" s="42"/>
      <c r="BP309" s="42"/>
      <c r="BQ309" s="42"/>
      <c r="BR309" s="42"/>
      <c r="BS309" s="42"/>
      <c r="BT309" s="42"/>
      <c r="BU309" s="42"/>
      <c r="BV309" s="42"/>
      <c r="BW309" s="42"/>
      <c r="BX309" s="42"/>
      <c r="BY309" s="42"/>
      <c r="BZ309" s="128"/>
      <c r="CA309" s="128"/>
      <c r="CB309" s="128"/>
      <c r="CC309" s="128"/>
      <c r="CD309" s="128"/>
      <c r="CE309" s="128"/>
      <c r="CF309" s="128"/>
      <c r="CG309" s="128"/>
      <c r="CH309" s="128"/>
      <c r="CI309" s="128"/>
      <c r="CJ309" s="128"/>
      <c r="CK309" s="128"/>
      <c r="CL309" s="128"/>
      <c r="CM309" s="128"/>
      <c r="CN309" s="128"/>
      <c r="CO309" s="128"/>
      <c r="CP309" s="128"/>
      <c r="CQ309" s="128"/>
      <c r="CR309" s="128"/>
      <c r="CS309" s="128"/>
      <c r="CT309" s="128"/>
      <c r="CU309" s="128"/>
      <c r="CV309" s="128"/>
      <c r="CW309" s="42"/>
      <c r="CX309" s="128"/>
      <c r="CY309" s="128"/>
      <c r="CZ309" s="128"/>
      <c r="DA309" s="128"/>
      <c r="DB309" s="128"/>
      <c r="DC309" s="128"/>
      <c r="DD309" s="128"/>
      <c r="DE309" s="128"/>
      <c r="DF309" s="128"/>
      <c r="DG309" s="128"/>
      <c r="DH309" s="128"/>
      <c r="DI309" s="128"/>
      <c r="DJ309" s="128"/>
      <c r="DK309" s="128"/>
      <c r="DL309" s="128"/>
      <c r="DM309" s="128"/>
      <c r="DN309" s="128"/>
      <c r="DO309" s="128"/>
      <c r="DP309" s="128"/>
      <c r="DQ309" s="128"/>
      <c r="DR309" s="128"/>
      <c r="DS309" s="128"/>
      <c r="DT309" s="128"/>
      <c r="DU309" s="128"/>
      <c r="DV309" s="128"/>
      <c r="DW309" s="128"/>
      <c r="DX309" s="128"/>
      <c r="DY309" s="128"/>
      <c r="DZ309" s="128"/>
      <c r="EA309" s="128"/>
      <c r="EB309" s="128"/>
      <c r="EC309" s="128"/>
      <c r="ED309" s="128"/>
      <c r="EE309" s="128"/>
      <c r="EF309" s="128"/>
      <c r="EG309" s="42"/>
      <c r="EH309" s="128"/>
      <c r="EI309" s="128"/>
      <c r="EJ309" s="128"/>
      <c r="EK309" s="128"/>
      <c r="EL309" s="128"/>
      <c r="EM309" s="128"/>
      <c r="EN309" s="128"/>
      <c r="EO309" s="128"/>
      <c r="EP309" s="128"/>
      <c r="EQ309" s="128"/>
      <c r="ER309" s="128"/>
      <c r="ES309" s="128"/>
      <c r="ET309" s="128"/>
      <c r="EU309" s="128"/>
      <c r="EV309" s="128"/>
      <c r="EW309" s="128"/>
      <c r="EX309" s="128"/>
      <c r="EY309" s="128"/>
      <c r="EZ309" s="128"/>
      <c r="FA309" s="128"/>
      <c r="FB309" s="128"/>
      <c r="FC309" s="128"/>
      <c r="FD309" s="128"/>
      <c r="FE309" s="128"/>
      <c r="FF309" s="128"/>
      <c r="FG309" s="128"/>
      <c r="FH309" s="128"/>
      <c r="FI309" s="128"/>
      <c r="FJ309" s="128"/>
      <c r="FK309" s="128"/>
      <c r="FL309" s="128"/>
      <c r="FM309" s="128"/>
      <c r="FN309" s="128"/>
      <c r="FO309" s="128"/>
      <c r="FP309" s="128"/>
      <c r="FQ309" s="42"/>
      <c r="FR309" s="42"/>
      <c r="FS309" s="42"/>
      <c r="FT309" s="42"/>
      <c r="FU309" s="42"/>
      <c r="FV309" s="128"/>
      <c r="FW309" s="128"/>
      <c r="FX309" s="128"/>
      <c r="FY309" s="128"/>
      <c r="FZ309" s="128"/>
      <c r="GA309" s="128"/>
      <c r="GB309" s="128"/>
      <c r="GC309" s="128"/>
      <c r="GD309" s="128"/>
      <c r="GE309" s="128"/>
      <c r="GF309" s="128"/>
      <c r="GG309" s="128"/>
      <c r="GH309" s="128"/>
      <c r="GI309" s="128"/>
      <c r="GJ309" s="128"/>
      <c r="GK309" s="128"/>
      <c r="GL309" s="128"/>
      <c r="GM309" s="128"/>
      <c r="GN309" s="128"/>
      <c r="GO309" s="128"/>
      <c r="GP309" s="128"/>
      <c r="GQ309" s="128"/>
      <c r="GR309" s="128"/>
      <c r="GS309" s="128"/>
      <c r="GT309" s="128"/>
      <c r="GU309" s="128"/>
      <c r="GV309" s="128"/>
      <c r="GW309" s="128"/>
      <c r="GX309" s="128"/>
      <c r="GY309" s="128"/>
      <c r="GZ309" s="128"/>
      <c r="HA309" s="128"/>
      <c r="HB309" s="128"/>
      <c r="HC309" s="128"/>
      <c r="HD309" s="128"/>
      <c r="HE309" s="128"/>
      <c r="HF309" s="128"/>
      <c r="HG309" s="128"/>
      <c r="HH309" s="128"/>
      <c r="HI309" s="128"/>
      <c r="HJ309" s="128"/>
      <c r="HK309" s="128"/>
      <c r="HL309" s="128"/>
      <c r="HM309" s="128"/>
      <c r="HN309" s="128"/>
      <c r="HO309" s="128"/>
      <c r="HP309" s="128"/>
      <c r="HQ309" s="128"/>
      <c r="HR309" s="128"/>
      <c r="HS309" s="128"/>
      <c r="HT309" s="128"/>
      <c r="HU309" s="128"/>
      <c r="HV309" s="128"/>
      <c r="HW309" s="128"/>
      <c r="HX309" s="128"/>
      <c r="HY309" s="128"/>
      <c r="HZ309" s="128"/>
      <c r="IA309" s="128"/>
      <c r="IB309" s="128"/>
      <c r="IC309" s="128"/>
      <c r="ID309" s="128"/>
      <c r="IE309" s="128"/>
      <c r="IF309" s="128"/>
      <c r="IG309" s="128"/>
      <c r="IH309" s="128"/>
      <c r="II309" s="128"/>
      <c r="IJ309" s="128"/>
      <c r="IK309" s="128"/>
      <c r="IL309" s="128"/>
      <c r="IM309" s="128"/>
      <c r="IN309" s="128"/>
      <c r="IO309" s="128"/>
      <c r="IP309" s="128"/>
      <c r="IQ309" s="128"/>
      <c r="IR309" s="128"/>
      <c r="IS309" s="128"/>
      <c r="IT309" s="128"/>
      <c r="IU309" s="128"/>
      <c r="IV309" s="128"/>
      <c r="IW309" s="128"/>
      <c r="IX309" s="128"/>
      <c r="IY309" s="128"/>
      <c r="IZ309" s="128"/>
      <c r="JA309" s="128"/>
    </row>
    <row r="310" spans="2:261" s="17" customFormat="1" x14ac:dyDescent="0.25">
      <c r="B310" s="33"/>
      <c r="F310" s="35"/>
      <c r="G310" s="111"/>
      <c r="H310" s="33"/>
      <c r="I310" s="33"/>
      <c r="J310" s="42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8"/>
      <c r="AA310" s="128"/>
      <c r="AB310" s="128"/>
      <c r="AC310" s="128"/>
      <c r="AD310" s="128"/>
      <c r="AE310" s="128"/>
      <c r="AF310" s="128"/>
      <c r="AG310" s="128"/>
      <c r="AH310" s="128"/>
      <c r="AI310" s="128"/>
      <c r="AJ310" s="128"/>
      <c r="AK310" s="128"/>
      <c r="AL310" s="128"/>
      <c r="AM310" s="128"/>
      <c r="AN310" s="128"/>
      <c r="AO310" s="128"/>
      <c r="AP310" s="128"/>
      <c r="AQ310" s="128"/>
      <c r="AR310" s="128"/>
      <c r="AS310" s="128"/>
      <c r="AT310" s="128"/>
      <c r="AU310" s="128"/>
      <c r="AV310" s="128"/>
      <c r="AW310" s="128"/>
      <c r="AX310" s="128"/>
      <c r="AY310" s="128"/>
      <c r="AZ310" s="128"/>
      <c r="BA310" s="128"/>
      <c r="BB310" s="128"/>
      <c r="BC310" s="128"/>
      <c r="BD310" s="128"/>
      <c r="BE310" s="128"/>
      <c r="BF310" s="128"/>
      <c r="BG310" s="128"/>
      <c r="BH310" s="128"/>
      <c r="BI310" s="128"/>
      <c r="BJ310" s="128"/>
      <c r="BK310" s="128"/>
      <c r="BL310" s="128"/>
      <c r="BM310" s="42"/>
      <c r="BN310" s="42"/>
      <c r="BO310" s="42"/>
      <c r="BP310" s="42"/>
      <c r="BQ310" s="42"/>
      <c r="BR310" s="42"/>
      <c r="BS310" s="42"/>
      <c r="BT310" s="42"/>
      <c r="BU310" s="42"/>
      <c r="BV310" s="42"/>
      <c r="BW310" s="42"/>
      <c r="BX310" s="42"/>
      <c r="BY310" s="42"/>
      <c r="BZ310" s="128"/>
      <c r="CA310" s="128"/>
      <c r="CB310" s="128"/>
      <c r="CC310" s="128"/>
      <c r="CD310" s="128"/>
      <c r="CE310" s="128"/>
      <c r="CF310" s="128"/>
      <c r="CG310" s="128"/>
      <c r="CH310" s="128"/>
      <c r="CI310" s="128"/>
      <c r="CJ310" s="128"/>
      <c r="CK310" s="128"/>
      <c r="CL310" s="128"/>
      <c r="CM310" s="128"/>
      <c r="CN310" s="128"/>
      <c r="CO310" s="128"/>
      <c r="CP310" s="128"/>
      <c r="CQ310" s="128"/>
      <c r="CR310" s="128"/>
      <c r="CS310" s="128"/>
      <c r="CT310" s="128"/>
      <c r="CU310" s="128"/>
      <c r="CV310" s="128"/>
      <c r="CW310" s="42"/>
      <c r="CX310" s="128"/>
      <c r="CY310" s="128"/>
      <c r="CZ310" s="128"/>
      <c r="DA310" s="128"/>
      <c r="DB310" s="128"/>
      <c r="DC310" s="128"/>
      <c r="DD310" s="128"/>
      <c r="DE310" s="128"/>
      <c r="DF310" s="128"/>
      <c r="DG310" s="128"/>
      <c r="DH310" s="128"/>
      <c r="DI310" s="128"/>
      <c r="DJ310" s="128"/>
      <c r="DK310" s="128"/>
      <c r="DL310" s="128"/>
      <c r="DM310" s="128"/>
      <c r="DN310" s="128"/>
      <c r="DO310" s="128"/>
      <c r="DP310" s="128"/>
      <c r="DQ310" s="128"/>
      <c r="DR310" s="128"/>
      <c r="DS310" s="128"/>
      <c r="DT310" s="128"/>
      <c r="DU310" s="128"/>
      <c r="DV310" s="128"/>
      <c r="DW310" s="128"/>
      <c r="DX310" s="128"/>
      <c r="DY310" s="128"/>
      <c r="DZ310" s="128"/>
      <c r="EA310" s="128"/>
      <c r="EB310" s="128"/>
      <c r="EC310" s="128"/>
      <c r="ED310" s="128"/>
      <c r="EE310" s="128"/>
      <c r="EF310" s="128"/>
      <c r="EG310" s="42"/>
      <c r="EH310" s="128"/>
      <c r="EI310" s="128"/>
      <c r="EJ310" s="128"/>
      <c r="EK310" s="128"/>
      <c r="EL310" s="128"/>
      <c r="EM310" s="128"/>
      <c r="EN310" s="128"/>
      <c r="EO310" s="128"/>
      <c r="EP310" s="128"/>
      <c r="EQ310" s="128"/>
      <c r="ER310" s="128"/>
      <c r="ES310" s="128"/>
      <c r="ET310" s="128"/>
      <c r="EU310" s="128"/>
      <c r="EV310" s="128"/>
      <c r="EW310" s="128"/>
      <c r="EX310" s="128"/>
      <c r="EY310" s="128"/>
      <c r="EZ310" s="128"/>
      <c r="FA310" s="128"/>
      <c r="FB310" s="128"/>
      <c r="FC310" s="128"/>
      <c r="FD310" s="128"/>
      <c r="FE310" s="128"/>
      <c r="FF310" s="128"/>
      <c r="FG310" s="128"/>
      <c r="FH310" s="128"/>
      <c r="FI310" s="128"/>
      <c r="FJ310" s="128"/>
      <c r="FK310" s="128"/>
      <c r="FL310" s="128"/>
      <c r="FM310" s="128"/>
      <c r="FN310" s="128"/>
      <c r="FO310" s="128"/>
      <c r="FP310" s="128"/>
      <c r="FQ310" s="42"/>
      <c r="FR310" s="42"/>
      <c r="FS310" s="42"/>
      <c r="FT310" s="42"/>
      <c r="FU310" s="42"/>
      <c r="FV310" s="128"/>
      <c r="FW310" s="128"/>
      <c r="FX310" s="128"/>
      <c r="FY310" s="128"/>
      <c r="FZ310" s="128"/>
      <c r="GA310" s="128"/>
      <c r="GB310" s="128"/>
      <c r="GC310" s="128"/>
      <c r="GD310" s="128"/>
      <c r="GE310" s="128"/>
      <c r="GF310" s="128"/>
      <c r="GG310" s="128"/>
      <c r="GH310" s="128"/>
      <c r="GI310" s="128"/>
      <c r="GJ310" s="128"/>
      <c r="GK310" s="128"/>
      <c r="GL310" s="128"/>
      <c r="GM310" s="128"/>
      <c r="GN310" s="128"/>
      <c r="GO310" s="128"/>
      <c r="GP310" s="128"/>
      <c r="GQ310" s="128"/>
      <c r="GR310" s="128"/>
      <c r="GS310" s="128"/>
      <c r="GT310" s="128"/>
      <c r="GU310" s="128"/>
      <c r="GV310" s="128"/>
      <c r="GW310" s="128"/>
      <c r="GX310" s="128"/>
      <c r="GY310" s="128"/>
      <c r="GZ310" s="128"/>
      <c r="HA310" s="128"/>
      <c r="HB310" s="128"/>
      <c r="HC310" s="128"/>
      <c r="HD310" s="128"/>
      <c r="HE310" s="128"/>
      <c r="HF310" s="128"/>
      <c r="HG310" s="128"/>
      <c r="HH310" s="128"/>
      <c r="HI310" s="128"/>
      <c r="HJ310" s="128"/>
      <c r="HK310" s="128"/>
      <c r="HL310" s="128"/>
      <c r="HM310" s="128"/>
      <c r="HN310" s="128"/>
      <c r="HO310" s="128"/>
      <c r="HP310" s="128"/>
      <c r="HQ310" s="128"/>
      <c r="HR310" s="128"/>
      <c r="HS310" s="128"/>
      <c r="HT310" s="128"/>
      <c r="HU310" s="128"/>
      <c r="HV310" s="128"/>
      <c r="HW310" s="128"/>
      <c r="HX310" s="128"/>
      <c r="HY310" s="128"/>
      <c r="HZ310" s="128"/>
      <c r="IA310" s="128"/>
      <c r="IB310" s="128"/>
      <c r="IC310" s="128"/>
      <c r="ID310" s="128"/>
      <c r="IE310" s="128"/>
      <c r="IF310" s="128"/>
      <c r="IG310" s="128"/>
      <c r="IH310" s="128"/>
      <c r="II310" s="128"/>
      <c r="IJ310" s="128"/>
      <c r="IK310" s="128"/>
      <c r="IL310" s="128"/>
      <c r="IM310" s="128"/>
      <c r="IN310" s="128"/>
      <c r="IO310" s="128"/>
      <c r="IP310" s="128"/>
      <c r="IQ310" s="128"/>
      <c r="IR310" s="128"/>
      <c r="IS310" s="128"/>
      <c r="IT310" s="128"/>
      <c r="IU310" s="128"/>
      <c r="IV310" s="128"/>
      <c r="IW310" s="128"/>
      <c r="IX310" s="128"/>
      <c r="IY310" s="128"/>
      <c r="IZ310" s="128"/>
      <c r="JA310" s="128"/>
    </row>
    <row r="311" spans="2:261" s="17" customFormat="1" x14ac:dyDescent="0.25">
      <c r="B311" s="33"/>
      <c r="F311" s="35"/>
      <c r="G311" s="111"/>
      <c r="H311" s="33"/>
      <c r="I311" s="33"/>
      <c r="J311" s="42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  <c r="AA311" s="128"/>
      <c r="AB311" s="128"/>
      <c r="AC311" s="128"/>
      <c r="AD311" s="128"/>
      <c r="AE311" s="128"/>
      <c r="AF311" s="128"/>
      <c r="AG311" s="128"/>
      <c r="AH311" s="128"/>
      <c r="AI311" s="128"/>
      <c r="AJ311" s="128"/>
      <c r="AK311" s="128"/>
      <c r="AL311" s="128"/>
      <c r="AM311" s="128"/>
      <c r="AN311" s="128"/>
      <c r="AO311" s="128"/>
      <c r="AP311" s="128"/>
      <c r="AQ311" s="128"/>
      <c r="AR311" s="128"/>
      <c r="AS311" s="128"/>
      <c r="AT311" s="128"/>
      <c r="AU311" s="128"/>
      <c r="AV311" s="128"/>
      <c r="AW311" s="128"/>
      <c r="AX311" s="128"/>
      <c r="AY311" s="128"/>
      <c r="AZ311" s="128"/>
      <c r="BA311" s="128"/>
      <c r="BB311" s="128"/>
      <c r="BC311" s="128"/>
      <c r="BD311" s="128"/>
      <c r="BE311" s="128"/>
      <c r="BF311" s="128"/>
      <c r="BG311" s="128"/>
      <c r="BH311" s="128"/>
      <c r="BI311" s="128"/>
      <c r="BJ311" s="128"/>
      <c r="BK311" s="128"/>
      <c r="BL311" s="128"/>
      <c r="BM311" s="42"/>
      <c r="BN311" s="42"/>
      <c r="BO311" s="42"/>
      <c r="BP311" s="42"/>
      <c r="BQ311" s="42"/>
      <c r="BR311" s="42"/>
      <c r="BS311" s="42"/>
      <c r="BT311" s="42"/>
      <c r="BU311" s="42"/>
      <c r="BV311" s="42"/>
      <c r="BW311" s="42"/>
      <c r="BX311" s="42"/>
      <c r="BY311" s="42"/>
      <c r="BZ311" s="128"/>
      <c r="CA311" s="128"/>
      <c r="CB311" s="128"/>
      <c r="CC311" s="128"/>
      <c r="CD311" s="128"/>
      <c r="CE311" s="128"/>
      <c r="CF311" s="128"/>
      <c r="CG311" s="128"/>
      <c r="CH311" s="128"/>
      <c r="CI311" s="128"/>
      <c r="CJ311" s="128"/>
      <c r="CK311" s="128"/>
      <c r="CL311" s="128"/>
      <c r="CM311" s="128"/>
      <c r="CN311" s="128"/>
      <c r="CO311" s="128"/>
      <c r="CP311" s="128"/>
      <c r="CQ311" s="128"/>
      <c r="CR311" s="128"/>
      <c r="CS311" s="128"/>
      <c r="CT311" s="128"/>
      <c r="CU311" s="128"/>
      <c r="CV311" s="128"/>
      <c r="CW311" s="42"/>
      <c r="CX311" s="128"/>
      <c r="CY311" s="128"/>
      <c r="CZ311" s="128"/>
      <c r="DA311" s="128"/>
      <c r="DB311" s="128"/>
      <c r="DC311" s="128"/>
      <c r="DD311" s="128"/>
      <c r="DE311" s="128"/>
      <c r="DF311" s="128"/>
      <c r="DG311" s="128"/>
      <c r="DH311" s="128"/>
      <c r="DI311" s="128"/>
      <c r="DJ311" s="128"/>
      <c r="DK311" s="128"/>
      <c r="DL311" s="128"/>
      <c r="DM311" s="128"/>
      <c r="DN311" s="128"/>
      <c r="DO311" s="128"/>
      <c r="DP311" s="128"/>
      <c r="DQ311" s="128"/>
      <c r="DR311" s="128"/>
      <c r="DS311" s="128"/>
      <c r="DT311" s="128"/>
      <c r="DU311" s="128"/>
      <c r="DV311" s="128"/>
      <c r="DW311" s="128"/>
      <c r="DX311" s="128"/>
      <c r="DY311" s="128"/>
      <c r="DZ311" s="128"/>
      <c r="EA311" s="128"/>
      <c r="EB311" s="128"/>
      <c r="EC311" s="128"/>
      <c r="ED311" s="128"/>
      <c r="EE311" s="128"/>
      <c r="EF311" s="128"/>
      <c r="EG311" s="42"/>
      <c r="EH311" s="128"/>
      <c r="EI311" s="128"/>
      <c r="EJ311" s="128"/>
      <c r="EK311" s="128"/>
      <c r="EL311" s="128"/>
      <c r="EM311" s="128"/>
      <c r="EN311" s="128"/>
      <c r="EO311" s="128"/>
      <c r="EP311" s="128"/>
      <c r="EQ311" s="128"/>
      <c r="ER311" s="128"/>
      <c r="ES311" s="128"/>
      <c r="ET311" s="128"/>
      <c r="EU311" s="128"/>
      <c r="EV311" s="128"/>
      <c r="EW311" s="128"/>
      <c r="EX311" s="128"/>
      <c r="EY311" s="128"/>
      <c r="EZ311" s="128"/>
      <c r="FA311" s="128"/>
      <c r="FB311" s="128"/>
      <c r="FC311" s="128"/>
      <c r="FD311" s="128"/>
      <c r="FE311" s="128"/>
      <c r="FF311" s="128"/>
      <c r="FG311" s="128"/>
      <c r="FH311" s="128"/>
      <c r="FI311" s="128"/>
      <c r="FJ311" s="128"/>
      <c r="FK311" s="128"/>
      <c r="FL311" s="128"/>
      <c r="FM311" s="128"/>
      <c r="FN311" s="128"/>
      <c r="FO311" s="128"/>
      <c r="FP311" s="128"/>
      <c r="FQ311" s="42"/>
      <c r="FR311" s="42"/>
      <c r="FS311" s="42"/>
      <c r="FT311" s="42"/>
      <c r="FU311" s="42"/>
      <c r="FV311" s="128"/>
      <c r="FW311" s="128"/>
      <c r="FX311" s="128"/>
      <c r="FY311" s="128"/>
      <c r="FZ311" s="128"/>
      <c r="GA311" s="128"/>
      <c r="GB311" s="128"/>
      <c r="GC311" s="128"/>
      <c r="GD311" s="128"/>
      <c r="GE311" s="128"/>
      <c r="GF311" s="128"/>
      <c r="GG311" s="128"/>
      <c r="GH311" s="128"/>
      <c r="GI311" s="128"/>
      <c r="GJ311" s="128"/>
      <c r="GK311" s="128"/>
      <c r="GL311" s="128"/>
      <c r="GM311" s="128"/>
      <c r="GN311" s="128"/>
      <c r="GO311" s="128"/>
      <c r="GP311" s="128"/>
      <c r="GQ311" s="128"/>
      <c r="GR311" s="128"/>
      <c r="GS311" s="128"/>
      <c r="GT311" s="128"/>
      <c r="GU311" s="128"/>
      <c r="GV311" s="128"/>
      <c r="GW311" s="128"/>
      <c r="GX311" s="128"/>
      <c r="GY311" s="128"/>
      <c r="GZ311" s="128"/>
      <c r="HA311" s="128"/>
      <c r="HB311" s="128"/>
      <c r="HC311" s="128"/>
      <c r="HD311" s="128"/>
      <c r="HE311" s="128"/>
      <c r="HF311" s="128"/>
      <c r="HG311" s="128"/>
      <c r="HH311" s="128"/>
      <c r="HI311" s="128"/>
      <c r="HJ311" s="128"/>
      <c r="HK311" s="128"/>
      <c r="HL311" s="128"/>
      <c r="HM311" s="128"/>
      <c r="HN311" s="128"/>
      <c r="HO311" s="128"/>
      <c r="HP311" s="128"/>
      <c r="HQ311" s="128"/>
      <c r="HR311" s="128"/>
      <c r="HS311" s="128"/>
      <c r="HT311" s="128"/>
      <c r="HU311" s="128"/>
      <c r="HV311" s="128"/>
      <c r="HW311" s="128"/>
      <c r="HX311" s="128"/>
      <c r="HY311" s="128"/>
      <c r="HZ311" s="128"/>
      <c r="IA311" s="128"/>
      <c r="IB311" s="128"/>
      <c r="IC311" s="128"/>
      <c r="ID311" s="128"/>
      <c r="IE311" s="128"/>
      <c r="IF311" s="128"/>
      <c r="IG311" s="128"/>
      <c r="IH311" s="128"/>
      <c r="II311" s="128"/>
      <c r="IJ311" s="128"/>
      <c r="IK311" s="128"/>
      <c r="IL311" s="128"/>
      <c r="IM311" s="128"/>
      <c r="IN311" s="128"/>
      <c r="IO311" s="128"/>
      <c r="IP311" s="128"/>
      <c r="IQ311" s="128"/>
      <c r="IR311" s="128"/>
      <c r="IS311" s="128"/>
      <c r="IT311" s="128"/>
      <c r="IU311" s="128"/>
      <c r="IV311" s="128"/>
      <c r="IW311" s="128"/>
      <c r="IX311" s="128"/>
      <c r="IY311" s="128"/>
      <c r="IZ311" s="128"/>
      <c r="JA311" s="128"/>
    </row>
    <row r="312" spans="2:261" s="17" customFormat="1" x14ac:dyDescent="0.25">
      <c r="B312" s="33"/>
      <c r="F312" s="35"/>
      <c r="G312" s="111"/>
      <c r="H312" s="33"/>
      <c r="I312" s="33"/>
      <c r="J312" s="42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  <c r="AJ312" s="128"/>
      <c r="AK312" s="128"/>
      <c r="AL312" s="128"/>
      <c r="AM312" s="128"/>
      <c r="AN312" s="128"/>
      <c r="AO312" s="128"/>
      <c r="AP312" s="128"/>
      <c r="AQ312" s="128"/>
      <c r="AR312" s="128"/>
      <c r="AS312" s="128"/>
      <c r="AT312" s="128"/>
      <c r="AU312" s="128"/>
      <c r="AV312" s="128"/>
      <c r="AW312" s="128"/>
      <c r="AX312" s="128"/>
      <c r="AY312" s="128"/>
      <c r="AZ312" s="128"/>
      <c r="BA312" s="128"/>
      <c r="BB312" s="128"/>
      <c r="BC312" s="128"/>
      <c r="BD312" s="128"/>
      <c r="BE312" s="128"/>
      <c r="BF312" s="128"/>
      <c r="BG312" s="128"/>
      <c r="BH312" s="128"/>
      <c r="BI312" s="128"/>
      <c r="BJ312" s="128"/>
      <c r="BK312" s="128"/>
      <c r="BL312" s="128"/>
      <c r="BM312" s="42"/>
      <c r="BN312" s="42"/>
      <c r="BO312" s="42"/>
      <c r="BP312" s="42"/>
      <c r="BQ312" s="42"/>
      <c r="BR312" s="42"/>
      <c r="BS312" s="42"/>
      <c r="BT312" s="42"/>
      <c r="BU312" s="42"/>
      <c r="BV312" s="42"/>
      <c r="BW312" s="42"/>
      <c r="BX312" s="42"/>
      <c r="BY312" s="42"/>
      <c r="BZ312" s="128"/>
      <c r="CA312" s="128"/>
      <c r="CB312" s="128"/>
      <c r="CC312" s="128"/>
      <c r="CD312" s="128"/>
      <c r="CE312" s="128"/>
      <c r="CF312" s="128"/>
      <c r="CG312" s="128"/>
      <c r="CH312" s="128"/>
      <c r="CI312" s="128"/>
      <c r="CJ312" s="128"/>
      <c r="CK312" s="128"/>
      <c r="CL312" s="128"/>
      <c r="CM312" s="128"/>
      <c r="CN312" s="128"/>
      <c r="CO312" s="128"/>
      <c r="CP312" s="128"/>
      <c r="CQ312" s="128"/>
      <c r="CR312" s="128"/>
      <c r="CS312" s="128"/>
      <c r="CT312" s="128"/>
      <c r="CU312" s="128"/>
      <c r="CV312" s="128"/>
      <c r="CW312" s="42"/>
      <c r="CX312" s="128"/>
      <c r="CY312" s="128"/>
      <c r="CZ312" s="128"/>
      <c r="DA312" s="128"/>
      <c r="DB312" s="128"/>
      <c r="DC312" s="128"/>
      <c r="DD312" s="128"/>
      <c r="DE312" s="128"/>
      <c r="DF312" s="128"/>
      <c r="DG312" s="128"/>
      <c r="DH312" s="128"/>
      <c r="DI312" s="128"/>
      <c r="DJ312" s="128"/>
      <c r="DK312" s="128"/>
      <c r="DL312" s="128"/>
      <c r="DM312" s="128"/>
      <c r="DN312" s="128"/>
      <c r="DO312" s="128"/>
      <c r="DP312" s="128"/>
      <c r="DQ312" s="128"/>
      <c r="DR312" s="128"/>
      <c r="DS312" s="128"/>
      <c r="DT312" s="128"/>
      <c r="DU312" s="128"/>
      <c r="DV312" s="128"/>
      <c r="DW312" s="128"/>
      <c r="DX312" s="128"/>
      <c r="DY312" s="128"/>
      <c r="DZ312" s="128"/>
      <c r="EA312" s="128"/>
      <c r="EB312" s="128"/>
      <c r="EC312" s="128"/>
      <c r="ED312" s="128"/>
      <c r="EE312" s="128"/>
      <c r="EF312" s="128"/>
      <c r="EG312" s="42"/>
      <c r="EH312" s="128"/>
      <c r="EI312" s="128"/>
      <c r="EJ312" s="128"/>
      <c r="EK312" s="128"/>
      <c r="EL312" s="128"/>
      <c r="EM312" s="128"/>
      <c r="EN312" s="128"/>
      <c r="EO312" s="128"/>
      <c r="EP312" s="128"/>
      <c r="EQ312" s="128"/>
      <c r="ER312" s="128"/>
      <c r="ES312" s="128"/>
      <c r="ET312" s="128"/>
      <c r="EU312" s="128"/>
      <c r="EV312" s="128"/>
      <c r="EW312" s="128"/>
      <c r="EX312" s="128"/>
      <c r="EY312" s="128"/>
      <c r="EZ312" s="128"/>
      <c r="FA312" s="128"/>
      <c r="FB312" s="128"/>
      <c r="FC312" s="128"/>
      <c r="FD312" s="128"/>
      <c r="FE312" s="128"/>
      <c r="FF312" s="128"/>
      <c r="FG312" s="128"/>
      <c r="FH312" s="128"/>
      <c r="FI312" s="128"/>
      <c r="FJ312" s="128"/>
      <c r="FK312" s="128"/>
      <c r="FL312" s="128"/>
      <c r="FM312" s="128"/>
      <c r="FN312" s="128"/>
      <c r="FO312" s="128"/>
      <c r="FP312" s="128"/>
      <c r="FQ312" s="42"/>
      <c r="FR312" s="42"/>
      <c r="FS312" s="42"/>
      <c r="FT312" s="42"/>
      <c r="FU312" s="42"/>
      <c r="FV312" s="128"/>
      <c r="FW312" s="128"/>
      <c r="FX312" s="128"/>
      <c r="FY312" s="128"/>
      <c r="FZ312" s="128"/>
      <c r="GA312" s="128"/>
      <c r="GB312" s="128"/>
      <c r="GC312" s="128"/>
      <c r="GD312" s="128"/>
      <c r="GE312" s="128"/>
      <c r="GF312" s="128"/>
      <c r="GG312" s="128"/>
      <c r="GH312" s="128"/>
      <c r="GI312" s="128"/>
      <c r="GJ312" s="128"/>
      <c r="GK312" s="128"/>
      <c r="GL312" s="128"/>
      <c r="GM312" s="128"/>
      <c r="GN312" s="128"/>
      <c r="GO312" s="128"/>
      <c r="GP312" s="128"/>
      <c r="GQ312" s="128"/>
      <c r="GR312" s="128"/>
      <c r="GS312" s="128"/>
      <c r="GT312" s="128"/>
      <c r="GU312" s="128"/>
      <c r="GV312" s="128"/>
      <c r="GW312" s="128"/>
      <c r="GX312" s="128"/>
      <c r="GY312" s="128"/>
      <c r="GZ312" s="128"/>
      <c r="HA312" s="128"/>
      <c r="HB312" s="128"/>
      <c r="HC312" s="128"/>
      <c r="HD312" s="128"/>
      <c r="HE312" s="128"/>
      <c r="HF312" s="128"/>
      <c r="HG312" s="128"/>
      <c r="HH312" s="128"/>
      <c r="HI312" s="128"/>
      <c r="HJ312" s="128"/>
      <c r="HK312" s="128"/>
      <c r="HL312" s="128"/>
      <c r="HM312" s="128"/>
      <c r="HN312" s="128"/>
      <c r="HO312" s="128"/>
      <c r="HP312" s="128"/>
      <c r="HQ312" s="128"/>
      <c r="HR312" s="128"/>
      <c r="HS312" s="128"/>
      <c r="HT312" s="128"/>
      <c r="HU312" s="128"/>
      <c r="HV312" s="128"/>
      <c r="HW312" s="128"/>
      <c r="HX312" s="128"/>
      <c r="HY312" s="128"/>
      <c r="HZ312" s="128"/>
      <c r="IA312" s="128"/>
      <c r="IB312" s="128"/>
      <c r="IC312" s="128"/>
      <c r="ID312" s="128"/>
      <c r="IE312" s="128"/>
      <c r="IF312" s="128"/>
      <c r="IG312" s="128"/>
      <c r="IH312" s="128"/>
      <c r="II312" s="128"/>
      <c r="IJ312" s="128"/>
      <c r="IK312" s="128"/>
      <c r="IL312" s="128"/>
      <c r="IM312" s="128"/>
      <c r="IN312" s="128"/>
      <c r="IO312" s="128"/>
      <c r="IP312" s="128"/>
      <c r="IQ312" s="128"/>
      <c r="IR312" s="128"/>
      <c r="IS312" s="128"/>
      <c r="IT312" s="128"/>
      <c r="IU312" s="128"/>
      <c r="IV312" s="128"/>
      <c r="IW312" s="128"/>
      <c r="IX312" s="128"/>
      <c r="IY312" s="128"/>
      <c r="IZ312" s="128"/>
      <c r="JA312" s="128"/>
    </row>
    <row r="313" spans="2:261" s="17" customFormat="1" x14ac:dyDescent="0.25">
      <c r="B313" s="33"/>
      <c r="F313" s="35"/>
      <c r="G313" s="111"/>
      <c r="H313" s="33"/>
      <c r="I313" s="33"/>
      <c r="J313" s="42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  <c r="Z313" s="128"/>
      <c r="AA313" s="128"/>
      <c r="AB313" s="128"/>
      <c r="AC313" s="128"/>
      <c r="AD313" s="128"/>
      <c r="AE313" s="128"/>
      <c r="AF313" s="128"/>
      <c r="AG313" s="128"/>
      <c r="AH313" s="128"/>
      <c r="AI313" s="128"/>
      <c r="AJ313" s="128"/>
      <c r="AK313" s="128"/>
      <c r="AL313" s="128"/>
      <c r="AM313" s="128"/>
      <c r="AN313" s="128"/>
      <c r="AO313" s="128"/>
      <c r="AP313" s="128"/>
      <c r="AQ313" s="128"/>
      <c r="AR313" s="128"/>
      <c r="AS313" s="128"/>
      <c r="AT313" s="128"/>
      <c r="AU313" s="128"/>
      <c r="AV313" s="128"/>
      <c r="AW313" s="128"/>
      <c r="AX313" s="128"/>
      <c r="AY313" s="128"/>
      <c r="AZ313" s="128"/>
      <c r="BA313" s="128"/>
      <c r="BB313" s="128"/>
      <c r="BC313" s="128"/>
      <c r="BD313" s="128"/>
      <c r="BE313" s="128"/>
      <c r="BF313" s="128"/>
      <c r="BG313" s="128"/>
      <c r="BH313" s="128"/>
      <c r="BI313" s="128"/>
      <c r="BJ313" s="128"/>
      <c r="BK313" s="128"/>
      <c r="BL313" s="128"/>
      <c r="BM313" s="42"/>
      <c r="BN313" s="42"/>
      <c r="BO313" s="42"/>
      <c r="BP313" s="42"/>
      <c r="BQ313" s="42"/>
      <c r="BR313" s="42"/>
      <c r="BS313" s="42"/>
      <c r="BT313" s="42"/>
      <c r="BU313" s="42"/>
      <c r="BV313" s="42"/>
      <c r="BW313" s="42"/>
      <c r="BX313" s="42"/>
      <c r="BY313" s="42"/>
      <c r="BZ313" s="128"/>
      <c r="CA313" s="128"/>
      <c r="CB313" s="128"/>
      <c r="CC313" s="128"/>
      <c r="CD313" s="128"/>
      <c r="CE313" s="128"/>
      <c r="CF313" s="128"/>
      <c r="CG313" s="128"/>
      <c r="CH313" s="128"/>
      <c r="CI313" s="128"/>
      <c r="CJ313" s="128"/>
      <c r="CK313" s="128"/>
      <c r="CL313" s="128"/>
      <c r="CM313" s="128"/>
      <c r="CN313" s="128"/>
      <c r="CO313" s="128"/>
      <c r="CP313" s="128"/>
      <c r="CQ313" s="128"/>
      <c r="CR313" s="128"/>
      <c r="CS313" s="128"/>
      <c r="CT313" s="128"/>
      <c r="CU313" s="128"/>
      <c r="CV313" s="128"/>
      <c r="CW313" s="42"/>
      <c r="CX313" s="128"/>
      <c r="CY313" s="128"/>
      <c r="CZ313" s="128"/>
      <c r="DA313" s="128"/>
      <c r="DB313" s="128"/>
      <c r="DC313" s="128"/>
      <c r="DD313" s="128"/>
      <c r="DE313" s="128"/>
      <c r="DF313" s="128"/>
      <c r="DG313" s="128"/>
      <c r="DH313" s="128"/>
      <c r="DI313" s="128"/>
      <c r="DJ313" s="128"/>
      <c r="DK313" s="128"/>
      <c r="DL313" s="128"/>
      <c r="DM313" s="128"/>
      <c r="DN313" s="128"/>
      <c r="DO313" s="128"/>
      <c r="DP313" s="128"/>
      <c r="DQ313" s="128"/>
      <c r="DR313" s="128"/>
      <c r="DS313" s="128"/>
      <c r="DT313" s="128"/>
      <c r="DU313" s="128"/>
      <c r="DV313" s="128"/>
      <c r="DW313" s="128"/>
      <c r="DX313" s="128"/>
      <c r="DY313" s="128"/>
      <c r="DZ313" s="128"/>
      <c r="EA313" s="128"/>
      <c r="EB313" s="128"/>
      <c r="EC313" s="128"/>
      <c r="ED313" s="128"/>
      <c r="EE313" s="128"/>
      <c r="EF313" s="128"/>
      <c r="EG313" s="42"/>
      <c r="EH313" s="128"/>
      <c r="EI313" s="128"/>
      <c r="EJ313" s="128"/>
      <c r="EK313" s="128"/>
      <c r="EL313" s="128"/>
      <c r="EM313" s="128"/>
      <c r="EN313" s="128"/>
      <c r="EO313" s="128"/>
      <c r="EP313" s="128"/>
      <c r="EQ313" s="128"/>
      <c r="ER313" s="128"/>
      <c r="ES313" s="128"/>
      <c r="ET313" s="128"/>
      <c r="EU313" s="128"/>
      <c r="EV313" s="128"/>
      <c r="EW313" s="128"/>
      <c r="EX313" s="128"/>
      <c r="EY313" s="128"/>
      <c r="EZ313" s="128"/>
      <c r="FA313" s="128"/>
      <c r="FB313" s="128"/>
      <c r="FC313" s="128"/>
      <c r="FD313" s="128"/>
      <c r="FE313" s="128"/>
      <c r="FF313" s="128"/>
      <c r="FG313" s="128"/>
      <c r="FH313" s="128"/>
      <c r="FI313" s="128"/>
      <c r="FJ313" s="128"/>
      <c r="FK313" s="128"/>
      <c r="FL313" s="128"/>
      <c r="FM313" s="128"/>
      <c r="FN313" s="128"/>
      <c r="FO313" s="128"/>
      <c r="FP313" s="128"/>
      <c r="FQ313" s="42"/>
      <c r="FR313" s="42"/>
      <c r="FS313" s="42"/>
      <c r="FT313" s="42"/>
      <c r="FU313" s="42"/>
      <c r="FV313" s="128"/>
      <c r="FW313" s="128"/>
      <c r="FX313" s="128"/>
      <c r="FY313" s="128"/>
      <c r="FZ313" s="128"/>
      <c r="GA313" s="128"/>
      <c r="GB313" s="128"/>
      <c r="GC313" s="128"/>
      <c r="GD313" s="128"/>
      <c r="GE313" s="128"/>
      <c r="GF313" s="128"/>
      <c r="GG313" s="128"/>
      <c r="GH313" s="128"/>
      <c r="GI313" s="128"/>
      <c r="GJ313" s="128"/>
      <c r="GK313" s="128"/>
      <c r="GL313" s="128"/>
      <c r="GM313" s="128"/>
      <c r="GN313" s="128"/>
      <c r="GO313" s="128"/>
      <c r="GP313" s="128"/>
      <c r="GQ313" s="128"/>
      <c r="GR313" s="128"/>
      <c r="GS313" s="128"/>
      <c r="GT313" s="128"/>
      <c r="GU313" s="128"/>
      <c r="GV313" s="128"/>
      <c r="GW313" s="128"/>
      <c r="GX313" s="128"/>
      <c r="GY313" s="128"/>
      <c r="GZ313" s="128"/>
      <c r="HA313" s="128"/>
      <c r="HB313" s="128"/>
      <c r="HC313" s="128"/>
      <c r="HD313" s="128"/>
      <c r="HE313" s="128"/>
      <c r="HF313" s="128"/>
      <c r="HG313" s="128"/>
      <c r="HH313" s="128"/>
      <c r="HI313" s="128"/>
      <c r="HJ313" s="128"/>
      <c r="HK313" s="128"/>
      <c r="HL313" s="128"/>
      <c r="HM313" s="128"/>
      <c r="HN313" s="128"/>
      <c r="HO313" s="128"/>
      <c r="HP313" s="128"/>
      <c r="HQ313" s="128"/>
      <c r="HR313" s="128"/>
      <c r="HS313" s="128"/>
      <c r="HT313" s="128"/>
      <c r="HU313" s="128"/>
      <c r="HV313" s="128"/>
      <c r="HW313" s="128"/>
      <c r="HX313" s="128"/>
      <c r="HY313" s="128"/>
      <c r="HZ313" s="128"/>
      <c r="IA313" s="128"/>
      <c r="IB313" s="128"/>
      <c r="IC313" s="128"/>
      <c r="ID313" s="128"/>
      <c r="IE313" s="128"/>
      <c r="IF313" s="128"/>
      <c r="IG313" s="128"/>
      <c r="IH313" s="128"/>
      <c r="II313" s="128"/>
      <c r="IJ313" s="128"/>
      <c r="IK313" s="128"/>
      <c r="IL313" s="128"/>
      <c r="IM313" s="128"/>
      <c r="IN313" s="128"/>
      <c r="IO313" s="128"/>
      <c r="IP313" s="128"/>
      <c r="IQ313" s="128"/>
      <c r="IR313" s="128"/>
      <c r="IS313" s="128"/>
      <c r="IT313" s="128"/>
      <c r="IU313" s="128"/>
      <c r="IV313" s="128"/>
      <c r="IW313" s="128"/>
      <c r="IX313" s="128"/>
      <c r="IY313" s="128"/>
      <c r="IZ313" s="128"/>
      <c r="JA313" s="128"/>
    </row>
    <row r="314" spans="2:261" s="17" customFormat="1" x14ac:dyDescent="0.25">
      <c r="B314" s="33"/>
      <c r="F314" s="35"/>
      <c r="G314" s="111"/>
      <c r="H314" s="33"/>
      <c r="I314" s="33"/>
      <c r="J314" s="42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8"/>
      <c r="AA314" s="128"/>
      <c r="AB314" s="128"/>
      <c r="AC314" s="128"/>
      <c r="AD314" s="128"/>
      <c r="AE314" s="128"/>
      <c r="AF314" s="128"/>
      <c r="AG314" s="128"/>
      <c r="AH314" s="128"/>
      <c r="AI314" s="128"/>
      <c r="AJ314" s="128"/>
      <c r="AK314" s="128"/>
      <c r="AL314" s="128"/>
      <c r="AM314" s="128"/>
      <c r="AN314" s="128"/>
      <c r="AO314" s="128"/>
      <c r="AP314" s="128"/>
      <c r="AQ314" s="128"/>
      <c r="AR314" s="128"/>
      <c r="AS314" s="128"/>
      <c r="AT314" s="128"/>
      <c r="AU314" s="128"/>
      <c r="AV314" s="128"/>
      <c r="AW314" s="128"/>
      <c r="AX314" s="128"/>
      <c r="AY314" s="128"/>
      <c r="AZ314" s="128"/>
      <c r="BA314" s="128"/>
      <c r="BB314" s="128"/>
      <c r="BC314" s="128"/>
      <c r="BD314" s="128"/>
      <c r="BE314" s="128"/>
      <c r="BF314" s="128"/>
      <c r="BG314" s="128"/>
      <c r="BH314" s="128"/>
      <c r="BI314" s="128"/>
      <c r="BJ314" s="128"/>
      <c r="BK314" s="128"/>
      <c r="BL314" s="128"/>
      <c r="BM314" s="42"/>
      <c r="BN314" s="42"/>
      <c r="BO314" s="42"/>
      <c r="BP314" s="42"/>
      <c r="BQ314" s="42"/>
      <c r="BR314" s="42"/>
      <c r="BS314" s="42"/>
      <c r="BT314" s="42"/>
      <c r="BU314" s="42"/>
      <c r="BV314" s="42"/>
      <c r="BW314" s="42"/>
      <c r="BX314" s="42"/>
      <c r="BY314" s="42"/>
      <c r="BZ314" s="128"/>
      <c r="CA314" s="128"/>
      <c r="CB314" s="128"/>
      <c r="CC314" s="128"/>
      <c r="CD314" s="128"/>
      <c r="CE314" s="128"/>
      <c r="CF314" s="128"/>
      <c r="CG314" s="128"/>
      <c r="CH314" s="128"/>
      <c r="CI314" s="128"/>
      <c r="CJ314" s="128"/>
      <c r="CK314" s="128"/>
      <c r="CL314" s="128"/>
      <c r="CM314" s="128"/>
      <c r="CN314" s="128"/>
      <c r="CO314" s="128"/>
      <c r="CP314" s="128"/>
      <c r="CQ314" s="128"/>
      <c r="CR314" s="128"/>
      <c r="CS314" s="128"/>
      <c r="CT314" s="128"/>
      <c r="CU314" s="128"/>
      <c r="CV314" s="128"/>
      <c r="CW314" s="42"/>
      <c r="CX314" s="128"/>
      <c r="CY314" s="128"/>
      <c r="CZ314" s="128"/>
      <c r="DA314" s="128"/>
      <c r="DB314" s="128"/>
      <c r="DC314" s="128"/>
      <c r="DD314" s="128"/>
      <c r="DE314" s="128"/>
      <c r="DF314" s="128"/>
      <c r="DG314" s="128"/>
      <c r="DH314" s="128"/>
      <c r="DI314" s="128"/>
      <c r="DJ314" s="128"/>
      <c r="DK314" s="128"/>
      <c r="DL314" s="128"/>
      <c r="DM314" s="128"/>
      <c r="DN314" s="128"/>
      <c r="DO314" s="128"/>
      <c r="DP314" s="128"/>
      <c r="DQ314" s="128"/>
      <c r="DR314" s="128"/>
      <c r="DS314" s="128"/>
      <c r="DT314" s="128"/>
      <c r="DU314" s="128"/>
      <c r="DV314" s="128"/>
      <c r="DW314" s="128"/>
      <c r="DX314" s="128"/>
      <c r="DY314" s="128"/>
      <c r="DZ314" s="128"/>
      <c r="EA314" s="128"/>
      <c r="EB314" s="128"/>
      <c r="EC314" s="128"/>
      <c r="ED314" s="128"/>
      <c r="EE314" s="128"/>
      <c r="EF314" s="128"/>
      <c r="EG314" s="42"/>
      <c r="EH314" s="128"/>
      <c r="EI314" s="128"/>
      <c r="EJ314" s="128"/>
      <c r="EK314" s="128"/>
      <c r="EL314" s="128"/>
      <c r="EM314" s="128"/>
      <c r="EN314" s="128"/>
      <c r="EO314" s="128"/>
      <c r="EP314" s="128"/>
      <c r="EQ314" s="128"/>
      <c r="ER314" s="128"/>
      <c r="ES314" s="128"/>
      <c r="ET314" s="128"/>
      <c r="EU314" s="128"/>
      <c r="EV314" s="128"/>
      <c r="EW314" s="128"/>
      <c r="EX314" s="128"/>
      <c r="EY314" s="128"/>
      <c r="EZ314" s="128"/>
      <c r="FA314" s="128"/>
      <c r="FB314" s="128"/>
      <c r="FC314" s="128"/>
      <c r="FD314" s="128"/>
      <c r="FE314" s="128"/>
      <c r="FF314" s="128"/>
      <c r="FG314" s="128"/>
      <c r="FH314" s="128"/>
      <c r="FI314" s="128"/>
      <c r="FJ314" s="128"/>
      <c r="FK314" s="128"/>
      <c r="FL314" s="128"/>
      <c r="FM314" s="128"/>
      <c r="FN314" s="128"/>
      <c r="FO314" s="128"/>
      <c r="FP314" s="128"/>
      <c r="FQ314" s="42"/>
      <c r="FR314" s="42"/>
      <c r="FS314" s="42"/>
      <c r="FT314" s="42"/>
      <c r="FU314" s="42"/>
      <c r="FV314" s="128"/>
      <c r="FW314" s="128"/>
      <c r="FX314" s="128"/>
      <c r="FY314" s="128"/>
      <c r="FZ314" s="128"/>
      <c r="GA314" s="128"/>
      <c r="GB314" s="128"/>
      <c r="GC314" s="128"/>
      <c r="GD314" s="128"/>
      <c r="GE314" s="128"/>
      <c r="GF314" s="128"/>
      <c r="GG314" s="128"/>
      <c r="GH314" s="128"/>
      <c r="GI314" s="128"/>
      <c r="GJ314" s="128"/>
      <c r="GK314" s="128"/>
      <c r="GL314" s="128"/>
      <c r="GM314" s="128"/>
      <c r="GN314" s="128"/>
      <c r="GO314" s="128"/>
      <c r="GP314" s="128"/>
      <c r="GQ314" s="128"/>
      <c r="GR314" s="128"/>
      <c r="GS314" s="128"/>
      <c r="GT314" s="128"/>
      <c r="GU314" s="128"/>
      <c r="GV314" s="128"/>
      <c r="GW314" s="128"/>
      <c r="GX314" s="128"/>
      <c r="GY314" s="128"/>
      <c r="GZ314" s="128"/>
      <c r="HA314" s="128"/>
      <c r="HB314" s="128"/>
      <c r="HC314" s="128"/>
      <c r="HD314" s="128"/>
      <c r="HE314" s="128"/>
      <c r="HF314" s="128"/>
      <c r="HG314" s="128"/>
      <c r="HH314" s="128"/>
      <c r="HI314" s="128"/>
      <c r="HJ314" s="128"/>
      <c r="HK314" s="128"/>
      <c r="HL314" s="128"/>
      <c r="HM314" s="128"/>
      <c r="HN314" s="128"/>
      <c r="HO314" s="128"/>
      <c r="HP314" s="128"/>
      <c r="HQ314" s="128"/>
      <c r="HR314" s="128"/>
      <c r="HS314" s="128"/>
      <c r="HT314" s="128"/>
      <c r="HU314" s="128"/>
      <c r="HV314" s="128"/>
      <c r="HW314" s="128"/>
      <c r="HX314" s="128"/>
      <c r="HY314" s="128"/>
      <c r="HZ314" s="128"/>
      <c r="IA314" s="128"/>
      <c r="IB314" s="128"/>
      <c r="IC314" s="128"/>
      <c r="ID314" s="128"/>
      <c r="IE314" s="128"/>
      <c r="IF314" s="128"/>
      <c r="IG314" s="128"/>
      <c r="IH314" s="128"/>
      <c r="II314" s="128"/>
      <c r="IJ314" s="128"/>
      <c r="IK314" s="128"/>
      <c r="IL314" s="128"/>
      <c r="IM314" s="128"/>
      <c r="IN314" s="128"/>
      <c r="IO314" s="128"/>
      <c r="IP314" s="128"/>
      <c r="IQ314" s="128"/>
      <c r="IR314" s="128"/>
      <c r="IS314" s="128"/>
      <c r="IT314" s="128"/>
      <c r="IU314" s="128"/>
      <c r="IV314" s="128"/>
      <c r="IW314" s="128"/>
      <c r="IX314" s="128"/>
      <c r="IY314" s="128"/>
      <c r="IZ314" s="128"/>
      <c r="JA314" s="128"/>
    </row>
    <row r="315" spans="2:261" s="17" customFormat="1" x14ac:dyDescent="0.25">
      <c r="B315" s="33"/>
      <c r="F315" s="35"/>
      <c r="G315" s="111"/>
      <c r="H315" s="33"/>
      <c r="I315" s="33"/>
      <c r="J315" s="42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  <c r="AA315" s="128"/>
      <c r="AB315" s="128"/>
      <c r="AC315" s="128"/>
      <c r="AD315" s="128"/>
      <c r="AE315" s="128"/>
      <c r="AF315" s="128"/>
      <c r="AG315" s="128"/>
      <c r="AH315" s="128"/>
      <c r="AI315" s="128"/>
      <c r="AJ315" s="128"/>
      <c r="AK315" s="128"/>
      <c r="AL315" s="128"/>
      <c r="AM315" s="128"/>
      <c r="AN315" s="128"/>
      <c r="AO315" s="128"/>
      <c r="AP315" s="128"/>
      <c r="AQ315" s="128"/>
      <c r="AR315" s="128"/>
      <c r="AS315" s="128"/>
      <c r="AT315" s="128"/>
      <c r="AU315" s="128"/>
      <c r="AV315" s="128"/>
      <c r="AW315" s="128"/>
      <c r="AX315" s="128"/>
      <c r="AY315" s="128"/>
      <c r="AZ315" s="128"/>
      <c r="BA315" s="128"/>
      <c r="BB315" s="128"/>
      <c r="BC315" s="128"/>
      <c r="BD315" s="128"/>
      <c r="BE315" s="128"/>
      <c r="BF315" s="128"/>
      <c r="BG315" s="128"/>
      <c r="BH315" s="128"/>
      <c r="BI315" s="128"/>
      <c r="BJ315" s="128"/>
      <c r="BK315" s="128"/>
      <c r="BL315" s="128"/>
      <c r="BM315" s="42"/>
      <c r="BN315" s="42"/>
      <c r="BO315" s="42"/>
      <c r="BP315" s="42"/>
      <c r="BQ315" s="42"/>
      <c r="BR315" s="42"/>
      <c r="BS315" s="42"/>
      <c r="BT315" s="42"/>
      <c r="BU315" s="42"/>
      <c r="BV315" s="42"/>
      <c r="BW315" s="42"/>
      <c r="BX315" s="42"/>
      <c r="BY315" s="42"/>
      <c r="BZ315" s="128"/>
      <c r="CA315" s="128"/>
      <c r="CB315" s="128"/>
      <c r="CC315" s="128"/>
      <c r="CD315" s="128"/>
      <c r="CE315" s="128"/>
      <c r="CF315" s="128"/>
      <c r="CG315" s="128"/>
      <c r="CH315" s="128"/>
      <c r="CI315" s="128"/>
      <c r="CJ315" s="128"/>
      <c r="CK315" s="128"/>
      <c r="CL315" s="128"/>
      <c r="CM315" s="128"/>
      <c r="CN315" s="128"/>
      <c r="CO315" s="128"/>
      <c r="CP315" s="128"/>
      <c r="CQ315" s="128"/>
      <c r="CR315" s="128"/>
      <c r="CS315" s="128"/>
      <c r="CT315" s="128"/>
      <c r="CU315" s="128"/>
      <c r="CV315" s="128"/>
      <c r="CW315" s="42"/>
      <c r="CX315" s="128"/>
      <c r="CY315" s="128"/>
      <c r="CZ315" s="128"/>
      <c r="DA315" s="128"/>
      <c r="DB315" s="128"/>
      <c r="DC315" s="128"/>
      <c r="DD315" s="128"/>
      <c r="DE315" s="128"/>
      <c r="DF315" s="128"/>
      <c r="DG315" s="128"/>
      <c r="DH315" s="128"/>
      <c r="DI315" s="128"/>
      <c r="DJ315" s="128"/>
      <c r="DK315" s="128"/>
      <c r="DL315" s="128"/>
      <c r="DM315" s="128"/>
      <c r="DN315" s="128"/>
      <c r="DO315" s="128"/>
      <c r="DP315" s="128"/>
      <c r="DQ315" s="128"/>
      <c r="DR315" s="128"/>
      <c r="DS315" s="128"/>
      <c r="DT315" s="128"/>
      <c r="DU315" s="128"/>
      <c r="DV315" s="128"/>
      <c r="DW315" s="128"/>
      <c r="DX315" s="128"/>
      <c r="DY315" s="128"/>
      <c r="DZ315" s="128"/>
      <c r="EA315" s="128"/>
      <c r="EB315" s="128"/>
      <c r="EC315" s="128"/>
      <c r="ED315" s="128"/>
      <c r="EE315" s="128"/>
      <c r="EF315" s="128"/>
      <c r="EG315" s="42"/>
      <c r="EH315" s="128"/>
      <c r="EI315" s="128"/>
      <c r="EJ315" s="128"/>
      <c r="EK315" s="128"/>
      <c r="EL315" s="128"/>
      <c r="EM315" s="128"/>
      <c r="EN315" s="128"/>
      <c r="EO315" s="128"/>
      <c r="EP315" s="128"/>
      <c r="EQ315" s="128"/>
      <c r="ER315" s="128"/>
      <c r="ES315" s="128"/>
      <c r="ET315" s="128"/>
      <c r="EU315" s="128"/>
      <c r="EV315" s="128"/>
      <c r="EW315" s="128"/>
      <c r="EX315" s="128"/>
      <c r="EY315" s="128"/>
      <c r="EZ315" s="128"/>
      <c r="FA315" s="128"/>
      <c r="FB315" s="128"/>
      <c r="FC315" s="128"/>
      <c r="FD315" s="128"/>
      <c r="FE315" s="128"/>
      <c r="FF315" s="128"/>
      <c r="FG315" s="128"/>
      <c r="FH315" s="128"/>
      <c r="FI315" s="128"/>
      <c r="FJ315" s="128"/>
      <c r="FK315" s="128"/>
      <c r="FL315" s="128"/>
      <c r="FM315" s="128"/>
      <c r="FN315" s="128"/>
      <c r="FO315" s="128"/>
      <c r="FP315" s="128"/>
      <c r="FQ315" s="42"/>
      <c r="FR315" s="42"/>
      <c r="FS315" s="42"/>
      <c r="FT315" s="42"/>
      <c r="FU315" s="42"/>
      <c r="FV315" s="128"/>
      <c r="FW315" s="128"/>
      <c r="FX315" s="128"/>
      <c r="FY315" s="128"/>
      <c r="FZ315" s="128"/>
      <c r="GA315" s="128"/>
      <c r="GB315" s="128"/>
      <c r="GC315" s="128"/>
      <c r="GD315" s="128"/>
      <c r="GE315" s="128"/>
      <c r="GF315" s="128"/>
      <c r="GG315" s="128"/>
      <c r="GH315" s="128"/>
      <c r="GI315" s="128"/>
      <c r="GJ315" s="128"/>
      <c r="GK315" s="128"/>
      <c r="GL315" s="128"/>
      <c r="GM315" s="128"/>
      <c r="GN315" s="128"/>
      <c r="GO315" s="128"/>
      <c r="GP315" s="128"/>
      <c r="GQ315" s="128"/>
      <c r="GR315" s="128"/>
      <c r="GS315" s="128"/>
      <c r="GT315" s="128"/>
      <c r="GU315" s="128"/>
      <c r="GV315" s="128"/>
      <c r="GW315" s="128"/>
      <c r="GX315" s="128"/>
      <c r="GY315" s="128"/>
      <c r="GZ315" s="128"/>
      <c r="HA315" s="128"/>
      <c r="HB315" s="128"/>
      <c r="HC315" s="128"/>
      <c r="HD315" s="128"/>
      <c r="HE315" s="128"/>
      <c r="HF315" s="128"/>
      <c r="HG315" s="128"/>
      <c r="HH315" s="128"/>
      <c r="HI315" s="128"/>
      <c r="HJ315" s="128"/>
      <c r="HK315" s="128"/>
      <c r="HL315" s="128"/>
      <c r="HM315" s="128"/>
      <c r="HN315" s="128"/>
      <c r="HO315" s="128"/>
      <c r="HP315" s="128"/>
      <c r="HQ315" s="128"/>
      <c r="HR315" s="128"/>
      <c r="HS315" s="128"/>
      <c r="HT315" s="128"/>
      <c r="HU315" s="128"/>
      <c r="HV315" s="128"/>
      <c r="HW315" s="128"/>
      <c r="HX315" s="128"/>
      <c r="HY315" s="128"/>
      <c r="HZ315" s="128"/>
      <c r="IA315" s="128"/>
      <c r="IB315" s="128"/>
      <c r="IC315" s="128"/>
      <c r="ID315" s="128"/>
      <c r="IE315" s="128"/>
      <c r="IF315" s="128"/>
      <c r="IG315" s="128"/>
      <c r="IH315" s="128"/>
      <c r="II315" s="128"/>
      <c r="IJ315" s="128"/>
      <c r="IK315" s="128"/>
      <c r="IL315" s="128"/>
      <c r="IM315" s="128"/>
      <c r="IN315" s="128"/>
      <c r="IO315" s="128"/>
      <c r="IP315" s="128"/>
      <c r="IQ315" s="128"/>
      <c r="IR315" s="128"/>
      <c r="IS315" s="128"/>
      <c r="IT315" s="128"/>
      <c r="IU315" s="128"/>
      <c r="IV315" s="128"/>
      <c r="IW315" s="128"/>
      <c r="IX315" s="128"/>
      <c r="IY315" s="128"/>
      <c r="IZ315" s="128"/>
      <c r="JA315" s="128"/>
    </row>
    <row r="316" spans="2:261" s="17" customFormat="1" x14ac:dyDescent="0.25">
      <c r="B316" s="33"/>
      <c r="F316" s="35"/>
      <c r="G316" s="111"/>
      <c r="H316" s="33"/>
      <c r="I316" s="33"/>
      <c r="J316" s="42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  <c r="AA316" s="128"/>
      <c r="AB316" s="128"/>
      <c r="AC316" s="128"/>
      <c r="AD316" s="128"/>
      <c r="AE316" s="128"/>
      <c r="AF316" s="128"/>
      <c r="AG316" s="128"/>
      <c r="AH316" s="128"/>
      <c r="AI316" s="128"/>
      <c r="AJ316" s="128"/>
      <c r="AK316" s="128"/>
      <c r="AL316" s="128"/>
      <c r="AM316" s="128"/>
      <c r="AN316" s="128"/>
      <c r="AO316" s="128"/>
      <c r="AP316" s="128"/>
      <c r="AQ316" s="128"/>
      <c r="AR316" s="128"/>
      <c r="AS316" s="128"/>
      <c r="AT316" s="128"/>
      <c r="AU316" s="128"/>
      <c r="AV316" s="128"/>
      <c r="AW316" s="128"/>
      <c r="AX316" s="128"/>
      <c r="AY316" s="128"/>
      <c r="AZ316" s="128"/>
      <c r="BA316" s="128"/>
      <c r="BB316" s="128"/>
      <c r="BC316" s="128"/>
      <c r="BD316" s="128"/>
      <c r="BE316" s="128"/>
      <c r="BF316" s="128"/>
      <c r="BG316" s="128"/>
      <c r="BH316" s="128"/>
      <c r="BI316" s="128"/>
      <c r="BJ316" s="128"/>
      <c r="BK316" s="128"/>
      <c r="BL316" s="128"/>
      <c r="BM316" s="42"/>
      <c r="BN316" s="42"/>
      <c r="BO316" s="42"/>
      <c r="BP316" s="42"/>
      <c r="BQ316" s="42"/>
      <c r="BR316" s="42"/>
      <c r="BS316" s="42"/>
      <c r="BT316" s="42"/>
      <c r="BU316" s="42"/>
      <c r="BV316" s="42"/>
      <c r="BW316" s="42"/>
      <c r="BX316" s="42"/>
      <c r="BY316" s="42"/>
      <c r="BZ316" s="128"/>
      <c r="CA316" s="128"/>
      <c r="CB316" s="128"/>
      <c r="CC316" s="128"/>
      <c r="CD316" s="128"/>
      <c r="CE316" s="128"/>
      <c r="CF316" s="128"/>
      <c r="CG316" s="128"/>
      <c r="CH316" s="128"/>
      <c r="CI316" s="128"/>
      <c r="CJ316" s="128"/>
      <c r="CK316" s="128"/>
      <c r="CL316" s="128"/>
      <c r="CM316" s="128"/>
      <c r="CN316" s="128"/>
      <c r="CO316" s="128"/>
      <c r="CP316" s="128"/>
      <c r="CQ316" s="128"/>
      <c r="CR316" s="128"/>
      <c r="CS316" s="128"/>
      <c r="CT316" s="128"/>
      <c r="CU316" s="128"/>
      <c r="CV316" s="128"/>
      <c r="CW316" s="42"/>
      <c r="CX316" s="128"/>
      <c r="CY316" s="128"/>
      <c r="CZ316" s="128"/>
      <c r="DA316" s="128"/>
      <c r="DB316" s="128"/>
      <c r="DC316" s="128"/>
      <c r="DD316" s="128"/>
      <c r="DE316" s="128"/>
      <c r="DF316" s="128"/>
      <c r="DG316" s="128"/>
      <c r="DH316" s="128"/>
      <c r="DI316" s="128"/>
      <c r="DJ316" s="128"/>
      <c r="DK316" s="128"/>
      <c r="DL316" s="128"/>
      <c r="DM316" s="128"/>
      <c r="DN316" s="128"/>
      <c r="DO316" s="128"/>
      <c r="DP316" s="128"/>
      <c r="DQ316" s="128"/>
      <c r="DR316" s="128"/>
      <c r="DS316" s="128"/>
      <c r="DT316" s="128"/>
      <c r="DU316" s="128"/>
      <c r="DV316" s="128"/>
      <c r="DW316" s="128"/>
      <c r="DX316" s="128"/>
      <c r="DY316" s="128"/>
      <c r="DZ316" s="128"/>
      <c r="EA316" s="128"/>
      <c r="EB316" s="128"/>
      <c r="EC316" s="128"/>
      <c r="ED316" s="128"/>
      <c r="EE316" s="128"/>
      <c r="EF316" s="128"/>
      <c r="EG316" s="42"/>
      <c r="EH316" s="128"/>
      <c r="EI316" s="128"/>
      <c r="EJ316" s="128"/>
      <c r="EK316" s="128"/>
      <c r="EL316" s="128"/>
      <c r="EM316" s="128"/>
      <c r="EN316" s="128"/>
      <c r="EO316" s="128"/>
      <c r="EP316" s="128"/>
      <c r="EQ316" s="128"/>
      <c r="ER316" s="128"/>
      <c r="ES316" s="128"/>
      <c r="ET316" s="128"/>
      <c r="EU316" s="128"/>
      <c r="EV316" s="128"/>
      <c r="EW316" s="128"/>
      <c r="EX316" s="128"/>
      <c r="EY316" s="128"/>
      <c r="EZ316" s="128"/>
      <c r="FA316" s="128"/>
      <c r="FB316" s="128"/>
      <c r="FC316" s="128"/>
      <c r="FD316" s="128"/>
      <c r="FE316" s="128"/>
      <c r="FF316" s="128"/>
      <c r="FG316" s="128"/>
      <c r="FH316" s="128"/>
      <c r="FI316" s="128"/>
      <c r="FJ316" s="128"/>
      <c r="FK316" s="128"/>
      <c r="FL316" s="128"/>
      <c r="FM316" s="128"/>
      <c r="FN316" s="128"/>
      <c r="FO316" s="128"/>
      <c r="FP316" s="128"/>
      <c r="FQ316" s="42"/>
      <c r="FR316" s="42"/>
      <c r="FS316" s="42"/>
      <c r="FT316" s="42"/>
      <c r="FU316" s="42"/>
      <c r="FV316" s="128"/>
      <c r="FW316" s="128"/>
      <c r="FX316" s="128"/>
      <c r="FY316" s="128"/>
      <c r="FZ316" s="128"/>
      <c r="GA316" s="128"/>
      <c r="GB316" s="128"/>
      <c r="GC316" s="128"/>
      <c r="GD316" s="128"/>
      <c r="GE316" s="128"/>
      <c r="GF316" s="128"/>
      <c r="GG316" s="128"/>
      <c r="GH316" s="128"/>
      <c r="GI316" s="128"/>
      <c r="GJ316" s="128"/>
      <c r="GK316" s="128"/>
      <c r="GL316" s="128"/>
      <c r="GM316" s="128"/>
      <c r="GN316" s="128"/>
      <c r="GO316" s="128"/>
      <c r="GP316" s="128"/>
      <c r="GQ316" s="128"/>
      <c r="GR316" s="128"/>
      <c r="GS316" s="128"/>
      <c r="GT316" s="128"/>
      <c r="GU316" s="128"/>
      <c r="GV316" s="128"/>
      <c r="GW316" s="128"/>
      <c r="GX316" s="128"/>
      <c r="GY316" s="128"/>
      <c r="GZ316" s="128"/>
      <c r="HA316" s="128"/>
      <c r="HB316" s="128"/>
      <c r="HC316" s="128"/>
      <c r="HD316" s="128"/>
      <c r="HE316" s="128"/>
      <c r="HF316" s="128"/>
      <c r="HG316" s="128"/>
      <c r="HH316" s="128"/>
      <c r="HI316" s="128"/>
      <c r="HJ316" s="128"/>
      <c r="HK316" s="128"/>
      <c r="HL316" s="128"/>
      <c r="HM316" s="128"/>
      <c r="HN316" s="128"/>
      <c r="HO316" s="128"/>
      <c r="HP316" s="128"/>
      <c r="HQ316" s="128"/>
      <c r="HR316" s="128"/>
      <c r="HS316" s="128"/>
      <c r="HT316" s="128"/>
      <c r="HU316" s="128"/>
      <c r="HV316" s="128"/>
      <c r="HW316" s="128"/>
      <c r="HX316" s="128"/>
      <c r="HY316" s="128"/>
      <c r="HZ316" s="128"/>
      <c r="IA316" s="128"/>
      <c r="IB316" s="128"/>
      <c r="IC316" s="128"/>
      <c r="ID316" s="128"/>
      <c r="IE316" s="128"/>
      <c r="IF316" s="128"/>
      <c r="IG316" s="128"/>
      <c r="IH316" s="128"/>
      <c r="II316" s="128"/>
      <c r="IJ316" s="128"/>
      <c r="IK316" s="128"/>
      <c r="IL316" s="128"/>
      <c r="IM316" s="128"/>
      <c r="IN316" s="128"/>
      <c r="IO316" s="128"/>
      <c r="IP316" s="128"/>
      <c r="IQ316" s="128"/>
      <c r="IR316" s="128"/>
      <c r="IS316" s="128"/>
      <c r="IT316" s="128"/>
      <c r="IU316" s="128"/>
      <c r="IV316" s="128"/>
      <c r="IW316" s="128"/>
      <c r="IX316" s="128"/>
      <c r="IY316" s="128"/>
      <c r="IZ316" s="128"/>
      <c r="JA316" s="128"/>
    </row>
    <row r="317" spans="2:261" s="17" customFormat="1" x14ac:dyDescent="0.25">
      <c r="B317" s="33"/>
      <c r="F317" s="35"/>
      <c r="G317" s="111"/>
      <c r="H317" s="33"/>
      <c r="I317" s="33"/>
      <c r="J317" s="42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  <c r="AA317" s="128"/>
      <c r="AB317" s="128"/>
      <c r="AC317" s="128"/>
      <c r="AD317" s="128"/>
      <c r="AE317" s="128"/>
      <c r="AF317" s="128"/>
      <c r="AG317" s="128"/>
      <c r="AH317" s="128"/>
      <c r="AI317" s="128"/>
      <c r="AJ317" s="128"/>
      <c r="AK317" s="128"/>
      <c r="AL317" s="128"/>
      <c r="AM317" s="128"/>
      <c r="AN317" s="128"/>
      <c r="AO317" s="128"/>
      <c r="AP317" s="128"/>
      <c r="AQ317" s="128"/>
      <c r="AR317" s="128"/>
      <c r="AS317" s="128"/>
      <c r="AT317" s="128"/>
      <c r="AU317" s="128"/>
      <c r="AV317" s="128"/>
      <c r="AW317" s="128"/>
      <c r="AX317" s="128"/>
      <c r="AY317" s="128"/>
      <c r="AZ317" s="128"/>
      <c r="BA317" s="128"/>
      <c r="BB317" s="128"/>
      <c r="BC317" s="128"/>
      <c r="BD317" s="128"/>
      <c r="BE317" s="128"/>
      <c r="BF317" s="128"/>
      <c r="BG317" s="128"/>
      <c r="BH317" s="128"/>
      <c r="BI317" s="128"/>
      <c r="BJ317" s="128"/>
      <c r="BK317" s="128"/>
      <c r="BL317" s="128"/>
      <c r="BM317" s="42"/>
      <c r="BN317" s="42"/>
      <c r="BO317" s="42"/>
      <c r="BP317" s="42"/>
      <c r="BQ317" s="42"/>
      <c r="BR317" s="42"/>
      <c r="BS317" s="42"/>
      <c r="BT317" s="42"/>
      <c r="BU317" s="42"/>
      <c r="BV317" s="42"/>
      <c r="BW317" s="42"/>
      <c r="BX317" s="42"/>
      <c r="BY317" s="42"/>
      <c r="BZ317" s="128"/>
      <c r="CA317" s="128"/>
      <c r="CB317" s="128"/>
      <c r="CC317" s="128"/>
      <c r="CD317" s="128"/>
      <c r="CE317" s="128"/>
      <c r="CF317" s="128"/>
      <c r="CG317" s="128"/>
      <c r="CH317" s="128"/>
      <c r="CI317" s="128"/>
      <c r="CJ317" s="128"/>
      <c r="CK317" s="128"/>
      <c r="CL317" s="128"/>
      <c r="CM317" s="128"/>
      <c r="CN317" s="128"/>
      <c r="CO317" s="128"/>
      <c r="CP317" s="128"/>
      <c r="CQ317" s="128"/>
      <c r="CR317" s="128"/>
      <c r="CS317" s="128"/>
      <c r="CT317" s="128"/>
      <c r="CU317" s="128"/>
      <c r="CV317" s="128"/>
      <c r="CW317" s="42"/>
      <c r="CX317" s="128"/>
      <c r="CY317" s="128"/>
      <c r="CZ317" s="128"/>
      <c r="DA317" s="128"/>
      <c r="DB317" s="128"/>
      <c r="DC317" s="128"/>
      <c r="DD317" s="128"/>
      <c r="DE317" s="128"/>
      <c r="DF317" s="128"/>
      <c r="DG317" s="128"/>
      <c r="DH317" s="128"/>
      <c r="DI317" s="128"/>
      <c r="DJ317" s="128"/>
      <c r="DK317" s="128"/>
      <c r="DL317" s="128"/>
      <c r="DM317" s="128"/>
      <c r="DN317" s="128"/>
      <c r="DO317" s="128"/>
      <c r="DP317" s="128"/>
      <c r="DQ317" s="128"/>
      <c r="DR317" s="128"/>
      <c r="DS317" s="128"/>
      <c r="DT317" s="128"/>
      <c r="DU317" s="128"/>
      <c r="DV317" s="128"/>
      <c r="DW317" s="128"/>
      <c r="DX317" s="128"/>
      <c r="DY317" s="128"/>
      <c r="DZ317" s="128"/>
      <c r="EA317" s="128"/>
      <c r="EB317" s="128"/>
      <c r="EC317" s="128"/>
      <c r="ED317" s="128"/>
      <c r="EE317" s="128"/>
      <c r="EF317" s="128"/>
      <c r="EG317" s="42"/>
      <c r="EH317" s="128"/>
      <c r="EI317" s="128"/>
      <c r="EJ317" s="128"/>
      <c r="EK317" s="128"/>
      <c r="EL317" s="128"/>
      <c r="EM317" s="128"/>
      <c r="EN317" s="128"/>
      <c r="EO317" s="128"/>
      <c r="EP317" s="128"/>
      <c r="EQ317" s="128"/>
      <c r="ER317" s="128"/>
      <c r="ES317" s="128"/>
      <c r="ET317" s="128"/>
      <c r="EU317" s="128"/>
      <c r="EV317" s="128"/>
      <c r="EW317" s="128"/>
      <c r="EX317" s="128"/>
      <c r="EY317" s="128"/>
      <c r="EZ317" s="128"/>
      <c r="FA317" s="128"/>
      <c r="FB317" s="128"/>
      <c r="FC317" s="128"/>
      <c r="FD317" s="128"/>
      <c r="FE317" s="128"/>
      <c r="FF317" s="128"/>
      <c r="FG317" s="128"/>
      <c r="FH317" s="128"/>
      <c r="FI317" s="128"/>
      <c r="FJ317" s="128"/>
      <c r="FK317" s="128"/>
      <c r="FL317" s="128"/>
      <c r="FM317" s="128"/>
      <c r="FN317" s="128"/>
      <c r="FO317" s="128"/>
      <c r="FP317" s="128"/>
      <c r="FQ317" s="42"/>
      <c r="FR317" s="42"/>
      <c r="FS317" s="42"/>
      <c r="FT317" s="42"/>
      <c r="FU317" s="42"/>
      <c r="FV317" s="128"/>
      <c r="FW317" s="128"/>
      <c r="FX317" s="128"/>
      <c r="FY317" s="128"/>
      <c r="FZ317" s="128"/>
      <c r="GA317" s="128"/>
      <c r="GB317" s="128"/>
      <c r="GC317" s="128"/>
      <c r="GD317" s="128"/>
      <c r="GE317" s="128"/>
      <c r="GF317" s="128"/>
      <c r="GG317" s="128"/>
      <c r="GH317" s="128"/>
      <c r="GI317" s="128"/>
      <c r="GJ317" s="128"/>
      <c r="GK317" s="128"/>
      <c r="GL317" s="128"/>
      <c r="GM317" s="128"/>
      <c r="GN317" s="128"/>
      <c r="GO317" s="128"/>
      <c r="GP317" s="128"/>
      <c r="GQ317" s="128"/>
      <c r="GR317" s="128"/>
      <c r="GS317" s="128"/>
      <c r="GT317" s="128"/>
      <c r="GU317" s="128"/>
      <c r="GV317" s="128"/>
      <c r="GW317" s="128"/>
      <c r="GX317" s="128"/>
      <c r="GY317" s="128"/>
      <c r="GZ317" s="128"/>
      <c r="HA317" s="128"/>
      <c r="HB317" s="128"/>
      <c r="HC317" s="128"/>
      <c r="HD317" s="128"/>
      <c r="HE317" s="128"/>
      <c r="HF317" s="128"/>
      <c r="HG317" s="128"/>
      <c r="HH317" s="128"/>
      <c r="HI317" s="128"/>
      <c r="HJ317" s="128"/>
      <c r="HK317" s="128"/>
      <c r="HL317" s="128"/>
      <c r="HM317" s="128"/>
      <c r="HN317" s="128"/>
      <c r="HO317" s="128"/>
      <c r="HP317" s="128"/>
      <c r="HQ317" s="128"/>
      <c r="HR317" s="128"/>
      <c r="HS317" s="128"/>
      <c r="HT317" s="128"/>
      <c r="HU317" s="128"/>
      <c r="HV317" s="128"/>
      <c r="HW317" s="128"/>
      <c r="HX317" s="128"/>
      <c r="HY317" s="128"/>
      <c r="HZ317" s="128"/>
      <c r="IA317" s="128"/>
      <c r="IB317" s="128"/>
      <c r="IC317" s="128"/>
      <c r="ID317" s="128"/>
      <c r="IE317" s="128"/>
      <c r="IF317" s="128"/>
      <c r="IG317" s="128"/>
      <c r="IH317" s="128"/>
      <c r="II317" s="128"/>
      <c r="IJ317" s="128"/>
      <c r="IK317" s="128"/>
      <c r="IL317" s="128"/>
      <c r="IM317" s="128"/>
      <c r="IN317" s="128"/>
      <c r="IO317" s="128"/>
      <c r="IP317" s="128"/>
      <c r="IQ317" s="128"/>
      <c r="IR317" s="128"/>
      <c r="IS317" s="128"/>
      <c r="IT317" s="128"/>
      <c r="IU317" s="128"/>
      <c r="IV317" s="128"/>
      <c r="IW317" s="128"/>
      <c r="IX317" s="128"/>
      <c r="IY317" s="128"/>
      <c r="IZ317" s="128"/>
      <c r="JA317" s="128"/>
    </row>
    <row r="318" spans="2:261" s="17" customFormat="1" x14ac:dyDescent="0.25">
      <c r="B318" s="33"/>
      <c r="F318" s="35"/>
      <c r="G318" s="111"/>
      <c r="H318" s="33"/>
      <c r="I318" s="33"/>
      <c r="J318" s="42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  <c r="AA318" s="128"/>
      <c r="AB318" s="128"/>
      <c r="AC318" s="128"/>
      <c r="AD318" s="128"/>
      <c r="AE318" s="128"/>
      <c r="AF318" s="128"/>
      <c r="AG318" s="128"/>
      <c r="AH318" s="128"/>
      <c r="AI318" s="128"/>
      <c r="AJ318" s="128"/>
      <c r="AK318" s="128"/>
      <c r="AL318" s="128"/>
      <c r="AM318" s="128"/>
      <c r="AN318" s="128"/>
      <c r="AO318" s="128"/>
      <c r="AP318" s="128"/>
      <c r="AQ318" s="128"/>
      <c r="AR318" s="128"/>
      <c r="AS318" s="128"/>
      <c r="AT318" s="128"/>
      <c r="AU318" s="128"/>
      <c r="AV318" s="128"/>
      <c r="AW318" s="128"/>
      <c r="AX318" s="128"/>
      <c r="AY318" s="128"/>
      <c r="AZ318" s="128"/>
      <c r="BA318" s="128"/>
      <c r="BB318" s="128"/>
      <c r="BC318" s="128"/>
      <c r="BD318" s="128"/>
      <c r="BE318" s="128"/>
      <c r="BF318" s="128"/>
      <c r="BG318" s="128"/>
      <c r="BH318" s="128"/>
      <c r="BI318" s="128"/>
      <c r="BJ318" s="128"/>
      <c r="BK318" s="128"/>
      <c r="BL318" s="128"/>
      <c r="BM318" s="42"/>
      <c r="BN318" s="42"/>
      <c r="BO318" s="42"/>
      <c r="BP318" s="42"/>
      <c r="BQ318" s="42"/>
      <c r="BR318" s="42"/>
      <c r="BS318" s="42"/>
      <c r="BT318" s="42"/>
      <c r="BU318" s="42"/>
      <c r="BV318" s="42"/>
      <c r="BW318" s="42"/>
      <c r="BX318" s="42"/>
      <c r="BY318" s="42"/>
      <c r="BZ318" s="128"/>
      <c r="CA318" s="128"/>
      <c r="CB318" s="128"/>
      <c r="CC318" s="128"/>
      <c r="CD318" s="128"/>
      <c r="CE318" s="128"/>
      <c r="CF318" s="128"/>
      <c r="CG318" s="128"/>
      <c r="CH318" s="128"/>
      <c r="CI318" s="128"/>
      <c r="CJ318" s="128"/>
      <c r="CK318" s="128"/>
      <c r="CL318" s="128"/>
      <c r="CM318" s="128"/>
      <c r="CN318" s="128"/>
      <c r="CO318" s="128"/>
      <c r="CP318" s="128"/>
      <c r="CQ318" s="128"/>
      <c r="CR318" s="128"/>
      <c r="CS318" s="128"/>
      <c r="CT318" s="128"/>
      <c r="CU318" s="128"/>
      <c r="CV318" s="128"/>
      <c r="CW318" s="42"/>
      <c r="CX318" s="128"/>
      <c r="CY318" s="128"/>
      <c r="CZ318" s="128"/>
      <c r="DA318" s="128"/>
      <c r="DB318" s="128"/>
      <c r="DC318" s="128"/>
      <c r="DD318" s="128"/>
      <c r="DE318" s="128"/>
      <c r="DF318" s="128"/>
      <c r="DG318" s="128"/>
      <c r="DH318" s="128"/>
      <c r="DI318" s="128"/>
      <c r="DJ318" s="128"/>
      <c r="DK318" s="128"/>
      <c r="DL318" s="128"/>
      <c r="DM318" s="128"/>
      <c r="DN318" s="128"/>
      <c r="DO318" s="128"/>
      <c r="DP318" s="128"/>
      <c r="DQ318" s="128"/>
      <c r="DR318" s="128"/>
      <c r="DS318" s="128"/>
      <c r="DT318" s="128"/>
      <c r="DU318" s="128"/>
      <c r="DV318" s="128"/>
      <c r="DW318" s="128"/>
      <c r="DX318" s="128"/>
      <c r="DY318" s="128"/>
      <c r="DZ318" s="128"/>
      <c r="EA318" s="128"/>
      <c r="EB318" s="128"/>
      <c r="EC318" s="128"/>
      <c r="ED318" s="128"/>
      <c r="EE318" s="128"/>
      <c r="EF318" s="128"/>
      <c r="EG318" s="42"/>
      <c r="EH318" s="128"/>
      <c r="EI318" s="128"/>
      <c r="EJ318" s="128"/>
      <c r="EK318" s="128"/>
      <c r="EL318" s="128"/>
      <c r="EM318" s="128"/>
      <c r="EN318" s="128"/>
      <c r="EO318" s="128"/>
      <c r="EP318" s="128"/>
      <c r="EQ318" s="128"/>
      <c r="ER318" s="128"/>
      <c r="ES318" s="128"/>
      <c r="ET318" s="128"/>
      <c r="EU318" s="128"/>
      <c r="EV318" s="128"/>
      <c r="EW318" s="128"/>
      <c r="EX318" s="128"/>
      <c r="EY318" s="128"/>
      <c r="EZ318" s="128"/>
      <c r="FA318" s="128"/>
      <c r="FB318" s="128"/>
      <c r="FC318" s="128"/>
      <c r="FD318" s="128"/>
      <c r="FE318" s="128"/>
      <c r="FF318" s="128"/>
      <c r="FG318" s="128"/>
      <c r="FH318" s="128"/>
      <c r="FI318" s="128"/>
      <c r="FJ318" s="128"/>
      <c r="FK318" s="128"/>
      <c r="FL318" s="128"/>
      <c r="FM318" s="128"/>
      <c r="FN318" s="128"/>
      <c r="FO318" s="128"/>
      <c r="FP318" s="128"/>
      <c r="FQ318" s="42"/>
      <c r="FR318" s="42"/>
      <c r="FS318" s="42"/>
      <c r="FT318" s="42"/>
      <c r="FU318" s="42"/>
      <c r="FV318" s="128"/>
      <c r="FW318" s="128"/>
      <c r="FX318" s="128"/>
      <c r="FY318" s="128"/>
      <c r="FZ318" s="128"/>
      <c r="GA318" s="128"/>
      <c r="GB318" s="128"/>
      <c r="GC318" s="128"/>
      <c r="GD318" s="128"/>
      <c r="GE318" s="128"/>
      <c r="GF318" s="128"/>
      <c r="GG318" s="128"/>
      <c r="GH318" s="128"/>
      <c r="GI318" s="128"/>
      <c r="GJ318" s="128"/>
      <c r="GK318" s="128"/>
      <c r="GL318" s="128"/>
      <c r="GM318" s="128"/>
      <c r="GN318" s="128"/>
      <c r="GO318" s="128"/>
      <c r="GP318" s="128"/>
      <c r="GQ318" s="128"/>
      <c r="GR318" s="128"/>
      <c r="GS318" s="128"/>
      <c r="GT318" s="128"/>
      <c r="GU318" s="128"/>
      <c r="GV318" s="128"/>
      <c r="GW318" s="128"/>
      <c r="GX318" s="128"/>
      <c r="GY318" s="128"/>
      <c r="GZ318" s="128"/>
      <c r="HA318" s="128"/>
      <c r="HB318" s="128"/>
      <c r="HC318" s="128"/>
      <c r="HD318" s="128"/>
      <c r="HE318" s="128"/>
      <c r="HF318" s="128"/>
      <c r="HG318" s="128"/>
      <c r="HH318" s="128"/>
      <c r="HI318" s="128"/>
      <c r="HJ318" s="128"/>
      <c r="HK318" s="128"/>
      <c r="HL318" s="128"/>
      <c r="HM318" s="128"/>
      <c r="HN318" s="128"/>
      <c r="HO318" s="128"/>
      <c r="HP318" s="128"/>
      <c r="HQ318" s="128"/>
      <c r="HR318" s="128"/>
      <c r="HS318" s="128"/>
      <c r="HT318" s="128"/>
      <c r="HU318" s="128"/>
      <c r="HV318" s="128"/>
      <c r="HW318" s="128"/>
      <c r="HX318" s="128"/>
      <c r="HY318" s="128"/>
      <c r="HZ318" s="128"/>
      <c r="IA318" s="128"/>
      <c r="IB318" s="128"/>
      <c r="IC318" s="128"/>
      <c r="ID318" s="128"/>
      <c r="IE318" s="128"/>
      <c r="IF318" s="128"/>
      <c r="IG318" s="128"/>
      <c r="IH318" s="128"/>
      <c r="II318" s="128"/>
      <c r="IJ318" s="128"/>
      <c r="IK318" s="128"/>
      <c r="IL318" s="128"/>
      <c r="IM318" s="128"/>
      <c r="IN318" s="128"/>
      <c r="IO318" s="128"/>
      <c r="IP318" s="128"/>
      <c r="IQ318" s="128"/>
      <c r="IR318" s="128"/>
      <c r="IS318" s="128"/>
      <c r="IT318" s="128"/>
      <c r="IU318" s="128"/>
      <c r="IV318" s="128"/>
      <c r="IW318" s="128"/>
      <c r="IX318" s="128"/>
      <c r="IY318" s="128"/>
      <c r="IZ318" s="128"/>
      <c r="JA318" s="128"/>
    </row>
    <row r="319" spans="2:261" s="17" customFormat="1" x14ac:dyDescent="0.25">
      <c r="B319" s="33"/>
      <c r="F319" s="35"/>
      <c r="G319" s="111"/>
      <c r="H319" s="33"/>
      <c r="I319" s="33"/>
      <c r="J319" s="42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  <c r="AA319" s="128"/>
      <c r="AB319" s="128"/>
      <c r="AC319" s="128"/>
      <c r="AD319" s="128"/>
      <c r="AE319" s="128"/>
      <c r="AF319" s="128"/>
      <c r="AG319" s="128"/>
      <c r="AH319" s="128"/>
      <c r="AI319" s="128"/>
      <c r="AJ319" s="128"/>
      <c r="AK319" s="128"/>
      <c r="AL319" s="128"/>
      <c r="AM319" s="128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42"/>
      <c r="BN319" s="42"/>
      <c r="BO319" s="42"/>
      <c r="BP319" s="42"/>
      <c r="BQ319" s="42"/>
      <c r="BR319" s="42"/>
      <c r="BS319" s="42"/>
      <c r="BT319" s="42"/>
      <c r="BU319" s="42"/>
      <c r="BV319" s="42"/>
      <c r="BW319" s="42"/>
      <c r="BX319" s="42"/>
      <c r="BY319" s="42"/>
      <c r="BZ319" s="128"/>
      <c r="CA319" s="128"/>
      <c r="CB319" s="128"/>
      <c r="CC319" s="128"/>
      <c r="CD319" s="128"/>
      <c r="CE319" s="128"/>
      <c r="CF319" s="128"/>
      <c r="CG319" s="128"/>
      <c r="CH319" s="128"/>
      <c r="CI319" s="128"/>
      <c r="CJ319" s="128"/>
      <c r="CK319" s="128"/>
      <c r="CL319" s="128"/>
      <c r="CM319" s="128"/>
      <c r="CN319" s="128"/>
      <c r="CO319" s="128"/>
      <c r="CP319" s="128"/>
      <c r="CQ319" s="128"/>
      <c r="CR319" s="128"/>
      <c r="CS319" s="128"/>
      <c r="CT319" s="128"/>
      <c r="CU319" s="128"/>
      <c r="CV319" s="128"/>
      <c r="CW319" s="42"/>
      <c r="CX319" s="128"/>
      <c r="CY319" s="128"/>
      <c r="CZ319" s="128"/>
      <c r="DA319" s="128"/>
      <c r="DB319" s="128"/>
      <c r="DC319" s="128"/>
      <c r="DD319" s="128"/>
      <c r="DE319" s="128"/>
      <c r="DF319" s="128"/>
      <c r="DG319" s="128"/>
      <c r="DH319" s="128"/>
      <c r="DI319" s="128"/>
      <c r="DJ319" s="128"/>
      <c r="DK319" s="128"/>
      <c r="DL319" s="128"/>
      <c r="DM319" s="128"/>
      <c r="DN319" s="128"/>
      <c r="DO319" s="128"/>
      <c r="DP319" s="128"/>
      <c r="DQ319" s="128"/>
      <c r="DR319" s="128"/>
      <c r="DS319" s="128"/>
      <c r="DT319" s="128"/>
      <c r="DU319" s="128"/>
      <c r="DV319" s="128"/>
      <c r="DW319" s="128"/>
      <c r="DX319" s="128"/>
      <c r="DY319" s="128"/>
      <c r="DZ319" s="128"/>
      <c r="EA319" s="128"/>
      <c r="EB319" s="128"/>
      <c r="EC319" s="128"/>
      <c r="ED319" s="128"/>
      <c r="EE319" s="128"/>
      <c r="EF319" s="128"/>
      <c r="EG319" s="42"/>
      <c r="EH319" s="128"/>
      <c r="EI319" s="128"/>
      <c r="EJ319" s="128"/>
      <c r="EK319" s="128"/>
      <c r="EL319" s="128"/>
      <c r="EM319" s="128"/>
      <c r="EN319" s="128"/>
      <c r="EO319" s="128"/>
      <c r="EP319" s="128"/>
      <c r="EQ319" s="128"/>
      <c r="ER319" s="128"/>
      <c r="ES319" s="128"/>
      <c r="ET319" s="128"/>
      <c r="EU319" s="128"/>
      <c r="EV319" s="128"/>
      <c r="EW319" s="128"/>
      <c r="EX319" s="128"/>
      <c r="EY319" s="128"/>
      <c r="EZ319" s="128"/>
      <c r="FA319" s="128"/>
      <c r="FB319" s="128"/>
      <c r="FC319" s="128"/>
      <c r="FD319" s="128"/>
      <c r="FE319" s="128"/>
      <c r="FF319" s="128"/>
      <c r="FG319" s="128"/>
      <c r="FH319" s="128"/>
      <c r="FI319" s="128"/>
      <c r="FJ319" s="128"/>
      <c r="FK319" s="128"/>
      <c r="FL319" s="128"/>
      <c r="FM319" s="128"/>
      <c r="FN319" s="128"/>
      <c r="FO319" s="128"/>
      <c r="FP319" s="128"/>
      <c r="FQ319" s="42"/>
      <c r="FR319" s="42"/>
      <c r="FS319" s="42"/>
      <c r="FT319" s="42"/>
      <c r="FU319" s="42"/>
      <c r="FV319" s="128"/>
      <c r="FW319" s="128"/>
      <c r="FX319" s="128"/>
      <c r="FY319" s="128"/>
      <c r="FZ319" s="128"/>
      <c r="GA319" s="128"/>
      <c r="GB319" s="128"/>
      <c r="GC319" s="128"/>
      <c r="GD319" s="128"/>
      <c r="GE319" s="128"/>
      <c r="GF319" s="128"/>
      <c r="GG319" s="128"/>
      <c r="GH319" s="128"/>
      <c r="GI319" s="128"/>
      <c r="GJ319" s="128"/>
      <c r="GK319" s="128"/>
      <c r="GL319" s="128"/>
      <c r="GM319" s="128"/>
      <c r="GN319" s="128"/>
      <c r="GO319" s="128"/>
      <c r="GP319" s="128"/>
      <c r="GQ319" s="128"/>
      <c r="GR319" s="128"/>
      <c r="GS319" s="128"/>
      <c r="GT319" s="128"/>
      <c r="GU319" s="128"/>
      <c r="GV319" s="128"/>
      <c r="GW319" s="128"/>
      <c r="GX319" s="128"/>
      <c r="GY319" s="128"/>
      <c r="GZ319" s="128"/>
      <c r="HA319" s="128"/>
      <c r="HB319" s="128"/>
      <c r="HC319" s="128"/>
      <c r="HD319" s="128"/>
      <c r="HE319" s="128"/>
      <c r="HF319" s="128"/>
      <c r="HG319" s="128"/>
      <c r="HH319" s="128"/>
      <c r="HI319" s="128"/>
      <c r="HJ319" s="128"/>
      <c r="HK319" s="128"/>
      <c r="HL319" s="128"/>
      <c r="HM319" s="128"/>
      <c r="HN319" s="128"/>
      <c r="HO319" s="128"/>
      <c r="HP319" s="128"/>
      <c r="HQ319" s="128"/>
      <c r="HR319" s="128"/>
      <c r="HS319" s="128"/>
      <c r="HT319" s="128"/>
      <c r="HU319" s="128"/>
      <c r="HV319" s="128"/>
      <c r="HW319" s="128"/>
      <c r="HX319" s="128"/>
      <c r="HY319" s="128"/>
      <c r="HZ319" s="128"/>
      <c r="IA319" s="128"/>
      <c r="IB319" s="128"/>
      <c r="IC319" s="128"/>
      <c r="ID319" s="128"/>
      <c r="IE319" s="128"/>
      <c r="IF319" s="128"/>
      <c r="IG319" s="128"/>
      <c r="IH319" s="128"/>
      <c r="II319" s="128"/>
      <c r="IJ319" s="128"/>
      <c r="IK319" s="128"/>
      <c r="IL319" s="128"/>
      <c r="IM319" s="128"/>
      <c r="IN319" s="128"/>
      <c r="IO319" s="128"/>
      <c r="IP319" s="128"/>
      <c r="IQ319" s="128"/>
      <c r="IR319" s="128"/>
      <c r="IS319" s="128"/>
      <c r="IT319" s="128"/>
      <c r="IU319" s="128"/>
      <c r="IV319" s="128"/>
      <c r="IW319" s="128"/>
      <c r="IX319" s="128"/>
      <c r="IY319" s="128"/>
      <c r="IZ319" s="128"/>
      <c r="JA319" s="128"/>
    </row>
    <row r="320" spans="2:261" s="17" customFormat="1" x14ac:dyDescent="0.25">
      <c r="B320" s="33"/>
      <c r="F320" s="35"/>
      <c r="G320" s="111"/>
      <c r="H320" s="33"/>
      <c r="I320" s="33"/>
      <c r="J320" s="42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8"/>
      <c r="AA320" s="128"/>
      <c r="AB320" s="128"/>
      <c r="AC320" s="128"/>
      <c r="AD320" s="128"/>
      <c r="AE320" s="128"/>
      <c r="AF320" s="128"/>
      <c r="AG320" s="128"/>
      <c r="AH320" s="128"/>
      <c r="AI320" s="128"/>
      <c r="AJ320" s="128"/>
      <c r="AK320" s="128"/>
      <c r="AL320" s="128"/>
      <c r="AM320" s="128"/>
      <c r="AN320" s="128"/>
      <c r="AO320" s="128"/>
      <c r="AP320" s="128"/>
      <c r="AQ320" s="128"/>
      <c r="AR320" s="128"/>
      <c r="AS320" s="128"/>
      <c r="AT320" s="128"/>
      <c r="AU320" s="128"/>
      <c r="AV320" s="128"/>
      <c r="AW320" s="128"/>
      <c r="AX320" s="128"/>
      <c r="AY320" s="128"/>
      <c r="AZ320" s="128"/>
      <c r="BA320" s="128"/>
      <c r="BB320" s="128"/>
      <c r="BC320" s="128"/>
      <c r="BD320" s="128"/>
      <c r="BE320" s="128"/>
      <c r="BF320" s="128"/>
      <c r="BG320" s="128"/>
      <c r="BH320" s="128"/>
      <c r="BI320" s="128"/>
      <c r="BJ320" s="128"/>
      <c r="BK320" s="128"/>
      <c r="BL320" s="128"/>
      <c r="BM320" s="42"/>
      <c r="BN320" s="42"/>
      <c r="BO320" s="42"/>
      <c r="BP320" s="42"/>
      <c r="BQ320" s="42"/>
      <c r="BR320" s="42"/>
      <c r="BS320" s="42"/>
      <c r="BT320" s="42"/>
      <c r="BU320" s="42"/>
      <c r="BV320" s="42"/>
      <c r="BW320" s="42"/>
      <c r="BX320" s="42"/>
      <c r="BY320" s="42"/>
      <c r="BZ320" s="128"/>
      <c r="CA320" s="128"/>
      <c r="CB320" s="128"/>
      <c r="CC320" s="128"/>
      <c r="CD320" s="128"/>
      <c r="CE320" s="128"/>
      <c r="CF320" s="128"/>
      <c r="CG320" s="128"/>
      <c r="CH320" s="128"/>
      <c r="CI320" s="128"/>
      <c r="CJ320" s="128"/>
      <c r="CK320" s="128"/>
      <c r="CL320" s="128"/>
      <c r="CM320" s="128"/>
      <c r="CN320" s="128"/>
      <c r="CO320" s="128"/>
      <c r="CP320" s="128"/>
      <c r="CQ320" s="128"/>
      <c r="CR320" s="128"/>
      <c r="CS320" s="128"/>
      <c r="CT320" s="128"/>
      <c r="CU320" s="128"/>
      <c r="CV320" s="128"/>
      <c r="CW320" s="42"/>
      <c r="CX320" s="128"/>
      <c r="CY320" s="128"/>
      <c r="CZ320" s="128"/>
      <c r="DA320" s="128"/>
      <c r="DB320" s="128"/>
      <c r="DC320" s="128"/>
      <c r="DD320" s="128"/>
      <c r="DE320" s="128"/>
      <c r="DF320" s="128"/>
      <c r="DG320" s="128"/>
      <c r="DH320" s="128"/>
      <c r="DI320" s="128"/>
      <c r="DJ320" s="128"/>
      <c r="DK320" s="128"/>
      <c r="DL320" s="128"/>
      <c r="DM320" s="128"/>
      <c r="DN320" s="128"/>
      <c r="DO320" s="128"/>
      <c r="DP320" s="128"/>
      <c r="DQ320" s="128"/>
      <c r="DR320" s="128"/>
      <c r="DS320" s="128"/>
      <c r="DT320" s="128"/>
      <c r="DU320" s="128"/>
      <c r="DV320" s="128"/>
      <c r="DW320" s="128"/>
      <c r="DX320" s="128"/>
      <c r="DY320" s="128"/>
      <c r="DZ320" s="128"/>
      <c r="EA320" s="128"/>
      <c r="EB320" s="128"/>
      <c r="EC320" s="128"/>
      <c r="ED320" s="128"/>
      <c r="EE320" s="128"/>
      <c r="EF320" s="128"/>
      <c r="EG320" s="42"/>
      <c r="EH320" s="128"/>
      <c r="EI320" s="128"/>
      <c r="EJ320" s="128"/>
      <c r="EK320" s="128"/>
      <c r="EL320" s="128"/>
      <c r="EM320" s="128"/>
      <c r="EN320" s="128"/>
      <c r="EO320" s="128"/>
      <c r="EP320" s="128"/>
      <c r="EQ320" s="128"/>
      <c r="ER320" s="128"/>
      <c r="ES320" s="128"/>
      <c r="ET320" s="128"/>
      <c r="EU320" s="128"/>
      <c r="EV320" s="128"/>
      <c r="EW320" s="128"/>
      <c r="EX320" s="128"/>
      <c r="EY320" s="128"/>
      <c r="EZ320" s="128"/>
      <c r="FA320" s="128"/>
      <c r="FB320" s="128"/>
      <c r="FC320" s="128"/>
      <c r="FD320" s="128"/>
      <c r="FE320" s="128"/>
      <c r="FF320" s="128"/>
      <c r="FG320" s="128"/>
      <c r="FH320" s="128"/>
      <c r="FI320" s="128"/>
      <c r="FJ320" s="128"/>
      <c r="FK320" s="128"/>
      <c r="FL320" s="128"/>
      <c r="FM320" s="128"/>
      <c r="FN320" s="128"/>
      <c r="FO320" s="128"/>
      <c r="FP320" s="128"/>
      <c r="FQ320" s="42"/>
      <c r="FR320" s="42"/>
      <c r="FS320" s="42"/>
      <c r="FT320" s="42"/>
      <c r="FU320" s="42"/>
      <c r="FV320" s="128"/>
      <c r="FW320" s="128"/>
      <c r="FX320" s="128"/>
      <c r="FY320" s="128"/>
      <c r="FZ320" s="128"/>
      <c r="GA320" s="128"/>
      <c r="GB320" s="128"/>
      <c r="GC320" s="128"/>
      <c r="GD320" s="128"/>
      <c r="GE320" s="128"/>
      <c r="GF320" s="128"/>
      <c r="GG320" s="128"/>
      <c r="GH320" s="128"/>
      <c r="GI320" s="128"/>
      <c r="GJ320" s="128"/>
      <c r="GK320" s="128"/>
      <c r="GL320" s="128"/>
      <c r="GM320" s="128"/>
      <c r="GN320" s="128"/>
      <c r="GO320" s="128"/>
      <c r="GP320" s="128"/>
      <c r="GQ320" s="128"/>
      <c r="GR320" s="128"/>
      <c r="GS320" s="128"/>
      <c r="GT320" s="128"/>
      <c r="GU320" s="128"/>
      <c r="GV320" s="128"/>
      <c r="GW320" s="128"/>
      <c r="GX320" s="128"/>
      <c r="GY320" s="128"/>
      <c r="GZ320" s="128"/>
      <c r="HA320" s="128"/>
      <c r="HB320" s="128"/>
      <c r="HC320" s="128"/>
      <c r="HD320" s="128"/>
      <c r="HE320" s="128"/>
      <c r="HF320" s="128"/>
      <c r="HG320" s="128"/>
      <c r="HH320" s="128"/>
      <c r="HI320" s="128"/>
      <c r="HJ320" s="128"/>
      <c r="HK320" s="128"/>
      <c r="HL320" s="128"/>
      <c r="HM320" s="128"/>
      <c r="HN320" s="128"/>
      <c r="HO320" s="128"/>
      <c r="HP320" s="128"/>
      <c r="HQ320" s="128"/>
      <c r="HR320" s="128"/>
      <c r="HS320" s="128"/>
      <c r="HT320" s="128"/>
      <c r="HU320" s="128"/>
      <c r="HV320" s="128"/>
      <c r="HW320" s="128"/>
      <c r="HX320" s="128"/>
      <c r="HY320" s="128"/>
      <c r="HZ320" s="128"/>
      <c r="IA320" s="128"/>
      <c r="IB320" s="128"/>
      <c r="IC320" s="128"/>
      <c r="ID320" s="128"/>
      <c r="IE320" s="128"/>
      <c r="IF320" s="128"/>
      <c r="IG320" s="128"/>
      <c r="IH320" s="128"/>
      <c r="II320" s="128"/>
      <c r="IJ320" s="128"/>
      <c r="IK320" s="128"/>
      <c r="IL320" s="128"/>
      <c r="IM320" s="128"/>
      <c r="IN320" s="128"/>
      <c r="IO320" s="128"/>
      <c r="IP320" s="128"/>
      <c r="IQ320" s="128"/>
      <c r="IR320" s="128"/>
      <c r="IS320" s="128"/>
      <c r="IT320" s="128"/>
      <c r="IU320" s="128"/>
      <c r="IV320" s="128"/>
      <c r="IW320" s="128"/>
      <c r="IX320" s="128"/>
      <c r="IY320" s="128"/>
      <c r="IZ320" s="128"/>
      <c r="JA320" s="128"/>
    </row>
    <row r="321" spans="2:297" s="17" customFormat="1" x14ac:dyDescent="0.25">
      <c r="B321" s="33"/>
      <c r="F321" s="35"/>
      <c r="G321" s="111"/>
      <c r="H321" s="33"/>
      <c r="I321" s="33"/>
      <c r="J321" s="42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  <c r="Z321" s="128"/>
      <c r="AA321" s="128"/>
      <c r="AB321" s="128"/>
      <c r="AC321" s="128"/>
      <c r="AD321" s="128"/>
      <c r="AE321" s="128"/>
      <c r="AF321" s="128"/>
      <c r="AG321" s="128"/>
      <c r="AH321" s="128"/>
      <c r="AI321" s="128"/>
      <c r="AJ321" s="128"/>
      <c r="AK321" s="128"/>
      <c r="AL321" s="128"/>
      <c r="AM321" s="128"/>
      <c r="AN321" s="128"/>
      <c r="AO321" s="128"/>
      <c r="AP321" s="128"/>
      <c r="AQ321" s="128"/>
      <c r="AR321" s="128"/>
      <c r="AS321" s="128"/>
      <c r="AT321" s="128"/>
      <c r="AU321" s="128"/>
      <c r="AV321" s="128"/>
      <c r="AW321" s="128"/>
      <c r="AX321" s="128"/>
      <c r="AY321" s="128"/>
      <c r="AZ321" s="128"/>
      <c r="BA321" s="128"/>
      <c r="BB321" s="128"/>
      <c r="BC321" s="128"/>
      <c r="BD321" s="128"/>
      <c r="BE321" s="128"/>
      <c r="BF321" s="128"/>
      <c r="BG321" s="128"/>
      <c r="BH321" s="128"/>
      <c r="BI321" s="128"/>
      <c r="BJ321" s="128"/>
      <c r="BK321" s="128"/>
      <c r="BL321" s="128"/>
      <c r="BM321" s="42"/>
      <c r="BN321" s="42"/>
      <c r="BO321" s="42"/>
      <c r="BP321" s="42"/>
      <c r="BQ321" s="42"/>
      <c r="BR321" s="42"/>
      <c r="BS321" s="42"/>
      <c r="BT321" s="42"/>
      <c r="BU321" s="42"/>
      <c r="BV321" s="42"/>
      <c r="BW321" s="42"/>
      <c r="BX321" s="42"/>
      <c r="BY321" s="42"/>
      <c r="BZ321" s="128"/>
      <c r="CA321" s="128"/>
      <c r="CB321" s="128"/>
      <c r="CC321" s="128"/>
      <c r="CD321" s="128"/>
      <c r="CE321" s="128"/>
      <c r="CF321" s="128"/>
      <c r="CG321" s="128"/>
      <c r="CH321" s="128"/>
      <c r="CI321" s="128"/>
      <c r="CJ321" s="128"/>
      <c r="CK321" s="128"/>
      <c r="CL321" s="128"/>
      <c r="CM321" s="128"/>
      <c r="CN321" s="128"/>
      <c r="CO321" s="128"/>
      <c r="CP321" s="128"/>
      <c r="CQ321" s="128"/>
      <c r="CR321" s="128"/>
      <c r="CS321" s="128"/>
      <c r="CT321" s="128"/>
      <c r="CU321" s="128"/>
      <c r="CV321" s="128"/>
      <c r="CW321" s="42"/>
      <c r="CX321" s="128"/>
      <c r="CY321" s="128"/>
      <c r="CZ321" s="128"/>
      <c r="DA321" s="128"/>
      <c r="DB321" s="128"/>
      <c r="DC321" s="128"/>
      <c r="DD321" s="128"/>
      <c r="DE321" s="128"/>
      <c r="DF321" s="128"/>
      <c r="DG321" s="128"/>
      <c r="DH321" s="128"/>
      <c r="DI321" s="128"/>
      <c r="DJ321" s="128"/>
      <c r="DK321" s="128"/>
      <c r="DL321" s="128"/>
      <c r="DM321" s="128"/>
      <c r="DN321" s="128"/>
      <c r="DO321" s="128"/>
      <c r="DP321" s="128"/>
      <c r="DQ321" s="128"/>
      <c r="DR321" s="128"/>
      <c r="DS321" s="128"/>
      <c r="DT321" s="128"/>
      <c r="DU321" s="128"/>
      <c r="DV321" s="128"/>
      <c r="DW321" s="128"/>
      <c r="DX321" s="128"/>
      <c r="DY321" s="128"/>
      <c r="DZ321" s="128"/>
      <c r="EA321" s="128"/>
      <c r="EB321" s="128"/>
      <c r="EC321" s="128"/>
      <c r="ED321" s="128"/>
      <c r="EE321" s="128"/>
      <c r="EF321" s="128"/>
      <c r="EG321" s="42"/>
      <c r="EH321" s="128"/>
      <c r="EI321" s="128"/>
      <c r="EJ321" s="128"/>
      <c r="EK321" s="128"/>
      <c r="EL321" s="128"/>
      <c r="EM321" s="128"/>
      <c r="EN321" s="128"/>
      <c r="EO321" s="128"/>
      <c r="EP321" s="128"/>
      <c r="EQ321" s="128"/>
      <c r="ER321" s="128"/>
      <c r="ES321" s="128"/>
      <c r="ET321" s="128"/>
      <c r="EU321" s="128"/>
      <c r="EV321" s="128"/>
      <c r="EW321" s="128"/>
      <c r="EX321" s="128"/>
      <c r="EY321" s="128"/>
      <c r="EZ321" s="128"/>
      <c r="FA321" s="128"/>
      <c r="FB321" s="128"/>
      <c r="FC321" s="128"/>
      <c r="FD321" s="128"/>
      <c r="FE321" s="128"/>
      <c r="FF321" s="128"/>
      <c r="FG321" s="128"/>
      <c r="FH321" s="128"/>
      <c r="FI321" s="128"/>
      <c r="FJ321" s="128"/>
      <c r="FK321" s="128"/>
      <c r="FL321" s="128"/>
      <c r="FM321" s="128"/>
      <c r="FN321" s="128"/>
      <c r="FO321" s="128"/>
      <c r="FP321" s="128"/>
      <c r="FQ321" s="42"/>
      <c r="FR321" s="42"/>
      <c r="FS321" s="42"/>
      <c r="FT321" s="42"/>
      <c r="FU321" s="42"/>
      <c r="FV321" s="128"/>
      <c r="FW321" s="128"/>
      <c r="FX321" s="128"/>
      <c r="FY321" s="128"/>
      <c r="FZ321" s="128"/>
      <c r="GA321" s="128"/>
      <c r="GB321" s="128"/>
      <c r="GC321" s="128"/>
      <c r="GD321" s="128"/>
      <c r="GE321" s="128"/>
      <c r="GF321" s="128"/>
      <c r="GG321" s="128"/>
      <c r="GH321" s="128"/>
      <c r="GI321" s="128"/>
      <c r="GJ321" s="128"/>
      <c r="GK321" s="128"/>
      <c r="GL321" s="128"/>
      <c r="GM321" s="128"/>
      <c r="GN321" s="128"/>
      <c r="GO321" s="128"/>
      <c r="GP321" s="128"/>
      <c r="GQ321" s="128"/>
      <c r="GR321" s="128"/>
      <c r="GS321" s="128"/>
      <c r="GT321" s="128"/>
      <c r="GU321" s="128"/>
      <c r="GV321" s="128"/>
      <c r="GW321" s="128"/>
      <c r="GX321" s="128"/>
      <c r="GY321" s="128"/>
      <c r="GZ321" s="128"/>
      <c r="HA321" s="128"/>
      <c r="HB321" s="128"/>
      <c r="HC321" s="128"/>
      <c r="HD321" s="128"/>
      <c r="HE321" s="128"/>
      <c r="HF321" s="128"/>
      <c r="HG321" s="128"/>
      <c r="HH321" s="128"/>
      <c r="HI321" s="128"/>
      <c r="HJ321" s="128"/>
      <c r="HK321" s="128"/>
      <c r="HL321" s="128"/>
      <c r="HM321" s="128"/>
      <c r="HN321" s="128"/>
      <c r="HO321" s="128"/>
      <c r="HP321" s="128"/>
      <c r="HQ321" s="128"/>
      <c r="HR321" s="128"/>
      <c r="HS321" s="128"/>
      <c r="HT321" s="128"/>
      <c r="HU321" s="128"/>
      <c r="HV321" s="128"/>
      <c r="HW321" s="128"/>
      <c r="HX321" s="128"/>
      <c r="HY321" s="128"/>
      <c r="HZ321" s="128"/>
      <c r="IA321" s="128"/>
      <c r="IB321" s="128"/>
      <c r="IC321" s="128"/>
      <c r="ID321" s="128"/>
      <c r="IE321" s="128"/>
      <c r="IF321" s="128"/>
      <c r="IG321" s="128"/>
      <c r="IH321" s="128"/>
      <c r="II321" s="128"/>
      <c r="IJ321" s="128"/>
      <c r="IK321" s="128"/>
      <c r="IL321" s="128"/>
      <c r="IM321" s="128"/>
      <c r="IN321" s="128"/>
      <c r="IO321" s="128"/>
      <c r="IP321" s="128"/>
      <c r="IQ321" s="128"/>
      <c r="IR321" s="128"/>
      <c r="IS321" s="128"/>
      <c r="IT321" s="128"/>
      <c r="IU321" s="128"/>
      <c r="IV321" s="128"/>
      <c r="IW321" s="128"/>
      <c r="IX321" s="128"/>
      <c r="IY321" s="128"/>
      <c r="IZ321" s="128"/>
      <c r="JA321" s="128"/>
    </row>
    <row r="322" spans="2:297" s="17" customFormat="1" x14ac:dyDescent="0.25">
      <c r="B322" s="33"/>
      <c r="F322" s="35"/>
      <c r="G322" s="111"/>
      <c r="H322" s="33"/>
      <c r="I322" s="33"/>
      <c r="J322" s="42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8"/>
      <c r="AA322" s="128"/>
      <c r="AB322" s="128"/>
      <c r="AC322" s="128"/>
      <c r="AD322" s="128"/>
      <c r="AE322" s="128"/>
      <c r="AF322" s="128"/>
      <c r="AG322" s="128"/>
      <c r="AH322" s="128"/>
      <c r="AI322" s="128"/>
      <c r="AJ322" s="128"/>
      <c r="AK322" s="128"/>
      <c r="AL322" s="128"/>
      <c r="AM322" s="128"/>
      <c r="AN322" s="128"/>
      <c r="AO322" s="128"/>
      <c r="AP322" s="128"/>
      <c r="AQ322" s="128"/>
      <c r="AR322" s="128"/>
      <c r="AS322" s="128"/>
      <c r="AT322" s="128"/>
      <c r="AU322" s="128"/>
      <c r="AV322" s="128"/>
      <c r="AW322" s="128"/>
      <c r="AX322" s="128"/>
      <c r="AY322" s="128"/>
      <c r="AZ322" s="128"/>
      <c r="BA322" s="128"/>
      <c r="BB322" s="128"/>
      <c r="BC322" s="128"/>
      <c r="BD322" s="128"/>
      <c r="BE322" s="128"/>
      <c r="BF322" s="128"/>
      <c r="BG322" s="128"/>
      <c r="BH322" s="128"/>
      <c r="BI322" s="128"/>
      <c r="BJ322" s="128"/>
      <c r="BK322" s="128"/>
      <c r="BL322" s="128"/>
      <c r="BM322" s="42"/>
      <c r="BN322" s="42"/>
      <c r="BO322" s="42"/>
      <c r="BP322" s="42"/>
      <c r="BQ322" s="42"/>
      <c r="BR322" s="42"/>
      <c r="BS322" s="42"/>
      <c r="BT322" s="42"/>
      <c r="BU322" s="42"/>
      <c r="BV322" s="42"/>
      <c r="BW322" s="42"/>
      <c r="BX322" s="42"/>
      <c r="BY322" s="42"/>
      <c r="BZ322" s="128"/>
      <c r="CA322" s="128"/>
      <c r="CB322" s="128"/>
      <c r="CC322" s="128"/>
      <c r="CD322" s="128"/>
      <c r="CE322" s="128"/>
      <c r="CF322" s="128"/>
      <c r="CG322" s="128"/>
      <c r="CH322" s="128"/>
      <c r="CI322" s="128"/>
      <c r="CJ322" s="128"/>
      <c r="CK322" s="128"/>
      <c r="CL322" s="128"/>
      <c r="CM322" s="128"/>
      <c r="CN322" s="128"/>
      <c r="CO322" s="128"/>
      <c r="CP322" s="128"/>
      <c r="CQ322" s="128"/>
      <c r="CR322" s="128"/>
      <c r="CS322" s="128"/>
      <c r="CT322" s="128"/>
      <c r="CU322" s="128"/>
      <c r="CV322" s="128"/>
      <c r="CW322" s="42"/>
      <c r="CX322" s="128"/>
      <c r="CY322" s="128"/>
      <c r="CZ322" s="128"/>
      <c r="DA322" s="128"/>
      <c r="DB322" s="128"/>
      <c r="DC322" s="128"/>
      <c r="DD322" s="128"/>
      <c r="DE322" s="128"/>
      <c r="DF322" s="128"/>
      <c r="DG322" s="128"/>
      <c r="DH322" s="128"/>
      <c r="DI322" s="128"/>
      <c r="DJ322" s="128"/>
      <c r="DK322" s="128"/>
      <c r="DL322" s="128"/>
      <c r="DM322" s="128"/>
      <c r="DN322" s="128"/>
      <c r="DO322" s="128"/>
      <c r="DP322" s="128"/>
      <c r="DQ322" s="128"/>
      <c r="DR322" s="128"/>
      <c r="DS322" s="128"/>
      <c r="DT322" s="128"/>
      <c r="DU322" s="128"/>
      <c r="DV322" s="128"/>
      <c r="DW322" s="128"/>
      <c r="DX322" s="128"/>
      <c r="DY322" s="128"/>
      <c r="DZ322" s="128"/>
      <c r="EA322" s="128"/>
      <c r="EB322" s="128"/>
      <c r="EC322" s="128"/>
      <c r="ED322" s="128"/>
      <c r="EE322" s="128"/>
      <c r="EF322" s="128"/>
      <c r="EG322" s="42"/>
      <c r="EH322" s="128"/>
      <c r="EI322" s="128"/>
      <c r="EJ322" s="128"/>
      <c r="EK322" s="128"/>
      <c r="EL322" s="128"/>
      <c r="EM322" s="128"/>
      <c r="EN322" s="128"/>
      <c r="EO322" s="128"/>
      <c r="EP322" s="128"/>
      <c r="EQ322" s="128"/>
      <c r="ER322" s="128"/>
      <c r="ES322" s="128"/>
      <c r="ET322" s="128"/>
      <c r="EU322" s="128"/>
      <c r="EV322" s="128"/>
      <c r="EW322" s="128"/>
      <c r="EX322" s="128"/>
      <c r="EY322" s="128"/>
      <c r="EZ322" s="128"/>
      <c r="FA322" s="128"/>
      <c r="FB322" s="128"/>
      <c r="FC322" s="128"/>
      <c r="FD322" s="128"/>
      <c r="FE322" s="128"/>
      <c r="FF322" s="128"/>
      <c r="FG322" s="128"/>
      <c r="FH322" s="128"/>
      <c r="FI322" s="128"/>
      <c r="FJ322" s="128"/>
      <c r="FK322" s="128"/>
      <c r="FL322" s="128"/>
      <c r="FM322" s="128"/>
      <c r="FN322" s="128"/>
      <c r="FO322" s="128"/>
      <c r="FP322" s="128"/>
      <c r="FQ322" s="42"/>
      <c r="FR322" s="42"/>
      <c r="FS322" s="42"/>
      <c r="FT322" s="42"/>
      <c r="FU322" s="42"/>
      <c r="FV322" s="128"/>
      <c r="FW322" s="128"/>
      <c r="FX322" s="128"/>
      <c r="FY322" s="128"/>
      <c r="FZ322" s="128"/>
      <c r="GA322" s="128"/>
      <c r="GB322" s="128"/>
      <c r="GC322" s="128"/>
      <c r="GD322" s="128"/>
      <c r="GE322" s="128"/>
      <c r="GF322" s="128"/>
      <c r="GG322" s="128"/>
      <c r="GH322" s="128"/>
      <c r="GI322" s="128"/>
      <c r="GJ322" s="128"/>
      <c r="GK322" s="128"/>
      <c r="GL322" s="128"/>
      <c r="GM322" s="128"/>
      <c r="GN322" s="128"/>
      <c r="GO322" s="128"/>
      <c r="GP322" s="128"/>
      <c r="GQ322" s="128"/>
      <c r="GR322" s="128"/>
      <c r="GS322" s="128"/>
      <c r="GT322" s="128"/>
      <c r="GU322" s="128"/>
      <c r="GV322" s="128"/>
      <c r="GW322" s="128"/>
      <c r="GX322" s="128"/>
      <c r="GY322" s="128"/>
      <c r="GZ322" s="128"/>
      <c r="HA322" s="128"/>
      <c r="HB322" s="128"/>
      <c r="HC322" s="128"/>
      <c r="HD322" s="128"/>
      <c r="HE322" s="128"/>
      <c r="HF322" s="128"/>
      <c r="HG322" s="128"/>
      <c r="HH322" s="128"/>
      <c r="HI322" s="128"/>
      <c r="HJ322" s="128"/>
      <c r="HK322" s="128"/>
      <c r="HL322" s="128"/>
      <c r="HM322" s="128"/>
      <c r="HN322" s="128"/>
      <c r="HO322" s="128"/>
      <c r="HP322" s="128"/>
      <c r="HQ322" s="128"/>
      <c r="HR322" s="128"/>
      <c r="HS322" s="128"/>
      <c r="HT322" s="128"/>
      <c r="HU322" s="128"/>
      <c r="HV322" s="128"/>
      <c r="HW322" s="128"/>
      <c r="HX322" s="128"/>
      <c r="HY322" s="128"/>
      <c r="HZ322" s="128"/>
      <c r="IA322" s="128"/>
      <c r="IB322" s="128"/>
      <c r="IC322" s="128"/>
      <c r="ID322" s="128"/>
      <c r="IE322" s="128"/>
      <c r="IF322" s="128"/>
      <c r="IG322" s="128"/>
      <c r="IH322" s="128"/>
      <c r="II322" s="128"/>
      <c r="IJ322" s="128"/>
      <c r="IK322" s="128"/>
      <c r="IL322" s="128"/>
      <c r="IM322" s="128"/>
      <c r="IN322" s="128"/>
      <c r="IO322" s="128"/>
      <c r="IP322" s="128"/>
      <c r="IQ322" s="128"/>
      <c r="IR322" s="128"/>
      <c r="IS322" s="128"/>
      <c r="IT322" s="128"/>
      <c r="IU322" s="128"/>
      <c r="IV322" s="128"/>
      <c r="IW322" s="128"/>
      <c r="IX322" s="128"/>
      <c r="IY322" s="128"/>
      <c r="IZ322" s="128"/>
      <c r="JA322" s="128"/>
    </row>
    <row r="323" spans="2:297" s="17" customFormat="1" x14ac:dyDescent="0.25">
      <c r="B323" s="33"/>
      <c r="F323" s="35"/>
      <c r="G323" s="111"/>
      <c r="H323" s="33"/>
      <c r="I323" s="33"/>
      <c r="J323" s="42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8"/>
      <c r="AA323" s="128"/>
      <c r="AB323" s="128"/>
      <c r="AC323" s="128"/>
      <c r="AD323" s="128"/>
      <c r="AE323" s="128"/>
      <c r="AF323" s="128"/>
      <c r="AG323" s="128"/>
      <c r="AH323" s="128"/>
      <c r="AI323" s="128"/>
      <c r="AJ323" s="128"/>
      <c r="AK323" s="128"/>
      <c r="AL323" s="128"/>
      <c r="AM323" s="128"/>
      <c r="AN323" s="128"/>
      <c r="AO323" s="128"/>
      <c r="AP323" s="128"/>
      <c r="AQ323" s="128"/>
      <c r="AR323" s="128"/>
      <c r="AS323" s="128"/>
      <c r="AT323" s="128"/>
      <c r="AU323" s="128"/>
      <c r="AV323" s="128"/>
      <c r="AW323" s="128"/>
      <c r="AX323" s="128"/>
      <c r="AY323" s="128"/>
      <c r="AZ323" s="128"/>
      <c r="BA323" s="128"/>
      <c r="BB323" s="128"/>
      <c r="BC323" s="128"/>
      <c r="BD323" s="128"/>
      <c r="BE323" s="128"/>
      <c r="BF323" s="128"/>
      <c r="BG323" s="128"/>
      <c r="BH323" s="128"/>
      <c r="BI323" s="128"/>
      <c r="BJ323" s="128"/>
      <c r="BK323" s="128"/>
      <c r="BL323" s="128"/>
      <c r="BM323" s="42"/>
      <c r="BN323" s="42"/>
      <c r="BO323" s="42"/>
      <c r="BP323" s="42"/>
      <c r="BQ323" s="42"/>
      <c r="BR323" s="42"/>
      <c r="BS323" s="42"/>
      <c r="BT323" s="42"/>
      <c r="BU323" s="42"/>
      <c r="BV323" s="42"/>
      <c r="BW323" s="42"/>
      <c r="BX323" s="42"/>
      <c r="BY323" s="42"/>
      <c r="BZ323" s="128"/>
      <c r="CA323" s="128"/>
      <c r="CB323" s="128"/>
      <c r="CC323" s="128"/>
      <c r="CD323" s="128"/>
      <c r="CE323" s="128"/>
      <c r="CF323" s="128"/>
      <c r="CG323" s="128"/>
      <c r="CH323" s="128"/>
      <c r="CI323" s="128"/>
      <c r="CJ323" s="128"/>
      <c r="CK323" s="128"/>
      <c r="CL323" s="128"/>
      <c r="CM323" s="128"/>
      <c r="CN323" s="128"/>
      <c r="CO323" s="128"/>
      <c r="CP323" s="128"/>
      <c r="CQ323" s="128"/>
      <c r="CR323" s="128"/>
      <c r="CS323" s="128"/>
      <c r="CT323" s="128"/>
      <c r="CU323" s="128"/>
      <c r="CV323" s="128"/>
      <c r="CW323" s="42"/>
      <c r="CX323" s="128"/>
      <c r="CY323" s="128"/>
      <c r="CZ323" s="128"/>
      <c r="DA323" s="128"/>
      <c r="DB323" s="128"/>
      <c r="DC323" s="128"/>
      <c r="DD323" s="128"/>
      <c r="DE323" s="128"/>
      <c r="DF323" s="128"/>
      <c r="DG323" s="128"/>
      <c r="DH323" s="128"/>
      <c r="DI323" s="128"/>
      <c r="DJ323" s="128"/>
      <c r="DK323" s="128"/>
      <c r="DL323" s="128"/>
      <c r="DM323" s="128"/>
      <c r="DN323" s="128"/>
      <c r="DO323" s="128"/>
      <c r="DP323" s="128"/>
      <c r="DQ323" s="128"/>
      <c r="DR323" s="128"/>
      <c r="DS323" s="128"/>
      <c r="DT323" s="128"/>
      <c r="DU323" s="128"/>
      <c r="DV323" s="128"/>
      <c r="DW323" s="128"/>
      <c r="DX323" s="128"/>
      <c r="DY323" s="128"/>
      <c r="DZ323" s="128"/>
      <c r="EA323" s="128"/>
      <c r="EB323" s="128"/>
      <c r="EC323" s="128"/>
      <c r="ED323" s="128"/>
      <c r="EE323" s="128"/>
      <c r="EF323" s="128"/>
      <c r="EG323" s="42"/>
      <c r="EH323" s="128"/>
      <c r="EI323" s="128"/>
      <c r="EJ323" s="128"/>
      <c r="EK323" s="128"/>
      <c r="EL323" s="128"/>
      <c r="EM323" s="128"/>
      <c r="EN323" s="128"/>
      <c r="EO323" s="128"/>
      <c r="EP323" s="128"/>
      <c r="EQ323" s="128"/>
      <c r="ER323" s="128"/>
      <c r="ES323" s="128"/>
      <c r="ET323" s="128"/>
      <c r="EU323" s="128"/>
      <c r="EV323" s="128"/>
      <c r="EW323" s="128"/>
      <c r="EX323" s="128"/>
      <c r="EY323" s="128"/>
      <c r="EZ323" s="128"/>
      <c r="FA323" s="128"/>
      <c r="FB323" s="128"/>
      <c r="FC323" s="128"/>
      <c r="FD323" s="128"/>
      <c r="FE323" s="128"/>
      <c r="FF323" s="128"/>
      <c r="FG323" s="128"/>
      <c r="FH323" s="128"/>
      <c r="FI323" s="128"/>
      <c r="FJ323" s="128"/>
      <c r="FK323" s="128"/>
      <c r="FL323" s="128"/>
      <c r="FM323" s="128"/>
      <c r="FN323" s="128"/>
      <c r="FO323" s="128"/>
      <c r="FP323" s="128"/>
      <c r="FQ323" s="42"/>
      <c r="FR323" s="42"/>
      <c r="FS323" s="42"/>
      <c r="FT323" s="42"/>
      <c r="FU323" s="42"/>
      <c r="FV323" s="128"/>
      <c r="FW323" s="128"/>
      <c r="FX323" s="128"/>
      <c r="FY323" s="128"/>
      <c r="FZ323" s="128"/>
      <c r="GA323" s="128"/>
      <c r="GB323" s="128"/>
      <c r="GC323" s="128"/>
      <c r="GD323" s="128"/>
      <c r="GE323" s="128"/>
      <c r="GF323" s="128"/>
      <c r="GG323" s="128"/>
      <c r="GH323" s="128"/>
      <c r="GI323" s="128"/>
      <c r="GJ323" s="128"/>
      <c r="GK323" s="128"/>
      <c r="GL323" s="128"/>
      <c r="GM323" s="128"/>
      <c r="GN323" s="128"/>
      <c r="GO323" s="128"/>
      <c r="GP323" s="128"/>
      <c r="GQ323" s="128"/>
      <c r="GR323" s="128"/>
      <c r="GS323" s="128"/>
      <c r="GT323" s="128"/>
      <c r="GU323" s="128"/>
      <c r="GV323" s="128"/>
      <c r="GW323" s="128"/>
      <c r="GX323" s="128"/>
      <c r="GY323" s="128"/>
      <c r="GZ323" s="128"/>
      <c r="HA323" s="128"/>
      <c r="HB323" s="128"/>
      <c r="HC323" s="128"/>
      <c r="HD323" s="128"/>
      <c r="HE323" s="128"/>
      <c r="HF323" s="128"/>
      <c r="HG323" s="128"/>
      <c r="HH323" s="128"/>
      <c r="HI323" s="128"/>
      <c r="HJ323" s="128"/>
      <c r="HK323" s="128"/>
      <c r="HL323" s="128"/>
      <c r="HM323" s="128"/>
      <c r="HN323" s="128"/>
      <c r="HO323" s="128"/>
      <c r="HP323" s="128"/>
      <c r="HQ323" s="128"/>
      <c r="HR323" s="128"/>
      <c r="HS323" s="128"/>
      <c r="HT323" s="128"/>
      <c r="HU323" s="128"/>
      <c r="HV323" s="128"/>
      <c r="HW323" s="128"/>
      <c r="HX323" s="128"/>
      <c r="HY323" s="128"/>
      <c r="HZ323" s="128"/>
      <c r="IA323" s="128"/>
      <c r="IB323" s="128"/>
      <c r="IC323" s="128"/>
      <c r="ID323" s="128"/>
      <c r="IE323" s="128"/>
      <c r="IF323" s="128"/>
      <c r="IG323" s="128"/>
      <c r="IH323" s="128"/>
      <c r="II323" s="128"/>
      <c r="IJ323" s="128"/>
      <c r="IK323" s="128"/>
      <c r="IL323" s="128"/>
      <c r="IM323" s="128"/>
      <c r="IN323" s="128"/>
      <c r="IO323" s="128"/>
      <c r="IP323" s="128"/>
      <c r="IQ323" s="128"/>
      <c r="IR323" s="128"/>
      <c r="IS323" s="128"/>
      <c r="IT323" s="128"/>
      <c r="IU323" s="128"/>
      <c r="IV323" s="128"/>
      <c r="IW323" s="128"/>
      <c r="IX323" s="128"/>
      <c r="IY323" s="128"/>
      <c r="IZ323" s="128"/>
      <c r="JA323" s="128"/>
    </row>
    <row r="324" spans="2:297" s="17" customFormat="1" x14ac:dyDescent="0.25">
      <c r="B324" s="33"/>
      <c r="F324" s="35"/>
      <c r="G324" s="111"/>
      <c r="H324" s="33"/>
      <c r="I324" s="33"/>
      <c r="J324" s="42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  <c r="AA324" s="128"/>
      <c r="AB324" s="128"/>
      <c r="AC324" s="128"/>
      <c r="AD324" s="128"/>
      <c r="AE324" s="128"/>
      <c r="AF324" s="128"/>
      <c r="AG324" s="128"/>
      <c r="AH324" s="128"/>
      <c r="AI324" s="128"/>
      <c r="AJ324" s="128"/>
      <c r="AK324" s="128"/>
      <c r="AL324" s="128"/>
      <c r="AM324" s="128"/>
      <c r="AN324" s="128"/>
      <c r="AO324" s="128"/>
      <c r="AP324" s="128"/>
      <c r="AQ324" s="128"/>
      <c r="AR324" s="128"/>
      <c r="AS324" s="128"/>
      <c r="AT324" s="128"/>
      <c r="AU324" s="128"/>
      <c r="AV324" s="128"/>
      <c r="AW324" s="128"/>
      <c r="AX324" s="128"/>
      <c r="AY324" s="128"/>
      <c r="AZ324" s="128"/>
      <c r="BA324" s="128"/>
      <c r="BB324" s="128"/>
      <c r="BC324" s="128"/>
      <c r="BD324" s="128"/>
      <c r="BE324" s="128"/>
      <c r="BF324" s="128"/>
      <c r="BG324" s="128"/>
      <c r="BH324" s="128"/>
      <c r="BI324" s="128"/>
      <c r="BJ324" s="128"/>
      <c r="BK324" s="128"/>
      <c r="BL324" s="128"/>
      <c r="BM324" s="42"/>
      <c r="BN324" s="42"/>
      <c r="BO324" s="42"/>
      <c r="BP324" s="42"/>
      <c r="BQ324" s="42"/>
      <c r="BR324" s="42"/>
      <c r="BS324" s="42"/>
      <c r="BT324" s="42"/>
      <c r="BU324" s="42"/>
      <c r="BV324" s="42"/>
      <c r="BW324" s="42"/>
      <c r="BX324" s="42"/>
      <c r="BY324" s="42"/>
      <c r="BZ324" s="128"/>
      <c r="CA324" s="128"/>
      <c r="CB324" s="128"/>
      <c r="CC324" s="128"/>
      <c r="CD324" s="128"/>
      <c r="CE324" s="128"/>
      <c r="CF324" s="128"/>
      <c r="CG324" s="128"/>
      <c r="CH324" s="128"/>
      <c r="CI324" s="128"/>
      <c r="CJ324" s="128"/>
      <c r="CK324" s="128"/>
      <c r="CL324" s="128"/>
      <c r="CM324" s="128"/>
      <c r="CN324" s="128"/>
      <c r="CO324" s="128"/>
      <c r="CP324" s="128"/>
      <c r="CQ324" s="128"/>
      <c r="CR324" s="128"/>
      <c r="CS324" s="128"/>
      <c r="CT324" s="128"/>
      <c r="CU324" s="128"/>
      <c r="CV324" s="128"/>
      <c r="CW324" s="42"/>
      <c r="CX324" s="128"/>
      <c r="CY324" s="128"/>
      <c r="CZ324" s="128"/>
      <c r="DA324" s="128"/>
      <c r="DB324" s="128"/>
      <c r="DC324" s="128"/>
      <c r="DD324" s="128"/>
      <c r="DE324" s="128"/>
      <c r="DF324" s="128"/>
      <c r="DG324" s="128"/>
      <c r="DH324" s="128"/>
      <c r="DI324" s="128"/>
      <c r="DJ324" s="128"/>
      <c r="DK324" s="128"/>
      <c r="DL324" s="128"/>
      <c r="DM324" s="128"/>
      <c r="DN324" s="128"/>
      <c r="DO324" s="128"/>
      <c r="DP324" s="128"/>
      <c r="DQ324" s="128"/>
      <c r="DR324" s="128"/>
      <c r="DS324" s="128"/>
      <c r="DT324" s="128"/>
      <c r="DU324" s="128"/>
      <c r="DV324" s="128"/>
      <c r="DW324" s="128"/>
      <c r="DX324" s="128"/>
      <c r="DY324" s="128"/>
      <c r="DZ324" s="128"/>
      <c r="EA324" s="128"/>
      <c r="EB324" s="128"/>
      <c r="EC324" s="128"/>
      <c r="ED324" s="128"/>
      <c r="EE324" s="128"/>
      <c r="EF324" s="128"/>
      <c r="EG324" s="42"/>
      <c r="EH324" s="128"/>
      <c r="EI324" s="128"/>
      <c r="EJ324" s="128"/>
      <c r="EK324" s="128"/>
      <c r="EL324" s="128"/>
      <c r="EM324" s="128"/>
      <c r="EN324" s="128"/>
      <c r="EO324" s="128"/>
      <c r="EP324" s="128"/>
      <c r="EQ324" s="128"/>
      <c r="ER324" s="128"/>
      <c r="ES324" s="128"/>
      <c r="ET324" s="128"/>
      <c r="EU324" s="128"/>
      <c r="EV324" s="128"/>
      <c r="EW324" s="128"/>
      <c r="EX324" s="128"/>
      <c r="EY324" s="128"/>
      <c r="EZ324" s="128"/>
      <c r="FA324" s="128"/>
      <c r="FB324" s="128"/>
      <c r="FC324" s="128"/>
      <c r="FD324" s="128"/>
      <c r="FE324" s="128"/>
      <c r="FF324" s="128"/>
      <c r="FG324" s="128"/>
      <c r="FH324" s="128"/>
      <c r="FI324" s="128"/>
      <c r="FJ324" s="128"/>
      <c r="FK324" s="128"/>
      <c r="FL324" s="128"/>
      <c r="FM324" s="128"/>
      <c r="FN324" s="128"/>
      <c r="FO324" s="128"/>
      <c r="FP324" s="128"/>
      <c r="FQ324" s="42"/>
      <c r="FR324" s="42"/>
      <c r="FS324" s="42"/>
      <c r="FT324" s="42"/>
      <c r="FU324" s="42"/>
      <c r="FV324" s="128"/>
      <c r="FW324" s="128"/>
      <c r="FX324" s="128"/>
      <c r="FY324" s="128"/>
      <c r="FZ324" s="128"/>
      <c r="GA324" s="128"/>
      <c r="GB324" s="128"/>
      <c r="GC324" s="128"/>
      <c r="GD324" s="128"/>
      <c r="GE324" s="128"/>
      <c r="GF324" s="128"/>
      <c r="GG324" s="128"/>
      <c r="GH324" s="128"/>
      <c r="GI324" s="128"/>
      <c r="GJ324" s="128"/>
      <c r="GK324" s="128"/>
      <c r="GL324" s="128"/>
      <c r="GM324" s="128"/>
      <c r="GN324" s="128"/>
      <c r="GO324" s="128"/>
      <c r="GP324" s="128"/>
      <c r="GQ324" s="128"/>
      <c r="GR324" s="128"/>
      <c r="GS324" s="128"/>
      <c r="GT324" s="128"/>
      <c r="GU324" s="128"/>
      <c r="GV324" s="128"/>
      <c r="GW324" s="128"/>
      <c r="GX324" s="128"/>
      <c r="GY324" s="128"/>
      <c r="GZ324" s="128"/>
      <c r="HA324" s="128"/>
      <c r="HB324" s="128"/>
      <c r="HC324" s="128"/>
      <c r="HD324" s="128"/>
      <c r="HE324" s="128"/>
      <c r="HF324" s="128"/>
      <c r="HG324" s="128"/>
      <c r="HH324" s="128"/>
      <c r="HI324" s="128"/>
      <c r="HJ324" s="128"/>
      <c r="HK324" s="128"/>
      <c r="HL324" s="128"/>
      <c r="HM324" s="128"/>
      <c r="HN324" s="128"/>
      <c r="HO324" s="128"/>
      <c r="HP324" s="128"/>
      <c r="HQ324" s="128"/>
      <c r="HR324" s="128"/>
      <c r="HS324" s="128"/>
      <c r="HT324" s="128"/>
      <c r="HU324" s="128"/>
      <c r="HV324" s="128"/>
      <c r="HW324" s="128"/>
      <c r="HX324" s="128"/>
      <c r="HY324" s="128"/>
      <c r="HZ324" s="128"/>
      <c r="IA324" s="128"/>
      <c r="IB324" s="128"/>
      <c r="IC324" s="128"/>
      <c r="ID324" s="128"/>
      <c r="IE324" s="128"/>
      <c r="IF324" s="128"/>
      <c r="IG324" s="128"/>
      <c r="IH324" s="128"/>
      <c r="II324" s="128"/>
      <c r="IJ324" s="128"/>
      <c r="IK324" s="128"/>
      <c r="IL324" s="128"/>
      <c r="IM324" s="128"/>
      <c r="IN324" s="128"/>
      <c r="IO324" s="128"/>
      <c r="IP324" s="128"/>
      <c r="IQ324" s="128"/>
      <c r="IR324" s="128"/>
      <c r="IS324" s="128"/>
      <c r="IT324" s="128"/>
      <c r="IU324" s="128"/>
      <c r="IV324" s="128"/>
      <c r="IW324" s="128"/>
      <c r="IX324" s="128"/>
      <c r="IY324" s="128"/>
      <c r="IZ324" s="128"/>
      <c r="JA324" s="128"/>
    </row>
    <row r="325" spans="2:297" s="17" customFormat="1" x14ac:dyDescent="0.25">
      <c r="B325" s="33"/>
      <c r="F325" s="35"/>
      <c r="G325" s="111"/>
      <c r="H325" s="33"/>
      <c r="I325" s="33"/>
      <c r="J325" s="42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  <c r="AI325" s="128"/>
      <c r="AJ325" s="128"/>
      <c r="AK325" s="128"/>
      <c r="AL325" s="128"/>
      <c r="AM325" s="128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42"/>
      <c r="BN325" s="42"/>
      <c r="BO325" s="42"/>
      <c r="BP325" s="42"/>
      <c r="BQ325" s="42"/>
      <c r="BR325" s="42"/>
      <c r="BS325" s="42"/>
      <c r="BT325" s="42"/>
      <c r="BU325" s="42"/>
      <c r="BV325" s="42"/>
      <c r="BW325" s="42"/>
      <c r="BX325" s="42"/>
      <c r="BY325" s="42"/>
      <c r="BZ325" s="128"/>
      <c r="CA325" s="128"/>
      <c r="CB325" s="128"/>
      <c r="CC325" s="128"/>
      <c r="CD325" s="128"/>
      <c r="CE325" s="128"/>
      <c r="CF325" s="128"/>
      <c r="CG325" s="128"/>
      <c r="CH325" s="128"/>
      <c r="CI325" s="128"/>
      <c r="CJ325" s="128"/>
      <c r="CK325" s="128"/>
      <c r="CL325" s="128"/>
      <c r="CM325" s="128"/>
      <c r="CN325" s="128"/>
      <c r="CO325" s="128"/>
      <c r="CP325" s="128"/>
      <c r="CQ325" s="128"/>
      <c r="CR325" s="128"/>
      <c r="CS325" s="128"/>
      <c r="CT325" s="128"/>
      <c r="CU325" s="128"/>
      <c r="CV325" s="128"/>
      <c r="CW325" s="42"/>
      <c r="CX325" s="128"/>
      <c r="CY325" s="128"/>
      <c r="CZ325" s="128"/>
      <c r="DA325" s="128"/>
      <c r="DB325" s="128"/>
      <c r="DC325" s="128"/>
      <c r="DD325" s="128"/>
      <c r="DE325" s="128"/>
      <c r="DF325" s="128"/>
      <c r="DG325" s="128"/>
      <c r="DH325" s="128"/>
      <c r="DI325" s="128"/>
      <c r="DJ325" s="128"/>
      <c r="DK325" s="128"/>
      <c r="DL325" s="128"/>
      <c r="DM325" s="128"/>
      <c r="DN325" s="128"/>
      <c r="DO325" s="128"/>
      <c r="DP325" s="128"/>
      <c r="DQ325" s="128"/>
      <c r="DR325" s="128"/>
      <c r="DS325" s="128"/>
      <c r="DT325" s="128"/>
      <c r="DU325" s="128"/>
      <c r="DV325" s="128"/>
      <c r="DW325" s="128"/>
      <c r="DX325" s="128"/>
      <c r="DY325" s="128"/>
      <c r="DZ325" s="128"/>
      <c r="EA325" s="128"/>
      <c r="EB325" s="128"/>
      <c r="EC325" s="128"/>
      <c r="ED325" s="128"/>
      <c r="EE325" s="128"/>
      <c r="EF325" s="128"/>
      <c r="EG325" s="42"/>
      <c r="EH325" s="128"/>
      <c r="EI325" s="128"/>
      <c r="EJ325" s="128"/>
      <c r="EK325" s="128"/>
      <c r="EL325" s="128"/>
      <c r="EM325" s="128"/>
      <c r="EN325" s="128"/>
      <c r="EO325" s="128"/>
      <c r="EP325" s="128"/>
      <c r="EQ325" s="128"/>
      <c r="ER325" s="128"/>
      <c r="ES325" s="128"/>
      <c r="ET325" s="128"/>
      <c r="EU325" s="128"/>
      <c r="EV325" s="128"/>
      <c r="EW325" s="128"/>
      <c r="EX325" s="128"/>
      <c r="EY325" s="128"/>
      <c r="EZ325" s="128"/>
      <c r="FA325" s="128"/>
      <c r="FB325" s="128"/>
      <c r="FC325" s="128"/>
      <c r="FD325" s="128"/>
      <c r="FE325" s="128"/>
      <c r="FF325" s="128"/>
      <c r="FG325" s="128"/>
      <c r="FH325" s="128"/>
      <c r="FI325" s="128"/>
      <c r="FJ325" s="128"/>
      <c r="FK325" s="128"/>
      <c r="FL325" s="128"/>
      <c r="FM325" s="128"/>
      <c r="FN325" s="128"/>
      <c r="FO325" s="128"/>
      <c r="FP325" s="128"/>
      <c r="FQ325" s="42"/>
      <c r="FR325" s="42"/>
      <c r="FS325" s="42"/>
      <c r="FT325" s="42"/>
      <c r="FU325" s="42"/>
      <c r="FV325" s="128"/>
      <c r="FW325" s="128"/>
      <c r="FX325" s="128"/>
      <c r="FY325" s="128"/>
      <c r="FZ325" s="128"/>
      <c r="GA325" s="128"/>
      <c r="GB325" s="128"/>
      <c r="GC325" s="128"/>
      <c r="GD325" s="128"/>
      <c r="GE325" s="128"/>
      <c r="GF325" s="128"/>
      <c r="GG325" s="128"/>
      <c r="GH325" s="128"/>
      <c r="GI325" s="128"/>
      <c r="GJ325" s="128"/>
      <c r="GK325" s="128"/>
      <c r="GL325" s="128"/>
      <c r="GM325" s="128"/>
      <c r="GN325" s="128"/>
      <c r="GO325" s="128"/>
      <c r="GP325" s="128"/>
      <c r="GQ325" s="128"/>
      <c r="GR325" s="128"/>
      <c r="GS325" s="128"/>
      <c r="GT325" s="128"/>
      <c r="GU325" s="128"/>
      <c r="GV325" s="128"/>
      <c r="GW325" s="128"/>
      <c r="GX325" s="128"/>
      <c r="GY325" s="128"/>
      <c r="GZ325" s="128"/>
      <c r="HA325" s="128"/>
      <c r="HB325" s="128"/>
      <c r="HC325" s="128"/>
      <c r="HD325" s="128"/>
      <c r="HE325" s="128"/>
      <c r="HF325" s="128"/>
      <c r="HG325" s="128"/>
      <c r="HH325" s="128"/>
      <c r="HI325" s="128"/>
      <c r="HJ325" s="128"/>
      <c r="HK325" s="128"/>
      <c r="HL325" s="128"/>
      <c r="HM325" s="128"/>
      <c r="HN325" s="128"/>
      <c r="HO325" s="128"/>
      <c r="HP325" s="128"/>
      <c r="HQ325" s="128"/>
      <c r="HR325" s="128"/>
      <c r="HS325" s="128"/>
      <c r="HT325" s="128"/>
      <c r="HU325" s="128"/>
      <c r="HV325" s="128"/>
      <c r="HW325" s="128"/>
      <c r="HX325" s="128"/>
      <c r="HY325" s="128"/>
      <c r="HZ325" s="128"/>
      <c r="IA325" s="128"/>
      <c r="IB325" s="128"/>
      <c r="IC325" s="128"/>
      <c r="ID325" s="128"/>
      <c r="IE325" s="128"/>
      <c r="IF325" s="128"/>
      <c r="IG325" s="128"/>
      <c r="IH325" s="128"/>
      <c r="II325" s="128"/>
      <c r="IJ325" s="128"/>
      <c r="IK325" s="128"/>
      <c r="IL325" s="128"/>
      <c r="IM325" s="128"/>
      <c r="IN325" s="128"/>
      <c r="IO325" s="128"/>
      <c r="IP325" s="128"/>
      <c r="IQ325" s="128"/>
      <c r="IR325" s="128"/>
      <c r="IS325" s="128"/>
      <c r="IT325" s="128"/>
      <c r="IU325" s="128"/>
      <c r="IV325" s="128"/>
      <c r="IW325" s="128"/>
      <c r="IX325" s="128"/>
      <c r="IY325" s="128"/>
      <c r="IZ325" s="128"/>
      <c r="JA325" s="128"/>
    </row>
    <row r="326" spans="2:297" s="17" customFormat="1" x14ac:dyDescent="0.25">
      <c r="B326" s="33"/>
      <c r="F326" s="35"/>
      <c r="G326" s="111"/>
      <c r="H326" s="33"/>
      <c r="I326" s="33"/>
      <c r="J326" s="42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  <c r="Z326" s="128"/>
      <c r="AA326" s="128"/>
      <c r="AB326" s="128"/>
      <c r="AC326" s="128"/>
      <c r="AD326" s="128"/>
      <c r="AE326" s="128"/>
      <c r="AF326" s="128"/>
      <c r="AG326" s="128"/>
      <c r="AH326" s="128"/>
      <c r="AI326" s="128"/>
      <c r="AJ326" s="128"/>
      <c r="AK326" s="128"/>
      <c r="AL326" s="128"/>
      <c r="AM326" s="128"/>
      <c r="AN326" s="128"/>
      <c r="AO326" s="128"/>
      <c r="AP326" s="128"/>
      <c r="AQ326" s="128"/>
      <c r="AR326" s="128"/>
      <c r="AS326" s="128"/>
      <c r="AT326" s="128"/>
      <c r="AU326" s="128"/>
      <c r="AV326" s="128"/>
      <c r="AW326" s="128"/>
      <c r="AX326" s="128"/>
      <c r="AY326" s="128"/>
      <c r="AZ326" s="128"/>
      <c r="BA326" s="128"/>
      <c r="BB326" s="128"/>
      <c r="BC326" s="128"/>
      <c r="BD326" s="128"/>
      <c r="BE326" s="128"/>
      <c r="BF326" s="128"/>
      <c r="BG326" s="128"/>
      <c r="BH326" s="128"/>
      <c r="BI326" s="128"/>
      <c r="BJ326" s="128"/>
      <c r="BK326" s="128"/>
      <c r="BL326" s="128"/>
      <c r="BM326" s="42"/>
      <c r="BN326" s="42"/>
      <c r="BO326" s="42"/>
      <c r="BP326" s="42"/>
      <c r="BQ326" s="42"/>
      <c r="BR326" s="42"/>
      <c r="BS326" s="42"/>
      <c r="BT326" s="42"/>
      <c r="BU326" s="42"/>
      <c r="BV326" s="42"/>
      <c r="BW326" s="42"/>
      <c r="BX326" s="42"/>
      <c r="BY326" s="42"/>
      <c r="BZ326" s="128"/>
      <c r="CA326" s="128"/>
      <c r="CB326" s="128"/>
      <c r="CC326" s="128"/>
      <c r="CD326" s="128"/>
      <c r="CE326" s="128"/>
      <c r="CF326" s="128"/>
      <c r="CG326" s="128"/>
      <c r="CH326" s="128"/>
      <c r="CI326" s="128"/>
      <c r="CJ326" s="128"/>
      <c r="CK326" s="128"/>
      <c r="CL326" s="128"/>
      <c r="CM326" s="128"/>
      <c r="CN326" s="128"/>
      <c r="CO326" s="128"/>
      <c r="CP326" s="128"/>
      <c r="CQ326" s="128"/>
      <c r="CR326" s="128"/>
      <c r="CS326" s="128"/>
      <c r="CT326" s="128"/>
      <c r="CU326" s="128"/>
      <c r="CV326" s="128"/>
      <c r="CW326" s="42"/>
      <c r="CX326" s="128"/>
      <c r="CY326" s="128"/>
      <c r="CZ326" s="128"/>
      <c r="DA326" s="128"/>
      <c r="DB326" s="128"/>
      <c r="DC326" s="128"/>
      <c r="DD326" s="128"/>
      <c r="DE326" s="128"/>
      <c r="DF326" s="128"/>
      <c r="DG326" s="128"/>
      <c r="DH326" s="128"/>
      <c r="DI326" s="128"/>
      <c r="DJ326" s="128"/>
      <c r="DK326" s="128"/>
      <c r="DL326" s="128"/>
      <c r="DM326" s="128"/>
      <c r="DN326" s="128"/>
      <c r="DO326" s="128"/>
      <c r="DP326" s="128"/>
      <c r="DQ326" s="128"/>
      <c r="DR326" s="128"/>
      <c r="DS326" s="128"/>
      <c r="DT326" s="128"/>
      <c r="DU326" s="128"/>
      <c r="DV326" s="128"/>
      <c r="DW326" s="128"/>
      <c r="DX326" s="128"/>
      <c r="DY326" s="128"/>
      <c r="DZ326" s="128"/>
      <c r="EA326" s="128"/>
      <c r="EB326" s="128"/>
      <c r="EC326" s="128"/>
      <c r="ED326" s="128"/>
      <c r="EE326" s="128"/>
      <c r="EF326" s="128"/>
      <c r="EG326" s="42"/>
      <c r="EH326" s="128"/>
      <c r="EI326" s="128"/>
      <c r="EJ326" s="128"/>
      <c r="EK326" s="128"/>
      <c r="EL326" s="128"/>
      <c r="EM326" s="128"/>
      <c r="EN326" s="128"/>
      <c r="EO326" s="128"/>
      <c r="EP326" s="128"/>
      <c r="EQ326" s="128"/>
      <c r="ER326" s="128"/>
      <c r="ES326" s="128"/>
      <c r="ET326" s="128"/>
      <c r="EU326" s="128"/>
      <c r="EV326" s="128"/>
      <c r="EW326" s="128"/>
      <c r="EX326" s="128"/>
      <c r="EY326" s="128"/>
      <c r="EZ326" s="128"/>
      <c r="FA326" s="128"/>
      <c r="FB326" s="128"/>
      <c r="FC326" s="128"/>
      <c r="FD326" s="128"/>
      <c r="FE326" s="128"/>
      <c r="FF326" s="128"/>
      <c r="FG326" s="128"/>
      <c r="FH326" s="128"/>
      <c r="FI326" s="128"/>
      <c r="FJ326" s="128"/>
      <c r="FK326" s="128"/>
      <c r="FL326" s="128"/>
      <c r="FM326" s="128"/>
      <c r="FN326" s="128"/>
      <c r="FO326" s="128"/>
      <c r="FP326" s="128"/>
      <c r="FQ326" s="42"/>
      <c r="FR326" s="42"/>
      <c r="FS326" s="42"/>
      <c r="FT326" s="42"/>
      <c r="FU326" s="42"/>
      <c r="FV326" s="128"/>
      <c r="FW326" s="128"/>
      <c r="FX326" s="128"/>
      <c r="FY326" s="128"/>
      <c r="FZ326" s="128"/>
      <c r="GA326" s="128"/>
      <c r="GB326" s="128"/>
      <c r="GC326" s="128"/>
      <c r="GD326" s="128"/>
      <c r="GE326" s="128"/>
      <c r="GF326" s="128"/>
      <c r="GG326" s="128"/>
      <c r="GH326" s="128"/>
      <c r="GI326" s="128"/>
      <c r="GJ326" s="128"/>
      <c r="GK326" s="128"/>
      <c r="GL326" s="128"/>
      <c r="GM326" s="128"/>
      <c r="GN326" s="128"/>
      <c r="GO326" s="128"/>
      <c r="GP326" s="128"/>
      <c r="GQ326" s="128"/>
      <c r="GR326" s="128"/>
      <c r="GS326" s="128"/>
      <c r="GT326" s="128"/>
      <c r="GU326" s="128"/>
      <c r="GV326" s="128"/>
      <c r="GW326" s="128"/>
      <c r="GX326" s="128"/>
      <c r="GY326" s="128"/>
      <c r="GZ326" s="128"/>
      <c r="HA326" s="128"/>
      <c r="HB326" s="128"/>
      <c r="HC326" s="128"/>
      <c r="HD326" s="128"/>
      <c r="HE326" s="128"/>
      <c r="HF326" s="128"/>
      <c r="HG326" s="128"/>
      <c r="HH326" s="128"/>
      <c r="HI326" s="128"/>
      <c r="HJ326" s="128"/>
      <c r="HK326" s="128"/>
      <c r="HL326" s="128"/>
      <c r="HM326" s="128"/>
      <c r="HN326" s="128"/>
      <c r="HO326" s="128"/>
      <c r="HP326" s="128"/>
      <c r="HQ326" s="128"/>
      <c r="HR326" s="128"/>
      <c r="HS326" s="128"/>
      <c r="HT326" s="128"/>
      <c r="HU326" s="128"/>
      <c r="HV326" s="128"/>
      <c r="HW326" s="128"/>
      <c r="HX326" s="128"/>
      <c r="HY326" s="128"/>
      <c r="HZ326" s="128"/>
      <c r="IA326" s="128"/>
      <c r="IB326" s="128"/>
      <c r="IC326" s="128"/>
      <c r="ID326" s="128"/>
      <c r="IE326" s="128"/>
      <c r="IF326" s="128"/>
      <c r="IG326" s="128"/>
      <c r="IH326" s="128"/>
      <c r="II326" s="128"/>
      <c r="IJ326" s="128"/>
      <c r="IK326" s="128"/>
      <c r="IL326" s="128"/>
      <c r="IM326" s="128"/>
      <c r="IN326" s="128"/>
      <c r="IO326" s="128"/>
      <c r="IP326" s="128"/>
      <c r="IQ326" s="128"/>
      <c r="IR326" s="128"/>
      <c r="IS326" s="128"/>
      <c r="IT326" s="128"/>
      <c r="IU326" s="128"/>
      <c r="IV326" s="128"/>
      <c r="IW326" s="128"/>
      <c r="IX326" s="128"/>
      <c r="IY326" s="128"/>
      <c r="IZ326" s="128"/>
      <c r="JA326" s="128"/>
    </row>
    <row r="327" spans="2:297" s="17" customFormat="1" x14ac:dyDescent="0.25">
      <c r="B327" s="33"/>
      <c r="F327" s="35"/>
      <c r="G327" s="111"/>
      <c r="H327" s="33"/>
      <c r="I327" s="33"/>
      <c r="J327" s="42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  <c r="Z327" s="128"/>
      <c r="AA327" s="128"/>
      <c r="AB327" s="128"/>
      <c r="AC327" s="128"/>
      <c r="AD327" s="128"/>
      <c r="AE327" s="128"/>
      <c r="AF327" s="128"/>
      <c r="AG327" s="128"/>
      <c r="AH327" s="128"/>
      <c r="AI327" s="128"/>
      <c r="AJ327" s="128"/>
      <c r="AK327" s="128"/>
      <c r="AL327" s="128"/>
      <c r="AM327" s="128"/>
      <c r="AN327" s="128"/>
      <c r="AO327" s="128"/>
      <c r="AP327" s="128"/>
      <c r="AQ327" s="128"/>
      <c r="AR327" s="128"/>
      <c r="AS327" s="128"/>
      <c r="AT327" s="128"/>
      <c r="AU327" s="128"/>
      <c r="AV327" s="128"/>
      <c r="AW327" s="128"/>
      <c r="AX327" s="128"/>
      <c r="AY327" s="128"/>
      <c r="AZ327" s="128"/>
      <c r="BA327" s="128"/>
      <c r="BB327" s="128"/>
      <c r="BC327" s="128"/>
      <c r="BD327" s="128"/>
      <c r="BE327" s="128"/>
      <c r="BF327" s="128"/>
      <c r="BG327" s="128"/>
      <c r="BH327" s="128"/>
      <c r="BI327" s="128"/>
      <c r="BJ327" s="128"/>
      <c r="BK327" s="128"/>
      <c r="BL327" s="128"/>
      <c r="BM327" s="42"/>
      <c r="BN327" s="42"/>
      <c r="BO327" s="42"/>
      <c r="BP327" s="42"/>
      <c r="BQ327" s="42"/>
      <c r="BR327" s="42"/>
      <c r="BS327" s="42"/>
      <c r="BT327" s="42"/>
      <c r="BU327" s="42"/>
      <c r="BV327" s="42"/>
      <c r="BW327" s="42"/>
      <c r="BX327" s="42"/>
      <c r="BY327" s="42"/>
      <c r="BZ327" s="128"/>
      <c r="CA327" s="128"/>
      <c r="CB327" s="128"/>
      <c r="CC327" s="128"/>
      <c r="CD327" s="128"/>
      <c r="CE327" s="128"/>
      <c r="CF327" s="128"/>
      <c r="CG327" s="128"/>
      <c r="CH327" s="128"/>
      <c r="CI327" s="128"/>
      <c r="CJ327" s="128"/>
      <c r="CK327" s="128"/>
      <c r="CL327" s="128"/>
      <c r="CM327" s="128"/>
      <c r="CN327" s="128"/>
      <c r="CO327" s="128"/>
      <c r="CP327" s="128"/>
      <c r="CQ327" s="128"/>
      <c r="CR327" s="128"/>
      <c r="CS327" s="128"/>
      <c r="CT327" s="128"/>
      <c r="CU327" s="128"/>
      <c r="CV327" s="128"/>
      <c r="CW327" s="42"/>
      <c r="CX327" s="128"/>
      <c r="CY327" s="128"/>
      <c r="CZ327" s="128"/>
      <c r="DA327" s="128"/>
      <c r="DB327" s="128"/>
      <c r="DC327" s="128"/>
      <c r="DD327" s="128"/>
      <c r="DE327" s="128"/>
      <c r="DF327" s="128"/>
      <c r="DG327" s="128"/>
      <c r="DH327" s="128"/>
      <c r="DI327" s="128"/>
      <c r="DJ327" s="128"/>
      <c r="DK327" s="128"/>
      <c r="DL327" s="128"/>
      <c r="DM327" s="128"/>
      <c r="DN327" s="128"/>
      <c r="DO327" s="128"/>
      <c r="DP327" s="128"/>
      <c r="DQ327" s="128"/>
      <c r="DR327" s="128"/>
      <c r="DS327" s="128"/>
      <c r="DT327" s="128"/>
      <c r="DU327" s="128"/>
      <c r="DV327" s="128"/>
      <c r="DW327" s="128"/>
      <c r="DX327" s="128"/>
      <c r="DY327" s="128"/>
      <c r="DZ327" s="128"/>
      <c r="EA327" s="128"/>
      <c r="EB327" s="128"/>
      <c r="EC327" s="128"/>
      <c r="ED327" s="128"/>
      <c r="EE327" s="128"/>
      <c r="EF327" s="128"/>
      <c r="EG327" s="42"/>
      <c r="EH327" s="128"/>
      <c r="EI327" s="128"/>
      <c r="EJ327" s="128"/>
      <c r="EK327" s="128"/>
      <c r="EL327" s="128"/>
      <c r="EM327" s="128"/>
      <c r="EN327" s="128"/>
      <c r="EO327" s="128"/>
      <c r="EP327" s="128"/>
      <c r="EQ327" s="128"/>
      <c r="ER327" s="128"/>
      <c r="ES327" s="128"/>
      <c r="ET327" s="128"/>
      <c r="EU327" s="128"/>
      <c r="EV327" s="128"/>
      <c r="EW327" s="128"/>
      <c r="EX327" s="128"/>
      <c r="EY327" s="128"/>
      <c r="EZ327" s="128"/>
      <c r="FA327" s="128"/>
      <c r="FB327" s="128"/>
      <c r="FC327" s="128"/>
      <c r="FD327" s="128"/>
      <c r="FE327" s="128"/>
      <c r="FF327" s="128"/>
      <c r="FG327" s="128"/>
      <c r="FH327" s="128"/>
      <c r="FI327" s="128"/>
      <c r="FJ327" s="128"/>
      <c r="FK327" s="128"/>
      <c r="FL327" s="128"/>
      <c r="FM327" s="128"/>
      <c r="FN327" s="128"/>
      <c r="FO327" s="128"/>
      <c r="FP327" s="128"/>
      <c r="FQ327" s="42"/>
      <c r="FR327" s="42"/>
      <c r="FS327" s="42"/>
      <c r="FT327" s="42"/>
      <c r="FU327" s="42"/>
      <c r="FV327" s="128"/>
      <c r="FW327" s="128"/>
      <c r="FX327" s="128"/>
      <c r="FY327" s="128"/>
      <c r="FZ327" s="128"/>
      <c r="GA327" s="128"/>
      <c r="GB327" s="128"/>
      <c r="GC327" s="128"/>
      <c r="GD327" s="128"/>
      <c r="GE327" s="128"/>
      <c r="GF327" s="128"/>
      <c r="GG327" s="128"/>
      <c r="GH327" s="128"/>
      <c r="GI327" s="128"/>
      <c r="GJ327" s="128"/>
      <c r="GK327" s="128"/>
      <c r="GL327" s="128"/>
      <c r="GM327" s="128"/>
      <c r="GN327" s="128"/>
      <c r="GO327" s="128"/>
      <c r="GP327" s="128"/>
      <c r="GQ327" s="128"/>
      <c r="GR327" s="128"/>
      <c r="GS327" s="128"/>
      <c r="GT327" s="128"/>
      <c r="GU327" s="128"/>
      <c r="GV327" s="128"/>
      <c r="GW327" s="128"/>
      <c r="GX327" s="128"/>
      <c r="GY327" s="128"/>
      <c r="GZ327" s="128"/>
      <c r="HA327" s="128"/>
      <c r="HB327" s="128"/>
      <c r="HC327" s="128"/>
      <c r="HD327" s="128"/>
      <c r="HE327" s="128"/>
      <c r="HF327" s="128"/>
      <c r="HG327" s="128"/>
      <c r="HH327" s="128"/>
      <c r="HI327" s="128"/>
      <c r="HJ327" s="128"/>
      <c r="HK327" s="128"/>
      <c r="HL327" s="128"/>
      <c r="HM327" s="128"/>
      <c r="HN327" s="128"/>
      <c r="HO327" s="128"/>
      <c r="HP327" s="128"/>
      <c r="HQ327" s="128"/>
      <c r="HR327" s="128"/>
      <c r="HS327" s="128"/>
      <c r="HT327" s="128"/>
      <c r="HU327" s="128"/>
      <c r="HV327" s="128"/>
      <c r="HW327" s="128"/>
      <c r="HX327" s="128"/>
      <c r="HY327" s="128"/>
      <c r="HZ327" s="128"/>
      <c r="IA327" s="128"/>
      <c r="IB327" s="128"/>
      <c r="IC327" s="128"/>
      <c r="ID327" s="128"/>
      <c r="IE327" s="128"/>
      <c r="IF327" s="128"/>
      <c r="IG327" s="128"/>
      <c r="IH327" s="128"/>
      <c r="II327" s="128"/>
      <c r="IJ327" s="128"/>
      <c r="IK327" s="128"/>
      <c r="IL327" s="128"/>
      <c r="IM327" s="128"/>
      <c r="IN327" s="128"/>
      <c r="IO327" s="128"/>
      <c r="IP327" s="128"/>
      <c r="IQ327" s="128"/>
      <c r="IR327" s="128"/>
      <c r="IS327" s="128"/>
      <c r="IT327" s="128"/>
      <c r="IU327" s="128"/>
      <c r="IV327" s="128"/>
      <c r="IW327" s="128"/>
      <c r="IX327" s="128"/>
      <c r="IY327" s="128"/>
      <c r="IZ327" s="128"/>
      <c r="JA327" s="128"/>
    </row>
    <row r="328" spans="2:297" s="17" customFormat="1" x14ac:dyDescent="0.25">
      <c r="B328" s="33"/>
      <c r="F328" s="35"/>
      <c r="G328" s="111"/>
      <c r="H328" s="33"/>
      <c r="I328" s="33"/>
      <c r="J328" s="42"/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8"/>
      <c r="V328" s="128"/>
      <c r="W328" s="128"/>
      <c r="X328" s="128"/>
      <c r="Y328" s="128"/>
      <c r="Z328" s="128"/>
      <c r="AA328" s="128"/>
      <c r="AB328" s="128"/>
      <c r="AC328" s="128"/>
      <c r="AD328" s="128"/>
      <c r="AE328" s="128"/>
      <c r="AF328" s="128"/>
      <c r="AG328" s="128"/>
      <c r="AH328" s="128"/>
      <c r="AI328" s="128"/>
      <c r="AJ328" s="128"/>
      <c r="AK328" s="128"/>
      <c r="AL328" s="128"/>
      <c r="AM328" s="128"/>
      <c r="AN328" s="128"/>
      <c r="AO328" s="128"/>
      <c r="AP328" s="128"/>
      <c r="AQ328" s="128"/>
      <c r="AR328" s="128"/>
      <c r="AS328" s="128"/>
      <c r="AT328" s="128"/>
      <c r="AU328" s="128"/>
      <c r="AV328" s="128"/>
      <c r="AW328" s="128"/>
      <c r="AX328" s="128"/>
      <c r="AY328" s="128"/>
      <c r="AZ328" s="128"/>
      <c r="BA328" s="128"/>
      <c r="BB328" s="128"/>
      <c r="BC328" s="128"/>
      <c r="BD328" s="128"/>
      <c r="BE328" s="128"/>
      <c r="BF328" s="128"/>
      <c r="BG328" s="128"/>
      <c r="BH328" s="128"/>
      <c r="BI328" s="128"/>
      <c r="BJ328" s="128"/>
      <c r="BK328" s="128"/>
      <c r="BL328" s="128"/>
      <c r="BM328" s="42"/>
      <c r="BN328" s="42"/>
      <c r="BO328" s="42"/>
      <c r="BP328" s="42"/>
      <c r="BQ328" s="42"/>
      <c r="BR328" s="42"/>
      <c r="BS328" s="42"/>
      <c r="BT328" s="42"/>
      <c r="BU328" s="42"/>
      <c r="BV328" s="42"/>
      <c r="BW328" s="42"/>
      <c r="BX328" s="42"/>
      <c r="BY328" s="42"/>
      <c r="BZ328" s="128"/>
      <c r="CA328" s="128"/>
      <c r="CB328" s="128"/>
      <c r="CC328" s="128"/>
      <c r="CD328" s="128"/>
      <c r="CE328" s="128"/>
      <c r="CF328" s="128"/>
      <c r="CG328" s="128"/>
      <c r="CH328" s="128"/>
      <c r="CI328" s="128"/>
      <c r="CJ328" s="128"/>
      <c r="CK328" s="128"/>
      <c r="CL328" s="128"/>
      <c r="CM328" s="128"/>
      <c r="CN328" s="128"/>
      <c r="CO328" s="128"/>
      <c r="CP328" s="128"/>
      <c r="CQ328" s="128"/>
      <c r="CR328" s="128"/>
      <c r="CS328" s="128"/>
      <c r="CT328" s="128"/>
      <c r="CU328" s="128"/>
      <c r="CV328" s="128"/>
      <c r="CW328" s="42"/>
      <c r="CX328" s="128"/>
      <c r="CY328" s="128"/>
      <c r="CZ328" s="128"/>
      <c r="DA328" s="128"/>
      <c r="DB328" s="128"/>
      <c r="DC328" s="128"/>
      <c r="DD328" s="128"/>
      <c r="DE328" s="128"/>
      <c r="DF328" s="128"/>
      <c r="DG328" s="128"/>
      <c r="DH328" s="128"/>
      <c r="DI328" s="128"/>
      <c r="DJ328" s="128"/>
      <c r="DK328" s="128"/>
      <c r="DL328" s="128"/>
      <c r="DM328" s="128"/>
      <c r="DN328" s="128"/>
      <c r="DO328" s="128"/>
      <c r="DP328" s="128"/>
      <c r="DQ328" s="128"/>
      <c r="DR328" s="128"/>
      <c r="DS328" s="128"/>
      <c r="DT328" s="128"/>
      <c r="DU328" s="128"/>
      <c r="DV328" s="128"/>
      <c r="DW328" s="128"/>
      <c r="DX328" s="128"/>
      <c r="DY328" s="128"/>
      <c r="DZ328" s="128"/>
      <c r="EA328" s="128"/>
      <c r="EB328" s="128"/>
      <c r="EC328" s="128"/>
      <c r="ED328" s="128"/>
      <c r="EE328" s="128"/>
      <c r="EF328" s="128"/>
      <c r="EG328" s="42"/>
      <c r="EH328" s="128"/>
      <c r="EI328" s="128"/>
      <c r="EJ328" s="128"/>
      <c r="EK328" s="128"/>
      <c r="EL328" s="128"/>
      <c r="EM328" s="128"/>
      <c r="EN328" s="128"/>
      <c r="EO328" s="128"/>
      <c r="EP328" s="128"/>
      <c r="EQ328" s="128"/>
      <c r="ER328" s="128"/>
      <c r="ES328" s="128"/>
      <c r="ET328" s="128"/>
      <c r="EU328" s="128"/>
      <c r="EV328" s="128"/>
      <c r="EW328" s="128"/>
      <c r="EX328" s="128"/>
      <c r="EY328" s="128"/>
      <c r="EZ328" s="128"/>
      <c r="FA328" s="128"/>
      <c r="FB328" s="128"/>
      <c r="FC328" s="128"/>
      <c r="FD328" s="128"/>
      <c r="FE328" s="128"/>
      <c r="FF328" s="128"/>
      <c r="FG328" s="128"/>
      <c r="FH328" s="128"/>
      <c r="FI328" s="128"/>
      <c r="FJ328" s="128"/>
      <c r="FK328" s="128"/>
      <c r="FL328" s="128"/>
      <c r="FM328" s="128"/>
      <c r="FN328" s="128"/>
      <c r="FO328" s="128"/>
      <c r="FP328" s="128"/>
      <c r="FQ328" s="42"/>
      <c r="FR328" s="42"/>
      <c r="FS328" s="42"/>
      <c r="FT328" s="42"/>
      <c r="FU328" s="42"/>
      <c r="FV328" s="128"/>
      <c r="FW328" s="128"/>
      <c r="FX328" s="128"/>
      <c r="FY328" s="128"/>
      <c r="FZ328" s="128"/>
      <c r="GA328" s="128"/>
      <c r="GB328" s="128"/>
      <c r="GC328" s="128"/>
      <c r="GD328" s="128"/>
      <c r="GE328" s="128"/>
      <c r="GF328" s="128"/>
      <c r="GG328" s="128"/>
      <c r="GH328" s="128"/>
      <c r="GI328" s="128"/>
      <c r="GJ328" s="128"/>
      <c r="GK328" s="128"/>
      <c r="GL328" s="128"/>
      <c r="GM328" s="128"/>
      <c r="GN328" s="128"/>
      <c r="GO328" s="128"/>
      <c r="GP328" s="128"/>
      <c r="GQ328" s="128"/>
      <c r="GR328" s="128"/>
      <c r="GS328" s="128"/>
      <c r="GT328" s="128"/>
      <c r="GU328" s="128"/>
      <c r="GV328" s="128"/>
      <c r="GW328" s="128"/>
      <c r="GX328" s="128"/>
      <c r="GY328" s="128"/>
      <c r="GZ328" s="128"/>
      <c r="HA328" s="128"/>
      <c r="HB328" s="128"/>
      <c r="HC328" s="128"/>
      <c r="HD328" s="128"/>
      <c r="HE328" s="128"/>
      <c r="HF328" s="128"/>
      <c r="HG328" s="128"/>
      <c r="HH328" s="128"/>
      <c r="HI328" s="128"/>
      <c r="HJ328" s="128"/>
      <c r="HK328" s="128"/>
      <c r="HL328" s="128"/>
      <c r="HM328" s="128"/>
      <c r="HN328" s="128"/>
      <c r="HO328" s="128"/>
      <c r="HP328" s="128"/>
      <c r="HQ328" s="128"/>
      <c r="HR328" s="128"/>
      <c r="HS328" s="128"/>
      <c r="HT328" s="128"/>
      <c r="HU328" s="128"/>
      <c r="HV328" s="128"/>
      <c r="HW328" s="128"/>
      <c r="HX328" s="128"/>
      <c r="HY328" s="128"/>
      <c r="HZ328" s="128"/>
      <c r="IA328" s="128"/>
      <c r="IB328" s="128"/>
      <c r="IC328" s="128"/>
      <c r="ID328" s="128"/>
      <c r="IE328" s="128"/>
      <c r="IF328" s="128"/>
      <c r="IG328" s="128"/>
      <c r="IH328" s="128"/>
      <c r="II328" s="128"/>
      <c r="IJ328" s="128"/>
      <c r="IK328" s="128"/>
      <c r="IL328" s="128"/>
      <c r="IM328" s="128"/>
      <c r="IN328" s="128"/>
      <c r="IO328" s="128"/>
      <c r="IP328" s="128"/>
      <c r="IQ328" s="128"/>
      <c r="IR328" s="128"/>
      <c r="IS328" s="128"/>
      <c r="IT328" s="128"/>
      <c r="IU328" s="128"/>
      <c r="IV328" s="128"/>
      <c r="IW328" s="128"/>
      <c r="IX328" s="128"/>
      <c r="IY328" s="128"/>
      <c r="IZ328" s="128"/>
      <c r="JA328" s="128"/>
    </row>
    <row r="329" spans="2:297" s="17" customFormat="1" x14ac:dyDescent="0.25">
      <c r="B329" s="33"/>
      <c r="F329" s="35"/>
      <c r="G329" s="111"/>
      <c r="H329" s="33"/>
      <c r="I329" s="33"/>
      <c r="J329" s="42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  <c r="Z329" s="128"/>
      <c r="AA329" s="128"/>
      <c r="AB329" s="128"/>
      <c r="AC329" s="128"/>
      <c r="AD329" s="128"/>
      <c r="AE329" s="128"/>
      <c r="AF329" s="128"/>
      <c r="AG329" s="128"/>
      <c r="AH329" s="128"/>
      <c r="AI329" s="128"/>
      <c r="AJ329" s="128"/>
      <c r="AK329" s="128"/>
      <c r="AL329" s="128"/>
      <c r="AM329" s="128"/>
      <c r="AN329" s="128"/>
      <c r="AO329" s="128"/>
      <c r="AP329" s="128"/>
      <c r="AQ329" s="128"/>
      <c r="AR329" s="128"/>
      <c r="AS329" s="128"/>
      <c r="AT329" s="128"/>
      <c r="AU329" s="128"/>
      <c r="AV329" s="128"/>
      <c r="AW329" s="128"/>
      <c r="AX329" s="128"/>
      <c r="AY329" s="128"/>
      <c r="AZ329" s="128"/>
      <c r="BA329" s="128"/>
      <c r="BB329" s="128"/>
      <c r="BC329" s="128"/>
      <c r="BD329" s="128"/>
      <c r="BE329" s="128"/>
      <c r="BF329" s="128"/>
      <c r="BG329" s="128"/>
      <c r="BH329" s="128"/>
      <c r="BI329" s="128"/>
      <c r="BJ329" s="128"/>
      <c r="BK329" s="128"/>
      <c r="BL329" s="128"/>
      <c r="BM329" s="42"/>
      <c r="BN329" s="42"/>
      <c r="BO329" s="42"/>
      <c r="BP329" s="42"/>
      <c r="BQ329" s="42"/>
      <c r="BR329" s="42"/>
      <c r="BS329" s="42"/>
      <c r="BT329" s="42"/>
      <c r="BU329" s="42"/>
      <c r="BV329" s="42"/>
      <c r="BW329" s="42"/>
      <c r="BX329" s="42"/>
      <c r="BY329" s="42"/>
      <c r="BZ329" s="128"/>
      <c r="CA329" s="128"/>
      <c r="CB329" s="128"/>
      <c r="CC329" s="128"/>
      <c r="CD329" s="128"/>
      <c r="CE329" s="128"/>
      <c r="CF329" s="128"/>
      <c r="CG329" s="128"/>
      <c r="CH329" s="128"/>
      <c r="CI329" s="128"/>
      <c r="CJ329" s="128"/>
      <c r="CK329" s="128"/>
      <c r="CL329" s="128"/>
      <c r="CM329" s="128"/>
      <c r="CN329" s="128"/>
      <c r="CO329" s="128"/>
      <c r="CP329" s="128"/>
      <c r="CQ329" s="128"/>
      <c r="CR329" s="128"/>
      <c r="CS329" s="128"/>
      <c r="CT329" s="128"/>
      <c r="CU329" s="128"/>
      <c r="CV329" s="128"/>
      <c r="CW329" s="42"/>
      <c r="CX329" s="128"/>
      <c r="CY329" s="128"/>
      <c r="CZ329" s="128"/>
      <c r="DA329" s="128"/>
      <c r="DB329" s="128"/>
      <c r="DC329" s="128"/>
      <c r="DD329" s="128"/>
      <c r="DE329" s="128"/>
      <c r="DF329" s="128"/>
      <c r="DG329" s="128"/>
      <c r="DH329" s="128"/>
      <c r="DI329" s="128"/>
      <c r="DJ329" s="128"/>
      <c r="DK329" s="128"/>
      <c r="DL329" s="128"/>
      <c r="DM329" s="128"/>
      <c r="DN329" s="128"/>
      <c r="DO329" s="128"/>
      <c r="DP329" s="128"/>
      <c r="DQ329" s="128"/>
      <c r="DR329" s="128"/>
      <c r="DS329" s="128"/>
      <c r="DT329" s="128"/>
      <c r="DU329" s="128"/>
      <c r="DV329" s="128"/>
      <c r="DW329" s="128"/>
      <c r="DX329" s="128"/>
      <c r="DY329" s="128"/>
      <c r="DZ329" s="128"/>
      <c r="EA329" s="128"/>
      <c r="EB329" s="128"/>
      <c r="EC329" s="128"/>
      <c r="ED329" s="128"/>
      <c r="EE329" s="128"/>
      <c r="EF329" s="128"/>
      <c r="EG329" s="42"/>
      <c r="EH329" s="128"/>
      <c r="EI329" s="128"/>
      <c r="EJ329" s="128"/>
      <c r="EK329" s="128"/>
      <c r="EL329" s="128"/>
      <c r="EM329" s="128"/>
      <c r="EN329" s="128"/>
      <c r="EO329" s="128"/>
      <c r="EP329" s="128"/>
      <c r="EQ329" s="128"/>
      <c r="ER329" s="128"/>
      <c r="ES329" s="128"/>
      <c r="ET329" s="128"/>
      <c r="EU329" s="128"/>
      <c r="EV329" s="128"/>
      <c r="EW329" s="128"/>
      <c r="EX329" s="128"/>
      <c r="EY329" s="128"/>
      <c r="EZ329" s="128"/>
      <c r="FA329" s="128"/>
      <c r="FB329" s="128"/>
      <c r="FC329" s="128"/>
      <c r="FD329" s="128"/>
      <c r="FE329" s="128"/>
      <c r="FF329" s="128"/>
      <c r="FG329" s="128"/>
      <c r="FH329" s="128"/>
      <c r="FI329" s="128"/>
      <c r="FJ329" s="128"/>
      <c r="FK329" s="128"/>
      <c r="FL329" s="128"/>
      <c r="FM329" s="128"/>
      <c r="FN329" s="128"/>
      <c r="FO329" s="128"/>
      <c r="FP329" s="128"/>
      <c r="FQ329" s="42"/>
      <c r="FR329" s="42"/>
      <c r="FS329" s="42"/>
      <c r="FT329" s="42"/>
      <c r="FU329" s="42"/>
      <c r="FV329" s="128"/>
      <c r="FW329" s="128"/>
      <c r="FX329" s="128"/>
      <c r="FY329" s="128"/>
      <c r="FZ329" s="128"/>
      <c r="GA329" s="128"/>
      <c r="GB329" s="128"/>
      <c r="GC329" s="128"/>
      <c r="GD329" s="128"/>
      <c r="GE329" s="128"/>
      <c r="GF329" s="128"/>
      <c r="GG329" s="128"/>
      <c r="GH329" s="128"/>
      <c r="GI329" s="128"/>
      <c r="GJ329" s="128"/>
      <c r="GK329" s="128"/>
      <c r="GL329" s="128"/>
      <c r="GM329" s="128"/>
      <c r="GN329" s="128"/>
      <c r="GO329" s="128"/>
      <c r="GP329" s="128"/>
      <c r="GQ329" s="128"/>
      <c r="GR329" s="128"/>
      <c r="GS329" s="128"/>
      <c r="GT329" s="128"/>
      <c r="GU329" s="128"/>
      <c r="GV329" s="128"/>
      <c r="GW329" s="128"/>
      <c r="GX329" s="128"/>
      <c r="GY329" s="128"/>
      <c r="GZ329" s="128"/>
      <c r="HA329" s="128"/>
      <c r="HB329" s="128"/>
      <c r="HC329" s="128"/>
      <c r="HD329" s="128"/>
      <c r="HE329" s="128"/>
      <c r="HF329" s="128"/>
      <c r="HG329" s="128"/>
      <c r="HH329" s="128"/>
      <c r="HI329" s="128"/>
      <c r="HJ329" s="128"/>
      <c r="HK329" s="128"/>
      <c r="HL329" s="128"/>
      <c r="HM329" s="128"/>
      <c r="HN329" s="128"/>
      <c r="HO329" s="128"/>
      <c r="HP329" s="128"/>
      <c r="HQ329" s="128"/>
      <c r="HR329" s="128"/>
      <c r="HS329" s="128"/>
      <c r="HT329" s="128"/>
      <c r="HU329" s="128"/>
      <c r="HV329" s="128"/>
      <c r="HW329" s="128"/>
      <c r="HX329" s="128"/>
      <c r="HY329" s="128"/>
      <c r="HZ329" s="128"/>
      <c r="IA329" s="128"/>
      <c r="IB329" s="128"/>
      <c r="IC329" s="128"/>
      <c r="ID329" s="128"/>
      <c r="IE329" s="128"/>
      <c r="IF329" s="128"/>
      <c r="IG329" s="128"/>
      <c r="IH329" s="128"/>
      <c r="II329" s="128"/>
      <c r="IJ329" s="128"/>
      <c r="IK329" s="128"/>
      <c r="IL329" s="128"/>
      <c r="IM329" s="128"/>
      <c r="IN329" s="128"/>
      <c r="IO329" s="128"/>
      <c r="IP329" s="128"/>
      <c r="IQ329" s="128"/>
      <c r="IR329" s="128"/>
      <c r="IS329" s="128"/>
      <c r="IT329" s="128"/>
      <c r="IU329" s="128"/>
      <c r="IV329" s="128"/>
      <c r="IW329" s="128"/>
      <c r="IX329" s="128"/>
      <c r="IY329" s="128"/>
      <c r="IZ329" s="128"/>
      <c r="JA329" s="128"/>
    </row>
    <row r="330" spans="2:297" s="17" customFormat="1" x14ac:dyDescent="0.25">
      <c r="B330" s="33"/>
      <c r="F330" s="35"/>
      <c r="G330" s="111"/>
      <c r="H330" s="33"/>
      <c r="I330" s="33"/>
      <c r="J330" s="42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  <c r="Z330" s="128"/>
      <c r="AA330" s="128"/>
      <c r="AB330" s="128"/>
      <c r="AC330" s="128"/>
      <c r="AD330" s="128"/>
      <c r="AE330" s="128"/>
      <c r="AF330" s="128"/>
      <c r="AG330" s="128"/>
      <c r="AH330" s="128"/>
      <c r="AI330" s="128"/>
      <c r="AJ330" s="128"/>
      <c r="AK330" s="128"/>
      <c r="AL330" s="128"/>
      <c r="AM330" s="128"/>
      <c r="AN330" s="128"/>
      <c r="AO330" s="128"/>
      <c r="AP330" s="128"/>
      <c r="AQ330" s="128"/>
      <c r="AR330" s="128"/>
      <c r="AS330" s="128"/>
      <c r="AT330" s="128"/>
      <c r="AU330" s="128"/>
      <c r="AV330" s="128"/>
      <c r="AW330" s="128"/>
      <c r="AX330" s="128"/>
      <c r="AY330" s="128"/>
      <c r="AZ330" s="128"/>
      <c r="BA330" s="128"/>
      <c r="BB330" s="128"/>
      <c r="BC330" s="128"/>
      <c r="BD330" s="128"/>
      <c r="BE330" s="128"/>
      <c r="BF330" s="128"/>
      <c r="BG330" s="128"/>
      <c r="BH330" s="128"/>
      <c r="BI330" s="128"/>
      <c r="BJ330" s="128"/>
      <c r="BK330" s="128"/>
      <c r="BL330" s="128"/>
      <c r="BM330" s="42"/>
      <c r="BN330" s="42"/>
      <c r="BO330" s="42"/>
      <c r="BP330" s="42"/>
      <c r="BQ330" s="42"/>
      <c r="BR330" s="42"/>
      <c r="BS330" s="42"/>
      <c r="BT330" s="42"/>
      <c r="BU330" s="42"/>
      <c r="BV330" s="42"/>
      <c r="BW330" s="42"/>
      <c r="BX330" s="42"/>
      <c r="BY330" s="42"/>
      <c r="BZ330" s="128"/>
      <c r="CA330" s="128"/>
      <c r="CB330" s="128"/>
      <c r="CC330" s="128"/>
      <c r="CD330" s="128"/>
      <c r="CE330" s="128"/>
      <c r="CF330" s="128"/>
      <c r="CG330" s="128"/>
      <c r="CH330" s="128"/>
      <c r="CI330" s="128"/>
      <c r="CJ330" s="128"/>
      <c r="CK330" s="128"/>
      <c r="CL330" s="128"/>
      <c r="CM330" s="128"/>
      <c r="CN330" s="128"/>
      <c r="CO330" s="128"/>
      <c r="CP330" s="128"/>
      <c r="CQ330" s="128"/>
      <c r="CR330" s="128"/>
      <c r="CS330" s="128"/>
      <c r="CT330" s="128"/>
      <c r="CU330" s="128"/>
      <c r="CV330" s="128"/>
      <c r="CW330" s="42"/>
      <c r="CX330" s="128"/>
      <c r="CY330" s="128"/>
      <c r="CZ330" s="128"/>
      <c r="DA330" s="128"/>
      <c r="DB330" s="128"/>
      <c r="DC330" s="128"/>
      <c r="DD330" s="128"/>
      <c r="DE330" s="128"/>
      <c r="DF330" s="128"/>
      <c r="DG330" s="128"/>
      <c r="DH330" s="128"/>
      <c r="DI330" s="128"/>
      <c r="DJ330" s="128"/>
      <c r="DK330" s="128"/>
      <c r="DL330" s="128"/>
      <c r="DM330" s="128"/>
      <c r="DN330" s="128"/>
      <c r="DO330" s="128"/>
      <c r="DP330" s="128"/>
      <c r="DQ330" s="128"/>
      <c r="DR330" s="128"/>
      <c r="DS330" s="128"/>
      <c r="DT330" s="128"/>
      <c r="DU330" s="128"/>
      <c r="DV330" s="128"/>
      <c r="DW330" s="128"/>
      <c r="DX330" s="128"/>
      <c r="DY330" s="128"/>
      <c r="DZ330" s="128"/>
      <c r="EA330" s="128"/>
      <c r="EB330" s="128"/>
      <c r="EC330" s="128"/>
      <c r="ED330" s="128"/>
      <c r="EE330" s="128"/>
      <c r="EF330" s="128"/>
      <c r="EG330" s="42"/>
      <c r="EH330" s="128"/>
      <c r="EI330" s="128"/>
      <c r="EJ330" s="128"/>
      <c r="EK330" s="128"/>
      <c r="EL330" s="128"/>
      <c r="EM330" s="128"/>
      <c r="EN330" s="128"/>
      <c r="EO330" s="128"/>
      <c r="EP330" s="128"/>
      <c r="EQ330" s="128"/>
      <c r="ER330" s="128"/>
      <c r="ES330" s="128"/>
      <c r="ET330" s="128"/>
      <c r="EU330" s="128"/>
      <c r="EV330" s="128"/>
      <c r="EW330" s="128"/>
      <c r="EX330" s="128"/>
      <c r="EY330" s="128"/>
      <c r="EZ330" s="128"/>
      <c r="FA330" s="128"/>
      <c r="FB330" s="128"/>
      <c r="FC330" s="128"/>
      <c r="FD330" s="128"/>
      <c r="FE330" s="128"/>
      <c r="FF330" s="128"/>
      <c r="FG330" s="128"/>
      <c r="FH330" s="128"/>
      <c r="FI330" s="128"/>
      <c r="FJ330" s="128"/>
      <c r="FK330" s="128"/>
      <c r="FL330" s="128"/>
      <c r="FM330" s="128"/>
      <c r="FN330" s="128"/>
      <c r="FO330" s="128"/>
      <c r="FP330" s="128"/>
      <c r="FQ330" s="42"/>
      <c r="FR330" s="42"/>
      <c r="FS330" s="42"/>
      <c r="FT330" s="42"/>
      <c r="FU330" s="42"/>
      <c r="FV330" s="128"/>
      <c r="FW330" s="128"/>
      <c r="FX330" s="128"/>
      <c r="FY330" s="128"/>
      <c r="FZ330" s="128"/>
      <c r="GA330" s="128"/>
      <c r="GB330" s="128"/>
      <c r="GC330" s="128"/>
      <c r="GD330" s="128"/>
      <c r="GE330" s="128"/>
      <c r="GF330" s="128"/>
      <c r="GG330" s="128"/>
      <c r="GH330" s="128"/>
      <c r="GI330" s="128"/>
      <c r="GJ330" s="128"/>
      <c r="GK330" s="128"/>
      <c r="GL330" s="128"/>
      <c r="GM330" s="128"/>
      <c r="GN330" s="128"/>
      <c r="GO330" s="128"/>
      <c r="GP330" s="128"/>
      <c r="GQ330" s="128"/>
      <c r="GR330" s="128"/>
      <c r="GS330" s="128"/>
      <c r="GT330" s="128"/>
      <c r="GU330" s="128"/>
      <c r="GV330" s="128"/>
      <c r="GW330" s="128"/>
      <c r="GX330" s="128"/>
      <c r="GY330" s="128"/>
      <c r="GZ330" s="128"/>
      <c r="HA330" s="128"/>
      <c r="HB330" s="128"/>
      <c r="HC330" s="128"/>
      <c r="HD330" s="128"/>
      <c r="HE330" s="128"/>
      <c r="HF330" s="128"/>
      <c r="HG330" s="128"/>
      <c r="HH330" s="128"/>
      <c r="HI330" s="128"/>
      <c r="HJ330" s="128"/>
      <c r="HK330" s="128"/>
      <c r="HL330" s="128"/>
      <c r="HM330" s="128"/>
      <c r="HN330" s="128"/>
      <c r="HO330" s="128"/>
      <c r="HP330" s="128"/>
      <c r="HQ330" s="128"/>
      <c r="HR330" s="128"/>
      <c r="HS330" s="128"/>
      <c r="HT330" s="128"/>
      <c r="HU330" s="128"/>
      <c r="HV330" s="128"/>
      <c r="HW330" s="128"/>
      <c r="HX330" s="128"/>
      <c r="HY330" s="128"/>
      <c r="HZ330" s="128"/>
      <c r="IA330" s="128"/>
      <c r="IB330" s="128"/>
      <c r="IC330" s="128"/>
      <c r="ID330" s="128"/>
      <c r="IE330" s="128"/>
      <c r="IF330" s="128"/>
      <c r="IG330" s="128"/>
      <c r="IH330" s="128"/>
      <c r="II330" s="128"/>
      <c r="IJ330" s="128"/>
      <c r="IK330" s="128"/>
      <c r="IL330" s="128"/>
      <c r="IM330" s="128"/>
      <c r="IN330" s="128"/>
      <c r="IO330" s="128"/>
      <c r="IP330" s="128"/>
      <c r="IQ330" s="128"/>
      <c r="IR330" s="128"/>
      <c r="IS330" s="128"/>
      <c r="IT330" s="128"/>
      <c r="IU330" s="128"/>
      <c r="IV330" s="128"/>
      <c r="IW330" s="128"/>
      <c r="IX330" s="128"/>
      <c r="IY330" s="128"/>
      <c r="IZ330" s="128"/>
      <c r="JA330" s="128"/>
    </row>
    <row r="331" spans="2:297" s="17" customFormat="1" x14ac:dyDescent="0.25">
      <c r="B331" s="33"/>
      <c r="F331" s="35"/>
      <c r="G331" s="111"/>
      <c r="H331" s="33"/>
      <c r="I331" s="33"/>
      <c r="J331" s="42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  <c r="Z331" s="128"/>
      <c r="AA331" s="128"/>
      <c r="AB331" s="128"/>
      <c r="AC331" s="128"/>
      <c r="AD331" s="128"/>
      <c r="AE331" s="128"/>
      <c r="AF331" s="128"/>
      <c r="AG331" s="128"/>
      <c r="AH331" s="128"/>
      <c r="AI331" s="128"/>
      <c r="AJ331" s="128"/>
      <c r="AK331" s="128"/>
      <c r="AL331" s="128"/>
      <c r="AM331" s="128"/>
      <c r="AN331" s="128"/>
      <c r="AO331" s="128"/>
      <c r="AP331" s="128"/>
      <c r="AQ331" s="128"/>
      <c r="AR331" s="128"/>
      <c r="AS331" s="128"/>
      <c r="AT331" s="128"/>
      <c r="AU331" s="128"/>
      <c r="AV331" s="128"/>
      <c r="AW331" s="128"/>
      <c r="AX331" s="128"/>
      <c r="AY331" s="128"/>
      <c r="AZ331" s="128"/>
      <c r="BA331" s="128"/>
      <c r="BB331" s="128"/>
      <c r="BC331" s="128"/>
      <c r="BD331" s="128"/>
      <c r="BE331" s="128"/>
      <c r="BF331" s="128"/>
      <c r="BG331" s="128"/>
      <c r="BH331" s="128"/>
      <c r="BI331" s="128"/>
      <c r="BJ331" s="128"/>
      <c r="BK331" s="128"/>
      <c r="BL331" s="128"/>
      <c r="BM331" s="42"/>
      <c r="BN331" s="42"/>
      <c r="BO331" s="42"/>
      <c r="BP331" s="42"/>
      <c r="BQ331" s="42"/>
      <c r="BR331" s="42"/>
      <c r="BS331" s="42"/>
      <c r="BT331" s="42"/>
      <c r="BU331" s="42"/>
      <c r="BV331" s="42"/>
      <c r="BW331" s="42"/>
      <c r="BX331" s="42"/>
      <c r="BY331" s="42"/>
      <c r="BZ331" s="128"/>
      <c r="CA331" s="128"/>
      <c r="CB331" s="128"/>
      <c r="CC331" s="128"/>
      <c r="CD331" s="128"/>
      <c r="CE331" s="128"/>
      <c r="CF331" s="128"/>
      <c r="CG331" s="128"/>
      <c r="CH331" s="128"/>
      <c r="CI331" s="128"/>
      <c r="CJ331" s="128"/>
      <c r="CK331" s="128"/>
      <c r="CL331" s="128"/>
      <c r="CM331" s="128"/>
      <c r="CN331" s="128"/>
      <c r="CO331" s="128"/>
      <c r="CP331" s="128"/>
      <c r="CQ331" s="128"/>
      <c r="CR331" s="128"/>
      <c r="CS331" s="128"/>
      <c r="CT331" s="128"/>
      <c r="CU331" s="128"/>
      <c r="CV331" s="128"/>
      <c r="CW331" s="42"/>
      <c r="CX331" s="128"/>
      <c r="CY331" s="128"/>
      <c r="CZ331" s="128"/>
      <c r="DA331" s="128"/>
      <c r="DB331" s="128"/>
      <c r="DC331" s="128"/>
      <c r="DD331" s="128"/>
      <c r="DE331" s="128"/>
      <c r="DF331" s="128"/>
      <c r="DG331" s="128"/>
      <c r="DH331" s="128"/>
      <c r="DI331" s="128"/>
      <c r="DJ331" s="128"/>
      <c r="DK331" s="128"/>
      <c r="DL331" s="128"/>
      <c r="DM331" s="128"/>
      <c r="DN331" s="128"/>
      <c r="DO331" s="128"/>
      <c r="DP331" s="128"/>
      <c r="DQ331" s="128"/>
      <c r="DR331" s="128"/>
      <c r="DS331" s="128"/>
      <c r="DT331" s="128"/>
      <c r="DU331" s="128"/>
      <c r="DV331" s="128"/>
      <c r="DW331" s="128"/>
      <c r="DX331" s="128"/>
      <c r="DY331" s="128"/>
      <c r="DZ331" s="128"/>
      <c r="EA331" s="128"/>
      <c r="EB331" s="128"/>
      <c r="EC331" s="128"/>
      <c r="ED331" s="128"/>
      <c r="EE331" s="128"/>
      <c r="EF331" s="128"/>
      <c r="EG331" s="42"/>
      <c r="EH331" s="128"/>
      <c r="EI331" s="128"/>
      <c r="EJ331" s="128"/>
      <c r="EK331" s="128"/>
      <c r="EL331" s="128"/>
      <c r="EM331" s="128"/>
      <c r="EN331" s="128"/>
      <c r="EO331" s="128"/>
      <c r="EP331" s="128"/>
      <c r="EQ331" s="128"/>
      <c r="ER331" s="128"/>
      <c r="ES331" s="128"/>
      <c r="ET331" s="128"/>
      <c r="EU331" s="128"/>
      <c r="EV331" s="128"/>
      <c r="EW331" s="128"/>
      <c r="EX331" s="128"/>
      <c r="EY331" s="128"/>
      <c r="EZ331" s="128"/>
      <c r="FA331" s="128"/>
      <c r="FB331" s="128"/>
      <c r="FC331" s="128"/>
      <c r="FD331" s="128"/>
      <c r="FE331" s="128"/>
      <c r="FF331" s="128"/>
      <c r="FG331" s="128"/>
      <c r="FH331" s="128"/>
      <c r="FI331" s="128"/>
      <c r="FJ331" s="128"/>
      <c r="FK331" s="128"/>
      <c r="FL331" s="128"/>
      <c r="FM331" s="128"/>
      <c r="FN331" s="128"/>
      <c r="FO331" s="128"/>
      <c r="FP331" s="128"/>
      <c r="FQ331" s="42"/>
      <c r="FR331" s="42"/>
      <c r="FS331" s="42"/>
      <c r="FT331" s="42"/>
      <c r="FU331" s="42"/>
      <c r="FV331" s="128"/>
      <c r="FW331" s="128"/>
      <c r="FX331" s="128"/>
      <c r="FY331" s="128"/>
      <c r="FZ331" s="128"/>
      <c r="GA331" s="128"/>
      <c r="GB331" s="128"/>
      <c r="GC331" s="128"/>
      <c r="GD331" s="128"/>
      <c r="GE331" s="128"/>
      <c r="GF331" s="128"/>
      <c r="GG331" s="128"/>
      <c r="GH331" s="128"/>
      <c r="GI331" s="128"/>
      <c r="GJ331" s="128"/>
      <c r="GK331" s="128"/>
      <c r="GL331" s="128"/>
      <c r="GM331" s="128"/>
      <c r="GN331" s="128"/>
      <c r="GO331" s="128"/>
      <c r="GP331" s="128"/>
      <c r="GQ331" s="128"/>
      <c r="GR331" s="128"/>
      <c r="GS331" s="128"/>
      <c r="GT331" s="128"/>
      <c r="GU331" s="128"/>
      <c r="GV331" s="128"/>
      <c r="GW331" s="128"/>
      <c r="GX331" s="128"/>
      <c r="GY331" s="128"/>
      <c r="GZ331" s="128"/>
      <c r="HA331" s="128"/>
      <c r="HB331" s="128"/>
      <c r="HC331" s="128"/>
      <c r="HD331" s="128"/>
      <c r="HE331" s="128"/>
      <c r="HF331" s="128"/>
      <c r="HG331" s="128"/>
      <c r="HH331" s="128"/>
      <c r="HI331" s="128"/>
      <c r="HJ331" s="128"/>
      <c r="HK331" s="128"/>
      <c r="HL331" s="128"/>
      <c r="HM331" s="128"/>
      <c r="HN331" s="128"/>
      <c r="HO331" s="128"/>
      <c r="HP331" s="128"/>
      <c r="HQ331" s="128"/>
      <c r="HR331" s="128"/>
      <c r="HS331" s="128"/>
      <c r="HT331" s="128"/>
      <c r="HU331" s="128"/>
      <c r="HV331" s="128"/>
      <c r="HW331" s="128"/>
      <c r="HX331" s="128"/>
      <c r="HY331" s="128"/>
      <c r="HZ331" s="128"/>
      <c r="IA331" s="128"/>
      <c r="IB331" s="128"/>
      <c r="IC331" s="128"/>
      <c r="ID331" s="128"/>
      <c r="IE331" s="128"/>
      <c r="IF331" s="128"/>
      <c r="IG331" s="128"/>
      <c r="IH331" s="128"/>
      <c r="II331" s="128"/>
      <c r="IJ331" s="128"/>
      <c r="IK331" s="128"/>
      <c r="IL331" s="128"/>
      <c r="IM331" s="128"/>
      <c r="IN331" s="128"/>
      <c r="IO331" s="128"/>
      <c r="IP331" s="128"/>
      <c r="IQ331" s="128"/>
      <c r="IR331" s="128"/>
      <c r="IS331" s="128"/>
      <c r="IT331" s="128"/>
      <c r="IU331" s="128"/>
      <c r="IV331" s="128"/>
      <c r="IW331" s="128"/>
      <c r="IX331" s="128"/>
      <c r="IY331" s="128"/>
      <c r="IZ331" s="128"/>
      <c r="JA331" s="128"/>
    </row>
    <row r="332" spans="2:297" s="17" customFormat="1" x14ac:dyDescent="0.25">
      <c r="B332" s="33"/>
      <c r="F332" s="35"/>
      <c r="G332" s="111"/>
      <c r="H332" s="33"/>
      <c r="I332" s="33"/>
      <c r="J332" s="42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  <c r="Z332" s="128"/>
      <c r="AA332" s="128"/>
      <c r="AB332" s="128"/>
      <c r="AC332" s="128"/>
      <c r="AD332" s="128"/>
      <c r="AE332" s="128"/>
      <c r="AF332" s="128"/>
      <c r="AG332" s="128"/>
      <c r="AH332" s="128"/>
      <c r="AI332" s="128"/>
      <c r="AJ332" s="128"/>
      <c r="AK332" s="128"/>
      <c r="AL332" s="128"/>
      <c r="AM332" s="128"/>
      <c r="AN332" s="128"/>
      <c r="AO332" s="128"/>
      <c r="AP332" s="128"/>
      <c r="AQ332" s="128"/>
      <c r="AR332" s="128"/>
      <c r="AS332" s="128"/>
      <c r="AT332" s="128"/>
      <c r="AU332" s="128"/>
      <c r="AV332" s="128"/>
      <c r="AW332" s="128"/>
      <c r="AX332" s="128"/>
      <c r="AY332" s="128"/>
      <c r="AZ332" s="128"/>
      <c r="BA332" s="128"/>
      <c r="BB332" s="128"/>
      <c r="BC332" s="128"/>
      <c r="BD332" s="128"/>
      <c r="BE332" s="128"/>
      <c r="BF332" s="128"/>
      <c r="BG332" s="128"/>
      <c r="BH332" s="128"/>
      <c r="BI332" s="128"/>
      <c r="BJ332" s="128"/>
      <c r="BK332" s="128"/>
      <c r="BL332" s="128"/>
      <c r="BM332" s="42"/>
      <c r="BN332" s="42"/>
      <c r="BO332" s="42"/>
      <c r="BP332" s="42"/>
      <c r="BQ332" s="42"/>
      <c r="BR332" s="42"/>
      <c r="BS332" s="42"/>
      <c r="BT332" s="42"/>
      <c r="BU332" s="42"/>
      <c r="BV332" s="42"/>
      <c r="BW332" s="42"/>
      <c r="BX332" s="42"/>
      <c r="BY332" s="42"/>
      <c r="BZ332" s="128"/>
      <c r="CA332" s="128"/>
      <c r="CB332" s="128"/>
      <c r="CC332" s="128"/>
      <c r="CD332" s="128"/>
      <c r="CE332" s="128"/>
      <c r="CF332" s="128"/>
      <c r="CG332" s="128"/>
      <c r="CH332" s="128"/>
      <c r="CI332" s="128"/>
      <c r="CJ332" s="128"/>
      <c r="CK332" s="128"/>
      <c r="CL332" s="128"/>
      <c r="CM332" s="128"/>
      <c r="CN332" s="128"/>
      <c r="CO332" s="128"/>
      <c r="CP332" s="128"/>
      <c r="CQ332" s="128"/>
      <c r="CR332" s="128"/>
      <c r="CS332" s="128"/>
      <c r="CT332" s="128"/>
      <c r="CU332" s="128"/>
      <c r="CV332" s="128"/>
      <c r="CW332" s="42"/>
      <c r="CX332" s="128"/>
      <c r="CY332" s="128"/>
      <c r="CZ332" s="128"/>
      <c r="DA332" s="128"/>
      <c r="DB332" s="128"/>
      <c r="DC332" s="128"/>
      <c r="DD332" s="128"/>
      <c r="DE332" s="128"/>
      <c r="DF332" s="128"/>
      <c r="DG332" s="128"/>
      <c r="DH332" s="128"/>
      <c r="DI332" s="128"/>
      <c r="DJ332" s="128"/>
      <c r="DK332" s="128"/>
      <c r="DL332" s="128"/>
      <c r="DM332" s="128"/>
      <c r="DN332" s="128"/>
      <c r="DO332" s="128"/>
      <c r="DP332" s="128"/>
      <c r="DQ332" s="128"/>
      <c r="DR332" s="128"/>
      <c r="DS332" s="128"/>
      <c r="DT332" s="128"/>
      <c r="DU332" s="128"/>
      <c r="DV332" s="128"/>
      <c r="DW332" s="128"/>
      <c r="DX332" s="128"/>
      <c r="DY332" s="128"/>
      <c r="DZ332" s="128"/>
      <c r="EA332" s="128"/>
      <c r="EB332" s="128"/>
      <c r="EC332" s="128"/>
      <c r="ED332" s="128"/>
      <c r="EE332" s="128"/>
      <c r="EF332" s="128"/>
      <c r="EG332" s="42"/>
      <c r="EH332" s="128"/>
      <c r="EI332" s="128"/>
      <c r="EJ332" s="128"/>
      <c r="EK332" s="128"/>
      <c r="EL332" s="128"/>
      <c r="EM332" s="128"/>
      <c r="EN332" s="128"/>
      <c r="EO332" s="128"/>
      <c r="EP332" s="128"/>
      <c r="EQ332" s="128"/>
      <c r="ER332" s="128"/>
      <c r="ES332" s="128"/>
      <c r="ET332" s="128"/>
      <c r="EU332" s="128"/>
      <c r="EV332" s="128"/>
      <c r="EW332" s="128"/>
      <c r="EX332" s="128"/>
      <c r="EY332" s="128"/>
      <c r="EZ332" s="128"/>
      <c r="FA332" s="128"/>
      <c r="FB332" s="128"/>
      <c r="FC332" s="128"/>
      <c r="FD332" s="128"/>
      <c r="FE332" s="128"/>
      <c r="FF332" s="128"/>
      <c r="FG332" s="128"/>
      <c r="FH332" s="128"/>
      <c r="FI332" s="128"/>
      <c r="FJ332" s="128"/>
      <c r="FK332" s="128"/>
      <c r="FL332" s="128"/>
      <c r="FM332" s="128"/>
      <c r="FN332" s="128"/>
      <c r="FO332" s="128"/>
      <c r="FP332" s="128"/>
      <c r="FQ332" s="42"/>
      <c r="FR332" s="42"/>
      <c r="FS332" s="42"/>
      <c r="FT332" s="42"/>
      <c r="FU332" s="42"/>
      <c r="FV332" s="128"/>
      <c r="FW332" s="128"/>
      <c r="FX332" s="128"/>
      <c r="FY332" s="128"/>
      <c r="FZ332" s="128"/>
      <c r="GA332" s="128"/>
      <c r="GB332" s="128"/>
      <c r="GC332" s="128"/>
      <c r="GD332" s="128"/>
      <c r="GE332" s="128"/>
      <c r="GF332" s="128"/>
      <c r="GG332" s="128"/>
      <c r="GH332" s="128"/>
      <c r="GI332" s="128"/>
      <c r="GJ332" s="128"/>
      <c r="GK332" s="128"/>
      <c r="GL332" s="128"/>
      <c r="GM332" s="128"/>
      <c r="GN332" s="128"/>
      <c r="GO332" s="128"/>
      <c r="GP332" s="128"/>
      <c r="GQ332" s="128"/>
      <c r="GR332" s="128"/>
      <c r="GS332" s="128"/>
      <c r="GT332" s="128"/>
      <c r="GU332" s="128"/>
      <c r="GV332" s="128"/>
      <c r="GW332" s="128"/>
      <c r="GX332" s="128"/>
      <c r="GY332" s="128"/>
      <c r="GZ332" s="128"/>
      <c r="HA332" s="128"/>
      <c r="HB332" s="128"/>
      <c r="HC332" s="128"/>
      <c r="HD332" s="128"/>
      <c r="HE332" s="128"/>
      <c r="HF332" s="128"/>
      <c r="HG332" s="128"/>
      <c r="HH332" s="128"/>
      <c r="HI332" s="128"/>
      <c r="HJ332" s="128"/>
      <c r="HK332" s="128"/>
      <c r="HL332" s="128"/>
      <c r="HM332" s="128"/>
      <c r="HN332" s="128"/>
      <c r="HO332" s="128"/>
      <c r="HP332" s="128"/>
      <c r="HQ332" s="128"/>
      <c r="HR332" s="128"/>
      <c r="HS332" s="128"/>
      <c r="HT332" s="128"/>
      <c r="HU332" s="128"/>
      <c r="HV332" s="128"/>
      <c r="HW332" s="128"/>
      <c r="HX332" s="128"/>
      <c r="HY332" s="128"/>
      <c r="HZ332" s="128"/>
      <c r="IA332" s="128"/>
      <c r="IB332" s="128"/>
      <c r="IC332" s="128"/>
      <c r="ID332" s="128"/>
      <c r="IE332" s="128"/>
      <c r="IF332" s="128"/>
      <c r="IG332" s="128"/>
      <c r="IH332" s="128"/>
      <c r="II332" s="128"/>
      <c r="IJ332" s="128"/>
      <c r="IK332" s="128"/>
      <c r="IL332" s="128"/>
      <c r="IM332" s="128"/>
      <c r="IN332" s="128"/>
      <c r="IO332" s="128"/>
      <c r="IP332" s="128"/>
      <c r="IQ332" s="128"/>
      <c r="IR332" s="128"/>
      <c r="IS332" s="128"/>
      <c r="IT332" s="128"/>
      <c r="IU332" s="128"/>
      <c r="IV332" s="128"/>
      <c r="IW332" s="128"/>
      <c r="IX332" s="128"/>
      <c r="IY332" s="128"/>
      <c r="IZ332" s="128"/>
      <c r="JA332" s="128"/>
    </row>
    <row r="333" spans="2:297" x14ac:dyDescent="0.25">
      <c r="J333" s="42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  <c r="AA333" s="128"/>
      <c r="AB333" s="128"/>
      <c r="AC333" s="128"/>
      <c r="AD333" s="128"/>
      <c r="AE333" s="128"/>
      <c r="AF333" s="128"/>
      <c r="AG333" s="128"/>
      <c r="AH333" s="128"/>
      <c r="AI333" s="128"/>
      <c r="AJ333" s="128"/>
      <c r="AK333" s="128"/>
      <c r="AL333" s="128"/>
      <c r="AM333" s="128"/>
      <c r="AN333" s="128"/>
      <c r="AO333" s="128"/>
      <c r="AP333" s="128"/>
      <c r="AQ333" s="128"/>
      <c r="AR333" s="128"/>
      <c r="AS333" s="128"/>
      <c r="AT333" s="128"/>
      <c r="AU333" s="128"/>
      <c r="AV333" s="128"/>
      <c r="AW333" s="128"/>
      <c r="AX333" s="128"/>
      <c r="AY333" s="128"/>
      <c r="AZ333" s="128"/>
      <c r="BA333" s="128"/>
      <c r="BB333" s="128"/>
      <c r="BC333" s="128"/>
      <c r="BD333" s="128"/>
      <c r="BE333" s="128"/>
      <c r="BF333" s="128"/>
      <c r="BG333" s="128"/>
      <c r="BH333" s="128"/>
      <c r="BI333" s="128"/>
      <c r="BJ333" s="128"/>
      <c r="BK333" s="128"/>
      <c r="BL333" s="128"/>
      <c r="BM333" s="42"/>
      <c r="BN333" s="42"/>
      <c r="BO333" s="42"/>
      <c r="BP333" s="42"/>
      <c r="BQ333" s="42"/>
      <c r="BR333" s="42"/>
      <c r="BS333" s="42"/>
      <c r="BT333" s="42"/>
      <c r="BU333" s="42"/>
      <c r="BV333" s="42"/>
      <c r="BW333" s="42"/>
      <c r="BX333" s="42"/>
      <c r="BY333" s="42"/>
      <c r="BZ333" s="128"/>
      <c r="CA333" s="128"/>
      <c r="CB333" s="128"/>
      <c r="CC333" s="128"/>
      <c r="CD333" s="128"/>
      <c r="CE333" s="128"/>
      <c r="CF333" s="128"/>
      <c r="CG333" s="128"/>
      <c r="CH333" s="128"/>
      <c r="CI333" s="128"/>
      <c r="CJ333" s="128"/>
      <c r="CK333" s="128"/>
      <c r="CL333" s="128"/>
      <c r="CM333" s="128"/>
      <c r="CN333" s="128"/>
      <c r="CO333" s="128"/>
      <c r="CP333" s="128"/>
      <c r="CQ333" s="128"/>
      <c r="CR333" s="128"/>
      <c r="CS333" s="128"/>
      <c r="CT333" s="128"/>
      <c r="CU333" s="128"/>
      <c r="CV333" s="128"/>
      <c r="CW333" s="42"/>
      <c r="CX333" s="128"/>
      <c r="CY333" s="128"/>
      <c r="CZ333" s="128"/>
      <c r="DA333" s="128"/>
      <c r="DB333" s="128"/>
      <c r="DC333" s="128"/>
      <c r="DD333" s="128"/>
      <c r="DE333" s="128"/>
      <c r="DF333" s="128"/>
      <c r="DG333" s="128"/>
      <c r="DH333" s="128"/>
      <c r="DI333" s="128"/>
      <c r="DJ333" s="128"/>
      <c r="DK333" s="128"/>
      <c r="DL333" s="128"/>
      <c r="DM333" s="128"/>
      <c r="DN333" s="128"/>
      <c r="DO333" s="128"/>
      <c r="DP333" s="128"/>
      <c r="DQ333" s="128"/>
      <c r="DR333" s="128"/>
      <c r="DS333" s="128"/>
      <c r="DT333" s="128"/>
      <c r="DU333" s="128"/>
      <c r="DV333" s="128"/>
      <c r="DW333" s="128"/>
      <c r="DX333" s="128"/>
      <c r="DY333" s="128"/>
      <c r="DZ333" s="128"/>
      <c r="EA333" s="128"/>
      <c r="EB333" s="128"/>
      <c r="EC333" s="128"/>
      <c r="ED333" s="128"/>
      <c r="EE333" s="128"/>
      <c r="EF333" s="128"/>
      <c r="EG333" s="42"/>
      <c r="EH333" s="128"/>
      <c r="EI333" s="128"/>
      <c r="EJ333" s="128"/>
      <c r="EK333" s="128"/>
      <c r="EL333" s="128"/>
      <c r="EM333" s="128"/>
      <c r="EN333" s="128"/>
      <c r="EO333" s="128"/>
      <c r="EP333" s="128"/>
      <c r="EQ333" s="128"/>
      <c r="ER333" s="128"/>
      <c r="ES333" s="128"/>
      <c r="ET333" s="128"/>
      <c r="EU333" s="128"/>
      <c r="EV333" s="128"/>
      <c r="EW333" s="128"/>
      <c r="EX333" s="128"/>
      <c r="EY333" s="128"/>
      <c r="EZ333" s="128"/>
      <c r="FA333" s="128"/>
      <c r="FB333" s="128"/>
      <c r="FC333" s="128"/>
      <c r="FD333" s="128"/>
      <c r="FE333" s="128"/>
      <c r="FF333" s="128"/>
      <c r="FG333" s="128"/>
      <c r="FH333" s="128"/>
      <c r="FI333" s="128"/>
      <c r="FJ333" s="128"/>
      <c r="FK333" s="128"/>
      <c r="FL333" s="128"/>
      <c r="FM333" s="128"/>
      <c r="FN333" s="128"/>
      <c r="FO333" s="128"/>
      <c r="FP333" s="128"/>
      <c r="FQ333" s="42"/>
      <c r="FR333" s="42"/>
      <c r="FS333" s="42"/>
      <c r="FT333" s="42"/>
      <c r="FU333" s="42"/>
      <c r="FV333" s="128"/>
      <c r="FW333" s="128"/>
      <c r="FX333" s="128"/>
      <c r="FY333" s="128"/>
      <c r="FZ333" s="128"/>
      <c r="GA333" s="128"/>
      <c r="GB333" s="128"/>
      <c r="GC333" s="128"/>
      <c r="GD333" s="128"/>
      <c r="GE333" s="128"/>
      <c r="GF333" s="128"/>
      <c r="GG333" s="128"/>
      <c r="GH333" s="128"/>
      <c r="GI333" s="128"/>
      <c r="GJ333" s="128"/>
      <c r="GK333" s="128"/>
      <c r="GL333" s="128"/>
      <c r="GM333" s="128"/>
      <c r="GN333" s="128"/>
      <c r="GO333" s="128"/>
      <c r="GP333" s="128"/>
      <c r="GQ333" s="128"/>
      <c r="GR333" s="128"/>
      <c r="GS333" s="128"/>
      <c r="GT333" s="128"/>
      <c r="GU333" s="128"/>
      <c r="GV333" s="128"/>
      <c r="GW333" s="128"/>
      <c r="GX333" s="128"/>
      <c r="GY333" s="128"/>
      <c r="GZ333" s="128"/>
      <c r="HA333" s="128"/>
      <c r="HB333" s="128"/>
      <c r="HC333" s="128"/>
      <c r="HD333" s="128"/>
      <c r="HE333" s="128"/>
      <c r="HF333" s="128"/>
      <c r="HG333" s="128"/>
      <c r="HH333" s="128"/>
      <c r="HI333" s="128"/>
      <c r="HJ333" s="128"/>
      <c r="HK333" s="128"/>
      <c r="HL333" s="128"/>
      <c r="HM333" s="128"/>
      <c r="HN333" s="128"/>
      <c r="HO333" s="128"/>
      <c r="HP333" s="128"/>
      <c r="HQ333" s="128"/>
      <c r="HR333" s="128"/>
      <c r="HS333" s="128"/>
      <c r="HT333" s="128"/>
      <c r="HU333" s="128"/>
      <c r="HV333" s="128"/>
      <c r="HW333" s="128"/>
      <c r="HX333" s="128"/>
      <c r="HY333" s="128"/>
      <c r="HZ333" s="128"/>
      <c r="IA333" s="128"/>
      <c r="IB333" s="128"/>
      <c r="IC333" s="128"/>
      <c r="ID333" s="128"/>
      <c r="IE333" s="128"/>
      <c r="IF333" s="128"/>
      <c r="IG333" s="128"/>
      <c r="IH333" s="128"/>
      <c r="II333" s="128"/>
      <c r="IJ333" s="128"/>
      <c r="IK333" s="128"/>
      <c r="IL333" s="128"/>
      <c r="IM333" s="128"/>
      <c r="IN333" s="128"/>
      <c r="IO333" s="128"/>
      <c r="IP333" s="128"/>
      <c r="IQ333" s="128"/>
      <c r="IR333" s="128"/>
      <c r="IS333" s="128"/>
      <c r="IT333" s="128"/>
      <c r="IU333" s="128"/>
      <c r="IV333" s="128"/>
      <c r="IW333" s="128"/>
      <c r="IX333" s="128"/>
      <c r="IY333" s="128"/>
      <c r="IZ333" s="128"/>
      <c r="JA333" s="128"/>
      <c r="JB333" s="17"/>
      <c r="JC333" s="17"/>
      <c r="JD333" s="17"/>
      <c r="JE333" s="17"/>
      <c r="JF333" s="17"/>
      <c r="JG333" s="17"/>
      <c r="JH333" s="17"/>
      <c r="JI333" s="17"/>
      <c r="JJ333" s="17"/>
      <c r="JK333" s="17"/>
      <c r="JL333" s="17"/>
      <c r="JM333" s="17"/>
      <c r="JN333" s="17"/>
      <c r="JO333" s="17"/>
      <c r="JP333" s="17"/>
      <c r="JQ333" s="17"/>
      <c r="JR333" s="17"/>
      <c r="JS333" s="17"/>
      <c r="JT333" s="17"/>
      <c r="JU333" s="17"/>
      <c r="JV333" s="17"/>
      <c r="JW333" s="17"/>
      <c r="JX333" s="17"/>
      <c r="JY333" s="17"/>
      <c r="JZ333" s="17"/>
      <c r="KA333" s="17"/>
      <c r="KB333" s="17"/>
      <c r="KC333" s="17"/>
      <c r="KD333" s="17"/>
      <c r="KE333" s="17"/>
      <c r="KF333" s="17"/>
      <c r="KG333" s="17"/>
      <c r="KH333" s="17"/>
      <c r="KI333" s="17"/>
      <c r="KJ333" s="17"/>
      <c r="KK333" s="17"/>
    </row>
  </sheetData>
  <sheetProtection sort="0" autoFilter="0"/>
  <autoFilter ref="H5:H91"/>
  <sortState ref="C6:KK62">
    <sortCondition ref="G6:G62"/>
    <sortCondition descending="1" ref="I6:I62"/>
  </sortState>
  <mergeCells count="66">
    <mergeCell ref="GH3:HQ3"/>
    <mergeCell ref="HR3:JA3"/>
    <mergeCell ref="JB3:KK3"/>
    <mergeCell ref="K4:O4"/>
    <mergeCell ref="P4:T4"/>
    <mergeCell ref="U4:Y4"/>
    <mergeCell ref="Z4:AD4"/>
    <mergeCell ref="AE4:AI4"/>
    <mergeCell ref="B3:I3"/>
    <mergeCell ref="AT3:CC3"/>
    <mergeCell ref="CD3:DM3"/>
    <mergeCell ref="DN3:EW3"/>
    <mergeCell ref="EX3:GG3"/>
    <mergeCell ref="DO4:DS4"/>
    <mergeCell ref="DT4:DX4"/>
    <mergeCell ref="AJ4:AN4"/>
    <mergeCell ref="AU4:AY4"/>
    <mergeCell ref="AZ4:BD4"/>
    <mergeCell ref="BE4:BI4"/>
    <mergeCell ref="BJ4:BN4"/>
    <mergeCell ref="BO4:BS4"/>
    <mergeCell ref="BT4:BX4"/>
    <mergeCell ref="CE4:CI4"/>
    <mergeCell ref="CJ4:CN4"/>
    <mergeCell ref="CO4:CS4"/>
    <mergeCell ref="CT4:CX4"/>
    <mergeCell ref="FS4:FW4"/>
    <mergeCell ref="FX4:GB4"/>
    <mergeCell ref="GI4:GM4"/>
    <mergeCell ref="GN4:GR4"/>
    <mergeCell ref="EY4:FC4"/>
    <mergeCell ref="FD4:FH4"/>
    <mergeCell ref="FI4:FM4"/>
    <mergeCell ref="FN4:FR4"/>
    <mergeCell ref="GC4:GG4"/>
    <mergeCell ref="HS4:HW4"/>
    <mergeCell ref="HM4:HQ4"/>
    <mergeCell ref="HX4:IB4"/>
    <mergeCell ref="IC4:IG4"/>
    <mergeCell ref="GS4:GW4"/>
    <mergeCell ref="GX4:HB4"/>
    <mergeCell ref="HC4:HG4"/>
    <mergeCell ref="HH4:HL4"/>
    <mergeCell ref="JR4:JV4"/>
    <mergeCell ref="JW4:KA4"/>
    <mergeCell ref="KB4:KF4"/>
    <mergeCell ref="IH4:IL4"/>
    <mergeCell ref="IM4:IQ4"/>
    <mergeCell ref="IR4:IV4"/>
    <mergeCell ref="JC4:JG4"/>
    <mergeCell ref="J2:KK2"/>
    <mergeCell ref="J3:AS3"/>
    <mergeCell ref="KG4:KK4"/>
    <mergeCell ref="IW4:JA4"/>
    <mergeCell ref="AO4:AR4"/>
    <mergeCell ref="ES4:EW4"/>
    <mergeCell ref="DI4:DM4"/>
    <mergeCell ref="BY4:CC4"/>
    <mergeCell ref="DY4:EC4"/>
    <mergeCell ref="ED4:EH4"/>
    <mergeCell ref="EI4:EM4"/>
    <mergeCell ref="EN4:ER4"/>
    <mergeCell ref="CY4:DC4"/>
    <mergeCell ref="DD4:DH4"/>
    <mergeCell ref="JH4:JL4"/>
    <mergeCell ref="JM4:JQ4"/>
  </mergeCells>
  <dataValidations disablePrompts="1" count="1">
    <dataValidation allowBlank="1" showErrorMessage="1" error="Whole number only" sqref="J6:J89"/>
  </dataValidations>
  <pageMargins left="0.25" right="0.25" top="0.75" bottom="0.75" header="0.3" footer="0.3"/>
  <pageSetup paperSize="8" scale="47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T333"/>
  <sheetViews>
    <sheetView showGridLines="0" zoomScaleNormal="100" workbookViewId="0">
      <pane xSplit="9" ySplit="5" topLeftCell="AT6" activePane="bottomRight" state="frozen"/>
      <selection pane="topRight" activeCell="K1" sqref="K1"/>
      <selection pane="bottomLeft" activeCell="A5" sqref="A5"/>
      <selection pane="bottomRight" activeCell="DN17" sqref="DN17"/>
    </sheetView>
  </sheetViews>
  <sheetFormatPr defaultColWidth="9.109375" defaultRowHeight="13.2" x14ac:dyDescent="0.25"/>
  <cols>
    <col min="1" max="1" width="2.6640625" style="17" customWidth="1"/>
    <col min="2" max="2" width="3.109375" style="4" bestFit="1" customWidth="1"/>
    <col min="3" max="3" width="24.109375" style="3" bestFit="1" customWidth="1"/>
    <col min="4" max="4" width="12.44140625" style="3" bestFit="1" customWidth="1"/>
    <col min="5" max="5" width="8" style="3" bestFit="1" customWidth="1"/>
    <col min="6" max="6" width="10.6640625" style="1" bestFit="1" customWidth="1"/>
    <col min="7" max="7" width="5.5546875" style="113" bestFit="1" customWidth="1"/>
    <col min="8" max="8" width="20" style="4" bestFit="1" customWidth="1"/>
    <col min="9" max="9" width="14.33203125" style="4" customWidth="1"/>
    <col min="10" max="10" width="6.88671875" style="139" customWidth="1"/>
    <col min="11" max="40" width="10.6640625" style="140" hidden="1" customWidth="1"/>
    <col min="41" max="41" width="8.6640625" style="140" hidden="1" customWidth="1"/>
    <col min="42" max="42" width="6.5546875" style="140" bestFit="1" customWidth="1"/>
    <col min="43" max="44" width="5.33203125" style="140" bestFit="1" customWidth="1"/>
    <col min="45" max="45" width="5.33203125" style="140" customWidth="1"/>
    <col min="46" max="46" width="7.6640625" style="140" customWidth="1"/>
    <col min="47" max="64" width="10.6640625" style="140" hidden="1" customWidth="1"/>
    <col min="65" max="76" width="10.6640625" style="139" hidden="1" customWidth="1"/>
    <col min="77" max="77" width="8.6640625" style="139" hidden="1" customWidth="1"/>
    <col min="78" max="78" width="6.5546875" style="140" bestFit="1" customWidth="1"/>
    <col min="79" max="80" width="5.33203125" style="140" bestFit="1" customWidth="1"/>
    <col min="81" max="81" width="5.33203125" style="140" customWidth="1"/>
    <col min="82" max="82" width="7.6640625" style="140" customWidth="1"/>
    <col min="83" max="100" width="10.6640625" style="140" hidden="1" customWidth="1"/>
    <col min="101" max="101" width="10.6640625" style="139" hidden="1" customWidth="1"/>
    <col min="102" max="112" width="10.6640625" style="140" hidden="1" customWidth="1"/>
    <col min="113" max="113" width="7.6640625" style="140" hidden="1" customWidth="1"/>
    <col min="114" max="114" width="6.5546875" style="140" bestFit="1" customWidth="1"/>
    <col min="115" max="116" width="5.33203125" style="140" bestFit="1" customWidth="1"/>
    <col min="117" max="117" width="5.33203125" style="140" customWidth="1"/>
    <col min="118" max="118" width="7.6640625" style="140" customWidth="1"/>
    <col min="119" max="136" width="10.6640625" style="140" hidden="1" customWidth="1"/>
    <col min="137" max="137" width="10.6640625" style="139" hidden="1" customWidth="1"/>
    <col min="138" max="148" width="10.6640625" style="140" hidden="1" customWidth="1"/>
    <col min="149" max="149" width="7.6640625" style="140" hidden="1" customWidth="1"/>
    <col min="150" max="150" width="6.5546875" style="140" bestFit="1" customWidth="1"/>
    <col min="151" max="152" width="5.33203125" style="140" bestFit="1" customWidth="1"/>
    <col min="153" max="153" width="5.33203125" style="140" customWidth="1"/>
    <col min="154" max="154" width="7.6640625" style="140" customWidth="1"/>
    <col min="155" max="172" width="10.6640625" style="140" hidden="1" customWidth="1"/>
    <col min="173" max="177" width="10.6640625" style="139" hidden="1" customWidth="1"/>
    <col min="178" max="184" width="10.6640625" style="140" hidden="1" customWidth="1"/>
    <col min="185" max="185" width="7.6640625" style="140" hidden="1" customWidth="1"/>
    <col min="186" max="186" width="6.5546875" style="140" bestFit="1" customWidth="1"/>
    <col min="187" max="188" width="5.33203125" style="140" bestFit="1" customWidth="1"/>
    <col min="189" max="189" width="5.33203125" style="140" customWidth="1"/>
    <col min="190" max="190" width="7.6640625" style="140" customWidth="1"/>
    <col min="191" max="220" width="10.6640625" style="140" hidden="1" customWidth="1"/>
    <col min="221" max="221" width="8.6640625" style="140" hidden="1" customWidth="1"/>
    <col min="222" max="222" width="6.5546875" style="140" bestFit="1" customWidth="1"/>
    <col min="223" max="224" width="5.33203125" style="140" bestFit="1" customWidth="1"/>
    <col min="225" max="225" width="5.33203125" style="140" customWidth="1"/>
    <col min="226" max="226" width="7.6640625" style="140" customWidth="1"/>
    <col min="227" max="256" width="10.6640625" style="140" hidden="1" customWidth="1"/>
    <col min="257" max="257" width="8.6640625" style="140" hidden="1" customWidth="1"/>
    <col min="258" max="258" width="6.5546875" style="140" bestFit="1" customWidth="1"/>
    <col min="259" max="260" width="5.33203125" style="140" bestFit="1" customWidth="1"/>
    <col min="261" max="261" width="5.33203125" style="140" customWidth="1"/>
    <col min="262" max="262" width="7.6640625" style="3" customWidth="1"/>
    <col min="263" max="292" width="10.6640625" style="3" hidden="1" customWidth="1"/>
    <col min="293" max="293" width="8.6640625" style="3" hidden="1" customWidth="1"/>
    <col min="294" max="294" width="6.5546875" style="3" bestFit="1" customWidth="1"/>
    <col min="295" max="296" width="5.33203125" style="3" bestFit="1" customWidth="1"/>
    <col min="297" max="297" width="5.33203125" style="3" customWidth="1"/>
    <col min="298" max="298" width="9.109375" style="17" customWidth="1"/>
    <col min="299" max="358" width="9.109375" style="17"/>
    <col min="359" max="16384" width="9.109375" style="3"/>
  </cols>
  <sheetData>
    <row r="1" spans="1:358" s="17" customFormat="1" ht="52.5" customHeight="1" thickBot="1" x14ac:dyDescent="0.3">
      <c r="B1" s="33"/>
      <c r="F1" s="97"/>
      <c r="G1" s="111"/>
      <c r="H1" s="33"/>
      <c r="I1" s="33"/>
      <c r="J1" s="42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128"/>
      <c r="CV1" s="128"/>
      <c r="CW1" s="42"/>
      <c r="CX1" s="128"/>
      <c r="CY1" s="128"/>
      <c r="CZ1" s="128"/>
      <c r="DA1" s="128"/>
      <c r="DB1" s="128"/>
      <c r="DC1" s="128"/>
      <c r="DD1" s="128"/>
      <c r="DE1" s="128"/>
      <c r="DF1" s="128"/>
      <c r="DG1" s="128"/>
      <c r="DH1" s="128"/>
      <c r="DI1" s="128"/>
      <c r="DJ1" s="128"/>
      <c r="DK1" s="128"/>
      <c r="DL1" s="128"/>
      <c r="DM1" s="128"/>
      <c r="DN1" s="128"/>
      <c r="DO1" s="128"/>
      <c r="DP1" s="128"/>
      <c r="DQ1" s="128"/>
      <c r="DR1" s="128"/>
      <c r="DS1" s="128"/>
      <c r="DT1" s="128"/>
      <c r="DU1" s="128"/>
      <c r="DV1" s="128"/>
      <c r="DW1" s="128"/>
      <c r="DX1" s="128"/>
      <c r="DY1" s="128"/>
      <c r="DZ1" s="128"/>
      <c r="EA1" s="128"/>
      <c r="EB1" s="128"/>
      <c r="EC1" s="128"/>
      <c r="ED1" s="128"/>
      <c r="EE1" s="128"/>
      <c r="EF1" s="128"/>
      <c r="EG1" s="42"/>
      <c r="EH1" s="128"/>
      <c r="EI1" s="128"/>
      <c r="EJ1" s="128"/>
      <c r="EK1" s="128"/>
      <c r="EL1" s="128"/>
      <c r="EM1" s="128"/>
      <c r="EN1" s="128"/>
      <c r="EO1" s="128"/>
      <c r="EP1" s="128"/>
      <c r="EQ1" s="128"/>
      <c r="ER1" s="128"/>
      <c r="ES1" s="128"/>
      <c r="ET1" s="128"/>
      <c r="EU1" s="128"/>
      <c r="EV1" s="128"/>
      <c r="EW1" s="128"/>
      <c r="EX1" s="128"/>
      <c r="EY1" s="128"/>
      <c r="EZ1" s="128"/>
      <c r="FA1" s="128"/>
      <c r="FB1" s="128"/>
      <c r="FC1" s="128"/>
      <c r="FD1" s="128"/>
      <c r="FE1" s="128"/>
      <c r="FF1" s="128"/>
      <c r="FG1" s="128"/>
      <c r="FH1" s="128"/>
      <c r="FI1" s="128"/>
      <c r="FJ1" s="128"/>
      <c r="FK1" s="128"/>
      <c r="FL1" s="128"/>
      <c r="FM1" s="128"/>
      <c r="FN1" s="128"/>
      <c r="FO1" s="128"/>
      <c r="FP1" s="128"/>
      <c r="FQ1" s="42"/>
      <c r="FR1" s="42"/>
      <c r="FS1" s="42"/>
      <c r="FT1" s="42"/>
      <c r="FU1" s="42"/>
      <c r="FV1" s="128"/>
      <c r="FW1" s="128"/>
      <c r="FX1" s="128"/>
      <c r="FY1" s="128"/>
      <c r="FZ1" s="128"/>
      <c r="GA1" s="128"/>
      <c r="GB1" s="128"/>
      <c r="GC1" s="128"/>
      <c r="GD1" s="128"/>
      <c r="GE1" s="128"/>
      <c r="GF1" s="128"/>
      <c r="GG1" s="128"/>
      <c r="GH1" s="128"/>
      <c r="GI1" s="128"/>
      <c r="GJ1" s="128"/>
      <c r="GK1" s="128"/>
      <c r="GL1" s="128"/>
      <c r="GM1" s="128"/>
      <c r="GN1" s="128"/>
      <c r="GO1" s="128"/>
      <c r="GP1" s="128"/>
      <c r="GQ1" s="128"/>
      <c r="GR1" s="128"/>
      <c r="GS1" s="128"/>
      <c r="GT1" s="128"/>
      <c r="GU1" s="128"/>
      <c r="GV1" s="128"/>
      <c r="GW1" s="128"/>
      <c r="GX1" s="128"/>
      <c r="GY1" s="128"/>
      <c r="GZ1" s="128"/>
      <c r="HA1" s="128"/>
      <c r="HB1" s="128"/>
      <c r="HC1" s="128"/>
      <c r="HD1" s="128"/>
      <c r="HE1" s="128"/>
      <c r="HF1" s="128"/>
      <c r="HG1" s="128"/>
      <c r="HH1" s="128"/>
      <c r="HI1" s="128"/>
      <c r="HJ1" s="128"/>
      <c r="HK1" s="128"/>
      <c r="HL1" s="128"/>
      <c r="HM1" s="128"/>
      <c r="HN1" s="128"/>
      <c r="HO1" s="128"/>
      <c r="HP1" s="128"/>
      <c r="HQ1" s="128"/>
      <c r="HR1" s="128"/>
      <c r="HS1" s="128"/>
      <c r="HT1" s="128"/>
      <c r="HU1" s="128"/>
      <c r="HV1" s="128"/>
      <c r="HW1" s="128"/>
      <c r="HX1" s="128"/>
      <c r="HY1" s="128"/>
      <c r="HZ1" s="128"/>
      <c r="IA1" s="128"/>
      <c r="IB1" s="128"/>
      <c r="IC1" s="128"/>
      <c r="ID1" s="128"/>
      <c r="IE1" s="128"/>
      <c r="IF1" s="128"/>
      <c r="IG1" s="128"/>
      <c r="IH1" s="128"/>
      <c r="II1" s="128"/>
      <c r="IJ1" s="128"/>
      <c r="IK1" s="128"/>
      <c r="IL1" s="128"/>
      <c r="IM1" s="128"/>
      <c r="IN1" s="128"/>
      <c r="IO1" s="128"/>
      <c r="IP1" s="128"/>
      <c r="IQ1" s="128"/>
      <c r="IR1" s="128"/>
      <c r="IS1" s="128"/>
      <c r="IT1" s="128"/>
      <c r="IU1" s="128"/>
      <c r="IV1" s="128"/>
      <c r="IW1" s="128"/>
      <c r="IX1" s="128"/>
      <c r="IY1" s="128"/>
      <c r="IZ1" s="128"/>
      <c r="JA1" s="128"/>
    </row>
    <row r="2" spans="1:358" s="40" customFormat="1" ht="18" thickBot="1" x14ac:dyDescent="0.3">
      <c r="A2" s="39"/>
      <c r="B2" s="39"/>
      <c r="C2" s="39"/>
      <c r="D2" s="39"/>
      <c r="E2" s="39"/>
      <c r="F2" s="39"/>
      <c r="G2" s="39"/>
      <c r="H2" s="39"/>
      <c r="I2" s="39"/>
      <c r="J2" s="190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192"/>
      <c r="CA2" s="192"/>
      <c r="CB2" s="192"/>
      <c r="CC2" s="192"/>
      <c r="CD2" s="192"/>
      <c r="CE2" s="192"/>
      <c r="CF2" s="192"/>
      <c r="CG2" s="192"/>
      <c r="CH2" s="192"/>
      <c r="CI2" s="192"/>
      <c r="CJ2" s="192"/>
      <c r="CK2" s="192"/>
      <c r="CL2" s="192"/>
      <c r="CM2" s="192"/>
      <c r="CN2" s="192"/>
      <c r="CO2" s="192"/>
      <c r="CP2" s="192"/>
      <c r="CQ2" s="192"/>
      <c r="CR2" s="192"/>
      <c r="CS2" s="192"/>
      <c r="CT2" s="192"/>
      <c r="CU2" s="192"/>
      <c r="CV2" s="192"/>
      <c r="CW2" s="192"/>
      <c r="CX2" s="192"/>
      <c r="CY2" s="192"/>
      <c r="CZ2" s="192"/>
      <c r="DA2" s="192"/>
      <c r="DB2" s="192"/>
      <c r="DC2" s="192"/>
      <c r="DD2" s="192"/>
      <c r="DE2" s="192"/>
      <c r="DF2" s="192"/>
      <c r="DG2" s="192"/>
      <c r="DH2" s="192"/>
      <c r="DI2" s="192"/>
      <c r="DJ2" s="192"/>
      <c r="DK2" s="192"/>
      <c r="DL2" s="192"/>
      <c r="DM2" s="192"/>
      <c r="DN2" s="192"/>
      <c r="DO2" s="192"/>
      <c r="DP2" s="192"/>
      <c r="DQ2" s="192"/>
      <c r="DR2" s="192"/>
      <c r="DS2" s="192"/>
      <c r="DT2" s="192"/>
      <c r="DU2" s="192"/>
      <c r="DV2" s="192"/>
      <c r="DW2" s="192"/>
      <c r="DX2" s="192"/>
      <c r="DY2" s="192"/>
      <c r="DZ2" s="192"/>
      <c r="EA2" s="192"/>
      <c r="EB2" s="192"/>
      <c r="EC2" s="192"/>
      <c r="ED2" s="192"/>
      <c r="EE2" s="192"/>
      <c r="EF2" s="192"/>
      <c r="EG2" s="192"/>
      <c r="EH2" s="192"/>
      <c r="EI2" s="192"/>
      <c r="EJ2" s="192"/>
      <c r="EK2" s="192"/>
      <c r="EL2" s="192"/>
      <c r="EM2" s="192"/>
      <c r="EN2" s="192"/>
      <c r="EO2" s="192"/>
      <c r="EP2" s="192"/>
      <c r="EQ2" s="192"/>
      <c r="ER2" s="192"/>
      <c r="ES2" s="192"/>
      <c r="ET2" s="192"/>
      <c r="EU2" s="192"/>
      <c r="EV2" s="192"/>
      <c r="EW2" s="192"/>
      <c r="EX2" s="192"/>
      <c r="EY2" s="192"/>
      <c r="EZ2" s="192"/>
      <c r="FA2" s="192"/>
      <c r="FB2" s="192"/>
      <c r="FC2" s="192"/>
      <c r="FD2" s="192"/>
      <c r="FE2" s="192"/>
      <c r="FF2" s="192"/>
      <c r="FG2" s="192"/>
      <c r="FH2" s="192"/>
      <c r="FI2" s="192"/>
      <c r="FJ2" s="192"/>
      <c r="FK2" s="192"/>
      <c r="FL2" s="192"/>
      <c r="FM2" s="192"/>
      <c r="FN2" s="192"/>
      <c r="FO2" s="192"/>
      <c r="FP2" s="192"/>
      <c r="FQ2" s="192"/>
      <c r="FR2" s="192"/>
      <c r="FS2" s="192"/>
      <c r="FT2" s="192"/>
      <c r="FU2" s="192"/>
      <c r="FV2" s="192"/>
      <c r="FW2" s="192"/>
      <c r="FX2" s="192"/>
      <c r="FY2" s="192"/>
      <c r="FZ2" s="192"/>
      <c r="GA2" s="192"/>
      <c r="GB2" s="192"/>
      <c r="GC2" s="192"/>
      <c r="GD2" s="192"/>
      <c r="GE2" s="192"/>
      <c r="GF2" s="192"/>
      <c r="GG2" s="192"/>
      <c r="GH2" s="192"/>
      <c r="GI2" s="192"/>
      <c r="GJ2" s="192"/>
      <c r="GK2" s="192"/>
      <c r="GL2" s="192"/>
      <c r="GM2" s="192"/>
      <c r="GN2" s="192"/>
      <c r="GO2" s="192"/>
      <c r="GP2" s="192"/>
      <c r="GQ2" s="192"/>
      <c r="GR2" s="192"/>
      <c r="GS2" s="192"/>
      <c r="GT2" s="192"/>
      <c r="GU2" s="192"/>
      <c r="GV2" s="192"/>
      <c r="GW2" s="192"/>
      <c r="GX2" s="192"/>
      <c r="GY2" s="192"/>
      <c r="GZ2" s="192"/>
      <c r="HA2" s="192"/>
      <c r="HB2" s="192"/>
      <c r="HC2" s="192"/>
      <c r="HD2" s="192"/>
      <c r="HE2" s="192"/>
      <c r="HF2" s="192"/>
      <c r="HG2" s="192"/>
      <c r="HH2" s="192"/>
      <c r="HI2" s="192"/>
      <c r="HJ2" s="192"/>
      <c r="HK2" s="192"/>
      <c r="HL2" s="192"/>
      <c r="HM2" s="192"/>
      <c r="HN2" s="192"/>
      <c r="HO2" s="192"/>
      <c r="HP2" s="192"/>
      <c r="HQ2" s="192"/>
      <c r="HR2" s="192"/>
      <c r="HS2" s="192"/>
      <c r="HT2" s="192"/>
      <c r="HU2" s="192"/>
      <c r="HV2" s="192"/>
      <c r="HW2" s="192"/>
      <c r="HX2" s="192"/>
      <c r="HY2" s="192"/>
      <c r="HZ2" s="192"/>
      <c r="IA2" s="192"/>
      <c r="IB2" s="192"/>
      <c r="IC2" s="192"/>
      <c r="ID2" s="192"/>
      <c r="IE2" s="192"/>
      <c r="IF2" s="192"/>
      <c r="IG2" s="192"/>
      <c r="IH2" s="192"/>
      <c r="II2" s="192"/>
      <c r="IJ2" s="192"/>
      <c r="IK2" s="192"/>
      <c r="IL2" s="192"/>
      <c r="IM2" s="192"/>
      <c r="IN2" s="192"/>
      <c r="IO2" s="192"/>
      <c r="IP2" s="192"/>
      <c r="IQ2" s="192"/>
      <c r="IR2" s="192"/>
      <c r="IS2" s="192"/>
      <c r="IT2" s="192"/>
      <c r="IU2" s="192"/>
      <c r="IV2" s="192"/>
      <c r="IW2" s="192"/>
      <c r="IX2" s="192"/>
      <c r="IY2" s="192"/>
      <c r="IZ2" s="192"/>
      <c r="JA2" s="192"/>
      <c r="JB2" s="192"/>
      <c r="JC2" s="192"/>
      <c r="JD2" s="192"/>
      <c r="JE2" s="192"/>
      <c r="JF2" s="192"/>
      <c r="JG2" s="192"/>
      <c r="JH2" s="192"/>
      <c r="JI2" s="192"/>
      <c r="JJ2" s="192"/>
      <c r="JK2" s="192"/>
      <c r="JL2" s="192"/>
      <c r="JM2" s="192"/>
      <c r="JN2" s="192"/>
      <c r="JO2" s="192"/>
      <c r="JP2" s="192"/>
      <c r="JQ2" s="192"/>
      <c r="JR2" s="192"/>
      <c r="JS2" s="192"/>
      <c r="JT2" s="192"/>
      <c r="JU2" s="192"/>
      <c r="JV2" s="192"/>
      <c r="JW2" s="192"/>
      <c r="JX2" s="192"/>
      <c r="JY2" s="192"/>
      <c r="JZ2" s="192"/>
      <c r="KA2" s="192"/>
      <c r="KB2" s="192"/>
      <c r="KC2" s="192"/>
      <c r="KD2" s="192"/>
      <c r="KE2" s="192"/>
      <c r="KF2" s="192"/>
      <c r="KG2" s="192"/>
      <c r="KH2" s="192"/>
      <c r="KI2" s="192"/>
      <c r="KJ2" s="192"/>
      <c r="KK2" s="193"/>
      <c r="KL2" s="39"/>
      <c r="KM2" s="39"/>
      <c r="KN2" s="39"/>
      <c r="KO2" s="39"/>
      <c r="KP2" s="39"/>
      <c r="KQ2" s="39"/>
      <c r="KR2" s="39"/>
      <c r="KS2" s="39"/>
      <c r="KT2" s="39"/>
      <c r="KU2" s="39"/>
      <c r="KV2" s="39"/>
      <c r="KW2" s="39"/>
      <c r="KX2" s="39"/>
      <c r="KY2" s="39"/>
      <c r="KZ2" s="39"/>
      <c r="LA2" s="39"/>
      <c r="LB2" s="39"/>
      <c r="LC2" s="39"/>
      <c r="LD2" s="39"/>
      <c r="LE2" s="39"/>
      <c r="LF2" s="39"/>
      <c r="LG2" s="39"/>
      <c r="LH2" s="39"/>
      <c r="LI2" s="39"/>
      <c r="LJ2" s="39"/>
      <c r="LK2" s="39"/>
      <c r="LL2" s="39"/>
      <c r="LM2" s="39"/>
      <c r="LN2" s="39"/>
      <c r="LO2" s="39"/>
      <c r="LP2" s="39"/>
      <c r="LQ2" s="39"/>
      <c r="LR2" s="39"/>
      <c r="LS2" s="39"/>
      <c r="LT2" s="39"/>
      <c r="LU2" s="39"/>
      <c r="LV2" s="39"/>
      <c r="LW2" s="39"/>
      <c r="LX2" s="39"/>
      <c r="LY2" s="39"/>
      <c r="LZ2" s="39"/>
      <c r="MA2" s="39"/>
      <c r="MB2" s="39"/>
      <c r="MC2" s="39"/>
      <c r="MD2" s="39"/>
      <c r="ME2" s="39"/>
      <c r="MF2" s="39"/>
      <c r="MG2" s="39"/>
      <c r="MH2" s="39"/>
      <c r="MI2" s="39"/>
      <c r="MJ2" s="39"/>
      <c r="MK2" s="39"/>
      <c r="ML2" s="39"/>
      <c r="MM2" s="39"/>
      <c r="MN2" s="39"/>
      <c r="MO2" s="39"/>
      <c r="MP2" s="39"/>
      <c r="MQ2" s="39"/>
      <c r="MR2" s="39"/>
      <c r="MS2" s="39"/>
      <c r="MT2" s="39"/>
    </row>
    <row r="3" spans="1:358" s="1" customFormat="1" ht="18.75" customHeight="1" thickBot="1" x14ac:dyDescent="0.3">
      <c r="A3" s="35"/>
      <c r="B3" s="228" t="s">
        <v>37</v>
      </c>
      <c r="C3" s="229"/>
      <c r="D3" s="229"/>
      <c r="E3" s="229"/>
      <c r="F3" s="229"/>
      <c r="G3" s="229"/>
      <c r="H3" s="229"/>
      <c r="I3" s="229"/>
      <c r="J3" s="194" t="s">
        <v>92</v>
      </c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6"/>
      <c r="AT3" s="230" t="s">
        <v>122</v>
      </c>
      <c r="AU3" s="230"/>
      <c r="AV3" s="230"/>
      <c r="AW3" s="230"/>
      <c r="AX3" s="230"/>
      <c r="AY3" s="230"/>
      <c r="AZ3" s="230"/>
      <c r="BA3" s="230"/>
      <c r="BB3" s="230"/>
      <c r="BC3" s="230"/>
      <c r="BD3" s="230"/>
      <c r="BE3" s="230"/>
      <c r="BF3" s="230"/>
      <c r="BG3" s="230"/>
      <c r="BH3" s="230"/>
      <c r="BI3" s="230"/>
      <c r="BJ3" s="230"/>
      <c r="BK3" s="230"/>
      <c r="BL3" s="230"/>
      <c r="BM3" s="230"/>
      <c r="BN3" s="230"/>
      <c r="BO3" s="230"/>
      <c r="BP3" s="230"/>
      <c r="BQ3" s="230"/>
      <c r="BR3" s="230"/>
      <c r="BS3" s="230"/>
      <c r="BT3" s="230"/>
      <c r="BU3" s="230"/>
      <c r="BV3" s="230"/>
      <c r="BW3" s="230"/>
      <c r="BX3" s="230"/>
      <c r="BY3" s="230"/>
      <c r="BZ3" s="230"/>
      <c r="CA3" s="230"/>
      <c r="CB3" s="230"/>
      <c r="CC3" s="230"/>
      <c r="CD3" s="231" t="s">
        <v>123</v>
      </c>
      <c r="CE3" s="231"/>
      <c r="CF3" s="231"/>
      <c r="CG3" s="231"/>
      <c r="CH3" s="231"/>
      <c r="CI3" s="231"/>
      <c r="CJ3" s="231"/>
      <c r="CK3" s="231"/>
      <c r="CL3" s="231"/>
      <c r="CM3" s="231"/>
      <c r="CN3" s="231"/>
      <c r="CO3" s="231"/>
      <c r="CP3" s="231"/>
      <c r="CQ3" s="231"/>
      <c r="CR3" s="231"/>
      <c r="CS3" s="231"/>
      <c r="CT3" s="231"/>
      <c r="CU3" s="231"/>
      <c r="CV3" s="231"/>
      <c r="CW3" s="231"/>
      <c r="CX3" s="231"/>
      <c r="CY3" s="231"/>
      <c r="CZ3" s="231"/>
      <c r="DA3" s="231"/>
      <c r="DB3" s="231"/>
      <c r="DC3" s="231"/>
      <c r="DD3" s="231"/>
      <c r="DE3" s="231"/>
      <c r="DF3" s="231"/>
      <c r="DG3" s="231"/>
      <c r="DH3" s="231"/>
      <c r="DI3" s="231"/>
      <c r="DJ3" s="231"/>
      <c r="DK3" s="231"/>
      <c r="DL3" s="231"/>
      <c r="DM3" s="231"/>
      <c r="DN3" s="230" t="s">
        <v>124</v>
      </c>
      <c r="DO3" s="230"/>
      <c r="DP3" s="230"/>
      <c r="DQ3" s="230"/>
      <c r="DR3" s="230"/>
      <c r="DS3" s="230"/>
      <c r="DT3" s="230"/>
      <c r="DU3" s="230"/>
      <c r="DV3" s="230"/>
      <c r="DW3" s="230"/>
      <c r="DX3" s="230"/>
      <c r="DY3" s="230"/>
      <c r="DZ3" s="230"/>
      <c r="EA3" s="230"/>
      <c r="EB3" s="230"/>
      <c r="EC3" s="230"/>
      <c r="ED3" s="230"/>
      <c r="EE3" s="230"/>
      <c r="EF3" s="230"/>
      <c r="EG3" s="230"/>
      <c r="EH3" s="230"/>
      <c r="EI3" s="230"/>
      <c r="EJ3" s="230"/>
      <c r="EK3" s="230"/>
      <c r="EL3" s="230"/>
      <c r="EM3" s="230"/>
      <c r="EN3" s="230"/>
      <c r="EO3" s="230"/>
      <c r="EP3" s="230"/>
      <c r="EQ3" s="230"/>
      <c r="ER3" s="230"/>
      <c r="ES3" s="230"/>
      <c r="ET3" s="230"/>
      <c r="EU3" s="230"/>
      <c r="EV3" s="230"/>
      <c r="EW3" s="230"/>
      <c r="EX3" s="231" t="s">
        <v>125</v>
      </c>
      <c r="EY3" s="231"/>
      <c r="EZ3" s="231"/>
      <c r="FA3" s="231"/>
      <c r="FB3" s="231"/>
      <c r="FC3" s="231"/>
      <c r="FD3" s="231"/>
      <c r="FE3" s="231"/>
      <c r="FF3" s="231"/>
      <c r="FG3" s="231"/>
      <c r="FH3" s="231"/>
      <c r="FI3" s="231"/>
      <c r="FJ3" s="231"/>
      <c r="FK3" s="231"/>
      <c r="FL3" s="231"/>
      <c r="FM3" s="231"/>
      <c r="FN3" s="231"/>
      <c r="FO3" s="231"/>
      <c r="FP3" s="231"/>
      <c r="FQ3" s="231"/>
      <c r="FR3" s="231"/>
      <c r="FS3" s="231"/>
      <c r="FT3" s="231"/>
      <c r="FU3" s="231"/>
      <c r="FV3" s="231"/>
      <c r="FW3" s="231"/>
      <c r="FX3" s="231"/>
      <c r="FY3" s="231"/>
      <c r="FZ3" s="231"/>
      <c r="GA3" s="231"/>
      <c r="GB3" s="231"/>
      <c r="GC3" s="231"/>
      <c r="GD3" s="231"/>
      <c r="GE3" s="231"/>
      <c r="GF3" s="231"/>
      <c r="GG3" s="231"/>
      <c r="GH3" s="230" t="s">
        <v>126</v>
      </c>
      <c r="GI3" s="230"/>
      <c r="GJ3" s="230"/>
      <c r="GK3" s="230"/>
      <c r="GL3" s="230"/>
      <c r="GM3" s="230"/>
      <c r="GN3" s="230"/>
      <c r="GO3" s="230"/>
      <c r="GP3" s="230"/>
      <c r="GQ3" s="230"/>
      <c r="GR3" s="230"/>
      <c r="GS3" s="230"/>
      <c r="GT3" s="230"/>
      <c r="GU3" s="230"/>
      <c r="GV3" s="230"/>
      <c r="GW3" s="230"/>
      <c r="GX3" s="230"/>
      <c r="GY3" s="230"/>
      <c r="GZ3" s="230"/>
      <c r="HA3" s="230"/>
      <c r="HB3" s="230"/>
      <c r="HC3" s="230"/>
      <c r="HD3" s="230"/>
      <c r="HE3" s="230"/>
      <c r="HF3" s="230"/>
      <c r="HG3" s="230"/>
      <c r="HH3" s="230"/>
      <c r="HI3" s="230"/>
      <c r="HJ3" s="230"/>
      <c r="HK3" s="230"/>
      <c r="HL3" s="230"/>
      <c r="HM3" s="230"/>
      <c r="HN3" s="230"/>
      <c r="HO3" s="230"/>
      <c r="HP3" s="230"/>
      <c r="HQ3" s="230"/>
      <c r="HR3" s="231" t="s">
        <v>110</v>
      </c>
      <c r="HS3" s="231"/>
      <c r="HT3" s="231"/>
      <c r="HU3" s="231"/>
      <c r="HV3" s="231"/>
      <c r="HW3" s="231"/>
      <c r="HX3" s="231"/>
      <c r="HY3" s="231"/>
      <c r="HZ3" s="231"/>
      <c r="IA3" s="231"/>
      <c r="IB3" s="231"/>
      <c r="IC3" s="231"/>
      <c r="ID3" s="231"/>
      <c r="IE3" s="231"/>
      <c r="IF3" s="231"/>
      <c r="IG3" s="231"/>
      <c r="IH3" s="231"/>
      <c r="II3" s="231"/>
      <c r="IJ3" s="231"/>
      <c r="IK3" s="231"/>
      <c r="IL3" s="231"/>
      <c r="IM3" s="231"/>
      <c r="IN3" s="231"/>
      <c r="IO3" s="231"/>
      <c r="IP3" s="231"/>
      <c r="IQ3" s="231"/>
      <c r="IR3" s="231"/>
      <c r="IS3" s="231"/>
      <c r="IT3" s="231"/>
      <c r="IU3" s="231"/>
      <c r="IV3" s="231"/>
      <c r="IW3" s="231"/>
      <c r="IX3" s="231"/>
      <c r="IY3" s="231"/>
      <c r="IZ3" s="231"/>
      <c r="JA3" s="231"/>
      <c r="JB3" s="232" t="s">
        <v>93</v>
      </c>
      <c r="JC3" s="232"/>
      <c r="JD3" s="232"/>
      <c r="JE3" s="232"/>
      <c r="JF3" s="232"/>
      <c r="JG3" s="232"/>
      <c r="JH3" s="232"/>
      <c r="JI3" s="232"/>
      <c r="JJ3" s="232"/>
      <c r="JK3" s="232"/>
      <c r="JL3" s="232"/>
      <c r="JM3" s="232"/>
      <c r="JN3" s="232"/>
      <c r="JO3" s="232"/>
      <c r="JP3" s="232"/>
      <c r="JQ3" s="232"/>
      <c r="JR3" s="232"/>
      <c r="JS3" s="232"/>
      <c r="JT3" s="232"/>
      <c r="JU3" s="232"/>
      <c r="JV3" s="232"/>
      <c r="JW3" s="232"/>
      <c r="JX3" s="232"/>
      <c r="JY3" s="232"/>
      <c r="JZ3" s="232"/>
      <c r="KA3" s="232"/>
      <c r="KB3" s="232"/>
      <c r="KC3" s="232"/>
      <c r="KD3" s="232"/>
      <c r="KE3" s="232"/>
      <c r="KF3" s="232"/>
      <c r="KG3" s="232"/>
      <c r="KH3" s="232"/>
      <c r="KI3" s="232"/>
      <c r="KJ3" s="232"/>
      <c r="KK3" s="233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</row>
    <row r="4" spans="1:358" s="35" customFormat="1" ht="13.5" hidden="1" customHeight="1" thickBot="1" x14ac:dyDescent="0.3">
      <c r="J4" s="129"/>
      <c r="K4" s="224" t="s">
        <v>62</v>
      </c>
      <c r="L4" s="225"/>
      <c r="M4" s="225"/>
      <c r="N4" s="225"/>
      <c r="O4" s="225"/>
      <c r="P4" s="226" t="s">
        <v>66</v>
      </c>
      <c r="Q4" s="227"/>
      <c r="R4" s="227"/>
      <c r="S4" s="227"/>
      <c r="T4" s="227"/>
      <c r="U4" s="204" t="s">
        <v>67</v>
      </c>
      <c r="V4" s="205"/>
      <c r="W4" s="205"/>
      <c r="X4" s="205"/>
      <c r="Y4" s="205"/>
      <c r="Z4" s="206" t="s">
        <v>68</v>
      </c>
      <c r="AA4" s="207"/>
      <c r="AB4" s="207"/>
      <c r="AC4" s="207"/>
      <c r="AD4" s="207"/>
      <c r="AE4" s="208" t="s">
        <v>69</v>
      </c>
      <c r="AF4" s="209"/>
      <c r="AG4" s="209"/>
      <c r="AH4" s="209"/>
      <c r="AI4" s="209"/>
      <c r="AJ4" s="210" t="s">
        <v>71</v>
      </c>
      <c r="AK4" s="211"/>
      <c r="AL4" s="211"/>
      <c r="AM4" s="211"/>
      <c r="AN4" s="211"/>
      <c r="AO4" s="200"/>
      <c r="AP4" s="202"/>
      <c r="AQ4" s="202"/>
      <c r="AR4" s="203"/>
      <c r="AS4" s="141"/>
      <c r="AT4" s="141"/>
      <c r="AU4" s="224" t="s">
        <v>62</v>
      </c>
      <c r="AV4" s="225"/>
      <c r="AW4" s="225"/>
      <c r="AX4" s="225"/>
      <c r="AY4" s="225"/>
      <c r="AZ4" s="226" t="s">
        <v>66</v>
      </c>
      <c r="BA4" s="227"/>
      <c r="BB4" s="227"/>
      <c r="BC4" s="227"/>
      <c r="BD4" s="227"/>
      <c r="BE4" s="204" t="s">
        <v>67</v>
      </c>
      <c r="BF4" s="205"/>
      <c r="BG4" s="205"/>
      <c r="BH4" s="205"/>
      <c r="BI4" s="205"/>
      <c r="BJ4" s="206" t="s">
        <v>68</v>
      </c>
      <c r="BK4" s="207"/>
      <c r="BL4" s="207"/>
      <c r="BM4" s="207"/>
      <c r="BN4" s="207"/>
      <c r="BO4" s="208" t="s">
        <v>69</v>
      </c>
      <c r="BP4" s="209"/>
      <c r="BQ4" s="209"/>
      <c r="BR4" s="209"/>
      <c r="BS4" s="209"/>
      <c r="BT4" s="210" t="s">
        <v>71</v>
      </c>
      <c r="BU4" s="211"/>
      <c r="BV4" s="211"/>
      <c r="BW4" s="211"/>
      <c r="BX4" s="211"/>
      <c r="BY4" s="200"/>
      <c r="BZ4" s="202"/>
      <c r="CA4" s="202"/>
      <c r="CB4" s="202"/>
      <c r="CC4" s="202"/>
      <c r="CD4" s="141"/>
      <c r="CE4" s="224" t="s">
        <v>62</v>
      </c>
      <c r="CF4" s="225"/>
      <c r="CG4" s="225"/>
      <c r="CH4" s="225"/>
      <c r="CI4" s="225"/>
      <c r="CJ4" s="226" t="s">
        <v>66</v>
      </c>
      <c r="CK4" s="227"/>
      <c r="CL4" s="227"/>
      <c r="CM4" s="227"/>
      <c r="CN4" s="227"/>
      <c r="CO4" s="204" t="s">
        <v>67</v>
      </c>
      <c r="CP4" s="205"/>
      <c r="CQ4" s="205"/>
      <c r="CR4" s="205"/>
      <c r="CS4" s="205"/>
      <c r="CT4" s="206" t="s">
        <v>68</v>
      </c>
      <c r="CU4" s="207"/>
      <c r="CV4" s="207"/>
      <c r="CW4" s="207"/>
      <c r="CX4" s="207"/>
      <c r="CY4" s="208" t="s">
        <v>69</v>
      </c>
      <c r="CZ4" s="209"/>
      <c r="DA4" s="209"/>
      <c r="DB4" s="209"/>
      <c r="DC4" s="209"/>
      <c r="DD4" s="210" t="s">
        <v>71</v>
      </c>
      <c r="DE4" s="211"/>
      <c r="DF4" s="211"/>
      <c r="DG4" s="211"/>
      <c r="DH4" s="211"/>
      <c r="DI4" s="200"/>
      <c r="DJ4" s="202"/>
      <c r="DK4" s="202"/>
      <c r="DL4" s="202"/>
      <c r="DM4" s="202"/>
      <c r="DN4" s="141"/>
      <c r="DO4" s="224" t="s">
        <v>62</v>
      </c>
      <c r="DP4" s="225"/>
      <c r="DQ4" s="225"/>
      <c r="DR4" s="225"/>
      <c r="DS4" s="225"/>
      <c r="DT4" s="226" t="s">
        <v>66</v>
      </c>
      <c r="DU4" s="227"/>
      <c r="DV4" s="227"/>
      <c r="DW4" s="227"/>
      <c r="DX4" s="227"/>
      <c r="DY4" s="204" t="s">
        <v>67</v>
      </c>
      <c r="DZ4" s="205"/>
      <c r="EA4" s="205"/>
      <c r="EB4" s="205"/>
      <c r="EC4" s="205"/>
      <c r="ED4" s="206" t="s">
        <v>68</v>
      </c>
      <c r="EE4" s="207"/>
      <c r="EF4" s="207"/>
      <c r="EG4" s="207"/>
      <c r="EH4" s="207"/>
      <c r="EI4" s="208" t="s">
        <v>69</v>
      </c>
      <c r="EJ4" s="209"/>
      <c r="EK4" s="209"/>
      <c r="EL4" s="209"/>
      <c r="EM4" s="209"/>
      <c r="EN4" s="210" t="s">
        <v>71</v>
      </c>
      <c r="EO4" s="211"/>
      <c r="EP4" s="211"/>
      <c r="EQ4" s="211"/>
      <c r="ER4" s="211"/>
      <c r="ES4" s="200"/>
      <c r="ET4" s="201"/>
      <c r="EU4" s="201"/>
      <c r="EV4" s="201"/>
      <c r="EW4" s="201"/>
      <c r="EX4" s="141"/>
      <c r="EY4" s="224" t="s">
        <v>62</v>
      </c>
      <c r="EZ4" s="225"/>
      <c r="FA4" s="225"/>
      <c r="FB4" s="225"/>
      <c r="FC4" s="225"/>
      <c r="FD4" s="226" t="s">
        <v>66</v>
      </c>
      <c r="FE4" s="227"/>
      <c r="FF4" s="227"/>
      <c r="FG4" s="227"/>
      <c r="FH4" s="227"/>
      <c r="FI4" s="204" t="s">
        <v>67</v>
      </c>
      <c r="FJ4" s="205"/>
      <c r="FK4" s="205"/>
      <c r="FL4" s="205"/>
      <c r="FM4" s="205"/>
      <c r="FN4" s="206" t="s">
        <v>68</v>
      </c>
      <c r="FO4" s="207"/>
      <c r="FP4" s="207"/>
      <c r="FQ4" s="207"/>
      <c r="FR4" s="207"/>
      <c r="FS4" s="208" t="s">
        <v>69</v>
      </c>
      <c r="FT4" s="209"/>
      <c r="FU4" s="209"/>
      <c r="FV4" s="209"/>
      <c r="FW4" s="209"/>
      <c r="FX4" s="210" t="s">
        <v>71</v>
      </c>
      <c r="FY4" s="211"/>
      <c r="FZ4" s="211"/>
      <c r="GA4" s="211"/>
      <c r="GB4" s="211"/>
      <c r="GC4" s="200"/>
      <c r="GD4" s="201"/>
      <c r="GE4" s="201"/>
      <c r="GF4" s="201"/>
      <c r="GG4" s="201"/>
      <c r="GH4" s="141"/>
      <c r="GI4" s="224" t="s">
        <v>62</v>
      </c>
      <c r="GJ4" s="225"/>
      <c r="GK4" s="225"/>
      <c r="GL4" s="225"/>
      <c r="GM4" s="225"/>
      <c r="GN4" s="226" t="s">
        <v>66</v>
      </c>
      <c r="GO4" s="227"/>
      <c r="GP4" s="227"/>
      <c r="GQ4" s="227"/>
      <c r="GR4" s="227"/>
      <c r="GS4" s="204" t="s">
        <v>67</v>
      </c>
      <c r="GT4" s="205"/>
      <c r="GU4" s="205"/>
      <c r="GV4" s="205"/>
      <c r="GW4" s="205"/>
      <c r="GX4" s="206" t="s">
        <v>68</v>
      </c>
      <c r="GY4" s="207"/>
      <c r="GZ4" s="207"/>
      <c r="HA4" s="207"/>
      <c r="HB4" s="207"/>
      <c r="HC4" s="208" t="s">
        <v>69</v>
      </c>
      <c r="HD4" s="209"/>
      <c r="HE4" s="209"/>
      <c r="HF4" s="209"/>
      <c r="HG4" s="209"/>
      <c r="HH4" s="210" t="s">
        <v>71</v>
      </c>
      <c r="HI4" s="211"/>
      <c r="HJ4" s="211"/>
      <c r="HK4" s="211"/>
      <c r="HL4" s="211"/>
      <c r="HM4" s="200"/>
      <c r="HN4" s="201"/>
      <c r="HO4" s="201"/>
      <c r="HP4" s="201"/>
      <c r="HQ4" s="201"/>
      <c r="HR4" s="141"/>
      <c r="HS4" s="224" t="s">
        <v>62</v>
      </c>
      <c r="HT4" s="225"/>
      <c r="HU4" s="225"/>
      <c r="HV4" s="225"/>
      <c r="HW4" s="225"/>
      <c r="HX4" s="226" t="s">
        <v>66</v>
      </c>
      <c r="HY4" s="227"/>
      <c r="HZ4" s="227"/>
      <c r="IA4" s="227"/>
      <c r="IB4" s="227"/>
      <c r="IC4" s="204" t="s">
        <v>67</v>
      </c>
      <c r="ID4" s="205"/>
      <c r="IE4" s="205"/>
      <c r="IF4" s="205"/>
      <c r="IG4" s="205"/>
      <c r="IH4" s="206" t="s">
        <v>68</v>
      </c>
      <c r="II4" s="207"/>
      <c r="IJ4" s="207"/>
      <c r="IK4" s="207"/>
      <c r="IL4" s="207"/>
      <c r="IM4" s="208" t="s">
        <v>69</v>
      </c>
      <c r="IN4" s="209"/>
      <c r="IO4" s="209"/>
      <c r="IP4" s="209"/>
      <c r="IQ4" s="209"/>
      <c r="IR4" s="210" t="s">
        <v>71</v>
      </c>
      <c r="IS4" s="211"/>
      <c r="IT4" s="211"/>
      <c r="IU4" s="211"/>
      <c r="IV4" s="211"/>
      <c r="IW4" s="200"/>
      <c r="IX4" s="201"/>
      <c r="IY4" s="201"/>
      <c r="IZ4" s="201"/>
      <c r="JA4" s="201"/>
      <c r="JB4" s="96"/>
      <c r="JC4" s="222" t="s">
        <v>62</v>
      </c>
      <c r="JD4" s="223"/>
      <c r="JE4" s="223"/>
      <c r="JF4" s="223"/>
      <c r="JG4" s="223"/>
      <c r="JH4" s="212" t="s">
        <v>66</v>
      </c>
      <c r="JI4" s="213"/>
      <c r="JJ4" s="213"/>
      <c r="JK4" s="213"/>
      <c r="JL4" s="213"/>
      <c r="JM4" s="214" t="s">
        <v>67</v>
      </c>
      <c r="JN4" s="215"/>
      <c r="JO4" s="215"/>
      <c r="JP4" s="215"/>
      <c r="JQ4" s="215"/>
      <c r="JR4" s="216" t="s">
        <v>68</v>
      </c>
      <c r="JS4" s="217"/>
      <c r="JT4" s="217"/>
      <c r="JU4" s="217"/>
      <c r="JV4" s="217"/>
      <c r="JW4" s="218" t="s">
        <v>69</v>
      </c>
      <c r="JX4" s="219"/>
      <c r="JY4" s="219"/>
      <c r="JZ4" s="219"/>
      <c r="KA4" s="219"/>
      <c r="KB4" s="220" t="s">
        <v>71</v>
      </c>
      <c r="KC4" s="221"/>
      <c r="KD4" s="221"/>
      <c r="KE4" s="221"/>
      <c r="KF4" s="221"/>
      <c r="KG4" s="197"/>
      <c r="KH4" s="198"/>
      <c r="KI4" s="198"/>
      <c r="KJ4" s="198"/>
      <c r="KK4" s="199"/>
    </row>
    <row r="5" spans="1:358" s="5" customFormat="1" ht="43.5" customHeight="1" thickBot="1" x14ac:dyDescent="0.3">
      <c r="A5" s="34"/>
      <c r="B5" s="74" t="s">
        <v>30</v>
      </c>
      <c r="C5" s="75" t="s">
        <v>1</v>
      </c>
      <c r="D5" s="75" t="s">
        <v>0</v>
      </c>
      <c r="E5" s="75" t="s">
        <v>18</v>
      </c>
      <c r="F5" s="75" t="s">
        <v>17</v>
      </c>
      <c r="G5" s="75" t="s">
        <v>2</v>
      </c>
      <c r="H5" s="76" t="s">
        <v>21</v>
      </c>
      <c r="I5" s="120" t="s">
        <v>127</v>
      </c>
      <c r="J5" s="130" t="s">
        <v>81</v>
      </c>
      <c r="K5" s="131" t="s">
        <v>70</v>
      </c>
      <c r="L5" s="132" t="s">
        <v>61</v>
      </c>
      <c r="M5" s="132" t="s">
        <v>65</v>
      </c>
      <c r="N5" s="132" t="s">
        <v>63</v>
      </c>
      <c r="O5" s="133" t="s">
        <v>64</v>
      </c>
      <c r="P5" s="134" t="s">
        <v>70</v>
      </c>
      <c r="Q5" s="132" t="s">
        <v>61</v>
      </c>
      <c r="R5" s="132" t="s">
        <v>65</v>
      </c>
      <c r="S5" s="132" t="s">
        <v>63</v>
      </c>
      <c r="T5" s="133" t="s">
        <v>64</v>
      </c>
      <c r="U5" s="134" t="s">
        <v>70</v>
      </c>
      <c r="V5" s="132" t="s">
        <v>61</v>
      </c>
      <c r="W5" s="132" t="s">
        <v>65</v>
      </c>
      <c r="X5" s="132" t="s">
        <v>63</v>
      </c>
      <c r="Y5" s="133" t="s">
        <v>64</v>
      </c>
      <c r="Z5" s="134" t="s">
        <v>70</v>
      </c>
      <c r="AA5" s="132" t="s">
        <v>61</v>
      </c>
      <c r="AB5" s="132" t="s">
        <v>65</v>
      </c>
      <c r="AC5" s="132" t="s">
        <v>63</v>
      </c>
      <c r="AD5" s="133" t="s">
        <v>64</v>
      </c>
      <c r="AE5" s="134" t="s">
        <v>70</v>
      </c>
      <c r="AF5" s="132" t="s">
        <v>61</v>
      </c>
      <c r="AG5" s="132" t="s">
        <v>65</v>
      </c>
      <c r="AH5" s="132" t="s">
        <v>63</v>
      </c>
      <c r="AI5" s="133" t="s">
        <v>64</v>
      </c>
      <c r="AJ5" s="134" t="s">
        <v>70</v>
      </c>
      <c r="AK5" s="132" t="s">
        <v>61</v>
      </c>
      <c r="AL5" s="132" t="s">
        <v>65</v>
      </c>
      <c r="AM5" s="132" t="s">
        <v>63</v>
      </c>
      <c r="AN5" s="133" t="s">
        <v>64</v>
      </c>
      <c r="AO5" s="135" t="s">
        <v>74</v>
      </c>
      <c r="AP5" s="132" t="s">
        <v>75</v>
      </c>
      <c r="AQ5" s="132" t="s">
        <v>82</v>
      </c>
      <c r="AR5" s="131" t="s">
        <v>73</v>
      </c>
      <c r="AS5" s="133" t="s">
        <v>83</v>
      </c>
      <c r="AT5" s="130" t="s">
        <v>81</v>
      </c>
      <c r="AU5" s="131" t="s">
        <v>70</v>
      </c>
      <c r="AV5" s="132" t="s">
        <v>61</v>
      </c>
      <c r="AW5" s="132" t="s">
        <v>65</v>
      </c>
      <c r="AX5" s="132" t="s">
        <v>63</v>
      </c>
      <c r="AY5" s="133" t="s">
        <v>64</v>
      </c>
      <c r="AZ5" s="134" t="s">
        <v>70</v>
      </c>
      <c r="BA5" s="132" t="s">
        <v>61</v>
      </c>
      <c r="BB5" s="132" t="s">
        <v>65</v>
      </c>
      <c r="BC5" s="132" t="s">
        <v>63</v>
      </c>
      <c r="BD5" s="133" t="s">
        <v>64</v>
      </c>
      <c r="BE5" s="134" t="s">
        <v>70</v>
      </c>
      <c r="BF5" s="132" t="s">
        <v>61</v>
      </c>
      <c r="BG5" s="132" t="s">
        <v>65</v>
      </c>
      <c r="BH5" s="132" t="s">
        <v>63</v>
      </c>
      <c r="BI5" s="133" t="s">
        <v>64</v>
      </c>
      <c r="BJ5" s="134" t="s">
        <v>70</v>
      </c>
      <c r="BK5" s="132" t="s">
        <v>61</v>
      </c>
      <c r="BL5" s="132" t="s">
        <v>65</v>
      </c>
      <c r="BM5" s="132" t="s">
        <v>63</v>
      </c>
      <c r="BN5" s="133" t="s">
        <v>64</v>
      </c>
      <c r="BO5" s="134" t="s">
        <v>70</v>
      </c>
      <c r="BP5" s="132" t="s">
        <v>61</v>
      </c>
      <c r="BQ5" s="132" t="s">
        <v>65</v>
      </c>
      <c r="BR5" s="132" t="s">
        <v>63</v>
      </c>
      <c r="BS5" s="133" t="s">
        <v>64</v>
      </c>
      <c r="BT5" s="134" t="s">
        <v>70</v>
      </c>
      <c r="BU5" s="132" t="s">
        <v>61</v>
      </c>
      <c r="BV5" s="132" t="s">
        <v>65</v>
      </c>
      <c r="BW5" s="132" t="s">
        <v>63</v>
      </c>
      <c r="BX5" s="133" t="s">
        <v>64</v>
      </c>
      <c r="BY5" s="135" t="s">
        <v>74</v>
      </c>
      <c r="BZ5" s="132" t="s">
        <v>75</v>
      </c>
      <c r="CA5" s="132" t="s">
        <v>82</v>
      </c>
      <c r="CB5" s="131" t="s">
        <v>73</v>
      </c>
      <c r="CC5" s="133" t="s">
        <v>83</v>
      </c>
      <c r="CD5" s="130" t="s">
        <v>81</v>
      </c>
      <c r="CE5" s="131" t="s">
        <v>70</v>
      </c>
      <c r="CF5" s="132" t="s">
        <v>61</v>
      </c>
      <c r="CG5" s="132" t="s">
        <v>65</v>
      </c>
      <c r="CH5" s="132" t="s">
        <v>63</v>
      </c>
      <c r="CI5" s="133" t="s">
        <v>64</v>
      </c>
      <c r="CJ5" s="134" t="s">
        <v>70</v>
      </c>
      <c r="CK5" s="132" t="s">
        <v>61</v>
      </c>
      <c r="CL5" s="132" t="s">
        <v>65</v>
      </c>
      <c r="CM5" s="132" t="s">
        <v>63</v>
      </c>
      <c r="CN5" s="133" t="s">
        <v>64</v>
      </c>
      <c r="CO5" s="134" t="s">
        <v>70</v>
      </c>
      <c r="CP5" s="132" t="s">
        <v>61</v>
      </c>
      <c r="CQ5" s="132" t="s">
        <v>65</v>
      </c>
      <c r="CR5" s="132" t="s">
        <v>63</v>
      </c>
      <c r="CS5" s="133" t="s">
        <v>64</v>
      </c>
      <c r="CT5" s="134" t="s">
        <v>70</v>
      </c>
      <c r="CU5" s="132" t="s">
        <v>61</v>
      </c>
      <c r="CV5" s="132" t="s">
        <v>65</v>
      </c>
      <c r="CW5" s="132" t="s">
        <v>63</v>
      </c>
      <c r="CX5" s="133" t="s">
        <v>64</v>
      </c>
      <c r="CY5" s="134" t="s">
        <v>70</v>
      </c>
      <c r="CZ5" s="132" t="s">
        <v>61</v>
      </c>
      <c r="DA5" s="132" t="s">
        <v>65</v>
      </c>
      <c r="DB5" s="132" t="s">
        <v>63</v>
      </c>
      <c r="DC5" s="133" t="s">
        <v>64</v>
      </c>
      <c r="DD5" s="134" t="s">
        <v>70</v>
      </c>
      <c r="DE5" s="132" t="s">
        <v>61</v>
      </c>
      <c r="DF5" s="132" t="s">
        <v>65</v>
      </c>
      <c r="DG5" s="132" t="s">
        <v>63</v>
      </c>
      <c r="DH5" s="133" t="s">
        <v>64</v>
      </c>
      <c r="DI5" s="135" t="s">
        <v>74</v>
      </c>
      <c r="DJ5" s="132" t="s">
        <v>75</v>
      </c>
      <c r="DK5" s="132" t="s">
        <v>82</v>
      </c>
      <c r="DL5" s="131" t="s">
        <v>73</v>
      </c>
      <c r="DM5" s="133" t="s">
        <v>83</v>
      </c>
      <c r="DN5" s="130" t="s">
        <v>81</v>
      </c>
      <c r="DO5" s="131" t="s">
        <v>70</v>
      </c>
      <c r="DP5" s="132" t="s">
        <v>61</v>
      </c>
      <c r="DQ5" s="132" t="s">
        <v>65</v>
      </c>
      <c r="DR5" s="132" t="s">
        <v>63</v>
      </c>
      <c r="DS5" s="133" t="s">
        <v>64</v>
      </c>
      <c r="DT5" s="134" t="s">
        <v>70</v>
      </c>
      <c r="DU5" s="132" t="s">
        <v>61</v>
      </c>
      <c r="DV5" s="132" t="s">
        <v>65</v>
      </c>
      <c r="DW5" s="132" t="s">
        <v>63</v>
      </c>
      <c r="DX5" s="133" t="s">
        <v>64</v>
      </c>
      <c r="DY5" s="134" t="s">
        <v>70</v>
      </c>
      <c r="DZ5" s="132" t="s">
        <v>61</v>
      </c>
      <c r="EA5" s="132" t="s">
        <v>65</v>
      </c>
      <c r="EB5" s="132" t="s">
        <v>63</v>
      </c>
      <c r="EC5" s="133" t="s">
        <v>64</v>
      </c>
      <c r="ED5" s="134" t="s">
        <v>70</v>
      </c>
      <c r="EE5" s="132" t="s">
        <v>61</v>
      </c>
      <c r="EF5" s="132" t="s">
        <v>65</v>
      </c>
      <c r="EG5" s="132" t="s">
        <v>63</v>
      </c>
      <c r="EH5" s="133" t="s">
        <v>64</v>
      </c>
      <c r="EI5" s="134" t="s">
        <v>70</v>
      </c>
      <c r="EJ5" s="132" t="s">
        <v>61</v>
      </c>
      <c r="EK5" s="132" t="s">
        <v>65</v>
      </c>
      <c r="EL5" s="132" t="s">
        <v>63</v>
      </c>
      <c r="EM5" s="133" t="s">
        <v>64</v>
      </c>
      <c r="EN5" s="134" t="s">
        <v>70</v>
      </c>
      <c r="EO5" s="132" t="s">
        <v>61</v>
      </c>
      <c r="EP5" s="132" t="s">
        <v>65</v>
      </c>
      <c r="EQ5" s="132" t="s">
        <v>63</v>
      </c>
      <c r="ER5" s="133" t="s">
        <v>64</v>
      </c>
      <c r="ES5" s="135" t="s">
        <v>74</v>
      </c>
      <c r="ET5" s="132" t="s">
        <v>75</v>
      </c>
      <c r="EU5" s="132" t="s">
        <v>82</v>
      </c>
      <c r="EV5" s="131" t="s">
        <v>73</v>
      </c>
      <c r="EW5" s="133" t="s">
        <v>83</v>
      </c>
      <c r="EX5" s="130" t="s">
        <v>81</v>
      </c>
      <c r="EY5" s="131" t="s">
        <v>70</v>
      </c>
      <c r="EZ5" s="132" t="s">
        <v>61</v>
      </c>
      <c r="FA5" s="132" t="s">
        <v>65</v>
      </c>
      <c r="FB5" s="132" t="s">
        <v>63</v>
      </c>
      <c r="FC5" s="133" t="s">
        <v>64</v>
      </c>
      <c r="FD5" s="134" t="s">
        <v>70</v>
      </c>
      <c r="FE5" s="132" t="s">
        <v>61</v>
      </c>
      <c r="FF5" s="132" t="s">
        <v>65</v>
      </c>
      <c r="FG5" s="132" t="s">
        <v>63</v>
      </c>
      <c r="FH5" s="133" t="s">
        <v>64</v>
      </c>
      <c r="FI5" s="134" t="s">
        <v>70</v>
      </c>
      <c r="FJ5" s="132" t="s">
        <v>61</v>
      </c>
      <c r="FK5" s="132" t="s">
        <v>65</v>
      </c>
      <c r="FL5" s="132" t="s">
        <v>63</v>
      </c>
      <c r="FM5" s="133" t="s">
        <v>64</v>
      </c>
      <c r="FN5" s="134" t="s">
        <v>70</v>
      </c>
      <c r="FO5" s="132" t="s">
        <v>61</v>
      </c>
      <c r="FP5" s="132" t="s">
        <v>65</v>
      </c>
      <c r="FQ5" s="132" t="s">
        <v>63</v>
      </c>
      <c r="FR5" s="133" t="s">
        <v>64</v>
      </c>
      <c r="FS5" s="134" t="s">
        <v>70</v>
      </c>
      <c r="FT5" s="132" t="s">
        <v>61</v>
      </c>
      <c r="FU5" s="132" t="s">
        <v>65</v>
      </c>
      <c r="FV5" s="132" t="s">
        <v>63</v>
      </c>
      <c r="FW5" s="133" t="s">
        <v>64</v>
      </c>
      <c r="FX5" s="134" t="s">
        <v>70</v>
      </c>
      <c r="FY5" s="132" t="s">
        <v>61</v>
      </c>
      <c r="FZ5" s="132" t="s">
        <v>65</v>
      </c>
      <c r="GA5" s="132" t="s">
        <v>63</v>
      </c>
      <c r="GB5" s="133" t="s">
        <v>64</v>
      </c>
      <c r="GC5" s="135" t="s">
        <v>74</v>
      </c>
      <c r="GD5" s="132" t="s">
        <v>75</v>
      </c>
      <c r="GE5" s="132" t="s">
        <v>82</v>
      </c>
      <c r="GF5" s="131" t="s">
        <v>73</v>
      </c>
      <c r="GG5" s="133" t="s">
        <v>83</v>
      </c>
      <c r="GH5" s="130" t="s">
        <v>81</v>
      </c>
      <c r="GI5" s="131" t="s">
        <v>70</v>
      </c>
      <c r="GJ5" s="132" t="s">
        <v>61</v>
      </c>
      <c r="GK5" s="132" t="s">
        <v>65</v>
      </c>
      <c r="GL5" s="132" t="s">
        <v>63</v>
      </c>
      <c r="GM5" s="133" t="s">
        <v>64</v>
      </c>
      <c r="GN5" s="134" t="s">
        <v>70</v>
      </c>
      <c r="GO5" s="132" t="s">
        <v>61</v>
      </c>
      <c r="GP5" s="132" t="s">
        <v>65</v>
      </c>
      <c r="GQ5" s="132" t="s">
        <v>63</v>
      </c>
      <c r="GR5" s="133" t="s">
        <v>64</v>
      </c>
      <c r="GS5" s="134" t="s">
        <v>70</v>
      </c>
      <c r="GT5" s="132" t="s">
        <v>61</v>
      </c>
      <c r="GU5" s="132" t="s">
        <v>65</v>
      </c>
      <c r="GV5" s="132" t="s">
        <v>63</v>
      </c>
      <c r="GW5" s="133" t="s">
        <v>64</v>
      </c>
      <c r="GX5" s="134" t="s">
        <v>70</v>
      </c>
      <c r="GY5" s="132" t="s">
        <v>61</v>
      </c>
      <c r="GZ5" s="132" t="s">
        <v>65</v>
      </c>
      <c r="HA5" s="132" t="s">
        <v>63</v>
      </c>
      <c r="HB5" s="133" t="s">
        <v>64</v>
      </c>
      <c r="HC5" s="134" t="s">
        <v>70</v>
      </c>
      <c r="HD5" s="132" t="s">
        <v>61</v>
      </c>
      <c r="HE5" s="132" t="s">
        <v>65</v>
      </c>
      <c r="HF5" s="132" t="s">
        <v>63</v>
      </c>
      <c r="HG5" s="133" t="s">
        <v>64</v>
      </c>
      <c r="HH5" s="134" t="s">
        <v>70</v>
      </c>
      <c r="HI5" s="132" t="s">
        <v>61</v>
      </c>
      <c r="HJ5" s="132" t="s">
        <v>65</v>
      </c>
      <c r="HK5" s="132" t="s">
        <v>63</v>
      </c>
      <c r="HL5" s="133" t="s">
        <v>64</v>
      </c>
      <c r="HM5" s="135" t="s">
        <v>74</v>
      </c>
      <c r="HN5" s="132" t="s">
        <v>75</v>
      </c>
      <c r="HO5" s="132" t="s">
        <v>82</v>
      </c>
      <c r="HP5" s="131" t="s">
        <v>73</v>
      </c>
      <c r="HQ5" s="133" t="s">
        <v>83</v>
      </c>
      <c r="HR5" s="130" t="s">
        <v>81</v>
      </c>
      <c r="HS5" s="131" t="s">
        <v>70</v>
      </c>
      <c r="HT5" s="132" t="s">
        <v>61</v>
      </c>
      <c r="HU5" s="132" t="s">
        <v>65</v>
      </c>
      <c r="HV5" s="132" t="s">
        <v>63</v>
      </c>
      <c r="HW5" s="133" t="s">
        <v>64</v>
      </c>
      <c r="HX5" s="134" t="s">
        <v>70</v>
      </c>
      <c r="HY5" s="132" t="s">
        <v>61</v>
      </c>
      <c r="HZ5" s="132" t="s">
        <v>65</v>
      </c>
      <c r="IA5" s="132" t="s">
        <v>63</v>
      </c>
      <c r="IB5" s="133" t="s">
        <v>64</v>
      </c>
      <c r="IC5" s="134" t="s">
        <v>70</v>
      </c>
      <c r="ID5" s="132" t="s">
        <v>61</v>
      </c>
      <c r="IE5" s="132" t="s">
        <v>65</v>
      </c>
      <c r="IF5" s="132" t="s">
        <v>63</v>
      </c>
      <c r="IG5" s="133" t="s">
        <v>64</v>
      </c>
      <c r="IH5" s="134" t="s">
        <v>70</v>
      </c>
      <c r="II5" s="132" t="s">
        <v>61</v>
      </c>
      <c r="IJ5" s="132" t="s">
        <v>65</v>
      </c>
      <c r="IK5" s="132" t="s">
        <v>63</v>
      </c>
      <c r="IL5" s="133" t="s">
        <v>64</v>
      </c>
      <c r="IM5" s="134" t="s">
        <v>70</v>
      </c>
      <c r="IN5" s="132" t="s">
        <v>61</v>
      </c>
      <c r="IO5" s="132" t="s">
        <v>65</v>
      </c>
      <c r="IP5" s="132" t="s">
        <v>63</v>
      </c>
      <c r="IQ5" s="133" t="s">
        <v>64</v>
      </c>
      <c r="IR5" s="134" t="s">
        <v>70</v>
      </c>
      <c r="IS5" s="132" t="s">
        <v>61</v>
      </c>
      <c r="IT5" s="132" t="s">
        <v>65</v>
      </c>
      <c r="IU5" s="132" t="s">
        <v>63</v>
      </c>
      <c r="IV5" s="133" t="s">
        <v>64</v>
      </c>
      <c r="IW5" s="135" t="s">
        <v>74</v>
      </c>
      <c r="IX5" s="132" t="s">
        <v>75</v>
      </c>
      <c r="IY5" s="132" t="s">
        <v>82</v>
      </c>
      <c r="IZ5" s="131" t="s">
        <v>73</v>
      </c>
      <c r="JA5" s="133" t="s">
        <v>83</v>
      </c>
      <c r="JB5" s="77" t="s">
        <v>81</v>
      </c>
      <c r="JC5" s="110" t="s">
        <v>70</v>
      </c>
      <c r="JD5" s="80" t="s">
        <v>61</v>
      </c>
      <c r="JE5" s="80" t="s">
        <v>65</v>
      </c>
      <c r="JF5" s="80" t="s">
        <v>63</v>
      </c>
      <c r="JG5" s="81" t="s">
        <v>64</v>
      </c>
      <c r="JH5" s="79" t="s">
        <v>70</v>
      </c>
      <c r="JI5" s="80" t="s">
        <v>61</v>
      </c>
      <c r="JJ5" s="80" t="s">
        <v>65</v>
      </c>
      <c r="JK5" s="80" t="s">
        <v>63</v>
      </c>
      <c r="JL5" s="81" t="s">
        <v>64</v>
      </c>
      <c r="JM5" s="79" t="s">
        <v>70</v>
      </c>
      <c r="JN5" s="80" t="s">
        <v>61</v>
      </c>
      <c r="JO5" s="80" t="s">
        <v>65</v>
      </c>
      <c r="JP5" s="80" t="s">
        <v>63</v>
      </c>
      <c r="JQ5" s="81" t="s">
        <v>64</v>
      </c>
      <c r="JR5" s="79" t="s">
        <v>70</v>
      </c>
      <c r="JS5" s="80" t="s">
        <v>61</v>
      </c>
      <c r="JT5" s="80" t="s">
        <v>65</v>
      </c>
      <c r="JU5" s="80" t="s">
        <v>63</v>
      </c>
      <c r="JV5" s="81" t="s">
        <v>64</v>
      </c>
      <c r="JW5" s="79" t="s">
        <v>70</v>
      </c>
      <c r="JX5" s="80" t="s">
        <v>61</v>
      </c>
      <c r="JY5" s="80" t="s">
        <v>65</v>
      </c>
      <c r="JZ5" s="80" t="s">
        <v>63</v>
      </c>
      <c r="KA5" s="81" t="s">
        <v>64</v>
      </c>
      <c r="KB5" s="79" t="s">
        <v>70</v>
      </c>
      <c r="KC5" s="80" t="s">
        <v>61</v>
      </c>
      <c r="KD5" s="80" t="s">
        <v>65</v>
      </c>
      <c r="KE5" s="80" t="s">
        <v>63</v>
      </c>
      <c r="KF5" s="81" t="s">
        <v>64</v>
      </c>
      <c r="KG5" s="78" t="s">
        <v>74</v>
      </c>
      <c r="KH5" s="80" t="s">
        <v>75</v>
      </c>
      <c r="KI5" s="80" t="s">
        <v>82</v>
      </c>
      <c r="KJ5" s="110" t="s">
        <v>73</v>
      </c>
      <c r="KK5" s="81" t="s">
        <v>83</v>
      </c>
      <c r="KL5" s="34"/>
      <c r="KM5" s="34"/>
      <c r="KN5" s="34"/>
      <c r="KO5" s="34"/>
      <c r="KP5" s="34"/>
      <c r="KQ5" s="34"/>
      <c r="KR5" s="34"/>
      <c r="KS5" s="34"/>
      <c r="KT5" s="34"/>
      <c r="KU5" s="34"/>
      <c r="KV5" s="34"/>
      <c r="KW5" s="34"/>
      <c r="KX5" s="34"/>
      <c r="KY5" s="34"/>
      <c r="KZ5" s="34"/>
      <c r="LA5" s="34"/>
      <c r="LB5" s="34"/>
      <c r="LC5" s="34"/>
      <c r="LD5" s="34"/>
      <c r="LE5" s="34"/>
      <c r="LF5" s="34"/>
      <c r="LG5" s="34"/>
      <c r="LH5" s="34"/>
      <c r="LI5" s="34"/>
      <c r="LJ5" s="34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</row>
    <row r="6" spans="1:358" s="1" customFormat="1" x14ac:dyDescent="0.25">
      <c r="B6" s="44">
        <v>1</v>
      </c>
      <c r="C6" s="159" t="s">
        <v>79</v>
      </c>
      <c r="D6" s="160" t="s">
        <v>152</v>
      </c>
      <c r="E6" s="50">
        <v>7482</v>
      </c>
      <c r="F6" s="161">
        <v>101</v>
      </c>
      <c r="G6" s="162" t="s">
        <v>56</v>
      </c>
      <c r="H6" s="163" t="str">
        <f>VLOOKUP($G6,Class_Description,2)</f>
        <v>Top Truck</v>
      </c>
      <c r="I6" s="186">
        <f>AS6+CC6+DM6+EW6+GG6+HQ6+JA6+KK6</f>
        <v>110</v>
      </c>
      <c r="J6" s="184">
        <v>612</v>
      </c>
      <c r="K6" s="164">
        <f>IF(AND(J6&lt;&gt;"",$G6="1"),J6,"")</f>
        <v>612</v>
      </c>
      <c r="L6" s="165">
        <f>IF(AND(J6&lt;&gt;"",$G6="1"),_xlfn.RANK.EQ(J6,$K$6:$K$89),"")</f>
        <v>1</v>
      </c>
      <c r="M6" s="165" t="str">
        <f>IF(G6="6",IF(IF(L6&lt;&gt;"",IF(MAX(COUNTIF($L$6:$L$89,$L$6:$L$89))&gt;1,"x",""),"")&lt;&gt;"",L6+1,""),IF(K6=0,"",IF(IF(L6&lt;&gt;"",IF(MAX(COUNTIF($L$6:$L$89,$L$6:$L$89))&gt;1,"x",""),"")&lt;&gt;"",L6+1,"")))</f>
        <v/>
      </c>
      <c r="N6" s="165">
        <f>IF(L6&lt;&gt;"",IF($G6="3",IF(AND(L6&lt;=20,J6&gt;=$K$92),HLOOKUP(L6,Points_Table_Modified,IF(AO6&gt;=6,8,AO6+2),FALSE),0),IF(AND(L6&lt;=10,J6&gt;=$K$92),HLOOKUP(L6,Points_Table,IF(AO6&gt;=6,8,AO6+2),FALSE),0)),"")</f>
        <v>30</v>
      </c>
      <c r="O6" s="166">
        <f>IF(M6&lt;&gt;"",AVERAGE(IF(AND($G6="3",M6&lt;&gt;""),HLOOKUP(M6,Points_Table_Modified,IF(AO6&gt;=6,8,AO6+2),FALSE),IF(M6&lt;&gt;"",HLOOKUP(M6,Points_Table,IF(AO6&gt;=6,8,AO6+2),FALSE),"")),N6),N6)</f>
        <v>30</v>
      </c>
      <c r="P6" s="164" t="str">
        <f>IF(AND(J6&lt;&gt;"",$G6="2"),J6,"")</f>
        <v/>
      </c>
      <c r="Q6" s="165" t="str">
        <f>IF(AND(J6&lt;&gt;"",$G6="2"),_xlfn.RANK.EQ(J6,$P$6:$P$89),"")</f>
        <v/>
      </c>
      <c r="R6" s="165" t="str">
        <f>IF(G6="6",IF(IF(Q6&lt;&gt;"",IF(MAX(COUNTIF($Q$6:$Q$89,$Q$6:$Q$89))&gt;1,"x",""),"")&lt;&gt;"",Q6+1,""),IF(P6=0,"",IF(IF(Q6&lt;&gt;"",IF(MAX(COUNTIF($Q$6:$Q$89,$Q$6:$Q$89))&gt;1,"x",""),"")&lt;&gt;"",Q6+1,"")))</f>
        <v/>
      </c>
      <c r="S6" s="165" t="str">
        <f>IF(Q6&lt;&gt;"",IF($G6="3",IF(J6&lt;&gt;"",IF(AND(Q6&lt;=10,J6&gt;=$P$92),HLOOKUP(Q6,Points_Table_Modified,IF(AO6&gt;=6,8,AO6+2),FALSE),0),""),IF(J6&lt;&gt;"",IF(AND(Q6&lt;=10,J6&gt;=$P$92),HLOOKUP(Q6,Points_Table,IF(AO6&gt;=6,8,AO6+2),FALSE),0),"")),"")</f>
        <v/>
      </c>
      <c r="T6" s="167" t="str">
        <f>IF(R6&lt;&gt;"",AVERAGE(IF(AND($G6="3",R6&lt;&gt;""),HLOOKUP(R6,Points_Table_Modified,IF(AO6&gt;=6,8,AO6+2),FALSE),IF(R6&lt;&gt;"",HLOOKUP(R6,Points_Table,IF(AO6&gt;=6,8,AO6+2),FALSE),"")),S6),S6)</f>
        <v/>
      </c>
      <c r="U6" s="168" t="str">
        <f>IF(AND(J6&lt;&gt;"",$G6="3"),J6,"")</f>
        <v/>
      </c>
      <c r="V6" s="165" t="str">
        <f>IF(AND(J6&lt;&gt;"",$G6="3"),_xlfn.RANK.EQ(J6,$U$6:$U$89),"")</f>
        <v/>
      </c>
      <c r="W6" s="165" t="str">
        <f>IF(G6="6",IF(IF(V6&lt;&gt;"",IF(MAX(COUNTIF($V$6:$V$89,$V$6:$V$89))&gt;1,"x",""),"")&lt;&gt;"",V6+1,""),IF(U6=0,"",IF(IF(V6&lt;&gt;"",IF(MAX(COUNTIF($V$6:$V$89,$V$6:$V$89))&gt;1,"x",""),"")&lt;&gt;"",V6+1,"")))</f>
        <v/>
      </c>
      <c r="X6" s="165" t="str">
        <f>IF(V6&lt;&gt;"",IF($G6="3",IF(J6&lt;&gt;"",IF(AND(V6&lt;=20,J6&gt;=$U$92),HLOOKUP(V6,Points_Table_Modified,IF(AO6&gt;=6,8,AO6+2),FALSE),0),""),IF(J6&lt;&gt;"",IF(AND(V6&lt;=10,$J6&gt;=$U$92),HLOOKUP(V6,Points_Table,IF(AO6&gt;=6,8,AO6+2),FALSE),0),"")),"")</f>
        <v/>
      </c>
      <c r="Y6" s="166" t="str">
        <f>IF(W6&lt;&gt;"",AVERAGE(IF(AND($G6="3",W6&lt;&gt;""),HLOOKUP(W6,Points_Table_Modified,IF(AO6&gt;=6,8,AO6+2),FALSE),IF(W6&lt;&gt;"",HLOOKUP(W6,Points_Table,IF(AO6&gt;=6,8,AO6+2),FALSE),"")),X6),X6)</f>
        <v/>
      </c>
      <c r="Z6" s="164" t="str">
        <f>IF(AND(J6&lt;&gt;"",$G6="4"),J6,"")</f>
        <v/>
      </c>
      <c r="AA6" s="165" t="str">
        <f>IF(AND($J6&lt;&gt;"",G6="4"),_xlfn.RANK.EQ(J6,$Z$6:$Z$89),"")</f>
        <v/>
      </c>
      <c r="AB6" s="165" t="str">
        <f>IF($G6="6",IF(IF(AA6&lt;&gt;"",IF(MAX(COUNTIF($AA$6:$AA$89,$AA$6:$AA$89))&gt;1,"x",""),"")&lt;&gt;"",AA6+1,""),IF(Z6=0,"",IF(IF(AA6&lt;&gt;"",IF(MAX(COUNTIF($AA$6:$AA$89,$AA$6:$AA$89))&gt;1,"x",""),"")&lt;&gt;"",AA6+1,"")))</f>
        <v/>
      </c>
      <c r="AC6" s="165" t="str">
        <f>IF(AA6&lt;&gt;"",IF($G6="3",IF(J6&lt;&gt;"",IF(AND(AA6&lt;=10,J6&gt;=$Z$92),HLOOKUP(AA6,Points_Table_Modified,IF(AO6&gt;=6,8,AO6+2),FALSE),0),""),IF(J6&lt;&gt;"",IF(AND(AA6&lt;=10,J6&gt;=$Z$92),HLOOKUP(AA6,Points_Table,IF(AO6&gt;=6,8,AO6+2),FALSE),0),"")),"")</f>
        <v/>
      </c>
      <c r="AD6" s="167" t="str">
        <f>IF(AB6&lt;&gt;"",AVERAGE(IF(AND($G6="3",AB6&lt;&gt;""),HLOOKUP(AB6,Points_Table_Modified,IF(AO6&gt;=6,8,AO6+2),FALSE),IF(AB6&lt;&gt;"",HLOOKUP(AB6,Points_Table,IF(AO6&gt;=6,8,AO6+2),FALSE),"")),AC6),AC6)</f>
        <v/>
      </c>
      <c r="AE6" s="168" t="str">
        <f>IF(AND(J6&lt;&gt;"",$G6="5"),J6,"")</f>
        <v/>
      </c>
      <c r="AF6" s="165" t="str">
        <f>IF(AND(J6&lt;&gt;"",$G6="5"),_xlfn.RANK.EQ(J6,$AE$6:$AE$89),"")</f>
        <v/>
      </c>
      <c r="AG6" s="165" t="str">
        <f>IF($G6="6",IF(IF(AF6&lt;&gt;"",IF(MAX(COUNTIF($AF$6:$AF$89,$AF$6:$AF$89))&gt;1,"x",""),"")&lt;&gt;"",AF6+1,""),IF(AE6=0,"",IF(IF(AF6&lt;&gt;"",IF(MAX(COUNTIF($AF$6:$AF$89,$AF$6:$AF$89))&gt;1,"x",""),"")&lt;&gt;"",AF6+1,"")))</f>
        <v/>
      </c>
      <c r="AH6" s="165" t="str">
        <f>IF(AF6&lt;&gt;"",IF($G6="3",IF(J6&lt;&gt;"",IF(AND(AF6&lt;=10,J6&gt;=$AE$92),HLOOKUP(AF6,Points_Table_Modified,IF(AO6&gt;=6,8,AO6+2),FALSE),0),""),IF(J6&lt;&gt;"",IF(AND(AF6&lt;=10,J6&gt;=$AE$92),HLOOKUP(AF6,Points_Table,IF(AO6&gt;=6,8,AO6+2),FALSE),0),"")),"")</f>
        <v/>
      </c>
      <c r="AI6" s="167" t="str">
        <f>IF(AG6&lt;&gt;"",AVERAGE(IF(AND($G6="3",AG6&lt;&gt;""),HLOOKUP(AG6,Points_Table_Modified,IF(AO6&gt;=6,8,AO6+2),FALSE),IF(AG6&lt;&gt;"",HLOOKUP(AG6,Points_Table,IF(AO6&gt;=6,8,AO6+2),FALSE),"")),AH6),AH6)</f>
        <v/>
      </c>
      <c r="AJ6" s="168" t="str">
        <f>IF(AND(J6&lt;&gt;"",$G6="6"),J6,"")</f>
        <v/>
      </c>
      <c r="AK6" s="165" t="str">
        <f>IF(AND(J6&lt;&gt;"",$G6="6"),_xlfn.RANK.EQ(J6,$AJ$6:$AJ$89),"")</f>
        <v/>
      </c>
      <c r="AL6" s="165" t="str">
        <f>IF(G6="6",IF(IF(AK6&lt;&gt;"",IF(MAX(COUNTIF($AK$6:$AK$89,$AK$6:$AK$89))&gt;1,"x",""),"")&lt;&gt;"",AK6+1,""),IF(AJ6=0,"",IF(IF(AK6&lt;&gt;"",IF(MAX(COUNTIF($AK$6:$AK$89,$AK$6:$AK$89))&gt;1,"x",""),"")&lt;&gt;"",AK6+1,"")))</f>
        <v/>
      </c>
      <c r="AM6" s="165" t="str">
        <f>IF(AK6&lt;&gt;"",IF($G6="3",IF(J6&lt;&gt;"",IF(AND(AK6&lt;=10,J6&gt;=$AJ$92),HLOOKUP(AK6,Points_Table_Modified,IF(AO6&gt;=6,8,AO6+2),FALSE),0),""),IF(J6&lt;&gt;"",IF(AND(AK6&lt;=10,J6&gt;=$AJ$92),HLOOKUP(AK6,Points_Table,IF(AO6&gt;=6,8,AO6+2),FALSE),0),"")),"")</f>
        <v/>
      </c>
      <c r="AN6" s="167" t="str">
        <f>IF(AL6&lt;&gt;"",AVERAGE(IF(AND($G6="3",AL6&lt;&gt;""),HLOOKUP(AL6,Points_Table_Modified,IF(AO6&gt;=6,8,AO6+2),FALSE),IF(AL6&lt;&gt;"",HLOOKUP(AL6,Points_Table,IF(AO6&gt;=6,8,AO6+2),FALSE),"")),AM6),AM6)</f>
        <v/>
      </c>
      <c r="AO6" s="169">
        <f>VLOOKUP($G6,Entries_D_Event,4,FALSE)</f>
        <v>6</v>
      </c>
      <c r="AP6" s="52" t="str">
        <f>CONCATENATE(AK6,AF6,AA6,V6,Q6,L6)</f>
        <v>1</v>
      </c>
      <c r="AQ6" s="118">
        <f>IF(AP6&lt;&gt;"",IF(AND($G6="3",J6&lt;&gt;""),10,IF(J6&lt;&gt;"",5,"")),"")</f>
        <v>5</v>
      </c>
      <c r="AR6" s="52">
        <f>_xlfn.NUMBERVALUE(IF(AP6&lt;&gt;"",CONCATENATE(AN6,AI6,AD6,Y6,T6,O6),""))</f>
        <v>30</v>
      </c>
      <c r="AS6" s="179">
        <f>IFERROR(AQ6+AR6,0)</f>
        <v>35</v>
      </c>
      <c r="AT6" s="183">
        <v>33</v>
      </c>
      <c r="AU6" s="172">
        <f>IF(AND(AT6&lt;&gt;"",$G6="1"),AT6,"")</f>
        <v>33</v>
      </c>
      <c r="AV6" s="173">
        <f>IF(AND(AT6&lt;&gt;"",$G6="1"),_xlfn.RANK.EQ(AT6,$AU$6:$AU$89),"")</f>
        <v>4</v>
      </c>
      <c r="AW6" s="173" t="str">
        <f>IF(IF(AV6&lt;&gt;"",IF(MAX(COUNTIF($AV$6:$AV$89,$AV$6:$AV$89))&gt;1,"x",""),"")&lt;&gt;"",AV6+1,"")</f>
        <v/>
      </c>
      <c r="AX6" s="174">
        <f>IF(AV6&lt;&gt;"",IF($G6="3",IF(AT6&lt;&gt;"",IF(AND(AV6&lt;=10,AT6&gt;=$AU$92),HLOOKUP(AV6,Points_Table_Modified,IF(BY6&gt;=6,8,BY6+2),FALSE),0),""),IF(AT6&lt;&gt;"",IF(AND(AV6&lt;=10,AT6&gt;=$AU$92),HLOOKUP(AV6,Points_Table,IF(BY6&gt;=6,8,BY6+2),FALSE),0),"")),"")</f>
        <v>0</v>
      </c>
      <c r="AY6" s="175">
        <f>IF(AW6&lt;&gt;"",AVERAGE(IF(AND($G6="3",AW6&lt;&gt;""),HLOOKUP(AW6,Points_Table_Modified,IF(BY6&gt;=6,8,BY6+2),FALSE),IF(AW6&lt;&gt;"",HLOOKUP(AW6,Points_Table,IF(BY6&gt;=6,8,BY6+2),FALSE),"")),AX6),AX6)</f>
        <v>0</v>
      </c>
      <c r="AZ6" s="176" t="str">
        <f>IF(AND($G6="2",AT6&lt;&gt;""),AT6,"")</f>
        <v/>
      </c>
      <c r="BA6" s="174" t="str">
        <f>IF(AND(AT6&lt;&gt;"",$G6="2"),_xlfn.RANK.EQ(AT6,$AZ$6:$AZ$89),"")</f>
        <v/>
      </c>
      <c r="BB6" s="174" t="str">
        <f>IF(IF(BA6&lt;&gt;"",IF(MAX(COUNTIF($BA$6:$BA$89,$BA$6:$BA$89))&gt;1,"x",""),"")&lt;&gt;"",BA6+1,"")</f>
        <v/>
      </c>
      <c r="BC6" s="177" t="str">
        <f>IF(BA6&lt;&gt;"",IF($G6="3",IF(AT6&lt;&gt;"",IF(AND(BA6&lt;=10,AT6&gt;=$AZ$92),HLOOKUP(BA6,Points_Table_Modified,IF(BY6&gt;=6,8,BY6+2),FALSE),0),""),IF(AT6&lt;&gt;"",IF(AND(BA6&lt;=10,AT6&gt;=$AZ$92),HLOOKUP(BA6,Points_Table,IF(BY6&gt;=6,8,BY6+2),FALSE),0),"")),"")</f>
        <v/>
      </c>
      <c r="BD6" s="175" t="str">
        <f>IF(BB6&lt;&gt;"",AVERAGE(IF(AND($G6="3",BB6&lt;&gt;""),HLOOKUP(BB6,Points_Table_Modified,IF(BY6&gt;=6,8,BY6+2),FALSE),IF(BB6&lt;&gt;"",HLOOKUP(BB6,Points_Table,IF(BY6&gt;=6,8,BY6+2),FALSE),"")),BC6),BC6)</f>
        <v/>
      </c>
      <c r="BE6" s="176" t="str">
        <f>IF(AND($G6="3",AT6&lt;&gt;""),AT6,"")</f>
        <v/>
      </c>
      <c r="BF6" s="174" t="str">
        <f>IF(AND(AT6&lt;&gt;"",$G6="3"),_xlfn.RANK.EQ(AT6,$BE$6:$BE$89),"")</f>
        <v/>
      </c>
      <c r="BG6" s="174" t="str">
        <f>IF(IF(BF6&lt;&gt;"",IF(MAX(COUNTIF($BF$6:$BF$89,$BF$6:$BF$89))&gt;1,"x",""),"")&lt;&gt;"",BF6+1,"")</f>
        <v/>
      </c>
      <c r="BH6" s="174" t="str">
        <f>IF(BF6&lt;&gt;"",IF($G6="3",IF(AT6&lt;&gt;"",IF(AND(BF6&lt;=20,AT6&gt;=$BE$92),HLOOKUP(BF6,Points_Table_Modified,IF(BY6&gt;=6,8,BY6+2),FALSE),0),""),IF(AT6&lt;&gt;"",IF(AND(BF6&lt;=10,AT6&gt;=$BE$92),HLOOKUP(BF6,Points_Table,IF(BY6&gt;=6,8,BY6+2),FALSE),0),"")),"")</f>
        <v/>
      </c>
      <c r="BI6" s="175" t="str">
        <f>IF(BG6&lt;&gt;"",AVERAGE(IF(AND($G6="3",BG6&lt;&gt;""),HLOOKUP(BG6,Points_Table_Modified,IF(BY6&gt;=6,8,BY6+2),FALSE),IF(BG6&lt;&gt;"",HLOOKUP(BG6,Points_Table,IF(BY6&gt;=6,8,BY6+2),FALSE),"")),BH6),BH6)</f>
        <v/>
      </c>
      <c r="BJ6" s="176" t="str">
        <f>IF(AND($G6="4",AT6&lt;&gt;""),AT6,"")</f>
        <v/>
      </c>
      <c r="BK6" s="174" t="str">
        <f>IF(AND(AT6&lt;&gt;"",G6="4"),_xlfn.RANK.EQ(AT6,$BJ$6:$BJ$89),"")</f>
        <v/>
      </c>
      <c r="BL6" s="174" t="str">
        <f>IF(IF(BK6&lt;&gt;"",IF(MAX(COUNTIF($BK$6:$BK$89,$BK$6:$BK$89))&gt;1,"x",""),"")&lt;&gt;"",BK6+1,"")</f>
        <v/>
      </c>
      <c r="BM6" s="174" t="str">
        <f>IF(BK6&lt;&gt;"",IF($G6="3",IF(AT6&lt;&gt;"",IF(AND(BK6&lt;=10,AT6&gt;=$BJ$92),HLOOKUP(BK6,Points_Table_Modified,IF(BY6&gt;=6,8,BY6+2),FALSE),0),""),IF(AT6&lt;&gt;"",IF(AND(BK6&lt;=10,AT6&gt;=$BJ$92),HLOOKUP(BK6,Points_Table,IF(BY6&gt;=6,8,BY6+2),FALSE),0),"")),"")</f>
        <v/>
      </c>
      <c r="BN6" s="175" t="str">
        <f>IF(BL6&lt;&gt;"",AVERAGE(IF(AND($G6="3",BL6&lt;&gt;""),HLOOKUP(BL6,Points_Table_Modified,IF(BY6&gt;=6,8,BY6+2),FALSE),IF(BL6&lt;&gt;"",HLOOKUP(BL6,Points_Table,IF(BY6&gt;=6,8,BY6+2),FALSE),"")),BM6),BM6)</f>
        <v/>
      </c>
      <c r="BO6" s="176" t="str">
        <f>IF(AND($G6="5",AT6&lt;&gt;""),AT6,"")</f>
        <v/>
      </c>
      <c r="BP6" s="174" t="str">
        <f>IF(AND(AT6&lt;&gt;"",$G6="5"),_xlfn.RANK.EQ(AT6,$BO$6:$BO$89),"")</f>
        <v/>
      </c>
      <c r="BQ6" s="174" t="str">
        <f>IF(IF(BP6&lt;&gt;"",IF(MAX(COUNTIF($BP$6:$BP$89,$BP$6:$BP$89))&gt;1,"x",""),"")&lt;&gt;"",BP6+1,"")</f>
        <v/>
      </c>
      <c r="BR6" s="174" t="str">
        <f>IF(BP6&lt;&gt;"",IF($G6="3",IF(AT6&lt;&gt;"",IF(AND(BP6&lt;=10,AT6&gt;=$BO$92),HLOOKUP(BP6,Points_Table_Modified,IF(BY6&gt;=6,8,BY6+2),FALSE),0),""),IF(AT6&lt;&gt;"",IF(AND(BP6&lt;=10,AT6&gt;=$BO$92),HLOOKUP(BP6,Points_Table,IF(BY6&gt;=6,8,BY6+2),FALSE),0),"")),"")</f>
        <v/>
      </c>
      <c r="BS6" s="175" t="str">
        <f>IF(BQ6&lt;&gt;"",AVERAGE(IF(AND($G6="3",BQ6&lt;&gt;""),HLOOKUP(BQ6,Points_Table_Modified,IF(BY6&gt;=6,8,BY6+2),FALSE),IF(BQ6&lt;&gt;"",HLOOKUP(BQ6,Points_Table,IF(BY6&gt;=6,8,BY6+2),FALSE),"")),BR6),BR6)</f>
        <v/>
      </c>
      <c r="BT6" s="176" t="str">
        <f>IF(AND($G6="6",AT6&lt;&gt;""),AT6,"")</f>
        <v/>
      </c>
      <c r="BU6" s="174" t="str">
        <f>IF(AND(AT6&lt;&gt;"",$G6="6"),_xlfn.RANK.EQ(AT6,$BT$6:$BT$89),"")</f>
        <v/>
      </c>
      <c r="BV6" s="174" t="str">
        <f>IF(IF(BU6&lt;&gt;"",IF(MAX(COUNTIF($BU$6:$BU$89,$BU$6:$BU$89))&gt;1,"x",""),"")&lt;&gt;"",BU6+1,"")</f>
        <v/>
      </c>
      <c r="BW6" s="174" t="str">
        <f>IF(BU6&lt;&gt;"",IF($G6="3",IF(AT6&lt;&gt;"",IF(AND(BU6&lt;=10,AT6&gt;=$BT$92),HLOOKUP(BU6,Points_Table_Modified,IF(BY6&gt;=6,8,BY6+2),FALSE),0),""),IF(AT6&lt;&gt;"",IF(AND(BU6&lt;=10,AT6&gt;=$BT$92),HLOOKUP(BU6,Points_Table,IF(BY6&gt;=6,8,BY6+2),FALSE),0),"")),"")</f>
        <v/>
      </c>
      <c r="BX6" s="175" t="str">
        <f>IF(BV6&lt;&gt;"",AVERAGE(IF(AND($G6="3",BV6&lt;&gt;""),HLOOKUP(BV6,Points_Table_Modified,IF(BY6&gt;=6,8,BY6+2),FALSE),IF(BV6&lt;&gt;"",HLOOKUP(BV6,Points_Table,IF(BY6&gt;=6,8,BY6+2),FALSE),"")),BW6),BW6)</f>
        <v/>
      </c>
      <c r="BY6" s="169">
        <f>VLOOKUP($G6,Entries_D_Event,5,FALSE)</f>
        <v>4</v>
      </c>
      <c r="BZ6" s="173" t="str">
        <f>CONCATENATE(BU6,BP6,BK6,BF6,BA6,AV6)</f>
        <v>4</v>
      </c>
      <c r="CA6" s="170">
        <f>IF(BZ6&lt;&gt;"",IF(AND($G6="3",AT6&lt;&gt;""),10,IF(AT6&lt;&gt;"",5,"")),"")</f>
        <v>5</v>
      </c>
      <c r="CB6" s="173">
        <f>_xlfn.NUMBERVALUE(IF(BZ6&lt;&gt;"",CONCATENATE(BX6,BS6,BN6,BI6,BD6,AY6),""))</f>
        <v>0</v>
      </c>
      <c r="CC6" s="179">
        <f>IFERROR(CA6+CB6,0)</f>
        <v>5</v>
      </c>
      <c r="CD6" s="183">
        <v>317</v>
      </c>
      <c r="CE6" s="172">
        <f>IF(AND($G6="1",CD6&lt;&gt;""),CD6,"")</f>
        <v>317</v>
      </c>
      <c r="CF6" s="173">
        <f>IF(AND(CD6&lt;&gt;"",$G6="1"),_xlfn.RANK.EQ(CD6,$CE$6:$CE$89),"")</f>
        <v>1</v>
      </c>
      <c r="CG6" s="173" t="str">
        <f>IF(IF(CF6&lt;&gt;"",IF(MAX(COUNTIF($CF$6:$CF$89,$CF$6:$CF$89))&gt;1,"x",""),"")&lt;&gt;"",CF6+1,"")</f>
        <v/>
      </c>
      <c r="CH6" s="174">
        <f>IF(CF6&lt;&gt;"",IF($G6="3",IF(CD6&lt;&gt;"",IF(AND(CF6&lt;=10,CD6&gt;=$CE$92),HLOOKUP(CF6,Points_Table_Modified,IF(DI6&gt;=6,8,DI6+2),FALSE),0),""),IF(CD6&lt;&gt;"",IF(AND(CF6&lt;=10,CD6&gt;=$CE$92),HLOOKUP(CF6,Points_Table,IF(DI6&gt;=6,8,DI6+2),FALSE),0),"")),"")</f>
        <v>30</v>
      </c>
      <c r="CI6" s="175">
        <f>IF(CG6&lt;&gt;"",AVERAGE(IF(AND($G6="3",CG6&lt;&gt;""),HLOOKUP(CG6,Points_Table_Modified,IF(DI6&gt;=6,8,DI6+2),FALSE),IF(CG6&lt;&gt;"",HLOOKUP(CG6,Points_Table,IF(DI6&gt;=6,8,DI6+2),FALSE),"")),CH6),CH6)</f>
        <v>30</v>
      </c>
      <c r="CJ6" s="176" t="str">
        <f>IF(AND($G6="2",CD6&lt;&gt;""),CD6,"")</f>
        <v/>
      </c>
      <c r="CK6" s="174" t="str">
        <f>IF(AND(CD6&lt;&gt;"",$G6="2"),_xlfn.RANK.EQ(CD6,$CJ$6:$CJ$89),"")</f>
        <v/>
      </c>
      <c r="CL6" s="174" t="str">
        <f>IF(IF(CK6&lt;&gt;"",IF(MAX(COUNTIF($CK$6:$CK$89,$CK$6:$CK$89))&gt;1,"x",""),"")&lt;&gt;"",CK6+1,"")</f>
        <v/>
      </c>
      <c r="CM6" s="177" t="str">
        <f>IF(CK6&lt;&gt;"",IF($G6="3",IF(CD6&lt;&gt;"",IF(AND(CK6&lt;=10,CD6&gt;=$CJ$92),HLOOKUP(CK6,Points_Table_Modified,IF(DI6&gt;=6,8,DI6+2),FALSE),0),""),IF(CD6&lt;&gt;"",IF(AND(CK6&lt;=10,CD6&gt;=$CJ$92),HLOOKUP(CK6,Points_Table,IF(DI6&gt;=6,8,DI6+2),FALSE),0),"")),"")</f>
        <v/>
      </c>
      <c r="CN6" s="175" t="str">
        <f>IF(CL6&lt;&gt;"",AVERAGE(IF(AND($G6="3",CL6&lt;&gt;""),HLOOKUP(CL6,Points_Table_Modified,IF(DI6&gt;=6,8,DI6+2),FALSE),IF(CL6&lt;&gt;"",HLOOKUP(CL6,Points_Table,IF(DI6&gt;=6,8,DI6+2),FALSE),"")),CM6),CM6)</f>
        <v/>
      </c>
      <c r="CO6" s="176" t="str">
        <f>IF(AND($G6="3",CD6&lt;&gt;""),CD6,"")</f>
        <v/>
      </c>
      <c r="CP6" s="174" t="str">
        <f>IF(AND(CD6&lt;&gt;"",$G6="3"),_xlfn.RANK.EQ(CD6,$CO$6:$CO$89),"")</f>
        <v/>
      </c>
      <c r="CQ6" s="174" t="str">
        <f>IF(IF(CP6&lt;&gt;"",IF(MAX(COUNTIF($CP6:$CP$89,$CP$6:$CP$89))&gt;1,"x",""),"")&lt;&gt;"",CP6+1,"")</f>
        <v/>
      </c>
      <c r="CR6" s="174" t="str">
        <f>IF(CP6&lt;&gt;"",IF($G6="3",IF(CD6&lt;&gt;"",IF(AND(CP6&lt;=20,CD6&gt;=$CO$92),HLOOKUP(CP6,Points_Table_Modified,IF(DI6&gt;=6,8,DI6+2),FALSE),0),""),IF(CD6&lt;&gt;"",IF(AND(CP6&lt;=10,CD6&gt;=$CO$92),HLOOKUP(CP6,Points_Table,IF(DI6&gt;=6,8,DI6+2),FALSE),0),"")),"")</f>
        <v/>
      </c>
      <c r="CS6" s="175" t="str">
        <f>IF(CQ6&lt;&gt;"",AVERAGE(IF(AND($G6="3",CQ6&lt;&gt;""),HLOOKUP(CQ6,Points_Table_Modified,IF(DI6&gt;=6,8,DI6+2),FALSE),IF(CQ6&lt;&gt;"",HLOOKUP(CQ6,Points_Table,IF(DI6&gt;=6,8,DI6+2),FALSE),"")),CR6),CR6)</f>
        <v/>
      </c>
      <c r="CT6" s="176" t="str">
        <f>IF(AND($G6="4",CD6&lt;&gt;""),CD6,"")</f>
        <v/>
      </c>
      <c r="CU6" s="174" t="str">
        <f>IF(AND(CD6&lt;&gt;"",G6="4"),_xlfn.RANK.EQ(CD6,$CT$6:$CT$89),"")</f>
        <v/>
      </c>
      <c r="CV6" s="174" t="str">
        <f>IF(IF(CU6&lt;&gt;"",IF(MAX(COUNTIF($CU$6:$CU$89,$CU$6:$CU$89))&gt;1,"x",""),"")&lt;&gt;"",CU6+1,"")</f>
        <v/>
      </c>
      <c r="CW6" s="174" t="str">
        <f>IF(CU6&lt;&gt;"",IF($G6="3",IF(CD6&lt;&gt;"",IF(AND(CU6&lt;=10,CD6&gt;=$CT$92),HLOOKUP(CU6,Points_Table_Modified,IF(DI6&gt;=6,8,DI6+2),FALSE),0),""),IF(CD6&lt;&gt;"",IF(AND(CU6&lt;=10,CD6&gt;=$CT$92),HLOOKUP(CU6,Points_Table,IF(DI6&gt;=6,8,DI6+2),FALSE),0),"")),"")</f>
        <v/>
      </c>
      <c r="CX6" s="175" t="str">
        <f>IF(CV6&lt;&gt;"",AVERAGE(IF(AND($G6="3",CV6&lt;&gt;""),HLOOKUP(CV6,Points_Table_Modified,IF(DI6&gt;=6,8,DI6+2),FALSE),IF(CV6&lt;&gt;"",HLOOKUP(CV6,Points_Table,IF(DI6&gt;=6,8,DI6+2),FALSE),"")),CW6),CW6)</f>
        <v/>
      </c>
      <c r="CY6" s="176" t="str">
        <f>IF(AND($G6="5",CD6&lt;&gt;""),CD6,"")</f>
        <v/>
      </c>
      <c r="CZ6" s="174" t="str">
        <f>IF(AND(CD6&lt;&gt;"",$G6="5"),_xlfn.RANK.EQ(CD6,$CY$6:$CY$89),"")</f>
        <v/>
      </c>
      <c r="DA6" s="174" t="str">
        <f>IF(IF(CZ6&lt;&gt;"",IF(MAX(COUNTIF($CZ$6:$CZ$89,$CZ$6:$CZ$89))&gt;1,"x",""),"")&lt;&gt;"",CZ6+1,"")</f>
        <v/>
      </c>
      <c r="DB6" s="174" t="str">
        <f>IF(CZ6&lt;&gt;"",IF($G6="3",IF(CD6&lt;&gt;"",IF(AND(CZ6&lt;=10,CD6&gt;=$CY$92),HLOOKUP(CZ6,Points_Table_Modified,IF(DI6&gt;=6,8,DI6+2),FALSE),0),""),IF(CD6&lt;&gt;"",IF(AND(CZ6&lt;=10,CD6&gt;=$CY$92),HLOOKUP(CZ6,Points_Table,IF(DI6&gt;=6,8,DI6+2),FALSE),0),"")),"")</f>
        <v/>
      </c>
      <c r="DC6" s="175" t="str">
        <f>IF(DA6&lt;&gt;"",AVERAGE(IF(AND($G6="3",DA6&lt;&gt;""),HLOOKUP(DA6,Points_Table_Modified,IF(DI6&gt;=6,8,DI6+2),FALSE),IF(DA6&lt;&gt;"",HLOOKUP(DA6,Points_Table,IF(DI6&gt;=6,8,DI6+2),FALSE),"")),DB6),DB6)</f>
        <v/>
      </c>
      <c r="DD6" s="176" t="str">
        <f>IF(AND($G6="6",CD6&lt;&gt;""),CD6,"")</f>
        <v/>
      </c>
      <c r="DE6" s="174" t="str">
        <f>IF(AND(CD6&lt;&gt;"",$G6="6"),_xlfn.RANK.EQ(CD6,$DD$6:$DD$89),"")</f>
        <v/>
      </c>
      <c r="DF6" s="174" t="str">
        <f>IF(IF(DE6&lt;&gt;"",IF(MAX(COUNTIF($DE$6:$DE$89,$DE$6:$DE$89))&gt;1,"x",""),"")&lt;&gt;"",DE6+1,"")</f>
        <v/>
      </c>
      <c r="DG6" s="174" t="str">
        <f>IF(DE6&lt;&gt;"",IF($G6="3",IF(CD6&lt;&gt;"",IF(AND(DE6&lt;=10,CD6&gt;=$DD$92),HLOOKUP(DE6,Points_Table_Modified,IF(DI6&gt;=6,8,DI6+2),FALSE),0),""),IF(CD6&lt;&gt;"",IF(AND(DE6&lt;=10,CD6&gt;=$DD$92),HLOOKUP(DE6,Points_Table,IF(DI6&gt;=6,8,DI6+2),FALSE),0),"")),"")</f>
        <v/>
      </c>
      <c r="DH6" s="175" t="str">
        <f>IF(DF6&lt;&gt;"",AVERAGE(IF(AND($G6="3",DF6&lt;&gt;""),HLOOKUP(DF6,Points_Table_Modified,IF(DI6&gt;=6,8,DI6+2),FALSE),IF(DF6&lt;&gt;"",HLOOKUP(DF6,Points_Table,IF(DI6&gt;=6,8,DI6+2),FALSE),"")),DG6),DG6)</f>
        <v/>
      </c>
      <c r="DI6" s="178">
        <f>VLOOKUP($G6,Entries_D_Event,6,FALSE)</f>
        <v>7</v>
      </c>
      <c r="DJ6" s="173" t="str">
        <f>CONCATENATE(DE6,CZ6,CU6,CP6,CK6,CF6)</f>
        <v>1</v>
      </c>
      <c r="DK6" s="173">
        <f>IF(DJ6&lt;&gt;"",IF(AND($G6="3",CD6&lt;&gt;""),10,IF(CD6&lt;&gt;"",5,"")),"")</f>
        <v>5</v>
      </c>
      <c r="DL6" s="173">
        <f>_xlfn.NUMBERVALUE(IF(DJ6&lt;&gt;"",CONCATENATE(DH6,DC6,CX6,CS6,CN6,CI6),""))</f>
        <v>30</v>
      </c>
      <c r="DM6" s="179">
        <f>IFERROR(DK6+DL6,0)</f>
        <v>35</v>
      </c>
      <c r="DN6" s="183">
        <v>483</v>
      </c>
      <c r="DO6" s="173">
        <f>IF(AND($G6="1",DN6&lt;&gt;""),DN6,"")</f>
        <v>483</v>
      </c>
      <c r="DP6" s="173">
        <f>IF(AND(DN6&lt;&gt;"",$G6="1"),_xlfn.RANK.EQ(DN6,$DO$6:$DO$89),"")</f>
        <v>1</v>
      </c>
      <c r="DQ6" s="173" t="str">
        <f>IF(IF(DP6&lt;&gt;"",IF(MAX(COUNTIF($DP$6:$DP$89,$DP$6:$DP$89))&gt;1,"x",""),"")&lt;&gt;"",DP6+1,"")</f>
        <v/>
      </c>
      <c r="DR6" s="174">
        <f>IF(DP6&lt;&gt;"",IF($G6="3",IF(DN6&lt;&gt;"",IF(AND(DP6&lt;=10,DN6&gt;=$DO$92),HLOOKUP(DP6,Points_Table_Modified,IF(ES6&gt;=6,8,ES6+2),FALSE),0),""),IF(DN6&lt;&gt;"",IF(AND(DP6&lt;=10,DN6&gt;=$DO$92),HLOOKUP(DP6,Points_Table,IF(ES6&gt;=6,8,ES6+2),FALSE),0),"")),"")</f>
        <v>30</v>
      </c>
      <c r="DS6" s="175">
        <f>IF(DQ6&lt;&gt;"",AVERAGE(IF(AND($G6="3",DQ6&lt;&gt;""),HLOOKUP(DQ6,Points_Table_Modified,IF(ES6&gt;=6,8,ES6+2),FALSE),IF(DQ6&lt;&gt;"",HLOOKUP(DQ6,Points_Table,IF(ES6&gt;=6,8,ES6+2),FALSE),"")),DR6),DR6)</f>
        <v>30</v>
      </c>
      <c r="DT6" s="176" t="str">
        <f>IF(AND($G6="2",DN6&lt;&gt;""),DN6,"")</f>
        <v/>
      </c>
      <c r="DU6" s="174" t="str">
        <f>IF(AND(DN6&lt;&gt;"",$G6="2"),_xlfn.RANK.EQ(DN6,$DT$6:$DT$89),"")</f>
        <v/>
      </c>
      <c r="DV6" s="174" t="str">
        <f>IF(IF(DU6&lt;&gt;"",IF(MAX(COUNTIF($DU$6:$DU$89,$DU$6:$DU$89))&gt;1,"x",""),"")&lt;&gt;"",DU6+1,"")</f>
        <v/>
      </c>
      <c r="DW6" s="177" t="str">
        <f>IF(DU6&lt;&gt;"",IF($G6="3",IF(DN6&lt;&gt;"",IF(AND(DU6&lt;=10,DN6&gt;=$DT$92),HLOOKUP(DU6,Points_Table_Modified,IF(ES6&gt;=6,8,ES6+2),FALSE),0),""),IF(DN6&lt;&gt;"",IF(AND(DU6&lt;=10,DN6&gt;=$DT$92),HLOOKUP(DU6,Points_Table,IF(ES6&gt;=6,8,ES6+2),FALSE),0),"")),"")</f>
        <v/>
      </c>
      <c r="DX6" s="175" t="str">
        <f>IF(DV6&lt;&gt;"",AVERAGE(IF(AND($G6="3",DV6&lt;&gt;""),HLOOKUP(DV6,Points_Table_Modified,IF(ES6&gt;=6,8,ES6+2),FALSE),IF(DV6&lt;&gt;"",HLOOKUP(DV6,Points_Table,IF(ES6&gt;=6,8,ES6+2),FALSE),"")),DW6),DW6)</f>
        <v/>
      </c>
      <c r="DY6" s="176" t="str">
        <f>IF(AND($G6="3",DN6&lt;&gt;""),DN6,"")</f>
        <v/>
      </c>
      <c r="DZ6" s="174" t="str">
        <f>IF(AND(DN6&lt;&gt;"",$G6="3"),_xlfn.RANK.EQ(DN6,$DY$6:$DY$89),"")</f>
        <v/>
      </c>
      <c r="EA6" s="174" t="str">
        <f>IF(IF(DZ6&lt;&gt;"",IF(MAX(COUNTIF($DZ$6:$DZ$89,$DZ$6:$DZ$89))&gt;1,"x",""),"")&lt;&gt;"",DZ6+1,"")</f>
        <v/>
      </c>
      <c r="EB6" s="173" t="str">
        <f>IF(DZ6&lt;&gt;"",IF($G6="3",IF(DN6&lt;&gt;"",IF(AND(DZ6&lt;=20,DN6&gt;=$DY$92),HLOOKUP(DZ6,Points_Table_Modified,IF(ES6&gt;=6,8,ES6+2),FALSE),0),""),IF(DN6&lt;&gt;"",IF(AND(DZ6&lt;=10,DN6&gt;=$DY$92),HLOOKUP(DZ6,Points_Table,IF(ES6&gt;=6,8,ES6+2),FALSE),0),"")),"")</f>
        <v/>
      </c>
      <c r="EC6" s="175" t="str">
        <f>IF(EA6&lt;&gt;"",AVERAGE(IF(AND($G6="3",EA6&lt;&gt;""),HLOOKUP(EA6,Points_Table_Modified,IF(ES6&gt;=6,8,ES6+2),FALSE),IF(EA6&lt;&gt;"",HLOOKUP(EA6,Points_Table,IF(ES6&gt;=6,8,ES6+2),FALSE),"")),EB6),EB6)</f>
        <v/>
      </c>
      <c r="ED6" s="176" t="str">
        <f>IF(AND($G6="4",DN6&lt;&gt;""),DN6,"")</f>
        <v/>
      </c>
      <c r="EE6" s="174" t="str">
        <f>IF(AND(DN6&lt;&gt;"",G6="4"),_xlfn.RANK.EQ(DN6,$ED$6:$ED$89),"")</f>
        <v/>
      </c>
      <c r="EF6" s="174" t="str">
        <f>IF(IF(EE6&lt;&gt;"",IF(MAX(COUNTIF($EE$6:$EE$89,$EE$6:$EE$89))&gt;1,"x",""),"")&lt;&gt;"",EE6+1,"")</f>
        <v/>
      </c>
      <c r="EG6" s="174" t="str">
        <f>IF(EE6&lt;&gt;"",IF($G6="3",IF(DN6&lt;&gt;"",IF(AND(EE6&lt;=10,DN6&gt;=$ED$92),HLOOKUP(EE6,Points_Table_Modified,IF(ES6&gt;=6,8,ES6+2),FALSE),0),""),IF(DN6&lt;&gt;"",IF(AND(EE6&lt;=10,DN6&gt;=$ED$92),HLOOKUP(EE6,Points_Table,IF(ES6&gt;=6,8,ES6+2),FALSE),0),"")),"")</f>
        <v/>
      </c>
      <c r="EH6" s="175" t="str">
        <f>IF(EF6&lt;&gt;"",AVERAGE(IF(AND($G6="3",EF6&lt;&gt;""),HLOOKUP(EF6,Points_Table_Modified,IF(ES6&gt;=6,8,ES6+2),FALSE),IF(EF6&lt;&gt;"",HLOOKUP(EF6,Points_Table,IF(ES6&gt;=6,8,ES6+2),FALSE),"")),EG6),EG6)</f>
        <v/>
      </c>
      <c r="EI6" s="176" t="str">
        <f>IF(AND($G6="5",DN6&lt;&gt;""),DN6,"")</f>
        <v/>
      </c>
      <c r="EJ6" s="174" t="str">
        <f>IF(AND(DN6&lt;&gt;"",$G6="5"),_xlfn.RANK.EQ(DN6,$EI$6:$EI$89),"")</f>
        <v/>
      </c>
      <c r="EK6" s="174" t="str">
        <f>IF(IF(EJ6&lt;&gt;"",IF(MAX(COUNTIF($EJ$6:$EJ$89,$EJ$6:$EJ$89))&gt;1,"x",""),"")&lt;&gt;"",EJ6+1,"")</f>
        <v/>
      </c>
      <c r="EL6" s="174" t="str">
        <f>IF(EJ6&lt;&gt;"",IF($G6="3",IF(DN6&lt;&gt;"",IF(AND(EJ6&lt;=10,DN6&gt;=$EI$92),HLOOKUP(EJ6,Points_Table_Modified,IF(ES6&gt;=6,8,ES6+2),FALSE),0),""),IF(DN6&lt;&gt;"",IF(AND(EJ6&lt;=10,DN6&gt;=$EI$92),HLOOKUP(EJ6,Points_Table,IF(ES6&gt;=6,8,ES6+2),FALSE),0),"")),"")</f>
        <v/>
      </c>
      <c r="EM6" s="175" t="str">
        <f>IF(EK6&lt;&gt;"",AVERAGE(IF(AND($G6="3",EK6&lt;&gt;""),HLOOKUP(EK6,Points_Table_Modified,IF(ES6&gt;=6,8,ES6+2),FALSE),IF(EK6&lt;&gt;"",HLOOKUP(EK6,Points_Table,IF(ES6&gt;=6,8,ES6+2),FALSE),"")),EL6),EL6)</f>
        <v/>
      </c>
      <c r="EN6" s="176" t="str">
        <f>IF(AND($G6="6",DN6&lt;&gt;""),DN6,"")</f>
        <v/>
      </c>
      <c r="EO6" s="174" t="str">
        <f>IF(AND(DN6&lt;&gt;"",$G6="6"),_xlfn.RANK.EQ(DN6,$EN$6:$EN$89),"")</f>
        <v/>
      </c>
      <c r="EP6" s="174" t="str">
        <f>IF(IF(EO6&lt;&gt;"",IF(MAX(COUNTIF($EO$6:$EO$89,$EO$6:$EO$89))&gt;1,"x",""),"")&lt;&gt;"",EO6+1,"")</f>
        <v/>
      </c>
      <c r="EQ6" s="174" t="str">
        <f>IF(EO6&lt;&gt;"",IF($G6="3",IF(DN6&lt;&gt;"",IF(AND(EO6&lt;=10,DN6&gt;=$EN$92),HLOOKUP(EO6,Points_Table_Modified,IF(ES6&gt;=6,8,ES6+2),FALSE),0),""),IF(DN6&lt;&gt;"",IF(AND(EO6&lt;=10,DN6&gt;=$EN$92),HLOOKUP(EO6,Points_Table,IF(ES6&gt;=6,8,ES6+2),FALSE),0),"")),"")</f>
        <v/>
      </c>
      <c r="ER6" s="175" t="str">
        <f>IF(EP6&lt;&gt;"",AVERAGE(IF(AND($G6="3",EP6&lt;&gt;""),HLOOKUP(EP6,Points_Table_Modified,IF(ES6&gt;=6,8,ES6+2),FALSE),IF(EP6&lt;&gt;"",HLOOKUP(EP6,Points_Table,IF(ES6&gt;=6,8,ES6+2),FALSE),"")),EQ6),EQ6)</f>
        <v/>
      </c>
      <c r="ES6" s="57">
        <f>VLOOKUP($G6,Entries_D_Event,7,FALSE)</f>
        <v>7</v>
      </c>
      <c r="ET6" s="173" t="str">
        <f>CONCATENATE(EO6,EJ6,EE6,DZ6,DU6,DP6)</f>
        <v>1</v>
      </c>
      <c r="EU6" s="118">
        <f>IF(ET6&lt;&gt;"",IF(AND($G6="3",DN6&lt;&gt;""),10,IF(DN6&lt;&gt;"",5,"")),"")</f>
        <v>5</v>
      </c>
      <c r="EV6" s="173">
        <f>_xlfn.NUMBERVALUE(IF(ET6&lt;&gt;"",CONCATENATE(ER6,EM6,EH6,EC6,DX6,DS6),""))</f>
        <v>30</v>
      </c>
      <c r="EW6" s="179">
        <f>IFERROR(EU6+EV6,0)</f>
        <v>35</v>
      </c>
      <c r="EX6" s="183"/>
      <c r="EY6" s="173" t="str">
        <f>IF(AND($G6="1",EX6&lt;&gt;""),EX6,"")</f>
        <v/>
      </c>
      <c r="EZ6" s="173" t="str">
        <f>IF(AND(EX6&lt;&gt;"",$G6="1"),_xlfn.RANK.EQ(EX6,$EY$6:$EY$89),"")</f>
        <v/>
      </c>
      <c r="FA6" s="173" t="str">
        <f>IF(IF(EZ6&lt;&gt;"",IF(MAX(COUNTIF($EZ$6:$EZ$89,$EZ$6:$EZ$89))&gt;1,"x",""),"")&lt;&gt;"",EZ6+1,"")</f>
        <v/>
      </c>
      <c r="FB6" s="173" t="str">
        <f>IF(EZ6&lt;&gt;"",IF($G6="3",IF(EX6&lt;&gt;"",IF(AND(EZ6&lt;=10,EX6&gt;=$EY$92),HLOOKUP(EZ6,Points_Table_Modified,IF(GC6&gt;=6,8,GC6+2),FALSE),0),""),IF(EX6&lt;&gt;"",IF(AND(EZ6&lt;=10,EX6&gt;=$EY$92),HLOOKUP(EZ6,Points_Table,IF(GC6&gt;=6,8,GC6+2),FALSE),0),"")),"")</f>
        <v/>
      </c>
      <c r="FC6" s="179" t="str">
        <f>IF(FB6&gt;0,IF(FA6&lt;&gt;"",AVERAGE(IF(AND($G6="3",FA6&lt;&gt;""),HLOOKUP(FA6,Points_Table_Modified,IF(GC6&gt;=6,8,GC6+2),FALSE),IF(FA6&lt;&gt;"",HLOOKUP(FA6,Points_Table,IF(GC6&gt;=6,8,GC6+2),FALSE),"")),FB6),FB6),0)</f>
        <v/>
      </c>
      <c r="FD6" s="171" t="str">
        <f>IF(AND($G6="2",EX6&lt;&gt;""),EX6,"")</f>
        <v/>
      </c>
      <c r="FE6" s="173" t="str">
        <f>IF(AND(EX6&lt;&gt;"",$G6="2"),_xlfn.RANK.EQ(EX6,$FD$6:$FD$89),"")</f>
        <v/>
      </c>
      <c r="FF6" s="173" t="str">
        <f>IF(IF(FE6&lt;&gt;"",IF(MAX(COUNTIF($FE$6:$FE$89,$FE$6:$FE$89))&gt;1,"x",""),"")&lt;&gt;"",FE6+1,"")</f>
        <v/>
      </c>
      <c r="FG6" s="172" t="str">
        <f>IF(FE6&lt;&gt;"",IF($G6="3",IF(EX6&lt;&gt;"",IF(AND(FE6&lt;=10,EX6&gt;=$FD$92),HLOOKUP(FE6,Points_Table_Modified,IF(GC6&gt;=6,8,GC6+2),FALSE),0),""),IF(EX6&lt;&gt;"",IF(AND(FE6&lt;=10,EX6&gt;=$FD$92),HLOOKUP(FE6,Points_Table,IF(GC6&gt;=6,8,GC6+2),FALSE),0),"")),"")</f>
        <v/>
      </c>
      <c r="FH6" s="175" t="str">
        <f>IF(FG6&gt;0,IF(FF6&lt;&gt;"",AVERAGE(IF(AND($G6="3",FF6&lt;&gt;""),HLOOKUP(FF6,Points_Table_Modified,IF(GC6&gt;=6,8,GC6+2),FALSE),IF(FF6&lt;&gt;"",HLOOKUP(FF6,Points_Table,IF(GC6&gt;=6,8,GC6+2),FALSE),"")),FG6),FG6),0)</f>
        <v/>
      </c>
      <c r="FI6" s="171" t="str">
        <f>IF(AND($G6="3",EX6&lt;&gt;""),EX6,"")</f>
        <v/>
      </c>
      <c r="FJ6" s="173" t="str">
        <f>IF(AND(EX6&lt;&gt;"",$G6="3"),_xlfn.RANK.EQ(EX6,$FI$6:$FI$89),"")</f>
        <v/>
      </c>
      <c r="FK6" s="173" t="str">
        <f>IF(IF(FJ6&lt;&gt;"",IF(MAX(COUNTIF($FJ$6:$FJ$89,$FJ$6:$FJ$89))&gt;1,"x",""),"")&lt;&gt;"",FJ6+1,"")</f>
        <v/>
      </c>
      <c r="FL6" s="173" t="str">
        <f>IF(FJ6&lt;&gt;"",IF($G6="3",IF(EX6&lt;&gt;"",IF(AND(FJ6&lt;=20,EX6&gt;=$FI$92),HLOOKUP(FJ6,Points_Table_Modified,IF(GC6&gt;=6,8,GC6+2),FALSE),0),""),IF(EX6&lt;&gt;"",IF(AND(FJ6&lt;=10,EX6&gt;=$FI$92),HLOOKUP(FJ6,Points_Table,IF(GC6&gt;=6,8,GC6+2),FALSE),0),"")),"")</f>
        <v/>
      </c>
      <c r="FM6" s="179" t="str">
        <f>IF(FL6&gt;0,IF(FK6&lt;&gt;"",AVERAGE(IF(AND($G6="3",FK6&lt;&gt;""),HLOOKUP(FK6,Points_Table_Modified,IF(GC6&gt;=6,8,GC6+2),FALSE),IF(FK6&lt;&gt;"",HLOOKUP(FK6,Points_Table,IF(GC6&gt;=6,8,GC6+2),FALSE),"")),FL6),FL6),0)</f>
        <v/>
      </c>
      <c r="FN6" s="171" t="str">
        <f>IF(AND($G6="4",EX6&lt;&gt;""),EX6,"")</f>
        <v/>
      </c>
      <c r="FO6" s="173" t="str">
        <f>IF(AND(EX6&lt;&gt;"",G6="4"),_xlfn.RANK.EQ(EX6,$FN$6:$FN$89),"")</f>
        <v/>
      </c>
      <c r="FP6" s="173" t="str">
        <f>IF(IF(FO6&lt;&gt;"",IF(MAX(COUNTIF($FO$6:$FO$89,$FO$6:$FO$89))&gt;1,"x",""),"")&lt;&gt;"",FO6+1,"")</f>
        <v/>
      </c>
      <c r="FQ6" s="173" t="str">
        <f>IF(FO6&lt;&gt;"",IF($G6="3",IF(EX6&lt;&gt;"",IF(AND(FO6&lt;=10,EX6&gt;=$FN$92),HLOOKUP(FO6,Points_Table_Modified,IF(GC6&gt;=6,8,GC6+2),FALSE),0),""),IF(EX6&lt;&gt;"",IF(AND(FO6&lt;=10,EX6&gt;=$FN$92),HLOOKUP(FO6,Points_Table,IF(GC6&gt;=6,8,GC6+2),FALSE),0),"")),"")</f>
        <v/>
      </c>
      <c r="FR6" s="179" t="str">
        <f>IF(FQ6&gt;0,IF(FP6&lt;&gt;"",AVERAGE(IF(AND($G6="3",FP6&lt;&gt;""),HLOOKUP(FP6,Points_Table_Modified,IF(GC6&gt;=6,8,GC6+2),FALSE),IF(FP6&lt;&gt;"",HLOOKUP(FP6,Points_Table,IF(GC6&gt;=6,8,GC6+2),FALSE),"")),FQ6),FQ6),0)</f>
        <v/>
      </c>
      <c r="FS6" s="171" t="str">
        <f>IF(AND($G6="5",EX6&lt;&gt;""),EX6,"")</f>
        <v/>
      </c>
      <c r="FT6" s="173" t="str">
        <f>IF(AND(EX6&lt;&gt;"",$G6="5"),_xlfn.RANK.EQ(EX6,$FS$6:$FS$89),"")</f>
        <v/>
      </c>
      <c r="FU6" s="173" t="str">
        <f>IF(IF(FT6&lt;&gt;"",IF(MAX(COUNTIF($FT$6:$FT$89,$FT$6:$FT$89))&gt;1,"x",""),"")&lt;&gt;"",FT6+1,"")</f>
        <v/>
      </c>
      <c r="FV6" s="173" t="str">
        <f>IF(FT6&lt;&gt;"",IF($G6="3",IF(EX6&lt;&gt;"",IF(AND(FT6&lt;=10,EX6&gt;=$FS$92),HLOOKUP(FT6,Points_Table_Modified,IF(GC6&gt;=6,8,GC6+2),FALSE),0),""),IF(EX6&lt;&gt;"",IF(AND(FT6&lt;=10,EX6&gt;=$FS$92),HLOOKUP(FT6,Points_Table,IF(GC6&gt;=6,8,GC6+2),FALSE),0),"")),"")</f>
        <v/>
      </c>
      <c r="FW6" s="179" t="str">
        <f>IF(FV6&gt;0,IF(FU6&lt;&gt;"",AVERAGE(IF(AND($G6="3",FU6&lt;&gt;""),HLOOKUP(FU6,Points_Table_Modified,IF(GC6&gt;=6,8,GC6+2),FALSE),IF(FU6&lt;&gt;"",HLOOKUP(FU6,Points_Table,IF(GC6&gt;=6,8,GC6+2),FALSE),"")),FV6),FV6),0)</f>
        <v/>
      </c>
      <c r="FX6" s="171" t="str">
        <f>IF(AND($G6="6",EX6&lt;&gt;""),EX6,"")</f>
        <v/>
      </c>
      <c r="FY6" s="173" t="str">
        <f>IF(AND(EX6&lt;&gt;"",$G6="6"),_xlfn.RANK.EQ(EX6,$FX$6:$FX$89),"")</f>
        <v/>
      </c>
      <c r="FZ6" s="173" t="str">
        <f>IF(IF(FY6&lt;&gt;"",IF(MAX(COUNTIF($FY$6:$FY$89,$FY$6:$FY$89))&gt;1,"x",""),"")&lt;&gt;"",FY6+1,"")</f>
        <v/>
      </c>
      <c r="GA6" s="173" t="str">
        <f>IF(FY6&lt;&gt;"",IF($G6="3",IF(EX6&lt;&gt;"",IF(AND(FY6&lt;=10,EX6&gt;=$FX$92),HLOOKUP(FY6,Points_Table_Modified,IF(GC6&gt;=6,8,GC6+2),FALSE),0),""),IF(EX6&lt;&gt;"",IF(AND(FY6&lt;=10,EX6&gt;=$FX$92),HLOOKUP(FY6,Points_Table,IF(GC6&gt;=6,8,GC6+2),FALSE),0),"")),"")</f>
        <v/>
      </c>
      <c r="GB6" s="179" t="str">
        <f>IF(GA6&gt;0,IF(FZ6&lt;&gt;"",AVERAGE(IF(AND($G6="3",FZ6&lt;&gt;""),HLOOKUP(FZ6,Points_Table_Modified,IF(GC6&gt;=6,8,GC6+2),FALSE),IF(FZ6&lt;&gt;"",HLOOKUP(FZ6,Points_Table,IF(GC6&gt;=6,8,GC6+2),FALSE),"")),GA6),GA6),0)</f>
        <v/>
      </c>
      <c r="GC6" s="180">
        <f>VLOOKUP($G6,Entries_D_Event,8,FALSE)</f>
        <v>0</v>
      </c>
      <c r="GD6" s="173" t="str">
        <f>CONCATENATE(FY6,FT6,FO6,FJ6,FE6,EZ6)</f>
        <v/>
      </c>
      <c r="GE6" s="118" t="str">
        <f>IF(GD6&lt;&gt;"",IF(AND($G6="3",EX6&lt;&gt;""),10,IF(EX6&lt;&gt;"",5,"")),"")</f>
        <v/>
      </c>
      <c r="GF6" s="173">
        <f>_xlfn.NUMBERVALUE(IF(GD6&lt;&gt;"",CONCATENATE(GB6,FW6,FR6,FM6,FH6,FC6),""))</f>
        <v>0</v>
      </c>
      <c r="GG6" s="179">
        <f>IFERROR(GE6+GF6,0)</f>
        <v>0</v>
      </c>
      <c r="GH6" s="183"/>
      <c r="GI6" s="173" t="str">
        <f>IF(AND($G6="1",GH6&lt;&gt;""),GH6,"")</f>
        <v/>
      </c>
      <c r="GJ6" s="174" t="str">
        <f>IF(AND(GH6&lt;&gt;"",$G6="1"),_xlfn.RANK.EQ(GH6,$GI$6:$GI$89),"")</f>
        <v/>
      </c>
      <c r="GK6" s="174" t="str">
        <f>IF(IF(GJ6&lt;&gt;"",IF(MAX(COUNTIF($GJ$6:$GJ$89,$GJ$6:$GJ$89))&gt;1,"x",""),"")&lt;&gt;"",GJ6+1,"")</f>
        <v/>
      </c>
      <c r="GL6" s="174" t="str">
        <f>IF(GJ6&lt;&gt;"",IF($G6="3",IF(GH6&lt;&gt;"",IF(AND(GJ6&lt;=10,GH6&gt;=$GI$92),HLOOKUP(GJ6,Points_Table_Modified,IF(HM6&gt;=6,8,HM6+2),FALSE),0),""),IF(GH6&lt;&gt;"",IF(AND(GJ6&lt;=10,GH6&gt;=$GI$92),HLOOKUP(GJ6,Points_Table,IF(HM6&gt;=6,8,HM6+2),FALSE),0),"")),"")</f>
        <v/>
      </c>
      <c r="GM6" s="175" t="str">
        <f>IF(GK6&lt;&gt;"",AVERAGE(IF(AND($G6="3",GK6&lt;&gt;""),HLOOKUP(GK6,Points_Table_Modified,IF(HM6&gt;=6,8,HM6+2),FALSE),IF(GK6&lt;&gt;"",HLOOKUP(GK6,Points_Table,IF(HM6&gt;=6,8,HM6+2),FALSE),"")),GL6),GL6)</f>
        <v/>
      </c>
      <c r="GN6" s="176" t="str">
        <f>IF(AND($G6="2",GH6&lt;&gt;""),GH6,"")</f>
        <v/>
      </c>
      <c r="GO6" s="174" t="str">
        <f>IF(AND(GH6&lt;&gt;"",$G6="2"),_xlfn.RANK.EQ(GH6,$GN$6:$GN$89),"")</f>
        <v/>
      </c>
      <c r="GP6" s="174" t="str">
        <f>IF(IF(GO6&lt;&gt;"",IF(MAX(COUNTIF($GO$6:$GO$89,$GO$6:$GO$89))&gt;1,"x",""),"")&lt;&gt;"",GO6+1,"")</f>
        <v/>
      </c>
      <c r="GQ6" s="177" t="str">
        <f>IF(GO6&lt;&gt;"",IF($G6="3",IF(GH6&lt;&gt;"",IF(AND(GO6&lt;=10,GH6&gt;=$GN$92),HLOOKUP(GO6,Points_Table_Modified,IF(HM6&gt;=6,8,HM6+2),FALSE),0),""),IF(GH6&lt;&gt;"",IF(AND(GO6&lt;=10,GH6&gt;=$GN$92),HLOOKUP(GO6,Points_Table,IF(HM6&gt;=6,8,HM6+2),FALSE),0),"")),"")</f>
        <v/>
      </c>
      <c r="GR6" s="175" t="str">
        <f>IF(GP6&lt;&gt;"",AVERAGE(IF(AND($G6="3",GP6&lt;&gt;""),HLOOKUP(GP6,Points_Table_Modified,IF(HM6&gt;=6,8,HM6+2),FALSE),IF(GP6&lt;&gt;"",HLOOKUP(GP6,Points_Table,IF(HM6&gt;=6,8,HM6+2),FALSE),"")),GQ6),GQ6)</f>
        <v/>
      </c>
      <c r="GS6" s="176" t="str">
        <f>IF(AND($G6="3",GH6&lt;&gt;""),GH6,"")</f>
        <v/>
      </c>
      <c r="GT6" s="174" t="str">
        <f>IF(AND(GH6&lt;&gt;"",$G6="3"),_xlfn.RANK.EQ(GH6,$GS$6:$GS$89),"")</f>
        <v/>
      </c>
      <c r="GU6" s="174" t="str">
        <f>IF(IF(GT6&lt;&gt;"",IF(MAX(COUNTIF($GT$6:$GT$89,$GT$6:$GT$89))&gt;1,"x",""),"")&lt;&gt;"",GT6+1,"")</f>
        <v/>
      </c>
      <c r="GV6" s="173" t="str">
        <f>IF(GT6&lt;&gt;"",IF($G6="3",IF(GH6&lt;&gt;"",IF(AND(GT6&lt;=20,GH6&gt;=$GS$92),HLOOKUP(GT6,Points_Table_Modified,IF(HM6&gt;=6,8,HM6+2),FALSE),0),""),IF(GH6&lt;&gt;"",IF(AND(GT6&lt;=10,GH6&gt;=$GS$92),HLOOKUP(GT6,Points_Table,IF(HM6&gt;=6,8,HM6+2),FALSE),0),"")),"")</f>
        <v/>
      </c>
      <c r="GW6" s="175" t="str">
        <f>IF(GU6&lt;&gt;"",AVERAGE(IF(AND($G6="3",GU6&lt;&gt;""),HLOOKUP(GU6,Points_Table_Modified,IF(HM6&gt;=6,8,HM6+2),FALSE),IF(GU6&lt;&gt;"",HLOOKUP(GU6,Points_Table,IF(HM6&gt;=6,8,HM6+2),FALSE),"")),GV6),GV6)</f>
        <v/>
      </c>
      <c r="GX6" s="176" t="str">
        <f>IF(AND($G6="4",GH6&lt;&gt;""),GH6,"")</f>
        <v/>
      </c>
      <c r="GY6" s="174" t="str">
        <f>IF(AND($GH6&lt;&gt;"",G6="4"),_xlfn.RANK.EQ(GH6,$GX$6:$GX$89),"")</f>
        <v/>
      </c>
      <c r="GZ6" s="174" t="str">
        <f>IF(IF(GY6&lt;&gt;"",IF(MAX(COUNTIF($GY$6:$GY$89,$GY$6:$GY$89))&gt;1,"x",""),"")&lt;&gt;"",GY6+1,"")</f>
        <v/>
      </c>
      <c r="HA6" s="174" t="str">
        <f>IF(GY6&lt;&gt;"",IF($G6="3",IF(GH6&lt;&gt;"",IF(AND(GY6&lt;=10,GH6&gt;=$GX$92),HLOOKUP(GY6,Points_Table_Modified,IF(HM6&gt;=6,8,HM6+2),FALSE),0),""),IF(GH6&lt;&gt;"",IF(AND(GY6&lt;=10,GH6&gt;=$GX$92),HLOOKUP(GY6,Points_Table,IF(HM6&gt;=6,8,HM6+2),FALSE),0),"")),"")</f>
        <v/>
      </c>
      <c r="HB6" s="175" t="str">
        <f>IF(GZ6&lt;&gt;"",AVERAGE(IF(AND($G6="3",GZ6&lt;&gt;""),HLOOKUP(GZ6,Points_Table_Modified,IF(HM6&gt;=6,8,HM6+2),FALSE),IF(GZ6&lt;&gt;"",HLOOKUP(GZ6,Points_Table,IF(HM6&gt;=6,8,HM6+2),FALSE),"")),HA6),HA6)</f>
        <v/>
      </c>
      <c r="HC6" s="176" t="str">
        <f>IF(AND($G6="5",GH6&lt;&gt;""),GH6,"")</f>
        <v/>
      </c>
      <c r="HD6" s="174" t="str">
        <f>IF(AND(GH6&lt;&gt;"",$G6="5"),_xlfn.RANK.EQ(GH6,$HC$6:$HC$89),"")</f>
        <v/>
      </c>
      <c r="HE6" s="174" t="str">
        <f>IF(IF(HD6&lt;&gt;"",IF(MAX(COUNTIF($HD$6:$HD$89,$HD$6:$HD$89))&gt;1,"x",""),"")&lt;&gt;"",HD6+1,"")</f>
        <v/>
      </c>
      <c r="HF6" s="174" t="str">
        <f>IF(HD6&lt;&gt;"",IF($G6="3",IF(GH6&lt;&gt;"",IF(AND(HD6&lt;=10,GH6&gt;=$HC$92),HLOOKUP(HD6,Points_Table_Modified,IF(HM6&gt;=6,8,HM6+2),FALSE),0),""),IF(GH6&lt;&gt;"",IF(AND(HD6&lt;=10,GH6&gt;=$HC$92),HLOOKUP(HD6,Points_Table,IF(HM6&gt;=6,8,HM6+2),FALSE),0),"")),"")</f>
        <v/>
      </c>
      <c r="HG6" s="175" t="str">
        <f>IF(HE6&lt;&gt;"",AVERAGE(IF(AND($G6="3",HE6&lt;&gt;""),HLOOKUP(HE6,Points_Table_Modified,IF(HM6&gt;=6,8,HM6+2),FALSE),IF(HE6&lt;&gt;"",HLOOKUP(HE6,Points_Table,IF(HM6&gt;=6,8,HM6+2),FALSE),"")),HF6),HF6)</f>
        <v/>
      </c>
      <c r="HH6" s="176" t="str">
        <f>IF(AND($G6="6",GH6&lt;&gt;""),GH6,"")</f>
        <v/>
      </c>
      <c r="HI6" s="174" t="str">
        <f>IF(AND(GH6&lt;&gt;"",$G6="6"),_xlfn.RANK.EQ(GH6,$HH$6:$HH$89),"")</f>
        <v/>
      </c>
      <c r="HJ6" s="174" t="str">
        <f>IF(IF(HI6&lt;&gt;"",IF(MAX(COUNTIF($HI$6:$HI$89,$HI$6:$HI$89))&gt;1,"x",""),"")&lt;&gt;"",HI6+1,"")</f>
        <v/>
      </c>
      <c r="HK6" s="174" t="str">
        <f>IF(HI6&lt;&gt;"",IF($G6="3",IF(GH6&lt;&gt;"",IF(AND(HI6&lt;=10,GH6&gt;=$HH$92),HLOOKUP(HI6,Points_Table_Modified,IF(HM6&gt;=6,8,HM6+2),FALSE),0),""),IF(GH6&lt;&gt;"",IF(AND(HI6&lt;=10,GH6&gt;=$HH$92),HLOOKUP(HI6,Points_Table,IF(HM6&gt;=6,8,HM6+2),FALSE),0),"")),"")</f>
        <v/>
      </c>
      <c r="HL6" s="175" t="str">
        <f>IF(HJ6&lt;&gt;"",AVERAGE(IF(AND($G6="3",HJ6&lt;&gt;""),HLOOKUP(HJ6,Points_Table_Modified,IF(HM6&gt;=6,8,HM6+2),FALSE),IF(HJ6&lt;&gt;"",HLOOKUP(HJ6,Points_Table,IF(HM6&gt;=6,8,HM6+2),FALSE),"")),HK6),HK6)</f>
        <v/>
      </c>
      <c r="HM6" s="57">
        <f>VLOOKUP($G6,Entries_D_Event,9,FALSE)</f>
        <v>0</v>
      </c>
      <c r="HN6" s="173" t="str">
        <f>CONCATENATE(HI6,HD6,GY6,GT6,GO6,GJ6)</f>
        <v/>
      </c>
      <c r="HO6" s="118" t="str">
        <f>IF(HN6&lt;&gt;"",IF(AND($G6="3",GH6&lt;&gt;""),10,IF(GH6&lt;&gt;"",5,"")),"")</f>
        <v/>
      </c>
      <c r="HP6" s="173">
        <f>_xlfn.NUMBERVALUE(IF(HN6&lt;&gt;"",CONCATENATE(HL6,HG6,HB6,GW6,GR6,GM6),""))</f>
        <v>0</v>
      </c>
      <c r="HQ6" s="179">
        <f>IFERROR(HO6+HP6,0)</f>
        <v>0</v>
      </c>
      <c r="HR6" s="183"/>
      <c r="HS6" s="174" t="str">
        <f>IF(AND($G6="1",HR6&lt;&gt;""),HR6,"")</f>
        <v/>
      </c>
      <c r="HT6" s="174" t="str">
        <f>IF(AND(HR6&lt;&gt;"",$G6="1"),_xlfn.RANK.EQ(HR6,$HS$6:$HS$89),"")</f>
        <v/>
      </c>
      <c r="HU6" s="174" t="str">
        <f>IF(IF(HT6&lt;&gt;"",IF(MAX(COUNTIF($HT$6:$HT$89,$HT$6:$HT$89))&gt;1,"x",""),"")&lt;&gt;"",HT6+1,"")</f>
        <v/>
      </c>
      <c r="HV6" s="174" t="str">
        <f>IF(HT6&lt;&gt;"",IF($G6="3",IF(HR6&lt;&gt;"",IF(AND(HT6&lt;=10,HR6&gt;=$HS$92),HLOOKUP(HT6,Points_Table_Modified,IF(IW6&gt;=6,8,IW6+2),FALSE),0),""),IF(HR6&lt;&gt;"",IF(AND(HT6&lt;=10,HR6&gt;=$HS$92),HLOOKUP(HT6,Points_Table,IF(IW6&gt;=6,8,IW6+2),FALSE),0),"")),"")</f>
        <v/>
      </c>
      <c r="HW6" s="175" t="str">
        <f>IF(HU6&lt;&gt;"",AVERAGE(IF(AND($G6="3",HU6&lt;&gt;""),HLOOKUP(HU6,Points_Table_Modified,IF(IW6&gt;=6,8,IW6+2),FALSE),IF(HU6&lt;&gt;"",HLOOKUP(HU6,Points_Table,IF(IW6&gt;=6,8,IW6+2),FALSE),"")),HV6),HV6)</f>
        <v/>
      </c>
      <c r="HX6" s="176" t="str">
        <f>IF(AND($G6="2",HR6&lt;&gt;""),HR6,"")</f>
        <v/>
      </c>
      <c r="HY6" s="174" t="str">
        <f>IF(AND(HR6&lt;&gt;"",$G6="2"),_xlfn.RANK.EQ(HR6,$HX$6:$HX$89),"")</f>
        <v/>
      </c>
      <c r="HZ6" s="174" t="str">
        <f>IF(IF(HY6&lt;&gt;"",IF(MAX(COUNTIF($HY$6:$HY$89,$HY$6:$HY$89))&gt;1,"x",""),"")&lt;&gt;"",HY6+1,"")</f>
        <v/>
      </c>
      <c r="IA6" s="177" t="str">
        <f>IF(HY6&lt;&gt;"",IF($G6="3",IF(HR6&lt;&gt;"",IF(AND(HY6&lt;=10,HR6&gt;=$HX$92),HLOOKUP(HY6,Points_Table_Modified,IF(IW6&gt;=6,8,IW6+2),FALSE),0),""),IF(HR6&lt;&gt;"",IF(AND(HY6&lt;=10,HR6&gt;=$HX$92),HLOOKUP(HY6,Points_Table,IF(IW6&gt;=6,8,IW6+2),FALSE),0),"")),"")</f>
        <v/>
      </c>
      <c r="IB6" s="175" t="str">
        <f>IF(HZ6&lt;&gt;"",AVERAGE(IF(AND($G6="3",HZ6&lt;&gt;""),HLOOKUP(HZ6,Points_Table_Modified,IF(IW6&gt;=6,8,IW6+2),FALSE),IF(HZ6&lt;&gt;"",HLOOKUP(HZ6,Points_Table,IF(IW6&gt;=6,8,IW6+2),FALSE),"")),IA6),IA6)</f>
        <v/>
      </c>
      <c r="IC6" s="176" t="str">
        <f>IF(AND($G6="3",HR6&lt;&gt;""),HR6,"")</f>
        <v/>
      </c>
      <c r="ID6" s="174" t="str">
        <f>IF(AND(HR6&lt;&gt;"",$G6="3"),_xlfn.RANK.EQ(HR6,$IC$6:$IC$89),"")</f>
        <v/>
      </c>
      <c r="IE6" s="174" t="str">
        <f>IF(IF(ID6&lt;&gt;"",IF(MAX(COUNTIF($ID$6:$ID$89,$ID$6:$ID$89))&gt;1,"x",""),"")&lt;&gt;"",ID6+1,"")</f>
        <v/>
      </c>
      <c r="IF6" s="173" t="str">
        <f>IF(ID6&lt;&gt;"",IF($G6="3",IF(HR6&lt;&gt;"",IF(AND(ID6&lt;=20,HR6&gt;=$IC$92),HLOOKUP(ID6,Points_Table_Modified,IF(IW6&gt;=6,8,IW6+2),FALSE),0),""),IF(HR6&lt;&gt;"",IF(AND(ID6&lt;=10,HR6&gt;=$IC$92),HLOOKUP(ID6,Points_Table,IF(IW6&gt;=6,8,IW6+2),FALSE),0),"")),"")</f>
        <v/>
      </c>
      <c r="IG6" s="175" t="str">
        <f>IF(IE6&lt;&gt;"",AVERAGE(IF(AND($G6="3",IE6&lt;&gt;""),HLOOKUP(IE6,Points_Table_Modified,IF(IW6&gt;=6,8,IW6+2),FALSE),IF(IE6&lt;&gt;"",HLOOKUP(IE6,Points_Table,IF(IW6&gt;=6,8,IW6+2),FALSE),"")),IF6),IF6)</f>
        <v/>
      </c>
      <c r="IH6" s="176" t="str">
        <f>IF(AND($G6="4",HR6&lt;&gt;""),HR6,"")</f>
        <v/>
      </c>
      <c r="II6" s="174" t="str">
        <f>IF(AND(HR6&lt;&gt;"",G6="4"),_xlfn.RANK.EQ(HR6,$IH$6:$IH$89),"")</f>
        <v/>
      </c>
      <c r="IJ6" s="174" t="str">
        <f>IF(IF(II6&lt;&gt;"",IF(MAX(COUNTIF($II$6:$II$89,$II$6:$II$89))&gt;1,"x",""),"")&lt;&gt;"",II6+1,"")</f>
        <v/>
      </c>
      <c r="IK6" s="174" t="str">
        <f>IF(II6&lt;&gt;"",IF($G6="3",IF(HR6&lt;&gt;"",IF(AND(II6&lt;=10,HR6&gt;=$IH$92),HLOOKUP(II6,Points_Table_Modified,IF(IW6&gt;=6,8,IW6+2),FALSE),0),""),IF(HR6&lt;&gt;"",IF(AND(II6&lt;=10,HR6&gt;=$IH$92),HLOOKUP(II6,Points_Table,IF(IW6&gt;=6,8,IW6+2),FALSE),0),"")),"")</f>
        <v/>
      </c>
      <c r="IL6" s="175" t="str">
        <f>IF(IJ6&lt;&gt;"",AVERAGE(IF(AND($G6="3",IJ6&lt;&gt;""),HLOOKUP(IJ6,Points_Table_Modified,IF(IW6&gt;=6,8,IW6+2),FALSE),IF(IJ6&lt;&gt;"",HLOOKUP(IJ6,Points_Table,IF(IW6&gt;=6,8,IW6+2),FALSE),"")),IK6),IK6)</f>
        <v/>
      </c>
      <c r="IM6" s="176" t="str">
        <f>IF(AND($G6="5",HR6&lt;&gt;""),HR6,"")</f>
        <v/>
      </c>
      <c r="IN6" s="174" t="str">
        <f>IF(AND(HR6&lt;&gt;"",$G6="5"),_xlfn.RANK.EQ(HR6,$IM$6:$IM$89),"")</f>
        <v/>
      </c>
      <c r="IO6" s="174" t="str">
        <f>IF(IF(IN6&lt;&gt;"",IF(MAX(COUNTIF($IN$6:$IN$89,$IN$6:$IN$89))&gt;1,"x",""),"")&lt;&gt;"",IN6+1,"")</f>
        <v/>
      </c>
      <c r="IP6" s="174" t="str">
        <f>IF(IN6&lt;&gt;"",IF($G6="3",IF(HR6&lt;&gt;"",IF(AND(IN6&lt;=10,HR6&gt;=$IM$92),HLOOKUP(IN6,Points_Table_Modified,IF(IW6&gt;=6,8,IW6+2),FALSE),0),""),IF(HR6&lt;&gt;"",IF(AND(IN6&lt;=10,HR6&gt;=$IM$92),HLOOKUP(IN6,Points_Table,IF(IW6&gt;=6,8,IW6+2),FALSE),0),"")),"")</f>
        <v/>
      </c>
      <c r="IQ6" s="175" t="str">
        <f>IF(IO6&lt;&gt;"",AVERAGE(IF(AND($G6="3",IO6&lt;&gt;""),HLOOKUP(IO6,Points_Table_Modified,IF(IW6&gt;=6,8,IW6+2),FALSE),IF(IO6&lt;&gt;"",HLOOKUP(IO6,Points_Table,IF(IW6&gt;=6,8,IW6+2),FALSE),"")),IP6),IP6)</f>
        <v/>
      </c>
      <c r="IR6" s="176" t="str">
        <f>IF(AND($G6="6",HR6&lt;&gt;""),HR6,"")</f>
        <v/>
      </c>
      <c r="IS6" s="174" t="str">
        <f>IF(AND(HR6&lt;&gt;"",$G6="6"),_xlfn.RANK.EQ(HR6,$IR$6:$IR$89),"")</f>
        <v/>
      </c>
      <c r="IT6" s="174" t="str">
        <f>IF(IF(IS6&lt;&gt;"",IF(MAX(COUNTIF($IS$6:$IS$89,$IS$6:$IS$89))&gt;1,"x",""),"")&lt;&gt;"",IS6+1,"")</f>
        <v/>
      </c>
      <c r="IU6" s="174" t="str">
        <f>IF(IS6&lt;&gt;"",IF($G6="3",IF(HR6&lt;&gt;"",IF(AND(IS6&lt;=10,HR6&gt;=$IR$92),HLOOKUP(IS6,Points_Table_Modified,IF(IW6&gt;=6,8,IW6+2),FALSE),0),""),IF(HR6&lt;&gt;"",IF(AND(IS6&lt;=10,HR6&gt;=$IR$92),HLOOKUP(IS6,Points_Table,IF(IW6&gt;=6,8,IW6+2),FALSE),0),"")),"")</f>
        <v/>
      </c>
      <c r="IV6" s="175" t="str">
        <f>IF(IT6&lt;&gt;"",AVERAGE(IF(AND($G6="3",IT6&lt;&gt;""),HLOOKUP(IT6,Points_Table_Modified,IF(IW6&gt;=6,8,IW6+2),FALSE),IF(IT6&lt;&gt;"",HLOOKUP(IT6,Points_Table,IF(IW6&gt;=6,8,IW6+2),FALSE),"")),IU6),IU6)</f>
        <v/>
      </c>
      <c r="IW6" s="180">
        <f>VLOOKUP($G6,Entries_D_Event,10,FALSE)</f>
        <v>0</v>
      </c>
      <c r="IX6" s="173" t="str">
        <f>CONCATENATE(IS6,IN6,II6,ID6,HY6,HT6)</f>
        <v/>
      </c>
      <c r="IY6" s="118" t="str">
        <f>IF(IX6&lt;&gt;"",IF(AND($G6="3",HR6&lt;&gt;""),10,IF(HR6&lt;&gt;"",5,"")),"")</f>
        <v/>
      </c>
      <c r="IZ6" s="173">
        <f>_xlfn.NUMBERVALUE(IF(IX6&lt;&gt;"",CONCATENATE(IV6,IQ6,IL6,IG6,IB6,HW6),""))</f>
        <v>0</v>
      </c>
      <c r="JA6" s="179">
        <f>IFERROR(IY6+IZ6,0)</f>
        <v>0</v>
      </c>
      <c r="JB6" s="183"/>
      <c r="JC6" s="173" t="str">
        <f>IF(AND($G6="1",JB6&lt;&gt;""),JB6,"")</f>
        <v/>
      </c>
      <c r="JD6" s="174" t="str">
        <f>IF(AND(JB6&lt;&gt;"",$G6="1"),_xlfn.RANK.EQ(JB6,$JC$6:$JC$89),"")</f>
        <v/>
      </c>
      <c r="JE6" s="174" t="str">
        <f>IF(IF(JD6&lt;&gt;"",IF(MAX(COUNTIF($JD$6:$JD$89,$JD$6:$JD$89))&gt;1,"x",""),"")&lt;&gt;"",JD6+1,"")</f>
        <v/>
      </c>
      <c r="JF6" s="174" t="str">
        <f>IF(JD6&lt;&gt;"",IF($G6="3",IF(JB6&lt;&gt;"",IF(AND(JD6&lt;=10,JB6&gt;=$JC$92),HLOOKUP(JD6,Points_Table_Modified,IF(KG6&gt;=6,8,KG6+2),FALSE),0),""),IF(JB6&lt;&gt;"",IF(AND(JD6&lt;=10,JB6&gt;=$JC$92),HLOOKUP(JD6,Points_Table,IF(KG6&gt;=6,8,KG6+2),FALSE),0),"")),"")</f>
        <v/>
      </c>
      <c r="JG6" s="175" t="str">
        <f>IF(JE6&lt;&gt;"",AVERAGE(IF(AND($G6="3",JE6&lt;&gt;""),HLOOKUP(JE6,Points_Table_Modified,IF(KG6&gt;=6,8,KG6+2),FALSE),IF(JE6&lt;&gt;"",HLOOKUP(JE6,Points_Table,IF(KG6&gt;=6,8,KG6+2),FALSE),"")),JF6),JF6)</f>
        <v/>
      </c>
      <c r="JH6" s="176" t="str">
        <f>IF(AND($G6="2",JB6&lt;&gt;""),JB6,"")</f>
        <v/>
      </c>
      <c r="JI6" s="174" t="str">
        <f>IF(AND(JB6&lt;&gt;"",$G6="2"),_xlfn.RANK.EQ(JB6,$JH$6:$JH$89),"")</f>
        <v/>
      </c>
      <c r="JJ6" s="174" t="str">
        <f>IF(IF(JI6&lt;&gt;"",IF(MAX(COUNTIF($JI$6:$JI$89,$JI$6:$JI$89))&gt;1,"x",""),"")&lt;&gt;"",JI6+1,"")</f>
        <v/>
      </c>
      <c r="JK6" s="177" t="str">
        <f>IF(JI6&lt;&gt;"",IF($G6="3",IF(JB6&lt;&gt;"",IF(AND(JI6&lt;=10,JB6&gt;=$JH$92),HLOOKUP(JI6,Points_Table_Modified,IF(KG6&gt;=6,8,KG6+2),FALSE),0),""),IF(JB6&lt;&gt;"",IF(AND(JI6&lt;=10,JB6&gt;=$JH$92),HLOOKUP(JI6,Points_Table,IF(KG6&gt;=6,8,KG6+2),FALSE),0),"")),"")</f>
        <v/>
      </c>
      <c r="JL6" s="175" t="str">
        <f>IF(JJ6&lt;&gt;"",AVERAGE(IF(AND($G6="3",JJ6&lt;&gt;""),HLOOKUP(JJ6,Points_Table_Modified,IF(KG6&gt;=6,8,KG6+2),FALSE),IF(JJ6&lt;&gt;"",HLOOKUP(JJ6,Points_Table,IF(KG6&gt;=6,8,KG6+2),FALSE),"")),JK6),JK6)</f>
        <v/>
      </c>
      <c r="JM6" s="176" t="str">
        <f>IF(AND($G6="3",JB6&lt;&gt;""),JB6,"")</f>
        <v/>
      </c>
      <c r="JN6" s="174" t="str">
        <f>IF(AND(JB6&lt;&gt;"",$G6="3"),_xlfn.RANK.EQ(JB6,$JM$6:$JM$89),"")</f>
        <v/>
      </c>
      <c r="JO6" s="174" t="str">
        <f>IF(IF(JN6&lt;&gt;"",IF(MAX(COUNTIF($JN$6:$JN$89,$JN$6:$JN$89))&gt;1,"x",""),"")&lt;&gt;"",JN6+1,"")</f>
        <v/>
      </c>
      <c r="JP6" s="173" t="str">
        <f>IF(JN6&lt;&gt;"",IF($G6="3",IF(JB6&lt;&gt;"",IF(AND(JN6&lt;=20,JB6&gt;=$JM$92),HLOOKUP(JN6,Points_Table_Modified,IF(KG6&gt;=6,8,KG6+2),FALSE),0),""),IF(JB6&lt;&gt;"",IF(AND(JN6&lt;=10,JB6&gt;=$JM$92),HLOOKUP(JN6,Points_Table,IF(KG6&gt;=6,8,KG6+2),FALSE),0),"")),"")</f>
        <v/>
      </c>
      <c r="JQ6" s="175" t="str">
        <f>IF(JO6&lt;&gt;"",AVERAGE(IF(AND($G6="3",JO6&lt;&gt;""),HLOOKUP(JO6,Points_Table_Modified,IF(KG6&gt;=6,8,KG6+2),FALSE),IF(JO6&lt;&gt;"",HLOOKUP(JO6,Points_Table,IF(KG6&gt;=6,8,KG6+2),FALSE),"")),JP6),JP6)</f>
        <v/>
      </c>
      <c r="JR6" s="176" t="str">
        <f>IF(AND($G6="4",JB6&lt;&gt;""),JB6,"")</f>
        <v/>
      </c>
      <c r="JS6" s="174" t="str">
        <f>IF(AND(JB6&lt;&gt;"",G6="4"),_xlfn.RANK.EQ(JB6,$JR$6:$JR$89),"")</f>
        <v/>
      </c>
      <c r="JT6" s="174" t="str">
        <f>IF(IF(JS6&lt;&gt;"",IF(MAX(COUNTIF($JS$6:$JS$89,$JS$6:$JS$89))&gt;1,"x",""),"")&lt;&gt;"",JS6+1,"")</f>
        <v/>
      </c>
      <c r="JU6" s="174" t="str">
        <f>IF(JS6&lt;&gt;"",IF($G6="3",IF(JB6&lt;&gt;"",IF(AND(JS6&lt;=10,JB6&gt;=$JR$92),HLOOKUP(JS6,Points_Table_Modified,IF(KG6&gt;=6,8,KG6+2),FALSE),0),""),IF(JB6&lt;&gt;"",IF(AND(JS6&lt;=10,JB6&gt;=$JR$92),HLOOKUP(JS6,Points_Table,IF(KG6&gt;=6,8,KG6+2),FALSE),0),"")),"")</f>
        <v/>
      </c>
      <c r="JV6" s="175" t="str">
        <f>IF(JT6&lt;&gt;"",AVERAGE(IF(AND($G6="3",JT6&lt;&gt;""),HLOOKUP(JT6,Points_Table_Modified,IF(KG6&gt;=6,8,KG6+2),FALSE),IF(JT6&lt;&gt;"",HLOOKUP(JT6,Points_Table,IF(KG6&gt;=6,8,KG6+2),FALSE),"")),JU6),JU6)</f>
        <v/>
      </c>
      <c r="JW6" s="176" t="str">
        <f>IF(AND($G6="5",JB6&lt;&gt;""),JB6,"")</f>
        <v/>
      </c>
      <c r="JX6" s="174" t="str">
        <f>IF(AND(JB6&lt;&gt;"",$G6="5"),_xlfn.RANK.EQ(JB6,$JW$6:$JW$89),"")</f>
        <v/>
      </c>
      <c r="JY6" s="174" t="str">
        <f>IF(IF(JX6&lt;&gt;"",IF(MAX(COUNTIF($JX$6:$JX$89,$JX$6:$JX$89))&gt;1,"x",""),"")&lt;&gt;"",JX6+1,"")</f>
        <v/>
      </c>
      <c r="JZ6" s="174" t="str">
        <f>IF(JX6&lt;&gt;"",IF($G6="3",IF(JB6&lt;&gt;"",IF(AND(JX6&lt;=10,JB6&gt;=$JW$92),HLOOKUP(JX6,Points_Table_Modified,IF(KG6&gt;=6,8,KG6+2),FALSE),0),""),IF(JB6&lt;&gt;"",IF(AND(JX6&lt;=10,JB6&gt;=$JW$92),HLOOKUP(JX6,Points_Table,IF(KG6&gt;=6,8,KG6+2),FALSE),0),"")),"")</f>
        <v/>
      </c>
      <c r="KA6" s="175" t="str">
        <f>IF(JY6&lt;&gt;"",AVERAGE(IF(AND($G6="3",JY6&lt;&gt;""),HLOOKUP(JY6,Points_Table_Modified,IF(KG6&gt;=6,8,KG6+2),FALSE),IF(JY6&lt;&gt;"",HLOOKUP(JY6,Points_Table,IF(KG6&gt;=6,8,KG6+2),FALSE),"")),JZ6),JZ6)</f>
        <v/>
      </c>
      <c r="KB6" s="176" t="str">
        <f>IF(AND($G6="6",JB6&lt;&gt;""),JB6,"")</f>
        <v/>
      </c>
      <c r="KC6" s="174" t="str">
        <f>IF(AND(JB6&lt;&gt;"",$G6="6"),_xlfn.RANK.EQ(JB6,$KB$6:$KB$89),"")</f>
        <v/>
      </c>
      <c r="KD6" s="174" t="str">
        <f>IF(IF(KC6&lt;&gt;"",IF(MAX(COUNTIF($KC$6:$KC$89,$KC$6:$KC$89))&gt;1,"x",""),"")&lt;&gt;"",KC6+1,"")</f>
        <v/>
      </c>
      <c r="KE6" s="174" t="str">
        <f>IF(KC6&lt;&gt;"",IF($G6="3",IF(JB6&lt;&gt;"",IF(AND(KC6&lt;=10,JB6&gt;=$KB$92),HLOOKUP(KC6,Points_Table_Modified,IF(KG6&gt;=6,8,KG6+2),FALSE),0),""),IF(JB6&lt;&gt;"",IF(AND(KC6&lt;=10,JB6&gt;=$KB$92),HLOOKUP(KC6,Points_Table,IF(KG6&gt;=6,8,KG6+2),FALSE),0),"")),"")</f>
        <v/>
      </c>
      <c r="KF6" s="175" t="str">
        <f>IF(KD6&lt;&gt;"",AVERAGE(IF(AND($G6="3",KD6&lt;&gt;""),HLOOKUP(KD6,Points_Table_Modified,IF(KG6&gt;=6,8,KG6+2),FALSE),IF(KD6&lt;&gt;"",HLOOKUP(KD6,Points_Table,IF(KG6&gt;=6,8,KG6+2),FALSE),"")),KE6),KE6)</f>
        <v/>
      </c>
      <c r="KG6" s="181">
        <f>VLOOKUP($G6,Entries_D_Event,11,FALSE)</f>
        <v>0</v>
      </c>
      <c r="KH6" s="173" t="str">
        <f>CONCATENATE(KC6,JX6,JS6,JN6,JI6,JD6)</f>
        <v/>
      </c>
      <c r="KI6" s="118" t="str">
        <f>IF(KH6&lt;&gt;"",IF(AND($G6="3",JB6&lt;&gt;""),10,IF(JB6&lt;&gt;"",5,"")),"")</f>
        <v/>
      </c>
      <c r="KJ6" s="182">
        <f>_xlfn.NUMBERVALUE(IF(KH6&lt;&gt;"",CONCATENATE(KF6,KA6,JV6,JQ6,JL6,JG6),""))</f>
        <v>0</v>
      </c>
      <c r="KK6" s="179">
        <f>IFERROR(KI6+KJ6,0)</f>
        <v>0</v>
      </c>
    </row>
    <row r="7" spans="1:358" s="1" customFormat="1" x14ac:dyDescent="0.25">
      <c r="A7" s="35"/>
      <c r="B7" s="45">
        <v>2</v>
      </c>
      <c r="C7" s="46" t="s">
        <v>10</v>
      </c>
      <c r="D7" s="47" t="s">
        <v>104</v>
      </c>
      <c r="E7" s="50">
        <v>3988</v>
      </c>
      <c r="F7" s="109">
        <v>109</v>
      </c>
      <c r="G7" s="49" t="s">
        <v>56</v>
      </c>
      <c r="H7" s="50" t="str">
        <f>VLOOKUP($G7,Class_Description,2)</f>
        <v>Top Truck</v>
      </c>
      <c r="I7" s="187">
        <f>AS7+CC7+DM7+EW7+GG7+HQ7+JA7+KK7</f>
        <v>110</v>
      </c>
      <c r="J7" s="115">
        <v>550</v>
      </c>
      <c r="K7" s="102">
        <f>IF(AND(J7&lt;&gt;"",$G7="1"),J7,"")</f>
        <v>550</v>
      </c>
      <c r="L7" s="103">
        <f>IF(AND(J7&lt;&gt;"",$G7="1"),_xlfn.RANK.EQ(J7,$K$6:$K$89),"")</f>
        <v>2</v>
      </c>
      <c r="M7" s="103" t="str">
        <f>IF(G7="6",IF(IF(L7&lt;&gt;"",IF(MAX(COUNTIF($L$6:$L$89,$L$6:$L$89))&gt;1,"x",""),"")&lt;&gt;"",L7+1,""),IF(K7=0,"",IF(IF(L7&lt;&gt;"",IF(MAX(COUNTIF($L$6:$L$89,$L$6:$L$89))&gt;1,"x",""),"")&lt;&gt;"",L7+1,"")))</f>
        <v/>
      </c>
      <c r="N7" s="103">
        <f>IF(L7&lt;&gt;"",IF($G7="3",IF(AND(L7&lt;=20,J7&gt;=$K$92),HLOOKUP(L7,Points_Table_Modified,IF(AO7&gt;=6,8,AO7+2),FALSE),0),IF(AND(L7&lt;=10,J7&gt;=$K$92),HLOOKUP(L7,Points_Table,IF(AO7&gt;=6,8,AO7+2),FALSE),0)),"")</f>
        <v>25</v>
      </c>
      <c r="O7" s="103">
        <f>IF(M7&lt;&gt;"",AVERAGE(IF(AND($G7="3",M7&lt;&gt;""),HLOOKUP(M7,Points_Table_Modified,IF(AO7&gt;=6,8,AO7+2),FALSE),IF(M7&lt;&gt;"",HLOOKUP(M7,Points_Table,IF(AO7&gt;=6,8,AO7+2),FALSE),"")),N7),N7)</f>
        <v>25</v>
      </c>
      <c r="P7" s="102" t="str">
        <f>IF(AND(J7&lt;&gt;"",$G7="2"),J7,"")</f>
        <v/>
      </c>
      <c r="Q7" s="103" t="str">
        <f>IF(AND(J7&lt;&gt;"",$G7="2"),_xlfn.RANK.EQ(J7,$P$6:$P$89),"")</f>
        <v/>
      </c>
      <c r="R7" s="103" t="str">
        <f>IF(G7="6",IF(IF(Q7&lt;&gt;"",IF(MAX(COUNTIF($Q$6:$Q$89,$Q$6:$Q$89))&gt;1,"x",""),"")&lt;&gt;"",Q7+1,""),IF(P7=0,"",IF(IF(Q7&lt;&gt;"",IF(MAX(COUNTIF($Q$6:$Q$89,$Q$6:$Q$89))&gt;1,"x",""),"")&lt;&gt;"",Q7+1,"")))</f>
        <v/>
      </c>
      <c r="S7" s="103" t="str">
        <f>IF(Q7&lt;&gt;"",IF($G7="3",IF(J7&lt;&gt;"",IF(AND(Q7&lt;=10,J7&gt;=$P$92),HLOOKUP(Q7,Points_Table_Modified,IF(AO7&gt;=6,8,AO7+2),FALSE),0),""),IF(J7&lt;&gt;"",IF(AND(Q7&lt;=10,J7&gt;=$P$92),HLOOKUP(Q7,Points_Table,IF(AO7&gt;=6,8,AO7+2),FALSE),0),"")),"")</f>
        <v/>
      </c>
      <c r="T7" s="103" t="str">
        <f>IF(R7&lt;&gt;"",AVERAGE(IF(AND($G7="3",R7&lt;&gt;""),HLOOKUP(R7,Points_Table_Modified,IF(AO7&gt;=6,8,AO7+2),FALSE),IF(R7&lt;&gt;"",HLOOKUP(R7,Points_Table,IF(AO7&gt;=6,8,AO7+2),FALSE),"")),S7),S7)</f>
        <v/>
      </c>
      <c r="U7" s="102" t="str">
        <f>IF(AND(J7&lt;&gt;"",$G7="3"),J7,"")</f>
        <v/>
      </c>
      <c r="V7" s="103" t="str">
        <f>IF(AND(J7&lt;&gt;"",$G7="3"),_xlfn.RANK.EQ(J7,$U$6:$U$89),"")</f>
        <v/>
      </c>
      <c r="W7" s="103" t="str">
        <f>IF(G7="6",IF(IF(V7&lt;&gt;"",IF(MAX(COUNTIF($V$6:$V$89,$V$6:$V$89))&gt;1,"x",""),"")&lt;&gt;"",V7+1,""),IF(U7=0,"",IF(IF(V7&lt;&gt;"",IF(MAX(COUNTIF($V$6:$V$89,$V$6:$V$89))&gt;1,"x",""),"")&lt;&gt;"",V7+1,"")))</f>
        <v/>
      </c>
      <c r="X7" s="103" t="str">
        <f>IF(V7&lt;&gt;"",IF($G7="3",IF(J7&lt;&gt;"",IF(AND(V7&lt;=20,J7&gt;=$U$92),HLOOKUP(V7,Points_Table_Modified,IF(AO7&gt;=6,8,AO7+2),FALSE),0),""),IF(J7&lt;&gt;"",IF(AND(V7&lt;=10,$J7&gt;=$U$92),HLOOKUP(V7,Points_Table,IF(AO7&gt;=6,8,AO7+2),FALSE),0),"")),"")</f>
        <v/>
      </c>
      <c r="Y7" s="103" t="str">
        <f>IF(W7&lt;&gt;"",AVERAGE(IF(AND($G7="3",W7&lt;&gt;""),HLOOKUP(W7,Points_Table_Modified,IF(AO7&gt;=6,8,AO7+2),FALSE),IF(W7&lt;&gt;"",HLOOKUP(W7,Points_Table,IF(AO7&gt;=6,8,AO7+2),FALSE),"")),X7),X7)</f>
        <v/>
      </c>
      <c r="Z7" s="102" t="str">
        <f>IF(AND(J7&lt;&gt;"",$G7="4"),J7,"")</f>
        <v/>
      </c>
      <c r="AA7" s="103" t="str">
        <f>IF(AND($J7&lt;&gt;"",G7="4"),_xlfn.RANK.EQ(J7,$Z$6:$Z$89),"")</f>
        <v/>
      </c>
      <c r="AB7" s="103" t="str">
        <f>IF($G7="6",IF(IF(AA7&lt;&gt;"",IF(MAX(COUNTIF($AA$6:$AA$89,$AA$6:$AA$89))&gt;1,"x",""),"")&lt;&gt;"",AA7+1,""),IF(Z7=0,"",IF(IF(AA7&lt;&gt;"",IF(MAX(COUNTIF($AA$6:$AA$89,$AA$6:$AA$89))&gt;1,"x",""),"")&lt;&gt;"",AA7+1,"")))</f>
        <v/>
      </c>
      <c r="AC7" s="103" t="str">
        <f>IF(AA7&lt;&gt;"",IF($G7="3",IF(J7&lt;&gt;"",IF(AND(AA7&lt;=10,J7&gt;=$Z$92),HLOOKUP(AA7,Points_Table_Modified,IF(AO7&gt;=6,8,AO7+2),FALSE),0),""),IF(J7&lt;&gt;"",IF(AND(AA7&lt;=10,J7&gt;=$Z$92),HLOOKUP(AA7,Points_Table,IF(AO7&gt;=6,8,AO7+2),FALSE),0),"")),"")</f>
        <v/>
      </c>
      <c r="AD7" s="103" t="str">
        <f>IF(AB7&lt;&gt;"",AVERAGE(IF(AND($G7="3",AB7&lt;&gt;""),HLOOKUP(AB7,Points_Table_Modified,IF(AO7&gt;=6,8,AO7+2),FALSE),IF(AB7&lt;&gt;"",HLOOKUP(AB7,Points_Table,IF(AO7&gt;=6,8,AO7+2),FALSE),"")),AC7),AC7)</f>
        <v/>
      </c>
      <c r="AE7" s="102" t="str">
        <f>IF(AND(J7&lt;&gt;"",$G7="5"),J7,"")</f>
        <v/>
      </c>
      <c r="AF7" s="103" t="str">
        <f>IF(AND(J7&lt;&gt;"",$G7="5"),_xlfn.RANK.EQ(J7,$AE$6:$AE$89),"")</f>
        <v/>
      </c>
      <c r="AG7" s="103" t="str">
        <f>IF($G7="6",IF(IF(AF7&lt;&gt;"",IF(MAX(COUNTIF($AF$6:$AF$89,$AF$6:$AF$89))&gt;1,"x",""),"")&lt;&gt;"",AF7+1,""),IF(AE7=0,"",IF(IF(AF7&lt;&gt;"",IF(MAX(COUNTIF($AF$6:$AF$89,$AF$6:$AF$89))&gt;1,"x",""),"")&lt;&gt;"",AF7+1,"")))</f>
        <v/>
      </c>
      <c r="AH7" s="103" t="str">
        <f>IF(AF7&lt;&gt;"",IF($G7="3",IF(J7&lt;&gt;"",IF(AND(AF7&lt;=10,J7&gt;=$AE$92),HLOOKUP(AF7,Points_Table_Modified,IF(AO7&gt;=6,8,AO7+2),FALSE),0),""),IF(J7&lt;&gt;"",IF(AND(AF7&lt;=10,J7&gt;=$AE$92),HLOOKUP(AF7,Points_Table,IF(AO7&gt;=6,8,AO7+2),FALSE),0),"")),"")</f>
        <v/>
      </c>
      <c r="AI7" s="103" t="str">
        <f>IF(AG7&lt;&gt;"",AVERAGE(IF(AND($G7="3",AG7&lt;&gt;""),HLOOKUP(AG7,Points_Table_Modified,IF(AO7&gt;=6,8,AO7+2),FALSE),IF(AG7&lt;&gt;"",HLOOKUP(AG7,Points_Table,IF(AO7&gt;=6,8,AO7+2),FALSE),"")),AH7),AH7)</f>
        <v/>
      </c>
      <c r="AJ7" s="102" t="str">
        <f>IF(AND(J7&lt;&gt;"",$G7="6"),J7,"")</f>
        <v/>
      </c>
      <c r="AK7" s="103" t="str">
        <f>IF(AND(J7&lt;&gt;"",$G7="6"),_xlfn.RANK.EQ(J7,$AJ$6:$AJ$89),"")</f>
        <v/>
      </c>
      <c r="AL7" s="103" t="str">
        <f>IF(G7="6",IF(IF(AK7&lt;&gt;"",IF(MAX(COUNTIF($AK$6:$AK$89,$AK$6:$AK$89))&gt;1,"x",""),"")&lt;&gt;"",AK7+1,""),IF(AJ7=0,"",IF(IF(AK7&lt;&gt;"",IF(MAX(COUNTIF($AK$6:$AK$89,$AK$6:$AK$89))&gt;1,"x",""),"")&lt;&gt;"",AK7+1,"")))</f>
        <v/>
      </c>
      <c r="AM7" s="103" t="str">
        <f>IF(AK7&lt;&gt;"",IF($G7="3",IF(J7&lt;&gt;"",IF(AND(AK7&lt;=10,J7&gt;=$AJ$92),HLOOKUP(AK7,Points_Table_Modified,IF(AO7&gt;=6,8,AO7+2),FALSE),0),""),IF(J7&lt;&gt;"",IF(AND(AK7&lt;=10,J7&gt;=$AJ$92),HLOOKUP(AK7,Points_Table,IF(AO7&gt;=6,8,AO7+2),FALSE),0),"")),"")</f>
        <v/>
      </c>
      <c r="AN7" s="136" t="str">
        <f>IF(AL7&lt;&gt;"",AVERAGE(IF(AND($G7="3",AL7&lt;&gt;""),HLOOKUP(AL7,Points_Table_Modified,IF(AO7&gt;=6,8,AO7+2),FALSE),IF(AL7&lt;&gt;"",HLOOKUP(AL7,Points_Table,IF(AO7&gt;=6,8,AO7+2),FALSE),"")),AM7),AM7)</f>
        <v/>
      </c>
      <c r="AO7" s="55">
        <f>VLOOKUP($G7,Entries_D_Event,4,FALSE)</f>
        <v>6</v>
      </c>
      <c r="AP7" s="52" t="str">
        <f>CONCATENATE(AK7,AF7,AA7,V7,Q7,L7)</f>
        <v>2</v>
      </c>
      <c r="AQ7" s="118">
        <f>IF(AP7&lt;&gt;"",IF(AND($G7="3",J7&lt;&gt;""),10,IF(J7&lt;&gt;"",5,"")),"")</f>
        <v>5</v>
      </c>
      <c r="AR7" s="118">
        <f>_xlfn.NUMBERVALUE(IF(AP7&lt;&gt;"",CONCATENATE(AN7,AI7,AD7,Y7,T7,O7),""))</f>
        <v>25</v>
      </c>
      <c r="AS7" s="56">
        <f>IFERROR(AQ7+AR7,0)</f>
        <v>30</v>
      </c>
      <c r="AT7" s="90">
        <v>526</v>
      </c>
      <c r="AU7" s="54">
        <f>IF(AND(AT7&lt;&gt;"",$G7="1"),AT7,"")</f>
        <v>526</v>
      </c>
      <c r="AV7" s="52">
        <f>IF(AND(AT7&lt;&gt;"",$G7="1"),_xlfn.RANK.EQ(AT7,$AU$6:$AU$89),"")</f>
        <v>1</v>
      </c>
      <c r="AW7" s="52" t="str">
        <f>IF(IF(AV7&lt;&gt;"",IF(MAX(COUNTIF($AV$6:$AV$89,$AV$6:$AV$89))&gt;1,"x",""),"")&lt;&gt;"",AV7+1,"")</f>
        <v/>
      </c>
      <c r="AX7" s="52">
        <f>IF(AV7&lt;&gt;"",IF($G7="3",IF(AT7&lt;&gt;"",IF(AND(AV7&lt;=10,AT7&gt;=$AU$92),HLOOKUP(AV7,Points_Table_Modified,IF(BY7&gt;=6,8,BY7+2),FALSE),0),""),IF(AT7&lt;&gt;"",IF(AND(AV7&lt;=10,AT7&gt;=$AU$92),HLOOKUP(AV7,Points_Table,IF(BY7&gt;=6,8,BY7+2),FALSE),0),"")),"")</f>
        <v>20</v>
      </c>
      <c r="AY7" s="53">
        <f>IF(AW7&lt;&gt;"",AVERAGE(IF(AND($G7="3",AW7&lt;&gt;""),HLOOKUP(AW7,Points_Table_Modified,IF(BY7&gt;=6,8,BY7+2),FALSE),IF(AW7&lt;&gt;"",HLOOKUP(AW7,Points_Table,IF(BY7&gt;=6,8,BY7+2),FALSE),"")),AX7),AX7)</f>
        <v>20</v>
      </c>
      <c r="AZ7" s="51" t="str">
        <f>IF(AND($G7="2",AT7&lt;&gt;""),AT7,"")</f>
        <v/>
      </c>
      <c r="BA7" s="52" t="str">
        <f>IF(AND(AT7&lt;&gt;"",$G7="2"),_xlfn.RANK.EQ(AT7,$AZ$6:$AZ$89),"")</f>
        <v/>
      </c>
      <c r="BB7" s="52" t="str">
        <f>IF(IF(BA7&lt;&gt;"",IF(MAX(COUNTIF($BA$6:$BA$89,$BA$6:$BA$89))&gt;1,"x",""),"")&lt;&gt;"",BA7+1,"")</f>
        <v/>
      </c>
      <c r="BC7" s="54" t="str">
        <f>IF(BA7&lt;&gt;"",IF($G7="3",IF(AT7&lt;&gt;"",IF(AND(BA7&lt;=10,AT7&gt;=$AZ$92),HLOOKUP(BA7,Points_Table_Modified,IF(BY7&gt;=6,8,BY7+2),FALSE),0),""),IF(AT7&lt;&gt;"",IF(AND(BA7&lt;=10,AT7&gt;=$AZ$92),HLOOKUP(BA7,Points_Table,IF(BY7&gt;=6,8,BY7+2),FALSE),0),"")),"")</f>
        <v/>
      </c>
      <c r="BD7" s="53" t="str">
        <f>IF(BB7&lt;&gt;"",AVERAGE(IF(AND($G7="3",BB7&lt;&gt;""),HLOOKUP(BB7,Points_Table_Modified,IF(BY7&gt;=6,8,BY7+2),FALSE),IF(BB7&lt;&gt;"",HLOOKUP(BB7,Points_Table,IF(BY7&gt;=6,8,BY7+2),FALSE),"")),BC7),BC7)</f>
        <v/>
      </c>
      <c r="BE7" s="51" t="str">
        <f>IF(AND($G7="3",AT7&lt;&gt;""),AT7,"")</f>
        <v/>
      </c>
      <c r="BF7" s="52" t="str">
        <f>IF(AND(AT7&lt;&gt;"",$G7="3"),_xlfn.RANK.EQ(AT7,$BE$6:$BE$89),"")</f>
        <v/>
      </c>
      <c r="BG7" s="52" t="str">
        <f>IF(IF(BF7&lt;&gt;"",IF(MAX(COUNTIF($BF$6:$BF$89,$BF$6:$BF$89))&gt;1,"x",""),"")&lt;&gt;"",BF7+1,"")</f>
        <v/>
      </c>
      <c r="BH7" s="52" t="str">
        <f>IF(BF7&lt;&gt;"",IF($G7="3",IF(AT7&lt;&gt;"",IF(AND(BF7&lt;=20,AT7&gt;=$BE$92),HLOOKUP(BF7,Points_Table_Modified,IF(BY7&gt;=6,8,BY7+2),FALSE),0),""),IF(AT7&lt;&gt;"",IF(AND(BF7&lt;=10,AT7&gt;=$BE$92),HLOOKUP(BF7,Points_Table,IF(BY7&gt;=6,8,BY7+2),FALSE),0),"")),"")</f>
        <v/>
      </c>
      <c r="BI7" s="53" t="str">
        <f>IF(BG7&lt;&gt;"",AVERAGE(IF(AND($G7="3",BG7&lt;&gt;""),HLOOKUP(BG7,Points_Table_Modified,IF(BY7&gt;=6,8,BY7+2),FALSE),IF(BG7&lt;&gt;"",HLOOKUP(BG7,Points_Table,IF(BY7&gt;=6,8,BY7+2),FALSE),"")),BH7),BH7)</f>
        <v/>
      </c>
      <c r="BJ7" s="51" t="str">
        <f>IF(AND($G7="4",AT7&lt;&gt;""),AT7,"")</f>
        <v/>
      </c>
      <c r="BK7" s="52" t="str">
        <f>IF(AND(AT7&lt;&gt;"",G7="4"),_xlfn.RANK.EQ(AT7,$BJ$6:$BJ$89),"")</f>
        <v/>
      </c>
      <c r="BL7" s="52" t="str">
        <f>IF(IF(BK7&lt;&gt;"",IF(MAX(COUNTIF($BK$6:$BK$89,$BK$6:$BK$89))&gt;1,"x",""),"")&lt;&gt;"",BK7+1,"")</f>
        <v/>
      </c>
      <c r="BM7" s="52" t="str">
        <f>IF(BK7&lt;&gt;"",IF($G7="3",IF(AT7&lt;&gt;"",IF(AND(BK7&lt;=10,AT7&gt;=$BJ$92),HLOOKUP(BK7,Points_Table_Modified,IF(BY7&gt;=6,8,BY7+2),FALSE),0),""),IF(AT7&lt;&gt;"",IF(AND(BK7&lt;=10,AT7&gt;=$BJ$92),HLOOKUP(BK7,Points_Table,IF(BY7&gt;=6,8,BY7+2),FALSE),0),"")),"")</f>
        <v/>
      </c>
      <c r="BN7" s="53" t="str">
        <f>IF(BL7&lt;&gt;"",AVERAGE(IF(AND($G7="3",BL7&lt;&gt;""),HLOOKUP(BL7,Points_Table_Modified,IF(BY7&gt;=6,8,BY7+2),FALSE),IF(BL7&lt;&gt;"",HLOOKUP(BL7,Points_Table,IF(BY7&gt;=6,8,BY7+2),FALSE),"")),BM7),BM7)</f>
        <v/>
      </c>
      <c r="BO7" s="51" t="str">
        <f>IF(AND($G7="5",AT7&lt;&gt;""),AT7,"")</f>
        <v/>
      </c>
      <c r="BP7" s="52" t="str">
        <f>IF(AND(AT7&lt;&gt;"",$G7="5"),_xlfn.RANK.EQ(AT7,$BO$6:$BO$89),"")</f>
        <v/>
      </c>
      <c r="BQ7" s="52" t="str">
        <f>IF(IF(BP7&lt;&gt;"",IF(MAX(COUNTIF($BP$6:$BP$89,$BP$6:$BP$89))&gt;1,"x",""),"")&lt;&gt;"",BP7+1,"")</f>
        <v/>
      </c>
      <c r="BR7" s="52" t="str">
        <f>IF(BP7&lt;&gt;"",IF($G7="3",IF(AT7&lt;&gt;"",IF(AND(BP7&lt;=10,AT7&gt;=$BO$92),HLOOKUP(BP7,Points_Table_Modified,IF(BY7&gt;=6,8,BY7+2),FALSE),0),""),IF(AT7&lt;&gt;"",IF(AND(BP7&lt;=10,AT7&gt;=$BO$92),HLOOKUP(BP7,Points_Table,IF(BY7&gt;=6,8,BY7+2),FALSE),0),"")),"")</f>
        <v/>
      </c>
      <c r="BS7" s="53" t="str">
        <f>IF(BQ7&lt;&gt;"",AVERAGE(IF(AND($G7="3",BQ7&lt;&gt;""),HLOOKUP(BQ7,Points_Table_Modified,IF(BY7&gt;=6,8,BY7+2),FALSE),IF(BQ7&lt;&gt;"",HLOOKUP(BQ7,Points_Table,IF(BY7&gt;=6,8,BY7+2),FALSE),"")),BR7),BR7)</f>
        <v/>
      </c>
      <c r="BT7" s="51" t="str">
        <f>IF(AND($G7="6",AT7&lt;&gt;""),AT7,"")</f>
        <v/>
      </c>
      <c r="BU7" s="52" t="str">
        <f>IF(AND(AT7&lt;&gt;"",$G7="6"),_xlfn.RANK.EQ(AT7,$BT$6:$BT$89),"")</f>
        <v/>
      </c>
      <c r="BV7" s="52" t="str">
        <f>IF(IF(BU7&lt;&gt;"",IF(MAX(COUNTIF($BU$6:$BU$89,$BU$6:$BU$89))&gt;1,"x",""),"")&lt;&gt;"",BU7+1,"")</f>
        <v/>
      </c>
      <c r="BW7" s="52" t="str">
        <f>IF(BU7&lt;&gt;"",IF($G7="3",IF(AT7&lt;&gt;"",IF(AND(BU7&lt;=10,AT7&gt;=$BT$92),HLOOKUP(BU7,Points_Table_Modified,IF(BY7&gt;=6,8,BY7+2),FALSE),0),""),IF(AT7&lt;&gt;"",IF(AND(BU7&lt;=10,AT7&gt;=$BT$92),HLOOKUP(BU7,Points_Table,IF(BY7&gt;=6,8,BY7+2),FALSE),0),"")),"")</f>
        <v/>
      </c>
      <c r="BX7" s="53" t="str">
        <f>IF(BV7&lt;&gt;"",AVERAGE(IF(AND($G7="3",BV7&lt;&gt;""),HLOOKUP(BV7,Points_Table_Modified,IF(BY7&gt;=6,8,BY7+2),FALSE),IF(BV7&lt;&gt;"",HLOOKUP(BV7,Points_Table,IF(BY7&gt;=6,8,BY7+2),FALSE),"")),BW7),BW7)</f>
        <v/>
      </c>
      <c r="BY7" s="55">
        <f>VLOOKUP($G7,Entries_D_Event,5,FALSE)</f>
        <v>4</v>
      </c>
      <c r="BZ7" s="52" t="str">
        <f>CONCATENATE(BU7,BP7,BK7,BF7,BA7,AV7)</f>
        <v>1</v>
      </c>
      <c r="CA7" s="118">
        <f>IF(BZ7&lt;&gt;"",IF(AND($G7="3",AT7&lt;&gt;""),10,IF(AT7&lt;&gt;"",5,"")),"")</f>
        <v>5</v>
      </c>
      <c r="CB7" s="118">
        <f>_xlfn.NUMBERVALUE(IF(BZ7&lt;&gt;"",CONCATENATE(BX7,BS7,BN7,BI7,BD7,AY7),""))</f>
        <v>20</v>
      </c>
      <c r="CC7" s="56">
        <f>IFERROR(CA7+CB7,0)</f>
        <v>25</v>
      </c>
      <c r="CD7" s="90">
        <v>241</v>
      </c>
      <c r="CE7" s="54">
        <f>IF(AND($G7="1",CD7&lt;&gt;""),CD7,"")</f>
        <v>241</v>
      </c>
      <c r="CF7" s="52">
        <f>IF(AND(CD7&lt;&gt;"",$G7="1"),_xlfn.RANK.EQ(CD7,$CE$6:$CE$89),"")</f>
        <v>3</v>
      </c>
      <c r="CG7" s="52" t="str">
        <f>IF(IF(CF7&lt;&gt;"",IF(MAX(COUNTIF($CF$6:$CF$89,$CF$6:$CF$89))&gt;1,"x",""),"")&lt;&gt;"",CF7+1,"")</f>
        <v/>
      </c>
      <c r="CH7" s="52">
        <f>IF(CF7&lt;&gt;"",IF($G7="3",IF(CD7&lt;&gt;"",IF(AND(CF7&lt;=10,CD7&gt;=$CE$92),HLOOKUP(CF7,Points_Table_Modified,IF(DI7&gt;=6,8,DI7+2),FALSE),0),""),IF(CD7&lt;&gt;"",IF(AND(CF7&lt;=10,CD7&gt;=$CE$92),HLOOKUP(CF7,Points_Table,IF(DI7&gt;=6,8,DI7+2),FALSE),0),"")),"")</f>
        <v>20</v>
      </c>
      <c r="CI7" s="53">
        <f>IF(CG7&lt;&gt;"",AVERAGE(IF(AND($G7="3",CG7&lt;&gt;""),HLOOKUP(CG7,Points_Table_Modified,IF(DI7&gt;=6,8,DI7+2),FALSE),IF(CG7&lt;&gt;"",HLOOKUP(CG7,Points_Table,IF(DI7&gt;=6,8,DI7+2),FALSE),"")),CH7),CH7)</f>
        <v>20</v>
      </c>
      <c r="CJ7" s="51" t="str">
        <f>IF(AND($G7="2",CD7&lt;&gt;""),CD7,"")</f>
        <v/>
      </c>
      <c r="CK7" s="52" t="str">
        <f>IF(AND(CD7&lt;&gt;"",$G7="2"),_xlfn.RANK.EQ(CD7,$CJ$6:$CJ$89),"")</f>
        <v/>
      </c>
      <c r="CL7" s="52" t="str">
        <f>IF(IF(CK7&lt;&gt;"",IF(MAX(COUNTIF($CK$6:$CK$89,$CK$6:$CK$89))&gt;1,"x",""),"")&lt;&gt;"",CK7+1,"")</f>
        <v/>
      </c>
      <c r="CM7" s="54" t="str">
        <f>IF(CK7&lt;&gt;"",IF($G7="3",IF(CD7&lt;&gt;"",IF(AND(CK7&lt;=10,CD7&gt;=$CJ$92),HLOOKUP(CK7,Points_Table_Modified,IF(DI7&gt;=6,8,DI7+2),FALSE),0),""),IF(CD7&lt;&gt;"",IF(AND(CK7&lt;=10,CD7&gt;=$CJ$92),HLOOKUP(CK7,Points_Table,IF(DI7&gt;=6,8,DI7+2),FALSE),0),"")),"")</f>
        <v/>
      </c>
      <c r="CN7" s="53" t="str">
        <f>IF(CL7&lt;&gt;"",AVERAGE(IF(AND($G7="3",CL7&lt;&gt;""),HLOOKUP(CL7,Points_Table_Modified,IF(DI7&gt;=6,8,DI7+2),FALSE),IF(CL7&lt;&gt;"",HLOOKUP(CL7,Points_Table,IF(DI7&gt;=6,8,DI7+2),FALSE),"")),CM7),CM7)</f>
        <v/>
      </c>
      <c r="CO7" s="51" t="str">
        <f>IF(AND($G7="3",CD7&lt;&gt;""),CD7,"")</f>
        <v/>
      </c>
      <c r="CP7" s="52" t="str">
        <f>IF(AND(CD7&lt;&gt;"",$G7="3"),_xlfn.RANK.EQ(CD7,$CO$6:$CO$89),"")</f>
        <v/>
      </c>
      <c r="CQ7" s="52" t="str">
        <f>IF(IF(CP7&lt;&gt;"",IF(MAX(COUNTIF($CP7:$CP$89,$CP$6:$CP$89))&gt;1,"x",""),"")&lt;&gt;"",CP7+1,"")</f>
        <v/>
      </c>
      <c r="CR7" s="52" t="str">
        <f>IF(CP7&lt;&gt;"",IF($G7="3",IF(CD7&lt;&gt;"",IF(AND(CP7&lt;=20,CD7&gt;=$CO$92),HLOOKUP(CP7,Points_Table_Modified,IF(DI7&gt;=6,8,DI7+2),FALSE),0),""),IF(CD7&lt;&gt;"",IF(AND(CP7&lt;=10,CD7&gt;=$CO$92),HLOOKUP(CP7,Points_Table,IF(DI7&gt;=6,8,DI7+2),FALSE),0),"")),"")</f>
        <v/>
      </c>
      <c r="CS7" s="53" t="str">
        <f>IF(CQ7&lt;&gt;"",AVERAGE(IF(AND($G7="3",CQ7&lt;&gt;""),HLOOKUP(CQ7,Points_Table_Modified,IF(DI7&gt;=6,8,DI7+2),FALSE),IF(CQ7&lt;&gt;"",HLOOKUP(CQ7,Points_Table,IF(DI7&gt;=6,8,DI7+2),FALSE),"")),CR7),CR7)</f>
        <v/>
      </c>
      <c r="CT7" s="51" t="str">
        <f>IF(AND($G7="4",CD7&lt;&gt;""),CD7,"")</f>
        <v/>
      </c>
      <c r="CU7" s="52" t="str">
        <f>IF(AND(CD7&lt;&gt;"",G7="4"),_xlfn.RANK.EQ(CD7,$CT$6:$CT$89),"")</f>
        <v/>
      </c>
      <c r="CV7" s="52" t="str">
        <f>IF(IF(CU7&lt;&gt;"",IF(MAX(COUNTIF($CU$6:$CU$89,$CU$6:$CU$89))&gt;1,"x",""),"")&lt;&gt;"",CU7+1,"")</f>
        <v/>
      </c>
      <c r="CW7" s="52" t="str">
        <f>IF(CU7&lt;&gt;"",IF($G7="3",IF(CD7&lt;&gt;"",IF(AND(CU7&lt;=10,CD7&gt;=$CT$92),HLOOKUP(CU7,Points_Table_Modified,IF(DI7&gt;=6,8,DI7+2),FALSE),0),""),IF(CD7&lt;&gt;"",IF(AND(CU7&lt;=10,CD7&gt;=$CT$92),HLOOKUP(CU7,Points_Table,IF(DI7&gt;=6,8,DI7+2),FALSE),0),"")),"")</f>
        <v/>
      </c>
      <c r="CX7" s="53" t="str">
        <f>IF(CV7&lt;&gt;"",AVERAGE(IF(AND($G7="3",CV7&lt;&gt;""),HLOOKUP(CV7,Points_Table_Modified,IF(DI7&gt;=6,8,DI7+2),FALSE),IF(CV7&lt;&gt;"",HLOOKUP(CV7,Points_Table,IF(DI7&gt;=6,8,DI7+2),FALSE),"")),CW7),CW7)</f>
        <v/>
      </c>
      <c r="CY7" s="51" t="str">
        <f>IF(AND($G7="5",CD7&lt;&gt;""),CD7,"")</f>
        <v/>
      </c>
      <c r="CZ7" s="52" t="str">
        <f>IF(AND(CD7&lt;&gt;"",$G7="5"),_xlfn.RANK.EQ(CD7,$CY$6:$CY$89),"")</f>
        <v/>
      </c>
      <c r="DA7" s="52" t="str">
        <f>IF(IF(CZ7&lt;&gt;"",IF(MAX(COUNTIF($CZ$6:$CZ$89,$CZ$6:$CZ$89))&gt;1,"x",""),"")&lt;&gt;"",CZ7+1,"")</f>
        <v/>
      </c>
      <c r="DB7" s="52" t="str">
        <f>IF(CZ7&lt;&gt;"",IF($G7="3",IF(CD7&lt;&gt;"",IF(AND(CZ7&lt;=10,CD7&gt;=$CY$92),HLOOKUP(CZ7,Points_Table_Modified,IF(DI7&gt;=6,8,DI7+2),FALSE),0),""),IF(CD7&lt;&gt;"",IF(AND(CZ7&lt;=10,CD7&gt;=$CY$92),HLOOKUP(CZ7,Points_Table,IF(DI7&gt;=6,8,DI7+2),FALSE),0),"")),"")</f>
        <v/>
      </c>
      <c r="DC7" s="53" t="str">
        <f>IF(DA7&lt;&gt;"",AVERAGE(IF(AND($G7="3",DA7&lt;&gt;""),HLOOKUP(DA7,Points_Table_Modified,IF(DI7&gt;=6,8,DI7+2),FALSE),IF(DA7&lt;&gt;"",HLOOKUP(DA7,Points_Table,IF(DI7&gt;=6,8,DI7+2),FALSE),"")),DB7),DB7)</f>
        <v/>
      </c>
      <c r="DD7" s="51" t="str">
        <f>IF(AND($G7="6",CD7&lt;&gt;""),CD7,"")</f>
        <v/>
      </c>
      <c r="DE7" s="52" t="str">
        <f>IF(AND(CD7&lt;&gt;"",$G7="6"),_xlfn.RANK.EQ(CD7,$DD$6:$DD$89),"")</f>
        <v/>
      </c>
      <c r="DF7" s="52" t="str">
        <f>IF(IF(DE7&lt;&gt;"",IF(MAX(COUNTIF($DE$6:$DE$89,$DE$6:$DE$89))&gt;1,"x",""),"")&lt;&gt;"",DE7+1,"")</f>
        <v/>
      </c>
      <c r="DG7" s="52" t="str">
        <f>IF(DE7&lt;&gt;"",IF($G7="3",IF(CD7&lt;&gt;"",IF(AND(DE7&lt;=10,CD7&gt;=$DD$92),HLOOKUP(DE7,Points_Table_Modified,IF(DI7&gt;=6,8,DI7+2),FALSE),0),""),IF(CD7&lt;&gt;"",IF(AND(DE7&lt;=10,CD7&gt;=$DD$92),HLOOKUP(DE7,Points_Table,IF(DI7&gt;=6,8,DI7+2),FALSE),0),"")),"")</f>
        <v/>
      </c>
      <c r="DH7" s="53" t="str">
        <f>IF(DF7&lt;&gt;"",AVERAGE(IF(AND($G7="3",DF7&lt;&gt;""),HLOOKUP(DF7,Points_Table_Modified,IF(DI7&gt;=6,8,DI7+2),FALSE),IF(DF7&lt;&gt;"",HLOOKUP(DF7,Points_Table,IF(DI7&gt;=6,8,DI7+2),FALSE),"")),DG7),DG7)</f>
        <v/>
      </c>
      <c r="DI7" s="55">
        <f>VLOOKUP($G7,Entries_D_Event,6,FALSE)</f>
        <v>7</v>
      </c>
      <c r="DJ7" s="52" t="str">
        <f>CONCATENATE(DE7,CZ7,CU7,CP7,CK7,CF7)</f>
        <v>3</v>
      </c>
      <c r="DK7" s="52">
        <f>IF(DJ7&lt;&gt;"",IF(AND($G7="3",CD7&lt;&gt;""),10,IF(CD7&lt;&gt;"",5,"")),"")</f>
        <v>5</v>
      </c>
      <c r="DL7" s="118">
        <f>_xlfn.NUMBERVALUE(IF(DJ7&lt;&gt;"",CONCATENATE(DH7,DC7,CX7,CS7,CN7,CI7),""))</f>
        <v>20</v>
      </c>
      <c r="DM7" s="56">
        <f>IFERROR(DK7+DL7,0)</f>
        <v>25</v>
      </c>
      <c r="DN7" s="90">
        <v>479</v>
      </c>
      <c r="DO7" s="52">
        <f>IF(AND($G7="1",DN7&lt;&gt;""),DN7,"")</f>
        <v>479</v>
      </c>
      <c r="DP7" s="52">
        <f>IF(AND(DN7&lt;&gt;"",$G7="1"),_xlfn.RANK.EQ(DN7,$DO$6:$DO$89),"")</f>
        <v>2</v>
      </c>
      <c r="DQ7" s="52" t="str">
        <f>IF(IF(DP7&lt;&gt;"",IF(MAX(COUNTIF($DP$6:$DP$89,$DP$6:$DP$89))&gt;1,"x",""),"")&lt;&gt;"",DP7+1,"")</f>
        <v/>
      </c>
      <c r="DR7" s="52">
        <f>IF(DP7&lt;&gt;"",IF($G7="3",IF(DN7&lt;&gt;"",IF(AND(DP7&lt;=10,DN7&gt;=$DO$92),HLOOKUP(DP7,Points_Table_Modified,IF(ES7&gt;=6,8,ES7+2),FALSE),0),""),IF(DN7&lt;&gt;"",IF(AND(DP7&lt;=10,DN7&gt;=$DO$92),HLOOKUP(DP7,Points_Table,IF(ES7&gt;=6,8,ES7+2),FALSE),0),"")),"")</f>
        <v>25</v>
      </c>
      <c r="DS7" s="53">
        <f>IF(DQ7&lt;&gt;"",AVERAGE(IF(AND($G7="3",DQ7&lt;&gt;""),HLOOKUP(DQ7,Points_Table_Modified,IF(ES7&gt;=6,8,ES7+2),FALSE),IF(DQ7&lt;&gt;"",HLOOKUP(DQ7,Points_Table,IF(ES7&gt;=6,8,ES7+2),FALSE),"")),DR7),DR7)</f>
        <v>25</v>
      </c>
      <c r="DT7" s="51" t="str">
        <f>IF(AND($G7="2",DN7&lt;&gt;""),DN7,"")</f>
        <v/>
      </c>
      <c r="DU7" s="52" t="str">
        <f>IF(AND(DN7&lt;&gt;"",$G7="2"),_xlfn.RANK.EQ(DN7,$DT$6:$DT$89),"")</f>
        <v/>
      </c>
      <c r="DV7" s="52" t="str">
        <f>IF(IF(DU7&lt;&gt;"",IF(MAX(COUNTIF($DU$6:$DU$89,$DU$6:$DU$89))&gt;1,"x",""),"")&lt;&gt;"",DU7+1,"")</f>
        <v/>
      </c>
      <c r="DW7" s="54" t="str">
        <f>IF(DU7&lt;&gt;"",IF($G7="3",IF(DN7&lt;&gt;"",IF(AND(DU7&lt;=10,DN7&gt;=$DT$92),HLOOKUP(DU7,Points_Table_Modified,IF(ES7&gt;=6,8,ES7+2),FALSE),0),""),IF(DN7&lt;&gt;"",IF(AND(DU7&lt;=10,DN7&gt;=$DT$92),HLOOKUP(DU7,Points_Table,IF(ES7&gt;=6,8,ES7+2),FALSE),0),"")),"")</f>
        <v/>
      </c>
      <c r="DX7" s="53" t="str">
        <f>IF(DV7&lt;&gt;"",AVERAGE(IF(AND($G7="3",DV7&lt;&gt;""),HLOOKUP(DV7,Points_Table_Modified,IF(ES7&gt;=6,8,ES7+2),FALSE),IF(DV7&lt;&gt;"",HLOOKUP(DV7,Points_Table,IF(ES7&gt;=6,8,ES7+2),FALSE),"")),DW7),DW7)</f>
        <v/>
      </c>
      <c r="DY7" s="51" t="str">
        <f>IF(AND($G7="3",DN7&lt;&gt;""),DN7,"")</f>
        <v/>
      </c>
      <c r="DZ7" s="52" t="str">
        <f>IF(AND(DN7&lt;&gt;"",$G7="3"),_xlfn.RANK.EQ(DN7,$DY$6:$DY$89),"")</f>
        <v/>
      </c>
      <c r="EA7" s="52" t="str">
        <f>IF(IF(DZ7&lt;&gt;"",IF(MAX(COUNTIF($DZ$6:$DZ$89,$DZ$6:$DZ$89))&gt;1,"x",""),"")&lt;&gt;"",DZ7+1,"")</f>
        <v/>
      </c>
      <c r="EB7" s="52" t="str">
        <f>IF(DZ7&lt;&gt;"",IF($G7="3",IF(DN7&lt;&gt;"",IF(AND(DZ7&lt;=20,DN7&gt;=$DY$92),HLOOKUP(DZ7,Points_Table_Modified,IF(ES7&gt;=6,8,ES7+2),FALSE),0),""),IF(DN7&lt;&gt;"",IF(AND(DZ7&lt;=10,DN7&gt;=$DY$92),HLOOKUP(DZ7,Points_Table,IF(ES7&gt;=6,8,ES7+2),FALSE),0),"")),"")</f>
        <v/>
      </c>
      <c r="EC7" s="53" t="str">
        <f>IF(EA7&lt;&gt;"",AVERAGE(IF(AND($G7="3",EA7&lt;&gt;""),HLOOKUP(EA7,Points_Table_Modified,IF(ES7&gt;=6,8,ES7+2),FALSE),IF(EA7&lt;&gt;"",HLOOKUP(EA7,Points_Table,IF(ES7&gt;=6,8,ES7+2),FALSE),"")),EB7),EB7)</f>
        <v/>
      </c>
      <c r="ED7" s="51" t="str">
        <f>IF(AND($G7="4",DN7&lt;&gt;""),DN7,"")</f>
        <v/>
      </c>
      <c r="EE7" s="52" t="str">
        <f>IF(AND(DN7&lt;&gt;"",G7="4"),_xlfn.RANK.EQ(DN7,$ED$6:$ED$89),"")</f>
        <v/>
      </c>
      <c r="EF7" s="52" t="str">
        <f>IF(IF(EE7&lt;&gt;"",IF(MAX(COUNTIF($EE$6:$EE$89,$EE$6:$EE$89))&gt;1,"x",""),"")&lt;&gt;"",EE7+1,"")</f>
        <v/>
      </c>
      <c r="EG7" s="52" t="str">
        <f>IF(EE7&lt;&gt;"",IF($G7="3",IF(DN7&lt;&gt;"",IF(AND(EE7&lt;=10,DN7&gt;=$ED$92),HLOOKUP(EE7,Points_Table_Modified,IF(ES7&gt;=6,8,ES7+2),FALSE),0),""),IF(DN7&lt;&gt;"",IF(AND(EE7&lt;=10,DN7&gt;=$ED$92),HLOOKUP(EE7,Points_Table,IF(ES7&gt;=6,8,ES7+2),FALSE),0),"")),"")</f>
        <v/>
      </c>
      <c r="EH7" s="53" t="str">
        <f>IF(EF7&lt;&gt;"",AVERAGE(IF(AND($G7="3",EF7&lt;&gt;""),HLOOKUP(EF7,Points_Table_Modified,IF(ES7&gt;=6,8,ES7+2),FALSE),IF(EF7&lt;&gt;"",HLOOKUP(EF7,Points_Table,IF(ES7&gt;=6,8,ES7+2),FALSE),"")),EG7),EG7)</f>
        <v/>
      </c>
      <c r="EI7" s="51" t="str">
        <f>IF(AND($G7="5",DN7&lt;&gt;""),DN7,"")</f>
        <v/>
      </c>
      <c r="EJ7" s="52" t="str">
        <f>IF(AND(DN7&lt;&gt;"",$G7="5"),_xlfn.RANK.EQ(DN7,$EI$6:$EI$89),"")</f>
        <v/>
      </c>
      <c r="EK7" s="52" t="str">
        <f>IF(IF(EJ7&lt;&gt;"",IF(MAX(COUNTIF($EJ$6:$EJ$89,$EJ$6:$EJ$89))&gt;1,"x",""),"")&lt;&gt;"",EJ7+1,"")</f>
        <v/>
      </c>
      <c r="EL7" s="52" t="str">
        <f>IF(EJ7&lt;&gt;"",IF($G7="3",IF(DN7&lt;&gt;"",IF(AND(EJ7&lt;=10,DN7&gt;=$EI$92),HLOOKUP(EJ7,Points_Table_Modified,IF(ES7&gt;=6,8,ES7+2),FALSE),0),""),IF(DN7&lt;&gt;"",IF(AND(EJ7&lt;=10,DN7&gt;=$EI$92),HLOOKUP(EJ7,Points_Table,IF(ES7&gt;=6,8,ES7+2),FALSE),0),"")),"")</f>
        <v/>
      </c>
      <c r="EM7" s="53" t="str">
        <f>IF(EK7&lt;&gt;"",AVERAGE(IF(AND($G7="3",EK7&lt;&gt;""),HLOOKUP(EK7,Points_Table_Modified,IF(ES7&gt;=6,8,ES7+2),FALSE),IF(EK7&lt;&gt;"",HLOOKUP(EK7,Points_Table,IF(ES7&gt;=6,8,ES7+2),FALSE),"")),EL7),EL7)</f>
        <v/>
      </c>
      <c r="EN7" s="51" t="str">
        <f>IF(AND($G7="6",DN7&lt;&gt;""),DN7,"")</f>
        <v/>
      </c>
      <c r="EO7" s="52" t="str">
        <f>IF(AND(DN7&lt;&gt;"",$G7="6"),_xlfn.RANK.EQ(DN7,$EN$6:$EN$89),"")</f>
        <v/>
      </c>
      <c r="EP7" s="52" t="str">
        <f>IF(IF(EO7&lt;&gt;"",IF(MAX(COUNTIF($EO$6:$EO$89,$EO$6:$EO$89))&gt;1,"x",""),"")&lt;&gt;"",EO7+1,"")</f>
        <v/>
      </c>
      <c r="EQ7" s="52" t="str">
        <f>IF(EO7&lt;&gt;"",IF($G7="3",IF(DN7&lt;&gt;"",IF(AND(EO7&lt;=10,DN7&gt;=$EN$92),HLOOKUP(EO7,Points_Table_Modified,IF(ES7&gt;=6,8,ES7+2),FALSE),0),""),IF(DN7&lt;&gt;"",IF(AND(EO7&lt;=10,DN7&gt;=$EN$92),HLOOKUP(EO7,Points_Table,IF(ES7&gt;=6,8,ES7+2),FALSE),0),"")),"")</f>
        <v/>
      </c>
      <c r="ER7" s="53" t="str">
        <f>IF(EP7&lt;&gt;"",AVERAGE(IF(AND($G7="3",EP7&lt;&gt;""),HLOOKUP(EP7,Points_Table_Modified,IF(ES7&gt;=6,8,ES7+2),FALSE),IF(EP7&lt;&gt;"",HLOOKUP(EP7,Points_Table,IF(ES7&gt;=6,8,ES7+2),FALSE),"")),EQ7),EQ7)</f>
        <v/>
      </c>
      <c r="ES7" s="57">
        <f>VLOOKUP($G7,Entries_D_Event,7,FALSE)</f>
        <v>7</v>
      </c>
      <c r="ET7" s="52" t="str">
        <f>CONCATENATE(EO7,EJ7,EE7,DZ7,DU7,DP7)</f>
        <v>2</v>
      </c>
      <c r="EU7" s="118">
        <f>IF(ET7&lt;&gt;"",IF(AND($G7="3",DN7&lt;&gt;""),10,IF(DN7&lt;&gt;"",5,"")),"")</f>
        <v>5</v>
      </c>
      <c r="EV7" s="118">
        <f>_xlfn.NUMBERVALUE(IF(ET7&lt;&gt;"",CONCATENATE(ER7,EM7,EH7,EC7,DX7,DS7),""))</f>
        <v>25</v>
      </c>
      <c r="EW7" s="56">
        <f>IFERROR(EU7+EV7,0)</f>
        <v>30</v>
      </c>
      <c r="EX7" s="90"/>
      <c r="EY7" s="52" t="str">
        <f>IF(AND($G7="1",EX7&lt;&gt;""),EX7,"")</f>
        <v/>
      </c>
      <c r="EZ7" s="52" t="str">
        <f>IF(AND(EX7&lt;&gt;"",$G7="1"),_xlfn.RANK.EQ(EX7,$EY$6:$EY$89),"")</f>
        <v/>
      </c>
      <c r="FA7" s="52" t="str">
        <f>IF(IF(EZ7&lt;&gt;"",IF(MAX(COUNTIF($EZ$6:$EZ$89,$EZ$6:$EZ$89))&gt;1,"x",""),"")&lt;&gt;"",EZ7+1,"")</f>
        <v/>
      </c>
      <c r="FB7" s="52" t="str">
        <f>IF(EZ7&lt;&gt;"",IF($G7="3",IF(EX7&lt;&gt;"",IF(AND(EZ7&lt;=10,EX7&gt;=$EY$92),HLOOKUP(EZ7,Points_Table_Modified,IF(GC7&gt;=6,8,GC7+2),FALSE),0),""),IF(EX7&lt;&gt;"",IF(AND(EZ7&lt;=10,EX7&gt;=$EY$92),HLOOKUP(EZ7,Points_Table,IF(GC7&gt;=6,8,GC7+2),FALSE),0),"")),"")</f>
        <v/>
      </c>
      <c r="FC7" s="56" t="str">
        <f>IF(FB7&gt;0,IF(FA7&lt;&gt;"",AVERAGE(IF(AND($G7="3",FA7&lt;&gt;""),HLOOKUP(FA7,Points_Table_Modified,IF(GC7&gt;=6,8,GC7+2),FALSE),IF(FA7&lt;&gt;"",HLOOKUP(FA7,Points_Table,IF(GC7&gt;=6,8,GC7+2),FALSE),"")),FB7),FB7),0)</f>
        <v/>
      </c>
      <c r="FD7" s="51" t="str">
        <f>IF(AND($G7="2",EX7&lt;&gt;""),EX7,"")</f>
        <v/>
      </c>
      <c r="FE7" s="52" t="str">
        <f>IF(AND(EX7&lt;&gt;"",$G7="2"),_xlfn.RANK.EQ(EX7,$FD$6:$FD$89),"")</f>
        <v/>
      </c>
      <c r="FF7" s="52" t="str">
        <f>IF(IF(FE7&lt;&gt;"",IF(MAX(COUNTIF($FE$6:$FE$89,$FE$6:$FE$89))&gt;1,"x",""),"")&lt;&gt;"",FE7+1,"")</f>
        <v/>
      </c>
      <c r="FG7" s="54" t="str">
        <f>IF(FE7&lt;&gt;"",IF($G7="3",IF(EX7&lt;&gt;"",IF(AND(FE7&lt;=10,EX7&gt;=$FD$92),HLOOKUP(FE7,Points_Table_Modified,IF(GC7&gt;=6,8,GC7+2),FALSE),0),""),IF(EX7&lt;&gt;"",IF(AND(FE7&lt;=10,EX7&gt;=$FD$92),HLOOKUP(FE7,Points_Table,IF(GC7&gt;=6,8,GC7+2),FALSE),0),"")),"")</f>
        <v/>
      </c>
      <c r="FH7" s="56" t="str">
        <f>IF(FG7&gt;0,IF(FF7&lt;&gt;"",AVERAGE(IF(AND($G7="3",FF7&lt;&gt;""),HLOOKUP(FF7,Points_Table_Modified,IF(GC7&gt;=6,8,GC7+2),FALSE),IF(FF7&lt;&gt;"",HLOOKUP(FF7,Points_Table,IF(GC7&gt;=6,8,GC7+2),FALSE),"")),FG7),FG7),0)</f>
        <v/>
      </c>
      <c r="FI7" s="51" t="str">
        <f>IF(AND($G7="3",EX7&lt;&gt;""),EX7,"")</f>
        <v/>
      </c>
      <c r="FJ7" s="52" t="str">
        <f>IF(AND(EX7&lt;&gt;"",$G7="3"),_xlfn.RANK.EQ(EX7,$FI$6:$FI$89),"")</f>
        <v/>
      </c>
      <c r="FK7" s="52" t="str">
        <f>IF(IF(FJ7&lt;&gt;"",IF(MAX(COUNTIF($FJ$6:$FJ$89,$FJ$6:$FJ$89))&gt;1,"x",""),"")&lt;&gt;"",FJ7+1,"")</f>
        <v/>
      </c>
      <c r="FL7" s="52" t="str">
        <f>IF(FJ7&lt;&gt;"",IF($G7="3",IF(EX7&lt;&gt;"",IF(AND(FJ7&lt;=20,EX7&gt;=$FI$92),HLOOKUP(FJ7,Points_Table_Modified,IF(GC7&gt;=6,8,GC7+2),FALSE),0),""),IF(EX7&lt;&gt;"",IF(AND(FJ7&lt;=10,EX7&gt;=$FI$92),HLOOKUP(FJ7,Points_Table,IF(GC7&gt;=6,8,GC7+2),FALSE),0),"")),"")</f>
        <v/>
      </c>
      <c r="FM7" s="56" t="str">
        <f>IF(FL7&gt;0,IF(FK7&lt;&gt;"",AVERAGE(IF(AND($G7="3",FK7&lt;&gt;""),HLOOKUP(FK7,Points_Table_Modified,IF(GC7&gt;=6,8,GC7+2),FALSE),IF(FK7&lt;&gt;"",HLOOKUP(FK7,Points_Table,IF(GC7&gt;=6,8,GC7+2),FALSE),"")),FL7),FL7),0)</f>
        <v/>
      </c>
      <c r="FN7" s="51" t="str">
        <f>IF(AND($G7="4",EX7&lt;&gt;""),EX7,"")</f>
        <v/>
      </c>
      <c r="FO7" s="52" t="str">
        <f>IF(AND(EX7&lt;&gt;"",G7="4"),_xlfn.RANK.EQ(EX7,$FN$6:$FN$89),"")</f>
        <v/>
      </c>
      <c r="FP7" s="52" t="str">
        <f>IF(IF(FO7&lt;&gt;"",IF(MAX(COUNTIF($FO$6:$FO$89,$FO$6:$FO$89))&gt;1,"x",""),"")&lt;&gt;"",FO7+1,"")</f>
        <v/>
      </c>
      <c r="FQ7" s="52" t="str">
        <f>IF(FO7&lt;&gt;"",IF($G7="3",IF(EX7&lt;&gt;"",IF(AND(FO7&lt;=10,EX7&gt;=$FN$92),HLOOKUP(FO7,Points_Table_Modified,IF(GC7&gt;=6,8,GC7+2),FALSE),0),""),IF(EX7&lt;&gt;"",IF(AND(FO7&lt;=10,EX7&gt;=$FN$92),HLOOKUP(FO7,Points_Table,IF(GC7&gt;=6,8,GC7+2),FALSE),0),"")),"")</f>
        <v/>
      </c>
      <c r="FR7" s="56" t="str">
        <f>IF(FQ7&gt;0,IF(FP7&lt;&gt;"",AVERAGE(IF(AND($G7="3",FP7&lt;&gt;""),HLOOKUP(FP7,Points_Table_Modified,IF(GC7&gt;=6,8,GC7+2),FALSE),IF(FP7&lt;&gt;"",HLOOKUP(FP7,Points_Table,IF(GC7&gt;=6,8,GC7+2),FALSE),"")),FQ7),FQ7),0)</f>
        <v/>
      </c>
      <c r="FS7" s="51" t="str">
        <f>IF(AND($G7="5",EX7&lt;&gt;""),EX7,"")</f>
        <v/>
      </c>
      <c r="FT7" s="52" t="str">
        <f>IF(AND(EX7&lt;&gt;"",$G7="5"),_xlfn.RANK.EQ(EX7,$FS$6:$FS$89),"")</f>
        <v/>
      </c>
      <c r="FU7" s="52" t="str">
        <f>IF(IF(FT7&lt;&gt;"",IF(MAX(COUNTIF($FT$6:$FT$89,$FT$6:$FT$89))&gt;1,"x",""),"")&lt;&gt;"",FT7+1,"")</f>
        <v/>
      </c>
      <c r="FV7" s="52" t="str">
        <f>IF(FT7&lt;&gt;"",IF($G7="3",IF(EX7&lt;&gt;"",IF(AND(FT7&lt;=10,EX7&gt;=$FS$92),HLOOKUP(FT7,Points_Table_Modified,IF(GC7&gt;=6,8,GC7+2),FALSE),0),""),IF(EX7&lt;&gt;"",IF(AND(FT7&lt;=10,EX7&gt;=$FS$92),HLOOKUP(FT7,Points_Table,IF(GC7&gt;=6,8,GC7+2),FALSE),0),"")),"")</f>
        <v/>
      </c>
      <c r="FW7" s="56" t="str">
        <f>IF(FV7&gt;0,IF(FU7&lt;&gt;"",AVERAGE(IF(AND($G7="3",FU7&lt;&gt;""),HLOOKUP(FU7,Points_Table_Modified,IF(GC7&gt;=6,8,GC7+2),FALSE),IF(FU7&lt;&gt;"",HLOOKUP(FU7,Points_Table,IF(GC7&gt;=6,8,GC7+2),FALSE),"")),FV7),FV7),0)</f>
        <v/>
      </c>
      <c r="FX7" s="51" t="str">
        <f>IF(AND($G7="6",EX7&lt;&gt;""),EX7,"")</f>
        <v/>
      </c>
      <c r="FY7" s="52" t="str">
        <f>IF(AND(EX7&lt;&gt;"",$G7="6"),_xlfn.RANK.EQ(EX7,$FX$6:$FX$89),"")</f>
        <v/>
      </c>
      <c r="FZ7" s="52" t="str">
        <f>IF(IF(FY7&lt;&gt;"",IF(MAX(COUNTIF($FY$6:$FY$89,$FY$6:$FY$89))&gt;1,"x",""),"")&lt;&gt;"",FY7+1,"")</f>
        <v/>
      </c>
      <c r="GA7" s="52" t="str">
        <f>IF(FY7&lt;&gt;"",IF($G7="3",IF(EX7&lt;&gt;"",IF(AND(FY7&lt;=10,EX7&gt;=$FX$92),HLOOKUP(FY7,Points_Table_Modified,IF(GC7&gt;=6,8,GC7+2),FALSE),0),""),IF(EX7&lt;&gt;"",IF(AND(FY7&lt;=10,EX7&gt;=$FX$92),HLOOKUP(FY7,Points_Table,IF(GC7&gt;=6,8,GC7+2),FALSE),0),"")),"")</f>
        <v/>
      </c>
      <c r="GB7" s="56" t="str">
        <f>IF(GA7&gt;0,IF(FZ7&lt;&gt;"",AVERAGE(IF(AND($G7="3",FZ7&lt;&gt;""),HLOOKUP(FZ7,Points_Table_Modified,IF(GC7&gt;=6,8,GC7+2),FALSE),IF(FZ7&lt;&gt;"",HLOOKUP(FZ7,Points_Table,IF(GC7&gt;=6,8,GC7+2),FALSE),"")),GA7),GA7),0)</f>
        <v/>
      </c>
      <c r="GC7" s="57">
        <f>VLOOKUP($G7,Entries_D_Event,8,FALSE)</f>
        <v>0</v>
      </c>
      <c r="GD7" s="52" t="str">
        <f>CONCATENATE(FY7,FT7,FO7,FJ7,FE7,EZ7)</f>
        <v/>
      </c>
      <c r="GE7" s="118" t="str">
        <f>IF(GD7&lt;&gt;"",IF(AND($G7="3",EX7&lt;&gt;""),10,IF(EX7&lt;&gt;"",5,"")),"")</f>
        <v/>
      </c>
      <c r="GF7" s="118">
        <f>_xlfn.NUMBERVALUE(IF(GD7&lt;&gt;"",CONCATENATE(GB7,FW7,FR7,FM7,FH7,FC7),""))</f>
        <v>0</v>
      </c>
      <c r="GG7" s="56">
        <f>IFERROR(GE7+GF7,0)</f>
        <v>0</v>
      </c>
      <c r="GH7" s="90"/>
      <c r="GI7" s="52" t="str">
        <f>IF(AND($G7="1",GH7&lt;&gt;""),GH7,"")</f>
        <v/>
      </c>
      <c r="GJ7" s="52" t="str">
        <f>IF(AND(GH7&lt;&gt;"",$G7="1"),_xlfn.RANK.EQ(GH7,$GI$6:$GI$89),"")</f>
        <v/>
      </c>
      <c r="GK7" s="52" t="str">
        <f>IF(IF(GJ7&lt;&gt;"",IF(MAX(COUNTIF($GJ$6:$GJ$89,$GJ$6:$GJ$89))&gt;1,"x",""),"")&lt;&gt;"",GJ7+1,"")</f>
        <v/>
      </c>
      <c r="GL7" s="52" t="str">
        <f>IF(GJ7&lt;&gt;"",IF($G7="3",IF(GH7&lt;&gt;"",IF(AND(GJ7&lt;=10,GH7&gt;=$GI$92),HLOOKUP(GJ7,Points_Table_Modified,IF(HM7&gt;=6,8,HM7+2),FALSE),0),""),IF(GH7&lt;&gt;"",IF(AND(GJ7&lt;=10,GH7&gt;=$GI$92),HLOOKUP(GJ7,Points_Table,IF(HM7&gt;=6,8,HM7+2),FALSE),0),"")),"")</f>
        <v/>
      </c>
      <c r="GM7" s="53" t="str">
        <f>IF(GK7&lt;&gt;"",AVERAGE(IF(AND($G7="3",GK7&lt;&gt;""),HLOOKUP(GK7,Points_Table_Modified,IF(HM7&gt;=6,8,HM7+2),FALSE),IF(GK7&lt;&gt;"",HLOOKUP(GK7,Points_Table,IF(HM7&gt;=6,8,HM7+2),FALSE),"")),GL7),GL7)</f>
        <v/>
      </c>
      <c r="GN7" s="51" t="str">
        <f>IF(AND($G7="2",GH7&lt;&gt;""),GH7,"")</f>
        <v/>
      </c>
      <c r="GO7" s="52" t="str">
        <f>IF(AND(GH7&lt;&gt;"",$G7="2"),_xlfn.RANK.EQ(GH7,$GN$6:$GN$89),"")</f>
        <v/>
      </c>
      <c r="GP7" s="52" t="str">
        <f>IF(IF(GO7&lt;&gt;"",IF(MAX(COUNTIF($GO$6:$GO$89,$GO$6:$GO$89))&gt;1,"x",""),"")&lt;&gt;"",GO7+1,"")</f>
        <v/>
      </c>
      <c r="GQ7" s="54" t="str">
        <f>IF(GO7&lt;&gt;"",IF($G7="3",IF(GH7&lt;&gt;"",IF(AND(GO7&lt;=10,GH7&gt;=$GN$92),HLOOKUP(GO7,Points_Table_Modified,IF(HM7&gt;=6,8,HM7+2),FALSE),0),""),IF(GH7&lt;&gt;"",IF(AND(GO7&lt;=10,GH7&gt;=$GN$92),HLOOKUP(GO7,Points_Table,IF(HM7&gt;=6,8,HM7+2),FALSE),0),"")),"")</f>
        <v/>
      </c>
      <c r="GR7" s="53" t="str">
        <f>IF(GP7&lt;&gt;"",AVERAGE(IF(AND($G7="3",GP7&lt;&gt;""),HLOOKUP(GP7,Points_Table_Modified,IF(HM7&gt;=6,8,HM7+2),FALSE),IF(GP7&lt;&gt;"",HLOOKUP(GP7,Points_Table,IF(HM7&gt;=6,8,HM7+2),FALSE),"")),GQ7),GQ7)</f>
        <v/>
      </c>
      <c r="GS7" s="51" t="str">
        <f>IF(AND($G7="3",GH7&lt;&gt;""),GH7,"")</f>
        <v/>
      </c>
      <c r="GT7" s="52" t="str">
        <f>IF(AND(GH7&lt;&gt;"",$G7="3"),_xlfn.RANK.EQ(GH7,$GS$6:$GS$89),"")</f>
        <v/>
      </c>
      <c r="GU7" s="52" t="str">
        <f>IF(IF(GT7&lt;&gt;"",IF(MAX(COUNTIF($GT$6:$GT$89,$GT$6:$GT$89))&gt;1,"x",""),"")&lt;&gt;"",GT7+1,"")</f>
        <v/>
      </c>
      <c r="GV7" s="52" t="str">
        <f>IF(GT7&lt;&gt;"",IF($G7="3",IF(GH7&lt;&gt;"",IF(AND(GT7&lt;=20,GH7&gt;=$GS$92),HLOOKUP(GT7,Points_Table_Modified,IF(HM7&gt;=6,8,HM7+2),FALSE),0),""),IF(GH7&lt;&gt;"",IF(AND(GT7&lt;=10,GH7&gt;=$GS$92),HLOOKUP(GT7,Points_Table,IF(HM7&gt;=6,8,HM7+2),FALSE),0),"")),"")</f>
        <v/>
      </c>
      <c r="GW7" s="53" t="str">
        <f>IF(GU7&lt;&gt;"",AVERAGE(IF(AND($G7="3",GU7&lt;&gt;""),HLOOKUP(GU7,Points_Table_Modified,IF(HM7&gt;=6,8,HM7+2),FALSE),IF(GU7&lt;&gt;"",HLOOKUP(GU7,Points_Table,IF(HM7&gt;=6,8,HM7+2),FALSE),"")),GV7),GV7)</f>
        <v/>
      </c>
      <c r="GX7" s="51" t="str">
        <f>IF(AND($G7="4",GH7&lt;&gt;""),GH7,"")</f>
        <v/>
      </c>
      <c r="GY7" s="52" t="str">
        <f>IF(AND($GH7&lt;&gt;"",G7="4"),_xlfn.RANK.EQ(GH7,$GX$6:$GX$89),"")</f>
        <v/>
      </c>
      <c r="GZ7" s="52" t="str">
        <f>IF(IF(GY7&lt;&gt;"",IF(MAX(COUNTIF($GY$6:$GY$89,$GY$6:$GY$89))&gt;1,"x",""),"")&lt;&gt;"",GY7+1,"")</f>
        <v/>
      </c>
      <c r="HA7" s="52" t="str">
        <f>IF(GY7&lt;&gt;"",IF($G7="3",IF(GH7&lt;&gt;"",IF(AND(GY7&lt;=10,GH7&gt;=$GX$92),HLOOKUP(GY7,Points_Table_Modified,IF(HM7&gt;=6,8,HM7+2),FALSE),0),""),IF(GH7&lt;&gt;"",IF(AND(GY7&lt;=10,GH7&gt;=$GX$92),HLOOKUP(GY7,Points_Table,IF(HM7&gt;=6,8,HM7+2),FALSE),0),"")),"")</f>
        <v/>
      </c>
      <c r="HB7" s="53" t="str">
        <f>IF(GZ7&lt;&gt;"",AVERAGE(IF(AND($G7="3",GZ7&lt;&gt;""),HLOOKUP(GZ7,Points_Table_Modified,IF(HM7&gt;=6,8,HM7+2),FALSE),IF(GZ7&lt;&gt;"",HLOOKUP(GZ7,Points_Table,IF(HM7&gt;=6,8,HM7+2),FALSE),"")),HA7),HA7)</f>
        <v/>
      </c>
      <c r="HC7" s="51" t="str">
        <f>IF(AND($G7="5",GH7&lt;&gt;""),GH7,"")</f>
        <v/>
      </c>
      <c r="HD7" s="52" t="str">
        <f>IF(AND(GH7&lt;&gt;"",$G7="5"),_xlfn.RANK.EQ(GH7,$HC$6:$HC$89),"")</f>
        <v/>
      </c>
      <c r="HE7" s="52" t="str">
        <f>IF(IF(HD7&lt;&gt;"",IF(MAX(COUNTIF($HD$6:$HD$89,$HD$6:$HD$89))&gt;1,"x",""),"")&lt;&gt;"",HD7+1,"")</f>
        <v/>
      </c>
      <c r="HF7" s="52" t="str">
        <f>IF(HD7&lt;&gt;"",IF($G7="3",IF(GH7&lt;&gt;"",IF(AND(HD7&lt;=10,GH7&gt;=$HC$92),HLOOKUP(HD7,Points_Table_Modified,IF(HM7&gt;=6,8,HM7+2),FALSE),0),""),IF(GH7&lt;&gt;"",IF(AND(HD7&lt;=10,GH7&gt;=$HC$92),HLOOKUP(HD7,Points_Table,IF(HM7&gt;=6,8,HM7+2),FALSE),0),"")),"")</f>
        <v/>
      </c>
      <c r="HG7" s="53" t="str">
        <f>IF(HE7&lt;&gt;"",AVERAGE(IF(AND($G7="3",HE7&lt;&gt;""),HLOOKUP(HE7,Points_Table_Modified,IF(HM7&gt;=6,8,HM7+2),FALSE),IF(HE7&lt;&gt;"",HLOOKUP(HE7,Points_Table,IF(HM7&gt;=6,8,HM7+2),FALSE),"")),HF7),HF7)</f>
        <v/>
      </c>
      <c r="HH7" s="51" t="str">
        <f>IF(AND($G7="6",GH7&lt;&gt;""),GH7,"")</f>
        <v/>
      </c>
      <c r="HI7" s="52" t="str">
        <f>IF(AND(GH7&lt;&gt;"",$G7="6"),_xlfn.RANK.EQ(GH7,$HH$6:$HH$89),"")</f>
        <v/>
      </c>
      <c r="HJ7" s="52" t="str">
        <f>IF(IF(HI7&lt;&gt;"",IF(MAX(COUNTIF($HI$6:$HI$89,$HI$6:$HI$89))&gt;1,"x",""),"")&lt;&gt;"",HI7+1,"")</f>
        <v/>
      </c>
      <c r="HK7" s="52" t="str">
        <f>IF(HI7&lt;&gt;"",IF($G7="3",IF(GH7&lt;&gt;"",IF(AND(HI7&lt;=10,GH7&gt;=$HH$92),HLOOKUP(HI7,Points_Table_Modified,IF(HM7&gt;=6,8,HM7+2),FALSE),0),""),IF(GH7&lt;&gt;"",IF(AND(HI7&lt;=10,GH7&gt;=$HH$92),HLOOKUP(HI7,Points_Table,IF(HM7&gt;=6,8,HM7+2),FALSE),0),"")),"")</f>
        <v/>
      </c>
      <c r="HL7" s="53" t="str">
        <f>IF(HJ7&lt;&gt;"",AVERAGE(IF(AND($G7="3",HJ7&lt;&gt;""),HLOOKUP(HJ7,Points_Table_Modified,IF(HM7&gt;=6,8,HM7+2),FALSE),IF(HJ7&lt;&gt;"",HLOOKUP(HJ7,Points_Table,IF(HM7&gt;=6,8,HM7+2),FALSE),"")),HK7),HK7)</f>
        <v/>
      </c>
      <c r="HM7" s="57">
        <f>VLOOKUP($G7,Entries_D_Event,9,FALSE)</f>
        <v>0</v>
      </c>
      <c r="HN7" s="52" t="str">
        <f>CONCATENATE(HI7,HD7,GY7,GT7,GO7,GJ7)</f>
        <v/>
      </c>
      <c r="HO7" s="118" t="str">
        <f>IF(HN7&lt;&gt;"",IF(AND($G7="3",GH7&lt;&gt;""),10,IF(GH7&lt;&gt;"",5,"")),"")</f>
        <v/>
      </c>
      <c r="HP7" s="118">
        <f>_xlfn.NUMBERVALUE(IF(HN7&lt;&gt;"",CONCATENATE(HL7,HG7,HB7,GW7,GR7,GM7),""))</f>
        <v>0</v>
      </c>
      <c r="HQ7" s="56">
        <f>IFERROR(HO7+HP7,0)</f>
        <v>0</v>
      </c>
      <c r="HR7" s="90"/>
      <c r="HS7" s="52" t="str">
        <f>IF(AND($G7="1",HR7&lt;&gt;""),HR7,"")</f>
        <v/>
      </c>
      <c r="HT7" s="52" t="str">
        <f>IF(AND(HR7&lt;&gt;"",$G7="1"),_xlfn.RANK.EQ(HR7,$HS$6:$HS$89),"")</f>
        <v/>
      </c>
      <c r="HU7" s="52" t="str">
        <f>IF(IF(HT7&lt;&gt;"",IF(MAX(COUNTIF($HT$6:$HT$89,$HT$6:$HT$89))&gt;1,"x",""),"")&lt;&gt;"",HT7+1,"")</f>
        <v/>
      </c>
      <c r="HV7" s="52" t="str">
        <f>IF(HT7&lt;&gt;"",IF($G7="3",IF(HR7&lt;&gt;"",IF(AND(HT7&lt;=10,HR7&gt;=$HS$92),HLOOKUP(HT7,Points_Table_Modified,IF(IW7&gt;=6,8,IW7+2),FALSE),0),""),IF(HR7&lt;&gt;"",IF(AND(HT7&lt;=10,HR7&gt;=$HS$92),HLOOKUP(HT7,Points_Table,IF(IW7&gt;=6,8,IW7+2),FALSE),0),"")),"")</f>
        <v/>
      </c>
      <c r="HW7" s="53" t="str">
        <f>IF(HU7&lt;&gt;"",AVERAGE(IF(AND($G7="3",HU7&lt;&gt;""),HLOOKUP(HU7,Points_Table_Modified,IF(IW7&gt;=6,8,IW7+2),FALSE),IF(HU7&lt;&gt;"",HLOOKUP(HU7,Points_Table,IF(IW7&gt;=6,8,IW7+2),FALSE),"")),HV7),HV7)</f>
        <v/>
      </c>
      <c r="HX7" s="51" t="str">
        <f>IF(AND($G7="2",HR7&lt;&gt;""),HR7,"")</f>
        <v/>
      </c>
      <c r="HY7" s="52" t="str">
        <f>IF(AND(HR7&lt;&gt;"",$G7="2"),_xlfn.RANK.EQ(HR7,$HX$6:$HX$89),"")</f>
        <v/>
      </c>
      <c r="HZ7" s="52" t="str">
        <f>IF(IF(HY7&lt;&gt;"",IF(MAX(COUNTIF($HY$6:$HY$89,$HY$6:$HY$89))&gt;1,"x",""),"")&lt;&gt;"",HY7+1,"")</f>
        <v/>
      </c>
      <c r="IA7" s="54" t="str">
        <f>IF(HY7&lt;&gt;"",IF($G7="3",IF(HR7&lt;&gt;"",IF(AND(HY7&lt;=10,HR7&gt;=$HX$92),HLOOKUP(HY7,Points_Table_Modified,IF(IW7&gt;=6,8,IW7+2),FALSE),0),""),IF(HR7&lt;&gt;"",IF(AND(HY7&lt;=10,HR7&gt;=$HX$92),HLOOKUP(HY7,Points_Table,IF(IW7&gt;=6,8,IW7+2),FALSE),0),"")),"")</f>
        <v/>
      </c>
      <c r="IB7" s="53" t="str">
        <f>IF(HZ7&lt;&gt;"",AVERAGE(IF(AND($G7="3",HZ7&lt;&gt;""),HLOOKUP(HZ7,Points_Table_Modified,IF(IW7&gt;=6,8,IW7+2),FALSE),IF(HZ7&lt;&gt;"",HLOOKUP(HZ7,Points_Table,IF(IW7&gt;=6,8,IW7+2),FALSE),"")),IA7),IA7)</f>
        <v/>
      </c>
      <c r="IC7" s="51" t="str">
        <f>IF(AND($G7="3",HR7&lt;&gt;""),HR7,"")</f>
        <v/>
      </c>
      <c r="ID7" s="52" t="str">
        <f>IF(AND(HR7&lt;&gt;"",$G7="3"),_xlfn.RANK.EQ(HR7,$IC$6:$IC$89),"")</f>
        <v/>
      </c>
      <c r="IE7" s="52" t="str">
        <f>IF(IF(ID7&lt;&gt;"",IF(MAX(COUNTIF($ID$6:$ID$89,$ID$6:$ID$89))&gt;1,"x",""),"")&lt;&gt;"",ID7+1,"")</f>
        <v/>
      </c>
      <c r="IF7" s="52" t="str">
        <f>IF(ID7&lt;&gt;"",IF($G7="3",IF(HR7&lt;&gt;"",IF(AND(ID7&lt;=20,HR7&gt;=$IC$92),HLOOKUP(ID7,Points_Table_Modified,IF(IW7&gt;=6,8,IW7+2),FALSE),0),""),IF(HR7&lt;&gt;"",IF(AND(ID7&lt;=10,HR7&gt;=$IC$92),HLOOKUP(ID7,Points_Table,IF(IW7&gt;=6,8,IW7+2),FALSE),0),"")),"")</f>
        <v/>
      </c>
      <c r="IG7" s="53" t="str">
        <f>IF(IE7&lt;&gt;"",AVERAGE(IF(AND($G7="3",IE7&lt;&gt;""),HLOOKUP(IE7,Points_Table_Modified,IF(IW7&gt;=6,8,IW7+2),FALSE),IF(IE7&lt;&gt;"",HLOOKUP(IE7,Points_Table,IF(IW7&gt;=6,8,IW7+2),FALSE),"")),IF7),IF7)</f>
        <v/>
      </c>
      <c r="IH7" s="51" t="str">
        <f>IF(AND($G7="4",HR7&lt;&gt;""),HR7,"")</f>
        <v/>
      </c>
      <c r="II7" s="52" t="str">
        <f>IF(AND(HR7&lt;&gt;"",G7="4"),_xlfn.RANK.EQ(HR7,$IH$6:$IH$89),"")</f>
        <v/>
      </c>
      <c r="IJ7" s="52" t="str">
        <f>IF(IF(II7&lt;&gt;"",IF(MAX(COUNTIF($II$6:$II$89,$II$6:$II$89))&gt;1,"x",""),"")&lt;&gt;"",II7+1,"")</f>
        <v/>
      </c>
      <c r="IK7" s="52" t="str">
        <f>IF(II7&lt;&gt;"",IF($G7="3",IF(HR7&lt;&gt;"",IF(AND(II7&lt;=10,HR7&gt;=$IH$92),HLOOKUP(II7,Points_Table_Modified,IF(IW7&gt;=6,8,IW7+2),FALSE),0),""),IF(HR7&lt;&gt;"",IF(AND(II7&lt;=10,HR7&gt;=$IH$92),HLOOKUP(II7,Points_Table,IF(IW7&gt;=6,8,IW7+2),FALSE),0),"")),"")</f>
        <v/>
      </c>
      <c r="IL7" s="53" t="str">
        <f>IF(IJ7&lt;&gt;"",AVERAGE(IF(AND($G7="3",IJ7&lt;&gt;""),HLOOKUP(IJ7,Points_Table_Modified,IF(IW7&gt;=6,8,IW7+2),FALSE),IF(IJ7&lt;&gt;"",HLOOKUP(IJ7,Points_Table,IF(IW7&gt;=6,8,IW7+2),FALSE),"")),IK7),IK7)</f>
        <v/>
      </c>
      <c r="IM7" s="51" t="str">
        <f>IF(AND($G7="5",HR7&lt;&gt;""),HR7,"")</f>
        <v/>
      </c>
      <c r="IN7" s="52" t="str">
        <f>IF(AND(HR7&lt;&gt;"",$G7="5"),_xlfn.RANK.EQ(HR7,$IM$6:$IM$89),"")</f>
        <v/>
      </c>
      <c r="IO7" s="52" t="str">
        <f>IF(IF(IN7&lt;&gt;"",IF(MAX(COUNTIF($IN$6:$IN$89,$IN$6:$IN$89))&gt;1,"x",""),"")&lt;&gt;"",IN7+1,"")</f>
        <v/>
      </c>
      <c r="IP7" s="52" t="str">
        <f>IF(IN7&lt;&gt;"",IF($G7="3",IF(HR7&lt;&gt;"",IF(AND(IN7&lt;=10,HR7&gt;=$IM$92),HLOOKUP(IN7,Points_Table_Modified,IF(IW7&gt;=6,8,IW7+2),FALSE),0),""),IF(HR7&lt;&gt;"",IF(AND(IN7&lt;=10,HR7&gt;=$IM$92),HLOOKUP(IN7,Points_Table,IF(IW7&gt;=6,8,IW7+2),FALSE),0),"")),"")</f>
        <v/>
      </c>
      <c r="IQ7" s="53" t="str">
        <f>IF(IO7&lt;&gt;"",AVERAGE(IF(AND($G7="3",IO7&lt;&gt;""),HLOOKUP(IO7,Points_Table_Modified,IF(IW7&gt;=6,8,IW7+2),FALSE),IF(IO7&lt;&gt;"",HLOOKUP(IO7,Points_Table,IF(IW7&gt;=6,8,IW7+2),FALSE),"")),IP7),IP7)</f>
        <v/>
      </c>
      <c r="IR7" s="51" t="str">
        <f>IF(AND($G7="6",HR7&lt;&gt;""),HR7,"")</f>
        <v/>
      </c>
      <c r="IS7" s="52" t="str">
        <f>IF(AND(HR7&lt;&gt;"",$G7="6"),_xlfn.RANK.EQ(HR7,$IR$6:$IR$89),"")</f>
        <v/>
      </c>
      <c r="IT7" s="52" t="str">
        <f>IF(IF(IS7&lt;&gt;"",IF(MAX(COUNTIF($IS$6:$IS$89,$IS$6:$IS$89))&gt;1,"x",""),"")&lt;&gt;"",IS7+1,"")</f>
        <v/>
      </c>
      <c r="IU7" s="52" t="str">
        <f>IF(IS7&lt;&gt;"",IF($G7="3",IF(HR7&lt;&gt;"",IF(AND(IS7&lt;=10,HR7&gt;=$IR$92),HLOOKUP(IS7,Points_Table_Modified,IF(IW7&gt;=6,8,IW7+2),FALSE),0),""),IF(HR7&lt;&gt;"",IF(AND(IS7&lt;=10,HR7&gt;=$IR$92),HLOOKUP(IS7,Points_Table,IF(IW7&gt;=6,8,IW7+2),FALSE),0),"")),"")</f>
        <v/>
      </c>
      <c r="IV7" s="53" t="str">
        <f>IF(IT7&lt;&gt;"",AVERAGE(IF(AND($G7="3",IT7&lt;&gt;""),HLOOKUP(IT7,Points_Table_Modified,IF(IW7&gt;=6,8,IW7+2),FALSE),IF(IT7&lt;&gt;"",HLOOKUP(IT7,Points_Table,IF(IW7&gt;=6,8,IW7+2),FALSE),"")),IU7),IU7)</f>
        <v/>
      </c>
      <c r="IW7" s="57">
        <f>VLOOKUP($G7,Entries_D_Event,10,FALSE)</f>
        <v>0</v>
      </c>
      <c r="IX7" s="52" t="str">
        <f>CONCATENATE(IS7,IN7,II7,ID7,HY7,HT7)</f>
        <v/>
      </c>
      <c r="IY7" s="118" t="str">
        <f>IF(IX7&lt;&gt;"",IF(AND($G7="3",HR7&lt;&gt;""),10,IF(HR7&lt;&gt;"",5,"")),"")</f>
        <v/>
      </c>
      <c r="IZ7" s="118">
        <f>_xlfn.NUMBERVALUE(IF(IX7&lt;&gt;"",CONCATENATE(IV7,IQ7,IL7,IG7,IB7,HW7),""))</f>
        <v>0</v>
      </c>
      <c r="JA7" s="56">
        <f>IFERROR(IY7+IZ7,0)</f>
        <v>0</v>
      </c>
      <c r="JB7" s="90"/>
      <c r="JC7" s="52" t="str">
        <f>IF(AND($G7="1",JB7&lt;&gt;""),JB7,"")</f>
        <v/>
      </c>
      <c r="JD7" s="52" t="str">
        <f>IF(AND(JB7&lt;&gt;"",$G7="1"),_xlfn.RANK.EQ(JB7,$JC$6:$JC$89),"")</f>
        <v/>
      </c>
      <c r="JE7" s="52" t="str">
        <f>IF(IF(JD7&lt;&gt;"",IF(MAX(COUNTIF($JD$6:$JD$89,$JD$6:$JD$89))&gt;1,"x",""),"")&lt;&gt;"",JD7+1,"")</f>
        <v/>
      </c>
      <c r="JF7" s="52" t="str">
        <f>IF(JD7&lt;&gt;"",IF($G7="3",IF(JB7&lt;&gt;"",IF(AND(JD7&lt;=10,JB7&gt;=$JC$92),HLOOKUP(JD7,Points_Table_Modified,IF(KG7&gt;=6,8,KG7+2),FALSE),0),""),IF(JB7&lt;&gt;"",IF(AND(JD7&lt;=10,JB7&gt;=$JC$92),HLOOKUP(JD7,Points_Table,IF(KG7&gt;=6,8,KG7+2),FALSE),0),"")),"")</f>
        <v/>
      </c>
      <c r="JG7" s="53" t="str">
        <f>IF(JE7&lt;&gt;"",AVERAGE(IF(AND($G7="3",JE7&lt;&gt;""),HLOOKUP(JE7,Points_Table_Modified,IF(KG7&gt;=6,8,KG7+2),FALSE),IF(JE7&lt;&gt;"",HLOOKUP(JE7,Points_Table,IF(KG7&gt;=6,8,KG7+2),FALSE),"")),JF7),JF7)</f>
        <v/>
      </c>
      <c r="JH7" s="51" t="str">
        <f>IF(AND($G7="2",JB7&lt;&gt;""),JB7,"")</f>
        <v/>
      </c>
      <c r="JI7" s="52" t="str">
        <f>IF(AND(JB7&lt;&gt;"",$G7="2"),_xlfn.RANK.EQ(JB7,$JH$6:$JH$89),"")</f>
        <v/>
      </c>
      <c r="JJ7" s="52" t="str">
        <f>IF(IF(JI7&lt;&gt;"",IF(MAX(COUNTIF($JI$6:$JI$89,$JI$6:$JI$89))&gt;1,"x",""),"")&lt;&gt;"",JI7+1,"")</f>
        <v/>
      </c>
      <c r="JK7" s="54" t="str">
        <f>IF(JI7&lt;&gt;"",IF($G7="3",IF(JB7&lt;&gt;"",IF(AND(JI7&lt;=10,JB7&gt;=$JH$92),HLOOKUP(JI7,Points_Table_Modified,IF(KG7&gt;=6,8,KG7+2),FALSE),0),""),IF(JB7&lt;&gt;"",IF(AND(JI7&lt;=10,JB7&gt;=$JH$92),HLOOKUP(JI7,Points_Table,IF(KG7&gt;=6,8,KG7+2),FALSE),0),"")),"")</f>
        <v/>
      </c>
      <c r="JL7" s="53" t="str">
        <f>IF(JJ7&lt;&gt;"",AVERAGE(IF(AND($G7="3",JJ7&lt;&gt;""),HLOOKUP(JJ7,Points_Table_Modified,IF(KG7&gt;=6,8,KG7+2),FALSE),IF(JJ7&lt;&gt;"",HLOOKUP(JJ7,Points_Table,IF(KG7&gt;=6,8,KG7+2),FALSE),"")),JK7),JK7)</f>
        <v/>
      </c>
      <c r="JM7" s="51" t="str">
        <f>IF(AND($G7="3",JB7&lt;&gt;""),JB7,"")</f>
        <v/>
      </c>
      <c r="JN7" s="52" t="str">
        <f>IF(AND(JB7&lt;&gt;"",$G7="3"),_xlfn.RANK.EQ(JB7,$JM$6:$JM$89),"")</f>
        <v/>
      </c>
      <c r="JO7" s="52" t="str">
        <f>IF(IF(JN7&lt;&gt;"",IF(MAX(COUNTIF($JN$6:$JN$89,$JN$6:$JN$89))&gt;1,"x",""),"")&lt;&gt;"",JN7+1,"")</f>
        <v/>
      </c>
      <c r="JP7" s="52" t="str">
        <f>IF(JN7&lt;&gt;"",IF($G7="3",IF(JB7&lt;&gt;"",IF(AND(JN7&lt;=20,JB7&gt;=$JM$92),HLOOKUP(JN7,Points_Table_Modified,IF(KG7&gt;=6,8,KG7+2),FALSE),0),""),IF(JB7&lt;&gt;"",IF(AND(JN7&lt;=10,JB7&gt;=$JM$92),HLOOKUP(JN7,Points_Table,IF(KG7&gt;=6,8,KG7+2),FALSE),0),"")),"")</f>
        <v/>
      </c>
      <c r="JQ7" s="53" t="str">
        <f>IF(JO7&lt;&gt;"",AVERAGE(IF(AND($G7="3",JO7&lt;&gt;""),HLOOKUP(JO7,Points_Table_Modified,IF(KG7&gt;=6,8,KG7+2),FALSE),IF(JO7&lt;&gt;"",HLOOKUP(JO7,Points_Table,IF(KG7&gt;=6,8,KG7+2),FALSE),"")),JP7),JP7)</f>
        <v/>
      </c>
      <c r="JR7" s="51" t="str">
        <f>IF(AND($G7="4",JB7&lt;&gt;""),JB7,"")</f>
        <v/>
      </c>
      <c r="JS7" s="52" t="str">
        <f>IF(AND(JB7&lt;&gt;"",G7="4"),_xlfn.RANK.EQ(JB7,$JR$6:$JR$89),"")</f>
        <v/>
      </c>
      <c r="JT7" s="52" t="str">
        <f>IF(IF(JS7&lt;&gt;"",IF(MAX(COUNTIF($JS$6:$JS$89,$JS$6:$JS$89))&gt;1,"x",""),"")&lt;&gt;"",JS7+1,"")</f>
        <v/>
      </c>
      <c r="JU7" s="52" t="str">
        <f>IF(JS7&lt;&gt;"",IF($G7="3",IF(JB7&lt;&gt;"",IF(AND(JS7&lt;=10,JB7&gt;=$JR$92),HLOOKUP(JS7,Points_Table_Modified,IF(KG7&gt;=6,8,KG7+2),FALSE),0),""),IF(JB7&lt;&gt;"",IF(AND(JS7&lt;=10,JB7&gt;=$JR$92),HLOOKUP(JS7,Points_Table,IF(KG7&gt;=6,8,KG7+2),FALSE),0),"")),"")</f>
        <v/>
      </c>
      <c r="JV7" s="53" t="str">
        <f>IF(JT7&lt;&gt;"",AVERAGE(IF(AND($G7="3",JT7&lt;&gt;""),HLOOKUP(JT7,Points_Table_Modified,IF(KG7&gt;=6,8,KG7+2),FALSE),IF(JT7&lt;&gt;"",HLOOKUP(JT7,Points_Table,IF(KG7&gt;=6,8,KG7+2),FALSE),"")),JU7),JU7)</f>
        <v/>
      </c>
      <c r="JW7" s="51" t="str">
        <f>IF(AND($G7="5",JB7&lt;&gt;""),JB7,"")</f>
        <v/>
      </c>
      <c r="JX7" s="52" t="str">
        <f>IF(AND(JB7&lt;&gt;"",$G7="5"),_xlfn.RANK.EQ(JB7,$JW$6:$JW$89),"")</f>
        <v/>
      </c>
      <c r="JY7" s="52" t="str">
        <f>IF(IF(JX7&lt;&gt;"",IF(MAX(COUNTIF($JX$6:$JX$89,$JX$6:$JX$89))&gt;1,"x",""),"")&lt;&gt;"",JX7+1,"")</f>
        <v/>
      </c>
      <c r="JZ7" s="52" t="str">
        <f>IF(JX7&lt;&gt;"",IF($G7="3",IF(JB7&lt;&gt;"",IF(AND(JX7&lt;=10,JB7&gt;=$JW$92),HLOOKUP(JX7,Points_Table_Modified,IF(KG7&gt;=6,8,KG7+2),FALSE),0),""),IF(JB7&lt;&gt;"",IF(AND(JX7&lt;=10,JB7&gt;=$JW$92),HLOOKUP(JX7,Points_Table,IF(KG7&gt;=6,8,KG7+2),FALSE),0),"")),"")</f>
        <v/>
      </c>
      <c r="KA7" s="53" t="str">
        <f>IF(JY7&lt;&gt;"",AVERAGE(IF(AND($G7="3",JY7&lt;&gt;""),HLOOKUP(JY7,Points_Table_Modified,IF(KG7&gt;=6,8,KG7+2),FALSE),IF(JY7&lt;&gt;"",HLOOKUP(JY7,Points_Table,IF(KG7&gt;=6,8,KG7+2),FALSE),"")),JZ7),JZ7)</f>
        <v/>
      </c>
      <c r="KB7" s="51" t="str">
        <f>IF(AND($G7="6",JB7&lt;&gt;""),JB7,"")</f>
        <v/>
      </c>
      <c r="KC7" s="52" t="str">
        <f>IF(AND(JB7&lt;&gt;"",$G7="6"),_xlfn.RANK.EQ(JB7,$KB$6:$KB$89),"")</f>
        <v/>
      </c>
      <c r="KD7" s="52" t="str">
        <f>IF(IF(KC7&lt;&gt;"",IF(MAX(COUNTIF($KC$6:$KC$89,$KC$6:$KC$89))&gt;1,"x",""),"")&lt;&gt;"",KC7+1,"")</f>
        <v/>
      </c>
      <c r="KE7" s="52" t="str">
        <f>IF(KC7&lt;&gt;"",IF($G7="3",IF(JB7&lt;&gt;"",IF(AND(KC7&lt;=10,JB7&gt;=$KB$92),HLOOKUP(KC7,Points_Table_Modified,IF(KG7&gt;=6,8,KG7+2),FALSE),0),""),IF(JB7&lt;&gt;"",IF(AND(KC7&lt;=10,JB7&gt;=$KB$92),HLOOKUP(KC7,Points_Table,IF(KG7&gt;=6,8,KG7+2),FALSE),0),"")),"")</f>
        <v/>
      </c>
      <c r="KF7" s="53" t="str">
        <f>IF(KD7&lt;&gt;"",AVERAGE(IF(AND($G7="3",KD7&lt;&gt;""),HLOOKUP(KD7,Points_Table_Modified,IF(KG7&gt;=6,8,KG7+2),FALSE),IF(KD7&lt;&gt;"",HLOOKUP(KD7,Points_Table,IF(KG7&gt;=6,8,KG7+2),FALSE),"")),KE7),KE7)</f>
        <v/>
      </c>
      <c r="KG7" s="57">
        <f>VLOOKUP($G7,Entries_D_Event,11,FALSE)</f>
        <v>0</v>
      </c>
      <c r="KH7" s="52" t="str">
        <f>CONCATENATE(KC7,JX7,JS7,JN7,JI7,JD7)</f>
        <v/>
      </c>
      <c r="KI7" s="118" t="str">
        <f>IF(KH7&lt;&gt;"",IF(AND($G7="3",JB7&lt;&gt;""),10,IF(JB7&lt;&gt;"",5,"")),"")</f>
        <v/>
      </c>
      <c r="KJ7" s="118">
        <f>_xlfn.NUMBERVALUE(IF(KH7&lt;&gt;"",CONCATENATE(KF7,KA7,JV7,JQ7,JL7,JG7),""))</f>
        <v>0</v>
      </c>
      <c r="KK7" s="56">
        <f>IFERROR(KI7+KJ7,0)</f>
        <v>0</v>
      </c>
      <c r="KL7" s="35"/>
      <c r="KM7" s="35"/>
      <c r="KN7" s="35"/>
      <c r="KO7" s="35"/>
      <c r="KP7" s="35"/>
      <c r="KQ7" s="35"/>
      <c r="KR7" s="35"/>
      <c r="KS7" s="35"/>
      <c r="KT7" s="35"/>
      <c r="KU7" s="35"/>
      <c r="KV7" s="35"/>
      <c r="KW7" s="35"/>
      <c r="KX7" s="35"/>
      <c r="KY7" s="35"/>
      <c r="KZ7" s="35"/>
      <c r="LA7" s="35"/>
      <c r="LB7" s="35"/>
      <c r="LC7" s="35"/>
      <c r="LD7" s="35"/>
      <c r="LE7" s="35"/>
      <c r="LF7" s="35"/>
      <c r="LG7" s="35"/>
      <c r="LH7" s="35"/>
      <c r="LI7" s="35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</row>
    <row r="8" spans="1:358" s="1" customFormat="1" x14ac:dyDescent="0.25">
      <c r="A8" s="35"/>
      <c r="B8" s="45">
        <v>3</v>
      </c>
      <c r="C8" s="46" t="s">
        <v>153</v>
      </c>
      <c r="D8" s="47" t="s">
        <v>95</v>
      </c>
      <c r="E8" s="50">
        <v>7325</v>
      </c>
      <c r="F8" s="109">
        <v>108</v>
      </c>
      <c r="G8" s="49" t="s">
        <v>56</v>
      </c>
      <c r="H8" s="50" t="str">
        <f>VLOOKUP($G8,Class_Description,2)</f>
        <v>Top Truck</v>
      </c>
      <c r="I8" s="187">
        <f>AS8+CC8+DM8+EW8+GG8+HQ8+JA8+KK8</f>
        <v>91</v>
      </c>
      <c r="J8" s="115">
        <v>266</v>
      </c>
      <c r="K8" s="102">
        <f>IF(AND(J8&lt;&gt;"",$G8="1"),J8,"")</f>
        <v>266</v>
      </c>
      <c r="L8" s="103">
        <f>IF(AND(J8&lt;&gt;"",$G8="1"),_xlfn.RANK.EQ(J8,$K$6:$K$89),"")</f>
        <v>3</v>
      </c>
      <c r="M8" s="103" t="str">
        <f>IF(G8="6",IF(IF(L8&lt;&gt;"",IF(MAX(COUNTIF($L$6:$L$89,$L$6:$L$89))&gt;1,"x",""),"")&lt;&gt;"",L8+1,""),IF(K8=0,"",IF(IF(L8&lt;&gt;"",IF(MAX(COUNTIF($L$6:$L$89,$L$6:$L$89))&gt;1,"x",""),"")&lt;&gt;"",L8+1,"")))</f>
        <v/>
      </c>
      <c r="N8" s="103">
        <f>IF(L8&lt;&gt;"",IF($G8="3",IF(AND(L8&lt;=20,J8&gt;=$K$92),HLOOKUP(L8,Points_Table_Modified,IF(AO8&gt;=6,8,AO8+2),FALSE),0),IF(AND(L8&lt;=10,J8&gt;=$K$92),HLOOKUP(L8,Points_Table,IF(AO8&gt;=6,8,AO8+2),FALSE),0)),"")</f>
        <v>20</v>
      </c>
      <c r="O8" s="103">
        <f>IF(M8&lt;&gt;"",AVERAGE(IF(AND($G8="3",M8&lt;&gt;""),HLOOKUP(M8,Points_Table_Modified,IF(AO8&gt;=6,8,AO8+2),FALSE),IF(M8&lt;&gt;"",HLOOKUP(M8,Points_Table,IF(AO8&gt;=6,8,AO8+2),FALSE),"")),N8),N8)</f>
        <v>20</v>
      </c>
      <c r="P8" s="102" t="str">
        <f>IF(AND(J8&lt;&gt;"",$G8="2"),J8,"")</f>
        <v/>
      </c>
      <c r="Q8" s="103" t="str">
        <f>IF(AND(J8&lt;&gt;"",$G8="2"),_xlfn.RANK.EQ(J8,$P$6:$P$89),"")</f>
        <v/>
      </c>
      <c r="R8" s="103" t="str">
        <f>IF(G8="6",IF(IF(Q8&lt;&gt;"",IF(MAX(COUNTIF($Q$6:$Q$89,$Q$6:$Q$89))&gt;1,"x",""),"")&lt;&gt;"",Q8+1,""),IF(P8=0,"",IF(IF(Q8&lt;&gt;"",IF(MAX(COUNTIF($Q$6:$Q$89,$Q$6:$Q$89))&gt;1,"x",""),"")&lt;&gt;"",Q8+1,"")))</f>
        <v/>
      </c>
      <c r="S8" s="103" t="str">
        <f>IF(Q8&lt;&gt;"",IF($G8="3",IF(J8&lt;&gt;"",IF(AND(Q8&lt;=10,J8&gt;=$P$92),HLOOKUP(Q8,Points_Table_Modified,IF(AO8&gt;=6,8,AO8+2),FALSE),0),""),IF(J8&lt;&gt;"",IF(AND(Q8&lt;=10,J8&gt;=$P$92),HLOOKUP(Q8,Points_Table,IF(AO8&gt;=6,8,AO8+2),FALSE),0),"")),"")</f>
        <v/>
      </c>
      <c r="T8" s="103" t="str">
        <f>IF(R8&lt;&gt;"",AVERAGE(IF(AND($G8="3",R8&lt;&gt;""),HLOOKUP(R8,Points_Table_Modified,IF(AO8&gt;=6,8,AO8+2),FALSE),IF(R8&lt;&gt;"",HLOOKUP(R8,Points_Table,IF(AO8&gt;=6,8,AO8+2),FALSE),"")),S8),S8)</f>
        <v/>
      </c>
      <c r="U8" s="102" t="str">
        <f>IF(AND(J8&lt;&gt;"",$G8="3"),J8,"")</f>
        <v/>
      </c>
      <c r="V8" s="103" t="str">
        <f>IF(AND(J8&lt;&gt;"",$G8="3"),_xlfn.RANK.EQ(J8,$U$6:$U$89),"")</f>
        <v/>
      </c>
      <c r="W8" s="103" t="str">
        <f>IF(G8="6",IF(IF(V8&lt;&gt;"",IF(MAX(COUNTIF($V$6:$V$89,$V$6:$V$89))&gt;1,"x",""),"")&lt;&gt;"",V8+1,""),IF(U8=0,"",IF(IF(V8&lt;&gt;"",IF(MAX(COUNTIF($V$6:$V$89,$V$6:$V$89))&gt;1,"x",""),"")&lt;&gt;"",V8+1,"")))</f>
        <v/>
      </c>
      <c r="X8" s="103" t="str">
        <f>IF(V8&lt;&gt;"",IF($G8="3",IF(J8&lt;&gt;"",IF(AND(V8&lt;=20,J8&gt;=$U$92),HLOOKUP(V8,Points_Table_Modified,IF(AO8&gt;=6,8,AO8+2),FALSE),0),""),IF(J8&lt;&gt;"",IF(AND(V8&lt;=10,$J8&gt;=$U$92),HLOOKUP(V8,Points_Table,IF(AO8&gt;=6,8,AO8+2),FALSE),0),"")),"")</f>
        <v/>
      </c>
      <c r="Y8" s="103" t="str">
        <f>IF(W8&lt;&gt;"",AVERAGE(IF(AND($G8="3",W8&lt;&gt;""),HLOOKUP(W8,Points_Table_Modified,IF(AO8&gt;=6,8,AO8+2),FALSE),IF(W8&lt;&gt;"",HLOOKUP(W8,Points_Table,IF(AO8&gt;=6,8,AO8+2),FALSE),"")),X8),X8)</f>
        <v/>
      </c>
      <c r="Z8" s="102" t="str">
        <f>IF(AND(J8&lt;&gt;"",$G8="4"),J8,"")</f>
        <v/>
      </c>
      <c r="AA8" s="103" t="str">
        <f>IF(AND($J8&lt;&gt;"",G8="4"),_xlfn.RANK.EQ(J8,$Z$6:$Z$89),"")</f>
        <v/>
      </c>
      <c r="AB8" s="103" t="str">
        <f>IF($G8="6",IF(IF(AA8&lt;&gt;"",IF(MAX(COUNTIF($AA$6:$AA$89,$AA$6:$AA$89))&gt;1,"x",""),"")&lt;&gt;"",AA8+1,""),IF(Z8=0,"",IF(IF(AA8&lt;&gt;"",IF(MAX(COUNTIF($AA$6:$AA$89,$AA$6:$AA$89))&gt;1,"x",""),"")&lt;&gt;"",AA8+1,"")))</f>
        <v/>
      </c>
      <c r="AC8" s="103" t="str">
        <f>IF(AA8&lt;&gt;"",IF($G8="3",IF(J8&lt;&gt;"",IF(AND(AA8&lt;=10,J8&gt;=$Z$92),HLOOKUP(AA8,Points_Table_Modified,IF(AO8&gt;=6,8,AO8+2),FALSE),0),""),IF(J8&lt;&gt;"",IF(AND(AA8&lt;=10,J8&gt;=$Z$92),HLOOKUP(AA8,Points_Table,IF(AO8&gt;=6,8,AO8+2),FALSE),0),"")),"")</f>
        <v/>
      </c>
      <c r="AD8" s="103" t="str">
        <f>IF(AB8&lt;&gt;"",AVERAGE(IF(AND($G8="3",AB8&lt;&gt;""),HLOOKUP(AB8,Points_Table_Modified,IF(AO8&gt;=6,8,AO8+2),FALSE),IF(AB8&lt;&gt;"",HLOOKUP(AB8,Points_Table,IF(AO8&gt;=6,8,AO8+2),FALSE),"")),AC8),AC8)</f>
        <v/>
      </c>
      <c r="AE8" s="102" t="str">
        <f>IF(AND(J8&lt;&gt;"",$G8="5"),J8,"")</f>
        <v/>
      </c>
      <c r="AF8" s="103" t="str">
        <f>IF(AND(J8&lt;&gt;"",$G8="5"),_xlfn.RANK.EQ(J8,$AE$6:$AE$89),"")</f>
        <v/>
      </c>
      <c r="AG8" s="103" t="str">
        <f>IF($G8="6",IF(IF(AF8&lt;&gt;"",IF(MAX(COUNTIF($AF$6:$AF$89,$AF$6:$AF$89))&gt;1,"x",""),"")&lt;&gt;"",AF8+1,""),IF(AE8=0,"",IF(IF(AF8&lt;&gt;"",IF(MAX(COUNTIF($AF$6:$AF$89,$AF$6:$AF$89))&gt;1,"x",""),"")&lt;&gt;"",AF8+1,"")))</f>
        <v/>
      </c>
      <c r="AH8" s="103" t="str">
        <f>IF(AF8&lt;&gt;"",IF($G8="3",IF(J8&lt;&gt;"",IF(AND(AF8&lt;=10,J8&gt;=$AE$92),HLOOKUP(AF8,Points_Table_Modified,IF(AO8&gt;=6,8,AO8+2),FALSE),0),""),IF(J8&lt;&gt;"",IF(AND(AF8&lt;=10,J8&gt;=$AE$92),HLOOKUP(AF8,Points_Table,IF(AO8&gt;=6,8,AO8+2),FALSE),0),"")),"")</f>
        <v/>
      </c>
      <c r="AI8" s="103" t="str">
        <f>IF(AG8&lt;&gt;"",AVERAGE(IF(AND($G8="3",AG8&lt;&gt;""),HLOOKUP(AG8,Points_Table_Modified,IF(AO8&gt;=6,8,AO8+2),FALSE),IF(AG8&lt;&gt;"",HLOOKUP(AG8,Points_Table,IF(AO8&gt;=6,8,AO8+2),FALSE),"")),AH8),AH8)</f>
        <v/>
      </c>
      <c r="AJ8" s="102" t="str">
        <f>IF(AND(J8&lt;&gt;"",$G8="6"),J8,"")</f>
        <v/>
      </c>
      <c r="AK8" s="103" t="str">
        <f>IF(AND(J8&lt;&gt;"",$G8="6"),_xlfn.RANK.EQ(J8,$AJ$6:$AJ$89),"")</f>
        <v/>
      </c>
      <c r="AL8" s="103" t="str">
        <f>IF(G8="6",IF(IF(AK8&lt;&gt;"",IF(MAX(COUNTIF($AK$6:$AK$89,$AK$6:$AK$89))&gt;1,"x",""),"")&lt;&gt;"",AK8+1,""),IF(AJ8=0,"",IF(IF(AK8&lt;&gt;"",IF(MAX(COUNTIF($AK$6:$AK$89,$AK$6:$AK$89))&gt;1,"x",""),"")&lt;&gt;"",AK8+1,"")))</f>
        <v/>
      </c>
      <c r="AM8" s="103" t="str">
        <f>IF(AK8&lt;&gt;"",IF($G8="3",IF(J8&lt;&gt;"",IF(AND(AK8&lt;=10,J8&gt;=$AJ$92),HLOOKUP(AK8,Points_Table_Modified,IF(AO8&gt;=6,8,AO8+2),FALSE),0),""),IF(J8&lt;&gt;"",IF(AND(AK8&lt;=10,J8&gt;=$AJ$92),HLOOKUP(AK8,Points_Table,IF(AO8&gt;=6,8,AO8+2),FALSE),0),"")),"")</f>
        <v/>
      </c>
      <c r="AN8" s="136" t="str">
        <f>IF(AL8&lt;&gt;"",AVERAGE(IF(AND($G8="3",AL8&lt;&gt;""),HLOOKUP(AL8,Points_Table_Modified,IF(AO8&gt;=6,8,AO8+2),FALSE),IF(AL8&lt;&gt;"",HLOOKUP(AL8,Points_Table,IF(AO8&gt;=6,8,AO8+2),FALSE),"")),AM8),AM8)</f>
        <v/>
      </c>
      <c r="AO8" s="55">
        <f>VLOOKUP($G8,Entries_D_Event,4,FALSE)</f>
        <v>6</v>
      </c>
      <c r="AP8" s="52" t="str">
        <f>CONCATENATE(AK8,AF8,AA8,V8,Q8,L8)</f>
        <v>3</v>
      </c>
      <c r="AQ8" s="118">
        <f>IF(AP8&lt;&gt;"",IF(AND($G8="3",J8&lt;&gt;""),10,IF(J8&lt;&gt;"",5,"")),"")</f>
        <v>5</v>
      </c>
      <c r="AR8" s="118">
        <f>_xlfn.NUMBERVALUE(IF(AP8&lt;&gt;"",CONCATENATE(AN8,AI8,AD8,Y8,T8,O8),""))</f>
        <v>20</v>
      </c>
      <c r="AS8" s="56">
        <f>IFERROR(AQ8+AR8,0)</f>
        <v>25</v>
      </c>
      <c r="AT8" s="90">
        <v>450</v>
      </c>
      <c r="AU8" s="54">
        <f>IF(AND(AT8&lt;&gt;"",$G8="1"),AT8,"")</f>
        <v>450</v>
      </c>
      <c r="AV8" s="52">
        <f>IF(AND(AT8&lt;&gt;"",$G8="1"),_xlfn.RANK.EQ(AT8,$AU$6:$AU$89),"")</f>
        <v>2</v>
      </c>
      <c r="AW8" s="52" t="str">
        <f>IF(IF(AV8&lt;&gt;"",IF(MAX(COUNTIF($AV$6:$AV$89,$AV$6:$AV$89))&gt;1,"x",""),"")&lt;&gt;"",AV8+1,"")</f>
        <v/>
      </c>
      <c r="AX8" s="52">
        <f>IF(AV8&lt;&gt;"",IF($G8="3",IF(AT8&lt;&gt;"",IF(AND(AV8&lt;=10,AT8&gt;=$AU$92),HLOOKUP(AV8,Points_Table_Modified,IF(BY8&gt;=6,8,BY8+2),FALSE),0),""),IF(AT8&lt;&gt;"",IF(AND(AV8&lt;=10,AT8&gt;=$AU$92),HLOOKUP(AV8,Points_Table,IF(BY8&gt;=6,8,BY8+2),FALSE),0),"")),"")</f>
        <v>16</v>
      </c>
      <c r="AY8" s="53">
        <f>IF(AW8&lt;&gt;"",AVERAGE(IF(AND($G8="3",AW8&lt;&gt;""),HLOOKUP(AW8,Points_Table_Modified,IF(BY8&gt;=6,8,BY8+2),FALSE),IF(AW8&lt;&gt;"",HLOOKUP(AW8,Points_Table,IF(BY8&gt;=6,8,BY8+2),FALSE),"")),AX8),AX8)</f>
        <v>16</v>
      </c>
      <c r="AZ8" s="51" t="str">
        <f>IF(AND($G8="2",AT8&lt;&gt;""),AT8,"")</f>
        <v/>
      </c>
      <c r="BA8" s="52" t="str">
        <f>IF(AND(AT8&lt;&gt;"",$G8="2"),_xlfn.RANK.EQ(AT8,$AZ$6:$AZ$89),"")</f>
        <v/>
      </c>
      <c r="BB8" s="52" t="str">
        <f>IF(IF(BA8&lt;&gt;"",IF(MAX(COUNTIF($BA$6:$BA$89,$BA$6:$BA$89))&gt;1,"x",""),"")&lt;&gt;"",BA8+1,"")</f>
        <v/>
      </c>
      <c r="BC8" s="54" t="str">
        <f>IF(BA8&lt;&gt;"",IF($G8="3",IF(AT8&lt;&gt;"",IF(AND(BA8&lt;=10,AT8&gt;=$AZ$92),HLOOKUP(BA8,Points_Table_Modified,IF(BY8&gt;=6,8,BY8+2),FALSE),0),""),IF(AT8&lt;&gt;"",IF(AND(BA8&lt;=10,AT8&gt;=$AZ$92),HLOOKUP(BA8,Points_Table,IF(BY8&gt;=6,8,BY8+2),FALSE),0),"")),"")</f>
        <v/>
      </c>
      <c r="BD8" s="53" t="str">
        <f>IF(BB8&lt;&gt;"",AVERAGE(IF(AND($G8="3",BB8&lt;&gt;""),HLOOKUP(BB8,Points_Table_Modified,IF(BY8&gt;=6,8,BY8+2),FALSE),IF(BB8&lt;&gt;"",HLOOKUP(BB8,Points_Table,IF(BY8&gt;=6,8,BY8+2),FALSE),"")),BC8),BC8)</f>
        <v/>
      </c>
      <c r="BE8" s="51" t="str">
        <f>IF(AND($G8="3",AT8&lt;&gt;""),AT8,"")</f>
        <v/>
      </c>
      <c r="BF8" s="52" t="str">
        <f>IF(AND(AT8&lt;&gt;"",$G8="3"),_xlfn.RANK.EQ(AT8,$BE$6:$BE$89),"")</f>
        <v/>
      </c>
      <c r="BG8" s="52" t="str">
        <f>IF(IF(BF8&lt;&gt;"",IF(MAX(COUNTIF($BF$6:$BF$89,$BF$6:$BF$89))&gt;1,"x",""),"")&lt;&gt;"",BF8+1,"")</f>
        <v/>
      </c>
      <c r="BH8" s="52" t="str">
        <f>IF(BF8&lt;&gt;"",IF($G8="3",IF(AT8&lt;&gt;"",IF(AND(BF8&lt;=20,AT8&gt;=$BE$92),HLOOKUP(BF8,Points_Table_Modified,IF(BY8&gt;=6,8,BY8+2),FALSE),0),""),IF(AT8&lt;&gt;"",IF(AND(BF8&lt;=10,AT8&gt;=$BE$92),HLOOKUP(BF8,Points_Table,IF(BY8&gt;=6,8,BY8+2),FALSE),0),"")),"")</f>
        <v/>
      </c>
      <c r="BI8" s="53" t="str">
        <f>IF(BG8&lt;&gt;"",AVERAGE(IF(AND($G8="3",BG8&lt;&gt;""),HLOOKUP(BG8,Points_Table_Modified,IF(BY8&gt;=6,8,BY8+2),FALSE),IF(BG8&lt;&gt;"",HLOOKUP(BG8,Points_Table,IF(BY8&gt;=6,8,BY8+2),FALSE),"")),BH8),BH8)</f>
        <v/>
      </c>
      <c r="BJ8" s="51" t="str">
        <f>IF(AND($G8="4",AT8&lt;&gt;""),AT8,"")</f>
        <v/>
      </c>
      <c r="BK8" s="52" t="str">
        <f>IF(AND(AT8&lt;&gt;"",G8="4"),_xlfn.RANK.EQ(AT8,$BJ$6:$BJ$89),"")</f>
        <v/>
      </c>
      <c r="BL8" s="52" t="str">
        <f>IF(IF(BK8&lt;&gt;"",IF(MAX(COUNTIF($BK$6:$BK$89,$BK$6:$BK$89))&gt;1,"x",""),"")&lt;&gt;"",BK8+1,"")</f>
        <v/>
      </c>
      <c r="BM8" s="52" t="str">
        <f>IF(BK8&lt;&gt;"",IF($G8="3",IF(AT8&lt;&gt;"",IF(AND(BK8&lt;=10,AT8&gt;=$BJ$92),HLOOKUP(BK8,Points_Table_Modified,IF(BY8&gt;=6,8,BY8+2),FALSE),0),""),IF(AT8&lt;&gt;"",IF(AND(BK8&lt;=10,AT8&gt;=$BJ$92),HLOOKUP(BK8,Points_Table,IF(BY8&gt;=6,8,BY8+2),FALSE),0),"")),"")</f>
        <v/>
      </c>
      <c r="BN8" s="53" t="str">
        <f>IF(BL8&lt;&gt;"",AVERAGE(IF(AND($G8="3",BL8&lt;&gt;""),HLOOKUP(BL8,Points_Table_Modified,IF(BY8&gt;=6,8,BY8+2),FALSE),IF(BL8&lt;&gt;"",HLOOKUP(BL8,Points_Table,IF(BY8&gt;=6,8,BY8+2),FALSE),"")),BM8),BM8)</f>
        <v/>
      </c>
      <c r="BO8" s="51" t="str">
        <f>IF(AND($G8="5",AT8&lt;&gt;""),AT8,"")</f>
        <v/>
      </c>
      <c r="BP8" s="52" t="str">
        <f>IF(AND(AT8&lt;&gt;"",$G8="5"),_xlfn.RANK.EQ(AT8,$BO$6:$BO$89),"")</f>
        <v/>
      </c>
      <c r="BQ8" s="52" t="str">
        <f>IF(IF(BP8&lt;&gt;"",IF(MAX(COUNTIF($BP$6:$BP$89,$BP$6:$BP$89))&gt;1,"x",""),"")&lt;&gt;"",BP8+1,"")</f>
        <v/>
      </c>
      <c r="BR8" s="52" t="str">
        <f>IF(BP8&lt;&gt;"",IF($G8="3",IF(AT8&lt;&gt;"",IF(AND(BP8&lt;=10,AT8&gt;=$BO$92),HLOOKUP(BP8,Points_Table_Modified,IF(BY8&gt;=6,8,BY8+2),FALSE),0),""),IF(AT8&lt;&gt;"",IF(AND(BP8&lt;=10,AT8&gt;=$BO$92),HLOOKUP(BP8,Points_Table,IF(BY8&gt;=6,8,BY8+2),FALSE),0),"")),"")</f>
        <v/>
      </c>
      <c r="BS8" s="53" t="str">
        <f>IF(BQ8&lt;&gt;"",AVERAGE(IF(AND($G8="3",BQ8&lt;&gt;""),HLOOKUP(BQ8,Points_Table_Modified,IF(BY8&gt;=6,8,BY8+2),FALSE),IF(BQ8&lt;&gt;"",HLOOKUP(BQ8,Points_Table,IF(BY8&gt;=6,8,BY8+2),FALSE),"")),BR8),BR8)</f>
        <v/>
      </c>
      <c r="BT8" s="51" t="str">
        <f>IF(AND($G8="6",AT8&lt;&gt;""),AT8,"")</f>
        <v/>
      </c>
      <c r="BU8" s="52" t="str">
        <f>IF(AND(AT8&lt;&gt;"",$G8="6"),_xlfn.RANK.EQ(AT8,$BT$6:$BT$89),"")</f>
        <v/>
      </c>
      <c r="BV8" s="52" t="str">
        <f>IF(IF(BU8&lt;&gt;"",IF(MAX(COUNTIF($BU$6:$BU$89,$BU$6:$BU$89))&gt;1,"x",""),"")&lt;&gt;"",BU8+1,"")</f>
        <v/>
      </c>
      <c r="BW8" s="52" t="str">
        <f>IF(BU8&lt;&gt;"",IF($G8="3",IF(AT8&lt;&gt;"",IF(AND(BU8&lt;=10,AT8&gt;=$BT$92),HLOOKUP(BU8,Points_Table_Modified,IF(BY8&gt;=6,8,BY8+2),FALSE),0),""),IF(AT8&lt;&gt;"",IF(AND(BU8&lt;=10,AT8&gt;=$BT$92),HLOOKUP(BU8,Points_Table,IF(BY8&gt;=6,8,BY8+2),FALSE),0),"")),"")</f>
        <v/>
      </c>
      <c r="BX8" s="53" t="str">
        <f>IF(BV8&lt;&gt;"",AVERAGE(IF(AND($G8="3",BV8&lt;&gt;""),HLOOKUP(BV8,Points_Table_Modified,IF(BY8&gt;=6,8,BY8+2),FALSE),IF(BV8&lt;&gt;"",HLOOKUP(BV8,Points_Table,IF(BY8&gt;=6,8,BY8+2),FALSE),"")),BW8),BW8)</f>
        <v/>
      </c>
      <c r="BY8" s="55">
        <f>VLOOKUP($G8,Entries_D_Event,5,FALSE)</f>
        <v>4</v>
      </c>
      <c r="BZ8" s="52" t="str">
        <f>CONCATENATE(BU8,BP8,BK8,BF8,BA8,AV8)</f>
        <v>2</v>
      </c>
      <c r="CA8" s="118">
        <f>IF(BZ8&lt;&gt;"",IF(AND($G8="3",AT8&lt;&gt;""),10,IF(AT8&lt;&gt;"",5,"")),"")</f>
        <v>5</v>
      </c>
      <c r="CB8" s="118">
        <f>_xlfn.NUMBERVALUE(IF(BZ8&lt;&gt;"",CONCATENATE(BX8,BS8,BN8,BI8,BD8,AY8),""))</f>
        <v>16</v>
      </c>
      <c r="CC8" s="56">
        <f>IFERROR(CA8+CB8,0)</f>
        <v>21</v>
      </c>
      <c r="CD8" s="90">
        <v>275</v>
      </c>
      <c r="CE8" s="54">
        <f>IF(AND($G8="1",CD8&lt;&gt;""),CD8,"")</f>
        <v>275</v>
      </c>
      <c r="CF8" s="52">
        <f>IF(AND(CD8&lt;&gt;"",$G8="1"),_xlfn.RANK.EQ(CD8,$CE$6:$CE$89),"")</f>
        <v>2</v>
      </c>
      <c r="CG8" s="52" t="str">
        <f>IF(IF(CF8&lt;&gt;"",IF(MAX(COUNTIF($CF$6:$CF$89,$CF$6:$CF$89))&gt;1,"x",""),"")&lt;&gt;"",CF8+1,"")</f>
        <v/>
      </c>
      <c r="CH8" s="52">
        <f>IF(CF8&lt;&gt;"",IF($G8="3",IF(CD8&lt;&gt;"",IF(AND(CF8&lt;=10,CD8&gt;=$CE$92),HLOOKUP(CF8,Points_Table_Modified,IF(DI8&gt;=6,8,DI8+2),FALSE),0),""),IF(CD8&lt;&gt;"",IF(AND(CF8&lt;=10,CD8&gt;=$CE$92),HLOOKUP(CF8,Points_Table,IF(DI8&gt;=6,8,DI8+2),FALSE),0),"")),"")</f>
        <v>25</v>
      </c>
      <c r="CI8" s="53">
        <f>IF(CG8&lt;&gt;"",AVERAGE(IF(AND($G8="3",CG8&lt;&gt;""),HLOOKUP(CG8,Points_Table_Modified,IF(DI8&gt;=6,8,DI8+2),FALSE),IF(CG8&lt;&gt;"",HLOOKUP(CG8,Points_Table,IF(DI8&gt;=6,8,DI8+2),FALSE),"")),CH8),CH8)</f>
        <v>25</v>
      </c>
      <c r="CJ8" s="51" t="str">
        <f>IF(AND($G8="2",CD8&lt;&gt;""),CD8,"")</f>
        <v/>
      </c>
      <c r="CK8" s="52" t="str">
        <f>IF(AND(CD8&lt;&gt;"",$G8="2"),_xlfn.RANK.EQ(CD8,$CJ$6:$CJ$89),"")</f>
        <v/>
      </c>
      <c r="CL8" s="52" t="str">
        <f>IF(IF(CK8&lt;&gt;"",IF(MAX(COUNTIF($CK$6:$CK$89,$CK$6:$CK$89))&gt;1,"x",""),"")&lt;&gt;"",CK8+1,"")</f>
        <v/>
      </c>
      <c r="CM8" s="54" t="str">
        <f>IF(CK8&lt;&gt;"",IF($G8="3",IF(CD8&lt;&gt;"",IF(AND(CK8&lt;=10,CD8&gt;=$CJ$92),HLOOKUP(CK8,Points_Table_Modified,IF(DI8&gt;=6,8,DI8+2),FALSE),0),""),IF(CD8&lt;&gt;"",IF(AND(CK8&lt;=10,CD8&gt;=$CJ$92),HLOOKUP(CK8,Points_Table,IF(DI8&gt;=6,8,DI8+2),FALSE),0),"")),"")</f>
        <v/>
      </c>
      <c r="CN8" s="53" t="str">
        <f>IF(CL8&lt;&gt;"",AVERAGE(IF(AND($G8="3",CL8&lt;&gt;""),HLOOKUP(CL8,Points_Table_Modified,IF(DI8&gt;=6,8,DI8+2),FALSE),IF(CL8&lt;&gt;"",HLOOKUP(CL8,Points_Table,IF(DI8&gt;=6,8,DI8+2),FALSE),"")),CM8),CM8)</f>
        <v/>
      </c>
      <c r="CO8" s="51" t="str">
        <f>IF(AND($G8="3",CD8&lt;&gt;""),CD8,"")</f>
        <v/>
      </c>
      <c r="CP8" s="52" t="str">
        <f>IF(AND(CD8&lt;&gt;"",$G8="3"),_xlfn.RANK.EQ(CD8,$CO$6:$CO$89),"")</f>
        <v/>
      </c>
      <c r="CQ8" s="52" t="str">
        <f>IF(IF(CP8&lt;&gt;"",IF(MAX(COUNTIF($CP8:$CP$89,$CP$6:$CP$89))&gt;1,"x",""),"")&lt;&gt;"",CP8+1,"")</f>
        <v/>
      </c>
      <c r="CR8" s="52" t="str">
        <f>IF(CP8&lt;&gt;"",IF($G8="3",IF(CD8&lt;&gt;"",IF(AND(CP8&lt;=20,CD8&gt;=$CO$92),HLOOKUP(CP8,Points_Table_Modified,IF(DI8&gt;=6,8,DI8+2),FALSE),0),""),IF(CD8&lt;&gt;"",IF(AND(CP8&lt;=10,CD8&gt;=$CO$92),HLOOKUP(CP8,Points_Table,IF(DI8&gt;=6,8,DI8+2),FALSE),0),"")),"")</f>
        <v/>
      </c>
      <c r="CS8" s="53" t="str">
        <f>IF(CQ8&lt;&gt;"",AVERAGE(IF(AND($G8="3",CQ8&lt;&gt;""),HLOOKUP(CQ8,Points_Table_Modified,IF(DI8&gt;=6,8,DI8+2),FALSE),IF(CQ8&lt;&gt;"",HLOOKUP(CQ8,Points_Table,IF(DI8&gt;=6,8,DI8+2),FALSE),"")),CR8),CR8)</f>
        <v/>
      </c>
      <c r="CT8" s="51" t="str">
        <f>IF(AND($G8="4",CD8&lt;&gt;""),CD8,"")</f>
        <v/>
      </c>
      <c r="CU8" s="52" t="str">
        <f>IF(AND(CD8&lt;&gt;"",G8="4"),_xlfn.RANK.EQ(CD8,$CT$6:$CT$89),"")</f>
        <v/>
      </c>
      <c r="CV8" s="52" t="str">
        <f>IF(IF(CU8&lt;&gt;"",IF(MAX(COUNTIF($CU$6:$CU$89,$CU$6:$CU$89))&gt;1,"x",""),"")&lt;&gt;"",CU8+1,"")</f>
        <v/>
      </c>
      <c r="CW8" s="52" t="str">
        <f>IF(CU8&lt;&gt;"",IF($G8="3",IF(CD8&lt;&gt;"",IF(AND(CU8&lt;=10,CD8&gt;=$CT$92),HLOOKUP(CU8,Points_Table_Modified,IF(DI8&gt;=6,8,DI8+2),FALSE),0),""),IF(CD8&lt;&gt;"",IF(AND(CU8&lt;=10,CD8&gt;=$CT$92),HLOOKUP(CU8,Points_Table,IF(DI8&gt;=6,8,DI8+2),FALSE),0),"")),"")</f>
        <v/>
      </c>
      <c r="CX8" s="53" t="str">
        <f>IF(CV8&lt;&gt;"",AVERAGE(IF(AND($G8="3",CV8&lt;&gt;""),HLOOKUP(CV8,Points_Table_Modified,IF(DI8&gt;=6,8,DI8+2),FALSE),IF(CV8&lt;&gt;"",HLOOKUP(CV8,Points_Table,IF(DI8&gt;=6,8,DI8+2),FALSE),"")),CW8),CW8)</f>
        <v/>
      </c>
      <c r="CY8" s="51" t="str">
        <f>IF(AND($G8="5",CD8&lt;&gt;""),CD8,"")</f>
        <v/>
      </c>
      <c r="CZ8" s="52" t="str">
        <f>IF(AND(CD8&lt;&gt;"",$G8="5"),_xlfn.RANK.EQ(CD8,$CY$6:$CY$89),"")</f>
        <v/>
      </c>
      <c r="DA8" s="52" t="str">
        <f>IF(IF(CZ8&lt;&gt;"",IF(MAX(COUNTIF($CZ$6:$CZ$89,$CZ$6:$CZ$89))&gt;1,"x",""),"")&lt;&gt;"",CZ8+1,"")</f>
        <v/>
      </c>
      <c r="DB8" s="52" t="str">
        <f>IF(CZ8&lt;&gt;"",IF($G8="3",IF(CD8&lt;&gt;"",IF(AND(CZ8&lt;=10,CD8&gt;=$CY$92),HLOOKUP(CZ8,Points_Table_Modified,IF(DI8&gt;=6,8,DI8+2),FALSE),0),""),IF(CD8&lt;&gt;"",IF(AND(CZ8&lt;=10,CD8&gt;=$CY$92),HLOOKUP(CZ8,Points_Table,IF(DI8&gt;=6,8,DI8+2),FALSE),0),"")),"")</f>
        <v/>
      </c>
      <c r="DC8" s="53" t="str">
        <f>IF(DA8&lt;&gt;"",AVERAGE(IF(AND($G8="3",DA8&lt;&gt;""),HLOOKUP(DA8,Points_Table_Modified,IF(DI8&gt;=6,8,DI8+2),FALSE),IF(DA8&lt;&gt;"",HLOOKUP(DA8,Points_Table,IF(DI8&gt;=6,8,DI8+2),FALSE),"")),DB8),DB8)</f>
        <v/>
      </c>
      <c r="DD8" s="51" t="str">
        <f>IF(AND($G8="6",CD8&lt;&gt;""),CD8,"")</f>
        <v/>
      </c>
      <c r="DE8" s="52" t="str">
        <f>IF(AND(CD8&lt;&gt;"",$G8="6"),_xlfn.RANK.EQ(CD8,$DD$6:$DD$89),"")</f>
        <v/>
      </c>
      <c r="DF8" s="52" t="str">
        <f>IF(IF(DE8&lt;&gt;"",IF(MAX(COUNTIF($DE$6:$DE$89,$DE$6:$DE$89))&gt;1,"x",""),"")&lt;&gt;"",DE8+1,"")</f>
        <v/>
      </c>
      <c r="DG8" s="52" t="str">
        <f>IF(DE8&lt;&gt;"",IF($G8="3",IF(CD8&lt;&gt;"",IF(AND(DE8&lt;=10,CD8&gt;=$DD$92),HLOOKUP(DE8,Points_Table_Modified,IF(DI8&gt;=6,8,DI8+2),FALSE),0),""),IF(CD8&lt;&gt;"",IF(AND(DE8&lt;=10,CD8&gt;=$DD$92),HLOOKUP(DE8,Points_Table,IF(DI8&gt;=6,8,DI8+2),FALSE),0),"")),"")</f>
        <v/>
      </c>
      <c r="DH8" s="53" t="str">
        <f>IF(DF8&lt;&gt;"",AVERAGE(IF(AND($G8="3",DF8&lt;&gt;""),HLOOKUP(DF8,Points_Table_Modified,IF(DI8&gt;=6,8,DI8+2),FALSE),IF(DF8&lt;&gt;"",HLOOKUP(DF8,Points_Table,IF(DI8&gt;=6,8,DI8+2),FALSE),"")),DG8),DG8)</f>
        <v/>
      </c>
      <c r="DI8" s="55">
        <f>VLOOKUP($G8,Entries_D_Event,6,FALSE)</f>
        <v>7</v>
      </c>
      <c r="DJ8" s="52" t="str">
        <f>CONCATENATE(DE8,CZ8,CU8,CP8,CK8,CF8)</f>
        <v>2</v>
      </c>
      <c r="DK8" s="52">
        <f>IF(DJ8&lt;&gt;"",IF(AND($G8="3",CD8&lt;&gt;""),10,IF(CD8&lt;&gt;"",5,"")),"")</f>
        <v>5</v>
      </c>
      <c r="DL8" s="118">
        <f>_xlfn.NUMBERVALUE(IF(DJ8&lt;&gt;"",CONCATENATE(DH8,DC8,CX8,CS8,CN8,CI8),""))</f>
        <v>25</v>
      </c>
      <c r="DM8" s="56">
        <f>IFERROR(DK8+DL8,0)</f>
        <v>30</v>
      </c>
      <c r="DN8" s="90">
        <v>236</v>
      </c>
      <c r="DO8" s="52">
        <f>IF(AND($G8="1",DN8&lt;&gt;""),DN8,"")</f>
        <v>236</v>
      </c>
      <c r="DP8" s="52">
        <f>IF(AND(DN8&lt;&gt;"",$G8="1"),_xlfn.RANK.EQ(DN8,$DO$6:$DO$89),"")</f>
        <v>6</v>
      </c>
      <c r="DQ8" s="52" t="str">
        <f>IF(IF(DP8&lt;&gt;"",IF(MAX(COUNTIF($DP$6:$DP$89,$DP$6:$DP$89))&gt;1,"x",""),"")&lt;&gt;"",DP8+1,"")</f>
        <v/>
      </c>
      <c r="DR8" s="52">
        <f>IF(DP8&lt;&gt;"",IF($G8="3",IF(DN8&lt;&gt;"",IF(AND(DP8&lt;=10,DN8&gt;=$DO$92),HLOOKUP(DP8,Points_Table_Modified,IF(ES8&gt;=6,8,ES8+2),FALSE),0),""),IF(DN8&lt;&gt;"",IF(AND(DP8&lt;=10,DN8&gt;=$DO$92),HLOOKUP(DP8,Points_Table,IF(ES8&gt;=6,8,ES8+2),FALSE),0),"")),"")</f>
        <v>10</v>
      </c>
      <c r="DS8" s="53">
        <f>IF(DQ8&lt;&gt;"",AVERAGE(IF(AND($G8="3",DQ8&lt;&gt;""),HLOOKUP(DQ8,Points_Table_Modified,IF(ES8&gt;=6,8,ES8+2),FALSE),IF(DQ8&lt;&gt;"",HLOOKUP(DQ8,Points_Table,IF(ES8&gt;=6,8,ES8+2),FALSE),"")),DR8),DR8)</f>
        <v>10</v>
      </c>
      <c r="DT8" s="51" t="str">
        <f>IF(AND($G8="2",DN8&lt;&gt;""),DN8,"")</f>
        <v/>
      </c>
      <c r="DU8" s="52" t="str">
        <f>IF(AND(DN8&lt;&gt;"",$G8="2"),_xlfn.RANK.EQ(DN8,$DT$6:$DT$89),"")</f>
        <v/>
      </c>
      <c r="DV8" s="52" t="str">
        <f>IF(IF(DU8&lt;&gt;"",IF(MAX(COUNTIF($DU$6:$DU$89,$DU$6:$DU$89))&gt;1,"x",""),"")&lt;&gt;"",DU8+1,"")</f>
        <v/>
      </c>
      <c r="DW8" s="54" t="str">
        <f>IF(DU8&lt;&gt;"",IF($G8="3",IF(DN8&lt;&gt;"",IF(AND(DU8&lt;=10,DN8&gt;=$DT$92),HLOOKUP(DU8,Points_Table_Modified,IF(ES8&gt;=6,8,ES8+2),FALSE),0),""),IF(DN8&lt;&gt;"",IF(AND(DU8&lt;=10,DN8&gt;=$DT$92),HLOOKUP(DU8,Points_Table,IF(ES8&gt;=6,8,ES8+2),FALSE),0),"")),"")</f>
        <v/>
      </c>
      <c r="DX8" s="53" t="str">
        <f>IF(DV8&lt;&gt;"",AVERAGE(IF(AND($G8="3",DV8&lt;&gt;""),HLOOKUP(DV8,Points_Table_Modified,IF(ES8&gt;=6,8,ES8+2),FALSE),IF(DV8&lt;&gt;"",HLOOKUP(DV8,Points_Table,IF(ES8&gt;=6,8,ES8+2),FALSE),"")),DW8),DW8)</f>
        <v/>
      </c>
      <c r="DY8" s="51" t="str">
        <f>IF(AND($G8="3",DN8&lt;&gt;""),DN8,"")</f>
        <v/>
      </c>
      <c r="DZ8" s="52" t="str">
        <f>IF(AND(DN8&lt;&gt;"",$G8="3"),_xlfn.RANK.EQ(DN8,$DY$6:$DY$89),"")</f>
        <v/>
      </c>
      <c r="EA8" s="52" t="str">
        <f>IF(IF(DZ8&lt;&gt;"",IF(MAX(COUNTIF($DZ$6:$DZ$89,$DZ$6:$DZ$89))&gt;1,"x",""),"")&lt;&gt;"",DZ8+1,"")</f>
        <v/>
      </c>
      <c r="EB8" s="52" t="str">
        <f>IF(DZ8&lt;&gt;"",IF($G8="3",IF(DN8&lt;&gt;"",IF(AND(DZ8&lt;=20,DN8&gt;=$DY$92),HLOOKUP(DZ8,Points_Table_Modified,IF(ES8&gt;=6,8,ES8+2),FALSE),0),""),IF(DN8&lt;&gt;"",IF(AND(DZ8&lt;=10,DN8&gt;=$DY$92),HLOOKUP(DZ8,Points_Table,IF(ES8&gt;=6,8,ES8+2),FALSE),0),"")),"")</f>
        <v/>
      </c>
      <c r="EC8" s="53" t="str">
        <f>IF(EA8&lt;&gt;"",AVERAGE(IF(AND($G8="3",EA8&lt;&gt;""),HLOOKUP(EA8,Points_Table_Modified,IF(ES8&gt;=6,8,ES8+2),FALSE),IF(EA8&lt;&gt;"",HLOOKUP(EA8,Points_Table,IF(ES8&gt;=6,8,ES8+2),FALSE),"")),EB8),EB8)</f>
        <v/>
      </c>
      <c r="ED8" s="51" t="str">
        <f>IF(AND($G8="4",DN8&lt;&gt;""),DN8,"")</f>
        <v/>
      </c>
      <c r="EE8" s="52" t="str">
        <f>IF(AND(DN8&lt;&gt;"",G8="4"),_xlfn.RANK.EQ(DN8,$ED$6:$ED$89),"")</f>
        <v/>
      </c>
      <c r="EF8" s="52" t="str">
        <f>IF(IF(EE8&lt;&gt;"",IF(MAX(COUNTIF($EE$6:$EE$89,$EE$6:$EE$89))&gt;1,"x",""),"")&lt;&gt;"",EE8+1,"")</f>
        <v/>
      </c>
      <c r="EG8" s="52" t="str">
        <f>IF(EE8&lt;&gt;"",IF($G8="3",IF(DN8&lt;&gt;"",IF(AND(EE8&lt;=10,DN8&gt;=$ED$92),HLOOKUP(EE8,Points_Table_Modified,IF(ES8&gt;=6,8,ES8+2),FALSE),0),""),IF(DN8&lt;&gt;"",IF(AND(EE8&lt;=10,DN8&gt;=$ED$92),HLOOKUP(EE8,Points_Table,IF(ES8&gt;=6,8,ES8+2),FALSE),0),"")),"")</f>
        <v/>
      </c>
      <c r="EH8" s="53" t="str">
        <f>IF(EF8&lt;&gt;"",AVERAGE(IF(AND($G8="3",EF8&lt;&gt;""),HLOOKUP(EF8,Points_Table_Modified,IF(ES8&gt;=6,8,ES8+2),FALSE),IF(EF8&lt;&gt;"",HLOOKUP(EF8,Points_Table,IF(ES8&gt;=6,8,ES8+2),FALSE),"")),EG8),EG8)</f>
        <v/>
      </c>
      <c r="EI8" s="51" t="str">
        <f>IF(AND($G8="5",DN8&lt;&gt;""),DN8,"")</f>
        <v/>
      </c>
      <c r="EJ8" s="52" t="str">
        <f>IF(AND(DN8&lt;&gt;"",$G8="5"),_xlfn.RANK.EQ(DN8,$EI$6:$EI$89),"")</f>
        <v/>
      </c>
      <c r="EK8" s="52" t="str">
        <f>IF(IF(EJ8&lt;&gt;"",IF(MAX(COUNTIF($EJ$6:$EJ$89,$EJ$6:$EJ$89))&gt;1,"x",""),"")&lt;&gt;"",EJ8+1,"")</f>
        <v/>
      </c>
      <c r="EL8" s="52" t="str">
        <f>IF(EJ8&lt;&gt;"",IF($G8="3",IF(DN8&lt;&gt;"",IF(AND(EJ8&lt;=10,DN8&gt;=$EI$92),HLOOKUP(EJ8,Points_Table_Modified,IF(ES8&gt;=6,8,ES8+2),FALSE),0),""),IF(DN8&lt;&gt;"",IF(AND(EJ8&lt;=10,DN8&gt;=$EI$92),HLOOKUP(EJ8,Points_Table,IF(ES8&gt;=6,8,ES8+2),FALSE),0),"")),"")</f>
        <v/>
      </c>
      <c r="EM8" s="53" t="str">
        <f>IF(EK8&lt;&gt;"",AVERAGE(IF(AND($G8="3",EK8&lt;&gt;""),HLOOKUP(EK8,Points_Table_Modified,IF(ES8&gt;=6,8,ES8+2),FALSE),IF(EK8&lt;&gt;"",HLOOKUP(EK8,Points_Table,IF(ES8&gt;=6,8,ES8+2),FALSE),"")),EL8),EL8)</f>
        <v/>
      </c>
      <c r="EN8" s="51" t="str">
        <f>IF(AND($G8="6",DN8&lt;&gt;""),DN8,"")</f>
        <v/>
      </c>
      <c r="EO8" s="52" t="str">
        <f>IF(AND(DN8&lt;&gt;"",$G8="6"),_xlfn.RANK.EQ(DN8,$EN$6:$EN$89),"")</f>
        <v/>
      </c>
      <c r="EP8" s="52" t="str">
        <f>IF(IF(EO8&lt;&gt;"",IF(MAX(COUNTIF($EO$6:$EO$89,$EO$6:$EO$89))&gt;1,"x",""),"")&lt;&gt;"",EO8+1,"")</f>
        <v/>
      </c>
      <c r="EQ8" s="52" t="str">
        <f>IF(EO8&lt;&gt;"",IF($G8="3",IF(DN8&lt;&gt;"",IF(AND(EO8&lt;=10,DN8&gt;=$EN$92),HLOOKUP(EO8,Points_Table_Modified,IF(ES8&gt;=6,8,ES8+2),FALSE),0),""),IF(DN8&lt;&gt;"",IF(AND(EO8&lt;=10,DN8&gt;=$EN$92),HLOOKUP(EO8,Points_Table,IF(ES8&gt;=6,8,ES8+2),FALSE),0),"")),"")</f>
        <v/>
      </c>
      <c r="ER8" s="53" t="str">
        <f>IF(EP8&lt;&gt;"",AVERAGE(IF(AND($G8="3",EP8&lt;&gt;""),HLOOKUP(EP8,Points_Table_Modified,IF(ES8&gt;=6,8,ES8+2),FALSE),IF(EP8&lt;&gt;"",HLOOKUP(EP8,Points_Table,IF(ES8&gt;=6,8,ES8+2),FALSE),"")),EQ8),EQ8)</f>
        <v/>
      </c>
      <c r="ES8" s="57">
        <f>VLOOKUP($G8,Entries_D_Event,7,FALSE)</f>
        <v>7</v>
      </c>
      <c r="ET8" s="52" t="str">
        <f>CONCATENATE(EO8,EJ8,EE8,DZ8,DU8,DP8)</f>
        <v>6</v>
      </c>
      <c r="EU8" s="118">
        <f>IF(ET8&lt;&gt;"",IF(AND($G8="3",DN8&lt;&gt;""),10,IF(DN8&lt;&gt;"",5,"")),"")</f>
        <v>5</v>
      </c>
      <c r="EV8" s="118">
        <f>_xlfn.NUMBERVALUE(IF(ET8&lt;&gt;"",CONCATENATE(ER8,EM8,EH8,EC8,DX8,DS8),""))</f>
        <v>10</v>
      </c>
      <c r="EW8" s="56">
        <f>IFERROR(EU8+EV8,0)</f>
        <v>15</v>
      </c>
      <c r="EX8" s="90"/>
      <c r="EY8" s="52" t="str">
        <f>IF(AND($G8="1",EX8&lt;&gt;""),EX8,"")</f>
        <v/>
      </c>
      <c r="EZ8" s="52" t="str">
        <f>IF(AND(EX8&lt;&gt;"",$G8="1"),_xlfn.RANK.EQ(EX8,$EY$6:$EY$89),"")</f>
        <v/>
      </c>
      <c r="FA8" s="52" t="str">
        <f>IF(IF(EZ8&lt;&gt;"",IF(MAX(COUNTIF($EZ$6:$EZ$89,$EZ$6:$EZ$89))&gt;1,"x",""),"")&lt;&gt;"",EZ8+1,"")</f>
        <v/>
      </c>
      <c r="FB8" s="52" t="str">
        <f>IF(EZ8&lt;&gt;"",IF($G8="3",IF(EX8&lt;&gt;"",IF(AND(EZ8&lt;=10,EX8&gt;=$EY$92),HLOOKUP(EZ8,Points_Table_Modified,IF(GC8&gt;=6,8,GC8+2),FALSE),0),""),IF(EX8&lt;&gt;"",IF(AND(EZ8&lt;=10,EX8&gt;=$EY$92),HLOOKUP(EZ8,Points_Table,IF(GC8&gt;=6,8,GC8+2),FALSE),0),"")),"")</f>
        <v/>
      </c>
      <c r="FC8" s="56" t="str">
        <f>IF(FB8&gt;0,IF(FA8&lt;&gt;"",AVERAGE(IF(AND($G8="3",FA8&lt;&gt;""),HLOOKUP(FA8,Points_Table_Modified,IF(GC8&gt;=6,8,GC8+2),FALSE),IF(FA8&lt;&gt;"",HLOOKUP(FA8,Points_Table,IF(GC8&gt;=6,8,GC8+2),FALSE),"")),FB8),FB8),0)</f>
        <v/>
      </c>
      <c r="FD8" s="51" t="str">
        <f>IF(AND($G8="2",EX8&lt;&gt;""),EX8,"")</f>
        <v/>
      </c>
      <c r="FE8" s="52" t="str">
        <f>IF(AND(EX8&lt;&gt;"",$G8="2"),_xlfn.RANK.EQ(EX8,$FD$6:$FD$89),"")</f>
        <v/>
      </c>
      <c r="FF8" s="52" t="str">
        <f>IF(IF(FE8&lt;&gt;"",IF(MAX(COUNTIF($FE$6:$FE$89,$FE$6:$FE$89))&gt;1,"x",""),"")&lt;&gt;"",FE8+1,"")</f>
        <v/>
      </c>
      <c r="FG8" s="54" t="str">
        <f>IF(FE8&lt;&gt;"",IF($G8="3",IF(EX8&lt;&gt;"",IF(AND(FE8&lt;=10,EX8&gt;=$FD$92),HLOOKUP(FE8,Points_Table_Modified,IF(GC8&gt;=6,8,GC8+2),FALSE),0),""),IF(EX8&lt;&gt;"",IF(AND(FE8&lt;=10,EX8&gt;=$FD$92),HLOOKUP(FE8,Points_Table,IF(GC8&gt;=6,8,GC8+2),FALSE),0),"")),"")</f>
        <v/>
      </c>
      <c r="FH8" s="56" t="str">
        <f>IF(FG8&gt;0,IF(FF8&lt;&gt;"",AVERAGE(IF(AND($G8="3",FF8&lt;&gt;""),HLOOKUP(FF8,Points_Table_Modified,IF(GC8&gt;=6,8,GC8+2),FALSE),IF(FF8&lt;&gt;"",HLOOKUP(FF8,Points_Table,IF(GC8&gt;=6,8,GC8+2),FALSE),"")),FG8),FG8),0)</f>
        <v/>
      </c>
      <c r="FI8" s="51" t="str">
        <f>IF(AND($G8="3",EX8&lt;&gt;""),EX8,"")</f>
        <v/>
      </c>
      <c r="FJ8" s="52" t="str">
        <f>IF(AND(EX8&lt;&gt;"",$G8="3"),_xlfn.RANK.EQ(EX8,$FI$6:$FI$89),"")</f>
        <v/>
      </c>
      <c r="FK8" s="52" t="str">
        <f>IF(IF(FJ8&lt;&gt;"",IF(MAX(COUNTIF($FJ$6:$FJ$89,$FJ$6:$FJ$89))&gt;1,"x",""),"")&lt;&gt;"",FJ8+1,"")</f>
        <v/>
      </c>
      <c r="FL8" s="52" t="str">
        <f>IF(FJ8&lt;&gt;"",IF($G8="3",IF(EX8&lt;&gt;"",IF(AND(FJ8&lt;=20,EX8&gt;=$FI$92),HLOOKUP(FJ8,Points_Table_Modified,IF(GC8&gt;=6,8,GC8+2),FALSE),0),""),IF(EX8&lt;&gt;"",IF(AND(FJ8&lt;=10,EX8&gt;=$FI$92),HLOOKUP(FJ8,Points_Table,IF(GC8&gt;=6,8,GC8+2),FALSE),0),"")),"")</f>
        <v/>
      </c>
      <c r="FM8" s="56" t="str">
        <f>IF(FL8&gt;0,IF(FK8&lt;&gt;"",AVERAGE(IF(AND($G8="3",FK8&lt;&gt;""),HLOOKUP(FK8,Points_Table_Modified,IF(GC8&gt;=6,8,GC8+2),FALSE),IF(FK8&lt;&gt;"",HLOOKUP(FK8,Points_Table,IF(GC8&gt;=6,8,GC8+2),FALSE),"")),FL8),FL8),0)</f>
        <v/>
      </c>
      <c r="FN8" s="51" t="str">
        <f>IF(AND($G8="4",EX8&lt;&gt;""),EX8,"")</f>
        <v/>
      </c>
      <c r="FO8" s="52" t="str">
        <f>IF(AND(EX8&lt;&gt;"",G8="4"),_xlfn.RANK.EQ(EX8,$FN$6:$FN$89),"")</f>
        <v/>
      </c>
      <c r="FP8" s="52" t="str">
        <f>IF(IF(FO8&lt;&gt;"",IF(MAX(COUNTIF($FO$6:$FO$89,$FO$6:$FO$89))&gt;1,"x",""),"")&lt;&gt;"",FO8+1,"")</f>
        <v/>
      </c>
      <c r="FQ8" s="52" t="str">
        <f>IF(FO8&lt;&gt;"",IF($G8="3",IF(EX8&lt;&gt;"",IF(AND(FO8&lt;=10,EX8&gt;=$FN$92),HLOOKUP(FO8,Points_Table_Modified,IF(GC8&gt;=6,8,GC8+2),FALSE),0),""),IF(EX8&lt;&gt;"",IF(AND(FO8&lt;=10,EX8&gt;=$FN$92),HLOOKUP(FO8,Points_Table,IF(GC8&gt;=6,8,GC8+2),FALSE),0),"")),"")</f>
        <v/>
      </c>
      <c r="FR8" s="56" t="str">
        <f>IF(FQ8&gt;0,IF(FP8&lt;&gt;"",AVERAGE(IF(AND($G8="3",FP8&lt;&gt;""),HLOOKUP(FP8,Points_Table_Modified,IF(GC8&gt;=6,8,GC8+2),FALSE),IF(FP8&lt;&gt;"",HLOOKUP(FP8,Points_Table,IF(GC8&gt;=6,8,GC8+2),FALSE),"")),FQ8),FQ8),0)</f>
        <v/>
      </c>
      <c r="FS8" s="51" t="str">
        <f>IF(AND($G8="5",EX8&lt;&gt;""),EX8,"")</f>
        <v/>
      </c>
      <c r="FT8" s="52" t="str">
        <f>IF(AND(EX8&lt;&gt;"",$G8="5"),_xlfn.RANK.EQ(EX8,$FS$6:$FS$89),"")</f>
        <v/>
      </c>
      <c r="FU8" s="52" t="str">
        <f>IF(IF(FT8&lt;&gt;"",IF(MAX(COUNTIF($FT$6:$FT$89,$FT$6:$FT$89))&gt;1,"x",""),"")&lt;&gt;"",FT8+1,"")</f>
        <v/>
      </c>
      <c r="FV8" s="52" t="str">
        <f>IF(FT8&lt;&gt;"",IF($G8="3",IF(EX8&lt;&gt;"",IF(AND(FT8&lt;=10,EX8&gt;=$FS$92),HLOOKUP(FT8,Points_Table_Modified,IF(GC8&gt;=6,8,GC8+2),FALSE),0),""),IF(EX8&lt;&gt;"",IF(AND(FT8&lt;=10,EX8&gt;=$FS$92),HLOOKUP(FT8,Points_Table,IF(GC8&gt;=6,8,GC8+2),FALSE),0),"")),"")</f>
        <v/>
      </c>
      <c r="FW8" s="56" t="str">
        <f>IF(FV8&gt;0,IF(FU8&lt;&gt;"",AVERAGE(IF(AND($G8="3",FU8&lt;&gt;""),HLOOKUP(FU8,Points_Table_Modified,IF(GC8&gt;=6,8,GC8+2),FALSE),IF(FU8&lt;&gt;"",HLOOKUP(FU8,Points_Table,IF(GC8&gt;=6,8,GC8+2),FALSE),"")),FV8),FV8),0)</f>
        <v/>
      </c>
      <c r="FX8" s="51" t="str">
        <f>IF(AND($G8="6",EX8&lt;&gt;""),EX8,"")</f>
        <v/>
      </c>
      <c r="FY8" s="52" t="str">
        <f>IF(AND(EX8&lt;&gt;"",$G8="6"),_xlfn.RANK.EQ(EX8,$FX$6:$FX$89),"")</f>
        <v/>
      </c>
      <c r="FZ8" s="52" t="str">
        <f>IF(IF(FY8&lt;&gt;"",IF(MAX(COUNTIF($FY$6:$FY$89,$FY$6:$FY$89))&gt;1,"x",""),"")&lt;&gt;"",FY8+1,"")</f>
        <v/>
      </c>
      <c r="GA8" s="52" t="str">
        <f>IF(FY8&lt;&gt;"",IF($G8="3",IF(EX8&lt;&gt;"",IF(AND(FY8&lt;=10,EX8&gt;=$FX$92),HLOOKUP(FY8,Points_Table_Modified,IF(GC8&gt;=6,8,GC8+2),FALSE),0),""),IF(EX8&lt;&gt;"",IF(AND(FY8&lt;=10,EX8&gt;=$FX$92),HLOOKUP(FY8,Points_Table,IF(GC8&gt;=6,8,GC8+2),FALSE),0),"")),"")</f>
        <v/>
      </c>
      <c r="GB8" s="56" t="str">
        <f>IF(GA8&gt;0,IF(FZ8&lt;&gt;"",AVERAGE(IF(AND($G8="3",FZ8&lt;&gt;""),HLOOKUP(FZ8,Points_Table_Modified,IF(GC8&gt;=6,8,GC8+2),FALSE),IF(FZ8&lt;&gt;"",HLOOKUP(FZ8,Points_Table,IF(GC8&gt;=6,8,GC8+2),FALSE),"")),GA8),GA8),0)</f>
        <v/>
      </c>
      <c r="GC8" s="57">
        <f>VLOOKUP($G8,Entries_D_Event,8,FALSE)</f>
        <v>0</v>
      </c>
      <c r="GD8" s="52" t="str">
        <f>CONCATENATE(FY8,FT8,FO8,FJ8,FE8,EZ8)</f>
        <v/>
      </c>
      <c r="GE8" s="118" t="str">
        <f>IF(GD8&lt;&gt;"",IF(AND($G8="3",EX8&lt;&gt;""),10,IF(EX8&lt;&gt;"",5,"")),"")</f>
        <v/>
      </c>
      <c r="GF8" s="118">
        <f>_xlfn.NUMBERVALUE(IF(GD8&lt;&gt;"",CONCATENATE(GB8,FW8,FR8,FM8,FH8,FC8),""))</f>
        <v>0</v>
      </c>
      <c r="GG8" s="56">
        <f>IFERROR(GE8+GF8,0)</f>
        <v>0</v>
      </c>
      <c r="GH8" s="90"/>
      <c r="GI8" s="52" t="str">
        <f>IF(AND($G8="1",GH8&lt;&gt;""),GH8,"")</f>
        <v/>
      </c>
      <c r="GJ8" s="52" t="str">
        <f>IF(AND(GH8&lt;&gt;"",$G8="1"),_xlfn.RANK.EQ(GH8,$GI$6:$GI$89),"")</f>
        <v/>
      </c>
      <c r="GK8" s="52" t="str">
        <f>IF(IF(GJ8&lt;&gt;"",IF(MAX(COUNTIF($GJ$6:$GJ$89,$GJ$6:$GJ$89))&gt;1,"x",""),"")&lt;&gt;"",GJ8+1,"")</f>
        <v/>
      </c>
      <c r="GL8" s="52" t="str">
        <f>IF(GJ8&lt;&gt;"",IF($G8="3",IF(GH8&lt;&gt;"",IF(AND(GJ8&lt;=10,GH8&gt;=$GI$92),HLOOKUP(GJ8,Points_Table_Modified,IF(HM8&gt;=6,8,HM8+2),FALSE),0),""),IF(GH8&lt;&gt;"",IF(AND(GJ8&lt;=10,GH8&gt;=$GI$92),HLOOKUP(GJ8,Points_Table,IF(HM8&gt;=6,8,HM8+2),FALSE),0),"")),"")</f>
        <v/>
      </c>
      <c r="GM8" s="53" t="str">
        <f>IF(GK8&lt;&gt;"",AVERAGE(IF(AND($G8="3",GK8&lt;&gt;""),HLOOKUP(GK8,Points_Table_Modified,IF(HM8&gt;=6,8,HM8+2),FALSE),IF(GK8&lt;&gt;"",HLOOKUP(GK8,Points_Table,IF(HM8&gt;=6,8,HM8+2),FALSE),"")),GL8),GL8)</f>
        <v/>
      </c>
      <c r="GN8" s="51" t="str">
        <f>IF(AND($G8="2",GH8&lt;&gt;""),GH8,"")</f>
        <v/>
      </c>
      <c r="GO8" s="52" t="str">
        <f>IF(AND(GH8&lt;&gt;"",$G8="2"),_xlfn.RANK.EQ(GH8,$GN$6:$GN$89),"")</f>
        <v/>
      </c>
      <c r="GP8" s="52" t="str">
        <f>IF(IF(GO8&lt;&gt;"",IF(MAX(COUNTIF($GO$6:$GO$89,$GO$6:$GO$89))&gt;1,"x",""),"")&lt;&gt;"",GO8+1,"")</f>
        <v/>
      </c>
      <c r="GQ8" s="54" t="str">
        <f>IF(GO8&lt;&gt;"",IF($G8="3",IF(GH8&lt;&gt;"",IF(AND(GO8&lt;=10,GH8&gt;=$GN$92),HLOOKUP(GO8,Points_Table_Modified,IF(HM8&gt;=6,8,HM8+2),FALSE),0),""),IF(GH8&lt;&gt;"",IF(AND(GO8&lt;=10,GH8&gt;=$GN$92),HLOOKUP(GO8,Points_Table,IF(HM8&gt;=6,8,HM8+2),FALSE),0),"")),"")</f>
        <v/>
      </c>
      <c r="GR8" s="53" t="str">
        <f>IF(GP8&lt;&gt;"",AVERAGE(IF(AND($G8="3",GP8&lt;&gt;""),HLOOKUP(GP8,Points_Table_Modified,IF(HM8&gt;=6,8,HM8+2),FALSE),IF(GP8&lt;&gt;"",HLOOKUP(GP8,Points_Table,IF(HM8&gt;=6,8,HM8+2),FALSE),"")),GQ8),GQ8)</f>
        <v/>
      </c>
      <c r="GS8" s="51" t="str">
        <f>IF(AND($G8="3",GH8&lt;&gt;""),GH8,"")</f>
        <v/>
      </c>
      <c r="GT8" s="52" t="str">
        <f>IF(AND(GH8&lt;&gt;"",$G8="3"),_xlfn.RANK.EQ(GH8,$GS$6:$GS$89),"")</f>
        <v/>
      </c>
      <c r="GU8" s="52" t="str">
        <f>IF(IF(GT8&lt;&gt;"",IF(MAX(COUNTIF($GT$6:$GT$89,$GT$6:$GT$89))&gt;1,"x",""),"")&lt;&gt;"",GT8+1,"")</f>
        <v/>
      </c>
      <c r="GV8" s="52" t="str">
        <f>IF(GT8&lt;&gt;"",IF($G8="3",IF(GH8&lt;&gt;"",IF(AND(GT8&lt;=20,GH8&gt;=$GS$92),HLOOKUP(GT8,Points_Table_Modified,IF(HM8&gt;=6,8,HM8+2),FALSE),0),""),IF(GH8&lt;&gt;"",IF(AND(GT8&lt;=10,GH8&gt;=$GS$92),HLOOKUP(GT8,Points_Table,IF(HM8&gt;=6,8,HM8+2),FALSE),0),"")),"")</f>
        <v/>
      </c>
      <c r="GW8" s="53" t="str">
        <f>IF(GU8&lt;&gt;"",AVERAGE(IF(AND($G8="3",GU8&lt;&gt;""),HLOOKUP(GU8,Points_Table_Modified,IF(HM8&gt;=6,8,HM8+2),FALSE),IF(GU8&lt;&gt;"",HLOOKUP(GU8,Points_Table,IF(HM8&gt;=6,8,HM8+2),FALSE),"")),GV8),GV8)</f>
        <v/>
      </c>
      <c r="GX8" s="51" t="str">
        <f>IF(AND($G8="4",GH8&lt;&gt;""),GH8,"")</f>
        <v/>
      </c>
      <c r="GY8" s="52" t="str">
        <f>IF(AND($GH8&lt;&gt;"",G8="4"),_xlfn.RANK.EQ(GH8,$GX$6:$GX$89),"")</f>
        <v/>
      </c>
      <c r="GZ8" s="52" t="str">
        <f>IF(IF(GY8&lt;&gt;"",IF(MAX(COUNTIF($GY$6:$GY$89,$GY$6:$GY$89))&gt;1,"x",""),"")&lt;&gt;"",GY8+1,"")</f>
        <v/>
      </c>
      <c r="HA8" s="52" t="str">
        <f>IF(GY8&lt;&gt;"",IF($G8="3",IF(GH8&lt;&gt;"",IF(AND(GY8&lt;=10,GH8&gt;=$GX$92),HLOOKUP(GY8,Points_Table_Modified,IF(HM8&gt;=6,8,HM8+2),FALSE),0),""),IF(GH8&lt;&gt;"",IF(AND(GY8&lt;=10,GH8&gt;=$GX$92),HLOOKUP(GY8,Points_Table,IF(HM8&gt;=6,8,HM8+2),FALSE),0),"")),"")</f>
        <v/>
      </c>
      <c r="HB8" s="53" t="str">
        <f>IF(GZ8&lt;&gt;"",AVERAGE(IF(AND($G8="3",GZ8&lt;&gt;""),HLOOKUP(GZ8,Points_Table_Modified,IF(HM8&gt;=6,8,HM8+2),FALSE),IF(GZ8&lt;&gt;"",HLOOKUP(GZ8,Points_Table,IF(HM8&gt;=6,8,HM8+2),FALSE),"")),HA8),HA8)</f>
        <v/>
      </c>
      <c r="HC8" s="51" t="str">
        <f>IF(AND($G8="5",GH8&lt;&gt;""),GH8,"")</f>
        <v/>
      </c>
      <c r="HD8" s="52" t="str">
        <f>IF(AND(GH8&lt;&gt;"",$G8="5"),_xlfn.RANK.EQ(GH8,$HC$6:$HC$89),"")</f>
        <v/>
      </c>
      <c r="HE8" s="52" t="str">
        <f>IF(IF(HD8&lt;&gt;"",IF(MAX(COUNTIF($HD$6:$HD$89,$HD$6:$HD$89))&gt;1,"x",""),"")&lt;&gt;"",HD8+1,"")</f>
        <v/>
      </c>
      <c r="HF8" s="52" t="str">
        <f>IF(HD8&lt;&gt;"",IF($G8="3",IF(GH8&lt;&gt;"",IF(AND(HD8&lt;=10,GH8&gt;=$HC$92),HLOOKUP(HD8,Points_Table_Modified,IF(HM8&gt;=6,8,HM8+2),FALSE),0),""),IF(GH8&lt;&gt;"",IF(AND(HD8&lt;=10,GH8&gt;=$HC$92),HLOOKUP(HD8,Points_Table,IF(HM8&gt;=6,8,HM8+2),FALSE),0),"")),"")</f>
        <v/>
      </c>
      <c r="HG8" s="53" t="str">
        <f>IF(HE8&lt;&gt;"",AVERAGE(IF(AND($G8="3",HE8&lt;&gt;""),HLOOKUP(HE8,Points_Table_Modified,IF(HM8&gt;=6,8,HM8+2),FALSE),IF(HE8&lt;&gt;"",HLOOKUP(HE8,Points_Table,IF(HM8&gt;=6,8,HM8+2),FALSE),"")),HF8),HF8)</f>
        <v/>
      </c>
      <c r="HH8" s="51" t="str">
        <f>IF(AND($G8="6",GH8&lt;&gt;""),GH8,"")</f>
        <v/>
      </c>
      <c r="HI8" s="52" t="str">
        <f>IF(AND(GH8&lt;&gt;"",$G8="6"),_xlfn.RANK.EQ(GH8,$HH$6:$HH$89),"")</f>
        <v/>
      </c>
      <c r="HJ8" s="52" t="str">
        <f>IF(IF(HI8&lt;&gt;"",IF(MAX(COUNTIF($HI$6:$HI$89,$HI$6:$HI$89))&gt;1,"x",""),"")&lt;&gt;"",HI8+1,"")</f>
        <v/>
      </c>
      <c r="HK8" s="52" t="str">
        <f>IF(HI8&lt;&gt;"",IF($G8="3",IF(GH8&lt;&gt;"",IF(AND(HI8&lt;=10,GH8&gt;=$HH$92),HLOOKUP(HI8,Points_Table_Modified,IF(HM8&gt;=6,8,HM8+2),FALSE),0),""),IF(GH8&lt;&gt;"",IF(AND(HI8&lt;=10,GH8&gt;=$HH$92),HLOOKUP(HI8,Points_Table,IF(HM8&gt;=6,8,HM8+2),FALSE),0),"")),"")</f>
        <v/>
      </c>
      <c r="HL8" s="53" t="str">
        <f>IF(HJ8&lt;&gt;"",AVERAGE(IF(AND($G8="3",HJ8&lt;&gt;""),HLOOKUP(HJ8,Points_Table_Modified,IF(HM8&gt;=6,8,HM8+2),FALSE),IF(HJ8&lt;&gt;"",HLOOKUP(HJ8,Points_Table,IF(HM8&gt;=6,8,HM8+2),FALSE),"")),HK8),HK8)</f>
        <v/>
      </c>
      <c r="HM8" s="57">
        <f>VLOOKUP($G8,Entries_D_Event,9,FALSE)</f>
        <v>0</v>
      </c>
      <c r="HN8" s="52" t="str">
        <f>CONCATENATE(HI8,HD8,GY8,GT8,GO8,GJ8)</f>
        <v/>
      </c>
      <c r="HO8" s="118" t="str">
        <f>IF(HN8&lt;&gt;"",IF(AND($G8="3",GH8&lt;&gt;""),10,IF(GH8&lt;&gt;"",5,"")),"")</f>
        <v/>
      </c>
      <c r="HP8" s="118">
        <f>_xlfn.NUMBERVALUE(IF(HN8&lt;&gt;"",CONCATENATE(HL8,HG8,HB8,GW8,GR8,GM8),""))</f>
        <v>0</v>
      </c>
      <c r="HQ8" s="56">
        <f>IFERROR(HO8+HP8,0)</f>
        <v>0</v>
      </c>
      <c r="HR8" s="90"/>
      <c r="HS8" s="52" t="str">
        <f>IF(AND($G8="1",HR8&lt;&gt;""),HR8,"")</f>
        <v/>
      </c>
      <c r="HT8" s="52" t="str">
        <f>IF(AND(HR8&lt;&gt;"",$G8="1"),_xlfn.RANK.EQ(HR8,$HS$6:$HS$89),"")</f>
        <v/>
      </c>
      <c r="HU8" s="52" t="str">
        <f>IF(IF(HT8&lt;&gt;"",IF(MAX(COUNTIF($HT$6:$HT$89,$HT$6:$HT$89))&gt;1,"x",""),"")&lt;&gt;"",HT8+1,"")</f>
        <v/>
      </c>
      <c r="HV8" s="52" t="str">
        <f>IF(HT8&lt;&gt;"",IF($G8="3",IF(HR8&lt;&gt;"",IF(AND(HT8&lt;=10,HR8&gt;=$HS$92),HLOOKUP(HT8,Points_Table_Modified,IF(IW8&gt;=6,8,IW8+2),FALSE),0),""),IF(HR8&lt;&gt;"",IF(AND(HT8&lt;=10,HR8&gt;=$HS$92),HLOOKUP(HT8,Points_Table,IF(IW8&gt;=6,8,IW8+2),FALSE),0),"")),"")</f>
        <v/>
      </c>
      <c r="HW8" s="53" t="str">
        <f>IF(HU8&lt;&gt;"",AVERAGE(IF(AND($G8="3",HU8&lt;&gt;""),HLOOKUP(HU8,Points_Table_Modified,IF(IW8&gt;=6,8,IW8+2),FALSE),IF(HU8&lt;&gt;"",HLOOKUP(HU8,Points_Table,IF(IW8&gt;=6,8,IW8+2),FALSE),"")),HV8),HV8)</f>
        <v/>
      </c>
      <c r="HX8" s="51" t="str">
        <f>IF(AND($G8="2",HR8&lt;&gt;""),HR8,"")</f>
        <v/>
      </c>
      <c r="HY8" s="52" t="str">
        <f>IF(AND(HR8&lt;&gt;"",$G8="2"),_xlfn.RANK.EQ(HR8,$HX$6:$HX$89),"")</f>
        <v/>
      </c>
      <c r="HZ8" s="52" t="str">
        <f>IF(IF(HY8&lt;&gt;"",IF(MAX(COUNTIF($HY$6:$HY$89,$HY$6:$HY$89))&gt;1,"x",""),"")&lt;&gt;"",HY8+1,"")</f>
        <v/>
      </c>
      <c r="IA8" s="54" t="str">
        <f>IF(HY8&lt;&gt;"",IF($G8="3",IF(HR8&lt;&gt;"",IF(AND(HY8&lt;=10,HR8&gt;=$HX$92),HLOOKUP(HY8,Points_Table_Modified,IF(IW8&gt;=6,8,IW8+2),FALSE),0),""),IF(HR8&lt;&gt;"",IF(AND(HY8&lt;=10,HR8&gt;=$HX$92),HLOOKUP(HY8,Points_Table,IF(IW8&gt;=6,8,IW8+2),FALSE),0),"")),"")</f>
        <v/>
      </c>
      <c r="IB8" s="53" t="str">
        <f>IF(HZ8&lt;&gt;"",AVERAGE(IF(AND($G8="3",HZ8&lt;&gt;""),HLOOKUP(HZ8,Points_Table_Modified,IF(IW8&gt;=6,8,IW8+2),FALSE),IF(HZ8&lt;&gt;"",HLOOKUP(HZ8,Points_Table,IF(IW8&gt;=6,8,IW8+2),FALSE),"")),IA8),IA8)</f>
        <v/>
      </c>
      <c r="IC8" s="51" t="str">
        <f>IF(AND($G8="3",HR8&lt;&gt;""),HR8,"")</f>
        <v/>
      </c>
      <c r="ID8" s="52" t="str">
        <f>IF(AND(HR8&lt;&gt;"",$G8="3"),_xlfn.RANK.EQ(HR8,$IC$6:$IC$89),"")</f>
        <v/>
      </c>
      <c r="IE8" s="52" t="str">
        <f>IF(IF(ID8&lt;&gt;"",IF(MAX(COUNTIF($ID$6:$ID$89,$ID$6:$ID$89))&gt;1,"x",""),"")&lt;&gt;"",ID8+1,"")</f>
        <v/>
      </c>
      <c r="IF8" s="52" t="str">
        <f>IF(ID8&lt;&gt;"",IF($G8="3",IF(HR8&lt;&gt;"",IF(AND(ID8&lt;=20,HR8&gt;=$IC$92),HLOOKUP(ID8,Points_Table_Modified,IF(IW8&gt;=6,8,IW8+2),FALSE),0),""),IF(HR8&lt;&gt;"",IF(AND(ID8&lt;=10,HR8&gt;=$IC$92),HLOOKUP(ID8,Points_Table,IF(IW8&gt;=6,8,IW8+2),FALSE),0),"")),"")</f>
        <v/>
      </c>
      <c r="IG8" s="53" t="str">
        <f>IF(IE8&lt;&gt;"",AVERAGE(IF(AND($G8="3",IE8&lt;&gt;""),HLOOKUP(IE8,Points_Table_Modified,IF(IW8&gt;=6,8,IW8+2),FALSE),IF(IE8&lt;&gt;"",HLOOKUP(IE8,Points_Table,IF(IW8&gt;=6,8,IW8+2),FALSE),"")),IF8),IF8)</f>
        <v/>
      </c>
      <c r="IH8" s="51" t="str">
        <f>IF(AND($G8="4",HR8&lt;&gt;""),HR8,"")</f>
        <v/>
      </c>
      <c r="II8" s="52" t="str">
        <f>IF(AND(HR8&lt;&gt;"",G8="4"),_xlfn.RANK.EQ(HR8,$IH$6:$IH$89),"")</f>
        <v/>
      </c>
      <c r="IJ8" s="52" t="str">
        <f>IF(IF(II8&lt;&gt;"",IF(MAX(COUNTIF($II$6:$II$89,$II$6:$II$89))&gt;1,"x",""),"")&lt;&gt;"",II8+1,"")</f>
        <v/>
      </c>
      <c r="IK8" s="52" t="str">
        <f>IF(II8&lt;&gt;"",IF($G8="3",IF(HR8&lt;&gt;"",IF(AND(II8&lt;=10,HR8&gt;=$IH$92),HLOOKUP(II8,Points_Table_Modified,IF(IW8&gt;=6,8,IW8+2),FALSE),0),""),IF(HR8&lt;&gt;"",IF(AND(II8&lt;=10,HR8&gt;=$IH$92),HLOOKUP(II8,Points_Table,IF(IW8&gt;=6,8,IW8+2),FALSE),0),"")),"")</f>
        <v/>
      </c>
      <c r="IL8" s="53" t="str">
        <f>IF(IJ8&lt;&gt;"",AVERAGE(IF(AND($G8="3",IJ8&lt;&gt;""),HLOOKUP(IJ8,Points_Table_Modified,IF(IW8&gt;=6,8,IW8+2),FALSE),IF(IJ8&lt;&gt;"",HLOOKUP(IJ8,Points_Table,IF(IW8&gt;=6,8,IW8+2),FALSE),"")),IK8),IK8)</f>
        <v/>
      </c>
      <c r="IM8" s="51" t="str">
        <f>IF(AND($G8="5",HR8&lt;&gt;""),HR8,"")</f>
        <v/>
      </c>
      <c r="IN8" s="52" t="str">
        <f>IF(AND(HR8&lt;&gt;"",$G8="5"),_xlfn.RANK.EQ(HR8,$IM$6:$IM$89),"")</f>
        <v/>
      </c>
      <c r="IO8" s="52" t="str">
        <f>IF(IF(IN8&lt;&gt;"",IF(MAX(COUNTIF($IN$6:$IN$89,$IN$6:$IN$89))&gt;1,"x",""),"")&lt;&gt;"",IN8+1,"")</f>
        <v/>
      </c>
      <c r="IP8" s="52" t="str">
        <f>IF(IN8&lt;&gt;"",IF($G8="3",IF(HR8&lt;&gt;"",IF(AND(IN8&lt;=10,HR8&gt;=$IM$92),HLOOKUP(IN8,Points_Table_Modified,IF(IW8&gt;=6,8,IW8+2),FALSE),0),""),IF(HR8&lt;&gt;"",IF(AND(IN8&lt;=10,HR8&gt;=$IM$92),HLOOKUP(IN8,Points_Table,IF(IW8&gt;=6,8,IW8+2),FALSE),0),"")),"")</f>
        <v/>
      </c>
      <c r="IQ8" s="53" t="str">
        <f>IF(IO8&lt;&gt;"",AVERAGE(IF(AND($G8="3",IO8&lt;&gt;""),HLOOKUP(IO8,Points_Table_Modified,IF(IW8&gt;=6,8,IW8+2),FALSE),IF(IO8&lt;&gt;"",HLOOKUP(IO8,Points_Table,IF(IW8&gt;=6,8,IW8+2),FALSE),"")),IP8),IP8)</f>
        <v/>
      </c>
      <c r="IR8" s="51" t="str">
        <f>IF(AND($G8="6",HR8&lt;&gt;""),HR8,"")</f>
        <v/>
      </c>
      <c r="IS8" s="52" t="str">
        <f>IF(AND(HR8&lt;&gt;"",$G8="6"),_xlfn.RANK.EQ(HR8,$IR$6:$IR$89),"")</f>
        <v/>
      </c>
      <c r="IT8" s="52" t="str">
        <f>IF(IF(IS8&lt;&gt;"",IF(MAX(COUNTIF($IS$6:$IS$89,$IS$6:$IS$89))&gt;1,"x",""),"")&lt;&gt;"",IS8+1,"")</f>
        <v/>
      </c>
      <c r="IU8" s="52" t="str">
        <f>IF(IS8&lt;&gt;"",IF($G8="3",IF(HR8&lt;&gt;"",IF(AND(IS8&lt;=10,HR8&gt;=$IR$92),HLOOKUP(IS8,Points_Table_Modified,IF(IW8&gt;=6,8,IW8+2),FALSE),0),""),IF(HR8&lt;&gt;"",IF(AND(IS8&lt;=10,HR8&gt;=$IR$92),HLOOKUP(IS8,Points_Table,IF(IW8&gt;=6,8,IW8+2),FALSE),0),"")),"")</f>
        <v/>
      </c>
      <c r="IV8" s="53" t="str">
        <f>IF(IT8&lt;&gt;"",AVERAGE(IF(AND($G8="3",IT8&lt;&gt;""),HLOOKUP(IT8,Points_Table_Modified,IF(IW8&gt;=6,8,IW8+2),FALSE),IF(IT8&lt;&gt;"",HLOOKUP(IT8,Points_Table,IF(IW8&gt;=6,8,IW8+2),FALSE),"")),IU8),IU8)</f>
        <v/>
      </c>
      <c r="IW8" s="57">
        <f>VLOOKUP($G8,Entries_D_Event,10,FALSE)</f>
        <v>0</v>
      </c>
      <c r="IX8" s="52" t="str">
        <f>CONCATENATE(IS8,IN8,II8,ID8,HY8,HT8)</f>
        <v/>
      </c>
      <c r="IY8" s="118" t="str">
        <f>IF(IX8&lt;&gt;"",IF(AND($G8="3",HR8&lt;&gt;""),10,IF(HR8&lt;&gt;"",5,"")),"")</f>
        <v/>
      </c>
      <c r="IZ8" s="118">
        <f>_xlfn.NUMBERVALUE(IF(IX8&lt;&gt;"",CONCATENATE(IV8,IQ8,IL8,IG8,IB8,HW8),""))</f>
        <v>0</v>
      </c>
      <c r="JA8" s="56">
        <f>IFERROR(IY8+IZ8,0)</f>
        <v>0</v>
      </c>
      <c r="JB8" s="90"/>
      <c r="JC8" s="52" t="str">
        <f>IF(AND($G8="1",JB8&lt;&gt;""),JB8,"")</f>
        <v/>
      </c>
      <c r="JD8" s="52" t="str">
        <f>IF(AND(JB8&lt;&gt;"",$G8="1"),_xlfn.RANK.EQ(JB8,$JC$6:$JC$89),"")</f>
        <v/>
      </c>
      <c r="JE8" s="52" t="str">
        <f>IF(IF(JD8&lt;&gt;"",IF(MAX(COUNTIF($JD$6:$JD$89,$JD$6:$JD$89))&gt;1,"x",""),"")&lt;&gt;"",JD8+1,"")</f>
        <v/>
      </c>
      <c r="JF8" s="52" t="str">
        <f>IF(JD8&lt;&gt;"",IF($G8="3",IF(JB8&lt;&gt;"",IF(AND(JD8&lt;=10,JB8&gt;=$JC$92),HLOOKUP(JD8,Points_Table_Modified,IF(KG8&gt;=6,8,KG8+2),FALSE),0),""),IF(JB8&lt;&gt;"",IF(AND(JD8&lt;=10,JB8&gt;=$JC$92),HLOOKUP(JD8,Points_Table,IF(KG8&gt;=6,8,KG8+2),FALSE),0),"")),"")</f>
        <v/>
      </c>
      <c r="JG8" s="53" t="str">
        <f>IF(JE8&lt;&gt;"",AVERAGE(IF(AND($G8="3",JE8&lt;&gt;""),HLOOKUP(JE8,Points_Table_Modified,IF(KG8&gt;=6,8,KG8+2),FALSE),IF(JE8&lt;&gt;"",HLOOKUP(JE8,Points_Table,IF(KG8&gt;=6,8,KG8+2),FALSE),"")),JF8),JF8)</f>
        <v/>
      </c>
      <c r="JH8" s="51" t="str">
        <f>IF(AND($G8="2",JB8&lt;&gt;""),JB8,"")</f>
        <v/>
      </c>
      <c r="JI8" s="52" t="str">
        <f>IF(AND(JB8&lt;&gt;"",$G8="2"),_xlfn.RANK.EQ(JB8,$JH$6:$JH$89),"")</f>
        <v/>
      </c>
      <c r="JJ8" s="52" t="str">
        <f>IF(IF(JI8&lt;&gt;"",IF(MAX(COUNTIF($JI$6:$JI$89,$JI$6:$JI$89))&gt;1,"x",""),"")&lt;&gt;"",JI8+1,"")</f>
        <v/>
      </c>
      <c r="JK8" s="54" t="str">
        <f>IF(JI8&lt;&gt;"",IF($G8="3",IF(JB8&lt;&gt;"",IF(AND(JI8&lt;=10,JB8&gt;=$JH$92),HLOOKUP(JI8,Points_Table_Modified,IF(KG8&gt;=6,8,KG8+2),FALSE),0),""),IF(JB8&lt;&gt;"",IF(AND(JI8&lt;=10,JB8&gt;=$JH$92),HLOOKUP(JI8,Points_Table,IF(KG8&gt;=6,8,KG8+2),FALSE),0),"")),"")</f>
        <v/>
      </c>
      <c r="JL8" s="53" t="str">
        <f>IF(JJ8&lt;&gt;"",AVERAGE(IF(AND($G8="3",JJ8&lt;&gt;""),HLOOKUP(JJ8,Points_Table_Modified,IF(KG8&gt;=6,8,KG8+2),FALSE),IF(JJ8&lt;&gt;"",HLOOKUP(JJ8,Points_Table,IF(KG8&gt;=6,8,KG8+2),FALSE),"")),JK8),JK8)</f>
        <v/>
      </c>
      <c r="JM8" s="51" t="str">
        <f>IF(AND($G8="3",JB8&lt;&gt;""),JB8,"")</f>
        <v/>
      </c>
      <c r="JN8" s="52" t="str">
        <f>IF(AND(JB8&lt;&gt;"",$G8="3"),_xlfn.RANK.EQ(JB8,$JM$6:$JM$89),"")</f>
        <v/>
      </c>
      <c r="JO8" s="52" t="str">
        <f>IF(IF(JN8&lt;&gt;"",IF(MAX(COUNTIF($JN$6:$JN$89,$JN$6:$JN$89))&gt;1,"x",""),"")&lt;&gt;"",JN8+1,"")</f>
        <v/>
      </c>
      <c r="JP8" s="52" t="str">
        <f>IF(JN8&lt;&gt;"",IF($G8="3",IF(JB8&lt;&gt;"",IF(AND(JN8&lt;=20,JB8&gt;=$JM$92),HLOOKUP(JN8,Points_Table_Modified,IF(KG8&gt;=6,8,KG8+2),FALSE),0),""),IF(JB8&lt;&gt;"",IF(AND(JN8&lt;=10,JB8&gt;=$JM$92),HLOOKUP(JN8,Points_Table,IF(KG8&gt;=6,8,KG8+2),FALSE),0),"")),"")</f>
        <v/>
      </c>
      <c r="JQ8" s="53" t="str">
        <f>IF(JO8&lt;&gt;"",AVERAGE(IF(AND($G8="3",JO8&lt;&gt;""),HLOOKUP(JO8,Points_Table_Modified,IF(KG8&gt;=6,8,KG8+2),FALSE),IF(JO8&lt;&gt;"",HLOOKUP(JO8,Points_Table,IF(KG8&gt;=6,8,KG8+2),FALSE),"")),JP8),JP8)</f>
        <v/>
      </c>
      <c r="JR8" s="51" t="str">
        <f>IF(AND($G8="4",JB8&lt;&gt;""),JB8,"")</f>
        <v/>
      </c>
      <c r="JS8" s="52" t="str">
        <f>IF(AND(JB8&lt;&gt;"",G8="4"),_xlfn.RANK.EQ(JB8,$JR$6:$JR$89),"")</f>
        <v/>
      </c>
      <c r="JT8" s="52" t="str">
        <f>IF(IF(JS8&lt;&gt;"",IF(MAX(COUNTIF($JS$6:$JS$89,$JS$6:$JS$89))&gt;1,"x",""),"")&lt;&gt;"",JS8+1,"")</f>
        <v/>
      </c>
      <c r="JU8" s="52" t="str">
        <f>IF(JS8&lt;&gt;"",IF($G8="3",IF(JB8&lt;&gt;"",IF(AND(JS8&lt;=10,JB8&gt;=$JR$92),HLOOKUP(JS8,Points_Table_Modified,IF(KG8&gt;=6,8,KG8+2),FALSE),0),""),IF(JB8&lt;&gt;"",IF(AND(JS8&lt;=10,JB8&gt;=$JR$92),HLOOKUP(JS8,Points_Table,IF(KG8&gt;=6,8,KG8+2),FALSE),0),"")),"")</f>
        <v/>
      </c>
      <c r="JV8" s="53" t="str">
        <f>IF(JT8&lt;&gt;"",AVERAGE(IF(AND($G8="3",JT8&lt;&gt;""),HLOOKUP(JT8,Points_Table_Modified,IF(KG8&gt;=6,8,KG8+2),FALSE),IF(JT8&lt;&gt;"",HLOOKUP(JT8,Points_Table,IF(KG8&gt;=6,8,KG8+2),FALSE),"")),JU8),JU8)</f>
        <v/>
      </c>
      <c r="JW8" s="51" t="str">
        <f>IF(AND($G8="5",JB8&lt;&gt;""),JB8,"")</f>
        <v/>
      </c>
      <c r="JX8" s="52" t="str">
        <f>IF(AND(JB8&lt;&gt;"",$G8="5"),_xlfn.RANK.EQ(JB8,$JW$6:$JW$89),"")</f>
        <v/>
      </c>
      <c r="JY8" s="52" t="str">
        <f>IF(IF(JX8&lt;&gt;"",IF(MAX(COUNTIF($JX$6:$JX$89,$JX$6:$JX$89))&gt;1,"x",""),"")&lt;&gt;"",JX8+1,"")</f>
        <v/>
      </c>
      <c r="JZ8" s="52" t="str">
        <f>IF(JX8&lt;&gt;"",IF($G8="3",IF(JB8&lt;&gt;"",IF(AND(JX8&lt;=10,JB8&gt;=$JW$92),HLOOKUP(JX8,Points_Table_Modified,IF(KG8&gt;=6,8,KG8+2),FALSE),0),""),IF(JB8&lt;&gt;"",IF(AND(JX8&lt;=10,JB8&gt;=$JW$92),HLOOKUP(JX8,Points_Table,IF(KG8&gt;=6,8,KG8+2),FALSE),0),"")),"")</f>
        <v/>
      </c>
      <c r="KA8" s="53" t="str">
        <f>IF(JY8&lt;&gt;"",AVERAGE(IF(AND($G8="3",JY8&lt;&gt;""),HLOOKUP(JY8,Points_Table_Modified,IF(KG8&gt;=6,8,KG8+2),FALSE),IF(JY8&lt;&gt;"",HLOOKUP(JY8,Points_Table,IF(KG8&gt;=6,8,KG8+2),FALSE),"")),JZ8),JZ8)</f>
        <v/>
      </c>
      <c r="KB8" s="51" t="str">
        <f>IF(AND($G8="6",JB8&lt;&gt;""),JB8,"")</f>
        <v/>
      </c>
      <c r="KC8" s="52" t="str">
        <f>IF(AND(JB8&lt;&gt;"",$G8="6"),_xlfn.RANK.EQ(JB8,$KB$6:$KB$89),"")</f>
        <v/>
      </c>
      <c r="KD8" s="52" t="str">
        <f>IF(IF(KC8&lt;&gt;"",IF(MAX(COUNTIF($KC$6:$KC$89,$KC$6:$KC$89))&gt;1,"x",""),"")&lt;&gt;"",KC8+1,"")</f>
        <v/>
      </c>
      <c r="KE8" s="52" t="str">
        <f>IF(KC8&lt;&gt;"",IF($G8="3",IF(JB8&lt;&gt;"",IF(AND(KC8&lt;=10,JB8&gt;=$KB$92),HLOOKUP(KC8,Points_Table_Modified,IF(KG8&gt;=6,8,KG8+2),FALSE),0),""),IF(JB8&lt;&gt;"",IF(AND(KC8&lt;=10,JB8&gt;=$KB$92),HLOOKUP(KC8,Points_Table,IF(KG8&gt;=6,8,KG8+2),FALSE),0),"")),"")</f>
        <v/>
      </c>
      <c r="KF8" s="53" t="str">
        <f>IF(KD8&lt;&gt;"",AVERAGE(IF(AND($G8="3",KD8&lt;&gt;""),HLOOKUP(KD8,Points_Table_Modified,IF(KG8&gt;=6,8,KG8+2),FALSE),IF(KD8&lt;&gt;"",HLOOKUP(KD8,Points_Table,IF(KG8&gt;=6,8,KG8+2),FALSE),"")),KE8),KE8)</f>
        <v/>
      </c>
      <c r="KG8" s="57">
        <f>VLOOKUP($G8,Entries_D_Event,11,FALSE)</f>
        <v>0</v>
      </c>
      <c r="KH8" s="52" t="str">
        <f>CONCATENATE(KC8,JX8,JS8,JN8,JI8,JD8)</f>
        <v/>
      </c>
      <c r="KI8" s="118" t="str">
        <f>IF(KH8&lt;&gt;"",IF(AND($G8="3",JB8&lt;&gt;""),10,IF(JB8&lt;&gt;"",5,"")),"")</f>
        <v/>
      </c>
      <c r="KJ8" s="118">
        <f>_xlfn.NUMBERVALUE(IF(KH8&lt;&gt;"",CONCATENATE(KF8,KA8,JV8,JQ8,JL8,JG8),""))</f>
        <v>0</v>
      </c>
      <c r="KK8" s="56">
        <f>IFERROR(KI8+KJ8,0)</f>
        <v>0</v>
      </c>
      <c r="KL8" s="35"/>
      <c r="KM8" s="35"/>
      <c r="KN8" s="35"/>
      <c r="KO8" s="35"/>
      <c r="KP8" s="35"/>
      <c r="KQ8" s="35"/>
      <c r="KR8" s="35"/>
      <c r="KS8" s="35"/>
      <c r="KT8" s="35"/>
      <c r="KU8" s="35"/>
      <c r="KV8" s="35"/>
      <c r="KW8" s="35"/>
      <c r="KX8" s="35"/>
      <c r="KY8" s="35"/>
      <c r="KZ8" s="35"/>
      <c r="LA8" s="35"/>
      <c r="LB8" s="35"/>
      <c r="LC8" s="35"/>
      <c r="LD8" s="35"/>
      <c r="LE8" s="35"/>
      <c r="LF8" s="35"/>
      <c r="LG8" s="35"/>
      <c r="LH8" s="35"/>
      <c r="LI8" s="35"/>
      <c r="LJ8" s="35"/>
      <c r="LK8" s="35"/>
      <c r="LL8" s="35"/>
      <c r="LM8" s="35"/>
      <c r="LN8" s="35"/>
      <c r="LO8" s="35"/>
      <c r="LP8" s="35"/>
      <c r="LQ8" s="35"/>
      <c r="LR8" s="35"/>
      <c r="LS8" s="35"/>
      <c r="LT8" s="35"/>
      <c r="LU8" s="35"/>
      <c r="LV8" s="35"/>
      <c r="LW8" s="35"/>
      <c r="LX8" s="35"/>
      <c r="LY8" s="35"/>
      <c r="LZ8" s="35"/>
      <c r="MA8" s="35"/>
      <c r="MB8" s="35"/>
      <c r="MC8" s="35"/>
      <c r="MD8" s="35"/>
      <c r="ME8" s="35"/>
      <c r="MF8" s="35"/>
      <c r="MG8" s="35"/>
      <c r="MH8" s="35"/>
      <c r="MI8" s="35"/>
      <c r="MJ8" s="35"/>
      <c r="MK8" s="35"/>
      <c r="ML8" s="35"/>
      <c r="MM8" s="35"/>
      <c r="MN8" s="35"/>
      <c r="MO8" s="35"/>
      <c r="MP8" s="35"/>
      <c r="MQ8" s="35"/>
      <c r="MR8" s="35"/>
      <c r="MS8" s="35"/>
      <c r="MT8" s="35"/>
    </row>
    <row r="9" spans="1:358" s="1" customFormat="1" x14ac:dyDescent="0.25">
      <c r="A9" s="35"/>
      <c r="B9" s="45">
        <v>4</v>
      </c>
      <c r="C9" s="189" t="s">
        <v>203</v>
      </c>
      <c r="D9" s="47"/>
      <c r="E9" s="50"/>
      <c r="F9" s="50">
        <v>938</v>
      </c>
      <c r="G9" s="49" t="s">
        <v>56</v>
      </c>
      <c r="H9" s="50" t="str">
        <f>VLOOKUP($G9,Class_Description,2)</f>
        <v>Top Truck</v>
      </c>
      <c r="I9" s="187">
        <f>AS9+CC9+DM9+EW9+GG9+HQ9+JA9+KK9</f>
        <v>42</v>
      </c>
      <c r="J9" s="115"/>
      <c r="K9" s="102" t="str">
        <f>IF(AND(J9&lt;&gt;"",$G9="1"),J9,"")</f>
        <v/>
      </c>
      <c r="L9" s="103" t="str">
        <f>IF(AND(J9&lt;&gt;"",$G9="1"),_xlfn.RANK.EQ(J9,$K$6:$K$89),"")</f>
        <v/>
      </c>
      <c r="M9" s="103" t="str">
        <f>IF(G9="6",IF(IF(L9&lt;&gt;"",IF(MAX(COUNTIF($L$6:$L$89,$L$6:$L$89))&gt;1,"x",""),"")&lt;&gt;"",L9+1,""),IF(K9=0,"",IF(IF(L9&lt;&gt;"",IF(MAX(COUNTIF($L$6:$L$89,$L$6:$L$89))&gt;1,"x",""),"")&lt;&gt;"",L9+1,"")))</f>
        <v/>
      </c>
      <c r="N9" s="103" t="str">
        <f>IF(L9&lt;&gt;"",IF($G9="3",IF(AND(L9&lt;=20,J9&gt;=$K$92),HLOOKUP(L9,Points_Table_Modified,IF(AO9&gt;=6,8,AO9+2),FALSE),0),IF(AND(L9&lt;=10,J9&gt;=$K$92),HLOOKUP(L9,Points_Table,IF(AO9&gt;=6,8,AO9+2),FALSE),0)),"")</f>
        <v/>
      </c>
      <c r="O9" s="103" t="str">
        <f>IF(M9&lt;&gt;"",AVERAGE(IF(AND($G9="3",M9&lt;&gt;""),HLOOKUP(M9,Points_Table_Modified,IF(AO9&gt;=6,8,AO9+2),FALSE),IF(M9&lt;&gt;"",HLOOKUP(M9,Points_Table,IF(AO9&gt;=6,8,AO9+2),FALSE),"")),N9),N9)</f>
        <v/>
      </c>
      <c r="P9" s="102" t="str">
        <f>IF(AND(J9&lt;&gt;"",$G9="2"),J9,"")</f>
        <v/>
      </c>
      <c r="Q9" s="103" t="str">
        <f>IF(AND(J9&lt;&gt;"",$G9="2"),_xlfn.RANK.EQ(J9,$P$6:$P$89),"")</f>
        <v/>
      </c>
      <c r="R9" s="103" t="str">
        <f>IF(G9="6",IF(IF(Q9&lt;&gt;"",IF(MAX(COUNTIF($Q$6:$Q$89,$Q$6:$Q$89))&gt;1,"x",""),"")&lt;&gt;"",Q9+1,""),IF(P9=0,"",IF(IF(Q9&lt;&gt;"",IF(MAX(COUNTIF($Q$6:$Q$89,$Q$6:$Q$89))&gt;1,"x",""),"")&lt;&gt;"",Q9+1,"")))</f>
        <v/>
      </c>
      <c r="S9" s="103" t="str">
        <f>IF(Q9&lt;&gt;"",IF($G9="3",IF(J9&lt;&gt;"",IF(AND(Q9&lt;=10,J9&gt;=$P$92),HLOOKUP(Q9,Points_Table_Modified,IF(AO9&gt;=6,8,AO9+2),FALSE),0),""),IF(J9&lt;&gt;"",IF(AND(Q9&lt;=10,J9&gt;=$P$92),HLOOKUP(Q9,Points_Table,IF(AO9&gt;=6,8,AO9+2),FALSE),0),"")),"")</f>
        <v/>
      </c>
      <c r="T9" s="103" t="str">
        <f>IF(R9&lt;&gt;"",AVERAGE(IF(AND($G9="3",R9&lt;&gt;""),HLOOKUP(R9,Points_Table_Modified,IF(AO9&gt;=6,8,AO9+2),FALSE),IF(R9&lt;&gt;"",HLOOKUP(R9,Points_Table,IF(AO9&gt;=6,8,AO9+2),FALSE),"")),S9),S9)</f>
        <v/>
      </c>
      <c r="U9" s="102" t="str">
        <f>IF(AND(J9&lt;&gt;"",$G9="3"),J9,"")</f>
        <v/>
      </c>
      <c r="V9" s="103" t="str">
        <f>IF(AND(J9&lt;&gt;"",$G9="3"),_xlfn.RANK.EQ(J9,$U$6:$U$89),"")</f>
        <v/>
      </c>
      <c r="W9" s="103" t="str">
        <f>IF(G9="6",IF(IF(V9&lt;&gt;"",IF(MAX(COUNTIF($V$6:$V$89,$V$6:$V$89))&gt;1,"x",""),"")&lt;&gt;"",V9+1,""),IF(U9=0,"",IF(IF(V9&lt;&gt;"",IF(MAX(COUNTIF($V$6:$V$89,$V$6:$V$89))&gt;1,"x",""),"")&lt;&gt;"",V9+1,"")))</f>
        <v/>
      </c>
      <c r="X9" s="103" t="str">
        <f>IF(V9&lt;&gt;"",IF($G9="3",IF(J9&lt;&gt;"",IF(AND(V9&lt;=20,J9&gt;=$U$92),HLOOKUP(V9,Points_Table_Modified,IF(AO9&gt;=6,8,AO9+2),FALSE),0),""),IF(J9&lt;&gt;"",IF(AND(V9&lt;=10,$J9&gt;=$U$92),HLOOKUP(V9,Points_Table,IF(AO9&gt;=6,8,AO9+2),FALSE),0),"")),"")</f>
        <v/>
      </c>
      <c r="Y9" s="103" t="str">
        <f>IF(W9&lt;&gt;"",AVERAGE(IF(AND($G9="3",W9&lt;&gt;""),HLOOKUP(W9,Points_Table_Modified,IF(AO9&gt;=6,8,AO9+2),FALSE),IF(W9&lt;&gt;"",HLOOKUP(W9,Points_Table,IF(AO9&gt;=6,8,AO9+2),FALSE),"")),X9),X9)</f>
        <v/>
      </c>
      <c r="Z9" s="102" t="str">
        <f>IF(AND(J9&lt;&gt;"",$G9="4"),J9,"")</f>
        <v/>
      </c>
      <c r="AA9" s="103" t="str">
        <f>IF(AND($J9&lt;&gt;"",G9="4"),_xlfn.RANK.EQ(J9,$Z$6:$Z$89),"")</f>
        <v/>
      </c>
      <c r="AB9" s="103" t="str">
        <f>IF($G9="6",IF(IF(AA9&lt;&gt;"",IF(MAX(COUNTIF($AA$6:$AA$89,$AA$6:$AA$89))&gt;1,"x",""),"")&lt;&gt;"",AA9+1,""),IF(Z9=0,"",IF(IF(AA9&lt;&gt;"",IF(MAX(COUNTIF($AA$6:$AA$89,$AA$6:$AA$89))&gt;1,"x",""),"")&lt;&gt;"",AA9+1,"")))</f>
        <v/>
      </c>
      <c r="AC9" s="103" t="str">
        <f>IF(AA9&lt;&gt;"",IF($G9="3",IF(J9&lt;&gt;"",IF(AND(AA9&lt;=10,J9&gt;=$Z$92),HLOOKUP(AA9,Points_Table_Modified,IF(AO9&gt;=6,8,AO9+2),FALSE),0),""),IF(J9&lt;&gt;"",IF(AND(AA9&lt;=10,J9&gt;=$Z$92),HLOOKUP(AA9,Points_Table,IF(AO9&gt;=6,8,AO9+2),FALSE),0),"")),"")</f>
        <v/>
      </c>
      <c r="AD9" s="103" t="str">
        <f>IF(AB9&lt;&gt;"",AVERAGE(IF(AND($G9="3",AB9&lt;&gt;""),HLOOKUP(AB9,Points_Table_Modified,IF(AO9&gt;=6,8,AO9+2),FALSE),IF(AB9&lt;&gt;"",HLOOKUP(AB9,Points_Table,IF(AO9&gt;=6,8,AO9+2),FALSE),"")),AC9),AC9)</f>
        <v/>
      </c>
      <c r="AE9" s="102" t="str">
        <f>IF(AND(J9&lt;&gt;"",$G9="5"),J9,"")</f>
        <v/>
      </c>
      <c r="AF9" s="103" t="str">
        <f>IF(AND(J9&lt;&gt;"",$G9="5"),_xlfn.RANK.EQ(J9,$AE$6:$AE$89),"")</f>
        <v/>
      </c>
      <c r="AG9" s="103" t="str">
        <f>IF($G9="6",IF(IF(AF9&lt;&gt;"",IF(MAX(COUNTIF($AF$6:$AF$89,$AF$6:$AF$89))&gt;1,"x",""),"")&lt;&gt;"",AF9+1,""),IF(AE9=0,"",IF(IF(AF9&lt;&gt;"",IF(MAX(COUNTIF($AF$6:$AF$89,$AF$6:$AF$89))&gt;1,"x",""),"")&lt;&gt;"",AF9+1,"")))</f>
        <v/>
      </c>
      <c r="AH9" s="103" t="str">
        <f>IF(AF9&lt;&gt;"",IF($G9="3",IF(J9&lt;&gt;"",IF(AND(AF9&lt;=10,J9&gt;=$AE$92),HLOOKUP(AF9,Points_Table_Modified,IF(AO9&gt;=6,8,AO9+2),FALSE),0),""),IF(J9&lt;&gt;"",IF(AND(AF9&lt;=10,J9&gt;=$AE$92),HLOOKUP(AF9,Points_Table,IF(AO9&gt;=6,8,AO9+2),FALSE),0),"")),"")</f>
        <v/>
      </c>
      <c r="AI9" s="103" t="str">
        <f>IF(AG9&lt;&gt;"",AVERAGE(IF(AND($G9="3",AG9&lt;&gt;""),HLOOKUP(AG9,Points_Table_Modified,IF(AO9&gt;=6,8,AO9+2),FALSE),IF(AG9&lt;&gt;"",HLOOKUP(AG9,Points_Table,IF(AO9&gt;=6,8,AO9+2),FALSE),"")),AH9),AH9)</f>
        <v/>
      </c>
      <c r="AJ9" s="102" t="str">
        <f>IF(AND(J9&lt;&gt;"",$G9="6"),J9,"")</f>
        <v/>
      </c>
      <c r="AK9" s="103" t="str">
        <f>IF(AND(J9&lt;&gt;"",$G9="6"),_xlfn.RANK.EQ(J9,$AJ$6:$AJ$89),"")</f>
        <v/>
      </c>
      <c r="AL9" s="103" t="str">
        <f>IF(G9="6",IF(IF(AK9&lt;&gt;"",IF(MAX(COUNTIF($AK$6:$AK$89,$AK$6:$AK$89))&gt;1,"x",""),"")&lt;&gt;"",AK9+1,""),IF(AJ9=0,"",IF(IF(AK9&lt;&gt;"",IF(MAX(COUNTIF($AK$6:$AK$89,$AK$6:$AK$89))&gt;1,"x",""),"")&lt;&gt;"",AK9+1,"")))</f>
        <v/>
      </c>
      <c r="AM9" s="103" t="str">
        <f>IF(AK9&lt;&gt;"",IF($G9="3",IF(J9&lt;&gt;"",IF(AND(AK9&lt;=10,J9&gt;=$AJ$92),HLOOKUP(AK9,Points_Table_Modified,IF(AO9&gt;=6,8,AO9+2),FALSE),0),""),IF(J9&lt;&gt;"",IF(AND(AK9&lt;=10,J9&gt;=$AJ$92),HLOOKUP(AK9,Points_Table,IF(AO9&gt;=6,8,AO9+2),FALSE),0),"")),"")</f>
        <v/>
      </c>
      <c r="AN9" s="136" t="str">
        <f>IF(AL9&lt;&gt;"",AVERAGE(IF(AND($G9="3",AL9&lt;&gt;""),HLOOKUP(AL9,Points_Table_Modified,IF(AO9&gt;=6,8,AO9+2),FALSE),IF(AL9&lt;&gt;"",HLOOKUP(AL9,Points_Table,IF(AO9&gt;=6,8,AO9+2),FALSE),"")),AM9),AM9)</f>
        <v/>
      </c>
      <c r="AO9" s="55">
        <f>VLOOKUP($G9,Entries_D_Event,4,FALSE)</f>
        <v>6</v>
      </c>
      <c r="AP9" s="52" t="str">
        <f>CONCATENATE(AK9,AF9,AA9,V9,Q9,L9)</f>
        <v/>
      </c>
      <c r="AQ9" s="118" t="str">
        <f>IF(AP9&lt;&gt;"",IF(AND($G9="3",J9&lt;&gt;""),10,IF(J9&lt;&gt;"",5,"")),"")</f>
        <v/>
      </c>
      <c r="AR9" s="118">
        <f>_xlfn.NUMBERVALUE(IF(AP9&lt;&gt;"",CONCATENATE(AN9,AI9,AD9,Y9,T9,O9),""))</f>
        <v>0</v>
      </c>
      <c r="AS9" s="56">
        <f>IFERROR(AQ9+AR9,0)</f>
        <v>0</v>
      </c>
      <c r="AT9" s="90"/>
      <c r="AU9" s="54" t="str">
        <f>IF(AND(AT9&lt;&gt;"",$G9="1"),AT9,"")</f>
        <v/>
      </c>
      <c r="AV9" s="52" t="str">
        <f>IF(AND(AT9&lt;&gt;"",$G9="1"),_xlfn.RANK.EQ(AT9,$AU$6:$AU$89),"")</f>
        <v/>
      </c>
      <c r="AW9" s="52" t="str">
        <f>IF(IF(AV9&lt;&gt;"",IF(MAX(COUNTIF($AV$6:$AV$89,$AV$6:$AV$89))&gt;1,"x",""),"")&lt;&gt;"",AV9+1,"")</f>
        <v/>
      </c>
      <c r="AX9" s="52" t="str">
        <f>IF(AV9&lt;&gt;"",IF($G9="3",IF(AT9&lt;&gt;"",IF(AND(AV9&lt;=10,AT9&gt;=$AU$92),HLOOKUP(AV9,Points_Table_Modified,IF(BY9&gt;=6,8,BY9+2),FALSE),0),""),IF(AT9&lt;&gt;"",IF(AND(AV9&lt;=10,AT9&gt;=$AU$92),HLOOKUP(AV9,Points_Table,IF(BY9&gt;=6,8,BY9+2),FALSE),0),"")),"")</f>
        <v/>
      </c>
      <c r="AY9" s="53" t="str">
        <f>IF(AW9&lt;&gt;"",AVERAGE(IF(AND($G9="3",AW9&lt;&gt;""),HLOOKUP(AW9,Points_Table_Modified,IF(BY9&gt;=6,8,BY9+2),FALSE),IF(AW9&lt;&gt;"",HLOOKUP(AW9,Points_Table,IF(BY9&gt;=6,8,BY9+2),FALSE),"")),AX9),AX9)</f>
        <v/>
      </c>
      <c r="AZ9" s="51" t="str">
        <f>IF(AND($G9="2",AT9&lt;&gt;""),AT9,"")</f>
        <v/>
      </c>
      <c r="BA9" s="52" t="str">
        <f>IF(AND(AT9&lt;&gt;"",$G9="2"),_xlfn.RANK.EQ(AT9,$AZ$6:$AZ$89),"")</f>
        <v/>
      </c>
      <c r="BB9" s="52" t="str">
        <f>IF(IF(BA9&lt;&gt;"",IF(MAX(COUNTIF($BA$6:$BA$89,$BA$6:$BA$89))&gt;1,"x",""),"")&lt;&gt;"",BA9+1,"")</f>
        <v/>
      </c>
      <c r="BC9" s="54" t="str">
        <f>IF(BA9&lt;&gt;"",IF($G9="3",IF(AT9&lt;&gt;"",IF(AND(BA9&lt;=10,AT9&gt;=$AZ$92),HLOOKUP(BA9,Points_Table_Modified,IF(BY9&gt;=6,8,BY9+2),FALSE),0),""),IF(AT9&lt;&gt;"",IF(AND(BA9&lt;=10,AT9&gt;=$AZ$92),HLOOKUP(BA9,Points_Table,IF(BY9&gt;=6,8,BY9+2),FALSE),0),"")),"")</f>
        <v/>
      </c>
      <c r="BD9" s="53" t="str">
        <f>IF(BB9&lt;&gt;"",AVERAGE(IF(AND($G9="3",BB9&lt;&gt;""),HLOOKUP(BB9,Points_Table_Modified,IF(BY9&gt;=6,8,BY9+2),FALSE),IF(BB9&lt;&gt;"",HLOOKUP(BB9,Points_Table,IF(BY9&gt;=6,8,BY9+2),FALSE),"")),BC9),BC9)</f>
        <v/>
      </c>
      <c r="BE9" s="51" t="str">
        <f>IF(AND($G9="3",AT9&lt;&gt;""),AT9,"")</f>
        <v/>
      </c>
      <c r="BF9" s="52" t="str">
        <f>IF(AND(AT9&lt;&gt;"",$G9="3"),_xlfn.RANK.EQ(AT9,$BE$6:$BE$89),"")</f>
        <v/>
      </c>
      <c r="BG9" s="52" t="str">
        <f>IF(IF(BF9&lt;&gt;"",IF(MAX(COUNTIF($BF$6:$BF$89,$BF$6:$BF$89))&gt;1,"x",""),"")&lt;&gt;"",BF9+1,"")</f>
        <v/>
      </c>
      <c r="BH9" s="52" t="str">
        <f>IF(BF9&lt;&gt;"",IF($G9="3",IF(AT9&lt;&gt;"",IF(AND(BF9&lt;=20,AT9&gt;=$BE$92),HLOOKUP(BF9,Points_Table_Modified,IF(BY9&gt;=6,8,BY9+2),FALSE),0),""),IF(AT9&lt;&gt;"",IF(AND(BF9&lt;=10,AT9&gt;=$BE$92),HLOOKUP(BF9,Points_Table,IF(BY9&gt;=6,8,BY9+2),FALSE),0),"")),"")</f>
        <v/>
      </c>
      <c r="BI9" s="53" t="str">
        <f>IF(BG9&lt;&gt;"",AVERAGE(IF(AND($G9="3",BG9&lt;&gt;""),HLOOKUP(BG9,Points_Table_Modified,IF(BY9&gt;=6,8,BY9+2),FALSE),IF(BG9&lt;&gt;"",HLOOKUP(BG9,Points_Table,IF(BY9&gt;=6,8,BY9+2),FALSE),"")),BH9),BH9)</f>
        <v/>
      </c>
      <c r="BJ9" s="51" t="str">
        <f>IF(AND($G9="4",AT9&lt;&gt;""),AT9,"")</f>
        <v/>
      </c>
      <c r="BK9" s="52" t="str">
        <f>IF(AND(AT9&lt;&gt;"",G9="4"),_xlfn.RANK.EQ(AT9,$BJ$6:$BJ$89),"")</f>
        <v/>
      </c>
      <c r="BL9" s="52" t="str">
        <f>IF(IF(BK9&lt;&gt;"",IF(MAX(COUNTIF($BK$6:$BK$89,$BK$6:$BK$89))&gt;1,"x",""),"")&lt;&gt;"",BK9+1,"")</f>
        <v/>
      </c>
      <c r="BM9" s="52" t="str">
        <f>IF(BK9&lt;&gt;"",IF($G9="3",IF(AT9&lt;&gt;"",IF(AND(BK9&lt;=10,AT9&gt;=$BJ$92),HLOOKUP(BK9,Points_Table_Modified,IF(BY9&gt;=6,8,BY9+2),FALSE),0),""),IF(AT9&lt;&gt;"",IF(AND(BK9&lt;=10,AT9&gt;=$BJ$92),HLOOKUP(BK9,Points_Table,IF(BY9&gt;=6,8,BY9+2),FALSE),0),"")),"")</f>
        <v/>
      </c>
      <c r="BN9" s="53" t="str">
        <f>IF(BL9&lt;&gt;"",AVERAGE(IF(AND($G9="3",BL9&lt;&gt;""),HLOOKUP(BL9,Points_Table_Modified,IF(BY9&gt;=6,8,BY9+2),FALSE),IF(BL9&lt;&gt;"",HLOOKUP(BL9,Points_Table,IF(BY9&gt;=6,8,BY9+2),FALSE),"")),BM9),BM9)</f>
        <v/>
      </c>
      <c r="BO9" s="51" t="str">
        <f>IF(AND($G9="5",AT9&lt;&gt;""),AT9,"")</f>
        <v/>
      </c>
      <c r="BP9" s="52" t="str">
        <f>IF(AND(AT9&lt;&gt;"",$G9="5"),_xlfn.RANK.EQ(AT9,$BO$6:$BO$89),"")</f>
        <v/>
      </c>
      <c r="BQ9" s="52" t="str">
        <f>IF(IF(BP9&lt;&gt;"",IF(MAX(COUNTIF($BP$6:$BP$89,$BP$6:$BP$89))&gt;1,"x",""),"")&lt;&gt;"",BP9+1,"")</f>
        <v/>
      </c>
      <c r="BR9" s="52" t="str">
        <f>IF(BP9&lt;&gt;"",IF($G9="3",IF(AT9&lt;&gt;"",IF(AND(BP9&lt;=10,AT9&gt;=$BO$92),HLOOKUP(BP9,Points_Table_Modified,IF(BY9&gt;=6,8,BY9+2),FALSE),0),""),IF(AT9&lt;&gt;"",IF(AND(BP9&lt;=10,AT9&gt;=$BO$92),HLOOKUP(BP9,Points_Table,IF(BY9&gt;=6,8,BY9+2),FALSE),0),"")),"")</f>
        <v/>
      </c>
      <c r="BS9" s="53" t="str">
        <f>IF(BQ9&lt;&gt;"",AVERAGE(IF(AND($G9="3",BQ9&lt;&gt;""),HLOOKUP(BQ9,Points_Table_Modified,IF(BY9&gt;=6,8,BY9+2),FALSE),IF(BQ9&lt;&gt;"",HLOOKUP(BQ9,Points_Table,IF(BY9&gt;=6,8,BY9+2),FALSE),"")),BR9),BR9)</f>
        <v/>
      </c>
      <c r="BT9" s="51" t="str">
        <f>IF(AND($G9="6",AT9&lt;&gt;""),AT9,"")</f>
        <v/>
      </c>
      <c r="BU9" s="52" t="str">
        <f>IF(AND(AT9&lt;&gt;"",$G9="6"),_xlfn.RANK.EQ(AT9,$BT$6:$BT$89),"")</f>
        <v/>
      </c>
      <c r="BV9" s="52" t="str">
        <f>IF(IF(BU9&lt;&gt;"",IF(MAX(COUNTIF($BU$6:$BU$89,$BU$6:$BU$89))&gt;1,"x",""),"")&lt;&gt;"",BU9+1,"")</f>
        <v/>
      </c>
      <c r="BW9" s="52" t="str">
        <f>IF(BU9&lt;&gt;"",IF($G9="3",IF(AT9&lt;&gt;"",IF(AND(BU9&lt;=10,AT9&gt;=$BT$92),HLOOKUP(BU9,Points_Table_Modified,IF(BY9&gt;=6,8,BY9+2),FALSE),0),""),IF(AT9&lt;&gt;"",IF(AND(BU9&lt;=10,AT9&gt;=$BT$92),HLOOKUP(BU9,Points_Table,IF(BY9&gt;=6,8,BY9+2),FALSE),0),"")),"")</f>
        <v/>
      </c>
      <c r="BX9" s="53" t="str">
        <f>IF(BV9&lt;&gt;"",AVERAGE(IF(AND($G9="3",BV9&lt;&gt;""),HLOOKUP(BV9,Points_Table_Modified,IF(BY9&gt;=6,8,BY9+2),FALSE),IF(BV9&lt;&gt;"",HLOOKUP(BV9,Points_Table,IF(BY9&gt;=6,8,BY9+2),FALSE),"")),BW9),BW9)</f>
        <v/>
      </c>
      <c r="BY9" s="55">
        <f>VLOOKUP($G9,Entries_D_Event,5,FALSE)</f>
        <v>4</v>
      </c>
      <c r="BZ9" s="52" t="str">
        <f>CONCATENATE(BU9,BP9,BK9,BF9,BA9,AV9)</f>
        <v/>
      </c>
      <c r="CA9" s="118" t="str">
        <f>IF(BZ9&lt;&gt;"",IF(AND($G9="3",AT9&lt;&gt;""),10,IF(AT9&lt;&gt;"",5,"")),"")</f>
        <v/>
      </c>
      <c r="CB9" s="118">
        <f>_xlfn.NUMBERVALUE(IF(BZ9&lt;&gt;"",CONCATENATE(BX9,BS9,BN9,BI9,BD9,AY9),""))</f>
        <v>0</v>
      </c>
      <c r="CC9" s="56">
        <f>IFERROR(CA9+CB9,0)</f>
        <v>0</v>
      </c>
      <c r="CD9" s="90">
        <v>140</v>
      </c>
      <c r="CE9" s="54">
        <f>IF(AND($G9="1",CD9&lt;&gt;""),CD9,"")</f>
        <v>140</v>
      </c>
      <c r="CF9" s="52">
        <f>IF(AND(CD9&lt;&gt;"",$G9="1"),_xlfn.RANK.EQ(CD9,$CE$6:$CE$89),"")</f>
        <v>5</v>
      </c>
      <c r="CG9" s="52" t="str">
        <f>IF(IF(CF9&lt;&gt;"",IF(MAX(COUNTIF($CF$6:$CF$89,$CF$6:$CF$89))&gt;1,"x",""),"")&lt;&gt;"",CF9+1,"")</f>
        <v/>
      </c>
      <c r="CH9" s="52">
        <f>IF(CF9&lt;&gt;"",IF($G9="3",IF(CD9&lt;&gt;"",IF(AND(CF9&lt;=10,CD9&gt;=$CE$92),HLOOKUP(CF9,Points_Table_Modified,IF(DI9&gt;=6,8,DI9+2),FALSE),0),""),IF(CD9&lt;&gt;"",IF(AND(CF9&lt;=10,CD9&gt;=$CE$92),HLOOKUP(CF9,Points_Table,IF(DI9&gt;=6,8,DI9+2),FALSE),0),"")),"")</f>
        <v>12</v>
      </c>
      <c r="CI9" s="53">
        <f>IF(CG9&lt;&gt;"",AVERAGE(IF(AND($G9="3",CG9&lt;&gt;""),HLOOKUP(CG9,Points_Table_Modified,IF(DI9&gt;=6,8,DI9+2),FALSE),IF(CG9&lt;&gt;"",HLOOKUP(CG9,Points_Table,IF(DI9&gt;=6,8,DI9+2),FALSE),"")),CH9),CH9)</f>
        <v>12</v>
      </c>
      <c r="CJ9" s="51" t="str">
        <f>IF(AND($G9="2",CD9&lt;&gt;""),CD9,"")</f>
        <v/>
      </c>
      <c r="CK9" s="52" t="str">
        <f>IF(AND(CD9&lt;&gt;"",$G9="2"),_xlfn.RANK.EQ(CD9,$CJ$6:$CJ$89),"")</f>
        <v/>
      </c>
      <c r="CL9" s="52" t="str">
        <f>IF(IF(CK9&lt;&gt;"",IF(MAX(COUNTIF($CK$6:$CK$89,$CK$6:$CK$89))&gt;1,"x",""),"")&lt;&gt;"",CK9+1,"")</f>
        <v/>
      </c>
      <c r="CM9" s="54" t="str">
        <f>IF(CK9&lt;&gt;"",IF($G9="3",IF(CD9&lt;&gt;"",IF(AND(CK9&lt;=10,CD9&gt;=$CJ$92),HLOOKUP(CK9,Points_Table_Modified,IF(DI9&gt;=6,8,DI9+2),FALSE),0),""),IF(CD9&lt;&gt;"",IF(AND(CK9&lt;=10,CD9&gt;=$CJ$92),HLOOKUP(CK9,Points_Table,IF(DI9&gt;=6,8,DI9+2),FALSE),0),"")),"")</f>
        <v/>
      </c>
      <c r="CN9" s="53" t="str">
        <f>IF(CL9&lt;&gt;"",AVERAGE(IF(AND($G9="3",CL9&lt;&gt;""),HLOOKUP(CL9,Points_Table_Modified,IF(DI9&gt;=6,8,DI9+2),FALSE),IF(CL9&lt;&gt;"",HLOOKUP(CL9,Points_Table,IF(DI9&gt;=6,8,DI9+2),FALSE),"")),CM9),CM9)</f>
        <v/>
      </c>
      <c r="CO9" s="51" t="str">
        <f>IF(AND($G9="3",CD9&lt;&gt;""),CD9,"")</f>
        <v/>
      </c>
      <c r="CP9" s="52" t="str">
        <f>IF(AND(CD9&lt;&gt;"",$G9="3"),_xlfn.RANK.EQ(CD9,$CO$6:$CO$89),"")</f>
        <v/>
      </c>
      <c r="CQ9" s="52" t="str">
        <f>IF(IF(CP9&lt;&gt;"",IF(MAX(COUNTIF($CP9:$CP$89,$CP$6:$CP$89))&gt;1,"x",""),"")&lt;&gt;"",CP9+1,"")</f>
        <v/>
      </c>
      <c r="CR9" s="52" t="str">
        <f>IF(CP9&lt;&gt;"",IF($G9="3",IF(CD9&lt;&gt;"",IF(AND(CP9&lt;=20,CD9&gt;=$CO$92),HLOOKUP(CP9,Points_Table_Modified,IF(DI9&gt;=6,8,DI9+2),FALSE),0),""),IF(CD9&lt;&gt;"",IF(AND(CP9&lt;=10,CD9&gt;=$CO$92),HLOOKUP(CP9,Points_Table,IF(DI9&gt;=6,8,DI9+2),FALSE),0),"")),"")</f>
        <v/>
      </c>
      <c r="CS9" s="53" t="str">
        <f>IF(CQ9&lt;&gt;"",AVERAGE(IF(AND($G9="3",CQ9&lt;&gt;""),HLOOKUP(CQ9,Points_Table_Modified,IF(DI9&gt;=6,8,DI9+2),FALSE),IF(CQ9&lt;&gt;"",HLOOKUP(CQ9,Points_Table,IF(DI9&gt;=6,8,DI9+2),FALSE),"")),CR9),CR9)</f>
        <v/>
      </c>
      <c r="CT9" s="51" t="str">
        <f>IF(AND($G9="4",CD9&lt;&gt;""),CD9,"")</f>
        <v/>
      </c>
      <c r="CU9" s="52" t="str">
        <f>IF(AND(CD9&lt;&gt;"",G9="4"),_xlfn.RANK.EQ(CD9,$CT$6:$CT$89),"")</f>
        <v/>
      </c>
      <c r="CV9" s="52" t="str">
        <f>IF(IF(CU9&lt;&gt;"",IF(MAX(COUNTIF($CU$6:$CU$89,$CU$6:$CU$89))&gt;1,"x",""),"")&lt;&gt;"",CU9+1,"")</f>
        <v/>
      </c>
      <c r="CW9" s="52" t="str">
        <f>IF(CU9&lt;&gt;"",IF($G9="3",IF(CD9&lt;&gt;"",IF(AND(CU9&lt;=10,CD9&gt;=$CT$92),HLOOKUP(CU9,Points_Table_Modified,IF(DI9&gt;=6,8,DI9+2),FALSE),0),""),IF(CD9&lt;&gt;"",IF(AND(CU9&lt;=10,CD9&gt;=$CT$92),HLOOKUP(CU9,Points_Table,IF(DI9&gt;=6,8,DI9+2),FALSE),0),"")),"")</f>
        <v/>
      </c>
      <c r="CX9" s="53" t="str">
        <f>IF(CV9&lt;&gt;"",AVERAGE(IF(AND($G9="3",CV9&lt;&gt;""),HLOOKUP(CV9,Points_Table_Modified,IF(DI9&gt;=6,8,DI9+2),FALSE),IF(CV9&lt;&gt;"",HLOOKUP(CV9,Points_Table,IF(DI9&gt;=6,8,DI9+2),FALSE),"")),CW9),CW9)</f>
        <v/>
      </c>
      <c r="CY9" s="51" t="str">
        <f>IF(AND($G9="5",CD9&lt;&gt;""),CD9,"")</f>
        <v/>
      </c>
      <c r="CZ9" s="52" t="str">
        <f>IF(AND(CD9&lt;&gt;"",$G9="5"),_xlfn.RANK.EQ(CD9,$CY$6:$CY$89),"")</f>
        <v/>
      </c>
      <c r="DA9" s="52" t="str">
        <f>IF(IF(CZ9&lt;&gt;"",IF(MAX(COUNTIF($CZ$6:$CZ$89,$CZ$6:$CZ$89))&gt;1,"x",""),"")&lt;&gt;"",CZ9+1,"")</f>
        <v/>
      </c>
      <c r="DB9" s="52" t="str">
        <f>IF(CZ9&lt;&gt;"",IF($G9="3",IF(CD9&lt;&gt;"",IF(AND(CZ9&lt;=10,CD9&gt;=$CY$92),HLOOKUP(CZ9,Points_Table_Modified,IF(DI9&gt;=6,8,DI9+2),FALSE),0),""),IF(CD9&lt;&gt;"",IF(AND(CZ9&lt;=10,CD9&gt;=$CY$92),HLOOKUP(CZ9,Points_Table,IF(DI9&gt;=6,8,DI9+2),FALSE),0),"")),"")</f>
        <v/>
      </c>
      <c r="DC9" s="53" t="str">
        <f>IF(DA9&lt;&gt;"",AVERAGE(IF(AND($G9="3",DA9&lt;&gt;""),HLOOKUP(DA9,Points_Table_Modified,IF(DI9&gt;=6,8,DI9+2),FALSE),IF(DA9&lt;&gt;"",HLOOKUP(DA9,Points_Table,IF(DI9&gt;=6,8,DI9+2),FALSE),"")),DB9),DB9)</f>
        <v/>
      </c>
      <c r="DD9" s="51" t="str">
        <f>IF(AND($G9="6",CD9&lt;&gt;""),CD9,"")</f>
        <v/>
      </c>
      <c r="DE9" s="52" t="str">
        <f>IF(AND(CD9&lt;&gt;"",$G9="6"),_xlfn.RANK.EQ(CD9,$DD$6:$DD$89),"")</f>
        <v/>
      </c>
      <c r="DF9" s="52" t="str">
        <f>IF(IF(DE9&lt;&gt;"",IF(MAX(COUNTIF($DE$6:$DE$89,$DE$6:$DE$89))&gt;1,"x",""),"")&lt;&gt;"",DE9+1,"")</f>
        <v/>
      </c>
      <c r="DG9" s="52" t="str">
        <f>IF(DE9&lt;&gt;"",IF($G9="3",IF(CD9&lt;&gt;"",IF(AND(DE9&lt;=10,CD9&gt;=$DD$92),HLOOKUP(DE9,Points_Table_Modified,IF(DI9&gt;=6,8,DI9+2),FALSE),0),""),IF(CD9&lt;&gt;"",IF(AND(DE9&lt;=10,CD9&gt;=$DD$92),HLOOKUP(DE9,Points_Table,IF(DI9&gt;=6,8,DI9+2),FALSE),0),"")),"")</f>
        <v/>
      </c>
      <c r="DH9" s="53" t="str">
        <f>IF(DF9&lt;&gt;"",AVERAGE(IF(AND($G9="3",DF9&lt;&gt;""),HLOOKUP(DF9,Points_Table_Modified,IF(DI9&gt;=6,8,DI9+2),FALSE),IF(DF9&lt;&gt;"",HLOOKUP(DF9,Points_Table,IF(DI9&gt;=6,8,DI9+2),FALSE),"")),DG9),DG9)</f>
        <v/>
      </c>
      <c r="DI9" s="55">
        <f>VLOOKUP($G9,Entries_D_Event,6,FALSE)</f>
        <v>7</v>
      </c>
      <c r="DJ9" s="52" t="str">
        <f>CONCATENATE(DE9,CZ9,CU9,CP9,CK9,CF9)</f>
        <v>5</v>
      </c>
      <c r="DK9" s="52">
        <f>IF(DJ9&lt;&gt;"",IF(AND($G9="3",CD9&lt;&gt;""),10,IF(CD9&lt;&gt;"",5,"")),"")</f>
        <v>5</v>
      </c>
      <c r="DL9" s="118">
        <f>_xlfn.NUMBERVALUE(IF(DJ9&lt;&gt;"",CONCATENATE(DH9,DC9,CX9,CS9,CN9,CI9),""))</f>
        <v>12</v>
      </c>
      <c r="DM9" s="56">
        <f>IFERROR(DK9+DL9,0)</f>
        <v>17</v>
      </c>
      <c r="DN9" s="90">
        <v>442</v>
      </c>
      <c r="DO9" s="52">
        <f>IF(AND($G9="1",DN9&lt;&gt;""),DN9,"")</f>
        <v>442</v>
      </c>
      <c r="DP9" s="52">
        <f>IF(AND(DN9&lt;&gt;"",$G9="1"),_xlfn.RANK.EQ(DN9,$DO$6:$DO$89),"")</f>
        <v>3</v>
      </c>
      <c r="DQ9" s="52" t="str">
        <f>IF(IF(DP9&lt;&gt;"",IF(MAX(COUNTIF($DP$6:$DP$89,$DP$6:$DP$89))&gt;1,"x",""),"")&lt;&gt;"",DP9+1,"")</f>
        <v/>
      </c>
      <c r="DR9" s="52">
        <f>IF(DP9&lt;&gt;"",IF($G9="3",IF(DN9&lt;&gt;"",IF(AND(DP9&lt;=10,DN9&gt;=$DO$92),HLOOKUP(DP9,Points_Table_Modified,IF(ES9&gt;=6,8,ES9+2),FALSE),0),""),IF(DN9&lt;&gt;"",IF(AND(DP9&lt;=10,DN9&gt;=$DO$92),HLOOKUP(DP9,Points_Table,IF(ES9&gt;=6,8,ES9+2),FALSE),0),"")),"")</f>
        <v>20</v>
      </c>
      <c r="DS9" s="53">
        <f>IF(DQ9&lt;&gt;"",AVERAGE(IF(AND($G9="3",DQ9&lt;&gt;""),HLOOKUP(DQ9,Points_Table_Modified,IF(ES9&gt;=6,8,ES9+2),FALSE),IF(DQ9&lt;&gt;"",HLOOKUP(DQ9,Points_Table,IF(ES9&gt;=6,8,ES9+2),FALSE),"")),DR9),DR9)</f>
        <v>20</v>
      </c>
      <c r="DT9" s="51" t="str">
        <f>IF(AND($G9="2",DN9&lt;&gt;""),DN9,"")</f>
        <v/>
      </c>
      <c r="DU9" s="52" t="str">
        <f>IF(AND(DN9&lt;&gt;"",$G9="2"),_xlfn.RANK.EQ(DN9,$DT$6:$DT$89),"")</f>
        <v/>
      </c>
      <c r="DV9" s="52" t="str">
        <f>IF(IF(DU9&lt;&gt;"",IF(MAX(COUNTIF($DU$6:$DU$89,$DU$6:$DU$89))&gt;1,"x",""),"")&lt;&gt;"",DU9+1,"")</f>
        <v/>
      </c>
      <c r="DW9" s="54" t="str">
        <f>IF(DU9&lt;&gt;"",IF($G9="3",IF(DN9&lt;&gt;"",IF(AND(DU9&lt;=10,DN9&gt;=$DT$92),HLOOKUP(DU9,Points_Table_Modified,IF(ES9&gt;=6,8,ES9+2),FALSE),0),""),IF(DN9&lt;&gt;"",IF(AND(DU9&lt;=10,DN9&gt;=$DT$92),HLOOKUP(DU9,Points_Table,IF(ES9&gt;=6,8,ES9+2),FALSE),0),"")),"")</f>
        <v/>
      </c>
      <c r="DX9" s="53" t="str">
        <f>IF(DV9&lt;&gt;"",AVERAGE(IF(AND($G9="3",DV9&lt;&gt;""),HLOOKUP(DV9,Points_Table_Modified,IF(ES9&gt;=6,8,ES9+2),FALSE),IF(DV9&lt;&gt;"",HLOOKUP(DV9,Points_Table,IF(ES9&gt;=6,8,ES9+2),FALSE),"")),DW9),DW9)</f>
        <v/>
      </c>
      <c r="DY9" s="51" t="str">
        <f>IF(AND($G9="3",DN9&lt;&gt;""),DN9,"")</f>
        <v/>
      </c>
      <c r="DZ9" s="52" t="str">
        <f>IF(AND(DN9&lt;&gt;"",$G9="3"),_xlfn.RANK.EQ(DN9,$DY$6:$DY$89),"")</f>
        <v/>
      </c>
      <c r="EA9" s="52" t="str">
        <f>IF(IF(DZ9&lt;&gt;"",IF(MAX(COUNTIF($DZ$6:$DZ$89,$DZ$6:$DZ$89))&gt;1,"x",""),"")&lt;&gt;"",DZ9+1,"")</f>
        <v/>
      </c>
      <c r="EB9" s="52" t="str">
        <f>IF(DZ9&lt;&gt;"",IF($G9="3",IF(DN9&lt;&gt;"",IF(AND(DZ9&lt;=20,DN9&gt;=$DY$92),HLOOKUP(DZ9,Points_Table_Modified,IF(ES9&gt;=6,8,ES9+2),FALSE),0),""),IF(DN9&lt;&gt;"",IF(AND(DZ9&lt;=10,DN9&gt;=$DY$92),HLOOKUP(DZ9,Points_Table,IF(ES9&gt;=6,8,ES9+2),FALSE),0),"")),"")</f>
        <v/>
      </c>
      <c r="EC9" s="53" t="str">
        <f>IF(EA9&lt;&gt;"",AVERAGE(IF(AND($G9="3",EA9&lt;&gt;""),HLOOKUP(EA9,Points_Table_Modified,IF(ES9&gt;=6,8,ES9+2),FALSE),IF(EA9&lt;&gt;"",HLOOKUP(EA9,Points_Table,IF(ES9&gt;=6,8,ES9+2),FALSE),"")),EB9),EB9)</f>
        <v/>
      </c>
      <c r="ED9" s="51" t="str">
        <f>IF(AND($G9="4",DN9&lt;&gt;""),DN9,"")</f>
        <v/>
      </c>
      <c r="EE9" s="52" t="str">
        <f>IF(AND(DN9&lt;&gt;"",G9="4"),_xlfn.RANK.EQ(DN9,$ED$6:$ED$89),"")</f>
        <v/>
      </c>
      <c r="EF9" s="52" t="str">
        <f>IF(IF(EE9&lt;&gt;"",IF(MAX(COUNTIF($EE$6:$EE$89,$EE$6:$EE$89))&gt;1,"x",""),"")&lt;&gt;"",EE9+1,"")</f>
        <v/>
      </c>
      <c r="EG9" s="52" t="str">
        <f>IF(EE9&lt;&gt;"",IF($G9="3",IF(DN9&lt;&gt;"",IF(AND(EE9&lt;=10,DN9&gt;=$ED$92),HLOOKUP(EE9,Points_Table_Modified,IF(ES9&gt;=6,8,ES9+2),FALSE),0),""),IF(DN9&lt;&gt;"",IF(AND(EE9&lt;=10,DN9&gt;=$ED$92),HLOOKUP(EE9,Points_Table,IF(ES9&gt;=6,8,ES9+2),FALSE),0),"")),"")</f>
        <v/>
      </c>
      <c r="EH9" s="53" t="str">
        <f>IF(EF9&lt;&gt;"",AVERAGE(IF(AND($G9="3",EF9&lt;&gt;""),HLOOKUP(EF9,Points_Table_Modified,IF(ES9&gt;=6,8,ES9+2),FALSE),IF(EF9&lt;&gt;"",HLOOKUP(EF9,Points_Table,IF(ES9&gt;=6,8,ES9+2),FALSE),"")),EG9),EG9)</f>
        <v/>
      </c>
      <c r="EI9" s="51" t="str">
        <f>IF(AND($G9="5",DN9&lt;&gt;""),DN9,"")</f>
        <v/>
      </c>
      <c r="EJ9" s="52" t="str">
        <f>IF(AND(DN9&lt;&gt;"",$G9="5"),_xlfn.RANK.EQ(DN9,$EI$6:$EI$89),"")</f>
        <v/>
      </c>
      <c r="EK9" s="52" t="str">
        <f>IF(IF(EJ9&lt;&gt;"",IF(MAX(COUNTIF($EJ$6:$EJ$89,$EJ$6:$EJ$89))&gt;1,"x",""),"")&lt;&gt;"",EJ9+1,"")</f>
        <v/>
      </c>
      <c r="EL9" s="52" t="str">
        <f>IF(EJ9&lt;&gt;"",IF($G9="3",IF(DN9&lt;&gt;"",IF(AND(EJ9&lt;=10,DN9&gt;=$EI$92),HLOOKUP(EJ9,Points_Table_Modified,IF(ES9&gt;=6,8,ES9+2),FALSE),0),""),IF(DN9&lt;&gt;"",IF(AND(EJ9&lt;=10,DN9&gt;=$EI$92),HLOOKUP(EJ9,Points_Table,IF(ES9&gt;=6,8,ES9+2),FALSE),0),"")),"")</f>
        <v/>
      </c>
      <c r="EM9" s="53" t="str">
        <f>IF(EK9&lt;&gt;"",AVERAGE(IF(AND($G9="3",EK9&lt;&gt;""),HLOOKUP(EK9,Points_Table_Modified,IF(ES9&gt;=6,8,ES9+2),FALSE),IF(EK9&lt;&gt;"",HLOOKUP(EK9,Points_Table,IF(ES9&gt;=6,8,ES9+2),FALSE),"")),EL9),EL9)</f>
        <v/>
      </c>
      <c r="EN9" s="51" t="str">
        <f>IF(AND($G9="6",DN9&lt;&gt;""),DN9,"")</f>
        <v/>
      </c>
      <c r="EO9" s="52" t="str">
        <f>IF(AND(DN9&lt;&gt;"",$G9="6"),_xlfn.RANK.EQ(DN9,$EN$6:$EN$89),"")</f>
        <v/>
      </c>
      <c r="EP9" s="52" t="str">
        <f>IF(IF(EO9&lt;&gt;"",IF(MAX(COUNTIF($EO$6:$EO$89,$EO$6:$EO$89))&gt;1,"x",""),"")&lt;&gt;"",EO9+1,"")</f>
        <v/>
      </c>
      <c r="EQ9" s="52" t="str">
        <f>IF(EO9&lt;&gt;"",IF($G9="3",IF(DN9&lt;&gt;"",IF(AND(EO9&lt;=10,DN9&gt;=$EN$92),HLOOKUP(EO9,Points_Table_Modified,IF(ES9&gt;=6,8,ES9+2),FALSE),0),""),IF(DN9&lt;&gt;"",IF(AND(EO9&lt;=10,DN9&gt;=$EN$92),HLOOKUP(EO9,Points_Table,IF(ES9&gt;=6,8,ES9+2),FALSE),0),"")),"")</f>
        <v/>
      </c>
      <c r="ER9" s="53" t="str">
        <f>IF(EP9&lt;&gt;"",AVERAGE(IF(AND($G9="3",EP9&lt;&gt;""),HLOOKUP(EP9,Points_Table_Modified,IF(ES9&gt;=6,8,ES9+2),FALSE),IF(EP9&lt;&gt;"",HLOOKUP(EP9,Points_Table,IF(ES9&gt;=6,8,ES9+2),FALSE),"")),EQ9),EQ9)</f>
        <v/>
      </c>
      <c r="ES9" s="57">
        <f>VLOOKUP($G9,Entries_D_Event,7,FALSE)</f>
        <v>7</v>
      </c>
      <c r="ET9" s="52" t="str">
        <f>CONCATENATE(EO9,EJ9,EE9,DZ9,DU9,DP9)</f>
        <v>3</v>
      </c>
      <c r="EU9" s="118">
        <f>IF(ET9&lt;&gt;"",IF(AND($G9="3",DN9&lt;&gt;""),10,IF(DN9&lt;&gt;"",5,"")),"")</f>
        <v>5</v>
      </c>
      <c r="EV9" s="118">
        <f>_xlfn.NUMBERVALUE(IF(ET9&lt;&gt;"",CONCATENATE(ER9,EM9,EH9,EC9,DX9,DS9),""))</f>
        <v>20</v>
      </c>
      <c r="EW9" s="56">
        <f>IFERROR(EU9+EV9,0)</f>
        <v>25</v>
      </c>
      <c r="EX9" s="90"/>
      <c r="EY9" s="52" t="str">
        <f>IF(AND($G9="1",EX9&lt;&gt;""),EX9,"")</f>
        <v/>
      </c>
      <c r="EZ9" s="52" t="str">
        <f>IF(AND(EX9&lt;&gt;"",$G9="1"),_xlfn.RANK.EQ(EX9,$EY$6:$EY$89),"")</f>
        <v/>
      </c>
      <c r="FA9" s="52" t="str">
        <f>IF(IF(EZ9&lt;&gt;"",IF(MAX(COUNTIF($EZ$6:$EZ$89,$EZ$6:$EZ$89))&gt;1,"x",""),"")&lt;&gt;"",EZ9+1,"")</f>
        <v/>
      </c>
      <c r="FB9" s="52" t="str">
        <f>IF(EZ9&lt;&gt;"",IF($G9="3",IF(EX9&lt;&gt;"",IF(AND(EZ9&lt;=10,EX9&gt;=$EY$92),HLOOKUP(EZ9,Points_Table_Modified,IF(GC9&gt;=6,8,GC9+2),FALSE),0),""),IF(EX9&lt;&gt;"",IF(AND(EZ9&lt;=10,EX9&gt;=$EY$92),HLOOKUP(EZ9,Points_Table,IF(GC9&gt;=6,8,GC9+2),FALSE),0),"")),"")</f>
        <v/>
      </c>
      <c r="FC9" s="56" t="str">
        <f>IF(FB9&gt;0,IF(FA9&lt;&gt;"",AVERAGE(IF(AND($G9="3",FA9&lt;&gt;""),HLOOKUP(FA9,Points_Table_Modified,IF(GC9&gt;=6,8,GC9+2),FALSE),IF(FA9&lt;&gt;"",HLOOKUP(FA9,Points_Table,IF(GC9&gt;=6,8,GC9+2),FALSE),"")),FB9),FB9),0)</f>
        <v/>
      </c>
      <c r="FD9" s="51" t="str">
        <f>IF(AND($G9="2",EX9&lt;&gt;""),EX9,"")</f>
        <v/>
      </c>
      <c r="FE9" s="52" t="str">
        <f>IF(AND(EX9&lt;&gt;"",$G9="2"),_xlfn.RANK.EQ(EX9,$FD$6:$FD$89),"")</f>
        <v/>
      </c>
      <c r="FF9" s="52" t="str">
        <f>IF(IF(FE9&lt;&gt;"",IF(MAX(COUNTIF($FE$6:$FE$89,$FE$6:$FE$89))&gt;1,"x",""),"")&lt;&gt;"",FE9+1,"")</f>
        <v/>
      </c>
      <c r="FG9" s="54" t="str">
        <f>IF(FE9&lt;&gt;"",IF($G9="3",IF(EX9&lt;&gt;"",IF(AND(FE9&lt;=10,EX9&gt;=$FD$92),HLOOKUP(FE9,Points_Table_Modified,IF(GC9&gt;=6,8,GC9+2),FALSE),0),""),IF(EX9&lt;&gt;"",IF(AND(FE9&lt;=10,EX9&gt;=$FD$92),HLOOKUP(FE9,Points_Table,IF(GC9&gt;=6,8,GC9+2),FALSE),0),"")),"")</f>
        <v/>
      </c>
      <c r="FH9" s="56" t="str">
        <f>IF(FG9&gt;0,IF(FF9&lt;&gt;"",AVERAGE(IF(AND($G9="3",FF9&lt;&gt;""),HLOOKUP(FF9,Points_Table_Modified,IF(GC9&gt;=6,8,GC9+2),FALSE),IF(FF9&lt;&gt;"",HLOOKUP(FF9,Points_Table,IF(GC9&gt;=6,8,GC9+2),FALSE),"")),FG9),FG9),0)</f>
        <v/>
      </c>
      <c r="FI9" s="51" t="str">
        <f>IF(AND($G9="3",EX9&lt;&gt;""),EX9,"")</f>
        <v/>
      </c>
      <c r="FJ9" s="52" t="str">
        <f>IF(AND(EX9&lt;&gt;"",$G9="3"),_xlfn.RANK.EQ(EX9,$FI$6:$FI$89),"")</f>
        <v/>
      </c>
      <c r="FK9" s="52" t="str">
        <f>IF(IF(FJ9&lt;&gt;"",IF(MAX(COUNTIF($FJ$6:$FJ$89,$FJ$6:$FJ$89))&gt;1,"x",""),"")&lt;&gt;"",FJ9+1,"")</f>
        <v/>
      </c>
      <c r="FL9" s="52" t="str">
        <f>IF(FJ9&lt;&gt;"",IF($G9="3",IF(EX9&lt;&gt;"",IF(AND(FJ9&lt;=20,EX9&gt;=$FI$92),HLOOKUP(FJ9,Points_Table_Modified,IF(GC9&gt;=6,8,GC9+2),FALSE),0),""),IF(EX9&lt;&gt;"",IF(AND(FJ9&lt;=10,EX9&gt;=$FI$92),HLOOKUP(FJ9,Points_Table,IF(GC9&gt;=6,8,GC9+2),FALSE),0),"")),"")</f>
        <v/>
      </c>
      <c r="FM9" s="56" t="str">
        <f>IF(FL9&gt;0,IF(FK9&lt;&gt;"",AVERAGE(IF(AND($G9="3",FK9&lt;&gt;""),HLOOKUP(FK9,Points_Table_Modified,IF(GC9&gt;=6,8,GC9+2),FALSE),IF(FK9&lt;&gt;"",HLOOKUP(FK9,Points_Table,IF(GC9&gt;=6,8,GC9+2),FALSE),"")),FL9),FL9),0)</f>
        <v/>
      </c>
      <c r="FN9" s="51" t="str">
        <f>IF(AND($G9="4",EX9&lt;&gt;""),EX9,"")</f>
        <v/>
      </c>
      <c r="FO9" s="52" t="str">
        <f>IF(AND(EX9&lt;&gt;"",G9="4"),_xlfn.RANK.EQ(EX9,$FN$6:$FN$89),"")</f>
        <v/>
      </c>
      <c r="FP9" s="52" t="str">
        <f>IF(IF(FO9&lt;&gt;"",IF(MAX(COUNTIF($FO$6:$FO$89,$FO$6:$FO$89))&gt;1,"x",""),"")&lt;&gt;"",FO9+1,"")</f>
        <v/>
      </c>
      <c r="FQ9" s="52" t="str">
        <f>IF(FO9&lt;&gt;"",IF($G9="3",IF(EX9&lt;&gt;"",IF(AND(FO9&lt;=10,EX9&gt;=$FN$92),HLOOKUP(FO9,Points_Table_Modified,IF(GC9&gt;=6,8,GC9+2),FALSE),0),""),IF(EX9&lt;&gt;"",IF(AND(FO9&lt;=10,EX9&gt;=$FN$92),HLOOKUP(FO9,Points_Table,IF(GC9&gt;=6,8,GC9+2),FALSE),0),"")),"")</f>
        <v/>
      </c>
      <c r="FR9" s="56" t="str">
        <f>IF(FQ9&gt;0,IF(FP9&lt;&gt;"",AVERAGE(IF(AND($G9="3",FP9&lt;&gt;""),HLOOKUP(FP9,Points_Table_Modified,IF(GC9&gt;=6,8,GC9+2),FALSE),IF(FP9&lt;&gt;"",HLOOKUP(FP9,Points_Table,IF(GC9&gt;=6,8,GC9+2),FALSE),"")),FQ9),FQ9),0)</f>
        <v/>
      </c>
      <c r="FS9" s="51" t="str">
        <f>IF(AND($G9="5",EX9&lt;&gt;""),EX9,"")</f>
        <v/>
      </c>
      <c r="FT9" s="52" t="str">
        <f>IF(AND(EX9&lt;&gt;"",$G9="5"),_xlfn.RANK.EQ(EX9,$FS$6:$FS$89),"")</f>
        <v/>
      </c>
      <c r="FU9" s="52" t="str">
        <f>IF(IF(FT9&lt;&gt;"",IF(MAX(COUNTIF($FT$6:$FT$89,$FT$6:$FT$89))&gt;1,"x",""),"")&lt;&gt;"",FT9+1,"")</f>
        <v/>
      </c>
      <c r="FV9" s="52" t="str">
        <f>IF(FT9&lt;&gt;"",IF($G9="3",IF(EX9&lt;&gt;"",IF(AND(FT9&lt;=10,EX9&gt;=$FS$92),HLOOKUP(FT9,Points_Table_Modified,IF(GC9&gt;=6,8,GC9+2),FALSE),0),""),IF(EX9&lt;&gt;"",IF(AND(FT9&lt;=10,EX9&gt;=$FS$92),HLOOKUP(FT9,Points_Table,IF(GC9&gt;=6,8,GC9+2),FALSE),0),"")),"")</f>
        <v/>
      </c>
      <c r="FW9" s="56" t="str">
        <f>IF(FV9&gt;0,IF(FU9&lt;&gt;"",AVERAGE(IF(AND($G9="3",FU9&lt;&gt;""),HLOOKUP(FU9,Points_Table_Modified,IF(GC9&gt;=6,8,GC9+2),FALSE),IF(FU9&lt;&gt;"",HLOOKUP(FU9,Points_Table,IF(GC9&gt;=6,8,GC9+2),FALSE),"")),FV9),FV9),0)</f>
        <v/>
      </c>
      <c r="FX9" s="51" t="str">
        <f>IF(AND($G9="6",EX9&lt;&gt;""),EX9,"")</f>
        <v/>
      </c>
      <c r="FY9" s="52" t="str">
        <f>IF(AND(EX9&lt;&gt;"",$G9="6"),_xlfn.RANK.EQ(EX9,$FX$6:$FX$89),"")</f>
        <v/>
      </c>
      <c r="FZ9" s="52" t="str">
        <f>IF(IF(FY9&lt;&gt;"",IF(MAX(COUNTIF($FY$6:$FY$89,$FY$6:$FY$89))&gt;1,"x",""),"")&lt;&gt;"",FY9+1,"")</f>
        <v/>
      </c>
      <c r="GA9" s="52" t="str">
        <f>IF(FY9&lt;&gt;"",IF($G9="3",IF(EX9&lt;&gt;"",IF(AND(FY9&lt;=10,EX9&gt;=$FX$92),HLOOKUP(FY9,Points_Table_Modified,IF(GC9&gt;=6,8,GC9+2),FALSE),0),""),IF(EX9&lt;&gt;"",IF(AND(FY9&lt;=10,EX9&gt;=$FX$92),HLOOKUP(FY9,Points_Table,IF(GC9&gt;=6,8,GC9+2),FALSE),0),"")),"")</f>
        <v/>
      </c>
      <c r="GB9" s="56" t="str">
        <f>IF(GA9&gt;0,IF(FZ9&lt;&gt;"",AVERAGE(IF(AND($G9="3",FZ9&lt;&gt;""),HLOOKUP(FZ9,Points_Table_Modified,IF(GC9&gt;=6,8,GC9+2),FALSE),IF(FZ9&lt;&gt;"",HLOOKUP(FZ9,Points_Table,IF(GC9&gt;=6,8,GC9+2),FALSE),"")),GA9),GA9),0)</f>
        <v/>
      </c>
      <c r="GC9" s="57">
        <f>VLOOKUP($G9,Entries_D_Event,8,FALSE)</f>
        <v>0</v>
      </c>
      <c r="GD9" s="52" t="str">
        <f>CONCATENATE(FY9,FT9,FO9,FJ9,FE9,EZ9)</f>
        <v/>
      </c>
      <c r="GE9" s="118" t="str">
        <f>IF(GD9&lt;&gt;"",IF(AND($G9="3",EX9&lt;&gt;""),10,IF(EX9&lt;&gt;"",5,"")),"")</f>
        <v/>
      </c>
      <c r="GF9" s="118">
        <f>_xlfn.NUMBERVALUE(IF(GD9&lt;&gt;"",CONCATENATE(GB9,FW9,FR9,FM9,FH9,FC9),""))</f>
        <v>0</v>
      </c>
      <c r="GG9" s="56">
        <f>IFERROR(GE9+GF9,0)</f>
        <v>0</v>
      </c>
      <c r="GH9" s="90"/>
      <c r="GI9" s="52" t="str">
        <f>IF(AND($G9="1",GH9&lt;&gt;""),GH9,"")</f>
        <v/>
      </c>
      <c r="GJ9" s="52" t="str">
        <f>IF(AND(GH9&lt;&gt;"",$G9="1"),_xlfn.RANK.EQ(GH9,$GI$6:$GI$89),"")</f>
        <v/>
      </c>
      <c r="GK9" s="52" t="str">
        <f>IF(IF(GJ9&lt;&gt;"",IF(MAX(COUNTIF($GJ$6:$GJ$89,$GJ$6:$GJ$89))&gt;1,"x",""),"")&lt;&gt;"",GJ9+1,"")</f>
        <v/>
      </c>
      <c r="GL9" s="52" t="str">
        <f>IF(GJ9&lt;&gt;"",IF($G9="3",IF(GH9&lt;&gt;"",IF(AND(GJ9&lt;=10,GH9&gt;=$GI$92),HLOOKUP(GJ9,Points_Table_Modified,IF(HM9&gt;=6,8,HM9+2),FALSE),0),""),IF(GH9&lt;&gt;"",IF(AND(GJ9&lt;=10,GH9&gt;=$GI$92),HLOOKUP(GJ9,Points_Table,IF(HM9&gt;=6,8,HM9+2),FALSE),0),"")),"")</f>
        <v/>
      </c>
      <c r="GM9" s="53" t="str">
        <f>IF(GK9&lt;&gt;"",AVERAGE(IF(AND($G9="3",GK9&lt;&gt;""),HLOOKUP(GK9,Points_Table_Modified,IF(HM9&gt;=6,8,HM9+2),FALSE),IF(GK9&lt;&gt;"",HLOOKUP(GK9,Points_Table,IF(HM9&gt;=6,8,HM9+2),FALSE),"")),GL9),GL9)</f>
        <v/>
      </c>
      <c r="GN9" s="51" t="str">
        <f>IF(AND($G9="2",GH9&lt;&gt;""),GH9,"")</f>
        <v/>
      </c>
      <c r="GO9" s="52" t="str">
        <f>IF(AND(GH9&lt;&gt;"",$G9="2"),_xlfn.RANK.EQ(GH9,$GN$6:$GN$89),"")</f>
        <v/>
      </c>
      <c r="GP9" s="52" t="str">
        <f>IF(IF(GO9&lt;&gt;"",IF(MAX(COUNTIF($GO$6:$GO$89,$GO$6:$GO$89))&gt;1,"x",""),"")&lt;&gt;"",GO9+1,"")</f>
        <v/>
      </c>
      <c r="GQ9" s="54" t="str">
        <f>IF(GO9&lt;&gt;"",IF($G9="3",IF(GH9&lt;&gt;"",IF(AND(GO9&lt;=10,GH9&gt;=$GN$92),HLOOKUP(GO9,Points_Table_Modified,IF(HM9&gt;=6,8,HM9+2),FALSE),0),""),IF(GH9&lt;&gt;"",IF(AND(GO9&lt;=10,GH9&gt;=$GN$92),HLOOKUP(GO9,Points_Table,IF(HM9&gt;=6,8,HM9+2),FALSE),0),"")),"")</f>
        <v/>
      </c>
      <c r="GR9" s="53" t="str">
        <f>IF(GP9&lt;&gt;"",AVERAGE(IF(AND($G9="3",GP9&lt;&gt;""),HLOOKUP(GP9,Points_Table_Modified,IF(HM9&gt;=6,8,HM9+2),FALSE),IF(GP9&lt;&gt;"",HLOOKUP(GP9,Points_Table,IF(HM9&gt;=6,8,HM9+2),FALSE),"")),GQ9),GQ9)</f>
        <v/>
      </c>
      <c r="GS9" s="51" t="str">
        <f>IF(AND($G9="3",GH9&lt;&gt;""),GH9,"")</f>
        <v/>
      </c>
      <c r="GT9" s="52" t="str">
        <f>IF(AND(GH9&lt;&gt;"",$G9="3"),_xlfn.RANK.EQ(GH9,$GS$6:$GS$89),"")</f>
        <v/>
      </c>
      <c r="GU9" s="52" t="str">
        <f>IF(IF(GT9&lt;&gt;"",IF(MAX(COUNTIF($GT$6:$GT$89,$GT$6:$GT$89))&gt;1,"x",""),"")&lt;&gt;"",GT9+1,"")</f>
        <v/>
      </c>
      <c r="GV9" s="52" t="str">
        <f>IF(GT9&lt;&gt;"",IF($G9="3",IF(GH9&lt;&gt;"",IF(AND(GT9&lt;=20,GH9&gt;=$GS$92),HLOOKUP(GT9,Points_Table_Modified,IF(HM9&gt;=6,8,HM9+2),FALSE),0),""),IF(GH9&lt;&gt;"",IF(AND(GT9&lt;=10,GH9&gt;=$GS$92),HLOOKUP(GT9,Points_Table,IF(HM9&gt;=6,8,HM9+2),FALSE),0),"")),"")</f>
        <v/>
      </c>
      <c r="GW9" s="53" t="str">
        <f>IF(GU9&lt;&gt;"",AVERAGE(IF(AND($G9="3",GU9&lt;&gt;""),HLOOKUP(GU9,Points_Table_Modified,IF(HM9&gt;=6,8,HM9+2),FALSE),IF(GU9&lt;&gt;"",HLOOKUP(GU9,Points_Table,IF(HM9&gt;=6,8,HM9+2),FALSE),"")),GV9),GV9)</f>
        <v/>
      </c>
      <c r="GX9" s="51" t="str">
        <f>IF(AND($G9="4",GH9&lt;&gt;""),GH9,"")</f>
        <v/>
      </c>
      <c r="GY9" s="52" t="str">
        <f>IF(AND($GH9&lt;&gt;"",G9="4"),_xlfn.RANK.EQ(GH9,$GX$6:$GX$89),"")</f>
        <v/>
      </c>
      <c r="GZ9" s="52" t="str">
        <f>IF(IF(GY9&lt;&gt;"",IF(MAX(COUNTIF($GY$6:$GY$89,$GY$6:$GY$89))&gt;1,"x",""),"")&lt;&gt;"",GY9+1,"")</f>
        <v/>
      </c>
      <c r="HA9" s="52" t="str">
        <f>IF(GY9&lt;&gt;"",IF($G9="3",IF(GH9&lt;&gt;"",IF(AND(GY9&lt;=10,GH9&gt;=$GX$92),HLOOKUP(GY9,Points_Table_Modified,IF(HM9&gt;=6,8,HM9+2),FALSE),0),""),IF(GH9&lt;&gt;"",IF(AND(GY9&lt;=10,GH9&gt;=$GX$92),HLOOKUP(GY9,Points_Table,IF(HM9&gt;=6,8,HM9+2),FALSE),0),"")),"")</f>
        <v/>
      </c>
      <c r="HB9" s="53" t="str">
        <f>IF(GZ9&lt;&gt;"",AVERAGE(IF(AND($G9="3",GZ9&lt;&gt;""),HLOOKUP(GZ9,Points_Table_Modified,IF(HM9&gt;=6,8,HM9+2),FALSE),IF(GZ9&lt;&gt;"",HLOOKUP(GZ9,Points_Table,IF(HM9&gt;=6,8,HM9+2),FALSE),"")),HA9),HA9)</f>
        <v/>
      </c>
      <c r="HC9" s="51" t="str">
        <f>IF(AND($G9="5",GH9&lt;&gt;""),GH9,"")</f>
        <v/>
      </c>
      <c r="HD9" s="52" t="str">
        <f>IF(AND(GH9&lt;&gt;"",$G9="5"),_xlfn.RANK.EQ(GH9,$HC$6:$HC$89),"")</f>
        <v/>
      </c>
      <c r="HE9" s="52" t="str">
        <f>IF(IF(HD9&lt;&gt;"",IF(MAX(COUNTIF($HD$6:$HD$89,$HD$6:$HD$89))&gt;1,"x",""),"")&lt;&gt;"",HD9+1,"")</f>
        <v/>
      </c>
      <c r="HF9" s="52" t="str">
        <f>IF(HD9&lt;&gt;"",IF($G9="3",IF(GH9&lt;&gt;"",IF(AND(HD9&lt;=10,GH9&gt;=$HC$92),HLOOKUP(HD9,Points_Table_Modified,IF(HM9&gt;=6,8,HM9+2),FALSE),0),""),IF(GH9&lt;&gt;"",IF(AND(HD9&lt;=10,GH9&gt;=$HC$92),HLOOKUP(HD9,Points_Table,IF(HM9&gt;=6,8,HM9+2),FALSE),0),"")),"")</f>
        <v/>
      </c>
      <c r="HG9" s="53" t="str">
        <f>IF(HE9&lt;&gt;"",AVERAGE(IF(AND($G9="3",HE9&lt;&gt;""),HLOOKUP(HE9,Points_Table_Modified,IF(HM9&gt;=6,8,HM9+2),FALSE),IF(HE9&lt;&gt;"",HLOOKUP(HE9,Points_Table,IF(HM9&gt;=6,8,HM9+2),FALSE),"")),HF9),HF9)</f>
        <v/>
      </c>
      <c r="HH9" s="51" t="str">
        <f>IF(AND($G9="6",GH9&lt;&gt;""),GH9,"")</f>
        <v/>
      </c>
      <c r="HI9" s="52" t="str">
        <f>IF(AND(GH9&lt;&gt;"",$G9="6"),_xlfn.RANK.EQ(GH9,$HH$6:$HH$89),"")</f>
        <v/>
      </c>
      <c r="HJ9" s="52" t="str">
        <f>IF(IF(HI9&lt;&gt;"",IF(MAX(COUNTIF($HI$6:$HI$89,$HI$6:$HI$89))&gt;1,"x",""),"")&lt;&gt;"",HI9+1,"")</f>
        <v/>
      </c>
      <c r="HK9" s="52" t="str">
        <f>IF(HI9&lt;&gt;"",IF($G9="3",IF(GH9&lt;&gt;"",IF(AND(HI9&lt;=10,GH9&gt;=$HH$92),HLOOKUP(HI9,Points_Table_Modified,IF(HM9&gt;=6,8,HM9+2),FALSE),0),""),IF(GH9&lt;&gt;"",IF(AND(HI9&lt;=10,GH9&gt;=$HH$92),HLOOKUP(HI9,Points_Table,IF(HM9&gt;=6,8,HM9+2),FALSE),0),"")),"")</f>
        <v/>
      </c>
      <c r="HL9" s="53" t="str">
        <f>IF(HJ9&lt;&gt;"",AVERAGE(IF(AND($G9="3",HJ9&lt;&gt;""),HLOOKUP(HJ9,Points_Table_Modified,IF(HM9&gt;=6,8,HM9+2),FALSE),IF(HJ9&lt;&gt;"",HLOOKUP(HJ9,Points_Table,IF(HM9&gt;=6,8,HM9+2),FALSE),"")),HK9),HK9)</f>
        <v/>
      </c>
      <c r="HM9" s="57">
        <f>VLOOKUP($G9,Entries_D_Event,9,FALSE)</f>
        <v>0</v>
      </c>
      <c r="HN9" s="52" t="str">
        <f>CONCATENATE(HI9,HD9,GY9,GT9,GO9,GJ9)</f>
        <v/>
      </c>
      <c r="HO9" s="118" t="str">
        <f>IF(HN9&lt;&gt;"",IF(AND($G9="3",GH9&lt;&gt;""),10,IF(GH9&lt;&gt;"",5,"")),"")</f>
        <v/>
      </c>
      <c r="HP9" s="118">
        <f>_xlfn.NUMBERVALUE(IF(HN9&lt;&gt;"",CONCATENATE(HL9,HG9,HB9,GW9,GR9,GM9),""))</f>
        <v>0</v>
      </c>
      <c r="HQ9" s="56">
        <f>IFERROR(HO9+HP9,0)</f>
        <v>0</v>
      </c>
      <c r="HR9" s="90"/>
      <c r="HS9" s="52" t="str">
        <f>IF(AND($G9="1",HR9&lt;&gt;""),HR9,"")</f>
        <v/>
      </c>
      <c r="HT9" s="52" t="str">
        <f>IF(AND(HR9&lt;&gt;"",$G9="1"),_xlfn.RANK.EQ(HR9,$HS$6:$HS$89),"")</f>
        <v/>
      </c>
      <c r="HU9" s="52" t="str">
        <f>IF(IF(HT9&lt;&gt;"",IF(MAX(COUNTIF($HT$6:$HT$89,$HT$6:$HT$89))&gt;1,"x",""),"")&lt;&gt;"",HT9+1,"")</f>
        <v/>
      </c>
      <c r="HV9" s="52" t="str">
        <f>IF(HT9&lt;&gt;"",IF($G9="3",IF(HR9&lt;&gt;"",IF(AND(HT9&lt;=10,HR9&gt;=$HS$92),HLOOKUP(HT9,Points_Table_Modified,IF(IW9&gt;=6,8,IW9+2),FALSE),0),""),IF(HR9&lt;&gt;"",IF(AND(HT9&lt;=10,HR9&gt;=$HS$92),HLOOKUP(HT9,Points_Table,IF(IW9&gt;=6,8,IW9+2),FALSE),0),"")),"")</f>
        <v/>
      </c>
      <c r="HW9" s="53" t="str">
        <f>IF(HU9&lt;&gt;"",AVERAGE(IF(AND($G9="3",HU9&lt;&gt;""),HLOOKUP(HU9,Points_Table_Modified,IF(IW9&gt;=6,8,IW9+2),FALSE),IF(HU9&lt;&gt;"",HLOOKUP(HU9,Points_Table,IF(IW9&gt;=6,8,IW9+2),FALSE),"")),HV9),HV9)</f>
        <v/>
      </c>
      <c r="HX9" s="51" t="str">
        <f>IF(AND($G9="2",HR9&lt;&gt;""),HR9,"")</f>
        <v/>
      </c>
      <c r="HY9" s="52" t="str">
        <f>IF(AND(HR9&lt;&gt;"",$G9="2"),_xlfn.RANK.EQ(HR9,$HX$6:$HX$89),"")</f>
        <v/>
      </c>
      <c r="HZ9" s="52" t="str">
        <f>IF(IF(HY9&lt;&gt;"",IF(MAX(COUNTIF($HY$6:$HY$89,$HY$6:$HY$89))&gt;1,"x",""),"")&lt;&gt;"",HY9+1,"")</f>
        <v/>
      </c>
      <c r="IA9" s="54" t="str">
        <f>IF(HY9&lt;&gt;"",IF($G9="3",IF(HR9&lt;&gt;"",IF(AND(HY9&lt;=10,HR9&gt;=$HX$92),HLOOKUP(HY9,Points_Table_Modified,IF(IW9&gt;=6,8,IW9+2),FALSE),0),""),IF(HR9&lt;&gt;"",IF(AND(HY9&lt;=10,HR9&gt;=$HX$92),HLOOKUP(HY9,Points_Table,IF(IW9&gt;=6,8,IW9+2),FALSE),0),"")),"")</f>
        <v/>
      </c>
      <c r="IB9" s="53" t="str">
        <f>IF(HZ9&lt;&gt;"",AVERAGE(IF(AND($G9="3",HZ9&lt;&gt;""),HLOOKUP(HZ9,Points_Table_Modified,IF(IW9&gt;=6,8,IW9+2),FALSE),IF(HZ9&lt;&gt;"",HLOOKUP(HZ9,Points_Table,IF(IW9&gt;=6,8,IW9+2),FALSE),"")),IA9),IA9)</f>
        <v/>
      </c>
      <c r="IC9" s="51" t="str">
        <f>IF(AND($G9="3",HR9&lt;&gt;""),HR9,"")</f>
        <v/>
      </c>
      <c r="ID9" s="52" t="str">
        <f>IF(AND(HR9&lt;&gt;"",$G9="3"),_xlfn.RANK.EQ(HR9,$IC$6:$IC$89),"")</f>
        <v/>
      </c>
      <c r="IE9" s="52" t="str">
        <f>IF(IF(ID9&lt;&gt;"",IF(MAX(COUNTIF($ID$6:$ID$89,$ID$6:$ID$89))&gt;1,"x",""),"")&lt;&gt;"",ID9+1,"")</f>
        <v/>
      </c>
      <c r="IF9" s="52" t="str">
        <f>IF(ID9&lt;&gt;"",IF($G9="3",IF(HR9&lt;&gt;"",IF(AND(ID9&lt;=20,HR9&gt;=$IC$92),HLOOKUP(ID9,Points_Table_Modified,IF(IW9&gt;=6,8,IW9+2),FALSE),0),""),IF(HR9&lt;&gt;"",IF(AND(ID9&lt;=10,HR9&gt;=$IC$92),HLOOKUP(ID9,Points_Table,IF(IW9&gt;=6,8,IW9+2),FALSE),0),"")),"")</f>
        <v/>
      </c>
      <c r="IG9" s="53" t="str">
        <f>IF(IE9&lt;&gt;"",AVERAGE(IF(AND($G9="3",IE9&lt;&gt;""),HLOOKUP(IE9,Points_Table_Modified,IF(IW9&gt;=6,8,IW9+2),FALSE),IF(IE9&lt;&gt;"",HLOOKUP(IE9,Points_Table,IF(IW9&gt;=6,8,IW9+2),FALSE),"")),IF9),IF9)</f>
        <v/>
      </c>
      <c r="IH9" s="51" t="str">
        <f>IF(AND($G9="4",HR9&lt;&gt;""),HR9,"")</f>
        <v/>
      </c>
      <c r="II9" s="52" t="str">
        <f>IF(AND(HR9&lt;&gt;"",G9="4"),_xlfn.RANK.EQ(HR9,$IH$6:$IH$89),"")</f>
        <v/>
      </c>
      <c r="IJ9" s="52" t="str">
        <f>IF(IF(II9&lt;&gt;"",IF(MAX(COUNTIF($II$6:$II$89,$II$6:$II$89))&gt;1,"x",""),"")&lt;&gt;"",II9+1,"")</f>
        <v/>
      </c>
      <c r="IK9" s="52" t="str">
        <f>IF(II9&lt;&gt;"",IF($G9="3",IF(HR9&lt;&gt;"",IF(AND(II9&lt;=10,HR9&gt;=$IH$92),HLOOKUP(II9,Points_Table_Modified,IF(IW9&gt;=6,8,IW9+2),FALSE),0),""),IF(HR9&lt;&gt;"",IF(AND(II9&lt;=10,HR9&gt;=$IH$92),HLOOKUP(II9,Points_Table,IF(IW9&gt;=6,8,IW9+2),FALSE),0),"")),"")</f>
        <v/>
      </c>
      <c r="IL9" s="53" t="str">
        <f>IF(IJ9&lt;&gt;"",AVERAGE(IF(AND($G9="3",IJ9&lt;&gt;""),HLOOKUP(IJ9,Points_Table_Modified,IF(IW9&gt;=6,8,IW9+2),FALSE),IF(IJ9&lt;&gt;"",HLOOKUP(IJ9,Points_Table,IF(IW9&gt;=6,8,IW9+2),FALSE),"")),IK9),IK9)</f>
        <v/>
      </c>
      <c r="IM9" s="51" t="str">
        <f>IF(AND($G9="5",HR9&lt;&gt;""),HR9,"")</f>
        <v/>
      </c>
      <c r="IN9" s="52" t="str">
        <f>IF(AND(HR9&lt;&gt;"",$G9="5"),_xlfn.RANK.EQ(HR9,$IM$6:$IM$89),"")</f>
        <v/>
      </c>
      <c r="IO9" s="52" t="str">
        <f>IF(IF(IN9&lt;&gt;"",IF(MAX(COUNTIF($IN$6:$IN$89,$IN$6:$IN$89))&gt;1,"x",""),"")&lt;&gt;"",IN9+1,"")</f>
        <v/>
      </c>
      <c r="IP9" s="52" t="str">
        <f>IF(IN9&lt;&gt;"",IF($G9="3",IF(HR9&lt;&gt;"",IF(AND(IN9&lt;=10,HR9&gt;=$IM$92),HLOOKUP(IN9,Points_Table_Modified,IF(IW9&gt;=6,8,IW9+2),FALSE),0),""),IF(HR9&lt;&gt;"",IF(AND(IN9&lt;=10,HR9&gt;=$IM$92),HLOOKUP(IN9,Points_Table,IF(IW9&gt;=6,8,IW9+2),FALSE),0),"")),"")</f>
        <v/>
      </c>
      <c r="IQ9" s="53" t="str">
        <f>IF(IO9&lt;&gt;"",AVERAGE(IF(AND($G9="3",IO9&lt;&gt;""),HLOOKUP(IO9,Points_Table_Modified,IF(IW9&gt;=6,8,IW9+2),FALSE),IF(IO9&lt;&gt;"",HLOOKUP(IO9,Points_Table,IF(IW9&gt;=6,8,IW9+2),FALSE),"")),IP9),IP9)</f>
        <v/>
      </c>
      <c r="IR9" s="51" t="str">
        <f>IF(AND($G9="6",HR9&lt;&gt;""),HR9,"")</f>
        <v/>
      </c>
      <c r="IS9" s="52" t="str">
        <f>IF(AND(HR9&lt;&gt;"",$G9="6"),_xlfn.RANK.EQ(HR9,$IR$6:$IR$89),"")</f>
        <v/>
      </c>
      <c r="IT9" s="52" t="str">
        <f>IF(IF(IS9&lt;&gt;"",IF(MAX(COUNTIF($IS$6:$IS$89,$IS$6:$IS$89))&gt;1,"x",""),"")&lt;&gt;"",IS9+1,"")</f>
        <v/>
      </c>
      <c r="IU9" s="52" t="str">
        <f>IF(IS9&lt;&gt;"",IF($G9="3",IF(HR9&lt;&gt;"",IF(AND(IS9&lt;=10,HR9&gt;=$IR$92),HLOOKUP(IS9,Points_Table_Modified,IF(IW9&gt;=6,8,IW9+2),FALSE),0),""),IF(HR9&lt;&gt;"",IF(AND(IS9&lt;=10,HR9&gt;=$IR$92),HLOOKUP(IS9,Points_Table,IF(IW9&gt;=6,8,IW9+2),FALSE),0),"")),"")</f>
        <v/>
      </c>
      <c r="IV9" s="53" t="str">
        <f>IF(IT9&lt;&gt;"",AVERAGE(IF(AND($G9="3",IT9&lt;&gt;""),HLOOKUP(IT9,Points_Table_Modified,IF(IW9&gt;=6,8,IW9+2),FALSE),IF(IT9&lt;&gt;"",HLOOKUP(IT9,Points_Table,IF(IW9&gt;=6,8,IW9+2),FALSE),"")),IU9),IU9)</f>
        <v/>
      </c>
      <c r="IW9" s="57">
        <f>VLOOKUP($G9,Entries_D_Event,10,FALSE)</f>
        <v>0</v>
      </c>
      <c r="IX9" s="52" t="str">
        <f>CONCATENATE(IS9,IN9,II9,ID9,HY9,HT9)</f>
        <v/>
      </c>
      <c r="IY9" s="118" t="str">
        <f>IF(IX9&lt;&gt;"",IF(AND($G9="3",HR9&lt;&gt;""),10,IF(HR9&lt;&gt;"",5,"")),"")</f>
        <v/>
      </c>
      <c r="IZ9" s="118">
        <f>_xlfn.NUMBERVALUE(IF(IX9&lt;&gt;"",CONCATENATE(IV9,IQ9,IL9,IG9,IB9,HW9),""))</f>
        <v>0</v>
      </c>
      <c r="JA9" s="56">
        <f>IFERROR(IY9+IZ9,0)</f>
        <v>0</v>
      </c>
      <c r="JB9" s="90"/>
      <c r="JC9" s="52" t="str">
        <f>IF(AND($G9="1",JB9&lt;&gt;""),JB9,"")</f>
        <v/>
      </c>
      <c r="JD9" s="52" t="str">
        <f>IF(AND(JB9&lt;&gt;"",$G9="1"),_xlfn.RANK.EQ(JB9,$JC$6:$JC$89),"")</f>
        <v/>
      </c>
      <c r="JE9" s="52" t="str">
        <f>IF(IF(JD9&lt;&gt;"",IF(MAX(COUNTIF($JD$6:$JD$89,$JD$6:$JD$89))&gt;1,"x",""),"")&lt;&gt;"",JD9+1,"")</f>
        <v/>
      </c>
      <c r="JF9" s="52" t="str">
        <f>IF(JD9&lt;&gt;"",IF($G9="3",IF(JB9&lt;&gt;"",IF(AND(JD9&lt;=10,JB9&gt;=$JC$92),HLOOKUP(JD9,Points_Table_Modified,IF(KG9&gt;=6,8,KG9+2),FALSE),0),""),IF(JB9&lt;&gt;"",IF(AND(JD9&lt;=10,JB9&gt;=$JC$92),HLOOKUP(JD9,Points_Table,IF(KG9&gt;=6,8,KG9+2),FALSE),0),"")),"")</f>
        <v/>
      </c>
      <c r="JG9" s="53" t="str">
        <f>IF(JE9&lt;&gt;"",AVERAGE(IF(AND($G9="3",JE9&lt;&gt;""),HLOOKUP(JE9,Points_Table_Modified,IF(KG9&gt;=6,8,KG9+2),FALSE),IF(JE9&lt;&gt;"",HLOOKUP(JE9,Points_Table,IF(KG9&gt;=6,8,KG9+2),FALSE),"")),JF9),JF9)</f>
        <v/>
      </c>
      <c r="JH9" s="51" t="str">
        <f>IF(AND($G9="2",JB9&lt;&gt;""),JB9,"")</f>
        <v/>
      </c>
      <c r="JI9" s="52" t="str">
        <f>IF(AND(JB9&lt;&gt;"",$G9="2"),_xlfn.RANK.EQ(JB9,$JH$6:$JH$89),"")</f>
        <v/>
      </c>
      <c r="JJ9" s="52" t="str">
        <f>IF(IF(JI9&lt;&gt;"",IF(MAX(COUNTIF($JI$6:$JI$89,$JI$6:$JI$89))&gt;1,"x",""),"")&lt;&gt;"",JI9+1,"")</f>
        <v/>
      </c>
      <c r="JK9" s="54" t="str">
        <f>IF(JI9&lt;&gt;"",IF($G9="3",IF(JB9&lt;&gt;"",IF(AND(JI9&lt;=10,JB9&gt;=$JH$92),HLOOKUP(JI9,Points_Table_Modified,IF(KG9&gt;=6,8,KG9+2),FALSE),0),""),IF(JB9&lt;&gt;"",IF(AND(JI9&lt;=10,JB9&gt;=$JH$92),HLOOKUP(JI9,Points_Table,IF(KG9&gt;=6,8,KG9+2),FALSE),0),"")),"")</f>
        <v/>
      </c>
      <c r="JL9" s="53" t="str">
        <f>IF(JJ9&lt;&gt;"",AVERAGE(IF(AND($G9="3",JJ9&lt;&gt;""),HLOOKUP(JJ9,Points_Table_Modified,IF(KG9&gt;=6,8,KG9+2),FALSE),IF(JJ9&lt;&gt;"",HLOOKUP(JJ9,Points_Table,IF(KG9&gt;=6,8,KG9+2),FALSE),"")),JK9),JK9)</f>
        <v/>
      </c>
      <c r="JM9" s="51" t="str">
        <f>IF(AND($G9="3",JB9&lt;&gt;""),JB9,"")</f>
        <v/>
      </c>
      <c r="JN9" s="52" t="str">
        <f>IF(AND(JB9&lt;&gt;"",$G9="3"),_xlfn.RANK.EQ(JB9,$JM$6:$JM$89),"")</f>
        <v/>
      </c>
      <c r="JO9" s="52" t="str">
        <f>IF(IF(JN9&lt;&gt;"",IF(MAX(COUNTIF($JN$6:$JN$89,$JN$6:$JN$89))&gt;1,"x",""),"")&lt;&gt;"",JN9+1,"")</f>
        <v/>
      </c>
      <c r="JP9" s="52" t="str">
        <f>IF(JN9&lt;&gt;"",IF($G9="3",IF(JB9&lt;&gt;"",IF(AND(JN9&lt;=20,JB9&gt;=$JM$92),HLOOKUP(JN9,Points_Table_Modified,IF(KG9&gt;=6,8,KG9+2),FALSE),0),""),IF(JB9&lt;&gt;"",IF(AND(JN9&lt;=10,JB9&gt;=$JM$92),HLOOKUP(JN9,Points_Table,IF(KG9&gt;=6,8,KG9+2),FALSE),0),"")),"")</f>
        <v/>
      </c>
      <c r="JQ9" s="53" t="str">
        <f>IF(JO9&lt;&gt;"",AVERAGE(IF(AND($G9="3",JO9&lt;&gt;""),HLOOKUP(JO9,Points_Table_Modified,IF(KG9&gt;=6,8,KG9+2),FALSE),IF(JO9&lt;&gt;"",HLOOKUP(JO9,Points_Table,IF(KG9&gt;=6,8,KG9+2),FALSE),"")),JP9),JP9)</f>
        <v/>
      </c>
      <c r="JR9" s="51" t="str">
        <f>IF(AND($G9="4",JB9&lt;&gt;""),JB9,"")</f>
        <v/>
      </c>
      <c r="JS9" s="52" t="str">
        <f>IF(AND(JB9&lt;&gt;"",G9="4"),_xlfn.RANK.EQ(JB9,$JR$6:$JR$89),"")</f>
        <v/>
      </c>
      <c r="JT9" s="52" t="str">
        <f>IF(IF(JS9&lt;&gt;"",IF(MAX(COUNTIF($JS$6:$JS$89,$JS$6:$JS$89))&gt;1,"x",""),"")&lt;&gt;"",JS9+1,"")</f>
        <v/>
      </c>
      <c r="JU9" s="52" t="str">
        <f>IF(JS9&lt;&gt;"",IF($G9="3",IF(JB9&lt;&gt;"",IF(AND(JS9&lt;=10,JB9&gt;=$JR$92),HLOOKUP(JS9,Points_Table_Modified,IF(KG9&gt;=6,8,KG9+2),FALSE),0),""),IF(JB9&lt;&gt;"",IF(AND(JS9&lt;=10,JB9&gt;=$JR$92),HLOOKUP(JS9,Points_Table,IF(KG9&gt;=6,8,KG9+2),FALSE),0),"")),"")</f>
        <v/>
      </c>
      <c r="JV9" s="53" t="str">
        <f>IF(JT9&lt;&gt;"",AVERAGE(IF(AND($G9="3",JT9&lt;&gt;""),HLOOKUP(JT9,Points_Table_Modified,IF(KG9&gt;=6,8,KG9+2),FALSE),IF(JT9&lt;&gt;"",HLOOKUP(JT9,Points_Table,IF(KG9&gt;=6,8,KG9+2),FALSE),"")),JU9),JU9)</f>
        <v/>
      </c>
      <c r="JW9" s="51" t="str">
        <f>IF(AND($G9="5",JB9&lt;&gt;""),JB9,"")</f>
        <v/>
      </c>
      <c r="JX9" s="52" t="str">
        <f>IF(AND(JB9&lt;&gt;"",$G9="5"),_xlfn.RANK.EQ(JB9,$JW$6:$JW$89),"")</f>
        <v/>
      </c>
      <c r="JY9" s="52" t="str">
        <f>IF(IF(JX9&lt;&gt;"",IF(MAX(COUNTIF($JX$6:$JX$89,$JX$6:$JX$89))&gt;1,"x",""),"")&lt;&gt;"",JX9+1,"")</f>
        <v/>
      </c>
      <c r="JZ9" s="52" t="str">
        <f>IF(JX9&lt;&gt;"",IF($G9="3",IF(JB9&lt;&gt;"",IF(AND(JX9&lt;=10,JB9&gt;=$JW$92),HLOOKUP(JX9,Points_Table_Modified,IF(KG9&gt;=6,8,KG9+2),FALSE),0),""),IF(JB9&lt;&gt;"",IF(AND(JX9&lt;=10,JB9&gt;=$JW$92),HLOOKUP(JX9,Points_Table,IF(KG9&gt;=6,8,KG9+2),FALSE),0),"")),"")</f>
        <v/>
      </c>
      <c r="KA9" s="53" t="str">
        <f>IF(JY9&lt;&gt;"",AVERAGE(IF(AND($G9="3",JY9&lt;&gt;""),HLOOKUP(JY9,Points_Table_Modified,IF(KG9&gt;=6,8,KG9+2),FALSE),IF(JY9&lt;&gt;"",HLOOKUP(JY9,Points_Table,IF(KG9&gt;=6,8,KG9+2),FALSE),"")),JZ9),JZ9)</f>
        <v/>
      </c>
      <c r="KB9" s="51" t="str">
        <f>IF(AND($G9="6",JB9&lt;&gt;""),JB9,"")</f>
        <v/>
      </c>
      <c r="KC9" s="52" t="str">
        <f>IF(AND(JB9&lt;&gt;"",$G9="6"),_xlfn.RANK.EQ(JB9,$KB$6:$KB$89),"")</f>
        <v/>
      </c>
      <c r="KD9" s="52" t="str">
        <f>IF(IF(KC9&lt;&gt;"",IF(MAX(COUNTIF($KC$6:$KC$89,$KC$6:$KC$89))&gt;1,"x",""),"")&lt;&gt;"",KC9+1,"")</f>
        <v/>
      </c>
      <c r="KE9" s="52" t="str">
        <f>IF(KC9&lt;&gt;"",IF($G9="3",IF(JB9&lt;&gt;"",IF(AND(KC9&lt;=10,JB9&gt;=$KB$92),HLOOKUP(KC9,Points_Table_Modified,IF(KG9&gt;=6,8,KG9+2),FALSE),0),""),IF(JB9&lt;&gt;"",IF(AND(KC9&lt;=10,JB9&gt;=$KB$92),HLOOKUP(KC9,Points_Table,IF(KG9&gt;=6,8,KG9+2),FALSE),0),"")),"")</f>
        <v/>
      </c>
      <c r="KF9" s="53" t="str">
        <f>IF(KD9&lt;&gt;"",AVERAGE(IF(AND($G9="3",KD9&lt;&gt;""),HLOOKUP(KD9,Points_Table_Modified,IF(KG9&gt;=6,8,KG9+2),FALSE),IF(KD9&lt;&gt;"",HLOOKUP(KD9,Points_Table,IF(KG9&gt;=6,8,KG9+2),FALSE),"")),KE9),KE9)</f>
        <v/>
      </c>
      <c r="KG9" s="57">
        <f>VLOOKUP($G9,Entries_D_Event,11,FALSE)</f>
        <v>0</v>
      </c>
      <c r="KH9" s="52" t="str">
        <f>CONCATENATE(KC9,JX9,JS9,JN9,JI9,JD9)</f>
        <v/>
      </c>
      <c r="KI9" s="118" t="str">
        <f>IF(KH9&lt;&gt;"",IF(AND($G9="3",JB9&lt;&gt;""),10,IF(JB9&lt;&gt;"",5,"")),"")</f>
        <v/>
      </c>
      <c r="KJ9" s="118">
        <f>_xlfn.NUMBERVALUE(IF(KH9&lt;&gt;"",CONCATENATE(KF9,KA9,JV9,JQ9,JL9,JG9),""))</f>
        <v>0</v>
      </c>
      <c r="KK9" s="56">
        <f>IFERROR(KI9+KJ9,0)</f>
        <v>0</v>
      </c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</row>
    <row r="10" spans="1:358" s="1" customFormat="1" x14ac:dyDescent="0.25">
      <c r="A10" s="35"/>
      <c r="B10" s="45">
        <v>5</v>
      </c>
      <c r="C10" s="46" t="s">
        <v>204</v>
      </c>
      <c r="D10" s="47" t="s">
        <v>205</v>
      </c>
      <c r="E10" s="50">
        <v>11264</v>
      </c>
      <c r="F10" s="109">
        <v>104</v>
      </c>
      <c r="G10" s="49" t="s">
        <v>56</v>
      </c>
      <c r="H10" s="50" t="str">
        <f>VLOOKUP($G10,Class_Description,2)</f>
        <v>Top Truck</v>
      </c>
      <c r="I10" s="187">
        <f>AS10+CC10+DM10+EW10+GG10+HQ10+JA10+KK10</f>
        <v>26</v>
      </c>
      <c r="J10" s="116"/>
      <c r="K10" s="102" t="str">
        <f>IF(AND(J10&lt;&gt;"",$G10="1"),J10,"")</f>
        <v/>
      </c>
      <c r="L10" s="103" t="str">
        <f>IF(AND(J10&lt;&gt;"",$G10="1"),_xlfn.RANK.EQ(J10,$K$6:$K$89),"")</f>
        <v/>
      </c>
      <c r="M10" s="103" t="str">
        <f>IF(G10="6",IF(IF(L10&lt;&gt;"",IF(MAX(COUNTIF($L$6:$L$89,$L$6:$L$89))&gt;1,"x",""),"")&lt;&gt;"",L10+1,""),IF(K10=0,"",IF(IF(L10&lt;&gt;"",IF(MAX(COUNTIF($L$6:$L$89,$L$6:$L$89))&gt;1,"x",""),"")&lt;&gt;"",L10+1,"")))</f>
        <v/>
      </c>
      <c r="N10" s="103" t="str">
        <f>IF(L10&lt;&gt;"",IF($G10="3",IF(AND(L10&lt;=20,J10&gt;=$K$92),HLOOKUP(L10,Points_Table_Modified,IF(AO10&gt;=6,8,AO10+2),FALSE),0),IF(AND(L10&lt;=10,J10&gt;=$K$92),HLOOKUP(L10,Points_Table,IF(AO10&gt;=6,8,AO10+2),FALSE),0)),"")</f>
        <v/>
      </c>
      <c r="O10" s="103" t="str">
        <f>IF(M10&lt;&gt;"",AVERAGE(IF(AND($G10="3",M10&lt;&gt;""),HLOOKUP(M10,Points_Table_Modified,IF(AO10&gt;=6,8,AO10+2),FALSE),IF(M10&lt;&gt;"",HLOOKUP(M10,Points_Table,IF(AO10&gt;=6,8,AO10+2),FALSE),"")),N10),N10)</f>
        <v/>
      </c>
      <c r="P10" s="102" t="str">
        <f>IF(AND(J10&lt;&gt;"",$G10="2"),J10,"")</f>
        <v/>
      </c>
      <c r="Q10" s="103" t="str">
        <f>IF(AND(J10&lt;&gt;"",$G10="2"),_xlfn.RANK.EQ(J10,$P$6:$P$89),"")</f>
        <v/>
      </c>
      <c r="R10" s="103" t="str">
        <f>IF(G10="6",IF(IF(Q10&lt;&gt;"",IF(MAX(COUNTIF($Q$6:$Q$89,$Q$6:$Q$89))&gt;1,"x",""),"")&lt;&gt;"",Q10+1,""),IF(P10=0,"",IF(IF(Q10&lt;&gt;"",IF(MAX(COUNTIF($Q$6:$Q$89,$Q$6:$Q$89))&gt;1,"x",""),"")&lt;&gt;"",Q10+1,"")))</f>
        <v/>
      </c>
      <c r="S10" s="103" t="str">
        <f>IF(Q10&lt;&gt;"",IF($G10="3",IF(J10&lt;&gt;"",IF(AND(Q10&lt;=10,J10&gt;=$P$92),HLOOKUP(Q10,Points_Table_Modified,IF(AO10&gt;=6,8,AO10+2),FALSE),0),""),IF(J10&lt;&gt;"",IF(AND(Q10&lt;=10,J10&gt;=$P$92),HLOOKUP(Q10,Points_Table,IF(AO10&gt;=6,8,AO10+2),FALSE),0),"")),"")</f>
        <v/>
      </c>
      <c r="T10" s="103" t="str">
        <f>IF(R10&lt;&gt;"",AVERAGE(IF(AND($G10="3",R10&lt;&gt;""),HLOOKUP(R10,Points_Table_Modified,IF(AO10&gt;=6,8,AO10+2),FALSE),IF(R10&lt;&gt;"",HLOOKUP(R10,Points_Table,IF(AO10&gt;=6,8,AO10+2),FALSE),"")),S10),S10)</f>
        <v/>
      </c>
      <c r="U10" s="102" t="str">
        <f>IF(AND(J10&lt;&gt;"",$G10="3"),J10,"")</f>
        <v/>
      </c>
      <c r="V10" s="103" t="str">
        <f>IF(AND(J10&lt;&gt;"",$G10="3"),_xlfn.RANK.EQ(J10,$U$6:$U$89),"")</f>
        <v/>
      </c>
      <c r="W10" s="103" t="str">
        <f>IF(G10="6",IF(IF(V10&lt;&gt;"",IF(MAX(COUNTIF($V$6:$V$89,$V$6:$V$89))&gt;1,"x",""),"")&lt;&gt;"",V10+1,""),IF(U10=0,"",IF(IF(V10&lt;&gt;"",IF(MAX(COUNTIF($V$6:$V$89,$V$6:$V$89))&gt;1,"x",""),"")&lt;&gt;"",V10+1,"")))</f>
        <v/>
      </c>
      <c r="X10" s="103" t="str">
        <f>IF(V10&lt;&gt;"",IF($G10="3",IF(J10&lt;&gt;"",IF(AND(V10&lt;=20,J10&gt;=$U$92),HLOOKUP(V10,Points_Table_Modified,IF(AO10&gt;=6,8,AO10+2),FALSE),0),""),IF(J10&lt;&gt;"",IF(AND(V10&lt;=10,$J10&gt;=$U$92),HLOOKUP(V10,Points_Table,IF(AO10&gt;=6,8,AO10+2),FALSE),0),"")),"")</f>
        <v/>
      </c>
      <c r="Y10" s="103" t="str">
        <f>IF(W10&lt;&gt;"",AVERAGE(IF(AND($G10="3",W10&lt;&gt;""),HLOOKUP(W10,Points_Table_Modified,IF(AO10&gt;=6,8,AO10+2),FALSE),IF(W10&lt;&gt;"",HLOOKUP(W10,Points_Table,IF(AO10&gt;=6,8,AO10+2),FALSE),"")),X10),X10)</f>
        <v/>
      </c>
      <c r="Z10" s="102" t="str">
        <f>IF(AND(J10&lt;&gt;"",$G10="4"),J10,"")</f>
        <v/>
      </c>
      <c r="AA10" s="103" t="str">
        <f>IF(AND($J10&lt;&gt;"",G10="4"),_xlfn.RANK.EQ(J10,$Z$6:$Z$89),"")</f>
        <v/>
      </c>
      <c r="AB10" s="103" t="str">
        <f>IF($G10="6",IF(IF(AA10&lt;&gt;"",IF(MAX(COUNTIF($AA$6:$AA$89,$AA$6:$AA$89))&gt;1,"x",""),"")&lt;&gt;"",AA10+1,""),IF(Z10=0,"",IF(IF(AA10&lt;&gt;"",IF(MAX(COUNTIF($AA$6:$AA$89,$AA$6:$AA$89))&gt;1,"x",""),"")&lt;&gt;"",AA10+1,"")))</f>
        <v/>
      </c>
      <c r="AC10" s="103" t="str">
        <f>IF(AA10&lt;&gt;"",IF($G10="3",IF(J10&lt;&gt;"",IF(AND(AA10&lt;=10,J10&gt;=$Z$92),HLOOKUP(AA10,Points_Table_Modified,IF(AO10&gt;=6,8,AO10+2),FALSE),0),""),IF(J10&lt;&gt;"",IF(AND(AA10&lt;=10,J10&gt;=$Z$92),HLOOKUP(AA10,Points_Table,IF(AO10&gt;=6,8,AO10+2),FALSE),0),"")),"")</f>
        <v/>
      </c>
      <c r="AD10" s="103" t="str">
        <f>IF(AB10&lt;&gt;"",AVERAGE(IF(AND($G10="3",AB10&lt;&gt;""),HLOOKUP(AB10,Points_Table_Modified,IF(AO10&gt;=6,8,AO10+2),FALSE),IF(AB10&lt;&gt;"",HLOOKUP(AB10,Points_Table,IF(AO10&gt;=6,8,AO10+2),FALSE),"")),AC10),AC10)</f>
        <v/>
      </c>
      <c r="AE10" s="102" t="str">
        <f>IF(AND(J10&lt;&gt;"",$G10="5"),J10,"")</f>
        <v/>
      </c>
      <c r="AF10" s="103" t="str">
        <f>IF(AND(J10&lt;&gt;"",$G10="5"),_xlfn.RANK.EQ(J10,$AE$6:$AE$89),"")</f>
        <v/>
      </c>
      <c r="AG10" s="103" t="str">
        <f>IF($G10="6",IF(IF(AF10&lt;&gt;"",IF(MAX(COUNTIF($AF$6:$AF$89,$AF$6:$AF$89))&gt;1,"x",""),"")&lt;&gt;"",AF10+1,""),IF(AE10=0,"",IF(IF(AF10&lt;&gt;"",IF(MAX(COUNTIF($AF$6:$AF$89,$AF$6:$AF$89))&gt;1,"x",""),"")&lt;&gt;"",AF10+1,"")))</f>
        <v/>
      </c>
      <c r="AH10" s="103" t="str">
        <f>IF(AF10&lt;&gt;"",IF($G10="3",IF(J10&lt;&gt;"",IF(AND(AF10&lt;=10,J10&gt;=$AE$92),HLOOKUP(AF10,Points_Table_Modified,IF(AO10&gt;=6,8,AO10+2),FALSE),0),""),IF(J10&lt;&gt;"",IF(AND(AF10&lt;=10,J10&gt;=$AE$92),HLOOKUP(AF10,Points_Table,IF(AO10&gt;=6,8,AO10+2),FALSE),0),"")),"")</f>
        <v/>
      </c>
      <c r="AI10" s="103" t="str">
        <f>IF(AG10&lt;&gt;"",AVERAGE(IF(AND($G10="3",AG10&lt;&gt;""),HLOOKUP(AG10,Points_Table_Modified,IF(AO10&gt;=6,8,AO10+2),FALSE),IF(AG10&lt;&gt;"",HLOOKUP(AG10,Points_Table,IF(AO10&gt;=6,8,AO10+2),FALSE),"")),AH10),AH10)</f>
        <v/>
      </c>
      <c r="AJ10" s="102" t="str">
        <f>IF(AND(J10&lt;&gt;"",$G10="6"),J10,"")</f>
        <v/>
      </c>
      <c r="AK10" s="103" t="str">
        <f>IF(AND(J10&lt;&gt;"",$G10="6"),_xlfn.RANK.EQ(J10,$AJ$6:$AJ$89),"")</f>
        <v/>
      </c>
      <c r="AL10" s="103" t="str">
        <f>IF(G10="6",IF(IF(AK10&lt;&gt;"",IF(MAX(COUNTIF($AK$6:$AK$89,$AK$6:$AK$89))&gt;1,"x",""),"")&lt;&gt;"",AK10+1,""),IF(AJ10=0,"",IF(IF(AK10&lt;&gt;"",IF(MAX(COUNTIF($AK$6:$AK$89,$AK$6:$AK$89))&gt;1,"x",""),"")&lt;&gt;"",AK10+1,"")))</f>
        <v/>
      </c>
      <c r="AM10" s="103" t="str">
        <f>IF(AK10&lt;&gt;"",IF($G10="3",IF(J10&lt;&gt;"",IF(AND(AK10&lt;=10,J10&gt;=$AJ$92),HLOOKUP(AK10,Points_Table_Modified,IF(AO10&gt;=6,8,AO10+2),FALSE),0),""),IF(J10&lt;&gt;"",IF(AND(AK10&lt;=10,J10&gt;=$AJ$92),HLOOKUP(AK10,Points_Table,IF(AO10&gt;=6,8,AO10+2),FALSE),0),"")),"")</f>
        <v/>
      </c>
      <c r="AN10" s="136" t="str">
        <f>IF(AL10&lt;&gt;"",AVERAGE(IF(AND($G10="3",AL10&lt;&gt;""),HLOOKUP(AL10,Points_Table_Modified,IF(AO10&gt;=6,8,AO10+2),FALSE),IF(AL10&lt;&gt;"",HLOOKUP(AL10,Points_Table,IF(AO10&gt;=6,8,AO10+2),FALSE),"")),AM10),AM10)</f>
        <v/>
      </c>
      <c r="AO10" s="55">
        <f>VLOOKUP($G10,Entries_D_Event,4,FALSE)</f>
        <v>6</v>
      </c>
      <c r="AP10" s="52" t="str">
        <f>CONCATENATE(AK10,AF10,AA10,V10,Q10,L10)</f>
        <v/>
      </c>
      <c r="AQ10" s="118" t="str">
        <f>IF(AP10&lt;&gt;"",IF(AND($G10="3",J10&lt;&gt;""),10,IF(J10&lt;&gt;"",5,"")),"")</f>
        <v/>
      </c>
      <c r="AR10" s="118">
        <f>_xlfn.NUMBERVALUE(IF(AP10&lt;&gt;"",CONCATENATE(AN10,AI10,AD10,Y10,T10,O10),""))</f>
        <v>0</v>
      </c>
      <c r="AS10" s="56">
        <f>IFERROR(AQ10+AR10,0)</f>
        <v>0</v>
      </c>
      <c r="AT10" s="90"/>
      <c r="AU10" s="54" t="str">
        <f>IF(AND(AT10&lt;&gt;"",$G10="1"),AT10,"")</f>
        <v/>
      </c>
      <c r="AV10" s="52" t="str">
        <f>IF(AND(AT10&lt;&gt;"",$G10="1"),_xlfn.RANK.EQ(AT10,$AU$6:$AU$89),"")</f>
        <v/>
      </c>
      <c r="AW10" s="52" t="str">
        <f>IF(IF(AV10&lt;&gt;"",IF(MAX(COUNTIF($AV$6:$AV$89,$AV$6:$AV$89))&gt;1,"x",""),"")&lt;&gt;"",AV10+1,"")</f>
        <v/>
      </c>
      <c r="AX10" s="52" t="str">
        <f>IF(AV10&lt;&gt;"",IF($G10="3",IF(AT10&lt;&gt;"",IF(AND(AV10&lt;=10,AT10&gt;=$AU$92),HLOOKUP(AV10,Points_Table_Modified,IF(BY10&gt;=6,8,BY10+2),FALSE),0),""),IF(AT10&lt;&gt;"",IF(AND(AV10&lt;=10,AT10&gt;=$AU$92),HLOOKUP(AV10,Points_Table,IF(BY10&gt;=6,8,BY10+2),FALSE),0),"")),"")</f>
        <v/>
      </c>
      <c r="AY10" s="53" t="str">
        <f>IF(AW10&lt;&gt;"",AVERAGE(IF(AND($G10="3",AW10&lt;&gt;""),HLOOKUP(AW10,Points_Table_Modified,IF(BY10&gt;=6,8,BY10+2),FALSE),IF(AW10&lt;&gt;"",HLOOKUP(AW10,Points_Table,IF(BY10&gt;=6,8,BY10+2),FALSE),"")),AX10),AX10)</f>
        <v/>
      </c>
      <c r="AZ10" s="51" t="str">
        <f>IF(AND($G10="2",AT10&lt;&gt;""),AT10,"")</f>
        <v/>
      </c>
      <c r="BA10" s="52" t="str">
        <f>IF(AND(AT10&lt;&gt;"",$G10="2"),_xlfn.RANK.EQ(AT10,$AZ$6:$AZ$89),"")</f>
        <v/>
      </c>
      <c r="BB10" s="52" t="str">
        <f>IF(IF(BA10&lt;&gt;"",IF(MAX(COUNTIF($BA$6:$BA$89,$BA$6:$BA$89))&gt;1,"x",""),"")&lt;&gt;"",BA10+1,"")</f>
        <v/>
      </c>
      <c r="BC10" s="54" t="str">
        <f>IF(BA10&lt;&gt;"",IF($G10="3",IF(AT10&lt;&gt;"",IF(AND(BA10&lt;=10,AT10&gt;=$AZ$92),HLOOKUP(BA10,Points_Table_Modified,IF(BY10&gt;=6,8,BY10+2),FALSE),0),""),IF(AT10&lt;&gt;"",IF(AND(BA10&lt;=10,AT10&gt;=$AZ$92),HLOOKUP(BA10,Points_Table,IF(BY10&gt;=6,8,BY10+2),FALSE),0),"")),"")</f>
        <v/>
      </c>
      <c r="BD10" s="53" t="str">
        <f>IF(BB10&lt;&gt;"",AVERAGE(IF(AND($G10="3",BB10&lt;&gt;""),HLOOKUP(BB10,Points_Table_Modified,IF(BY10&gt;=6,8,BY10+2),FALSE),IF(BB10&lt;&gt;"",HLOOKUP(BB10,Points_Table,IF(BY10&gt;=6,8,BY10+2),FALSE),"")),BC10),BC10)</f>
        <v/>
      </c>
      <c r="BE10" s="51" t="str">
        <f>IF(AND($G10="3",AT10&lt;&gt;""),AT10,"")</f>
        <v/>
      </c>
      <c r="BF10" s="52" t="str">
        <f>IF(AND(AT10&lt;&gt;"",$G10="3"),_xlfn.RANK.EQ(AT10,$BE$6:$BE$89),"")</f>
        <v/>
      </c>
      <c r="BG10" s="52" t="str">
        <f>IF(IF(BF10&lt;&gt;"",IF(MAX(COUNTIF($BF$6:$BF$89,$BF$6:$BF$89))&gt;1,"x",""),"")&lt;&gt;"",BF10+1,"")</f>
        <v/>
      </c>
      <c r="BH10" s="52" t="str">
        <f>IF(BF10&lt;&gt;"",IF($G10="3",IF(AT10&lt;&gt;"",IF(AND(BF10&lt;=20,AT10&gt;=$BE$92),HLOOKUP(BF10,Points_Table_Modified,IF(BY10&gt;=6,8,BY10+2),FALSE),0),""),IF(AT10&lt;&gt;"",IF(AND(BF10&lt;=10,AT10&gt;=$BE$92),HLOOKUP(BF10,Points_Table,IF(BY10&gt;=6,8,BY10+2),FALSE),0),"")),"")</f>
        <v/>
      </c>
      <c r="BI10" s="53" t="str">
        <f>IF(BG10&lt;&gt;"",AVERAGE(IF(AND($G10="3",BG10&lt;&gt;""),HLOOKUP(BG10,Points_Table_Modified,IF(BY10&gt;=6,8,BY10+2),FALSE),IF(BG10&lt;&gt;"",HLOOKUP(BG10,Points_Table,IF(BY10&gt;=6,8,BY10+2),FALSE),"")),BH10),BH10)</f>
        <v/>
      </c>
      <c r="BJ10" s="51" t="str">
        <f>IF(AND($G10="4",AT10&lt;&gt;""),AT10,"")</f>
        <v/>
      </c>
      <c r="BK10" s="52" t="str">
        <f>IF(AND(AT10&lt;&gt;"",G10="4"),_xlfn.RANK.EQ(AT10,$BJ$6:$BJ$89),"")</f>
        <v/>
      </c>
      <c r="BL10" s="52" t="str">
        <f>IF(IF(BK10&lt;&gt;"",IF(MAX(COUNTIF($BK$6:$BK$89,$BK$6:$BK$89))&gt;1,"x",""),"")&lt;&gt;"",BK10+1,"")</f>
        <v/>
      </c>
      <c r="BM10" s="52" t="str">
        <f>IF(BK10&lt;&gt;"",IF($G10="3",IF(AT10&lt;&gt;"",IF(AND(BK10&lt;=10,AT10&gt;=$BJ$92),HLOOKUP(BK10,Points_Table_Modified,IF(BY10&gt;=6,8,BY10+2),FALSE),0),""),IF(AT10&lt;&gt;"",IF(AND(BK10&lt;=10,AT10&gt;=$BJ$92),HLOOKUP(BK10,Points_Table,IF(BY10&gt;=6,8,BY10+2),FALSE),0),"")),"")</f>
        <v/>
      </c>
      <c r="BN10" s="53" t="str">
        <f>IF(BL10&lt;&gt;"",AVERAGE(IF(AND($G10="3",BL10&lt;&gt;""),HLOOKUP(BL10,Points_Table_Modified,IF(BY10&gt;=6,8,BY10+2),FALSE),IF(BL10&lt;&gt;"",HLOOKUP(BL10,Points_Table,IF(BY10&gt;=6,8,BY10+2),FALSE),"")),BM10),BM10)</f>
        <v/>
      </c>
      <c r="BO10" s="51" t="str">
        <f>IF(AND($G10="5",AT10&lt;&gt;""),AT10,"")</f>
        <v/>
      </c>
      <c r="BP10" s="52" t="str">
        <f>IF(AND(AT10&lt;&gt;"",$G10="5"),_xlfn.RANK.EQ(AT10,$BO$6:$BO$89),"")</f>
        <v/>
      </c>
      <c r="BQ10" s="52" t="str">
        <f>IF(IF(BP10&lt;&gt;"",IF(MAX(COUNTIF($BP$6:$BP$89,$BP$6:$BP$89))&gt;1,"x",""),"")&lt;&gt;"",BP10+1,"")</f>
        <v/>
      </c>
      <c r="BR10" s="52" t="str">
        <f>IF(BP10&lt;&gt;"",IF($G10="3",IF(AT10&lt;&gt;"",IF(AND(BP10&lt;=10,AT10&gt;=$BO$92),HLOOKUP(BP10,Points_Table_Modified,IF(BY10&gt;=6,8,BY10+2),FALSE),0),""),IF(AT10&lt;&gt;"",IF(AND(BP10&lt;=10,AT10&gt;=$BO$92),HLOOKUP(BP10,Points_Table,IF(BY10&gt;=6,8,BY10+2),FALSE),0),"")),"")</f>
        <v/>
      </c>
      <c r="BS10" s="53" t="str">
        <f>IF(BQ10&lt;&gt;"",AVERAGE(IF(AND($G10="3",BQ10&lt;&gt;""),HLOOKUP(BQ10,Points_Table_Modified,IF(BY10&gt;=6,8,BY10+2),FALSE),IF(BQ10&lt;&gt;"",HLOOKUP(BQ10,Points_Table,IF(BY10&gt;=6,8,BY10+2),FALSE),"")),BR10),BR10)</f>
        <v/>
      </c>
      <c r="BT10" s="51" t="str">
        <f>IF(AND($G10="6",AT10&lt;&gt;""),AT10,"")</f>
        <v/>
      </c>
      <c r="BU10" s="52" t="str">
        <f>IF(AND(AT10&lt;&gt;"",$G10="6"),_xlfn.RANK.EQ(AT10,$BT$6:$BT$89),"")</f>
        <v/>
      </c>
      <c r="BV10" s="52" t="str">
        <f>IF(IF(BU10&lt;&gt;"",IF(MAX(COUNTIF($BU$6:$BU$89,$BU$6:$BU$89))&gt;1,"x",""),"")&lt;&gt;"",BU10+1,"")</f>
        <v/>
      </c>
      <c r="BW10" s="52" t="str">
        <f>IF(BU10&lt;&gt;"",IF($G10="3",IF(AT10&lt;&gt;"",IF(AND(BU10&lt;=10,AT10&gt;=$BT$92),HLOOKUP(BU10,Points_Table_Modified,IF(BY10&gt;=6,8,BY10+2),FALSE),0),""),IF(AT10&lt;&gt;"",IF(AND(BU10&lt;=10,AT10&gt;=$BT$92),HLOOKUP(BU10,Points_Table,IF(BY10&gt;=6,8,BY10+2),FALSE),0),"")),"")</f>
        <v/>
      </c>
      <c r="BX10" s="53" t="str">
        <f>IF(BV10&lt;&gt;"",AVERAGE(IF(AND($G10="3",BV10&lt;&gt;""),HLOOKUP(BV10,Points_Table_Modified,IF(BY10&gt;=6,8,BY10+2),FALSE),IF(BV10&lt;&gt;"",HLOOKUP(BV10,Points_Table,IF(BY10&gt;=6,8,BY10+2),FALSE),"")),BW10),BW10)</f>
        <v/>
      </c>
      <c r="BY10" s="55">
        <f>VLOOKUP($G10,Entries_D_Event,5,FALSE)</f>
        <v>4</v>
      </c>
      <c r="BZ10" s="52" t="str">
        <f>CONCATENATE(BU10,BP10,BK10,BF10,BA10,AV10)</f>
        <v/>
      </c>
      <c r="CA10" s="118" t="str">
        <f>IF(BZ10&lt;&gt;"",IF(AND($G10="3",AT10&lt;&gt;""),10,IF(AT10&lt;&gt;"",5,"")),"")</f>
        <v/>
      </c>
      <c r="CB10" s="118">
        <f>_xlfn.NUMBERVALUE(IF(BZ10&lt;&gt;"",CONCATENATE(BX10,BS10,BN10,BI10,BD10,AY10),""))</f>
        <v>0</v>
      </c>
      <c r="CC10" s="56">
        <f>IFERROR(CA10+CB10,0)</f>
        <v>0</v>
      </c>
      <c r="CD10" s="90">
        <v>22</v>
      </c>
      <c r="CE10" s="54">
        <f>IF(AND($G10="1",CD10&lt;&gt;""),CD10,"")</f>
        <v>22</v>
      </c>
      <c r="CF10" s="52">
        <f>IF(AND(CD10&lt;&gt;"",$G10="1"),_xlfn.RANK.EQ(CD10,$CE$6:$CE$89),"")</f>
        <v>6</v>
      </c>
      <c r="CG10" s="52" t="str">
        <f>IF(IF(CF10&lt;&gt;"",IF(MAX(COUNTIF($CF$6:$CF$89,$CF$6:$CF$89))&gt;1,"x",""),"")&lt;&gt;"",CF10+1,"")</f>
        <v/>
      </c>
      <c r="CH10" s="52">
        <f>IF(CF10&lt;&gt;"",IF($G10="3",IF(CD10&lt;&gt;"",IF(AND(CF10&lt;=10,CD10&gt;=$CE$92),HLOOKUP(CF10,Points_Table_Modified,IF(DI10&gt;=6,8,DI10+2),FALSE),0),""),IF(CD10&lt;&gt;"",IF(AND(CF10&lt;=10,CD10&gt;=$CE$92),HLOOKUP(CF10,Points_Table,IF(DI10&gt;=6,8,DI10+2),FALSE),0),"")),"")</f>
        <v>0</v>
      </c>
      <c r="CI10" s="53">
        <f>IF(CG10&lt;&gt;"",AVERAGE(IF(AND($G10="3",CG10&lt;&gt;""),HLOOKUP(CG10,Points_Table_Modified,IF(DI10&gt;=6,8,DI10+2),FALSE),IF(CG10&lt;&gt;"",HLOOKUP(CG10,Points_Table,IF(DI10&gt;=6,8,DI10+2),FALSE),"")),CH10),CH10)</f>
        <v>0</v>
      </c>
      <c r="CJ10" s="51" t="str">
        <f>IF(AND($G10="2",CD10&lt;&gt;""),CD10,"")</f>
        <v/>
      </c>
      <c r="CK10" s="52" t="str">
        <f>IF(AND(CD10&lt;&gt;"",$G10="2"),_xlfn.RANK.EQ(CD10,$CJ$6:$CJ$89),"")</f>
        <v/>
      </c>
      <c r="CL10" s="52" t="str">
        <f>IF(IF(CK10&lt;&gt;"",IF(MAX(COUNTIF($CK$6:$CK$89,$CK$6:$CK$89))&gt;1,"x",""),"")&lt;&gt;"",CK10+1,"")</f>
        <v/>
      </c>
      <c r="CM10" s="54" t="str">
        <f>IF(CK10&lt;&gt;"",IF($G10="3",IF(CD10&lt;&gt;"",IF(AND(CK10&lt;=10,CD10&gt;=$CJ$92),HLOOKUP(CK10,Points_Table_Modified,IF(DI10&gt;=6,8,DI10+2),FALSE),0),""),IF(CD10&lt;&gt;"",IF(AND(CK10&lt;=10,CD10&gt;=$CJ$92),HLOOKUP(CK10,Points_Table,IF(DI10&gt;=6,8,DI10+2),FALSE),0),"")),"")</f>
        <v/>
      </c>
      <c r="CN10" s="53" t="str">
        <f>IF(CL10&lt;&gt;"",AVERAGE(IF(AND($G10="3",CL10&lt;&gt;""),HLOOKUP(CL10,Points_Table_Modified,IF(DI10&gt;=6,8,DI10+2),FALSE),IF(CL10&lt;&gt;"",HLOOKUP(CL10,Points_Table,IF(DI10&gt;=6,8,DI10+2),FALSE),"")),CM10),CM10)</f>
        <v/>
      </c>
      <c r="CO10" s="51" t="str">
        <f>IF(AND($G10="3",CD10&lt;&gt;""),CD10,"")</f>
        <v/>
      </c>
      <c r="CP10" s="52" t="str">
        <f>IF(AND(CD10&lt;&gt;"",$G10="3"),_xlfn.RANK.EQ(CD10,$CO$6:$CO$89),"")</f>
        <v/>
      </c>
      <c r="CQ10" s="52" t="str">
        <f>IF(IF(CP10&lt;&gt;"",IF(MAX(COUNTIF($CP10:$CP$89,$CP$6:$CP$89))&gt;1,"x",""),"")&lt;&gt;"",CP10+1,"")</f>
        <v/>
      </c>
      <c r="CR10" s="52" t="str">
        <f>IF(CP10&lt;&gt;"",IF($G10="3",IF(CD10&lt;&gt;"",IF(AND(CP10&lt;=20,CD10&gt;=$CO$92),HLOOKUP(CP10,Points_Table_Modified,IF(DI10&gt;=6,8,DI10+2),FALSE),0),""),IF(CD10&lt;&gt;"",IF(AND(CP10&lt;=10,CD10&gt;=$CO$92),HLOOKUP(CP10,Points_Table,IF(DI10&gt;=6,8,DI10+2),FALSE),0),"")),"")</f>
        <v/>
      </c>
      <c r="CS10" s="53" t="str">
        <f>IF(CQ10&lt;&gt;"",AVERAGE(IF(AND($G10="3",CQ10&lt;&gt;""),HLOOKUP(CQ10,Points_Table_Modified,IF(DI10&gt;=6,8,DI10+2),FALSE),IF(CQ10&lt;&gt;"",HLOOKUP(CQ10,Points_Table,IF(DI10&gt;=6,8,DI10+2),FALSE),"")),CR10),CR10)</f>
        <v/>
      </c>
      <c r="CT10" s="51" t="str">
        <f>IF(AND($G10="4",CD10&lt;&gt;""),CD10,"")</f>
        <v/>
      </c>
      <c r="CU10" s="52" t="str">
        <f>IF(AND(CD10&lt;&gt;"",G10="4"),_xlfn.RANK.EQ(CD10,$CT$6:$CT$89),"")</f>
        <v/>
      </c>
      <c r="CV10" s="52" t="str">
        <f>IF(IF(CU10&lt;&gt;"",IF(MAX(COUNTIF($CU$6:$CU$89,$CU$6:$CU$89))&gt;1,"x",""),"")&lt;&gt;"",CU10+1,"")</f>
        <v/>
      </c>
      <c r="CW10" s="52" t="str">
        <f>IF(CU10&lt;&gt;"",IF($G10="3",IF(CD10&lt;&gt;"",IF(AND(CU10&lt;=10,CD10&gt;=$CT$92),HLOOKUP(CU10,Points_Table_Modified,IF(DI10&gt;=6,8,DI10+2),FALSE),0),""),IF(CD10&lt;&gt;"",IF(AND(CU10&lt;=10,CD10&gt;=$CT$92),HLOOKUP(CU10,Points_Table,IF(DI10&gt;=6,8,DI10+2),FALSE),0),"")),"")</f>
        <v/>
      </c>
      <c r="CX10" s="53" t="str">
        <f>IF(CV10&lt;&gt;"",AVERAGE(IF(AND($G10="3",CV10&lt;&gt;""),HLOOKUP(CV10,Points_Table_Modified,IF(DI10&gt;=6,8,DI10+2),FALSE),IF(CV10&lt;&gt;"",HLOOKUP(CV10,Points_Table,IF(DI10&gt;=6,8,DI10+2),FALSE),"")),CW10),CW10)</f>
        <v/>
      </c>
      <c r="CY10" s="51" t="str">
        <f>IF(AND($G10="5",CD10&lt;&gt;""),CD10,"")</f>
        <v/>
      </c>
      <c r="CZ10" s="52" t="str">
        <f>IF(AND(CD10&lt;&gt;"",$G10="5"),_xlfn.RANK.EQ(CD10,$CY$6:$CY$89),"")</f>
        <v/>
      </c>
      <c r="DA10" s="52" t="str">
        <f>IF(IF(CZ10&lt;&gt;"",IF(MAX(COUNTIF($CZ$6:$CZ$89,$CZ$6:$CZ$89))&gt;1,"x",""),"")&lt;&gt;"",CZ10+1,"")</f>
        <v/>
      </c>
      <c r="DB10" s="52" t="str">
        <f>IF(CZ10&lt;&gt;"",IF($G10="3",IF(CD10&lt;&gt;"",IF(AND(CZ10&lt;=10,CD10&gt;=$CY$92),HLOOKUP(CZ10,Points_Table_Modified,IF(DI10&gt;=6,8,DI10+2),FALSE),0),""),IF(CD10&lt;&gt;"",IF(AND(CZ10&lt;=10,CD10&gt;=$CY$92),HLOOKUP(CZ10,Points_Table,IF(DI10&gt;=6,8,DI10+2),FALSE),0),"")),"")</f>
        <v/>
      </c>
      <c r="DC10" s="53" t="str">
        <f>IF(DA10&lt;&gt;"",AVERAGE(IF(AND($G10="3",DA10&lt;&gt;""),HLOOKUP(DA10,Points_Table_Modified,IF(DI10&gt;=6,8,DI10+2),FALSE),IF(DA10&lt;&gt;"",HLOOKUP(DA10,Points_Table,IF(DI10&gt;=6,8,DI10+2),FALSE),"")),DB10),DB10)</f>
        <v/>
      </c>
      <c r="DD10" s="51" t="str">
        <f>IF(AND($G10="6",CD10&lt;&gt;""),CD10,"")</f>
        <v/>
      </c>
      <c r="DE10" s="52" t="str">
        <f>IF(AND(CD10&lt;&gt;"",$G10="6"),_xlfn.RANK.EQ(CD10,$DD$6:$DD$89),"")</f>
        <v/>
      </c>
      <c r="DF10" s="52" t="str">
        <f>IF(IF(DE10&lt;&gt;"",IF(MAX(COUNTIF($DE$6:$DE$89,$DE$6:$DE$89))&gt;1,"x",""),"")&lt;&gt;"",DE10+1,"")</f>
        <v/>
      </c>
      <c r="DG10" s="52" t="str">
        <f>IF(DE10&lt;&gt;"",IF($G10="3",IF(CD10&lt;&gt;"",IF(AND(DE10&lt;=10,CD10&gt;=$DD$92),HLOOKUP(DE10,Points_Table_Modified,IF(DI10&gt;=6,8,DI10+2),FALSE),0),""),IF(CD10&lt;&gt;"",IF(AND(DE10&lt;=10,CD10&gt;=$DD$92),HLOOKUP(DE10,Points_Table,IF(DI10&gt;=6,8,DI10+2),FALSE),0),"")),"")</f>
        <v/>
      </c>
      <c r="DH10" s="53" t="str">
        <f>IF(DF10&lt;&gt;"",AVERAGE(IF(AND($G10="3",DF10&lt;&gt;""),HLOOKUP(DF10,Points_Table_Modified,IF(DI10&gt;=6,8,DI10+2),FALSE),IF(DF10&lt;&gt;"",HLOOKUP(DF10,Points_Table,IF(DI10&gt;=6,8,DI10+2),FALSE),"")),DG10),DG10)</f>
        <v/>
      </c>
      <c r="DI10" s="55">
        <f>VLOOKUP($G10,Entries_D_Event,6,FALSE)</f>
        <v>7</v>
      </c>
      <c r="DJ10" s="52" t="str">
        <f>CONCATENATE(DE10,CZ10,CU10,CP10,CK10,CF10)</f>
        <v>6</v>
      </c>
      <c r="DK10" s="52">
        <f>IF(DJ10&lt;&gt;"",IF(AND($G10="3",CD10&lt;&gt;""),10,IF(CD10&lt;&gt;"",5,"")),"")</f>
        <v>5</v>
      </c>
      <c r="DL10" s="118">
        <f>_xlfn.NUMBERVALUE(IF(DJ10&lt;&gt;"",CONCATENATE(DH10,DC10,CX10,CS10,CN10,CI10),""))</f>
        <v>0</v>
      </c>
      <c r="DM10" s="56">
        <f>IFERROR(DK10+DL10,0)</f>
        <v>5</v>
      </c>
      <c r="DN10" s="90">
        <v>378</v>
      </c>
      <c r="DO10" s="52">
        <f>IF(AND($G10="1",DN10&lt;&gt;""),DN10,"")</f>
        <v>378</v>
      </c>
      <c r="DP10" s="52">
        <f>IF(AND(DN10&lt;&gt;"",$G10="1"),_xlfn.RANK.EQ(DN10,$DO$6:$DO$89),"")</f>
        <v>4</v>
      </c>
      <c r="DQ10" s="52" t="str">
        <f>IF(IF(DP10&lt;&gt;"",IF(MAX(COUNTIF($DP$6:$DP$89,$DP$6:$DP$89))&gt;1,"x",""),"")&lt;&gt;"",DP10+1,"")</f>
        <v/>
      </c>
      <c r="DR10" s="52">
        <f>IF(DP10&lt;&gt;"",IF($G10="3",IF(DN10&lt;&gt;"",IF(AND(DP10&lt;=10,DN10&gt;=$DO$92),HLOOKUP(DP10,Points_Table_Modified,IF(ES10&gt;=6,8,ES10+2),FALSE),0),""),IF(DN10&lt;&gt;"",IF(AND(DP10&lt;=10,DN10&gt;=$DO$92),HLOOKUP(DP10,Points_Table,IF(ES10&gt;=6,8,ES10+2),FALSE),0),"")),"")</f>
        <v>16</v>
      </c>
      <c r="DS10" s="53">
        <f>IF(DQ10&lt;&gt;"",AVERAGE(IF(AND($G10="3",DQ10&lt;&gt;""),HLOOKUP(DQ10,Points_Table_Modified,IF(ES10&gt;=6,8,ES10+2),FALSE),IF(DQ10&lt;&gt;"",HLOOKUP(DQ10,Points_Table,IF(ES10&gt;=6,8,ES10+2),FALSE),"")),DR10),DR10)</f>
        <v>16</v>
      </c>
      <c r="DT10" s="51" t="str">
        <f>IF(AND($G10="2",DN10&lt;&gt;""),DN10,"")</f>
        <v/>
      </c>
      <c r="DU10" s="52" t="str">
        <f>IF(AND(DN10&lt;&gt;"",$G10="2"),_xlfn.RANK.EQ(DN10,$DT$6:$DT$89),"")</f>
        <v/>
      </c>
      <c r="DV10" s="52" t="str">
        <f>IF(IF(DU10&lt;&gt;"",IF(MAX(COUNTIF($DU$6:$DU$89,$DU$6:$DU$89))&gt;1,"x",""),"")&lt;&gt;"",DU10+1,"")</f>
        <v/>
      </c>
      <c r="DW10" s="54" t="str">
        <f>IF(DU10&lt;&gt;"",IF($G10="3",IF(DN10&lt;&gt;"",IF(AND(DU10&lt;=10,DN10&gt;=$DT$92),HLOOKUP(DU10,Points_Table_Modified,IF(ES10&gt;=6,8,ES10+2),FALSE),0),""),IF(DN10&lt;&gt;"",IF(AND(DU10&lt;=10,DN10&gt;=$DT$92),HLOOKUP(DU10,Points_Table,IF(ES10&gt;=6,8,ES10+2),FALSE),0),"")),"")</f>
        <v/>
      </c>
      <c r="DX10" s="53" t="str">
        <f>IF(DV10&lt;&gt;"",AVERAGE(IF(AND($G10="3",DV10&lt;&gt;""),HLOOKUP(DV10,Points_Table_Modified,IF(ES10&gt;=6,8,ES10+2),FALSE),IF(DV10&lt;&gt;"",HLOOKUP(DV10,Points_Table,IF(ES10&gt;=6,8,ES10+2),FALSE),"")),DW10),DW10)</f>
        <v/>
      </c>
      <c r="DY10" s="51" t="str">
        <f>IF(AND($G10="3",DN10&lt;&gt;""),DN10,"")</f>
        <v/>
      </c>
      <c r="DZ10" s="52" t="str">
        <f>IF(AND(DN10&lt;&gt;"",$G10="3"),_xlfn.RANK.EQ(DN10,$DY$6:$DY$89),"")</f>
        <v/>
      </c>
      <c r="EA10" s="52" t="str">
        <f>IF(IF(DZ10&lt;&gt;"",IF(MAX(COUNTIF($DZ$6:$DZ$89,$DZ$6:$DZ$89))&gt;1,"x",""),"")&lt;&gt;"",DZ10+1,"")</f>
        <v/>
      </c>
      <c r="EB10" s="52" t="str">
        <f>IF(DZ10&lt;&gt;"",IF($G10="3",IF(DN10&lt;&gt;"",IF(AND(DZ10&lt;=20,DN10&gt;=$DY$92),HLOOKUP(DZ10,Points_Table_Modified,IF(ES10&gt;=6,8,ES10+2),FALSE),0),""),IF(DN10&lt;&gt;"",IF(AND(DZ10&lt;=10,DN10&gt;=$DY$92),HLOOKUP(DZ10,Points_Table,IF(ES10&gt;=6,8,ES10+2),FALSE),0),"")),"")</f>
        <v/>
      </c>
      <c r="EC10" s="53" t="str">
        <f>IF(EA10&lt;&gt;"",AVERAGE(IF(AND($G10="3",EA10&lt;&gt;""),HLOOKUP(EA10,Points_Table_Modified,IF(ES10&gt;=6,8,ES10+2),FALSE),IF(EA10&lt;&gt;"",HLOOKUP(EA10,Points_Table,IF(ES10&gt;=6,8,ES10+2),FALSE),"")),EB10),EB10)</f>
        <v/>
      </c>
      <c r="ED10" s="51" t="str">
        <f>IF(AND($G10="4",DN10&lt;&gt;""),DN10,"")</f>
        <v/>
      </c>
      <c r="EE10" s="52" t="str">
        <f>IF(AND(DN10&lt;&gt;"",G10="4"),_xlfn.RANK.EQ(DN10,$ED$6:$ED$89),"")</f>
        <v/>
      </c>
      <c r="EF10" s="52" t="str">
        <f>IF(IF(EE10&lt;&gt;"",IF(MAX(COUNTIF($EE$6:$EE$89,$EE$6:$EE$89))&gt;1,"x",""),"")&lt;&gt;"",EE10+1,"")</f>
        <v/>
      </c>
      <c r="EG10" s="52" t="str">
        <f>IF(EE10&lt;&gt;"",IF($G10="3",IF(DN10&lt;&gt;"",IF(AND(EE10&lt;=10,DN10&gt;=$ED$92),HLOOKUP(EE10,Points_Table_Modified,IF(ES10&gt;=6,8,ES10+2),FALSE),0),""),IF(DN10&lt;&gt;"",IF(AND(EE10&lt;=10,DN10&gt;=$ED$92),HLOOKUP(EE10,Points_Table,IF(ES10&gt;=6,8,ES10+2),FALSE),0),"")),"")</f>
        <v/>
      </c>
      <c r="EH10" s="53" t="str">
        <f>IF(EF10&lt;&gt;"",AVERAGE(IF(AND($G10="3",EF10&lt;&gt;""),HLOOKUP(EF10,Points_Table_Modified,IF(ES10&gt;=6,8,ES10+2),FALSE),IF(EF10&lt;&gt;"",HLOOKUP(EF10,Points_Table,IF(ES10&gt;=6,8,ES10+2),FALSE),"")),EG10),EG10)</f>
        <v/>
      </c>
      <c r="EI10" s="51" t="str">
        <f>IF(AND($G10="5",DN10&lt;&gt;""),DN10,"")</f>
        <v/>
      </c>
      <c r="EJ10" s="52" t="str">
        <f>IF(AND(DN10&lt;&gt;"",$G10="5"),_xlfn.RANK.EQ(DN10,$EI$6:$EI$89),"")</f>
        <v/>
      </c>
      <c r="EK10" s="52" t="str">
        <f>IF(IF(EJ10&lt;&gt;"",IF(MAX(COUNTIF($EJ$6:$EJ$89,$EJ$6:$EJ$89))&gt;1,"x",""),"")&lt;&gt;"",EJ10+1,"")</f>
        <v/>
      </c>
      <c r="EL10" s="52" t="str">
        <f>IF(EJ10&lt;&gt;"",IF($G10="3",IF(DN10&lt;&gt;"",IF(AND(EJ10&lt;=10,DN10&gt;=$EI$92),HLOOKUP(EJ10,Points_Table_Modified,IF(ES10&gt;=6,8,ES10+2),FALSE),0),""),IF(DN10&lt;&gt;"",IF(AND(EJ10&lt;=10,DN10&gt;=$EI$92),HLOOKUP(EJ10,Points_Table,IF(ES10&gt;=6,8,ES10+2),FALSE),0),"")),"")</f>
        <v/>
      </c>
      <c r="EM10" s="53" t="str">
        <f>IF(EK10&lt;&gt;"",AVERAGE(IF(AND($G10="3",EK10&lt;&gt;""),HLOOKUP(EK10,Points_Table_Modified,IF(ES10&gt;=6,8,ES10+2),FALSE),IF(EK10&lt;&gt;"",HLOOKUP(EK10,Points_Table,IF(ES10&gt;=6,8,ES10+2),FALSE),"")),EL10),EL10)</f>
        <v/>
      </c>
      <c r="EN10" s="51" t="str">
        <f>IF(AND($G10="6",DN10&lt;&gt;""),DN10,"")</f>
        <v/>
      </c>
      <c r="EO10" s="52" t="str">
        <f>IF(AND(DN10&lt;&gt;"",$G10="6"),_xlfn.RANK.EQ(DN10,$EN$6:$EN$89),"")</f>
        <v/>
      </c>
      <c r="EP10" s="52" t="str">
        <f>IF(IF(EO10&lt;&gt;"",IF(MAX(COUNTIF($EO$6:$EO$89,$EO$6:$EO$89))&gt;1,"x",""),"")&lt;&gt;"",EO10+1,"")</f>
        <v/>
      </c>
      <c r="EQ10" s="52" t="str">
        <f>IF(EO10&lt;&gt;"",IF($G10="3",IF(DN10&lt;&gt;"",IF(AND(EO10&lt;=10,DN10&gt;=$EN$92),HLOOKUP(EO10,Points_Table_Modified,IF(ES10&gt;=6,8,ES10+2),FALSE),0),""),IF(DN10&lt;&gt;"",IF(AND(EO10&lt;=10,DN10&gt;=$EN$92),HLOOKUP(EO10,Points_Table,IF(ES10&gt;=6,8,ES10+2),FALSE),0),"")),"")</f>
        <v/>
      </c>
      <c r="ER10" s="53" t="str">
        <f>IF(EP10&lt;&gt;"",AVERAGE(IF(AND($G10="3",EP10&lt;&gt;""),HLOOKUP(EP10,Points_Table_Modified,IF(ES10&gt;=6,8,ES10+2),FALSE),IF(EP10&lt;&gt;"",HLOOKUP(EP10,Points_Table,IF(ES10&gt;=6,8,ES10+2),FALSE),"")),EQ10),EQ10)</f>
        <v/>
      </c>
      <c r="ES10" s="57">
        <f>VLOOKUP($G10,Entries_D_Event,7,FALSE)</f>
        <v>7</v>
      </c>
      <c r="ET10" s="52" t="str">
        <f>CONCATENATE(EO10,EJ10,EE10,DZ10,DU10,DP10)</f>
        <v>4</v>
      </c>
      <c r="EU10" s="118">
        <f>IF(ET10&lt;&gt;"",IF(AND($G10="3",DN10&lt;&gt;""),10,IF(DN10&lt;&gt;"",5,"")),"")</f>
        <v>5</v>
      </c>
      <c r="EV10" s="118">
        <f>_xlfn.NUMBERVALUE(IF(ET10&lt;&gt;"",CONCATENATE(ER10,EM10,EH10,EC10,DX10,DS10),""))</f>
        <v>16</v>
      </c>
      <c r="EW10" s="56">
        <f>IFERROR(EU10+EV10,0)</f>
        <v>21</v>
      </c>
      <c r="EX10" s="90"/>
      <c r="EY10" s="52" t="str">
        <f>IF(AND($G10="1",EX10&lt;&gt;""),EX10,"")</f>
        <v/>
      </c>
      <c r="EZ10" s="52" t="str">
        <f>IF(AND(EX10&lt;&gt;"",$G10="1"),_xlfn.RANK.EQ(EX10,$EY$6:$EY$89),"")</f>
        <v/>
      </c>
      <c r="FA10" s="52" t="str">
        <f>IF(IF(EZ10&lt;&gt;"",IF(MAX(COUNTIF($EZ$6:$EZ$89,$EZ$6:$EZ$89))&gt;1,"x",""),"")&lt;&gt;"",EZ10+1,"")</f>
        <v/>
      </c>
      <c r="FB10" s="52" t="str">
        <f>IF(EZ10&lt;&gt;"",IF($G10="3",IF(EX10&lt;&gt;"",IF(AND(EZ10&lt;=10,EX10&gt;=$EY$92),HLOOKUP(EZ10,Points_Table_Modified,IF(GC10&gt;=6,8,GC10+2),FALSE),0),""),IF(EX10&lt;&gt;"",IF(AND(EZ10&lt;=10,EX10&gt;=$EY$92),HLOOKUP(EZ10,Points_Table,IF(GC10&gt;=6,8,GC10+2),FALSE),0),"")),"")</f>
        <v/>
      </c>
      <c r="FC10" s="56" t="str">
        <f>IF(FB10&gt;0,IF(FA10&lt;&gt;"",AVERAGE(IF(AND($G10="3",FA10&lt;&gt;""),HLOOKUP(FA10,Points_Table_Modified,IF(GC10&gt;=6,8,GC10+2),FALSE),IF(FA10&lt;&gt;"",HLOOKUP(FA10,Points_Table,IF(GC10&gt;=6,8,GC10+2),FALSE),"")),FB10),FB10),0)</f>
        <v/>
      </c>
      <c r="FD10" s="51" t="str">
        <f>IF(AND($G10="2",EX10&lt;&gt;""),EX10,"")</f>
        <v/>
      </c>
      <c r="FE10" s="52" t="str">
        <f>IF(AND(EX10&lt;&gt;"",$G10="2"),_xlfn.RANK.EQ(EX10,$FD$6:$FD$89),"")</f>
        <v/>
      </c>
      <c r="FF10" s="52" t="str">
        <f>IF(IF(FE10&lt;&gt;"",IF(MAX(COUNTIF($FE$6:$FE$89,$FE$6:$FE$89))&gt;1,"x",""),"")&lt;&gt;"",FE10+1,"")</f>
        <v/>
      </c>
      <c r="FG10" s="54" t="str">
        <f>IF(FE10&lt;&gt;"",IF($G10="3",IF(EX10&lt;&gt;"",IF(AND(FE10&lt;=10,EX10&gt;=$FD$92),HLOOKUP(FE10,Points_Table_Modified,IF(GC10&gt;=6,8,GC10+2),FALSE),0),""),IF(EX10&lt;&gt;"",IF(AND(FE10&lt;=10,EX10&gt;=$FD$92),HLOOKUP(FE10,Points_Table,IF(GC10&gt;=6,8,GC10+2),FALSE),0),"")),"")</f>
        <v/>
      </c>
      <c r="FH10" s="56" t="str">
        <f>IF(FG10&gt;0,IF(FF10&lt;&gt;"",AVERAGE(IF(AND($G10="3",FF10&lt;&gt;""),HLOOKUP(FF10,Points_Table_Modified,IF(GC10&gt;=6,8,GC10+2),FALSE),IF(FF10&lt;&gt;"",HLOOKUP(FF10,Points_Table,IF(GC10&gt;=6,8,GC10+2),FALSE),"")),FG10),FG10),0)</f>
        <v/>
      </c>
      <c r="FI10" s="51" t="str">
        <f>IF(AND($G10="3",EX10&lt;&gt;""),EX10,"")</f>
        <v/>
      </c>
      <c r="FJ10" s="52" t="str">
        <f>IF(AND(EX10&lt;&gt;"",$G10="3"),_xlfn.RANK.EQ(EX10,$FI$6:$FI$89),"")</f>
        <v/>
      </c>
      <c r="FK10" s="52" t="str">
        <f>IF(IF(FJ10&lt;&gt;"",IF(MAX(COUNTIF($FJ$6:$FJ$89,$FJ$6:$FJ$89))&gt;1,"x",""),"")&lt;&gt;"",FJ10+1,"")</f>
        <v/>
      </c>
      <c r="FL10" s="52" t="str">
        <f>IF(FJ10&lt;&gt;"",IF($G10="3",IF(EX10&lt;&gt;"",IF(AND(FJ10&lt;=20,EX10&gt;=$FI$92),HLOOKUP(FJ10,Points_Table_Modified,IF(GC10&gt;=6,8,GC10+2),FALSE),0),""),IF(EX10&lt;&gt;"",IF(AND(FJ10&lt;=10,EX10&gt;=$FI$92),HLOOKUP(FJ10,Points_Table,IF(GC10&gt;=6,8,GC10+2),FALSE),0),"")),"")</f>
        <v/>
      </c>
      <c r="FM10" s="56" t="str">
        <f>IF(FL10&gt;0,IF(FK10&lt;&gt;"",AVERAGE(IF(AND($G10="3",FK10&lt;&gt;""),HLOOKUP(FK10,Points_Table_Modified,IF(GC10&gt;=6,8,GC10+2),FALSE),IF(FK10&lt;&gt;"",HLOOKUP(FK10,Points_Table,IF(GC10&gt;=6,8,GC10+2),FALSE),"")),FL10),FL10),0)</f>
        <v/>
      </c>
      <c r="FN10" s="51" t="str">
        <f>IF(AND($G10="4",EX10&lt;&gt;""),EX10,"")</f>
        <v/>
      </c>
      <c r="FO10" s="52" t="str">
        <f>IF(AND(EX10&lt;&gt;"",G10="4"),_xlfn.RANK.EQ(EX10,$FN$6:$FN$89),"")</f>
        <v/>
      </c>
      <c r="FP10" s="52" t="str">
        <f>IF(IF(FO10&lt;&gt;"",IF(MAX(COUNTIF($FO$6:$FO$89,$FO$6:$FO$89))&gt;1,"x",""),"")&lt;&gt;"",FO10+1,"")</f>
        <v/>
      </c>
      <c r="FQ10" s="52" t="str">
        <f>IF(FO10&lt;&gt;"",IF($G10="3",IF(EX10&lt;&gt;"",IF(AND(FO10&lt;=10,EX10&gt;=$FN$92),HLOOKUP(FO10,Points_Table_Modified,IF(GC10&gt;=6,8,GC10+2),FALSE),0),""),IF(EX10&lt;&gt;"",IF(AND(FO10&lt;=10,EX10&gt;=$FN$92),HLOOKUP(FO10,Points_Table,IF(GC10&gt;=6,8,GC10+2),FALSE),0),"")),"")</f>
        <v/>
      </c>
      <c r="FR10" s="56" t="str">
        <f>IF(FQ10&gt;0,IF(FP10&lt;&gt;"",AVERAGE(IF(AND($G10="3",FP10&lt;&gt;""),HLOOKUP(FP10,Points_Table_Modified,IF(GC10&gt;=6,8,GC10+2),FALSE),IF(FP10&lt;&gt;"",HLOOKUP(FP10,Points_Table,IF(GC10&gt;=6,8,GC10+2),FALSE),"")),FQ10),FQ10),0)</f>
        <v/>
      </c>
      <c r="FS10" s="51" t="str">
        <f>IF(AND($G10="5",EX10&lt;&gt;""),EX10,"")</f>
        <v/>
      </c>
      <c r="FT10" s="52" t="str">
        <f>IF(AND(EX10&lt;&gt;"",$G10="5"),_xlfn.RANK.EQ(EX10,$FS$6:$FS$89),"")</f>
        <v/>
      </c>
      <c r="FU10" s="52" t="str">
        <f>IF(IF(FT10&lt;&gt;"",IF(MAX(COUNTIF($FT$6:$FT$89,$FT$6:$FT$89))&gt;1,"x",""),"")&lt;&gt;"",FT10+1,"")</f>
        <v/>
      </c>
      <c r="FV10" s="52" t="str">
        <f>IF(FT10&lt;&gt;"",IF($G10="3",IF(EX10&lt;&gt;"",IF(AND(FT10&lt;=10,EX10&gt;=$FS$92),HLOOKUP(FT10,Points_Table_Modified,IF(GC10&gt;=6,8,GC10+2),FALSE),0),""),IF(EX10&lt;&gt;"",IF(AND(FT10&lt;=10,EX10&gt;=$FS$92),HLOOKUP(FT10,Points_Table,IF(GC10&gt;=6,8,GC10+2),FALSE),0),"")),"")</f>
        <v/>
      </c>
      <c r="FW10" s="56" t="str">
        <f>IF(FV10&gt;0,IF(FU10&lt;&gt;"",AVERAGE(IF(AND($G10="3",FU10&lt;&gt;""),HLOOKUP(FU10,Points_Table_Modified,IF(GC10&gt;=6,8,GC10+2),FALSE),IF(FU10&lt;&gt;"",HLOOKUP(FU10,Points_Table,IF(GC10&gt;=6,8,GC10+2),FALSE),"")),FV10),FV10),0)</f>
        <v/>
      </c>
      <c r="FX10" s="51" t="str">
        <f>IF(AND($G10="6",EX10&lt;&gt;""),EX10,"")</f>
        <v/>
      </c>
      <c r="FY10" s="52" t="str">
        <f>IF(AND(EX10&lt;&gt;"",$G10="6"),_xlfn.RANK.EQ(EX10,$FX$6:$FX$89),"")</f>
        <v/>
      </c>
      <c r="FZ10" s="52" t="str">
        <f>IF(IF(FY10&lt;&gt;"",IF(MAX(COUNTIF($FY$6:$FY$89,$FY$6:$FY$89))&gt;1,"x",""),"")&lt;&gt;"",FY10+1,"")</f>
        <v/>
      </c>
      <c r="GA10" s="52" t="str">
        <f>IF(FY10&lt;&gt;"",IF($G10="3",IF(EX10&lt;&gt;"",IF(AND(FY10&lt;=10,EX10&gt;=$FX$92),HLOOKUP(FY10,Points_Table_Modified,IF(GC10&gt;=6,8,GC10+2),FALSE),0),""),IF(EX10&lt;&gt;"",IF(AND(FY10&lt;=10,EX10&gt;=$FX$92),HLOOKUP(FY10,Points_Table,IF(GC10&gt;=6,8,GC10+2),FALSE),0),"")),"")</f>
        <v/>
      </c>
      <c r="GB10" s="56" t="str">
        <f>IF(GA10&gt;0,IF(FZ10&lt;&gt;"",AVERAGE(IF(AND($G10="3",FZ10&lt;&gt;""),HLOOKUP(FZ10,Points_Table_Modified,IF(GC10&gt;=6,8,GC10+2),FALSE),IF(FZ10&lt;&gt;"",HLOOKUP(FZ10,Points_Table,IF(GC10&gt;=6,8,GC10+2),FALSE),"")),GA10),GA10),0)</f>
        <v/>
      </c>
      <c r="GC10" s="57">
        <f>VLOOKUP($G10,Entries_D_Event,8,FALSE)</f>
        <v>0</v>
      </c>
      <c r="GD10" s="52" t="str">
        <f>CONCATENATE(FY10,FT10,FO10,FJ10,FE10,EZ10)</f>
        <v/>
      </c>
      <c r="GE10" s="118" t="str">
        <f>IF(GD10&lt;&gt;"",IF(AND($G10="3",EX10&lt;&gt;""),10,IF(EX10&lt;&gt;"",5,"")),"")</f>
        <v/>
      </c>
      <c r="GF10" s="118">
        <f>_xlfn.NUMBERVALUE(IF(GD10&lt;&gt;"",CONCATENATE(GB10,FW10,FR10,FM10,FH10,FC10),""))</f>
        <v>0</v>
      </c>
      <c r="GG10" s="56">
        <f>IFERROR(GE10+GF10,0)</f>
        <v>0</v>
      </c>
      <c r="GH10" s="90"/>
      <c r="GI10" s="52" t="str">
        <f>IF(AND($G10="1",GH10&lt;&gt;""),GH10,"")</f>
        <v/>
      </c>
      <c r="GJ10" s="52" t="str">
        <f>IF(AND(GH10&lt;&gt;"",$G10="1"),_xlfn.RANK.EQ(GH10,$GI$6:$GI$89),"")</f>
        <v/>
      </c>
      <c r="GK10" s="52" t="str">
        <f>IF(IF(GJ10&lt;&gt;"",IF(MAX(COUNTIF($GJ$6:$GJ$89,$GJ$6:$GJ$89))&gt;1,"x",""),"")&lt;&gt;"",GJ10+1,"")</f>
        <v/>
      </c>
      <c r="GL10" s="52" t="str">
        <f>IF(GJ10&lt;&gt;"",IF($G10="3",IF(GH10&lt;&gt;"",IF(AND(GJ10&lt;=10,GH10&gt;=$GI$92),HLOOKUP(GJ10,Points_Table_Modified,IF(HM10&gt;=6,8,HM10+2),FALSE),0),""),IF(GH10&lt;&gt;"",IF(AND(GJ10&lt;=10,GH10&gt;=$GI$92),HLOOKUP(GJ10,Points_Table,IF(HM10&gt;=6,8,HM10+2),FALSE),0),"")),"")</f>
        <v/>
      </c>
      <c r="GM10" s="53" t="str">
        <f>IF(GK10&lt;&gt;"",AVERAGE(IF(AND($G10="3",GK10&lt;&gt;""),HLOOKUP(GK10,Points_Table_Modified,IF(HM10&gt;=6,8,HM10+2),FALSE),IF(GK10&lt;&gt;"",HLOOKUP(GK10,Points_Table,IF(HM10&gt;=6,8,HM10+2),FALSE),"")),GL10),GL10)</f>
        <v/>
      </c>
      <c r="GN10" s="51" t="str">
        <f>IF(AND($G10="2",GH10&lt;&gt;""),GH10,"")</f>
        <v/>
      </c>
      <c r="GO10" s="52" t="str">
        <f>IF(AND(GH10&lt;&gt;"",$G10="2"),_xlfn.RANK.EQ(GH10,$GN$6:$GN$89),"")</f>
        <v/>
      </c>
      <c r="GP10" s="52" t="str">
        <f>IF(IF(GO10&lt;&gt;"",IF(MAX(COUNTIF($GO$6:$GO$89,$GO$6:$GO$89))&gt;1,"x",""),"")&lt;&gt;"",GO10+1,"")</f>
        <v/>
      </c>
      <c r="GQ10" s="54" t="str">
        <f>IF(GO10&lt;&gt;"",IF($G10="3",IF(GH10&lt;&gt;"",IF(AND(GO10&lt;=10,GH10&gt;=$GN$92),HLOOKUP(GO10,Points_Table_Modified,IF(HM10&gt;=6,8,HM10+2),FALSE),0),""),IF(GH10&lt;&gt;"",IF(AND(GO10&lt;=10,GH10&gt;=$GN$92),HLOOKUP(GO10,Points_Table,IF(HM10&gt;=6,8,HM10+2),FALSE),0),"")),"")</f>
        <v/>
      </c>
      <c r="GR10" s="53" t="str">
        <f>IF(GP10&lt;&gt;"",AVERAGE(IF(AND($G10="3",GP10&lt;&gt;""),HLOOKUP(GP10,Points_Table_Modified,IF(HM10&gt;=6,8,HM10+2),FALSE),IF(GP10&lt;&gt;"",HLOOKUP(GP10,Points_Table,IF(HM10&gt;=6,8,HM10+2),FALSE),"")),GQ10),GQ10)</f>
        <v/>
      </c>
      <c r="GS10" s="51" t="str">
        <f>IF(AND($G10="3",GH10&lt;&gt;""),GH10,"")</f>
        <v/>
      </c>
      <c r="GT10" s="52" t="str">
        <f>IF(AND(GH10&lt;&gt;"",$G10="3"),_xlfn.RANK.EQ(GH10,$GS$6:$GS$89),"")</f>
        <v/>
      </c>
      <c r="GU10" s="52" t="str">
        <f>IF(IF(GT10&lt;&gt;"",IF(MAX(COUNTIF($GT$6:$GT$89,$GT$6:$GT$89))&gt;1,"x",""),"")&lt;&gt;"",GT10+1,"")</f>
        <v/>
      </c>
      <c r="GV10" s="52" t="str">
        <f>IF(GT10&lt;&gt;"",IF($G10="3",IF(GH10&lt;&gt;"",IF(AND(GT10&lt;=20,GH10&gt;=$GS$92),HLOOKUP(GT10,Points_Table_Modified,IF(HM10&gt;=6,8,HM10+2),FALSE),0),""),IF(GH10&lt;&gt;"",IF(AND(GT10&lt;=10,GH10&gt;=$GS$92),HLOOKUP(GT10,Points_Table,IF(HM10&gt;=6,8,HM10+2),FALSE),0),"")),"")</f>
        <v/>
      </c>
      <c r="GW10" s="53" t="str">
        <f>IF(GU10&lt;&gt;"",AVERAGE(IF(AND($G10="3",GU10&lt;&gt;""),HLOOKUP(GU10,Points_Table_Modified,IF(HM10&gt;=6,8,HM10+2),FALSE),IF(GU10&lt;&gt;"",HLOOKUP(GU10,Points_Table,IF(HM10&gt;=6,8,HM10+2),FALSE),"")),GV10),GV10)</f>
        <v/>
      </c>
      <c r="GX10" s="51" t="str">
        <f>IF(AND($G10="4",GH10&lt;&gt;""),GH10,"")</f>
        <v/>
      </c>
      <c r="GY10" s="52" t="str">
        <f>IF(AND($GH10&lt;&gt;"",G10="4"),_xlfn.RANK.EQ(GH10,$GX$6:$GX$89),"")</f>
        <v/>
      </c>
      <c r="GZ10" s="52" t="str">
        <f>IF(IF(GY10&lt;&gt;"",IF(MAX(COUNTIF($GY$6:$GY$89,$GY$6:$GY$89))&gt;1,"x",""),"")&lt;&gt;"",GY10+1,"")</f>
        <v/>
      </c>
      <c r="HA10" s="52" t="str">
        <f>IF(GY10&lt;&gt;"",IF($G10="3",IF(GH10&lt;&gt;"",IF(AND(GY10&lt;=10,GH10&gt;=$GX$92),HLOOKUP(GY10,Points_Table_Modified,IF(HM10&gt;=6,8,HM10+2),FALSE),0),""),IF(GH10&lt;&gt;"",IF(AND(GY10&lt;=10,GH10&gt;=$GX$92),HLOOKUP(GY10,Points_Table,IF(HM10&gt;=6,8,HM10+2),FALSE),0),"")),"")</f>
        <v/>
      </c>
      <c r="HB10" s="53" t="str">
        <f>IF(GZ10&lt;&gt;"",AVERAGE(IF(AND($G10="3",GZ10&lt;&gt;""),HLOOKUP(GZ10,Points_Table_Modified,IF(HM10&gt;=6,8,HM10+2),FALSE),IF(GZ10&lt;&gt;"",HLOOKUP(GZ10,Points_Table,IF(HM10&gt;=6,8,HM10+2),FALSE),"")),HA10),HA10)</f>
        <v/>
      </c>
      <c r="HC10" s="51" t="str">
        <f>IF(AND($G10="5",GH10&lt;&gt;""),GH10,"")</f>
        <v/>
      </c>
      <c r="HD10" s="52" t="str">
        <f>IF(AND(GH10&lt;&gt;"",$G10="5"),_xlfn.RANK.EQ(GH10,$HC$6:$HC$89),"")</f>
        <v/>
      </c>
      <c r="HE10" s="52" t="str">
        <f>IF(IF(HD10&lt;&gt;"",IF(MAX(COUNTIF($HD$6:$HD$89,$HD$6:$HD$89))&gt;1,"x",""),"")&lt;&gt;"",HD10+1,"")</f>
        <v/>
      </c>
      <c r="HF10" s="52" t="str">
        <f>IF(HD10&lt;&gt;"",IF($G10="3",IF(GH10&lt;&gt;"",IF(AND(HD10&lt;=10,GH10&gt;=$HC$92),HLOOKUP(HD10,Points_Table_Modified,IF(HM10&gt;=6,8,HM10+2),FALSE),0),""),IF(GH10&lt;&gt;"",IF(AND(HD10&lt;=10,GH10&gt;=$HC$92),HLOOKUP(HD10,Points_Table,IF(HM10&gt;=6,8,HM10+2),FALSE),0),"")),"")</f>
        <v/>
      </c>
      <c r="HG10" s="53" t="str">
        <f>IF(HE10&lt;&gt;"",AVERAGE(IF(AND($G10="3",HE10&lt;&gt;""),HLOOKUP(HE10,Points_Table_Modified,IF(HM10&gt;=6,8,HM10+2),FALSE),IF(HE10&lt;&gt;"",HLOOKUP(HE10,Points_Table,IF(HM10&gt;=6,8,HM10+2),FALSE),"")),HF10),HF10)</f>
        <v/>
      </c>
      <c r="HH10" s="51" t="str">
        <f>IF(AND($G10="6",GH10&lt;&gt;""),GH10,"")</f>
        <v/>
      </c>
      <c r="HI10" s="52" t="str">
        <f>IF(AND(GH10&lt;&gt;"",$G10="6"),_xlfn.RANK.EQ(GH10,$HH$6:$HH$89),"")</f>
        <v/>
      </c>
      <c r="HJ10" s="52" t="str">
        <f>IF(IF(HI10&lt;&gt;"",IF(MAX(COUNTIF($HI$6:$HI$89,$HI$6:$HI$89))&gt;1,"x",""),"")&lt;&gt;"",HI10+1,"")</f>
        <v/>
      </c>
      <c r="HK10" s="52" t="str">
        <f>IF(HI10&lt;&gt;"",IF($G10="3",IF(GH10&lt;&gt;"",IF(AND(HI10&lt;=10,GH10&gt;=$HH$92),HLOOKUP(HI10,Points_Table_Modified,IF(HM10&gt;=6,8,HM10+2),FALSE),0),""),IF(GH10&lt;&gt;"",IF(AND(HI10&lt;=10,GH10&gt;=$HH$92),HLOOKUP(HI10,Points_Table,IF(HM10&gt;=6,8,HM10+2),FALSE),0),"")),"")</f>
        <v/>
      </c>
      <c r="HL10" s="53" t="str">
        <f>IF(HJ10&lt;&gt;"",AVERAGE(IF(AND($G10="3",HJ10&lt;&gt;""),HLOOKUP(HJ10,Points_Table_Modified,IF(HM10&gt;=6,8,HM10+2),FALSE),IF(HJ10&lt;&gt;"",HLOOKUP(HJ10,Points_Table,IF(HM10&gt;=6,8,HM10+2),FALSE),"")),HK10),HK10)</f>
        <v/>
      </c>
      <c r="HM10" s="57">
        <f>VLOOKUP($G10,Entries_D_Event,9,FALSE)</f>
        <v>0</v>
      </c>
      <c r="HN10" s="52" t="str">
        <f>CONCATENATE(HI10,HD10,GY10,GT10,GO10,GJ10)</f>
        <v/>
      </c>
      <c r="HO10" s="118" t="str">
        <f>IF(HN10&lt;&gt;"",IF(AND($G10="3",GH10&lt;&gt;""),10,IF(GH10&lt;&gt;"",5,"")),"")</f>
        <v/>
      </c>
      <c r="HP10" s="118">
        <f>_xlfn.NUMBERVALUE(IF(HN10&lt;&gt;"",CONCATENATE(HL10,HG10,HB10,GW10,GR10,GM10),""))</f>
        <v>0</v>
      </c>
      <c r="HQ10" s="56">
        <f>IFERROR(HO10+HP10,0)</f>
        <v>0</v>
      </c>
      <c r="HR10" s="90"/>
      <c r="HS10" s="52" t="str">
        <f>IF(AND($G10="1",HR10&lt;&gt;""),HR10,"")</f>
        <v/>
      </c>
      <c r="HT10" s="52" t="str">
        <f>IF(AND(HR10&lt;&gt;"",$G10="1"),_xlfn.RANK.EQ(HR10,$HS$6:$HS$89),"")</f>
        <v/>
      </c>
      <c r="HU10" s="52" t="str">
        <f>IF(IF(HT10&lt;&gt;"",IF(MAX(COUNTIF($HT$6:$HT$89,$HT$6:$HT$89))&gt;1,"x",""),"")&lt;&gt;"",HT10+1,"")</f>
        <v/>
      </c>
      <c r="HV10" s="52" t="str">
        <f>IF(HT10&lt;&gt;"",IF($G10="3",IF(HR10&lt;&gt;"",IF(AND(HT10&lt;=10,HR10&gt;=$HS$92),HLOOKUP(HT10,Points_Table_Modified,IF(IW10&gt;=6,8,IW10+2),FALSE),0),""),IF(HR10&lt;&gt;"",IF(AND(HT10&lt;=10,HR10&gt;=$HS$92),HLOOKUP(HT10,Points_Table,IF(IW10&gt;=6,8,IW10+2),FALSE),0),"")),"")</f>
        <v/>
      </c>
      <c r="HW10" s="53" t="str">
        <f>IF(HU10&lt;&gt;"",AVERAGE(IF(AND($G10="3",HU10&lt;&gt;""),HLOOKUP(HU10,Points_Table_Modified,IF(IW10&gt;=6,8,IW10+2),FALSE),IF(HU10&lt;&gt;"",HLOOKUP(HU10,Points_Table,IF(IW10&gt;=6,8,IW10+2),FALSE),"")),HV10),HV10)</f>
        <v/>
      </c>
      <c r="HX10" s="51" t="str">
        <f>IF(AND($G10="2",HR10&lt;&gt;""),HR10,"")</f>
        <v/>
      </c>
      <c r="HY10" s="52" t="str">
        <f>IF(AND(HR10&lt;&gt;"",$G10="2"),_xlfn.RANK.EQ(HR10,$HX$6:$HX$89),"")</f>
        <v/>
      </c>
      <c r="HZ10" s="52" t="str">
        <f>IF(IF(HY10&lt;&gt;"",IF(MAX(COUNTIF($HY$6:$HY$89,$HY$6:$HY$89))&gt;1,"x",""),"")&lt;&gt;"",HY10+1,"")</f>
        <v/>
      </c>
      <c r="IA10" s="54" t="str">
        <f>IF(HY10&lt;&gt;"",IF($G10="3",IF(HR10&lt;&gt;"",IF(AND(HY10&lt;=10,HR10&gt;=$HX$92),HLOOKUP(HY10,Points_Table_Modified,IF(IW10&gt;=6,8,IW10+2),FALSE),0),""),IF(HR10&lt;&gt;"",IF(AND(HY10&lt;=10,HR10&gt;=$HX$92),HLOOKUP(HY10,Points_Table,IF(IW10&gt;=6,8,IW10+2),FALSE),0),"")),"")</f>
        <v/>
      </c>
      <c r="IB10" s="53" t="str">
        <f>IF(HZ10&lt;&gt;"",AVERAGE(IF(AND($G10="3",HZ10&lt;&gt;""),HLOOKUP(HZ10,Points_Table_Modified,IF(IW10&gt;=6,8,IW10+2),FALSE),IF(HZ10&lt;&gt;"",HLOOKUP(HZ10,Points_Table,IF(IW10&gt;=6,8,IW10+2),FALSE),"")),IA10),IA10)</f>
        <v/>
      </c>
      <c r="IC10" s="51" t="str">
        <f>IF(AND($G10="3",HR10&lt;&gt;""),HR10,"")</f>
        <v/>
      </c>
      <c r="ID10" s="52" t="str">
        <f>IF(AND(HR10&lt;&gt;"",$G10="3"),_xlfn.RANK.EQ(HR10,$IC$6:$IC$89),"")</f>
        <v/>
      </c>
      <c r="IE10" s="52" t="str">
        <f>IF(IF(ID10&lt;&gt;"",IF(MAX(COUNTIF($ID$6:$ID$89,$ID$6:$ID$89))&gt;1,"x",""),"")&lt;&gt;"",ID10+1,"")</f>
        <v/>
      </c>
      <c r="IF10" s="52" t="str">
        <f>IF(ID10&lt;&gt;"",IF($G10="3",IF(HR10&lt;&gt;"",IF(AND(ID10&lt;=20,HR10&gt;=$IC$92),HLOOKUP(ID10,Points_Table_Modified,IF(IW10&gt;=6,8,IW10+2),FALSE),0),""),IF(HR10&lt;&gt;"",IF(AND(ID10&lt;=10,HR10&gt;=$IC$92),HLOOKUP(ID10,Points_Table,IF(IW10&gt;=6,8,IW10+2),FALSE),0),"")),"")</f>
        <v/>
      </c>
      <c r="IG10" s="53" t="str">
        <f>IF(IE10&lt;&gt;"",AVERAGE(IF(AND($G10="3",IE10&lt;&gt;""),HLOOKUP(IE10,Points_Table_Modified,IF(IW10&gt;=6,8,IW10+2),FALSE),IF(IE10&lt;&gt;"",HLOOKUP(IE10,Points_Table,IF(IW10&gt;=6,8,IW10+2),FALSE),"")),IF10),IF10)</f>
        <v/>
      </c>
      <c r="IH10" s="51" t="str">
        <f>IF(AND($G10="4",HR10&lt;&gt;""),HR10,"")</f>
        <v/>
      </c>
      <c r="II10" s="52" t="str">
        <f>IF(AND(HR10&lt;&gt;"",G10="4"),_xlfn.RANK.EQ(HR10,$IH$6:$IH$89),"")</f>
        <v/>
      </c>
      <c r="IJ10" s="52" t="str">
        <f>IF(IF(II10&lt;&gt;"",IF(MAX(COUNTIF($II$6:$II$89,$II$6:$II$89))&gt;1,"x",""),"")&lt;&gt;"",II10+1,"")</f>
        <v/>
      </c>
      <c r="IK10" s="52" t="str">
        <f>IF(II10&lt;&gt;"",IF($G10="3",IF(HR10&lt;&gt;"",IF(AND(II10&lt;=10,HR10&gt;=$IH$92),HLOOKUP(II10,Points_Table_Modified,IF(IW10&gt;=6,8,IW10+2),FALSE),0),""),IF(HR10&lt;&gt;"",IF(AND(II10&lt;=10,HR10&gt;=$IH$92),HLOOKUP(II10,Points_Table,IF(IW10&gt;=6,8,IW10+2),FALSE),0),"")),"")</f>
        <v/>
      </c>
      <c r="IL10" s="53" t="str">
        <f>IF(IJ10&lt;&gt;"",AVERAGE(IF(AND($G10="3",IJ10&lt;&gt;""),HLOOKUP(IJ10,Points_Table_Modified,IF(IW10&gt;=6,8,IW10+2),FALSE),IF(IJ10&lt;&gt;"",HLOOKUP(IJ10,Points_Table,IF(IW10&gt;=6,8,IW10+2),FALSE),"")),IK10),IK10)</f>
        <v/>
      </c>
      <c r="IM10" s="51" t="str">
        <f>IF(AND($G10="5",HR10&lt;&gt;""),HR10,"")</f>
        <v/>
      </c>
      <c r="IN10" s="52" t="str">
        <f>IF(AND(HR10&lt;&gt;"",$G10="5"),_xlfn.RANK.EQ(HR10,$IM$6:$IM$89),"")</f>
        <v/>
      </c>
      <c r="IO10" s="52" t="str">
        <f>IF(IF(IN10&lt;&gt;"",IF(MAX(COUNTIF($IN$6:$IN$89,$IN$6:$IN$89))&gt;1,"x",""),"")&lt;&gt;"",IN10+1,"")</f>
        <v/>
      </c>
      <c r="IP10" s="52" t="str">
        <f>IF(IN10&lt;&gt;"",IF($G10="3",IF(HR10&lt;&gt;"",IF(AND(IN10&lt;=10,HR10&gt;=$IM$92),HLOOKUP(IN10,Points_Table_Modified,IF(IW10&gt;=6,8,IW10+2),FALSE),0),""),IF(HR10&lt;&gt;"",IF(AND(IN10&lt;=10,HR10&gt;=$IM$92),HLOOKUP(IN10,Points_Table,IF(IW10&gt;=6,8,IW10+2),FALSE),0),"")),"")</f>
        <v/>
      </c>
      <c r="IQ10" s="53" t="str">
        <f>IF(IO10&lt;&gt;"",AVERAGE(IF(AND($G10="3",IO10&lt;&gt;""),HLOOKUP(IO10,Points_Table_Modified,IF(IW10&gt;=6,8,IW10+2),FALSE),IF(IO10&lt;&gt;"",HLOOKUP(IO10,Points_Table,IF(IW10&gt;=6,8,IW10+2),FALSE),"")),IP10),IP10)</f>
        <v/>
      </c>
      <c r="IR10" s="51" t="str">
        <f>IF(AND($G10="6",HR10&lt;&gt;""),HR10,"")</f>
        <v/>
      </c>
      <c r="IS10" s="52" t="str">
        <f>IF(AND(HR10&lt;&gt;"",$G10="6"),_xlfn.RANK.EQ(HR10,$IR$6:$IR$89),"")</f>
        <v/>
      </c>
      <c r="IT10" s="52" t="str">
        <f>IF(IF(IS10&lt;&gt;"",IF(MAX(COUNTIF($IS$6:$IS$89,$IS$6:$IS$89))&gt;1,"x",""),"")&lt;&gt;"",IS10+1,"")</f>
        <v/>
      </c>
      <c r="IU10" s="52" t="str">
        <f>IF(IS10&lt;&gt;"",IF($G10="3",IF(HR10&lt;&gt;"",IF(AND(IS10&lt;=10,HR10&gt;=$IR$92),HLOOKUP(IS10,Points_Table_Modified,IF(IW10&gt;=6,8,IW10+2),FALSE),0),""),IF(HR10&lt;&gt;"",IF(AND(IS10&lt;=10,HR10&gt;=$IR$92),HLOOKUP(IS10,Points_Table,IF(IW10&gt;=6,8,IW10+2),FALSE),0),"")),"")</f>
        <v/>
      </c>
      <c r="IV10" s="53" t="str">
        <f>IF(IT10&lt;&gt;"",AVERAGE(IF(AND($G10="3",IT10&lt;&gt;""),HLOOKUP(IT10,Points_Table_Modified,IF(IW10&gt;=6,8,IW10+2),FALSE),IF(IT10&lt;&gt;"",HLOOKUP(IT10,Points_Table,IF(IW10&gt;=6,8,IW10+2),FALSE),"")),IU10),IU10)</f>
        <v/>
      </c>
      <c r="IW10" s="57">
        <f>VLOOKUP($G10,Entries_D_Event,10,FALSE)</f>
        <v>0</v>
      </c>
      <c r="IX10" s="52" t="str">
        <f>CONCATENATE(IS10,IN10,II10,ID10,HY10,HT10)</f>
        <v/>
      </c>
      <c r="IY10" s="118" t="str">
        <f>IF(IX10&lt;&gt;"",IF(AND($G10="3",HR10&lt;&gt;""),10,IF(HR10&lt;&gt;"",5,"")),"")</f>
        <v/>
      </c>
      <c r="IZ10" s="118">
        <f>_xlfn.NUMBERVALUE(IF(IX10&lt;&gt;"",CONCATENATE(IV10,IQ10,IL10,IG10,IB10,HW10),""))</f>
        <v>0</v>
      </c>
      <c r="JA10" s="56">
        <f>IFERROR(IY10+IZ10,0)</f>
        <v>0</v>
      </c>
      <c r="JB10" s="90"/>
      <c r="JC10" s="52" t="str">
        <f>IF(AND($G10="1",JB10&lt;&gt;""),JB10,"")</f>
        <v/>
      </c>
      <c r="JD10" s="52" t="str">
        <f>IF(AND(JB10&lt;&gt;"",$G10="1"),_xlfn.RANK.EQ(JB10,$JC$6:$JC$89),"")</f>
        <v/>
      </c>
      <c r="JE10" s="52" t="str">
        <f>IF(IF(JD10&lt;&gt;"",IF(MAX(COUNTIF($JD$6:$JD$89,$JD$6:$JD$89))&gt;1,"x",""),"")&lt;&gt;"",JD10+1,"")</f>
        <v/>
      </c>
      <c r="JF10" s="52" t="str">
        <f>IF(JD10&lt;&gt;"",IF($G10="3",IF(JB10&lt;&gt;"",IF(AND(JD10&lt;=10,JB10&gt;=$JC$92),HLOOKUP(JD10,Points_Table_Modified,IF(KG10&gt;=6,8,KG10+2),FALSE),0),""),IF(JB10&lt;&gt;"",IF(AND(JD10&lt;=10,JB10&gt;=$JC$92),HLOOKUP(JD10,Points_Table,IF(KG10&gt;=6,8,KG10+2),FALSE),0),"")),"")</f>
        <v/>
      </c>
      <c r="JG10" s="53" t="str">
        <f>IF(JE10&lt;&gt;"",AVERAGE(IF(AND($G10="3",JE10&lt;&gt;""),HLOOKUP(JE10,Points_Table_Modified,IF(KG10&gt;=6,8,KG10+2),FALSE),IF(JE10&lt;&gt;"",HLOOKUP(JE10,Points_Table,IF(KG10&gt;=6,8,KG10+2),FALSE),"")),JF10),JF10)</f>
        <v/>
      </c>
      <c r="JH10" s="51" t="str">
        <f>IF(AND($G10="2",JB10&lt;&gt;""),JB10,"")</f>
        <v/>
      </c>
      <c r="JI10" s="52" t="str">
        <f>IF(AND(JB10&lt;&gt;"",$G10="2"),_xlfn.RANK.EQ(JB10,$JH$6:$JH$89),"")</f>
        <v/>
      </c>
      <c r="JJ10" s="52" t="str">
        <f>IF(IF(JI10&lt;&gt;"",IF(MAX(COUNTIF($JI$6:$JI$89,$JI$6:$JI$89))&gt;1,"x",""),"")&lt;&gt;"",JI10+1,"")</f>
        <v/>
      </c>
      <c r="JK10" s="54" t="str">
        <f>IF(JI10&lt;&gt;"",IF($G10="3",IF(JB10&lt;&gt;"",IF(AND(JI10&lt;=10,JB10&gt;=$JH$92),HLOOKUP(JI10,Points_Table_Modified,IF(KG10&gt;=6,8,KG10+2),FALSE),0),""),IF(JB10&lt;&gt;"",IF(AND(JI10&lt;=10,JB10&gt;=$JH$92),HLOOKUP(JI10,Points_Table,IF(KG10&gt;=6,8,KG10+2),FALSE),0),"")),"")</f>
        <v/>
      </c>
      <c r="JL10" s="53" t="str">
        <f>IF(JJ10&lt;&gt;"",AVERAGE(IF(AND($G10="3",JJ10&lt;&gt;""),HLOOKUP(JJ10,Points_Table_Modified,IF(KG10&gt;=6,8,KG10+2),FALSE),IF(JJ10&lt;&gt;"",HLOOKUP(JJ10,Points_Table,IF(KG10&gt;=6,8,KG10+2),FALSE),"")),JK10),JK10)</f>
        <v/>
      </c>
      <c r="JM10" s="51" t="str">
        <f>IF(AND($G10="3",JB10&lt;&gt;""),JB10,"")</f>
        <v/>
      </c>
      <c r="JN10" s="52" t="str">
        <f>IF(AND(JB10&lt;&gt;"",$G10="3"),_xlfn.RANK.EQ(JB10,$JM$6:$JM$89),"")</f>
        <v/>
      </c>
      <c r="JO10" s="52" t="str">
        <f>IF(IF(JN10&lt;&gt;"",IF(MAX(COUNTIF($JN$6:$JN$89,$JN$6:$JN$89))&gt;1,"x",""),"")&lt;&gt;"",JN10+1,"")</f>
        <v/>
      </c>
      <c r="JP10" s="52" t="str">
        <f>IF(JN10&lt;&gt;"",IF($G10="3",IF(JB10&lt;&gt;"",IF(AND(JN10&lt;=20,JB10&gt;=$JM$92),HLOOKUP(JN10,Points_Table_Modified,IF(KG10&gt;=6,8,KG10+2),FALSE),0),""),IF(JB10&lt;&gt;"",IF(AND(JN10&lt;=10,JB10&gt;=$JM$92),HLOOKUP(JN10,Points_Table,IF(KG10&gt;=6,8,KG10+2),FALSE),0),"")),"")</f>
        <v/>
      </c>
      <c r="JQ10" s="53" t="str">
        <f>IF(JO10&lt;&gt;"",AVERAGE(IF(AND($G10="3",JO10&lt;&gt;""),HLOOKUP(JO10,Points_Table_Modified,IF(KG10&gt;=6,8,KG10+2),FALSE),IF(JO10&lt;&gt;"",HLOOKUP(JO10,Points_Table,IF(KG10&gt;=6,8,KG10+2),FALSE),"")),JP10),JP10)</f>
        <v/>
      </c>
      <c r="JR10" s="51" t="str">
        <f>IF(AND($G10="4",JB10&lt;&gt;""),JB10,"")</f>
        <v/>
      </c>
      <c r="JS10" s="52" t="str">
        <f>IF(AND(JB10&lt;&gt;"",G10="4"),_xlfn.RANK.EQ(JB10,$JR$6:$JR$89),"")</f>
        <v/>
      </c>
      <c r="JT10" s="52" t="str">
        <f>IF(IF(JS10&lt;&gt;"",IF(MAX(COUNTIF($JS$6:$JS$89,$JS$6:$JS$89))&gt;1,"x",""),"")&lt;&gt;"",JS10+1,"")</f>
        <v/>
      </c>
      <c r="JU10" s="52" t="str">
        <f>IF(JS10&lt;&gt;"",IF($G10="3",IF(JB10&lt;&gt;"",IF(AND(JS10&lt;=10,JB10&gt;=$JR$92),HLOOKUP(JS10,Points_Table_Modified,IF(KG10&gt;=6,8,KG10+2),FALSE),0),""),IF(JB10&lt;&gt;"",IF(AND(JS10&lt;=10,JB10&gt;=$JR$92),HLOOKUP(JS10,Points_Table,IF(KG10&gt;=6,8,KG10+2),FALSE),0),"")),"")</f>
        <v/>
      </c>
      <c r="JV10" s="53" t="str">
        <f>IF(JT10&lt;&gt;"",AVERAGE(IF(AND($G10="3",JT10&lt;&gt;""),HLOOKUP(JT10,Points_Table_Modified,IF(KG10&gt;=6,8,KG10+2),FALSE),IF(JT10&lt;&gt;"",HLOOKUP(JT10,Points_Table,IF(KG10&gt;=6,8,KG10+2),FALSE),"")),JU10),JU10)</f>
        <v/>
      </c>
      <c r="JW10" s="51" t="str">
        <f>IF(AND($G10="5",JB10&lt;&gt;""),JB10,"")</f>
        <v/>
      </c>
      <c r="JX10" s="52" t="str">
        <f>IF(AND(JB10&lt;&gt;"",$G10="5"),_xlfn.RANK.EQ(JB10,$JW$6:$JW$89),"")</f>
        <v/>
      </c>
      <c r="JY10" s="52" t="str">
        <f>IF(IF(JX10&lt;&gt;"",IF(MAX(COUNTIF($JX$6:$JX$89,$JX$6:$JX$89))&gt;1,"x",""),"")&lt;&gt;"",JX10+1,"")</f>
        <v/>
      </c>
      <c r="JZ10" s="52" t="str">
        <f>IF(JX10&lt;&gt;"",IF($G10="3",IF(JB10&lt;&gt;"",IF(AND(JX10&lt;=10,JB10&gt;=$JW$92),HLOOKUP(JX10,Points_Table_Modified,IF(KG10&gt;=6,8,KG10+2),FALSE),0),""),IF(JB10&lt;&gt;"",IF(AND(JX10&lt;=10,JB10&gt;=$JW$92),HLOOKUP(JX10,Points_Table,IF(KG10&gt;=6,8,KG10+2),FALSE),0),"")),"")</f>
        <v/>
      </c>
      <c r="KA10" s="53" t="str">
        <f>IF(JY10&lt;&gt;"",AVERAGE(IF(AND($G10="3",JY10&lt;&gt;""),HLOOKUP(JY10,Points_Table_Modified,IF(KG10&gt;=6,8,KG10+2),FALSE),IF(JY10&lt;&gt;"",HLOOKUP(JY10,Points_Table,IF(KG10&gt;=6,8,KG10+2),FALSE),"")),JZ10),JZ10)</f>
        <v/>
      </c>
      <c r="KB10" s="51" t="str">
        <f>IF(AND($G10="6",JB10&lt;&gt;""),JB10,"")</f>
        <v/>
      </c>
      <c r="KC10" s="52" t="str">
        <f>IF(AND(JB10&lt;&gt;"",$G10="6"),_xlfn.RANK.EQ(JB10,$KB$6:$KB$89),"")</f>
        <v/>
      </c>
      <c r="KD10" s="52" t="str">
        <f>IF(IF(KC10&lt;&gt;"",IF(MAX(COUNTIF($KC$6:$KC$89,$KC$6:$KC$89))&gt;1,"x",""),"")&lt;&gt;"",KC10+1,"")</f>
        <v/>
      </c>
      <c r="KE10" s="52" t="str">
        <f>IF(KC10&lt;&gt;"",IF($G10="3",IF(JB10&lt;&gt;"",IF(AND(KC10&lt;=10,JB10&gt;=$KB$92),HLOOKUP(KC10,Points_Table_Modified,IF(KG10&gt;=6,8,KG10+2),FALSE),0),""),IF(JB10&lt;&gt;"",IF(AND(KC10&lt;=10,JB10&gt;=$KB$92),HLOOKUP(KC10,Points_Table,IF(KG10&gt;=6,8,KG10+2),FALSE),0),"")),"")</f>
        <v/>
      </c>
      <c r="KF10" s="53" t="str">
        <f>IF(KD10&lt;&gt;"",AVERAGE(IF(AND($G10="3",KD10&lt;&gt;""),HLOOKUP(KD10,Points_Table_Modified,IF(KG10&gt;=6,8,KG10+2),FALSE),IF(KD10&lt;&gt;"",HLOOKUP(KD10,Points_Table,IF(KG10&gt;=6,8,KG10+2),FALSE),"")),KE10),KE10)</f>
        <v/>
      </c>
      <c r="KG10" s="57">
        <f>VLOOKUP($G10,Entries_D_Event,11,FALSE)</f>
        <v>0</v>
      </c>
      <c r="KH10" s="52" t="str">
        <f>CONCATENATE(KC10,JX10,JS10,JN10,JI10,JD10)</f>
        <v/>
      </c>
      <c r="KI10" s="118" t="str">
        <f>IF(KH10&lt;&gt;"",IF(AND($G10="3",JB10&lt;&gt;""),10,IF(JB10&lt;&gt;"",5,"")),"")</f>
        <v/>
      </c>
      <c r="KJ10" s="118">
        <f>_xlfn.NUMBERVALUE(IF(KH10&lt;&gt;"",CONCATENATE(KF10,KA10,JV10,JQ10,JL10,JG10),""))</f>
        <v>0</v>
      </c>
      <c r="KK10" s="56">
        <f>IFERROR(KI10+KJ10,0)</f>
        <v>0</v>
      </c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</row>
    <row r="11" spans="1:358" s="1" customFormat="1" x14ac:dyDescent="0.25">
      <c r="A11" s="35"/>
      <c r="B11" s="45">
        <v>6</v>
      </c>
      <c r="C11" s="46" t="s">
        <v>135</v>
      </c>
      <c r="D11" s="47" t="s">
        <v>94</v>
      </c>
      <c r="E11" s="50">
        <v>7660</v>
      </c>
      <c r="F11" s="109">
        <v>110</v>
      </c>
      <c r="G11" s="49" t="s">
        <v>56</v>
      </c>
      <c r="H11" s="50" t="str">
        <f>VLOOKUP($G11,Class_Description,2)</f>
        <v>Top Truck</v>
      </c>
      <c r="I11" s="187">
        <f>AS11+CC11+DM11+EW11+GG11+HQ11+JA11+KK11</f>
        <v>21</v>
      </c>
      <c r="J11" s="115">
        <v>229</v>
      </c>
      <c r="K11" s="102">
        <f>IF(AND(J11&lt;&gt;"",$G11="1"),J11,"")</f>
        <v>229</v>
      </c>
      <c r="L11" s="103">
        <f>IF(AND(J11&lt;&gt;"",$G11="1"),_xlfn.RANK.EQ(J11,$K$6:$K$89),"")</f>
        <v>4</v>
      </c>
      <c r="M11" s="103" t="str">
        <f>IF(G11="6",IF(IF(L11&lt;&gt;"",IF(MAX(COUNTIF($L$6:$L$89,$L$6:$L$89))&gt;1,"x",""),"")&lt;&gt;"",L11+1,""),IF(K11=0,"",IF(IF(L11&lt;&gt;"",IF(MAX(COUNTIF($L$6:$L$89,$L$6:$L$89))&gt;1,"x",""),"")&lt;&gt;"",L11+1,"")))</f>
        <v/>
      </c>
      <c r="N11" s="103">
        <f>IF(L11&lt;&gt;"",IF($G11="3",IF(AND(L11&lt;=20,J11&gt;=$K$92),HLOOKUP(L11,Points_Table_Modified,IF(AO11&gt;=6,8,AO11+2),FALSE),0),IF(AND(L11&lt;=10,J11&gt;=$K$92),HLOOKUP(L11,Points_Table,IF(AO11&gt;=6,8,AO11+2),FALSE),0)),"")</f>
        <v>16</v>
      </c>
      <c r="O11" s="103">
        <f>IF(M11&lt;&gt;"",AVERAGE(IF(AND($G11="3",M11&lt;&gt;""),HLOOKUP(M11,Points_Table_Modified,IF(AO11&gt;=6,8,AO11+2),FALSE),IF(M11&lt;&gt;"",HLOOKUP(M11,Points_Table,IF(AO11&gt;=6,8,AO11+2),FALSE),"")),N11),N11)</f>
        <v>16</v>
      </c>
      <c r="P11" s="102" t="str">
        <f>IF(AND(J11&lt;&gt;"",$G11="2"),J11,"")</f>
        <v/>
      </c>
      <c r="Q11" s="103" t="str">
        <f>IF(AND(J11&lt;&gt;"",$G11="2"),_xlfn.RANK.EQ(J11,$P$6:$P$89),"")</f>
        <v/>
      </c>
      <c r="R11" s="103" t="str">
        <f>IF(G11="6",IF(IF(Q11&lt;&gt;"",IF(MAX(COUNTIF($Q$6:$Q$89,$Q$6:$Q$89))&gt;1,"x",""),"")&lt;&gt;"",Q11+1,""),IF(P11=0,"",IF(IF(Q11&lt;&gt;"",IF(MAX(COUNTIF($Q$6:$Q$89,$Q$6:$Q$89))&gt;1,"x",""),"")&lt;&gt;"",Q11+1,"")))</f>
        <v/>
      </c>
      <c r="S11" s="103" t="str">
        <f>IF(Q11&lt;&gt;"",IF($G11="3",IF(J11&lt;&gt;"",IF(AND(Q11&lt;=10,J11&gt;=$P$92),HLOOKUP(Q11,Points_Table_Modified,IF(AO11&gt;=6,8,AO11+2),FALSE),0),""),IF(J11&lt;&gt;"",IF(AND(Q11&lt;=10,J11&gt;=$P$92),HLOOKUP(Q11,Points_Table,IF(AO11&gt;=6,8,AO11+2),FALSE),0),"")),"")</f>
        <v/>
      </c>
      <c r="T11" s="103" t="str">
        <f>IF(R11&lt;&gt;"",AVERAGE(IF(AND($G11="3",R11&lt;&gt;""),HLOOKUP(R11,Points_Table_Modified,IF(AO11&gt;=6,8,AO11+2),FALSE),IF(R11&lt;&gt;"",HLOOKUP(R11,Points_Table,IF(AO11&gt;=6,8,AO11+2),FALSE),"")),S11),S11)</f>
        <v/>
      </c>
      <c r="U11" s="102" t="str">
        <f>IF(AND(J11&lt;&gt;"",$G11="3"),J11,"")</f>
        <v/>
      </c>
      <c r="V11" s="103" t="str">
        <f>IF(AND(J11&lt;&gt;"",$G11="3"),_xlfn.RANK.EQ(J11,$U$6:$U$89),"")</f>
        <v/>
      </c>
      <c r="W11" s="103" t="str">
        <f>IF(G11="6",IF(IF(V11&lt;&gt;"",IF(MAX(COUNTIF($V$6:$V$89,$V$6:$V$89))&gt;1,"x",""),"")&lt;&gt;"",V11+1,""),IF(U11=0,"",IF(IF(V11&lt;&gt;"",IF(MAX(COUNTIF($V$6:$V$89,$V$6:$V$89))&gt;1,"x",""),"")&lt;&gt;"",V11+1,"")))</f>
        <v/>
      </c>
      <c r="X11" s="103" t="str">
        <f>IF(V11&lt;&gt;"",IF($G11="3",IF(J11&lt;&gt;"",IF(AND(V11&lt;=20,J11&gt;=$U$92),HLOOKUP(V11,Points_Table_Modified,IF(AO11&gt;=6,8,AO11+2),FALSE),0),""),IF(J11&lt;&gt;"",IF(AND(V11&lt;=10,$J11&gt;=$U$92),HLOOKUP(V11,Points_Table,IF(AO11&gt;=6,8,AO11+2),FALSE),0),"")),"")</f>
        <v/>
      </c>
      <c r="Y11" s="103" t="str">
        <f>IF(W11&lt;&gt;"",AVERAGE(IF(AND($G11="3",W11&lt;&gt;""),HLOOKUP(W11,Points_Table_Modified,IF(AO11&gt;=6,8,AO11+2),FALSE),IF(W11&lt;&gt;"",HLOOKUP(W11,Points_Table,IF(AO11&gt;=6,8,AO11+2),FALSE),"")),X11),X11)</f>
        <v/>
      </c>
      <c r="Z11" s="102" t="str">
        <f>IF(AND(J11&lt;&gt;"",$G11="4"),J11,"")</f>
        <v/>
      </c>
      <c r="AA11" s="103" t="str">
        <f>IF(AND($J11&lt;&gt;"",G11="4"),_xlfn.RANK.EQ(J11,$Z$6:$Z$89),"")</f>
        <v/>
      </c>
      <c r="AB11" s="103" t="str">
        <f>IF($G11="6",IF(IF(AA11&lt;&gt;"",IF(MAX(COUNTIF($AA$6:$AA$89,$AA$6:$AA$89))&gt;1,"x",""),"")&lt;&gt;"",AA11+1,""),IF(Z11=0,"",IF(IF(AA11&lt;&gt;"",IF(MAX(COUNTIF($AA$6:$AA$89,$AA$6:$AA$89))&gt;1,"x",""),"")&lt;&gt;"",AA11+1,"")))</f>
        <v/>
      </c>
      <c r="AC11" s="103" t="str">
        <f>IF(AA11&lt;&gt;"",IF($G11="3",IF(J11&lt;&gt;"",IF(AND(AA11&lt;=10,J11&gt;=$Z$92),HLOOKUP(AA11,Points_Table_Modified,IF(AO11&gt;=6,8,AO11+2),FALSE),0),""),IF(J11&lt;&gt;"",IF(AND(AA11&lt;=10,J11&gt;=$Z$92),HLOOKUP(AA11,Points_Table,IF(AO11&gt;=6,8,AO11+2),FALSE),0),"")),"")</f>
        <v/>
      </c>
      <c r="AD11" s="103" t="str">
        <f>IF(AB11&lt;&gt;"",AVERAGE(IF(AND($G11="3",AB11&lt;&gt;""),HLOOKUP(AB11,Points_Table_Modified,IF(AO11&gt;=6,8,AO11+2),FALSE),IF(AB11&lt;&gt;"",HLOOKUP(AB11,Points_Table,IF(AO11&gt;=6,8,AO11+2),FALSE),"")),AC11),AC11)</f>
        <v/>
      </c>
      <c r="AE11" s="102" t="str">
        <f>IF(AND(J11&lt;&gt;"",$G11="5"),J11,"")</f>
        <v/>
      </c>
      <c r="AF11" s="103" t="str">
        <f>IF(AND(J11&lt;&gt;"",$G11="5"),_xlfn.RANK.EQ(J11,$AE$6:$AE$89),"")</f>
        <v/>
      </c>
      <c r="AG11" s="103" t="str">
        <f>IF($G11="6",IF(IF(AF11&lt;&gt;"",IF(MAX(COUNTIF($AF$6:$AF$89,$AF$6:$AF$89))&gt;1,"x",""),"")&lt;&gt;"",AF11+1,""),IF(AE11=0,"",IF(IF(AF11&lt;&gt;"",IF(MAX(COUNTIF($AF$6:$AF$89,$AF$6:$AF$89))&gt;1,"x",""),"")&lt;&gt;"",AF11+1,"")))</f>
        <v/>
      </c>
      <c r="AH11" s="103" t="str">
        <f>IF(AF11&lt;&gt;"",IF($G11="3",IF(J11&lt;&gt;"",IF(AND(AF11&lt;=10,J11&gt;=$AE$92),HLOOKUP(AF11,Points_Table_Modified,IF(AO11&gt;=6,8,AO11+2),FALSE),0),""),IF(J11&lt;&gt;"",IF(AND(AF11&lt;=10,J11&gt;=$AE$92),HLOOKUP(AF11,Points_Table,IF(AO11&gt;=6,8,AO11+2),FALSE),0),"")),"")</f>
        <v/>
      </c>
      <c r="AI11" s="103" t="str">
        <f>IF(AG11&lt;&gt;"",AVERAGE(IF(AND($G11="3",AG11&lt;&gt;""),HLOOKUP(AG11,Points_Table_Modified,IF(AO11&gt;=6,8,AO11+2),FALSE),IF(AG11&lt;&gt;"",HLOOKUP(AG11,Points_Table,IF(AO11&gt;=6,8,AO11+2),FALSE),"")),AH11),AH11)</f>
        <v/>
      </c>
      <c r="AJ11" s="102" t="str">
        <f>IF(AND(J11&lt;&gt;"",$G11="6"),J11,"")</f>
        <v/>
      </c>
      <c r="AK11" s="103" t="str">
        <f>IF(AND(J11&lt;&gt;"",$G11="6"),_xlfn.RANK.EQ(J11,$AJ$6:$AJ$89),"")</f>
        <v/>
      </c>
      <c r="AL11" s="103" t="str">
        <f>IF(G11="6",IF(IF(AK11&lt;&gt;"",IF(MAX(COUNTIF($AK$6:$AK$89,$AK$6:$AK$89))&gt;1,"x",""),"")&lt;&gt;"",AK11+1,""),IF(AJ11=0,"",IF(IF(AK11&lt;&gt;"",IF(MAX(COUNTIF($AK$6:$AK$89,$AK$6:$AK$89))&gt;1,"x",""),"")&lt;&gt;"",AK11+1,"")))</f>
        <v/>
      </c>
      <c r="AM11" s="103" t="str">
        <f>IF(AK11&lt;&gt;"",IF($G11="3",IF(J11&lt;&gt;"",IF(AND(AK11&lt;=10,J11&gt;=$AJ$92),HLOOKUP(AK11,Points_Table_Modified,IF(AO11&gt;=6,8,AO11+2),FALSE),0),""),IF(J11&lt;&gt;"",IF(AND(AK11&lt;=10,J11&gt;=$AJ$92),HLOOKUP(AK11,Points_Table,IF(AO11&gt;=6,8,AO11+2),FALSE),0),"")),"")</f>
        <v/>
      </c>
      <c r="AN11" s="136" t="str">
        <f>IF(AL11&lt;&gt;"",AVERAGE(IF(AND($G11="3",AL11&lt;&gt;""),HLOOKUP(AL11,Points_Table_Modified,IF(AO11&gt;=6,8,AO11+2),FALSE),IF(AL11&lt;&gt;"",HLOOKUP(AL11,Points_Table,IF(AO11&gt;=6,8,AO11+2),FALSE),"")),AM11),AM11)</f>
        <v/>
      </c>
      <c r="AO11" s="55">
        <f>VLOOKUP($G11,Entries_D_Event,4,FALSE)</f>
        <v>6</v>
      </c>
      <c r="AP11" s="52" t="str">
        <f>CONCATENATE(AK11,AF11,AA11,V11,Q11,L11)</f>
        <v>4</v>
      </c>
      <c r="AQ11" s="118">
        <f>IF(AP11&lt;&gt;"",IF(AND($G11="3",J11&lt;&gt;""),10,IF(J11&lt;&gt;"",5,"")),"")</f>
        <v>5</v>
      </c>
      <c r="AR11" s="118">
        <f>_xlfn.NUMBERVALUE(IF(AP11&lt;&gt;"",CONCATENATE(AN11,AI11,AD11,Y11,T11,O11),""))</f>
        <v>16</v>
      </c>
      <c r="AS11" s="56">
        <f>IFERROR(AQ11+AR11,0)</f>
        <v>21</v>
      </c>
      <c r="AT11" s="90"/>
      <c r="AU11" s="54" t="str">
        <f>IF(AND(AT11&lt;&gt;"",$G11="1"),AT11,"")</f>
        <v/>
      </c>
      <c r="AV11" s="52" t="str">
        <f>IF(AND(AT11&lt;&gt;"",$G11="1"),_xlfn.RANK.EQ(AT11,$AU$6:$AU$89),"")</f>
        <v/>
      </c>
      <c r="AW11" s="52" t="str">
        <f>IF(IF(AV11&lt;&gt;"",IF(MAX(COUNTIF($AV$6:$AV$89,$AV$6:$AV$89))&gt;1,"x",""),"")&lt;&gt;"",AV11+1,"")</f>
        <v/>
      </c>
      <c r="AX11" s="52" t="str">
        <f>IF(AV11&lt;&gt;"",IF($G11="3",IF(AT11&lt;&gt;"",IF(AND(AV11&lt;=10,AT11&gt;=$AU$92),HLOOKUP(AV11,Points_Table_Modified,IF(BY11&gt;=6,8,BY11+2),FALSE),0),""),IF(AT11&lt;&gt;"",IF(AND(AV11&lt;=10,AT11&gt;=$AU$92),HLOOKUP(AV11,Points_Table,IF(BY11&gt;=6,8,BY11+2),FALSE),0),"")),"")</f>
        <v/>
      </c>
      <c r="AY11" s="53" t="str">
        <f>IF(AW11&lt;&gt;"",AVERAGE(IF(AND($G11="3",AW11&lt;&gt;""),HLOOKUP(AW11,Points_Table_Modified,IF(BY11&gt;=6,8,BY11+2),FALSE),IF(AW11&lt;&gt;"",HLOOKUP(AW11,Points_Table,IF(BY11&gt;=6,8,BY11+2),FALSE),"")),AX11),AX11)</f>
        <v/>
      </c>
      <c r="AZ11" s="51" t="str">
        <f>IF(AND($G11="2",AT11&lt;&gt;""),AT11,"")</f>
        <v/>
      </c>
      <c r="BA11" s="52" t="str">
        <f>IF(AND(AT11&lt;&gt;"",$G11="2"),_xlfn.RANK.EQ(AT11,$AZ$6:$AZ$89),"")</f>
        <v/>
      </c>
      <c r="BB11" s="52" t="str">
        <f>IF(IF(BA11&lt;&gt;"",IF(MAX(COUNTIF($BA$6:$BA$89,$BA$6:$BA$89))&gt;1,"x",""),"")&lt;&gt;"",BA11+1,"")</f>
        <v/>
      </c>
      <c r="BC11" s="54" t="str">
        <f>IF(BA11&lt;&gt;"",IF($G11="3",IF(AT11&lt;&gt;"",IF(AND(BA11&lt;=10,AT11&gt;=$AZ$92),HLOOKUP(BA11,Points_Table_Modified,IF(BY11&gt;=6,8,BY11+2),FALSE),0),""),IF(AT11&lt;&gt;"",IF(AND(BA11&lt;=10,AT11&gt;=$AZ$92),HLOOKUP(BA11,Points_Table,IF(BY11&gt;=6,8,BY11+2),FALSE),0),"")),"")</f>
        <v/>
      </c>
      <c r="BD11" s="53" t="str">
        <f>IF(BB11&lt;&gt;"",AVERAGE(IF(AND($G11="3",BB11&lt;&gt;""),HLOOKUP(BB11,Points_Table_Modified,IF(BY11&gt;=6,8,BY11+2),FALSE),IF(BB11&lt;&gt;"",HLOOKUP(BB11,Points_Table,IF(BY11&gt;=6,8,BY11+2),FALSE),"")),BC11),BC11)</f>
        <v/>
      </c>
      <c r="BE11" s="51" t="str">
        <f>IF(AND($G11="3",AT11&lt;&gt;""),AT11,"")</f>
        <v/>
      </c>
      <c r="BF11" s="52" t="str">
        <f>IF(AND(AT11&lt;&gt;"",$G11="3"),_xlfn.RANK.EQ(AT11,$BE$6:$BE$89),"")</f>
        <v/>
      </c>
      <c r="BG11" s="52" t="str">
        <f>IF(IF(BF11&lt;&gt;"",IF(MAX(COUNTIF($BF$6:$BF$89,$BF$6:$BF$89))&gt;1,"x",""),"")&lt;&gt;"",BF11+1,"")</f>
        <v/>
      </c>
      <c r="BH11" s="52" t="str">
        <f>IF(BF11&lt;&gt;"",IF($G11="3",IF(AT11&lt;&gt;"",IF(AND(BF11&lt;=20,AT11&gt;=$BE$92),HLOOKUP(BF11,Points_Table_Modified,IF(BY11&gt;=6,8,BY11+2),FALSE),0),""),IF(AT11&lt;&gt;"",IF(AND(BF11&lt;=10,AT11&gt;=$BE$92),HLOOKUP(BF11,Points_Table,IF(BY11&gt;=6,8,BY11+2),FALSE),0),"")),"")</f>
        <v/>
      </c>
      <c r="BI11" s="53" t="str">
        <f>IF(BG11&lt;&gt;"",AVERAGE(IF(AND($G11="3",BG11&lt;&gt;""),HLOOKUP(BG11,Points_Table_Modified,IF(BY11&gt;=6,8,BY11+2),FALSE),IF(BG11&lt;&gt;"",HLOOKUP(BG11,Points_Table,IF(BY11&gt;=6,8,BY11+2),FALSE),"")),BH11),BH11)</f>
        <v/>
      </c>
      <c r="BJ11" s="51" t="str">
        <f>IF(AND($G11="4",AT11&lt;&gt;""),AT11,"")</f>
        <v/>
      </c>
      <c r="BK11" s="52" t="str">
        <f>IF(AND(AT11&lt;&gt;"",G11="4"),_xlfn.RANK.EQ(AT11,$BJ$6:$BJ$89),"")</f>
        <v/>
      </c>
      <c r="BL11" s="52" t="str">
        <f>IF(IF(BK11&lt;&gt;"",IF(MAX(COUNTIF($BK$6:$BK$89,$BK$6:$BK$89))&gt;1,"x",""),"")&lt;&gt;"",BK11+1,"")</f>
        <v/>
      </c>
      <c r="BM11" s="52" t="str">
        <f>IF(BK11&lt;&gt;"",IF($G11="3",IF(AT11&lt;&gt;"",IF(AND(BK11&lt;=10,AT11&gt;=$BJ$92),HLOOKUP(BK11,Points_Table_Modified,IF(BY11&gt;=6,8,BY11+2),FALSE),0),""),IF(AT11&lt;&gt;"",IF(AND(BK11&lt;=10,AT11&gt;=$BJ$92),HLOOKUP(BK11,Points_Table,IF(BY11&gt;=6,8,BY11+2),FALSE),0),"")),"")</f>
        <v/>
      </c>
      <c r="BN11" s="53" t="str">
        <f>IF(BL11&lt;&gt;"",AVERAGE(IF(AND($G11="3",BL11&lt;&gt;""),HLOOKUP(BL11,Points_Table_Modified,IF(BY11&gt;=6,8,BY11+2),FALSE),IF(BL11&lt;&gt;"",HLOOKUP(BL11,Points_Table,IF(BY11&gt;=6,8,BY11+2),FALSE),"")),BM11),BM11)</f>
        <v/>
      </c>
      <c r="BO11" s="51" t="str">
        <f>IF(AND($G11="5",AT11&lt;&gt;""),AT11,"")</f>
        <v/>
      </c>
      <c r="BP11" s="52" t="str">
        <f>IF(AND(AT11&lt;&gt;"",$G11="5"),_xlfn.RANK.EQ(AT11,$BO$6:$BO$89),"")</f>
        <v/>
      </c>
      <c r="BQ11" s="52" t="str">
        <f>IF(IF(BP11&lt;&gt;"",IF(MAX(COUNTIF($BP$6:$BP$89,$BP$6:$BP$89))&gt;1,"x",""),"")&lt;&gt;"",BP11+1,"")</f>
        <v/>
      </c>
      <c r="BR11" s="52" t="str">
        <f>IF(BP11&lt;&gt;"",IF($G11="3",IF(AT11&lt;&gt;"",IF(AND(BP11&lt;=10,AT11&gt;=$BO$92),HLOOKUP(BP11,Points_Table_Modified,IF(BY11&gt;=6,8,BY11+2),FALSE),0),""),IF(AT11&lt;&gt;"",IF(AND(BP11&lt;=10,AT11&gt;=$BO$92),HLOOKUP(BP11,Points_Table,IF(BY11&gt;=6,8,BY11+2),FALSE),0),"")),"")</f>
        <v/>
      </c>
      <c r="BS11" s="53" t="str">
        <f>IF(BQ11&lt;&gt;"",AVERAGE(IF(AND($G11="3",BQ11&lt;&gt;""),HLOOKUP(BQ11,Points_Table_Modified,IF(BY11&gt;=6,8,BY11+2),FALSE),IF(BQ11&lt;&gt;"",HLOOKUP(BQ11,Points_Table,IF(BY11&gt;=6,8,BY11+2),FALSE),"")),BR11),BR11)</f>
        <v/>
      </c>
      <c r="BT11" s="51" t="str">
        <f>IF(AND($G11="6",AT11&lt;&gt;""),AT11,"")</f>
        <v/>
      </c>
      <c r="BU11" s="52" t="str">
        <f>IF(AND(AT11&lt;&gt;"",$G11="6"),_xlfn.RANK.EQ(AT11,$BT$6:$BT$89),"")</f>
        <v/>
      </c>
      <c r="BV11" s="52" t="str">
        <f>IF(IF(BU11&lt;&gt;"",IF(MAX(COUNTIF($BU$6:$BU$89,$BU$6:$BU$89))&gt;1,"x",""),"")&lt;&gt;"",BU11+1,"")</f>
        <v/>
      </c>
      <c r="BW11" s="52" t="str">
        <f>IF(BU11&lt;&gt;"",IF($G11="3",IF(AT11&lt;&gt;"",IF(AND(BU11&lt;=10,AT11&gt;=$BT$92),HLOOKUP(BU11,Points_Table_Modified,IF(BY11&gt;=6,8,BY11+2),FALSE),0),""),IF(AT11&lt;&gt;"",IF(AND(BU11&lt;=10,AT11&gt;=$BT$92),HLOOKUP(BU11,Points_Table,IF(BY11&gt;=6,8,BY11+2),FALSE),0),"")),"")</f>
        <v/>
      </c>
      <c r="BX11" s="53" t="str">
        <f>IF(BV11&lt;&gt;"",AVERAGE(IF(AND($G11="3",BV11&lt;&gt;""),HLOOKUP(BV11,Points_Table_Modified,IF(BY11&gt;=6,8,BY11+2),FALSE),IF(BV11&lt;&gt;"",HLOOKUP(BV11,Points_Table,IF(BY11&gt;=6,8,BY11+2),FALSE),"")),BW11),BW11)</f>
        <v/>
      </c>
      <c r="BY11" s="55">
        <f>VLOOKUP($G11,Entries_D_Event,5,FALSE)</f>
        <v>4</v>
      </c>
      <c r="BZ11" s="52" t="str">
        <f>CONCATENATE(BU11,BP11,BK11,BF11,BA11,AV11)</f>
        <v/>
      </c>
      <c r="CA11" s="118" t="str">
        <f>IF(BZ11&lt;&gt;"",IF(AND($G11="3",AT11&lt;&gt;""),10,IF(AT11&lt;&gt;"",5,"")),"")</f>
        <v/>
      </c>
      <c r="CB11" s="118">
        <f>_xlfn.NUMBERVALUE(IF(BZ11&lt;&gt;"",CONCATENATE(BX11,BS11,BN11,BI11,BD11,AY11),""))</f>
        <v>0</v>
      </c>
      <c r="CC11" s="56">
        <f>IFERROR(CA11+CB11,0)</f>
        <v>0</v>
      </c>
      <c r="CD11" s="90"/>
      <c r="CE11" s="54" t="str">
        <f>IF(AND($G11="1",CD11&lt;&gt;""),CD11,"")</f>
        <v/>
      </c>
      <c r="CF11" s="52" t="str">
        <f>IF(AND(CD11&lt;&gt;"",$G11="1"),_xlfn.RANK.EQ(CD11,$CE$6:$CE$89),"")</f>
        <v/>
      </c>
      <c r="CG11" s="52" t="str">
        <f>IF(IF(CF11&lt;&gt;"",IF(MAX(COUNTIF($CF$6:$CF$89,$CF$6:$CF$89))&gt;1,"x",""),"")&lt;&gt;"",CF11+1,"")</f>
        <v/>
      </c>
      <c r="CH11" s="52" t="str">
        <f>IF(CF11&lt;&gt;"",IF($G11="3",IF(CD11&lt;&gt;"",IF(AND(CF11&lt;=10,CD11&gt;=$CE$92),HLOOKUP(CF11,Points_Table_Modified,IF(DI11&gt;=6,8,DI11+2),FALSE),0),""),IF(CD11&lt;&gt;"",IF(AND(CF11&lt;=10,CD11&gt;=$CE$92),HLOOKUP(CF11,Points_Table,IF(DI11&gt;=6,8,DI11+2),FALSE),0),"")),"")</f>
        <v/>
      </c>
      <c r="CI11" s="53" t="str">
        <f>IF(CG11&lt;&gt;"",AVERAGE(IF(AND($G11="3",CG11&lt;&gt;""),HLOOKUP(CG11,Points_Table_Modified,IF(DI11&gt;=6,8,DI11+2),FALSE),IF(CG11&lt;&gt;"",HLOOKUP(CG11,Points_Table,IF(DI11&gt;=6,8,DI11+2),FALSE),"")),CH11),CH11)</f>
        <v/>
      </c>
      <c r="CJ11" s="51" t="str">
        <f>IF(AND($G11="2",CD11&lt;&gt;""),CD11,"")</f>
        <v/>
      </c>
      <c r="CK11" s="52" t="str">
        <f>IF(AND(CD11&lt;&gt;"",$G11="2"),_xlfn.RANK.EQ(CD11,$CJ$6:$CJ$89),"")</f>
        <v/>
      </c>
      <c r="CL11" s="52" t="str">
        <f>IF(IF(CK11&lt;&gt;"",IF(MAX(COUNTIF($CK$6:$CK$89,$CK$6:$CK$89))&gt;1,"x",""),"")&lt;&gt;"",CK11+1,"")</f>
        <v/>
      </c>
      <c r="CM11" s="54" t="str">
        <f>IF(CK11&lt;&gt;"",IF($G11="3",IF(CD11&lt;&gt;"",IF(AND(CK11&lt;=10,CD11&gt;=$CJ$92),HLOOKUP(CK11,Points_Table_Modified,IF(DI11&gt;=6,8,DI11+2),FALSE),0),""),IF(CD11&lt;&gt;"",IF(AND(CK11&lt;=10,CD11&gt;=$CJ$92),HLOOKUP(CK11,Points_Table,IF(DI11&gt;=6,8,DI11+2),FALSE),0),"")),"")</f>
        <v/>
      </c>
      <c r="CN11" s="53" t="str">
        <f>IF(CL11&lt;&gt;"",AVERAGE(IF(AND($G11="3",CL11&lt;&gt;""),HLOOKUP(CL11,Points_Table_Modified,IF(DI11&gt;=6,8,DI11+2),FALSE),IF(CL11&lt;&gt;"",HLOOKUP(CL11,Points_Table,IF(DI11&gt;=6,8,DI11+2),FALSE),"")),CM11),CM11)</f>
        <v/>
      </c>
      <c r="CO11" s="51" t="str">
        <f>IF(AND($G11="3",CD11&lt;&gt;""),CD11,"")</f>
        <v/>
      </c>
      <c r="CP11" s="52" t="str">
        <f>IF(AND(CD11&lt;&gt;"",$G11="3"),_xlfn.RANK.EQ(CD11,$CO$6:$CO$89),"")</f>
        <v/>
      </c>
      <c r="CQ11" s="52" t="str">
        <f>IF(IF(CP11&lt;&gt;"",IF(MAX(COUNTIF($CP11:$CP$89,$CP$6:$CP$89))&gt;1,"x",""),"")&lt;&gt;"",CP11+1,"")</f>
        <v/>
      </c>
      <c r="CR11" s="52" t="str">
        <f>IF(CP11&lt;&gt;"",IF($G11="3",IF(CD11&lt;&gt;"",IF(AND(CP11&lt;=20,CD11&gt;=$CO$92),HLOOKUP(CP11,Points_Table_Modified,IF(DI11&gt;=6,8,DI11+2),FALSE),0),""),IF(CD11&lt;&gt;"",IF(AND(CP11&lt;=10,CD11&gt;=$CO$92),HLOOKUP(CP11,Points_Table,IF(DI11&gt;=6,8,DI11+2),FALSE),0),"")),"")</f>
        <v/>
      </c>
      <c r="CS11" s="53" t="str">
        <f>IF(CQ11&lt;&gt;"",AVERAGE(IF(AND($G11="3",CQ11&lt;&gt;""),HLOOKUP(CQ11,Points_Table_Modified,IF(DI11&gt;=6,8,DI11+2),FALSE),IF(CQ11&lt;&gt;"",HLOOKUP(CQ11,Points_Table,IF(DI11&gt;=6,8,DI11+2),FALSE),"")),CR11),CR11)</f>
        <v/>
      </c>
      <c r="CT11" s="51" t="str">
        <f>IF(AND($G11="4",CD11&lt;&gt;""),CD11,"")</f>
        <v/>
      </c>
      <c r="CU11" s="52" t="str">
        <f>IF(AND(CD11&lt;&gt;"",G11="4"),_xlfn.RANK.EQ(CD11,$CT$6:$CT$89),"")</f>
        <v/>
      </c>
      <c r="CV11" s="52" t="str">
        <f>IF(IF(CU11&lt;&gt;"",IF(MAX(COUNTIF($CU$6:$CU$89,$CU$6:$CU$89))&gt;1,"x",""),"")&lt;&gt;"",CU11+1,"")</f>
        <v/>
      </c>
      <c r="CW11" s="52" t="str">
        <f>IF(CU11&lt;&gt;"",IF($G11="3",IF(CD11&lt;&gt;"",IF(AND(CU11&lt;=10,CD11&gt;=$CT$92),HLOOKUP(CU11,Points_Table_Modified,IF(DI11&gt;=6,8,DI11+2),FALSE),0),""),IF(CD11&lt;&gt;"",IF(AND(CU11&lt;=10,CD11&gt;=$CT$92),HLOOKUP(CU11,Points_Table,IF(DI11&gt;=6,8,DI11+2),FALSE),0),"")),"")</f>
        <v/>
      </c>
      <c r="CX11" s="53" t="str">
        <f>IF(CV11&lt;&gt;"",AVERAGE(IF(AND($G11="3",CV11&lt;&gt;""),HLOOKUP(CV11,Points_Table_Modified,IF(DI11&gt;=6,8,DI11+2),FALSE),IF(CV11&lt;&gt;"",HLOOKUP(CV11,Points_Table,IF(DI11&gt;=6,8,DI11+2),FALSE),"")),CW11),CW11)</f>
        <v/>
      </c>
      <c r="CY11" s="51" t="str">
        <f>IF(AND($G11="5",CD11&lt;&gt;""),CD11,"")</f>
        <v/>
      </c>
      <c r="CZ11" s="52" t="str">
        <f>IF(AND(CD11&lt;&gt;"",$G11="5"),_xlfn.RANK.EQ(CD11,$CY$6:$CY$89),"")</f>
        <v/>
      </c>
      <c r="DA11" s="52" t="str">
        <f>IF(IF(CZ11&lt;&gt;"",IF(MAX(COUNTIF($CZ$6:$CZ$89,$CZ$6:$CZ$89))&gt;1,"x",""),"")&lt;&gt;"",CZ11+1,"")</f>
        <v/>
      </c>
      <c r="DB11" s="52" t="str">
        <f>IF(CZ11&lt;&gt;"",IF($G11="3",IF(CD11&lt;&gt;"",IF(AND(CZ11&lt;=10,CD11&gt;=$CY$92),HLOOKUP(CZ11,Points_Table_Modified,IF(DI11&gt;=6,8,DI11+2),FALSE),0),""),IF(CD11&lt;&gt;"",IF(AND(CZ11&lt;=10,CD11&gt;=$CY$92),HLOOKUP(CZ11,Points_Table,IF(DI11&gt;=6,8,DI11+2),FALSE),0),"")),"")</f>
        <v/>
      </c>
      <c r="DC11" s="53" t="str">
        <f>IF(DA11&lt;&gt;"",AVERAGE(IF(AND($G11="3",DA11&lt;&gt;""),HLOOKUP(DA11,Points_Table_Modified,IF(DI11&gt;=6,8,DI11+2),FALSE),IF(DA11&lt;&gt;"",HLOOKUP(DA11,Points_Table,IF(DI11&gt;=6,8,DI11+2),FALSE),"")),DB11),DB11)</f>
        <v/>
      </c>
      <c r="DD11" s="51" t="str">
        <f>IF(AND($G11="6",CD11&lt;&gt;""),CD11,"")</f>
        <v/>
      </c>
      <c r="DE11" s="52" t="str">
        <f>IF(AND(CD11&lt;&gt;"",$G11="6"),_xlfn.RANK.EQ(CD11,$DD$6:$DD$89),"")</f>
        <v/>
      </c>
      <c r="DF11" s="52" t="str">
        <f>IF(IF(DE11&lt;&gt;"",IF(MAX(COUNTIF($DE$6:$DE$89,$DE$6:$DE$89))&gt;1,"x",""),"")&lt;&gt;"",DE11+1,"")</f>
        <v/>
      </c>
      <c r="DG11" s="52" t="str">
        <f>IF(DE11&lt;&gt;"",IF($G11="3",IF(CD11&lt;&gt;"",IF(AND(DE11&lt;=10,CD11&gt;=$DD$92),HLOOKUP(DE11,Points_Table_Modified,IF(DI11&gt;=6,8,DI11+2),FALSE),0),""),IF(CD11&lt;&gt;"",IF(AND(DE11&lt;=10,CD11&gt;=$DD$92),HLOOKUP(DE11,Points_Table,IF(DI11&gt;=6,8,DI11+2),FALSE),0),"")),"")</f>
        <v/>
      </c>
      <c r="DH11" s="53" t="str">
        <f>IF(DF11&lt;&gt;"",AVERAGE(IF(AND($G11="3",DF11&lt;&gt;""),HLOOKUP(DF11,Points_Table_Modified,IF(DI11&gt;=6,8,DI11+2),FALSE),IF(DF11&lt;&gt;"",HLOOKUP(DF11,Points_Table,IF(DI11&gt;=6,8,DI11+2),FALSE),"")),DG11),DG11)</f>
        <v/>
      </c>
      <c r="DI11" s="55">
        <f>VLOOKUP($G11,Entries_D_Event,6,FALSE)</f>
        <v>7</v>
      </c>
      <c r="DJ11" s="52" t="str">
        <f>CONCATENATE(DE11,CZ11,CU11,CP11,CK11,CF11)</f>
        <v/>
      </c>
      <c r="DK11" s="52" t="str">
        <f>IF(DJ11&lt;&gt;"",IF(AND($G11="3",CD11&lt;&gt;""),10,IF(CD11&lt;&gt;"",5,"")),"")</f>
        <v/>
      </c>
      <c r="DL11" s="118">
        <f>_xlfn.NUMBERVALUE(IF(DJ11&lt;&gt;"",CONCATENATE(DH11,DC11,CX11,CS11,CN11,CI11),""))</f>
        <v>0</v>
      </c>
      <c r="DM11" s="56">
        <f>IFERROR(DK11+DL11,0)</f>
        <v>0</v>
      </c>
      <c r="DN11" s="90"/>
      <c r="DO11" s="52" t="str">
        <f>IF(AND($G11="1",DN11&lt;&gt;""),DN11,"")</f>
        <v/>
      </c>
      <c r="DP11" s="52" t="str">
        <f>IF(AND(DN11&lt;&gt;"",$G11="1"),_xlfn.RANK.EQ(DN11,$DO$6:$DO$89),"")</f>
        <v/>
      </c>
      <c r="DQ11" s="52" t="str">
        <f>IF(IF(DP11&lt;&gt;"",IF(MAX(COUNTIF($DP$6:$DP$89,$DP$6:$DP$89))&gt;1,"x",""),"")&lt;&gt;"",DP11+1,"")</f>
        <v/>
      </c>
      <c r="DR11" s="52" t="str">
        <f>IF(DP11&lt;&gt;"",IF($G11="3",IF(DN11&lt;&gt;"",IF(AND(DP11&lt;=10,DN11&gt;=$DO$92),HLOOKUP(DP11,Points_Table_Modified,IF(ES11&gt;=6,8,ES11+2),FALSE),0),""),IF(DN11&lt;&gt;"",IF(AND(DP11&lt;=10,DN11&gt;=$DO$92),HLOOKUP(DP11,Points_Table,IF(ES11&gt;=6,8,ES11+2),FALSE),0),"")),"")</f>
        <v/>
      </c>
      <c r="DS11" s="53" t="str">
        <f>IF(DQ11&lt;&gt;"",AVERAGE(IF(AND($G11="3",DQ11&lt;&gt;""),HLOOKUP(DQ11,Points_Table_Modified,IF(ES11&gt;=6,8,ES11+2),FALSE),IF(DQ11&lt;&gt;"",HLOOKUP(DQ11,Points_Table,IF(ES11&gt;=6,8,ES11+2),FALSE),"")),DR11),DR11)</f>
        <v/>
      </c>
      <c r="DT11" s="51" t="str">
        <f>IF(AND($G11="2",DN11&lt;&gt;""),DN11,"")</f>
        <v/>
      </c>
      <c r="DU11" s="52" t="str">
        <f>IF(AND(DN11&lt;&gt;"",$G11="2"),_xlfn.RANK.EQ(DN11,$DT$6:$DT$89),"")</f>
        <v/>
      </c>
      <c r="DV11" s="52" t="str">
        <f>IF(IF(DU11&lt;&gt;"",IF(MAX(COUNTIF($DU$6:$DU$89,$DU$6:$DU$89))&gt;1,"x",""),"")&lt;&gt;"",DU11+1,"")</f>
        <v/>
      </c>
      <c r="DW11" s="54" t="str">
        <f>IF(DU11&lt;&gt;"",IF($G11="3",IF(DN11&lt;&gt;"",IF(AND(DU11&lt;=10,DN11&gt;=$DT$92),HLOOKUP(DU11,Points_Table_Modified,IF(ES11&gt;=6,8,ES11+2),FALSE),0),""),IF(DN11&lt;&gt;"",IF(AND(DU11&lt;=10,DN11&gt;=$DT$92),HLOOKUP(DU11,Points_Table,IF(ES11&gt;=6,8,ES11+2),FALSE),0),"")),"")</f>
        <v/>
      </c>
      <c r="DX11" s="53" t="str">
        <f>IF(DV11&lt;&gt;"",AVERAGE(IF(AND($G11="3",DV11&lt;&gt;""),HLOOKUP(DV11,Points_Table_Modified,IF(ES11&gt;=6,8,ES11+2),FALSE),IF(DV11&lt;&gt;"",HLOOKUP(DV11,Points_Table,IF(ES11&gt;=6,8,ES11+2),FALSE),"")),DW11),DW11)</f>
        <v/>
      </c>
      <c r="DY11" s="51" t="str">
        <f>IF(AND($G11="3",DN11&lt;&gt;""),DN11,"")</f>
        <v/>
      </c>
      <c r="DZ11" s="52" t="str">
        <f>IF(AND(DN11&lt;&gt;"",$G11="3"),_xlfn.RANK.EQ(DN11,$DY$6:$DY$89),"")</f>
        <v/>
      </c>
      <c r="EA11" s="52" t="str">
        <f>IF(IF(DZ11&lt;&gt;"",IF(MAX(COUNTIF($DZ$6:$DZ$89,$DZ$6:$DZ$89))&gt;1,"x",""),"")&lt;&gt;"",DZ11+1,"")</f>
        <v/>
      </c>
      <c r="EB11" s="52" t="str">
        <f>IF(DZ11&lt;&gt;"",IF($G11="3",IF(DN11&lt;&gt;"",IF(AND(DZ11&lt;=20,DN11&gt;=$DY$92),HLOOKUP(DZ11,Points_Table_Modified,IF(ES11&gt;=6,8,ES11+2),FALSE),0),""),IF(DN11&lt;&gt;"",IF(AND(DZ11&lt;=10,DN11&gt;=$DY$92),HLOOKUP(DZ11,Points_Table,IF(ES11&gt;=6,8,ES11+2),FALSE),0),"")),"")</f>
        <v/>
      </c>
      <c r="EC11" s="53" t="str">
        <f>IF(EA11&lt;&gt;"",AVERAGE(IF(AND($G11="3",EA11&lt;&gt;""),HLOOKUP(EA11,Points_Table_Modified,IF(ES11&gt;=6,8,ES11+2),FALSE),IF(EA11&lt;&gt;"",HLOOKUP(EA11,Points_Table,IF(ES11&gt;=6,8,ES11+2),FALSE),"")),EB11),EB11)</f>
        <v/>
      </c>
      <c r="ED11" s="51" t="str">
        <f>IF(AND($G11="4",DN11&lt;&gt;""),DN11,"")</f>
        <v/>
      </c>
      <c r="EE11" s="52" t="str">
        <f>IF(AND(DN11&lt;&gt;"",G11="4"),_xlfn.RANK.EQ(DN11,$ED$6:$ED$89),"")</f>
        <v/>
      </c>
      <c r="EF11" s="52" t="str">
        <f>IF(IF(EE11&lt;&gt;"",IF(MAX(COUNTIF($EE$6:$EE$89,$EE$6:$EE$89))&gt;1,"x",""),"")&lt;&gt;"",EE11+1,"")</f>
        <v/>
      </c>
      <c r="EG11" s="52" t="str">
        <f>IF(EE11&lt;&gt;"",IF($G11="3",IF(DN11&lt;&gt;"",IF(AND(EE11&lt;=10,DN11&gt;=$ED$92),HLOOKUP(EE11,Points_Table_Modified,IF(ES11&gt;=6,8,ES11+2),FALSE),0),""),IF(DN11&lt;&gt;"",IF(AND(EE11&lt;=10,DN11&gt;=$ED$92),HLOOKUP(EE11,Points_Table,IF(ES11&gt;=6,8,ES11+2),FALSE),0),"")),"")</f>
        <v/>
      </c>
      <c r="EH11" s="53" t="str">
        <f>IF(EF11&lt;&gt;"",AVERAGE(IF(AND($G11="3",EF11&lt;&gt;""),HLOOKUP(EF11,Points_Table_Modified,IF(ES11&gt;=6,8,ES11+2),FALSE),IF(EF11&lt;&gt;"",HLOOKUP(EF11,Points_Table,IF(ES11&gt;=6,8,ES11+2),FALSE),"")),EG11),EG11)</f>
        <v/>
      </c>
      <c r="EI11" s="51" t="str">
        <f>IF(AND($G11="5",DN11&lt;&gt;""),DN11,"")</f>
        <v/>
      </c>
      <c r="EJ11" s="52" t="str">
        <f>IF(AND(DN11&lt;&gt;"",$G11="5"),_xlfn.RANK.EQ(DN11,$EI$6:$EI$89),"")</f>
        <v/>
      </c>
      <c r="EK11" s="52" t="str">
        <f>IF(IF(EJ11&lt;&gt;"",IF(MAX(COUNTIF($EJ$6:$EJ$89,$EJ$6:$EJ$89))&gt;1,"x",""),"")&lt;&gt;"",EJ11+1,"")</f>
        <v/>
      </c>
      <c r="EL11" s="52" t="str">
        <f>IF(EJ11&lt;&gt;"",IF($G11="3",IF(DN11&lt;&gt;"",IF(AND(EJ11&lt;=10,DN11&gt;=$EI$92),HLOOKUP(EJ11,Points_Table_Modified,IF(ES11&gt;=6,8,ES11+2),FALSE),0),""),IF(DN11&lt;&gt;"",IF(AND(EJ11&lt;=10,DN11&gt;=$EI$92),HLOOKUP(EJ11,Points_Table,IF(ES11&gt;=6,8,ES11+2),FALSE),0),"")),"")</f>
        <v/>
      </c>
      <c r="EM11" s="53" t="str">
        <f>IF(EK11&lt;&gt;"",AVERAGE(IF(AND($G11="3",EK11&lt;&gt;""),HLOOKUP(EK11,Points_Table_Modified,IF(ES11&gt;=6,8,ES11+2),FALSE),IF(EK11&lt;&gt;"",HLOOKUP(EK11,Points_Table,IF(ES11&gt;=6,8,ES11+2),FALSE),"")),EL11),EL11)</f>
        <v/>
      </c>
      <c r="EN11" s="51" t="str">
        <f>IF(AND($G11="6",DN11&lt;&gt;""),DN11,"")</f>
        <v/>
      </c>
      <c r="EO11" s="52" t="str">
        <f>IF(AND(DN11&lt;&gt;"",$G11="6"),_xlfn.RANK.EQ(DN11,$EN$6:$EN$89),"")</f>
        <v/>
      </c>
      <c r="EP11" s="52" t="str">
        <f>IF(IF(EO11&lt;&gt;"",IF(MAX(COUNTIF($EO$6:$EO$89,$EO$6:$EO$89))&gt;1,"x",""),"")&lt;&gt;"",EO11+1,"")</f>
        <v/>
      </c>
      <c r="EQ11" s="52" t="str">
        <f>IF(EO11&lt;&gt;"",IF($G11="3",IF(DN11&lt;&gt;"",IF(AND(EO11&lt;=10,DN11&gt;=$EN$92),HLOOKUP(EO11,Points_Table_Modified,IF(ES11&gt;=6,8,ES11+2),FALSE),0),""),IF(DN11&lt;&gt;"",IF(AND(EO11&lt;=10,DN11&gt;=$EN$92),HLOOKUP(EO11,Points_Table,IF(ES11&gt;=6,8,ES11+2),FALSE),0),"")),"")</f>
        <v/>
      </c>
      <c r="ER11" s="53" t="str">
        <f>IF(EP11&lt;&gt;"",AVERAGE(IF(AND($G11="3",EP11&lt;&gt;""),HLOOKUP(EP11,Points_Table_Modified,IF(ES11&gt;=6,8,ES11+2),FALSE),IF(EP11&lt;&gt;"",HLOOKUP(EP11,Points_Table,IF(ES11&gt;=6,8,ES11+2),FALSE),"")),EQ11),EQ11)</f>
        <v/>
      </c>
      <c r="ES11" s="57">
        <f>VLOOKUP($G11,Entries_D_Event,7,FALSE)</f>
        <v>7</v>
      </c>
      <c r="ET11" s="52" t="str">
        <f>CONCATENATE(EO11,EJ11,EE11,DZ11,DU11,DP11)</f>
        <v/>
      </c>
      <c r="EU11" s="118" t="str">
        <f>IF(ET11&lt;&gt;"",IF(AND($G11="3",DN11&lt;&gt;""),10,IF(DN11&lt;&gt;"",5,"")),"")</f>
        <v/>
      </c>
      <c r="EV11" s="118">
        <f>_xlfn.NUMBERVALUE(IF(ET11&lt;&gt;"",CONCATENATE(ER11,EM11,EH11,EC11,DX11,DS11),""))</f>
        <v>0</v>
      </c>
      <c r="EW11" s="56">
        <f>IFERROR(EU11+EV11,0)</f>
        <v>0</v>
      </c>
      <c r="EX11" s="90"/>
      <c r="EY11" s="52" t="str">
        <f>IF(AND($G11="1",EX11&lt;&gt;""),EX11,"")</f>
        <v/>
      </c>
      <c r="EZ11" s="52" t="str">
        <f>IF(AND(EX11&lt;&gt;"",$G11="1"),_xlfn.RANK.EQ(EX11,$EY$6:$EY$89),"")</f>
        <v/>
      </c>
      <c r="FA11" s="52" t="str">
        <f>IF(IF(EZ11&lt;&gt;"",IF(MAX(COUNTIF($EZ$6:$EZ$89,$EZ$6:$EZ$89))&gt;1,"x",""),"")&lt;&gt;"",EZ11+1,"")</f>
        <v/>
      </c>
      <c r="FB11" s="52" t="str">
        <f>IF(EZ11&lt;&gt;"",IF($G11="3",IF(EX11&lt;&gt;"",IF(AND(EZ11&lt;=10,EX11&gt;=$EY$92),HLOOKUP(EZ11,Points_Table_Modified,IF(GC11&gt;=6,8,GC11+2),FALSE),0),""),IF(EX11&lt;&gt;"",IF(AND(EZ11&lt;=10,EX11&gt;=$EY$92),HLOOKUP(EZ11,Points_Table,IF(GC11&gt;=6,8,GC11+2),FALSE),0),"")),"")</f>
        <v/>
      </c>
      <c r="FC11" s="56" t="str">
        <f>IF(FB11&gt;0,IF(FA11&lt;&gt;"",AVERAGE(IF(AND($G11="3",FA11&lt;&gt;""),HLOOKUP(FA11,Points_Table_Modified,IF(GC11&gt;=6,8,GC11+2),FALSE),IF(FA11&lt;&gt;"",HLOOKUP(FA11,Points_Table,IF(GC11&gt;=6,8,GC11+2),FALSE),"")),FB11),FB11),0)</f>
        <v/>
      </c>
      <c r="FD11" s="51" t="str">
        <f>IF(AND($G11="2",EX11&lt;&gt;""),EX11,"")</f>
        <v/>
      </c>
      <c r="FE11" s="52" t="str">
        <f>IF(AND(EX11&lt;&gt;"",$G11="2"),_xlfn.RANK.EQ(EX11,$FD$6:$FD$89),"")</f>
        <v/>
      </c>
      <c r="FF11" s="52" t="str">
        <f>IF(IF(FE11&lt;&gt;"",IF(MAX(COUNTIF($FE$6:$FE$89,$FE$6:$FE$89))&gt;1,"x",""),"")&lt;&gt;"",FE11+1,"")</f>
        <v/>
      </c>
      <c r="FG11" s="54" t="str">
        <f>IF(FE11&lt;&gt;"",IF($G11="3",IF(EX11&lt;&gt;"",IF(AND(FE11&lt;=10,EX11&gt;=$FD$92),HLOOKUP(FE11,Points_Table_Modified,IF(GC11&gt;=6,8,GC11+2),FALSE),0),""),IF(EX11&lt;&gt;"",IF(AND(FE11&lt;=10,EX11&gt;=$FD$92),HLOOKUP(FE11,Points_Table,IF(GC11&gt;=6,8,GC11+2),FALSE),0),"")),"")</f>
        <v/>
      </c>
      <c r="FH11" s="56" t="str">
        <f>IF(FG11&gt;0,IF(FF11&lt;&gt;"",AVERAGE(IF(AND($G11="3",FF11&lt;&gt;""),HLOOKUP(FF11,Points_Table_Modified,IF(GC11&gt;=6,8,GC11+2),FALSE),IF(FF11&lt;&gt;"",HLOOKUP(FF11,Points_Table,IF(GC11&gt;=6,8,GC11+2),FALSE),"")),FG11),FG11),0)</f>
        <v/>
      </c>
      <c r="FI11" s="51" t="str">
        <f>IF(AND($G11="3",EX11&lt;&gt;""),EX11,"")</f>
        <v/>
      </c>
      <c r="FJ11" s="52" t="str">
        <f>IF(AND(EX11&lt;&gt;"",$G11="3"),_xlfn.RANK.EQ(EX11,$FI$6:$FI$89),"")</f>
        <v/>
      </c>
      <c r="FK11" s="52" t="str">
        <f>IF(IF(FJ11&lt;&gt;"",IF(MAX(COUNTIF($FJ$6:$FJ$89,$FJ$6:$FJ$89))&gt;1,"x",""),"")&lt;&gt;"",FJ11+1,"")</f>
        <v/>
      </c>
      <c r="FL11" s="52" t="str">
        <f>IF(FJ11&lt;&gt;"",IF($G11="3",IF(EX11&lt;&gt;"",IF(AND(FJ11&lt;=20,EX11&gt;=$FI$92),HLOOKUP(FJ11,Points_Table_Modified,IF(GC11&gt;=6,8,GC11+2),FALSE),0),""),IF(EX11&lt;&gt;"",IF(AND(FJ11&lt;=10,EX11&gt;=$FI$92),HLOOKUP(FJ11,Points_Table,IF(GC11&gt;=6,8,GC11+2),FALSE),0),"")),"")</f>
        <v/>
      </c>
      <c r="FM11" s="56" t="str">
        <f>IF(FL11&gt;0,IF(FK11&lt;&gt;"",AVERAGE(IF(AND($G11="3",FK11&lt;&gt;""),HLOOKUP(FK11,Points_Table_Modified,IF(GC11&gt;=6,8,GC11+2),FALSE),IF(FK11&lt;&gt;"",HLOOKUP(FK11,Points_Table,IF(GC11&gt;=6,8,GC11+2),FALSE),"")),FL11),FL11),0)</f>
        <v/>
      </c>
      <c r="FN11" s="51" t="str">
        <f>IF(AND($G11="4",EX11&lt;&gt;""),EX11,"")</f>
        <v/>
      </c>
      <c r="FO11" s="52" t="str">
        <f>IF(AND(EX11&lt;&gt;"",G11="4"),_xlfn.RANK.EQ(EX11,$FN$6:$FN$89),"")</f>
        <v/>
      </c>
      <c r="FP11" s="52" t="str">
        <f>IF(IF(FO11&lt;&gt;"",IF(MAX(COUNTIF($FO$6:$FO$89,$FO$6:$FO$89))&gt;1,"x",""),"")&lt;&gt;"",FO11+1,"")</f>
        <v/>
      </c>
      <c r="FQ11" s="52" t="str">
        <f>IF(FO11&lt;&gt;"",IF($G11="3",IF(EX11&lt;&gt;"",IF(AND(FO11&lt;=10,EX11&gt;=$FN$92),HLOOKUP(FO11,Points_Table_Modified,IF(GC11&gt;=6,8,GC11+2),FALSE),0),""),IF(EX11&lt;&gt;"",IF(AND(FO11&lt;=10,EX11&gt;=$FN$92),HLOOKUP(FO11,Points_Table,IF(GC11&gt;=6,8,GC11+2),FALSE),0),"")),"")</f>
        <v/>
      </c>
      <c r="FR11" s="56" t="str">
        <f>IF(FQ11&gt;0,IF(FP11&lt;&gt;"",AVERAGE(IF(AND($G11="3",FP11&lt;&gt;""),HLOOKUP(FP11,Points_Table_Modified,IF(GC11&gt;=6,8,GC11+2),FALSE),IF(FP11&lt;&gt;"",HLOOKUP(FP11,Points_Table,IF(GC11&gt;=6,8,GC11+2),FALSE),"")),FQ11),FQ11),0)</f>
        <v/>
      </c>
      <c r="FS11" s="51" t="str">
        <f>IF(AND($G11="5",EX11&lt;&gt;""),EX11,"")</f>
        <v/>
      </c>
      <c r="FT11" s="52" t="str">
        <f>IF(AND(EX11&lt;&gt;"",$G11="5"),_xlfn.RANK.EQ(EX11,$FS$6:$FS$89),"")</f>
        <v/>
      </c>
      <c r="FU11" s="52" t="str">
        <f>IF(IF(FT11&lt;&gt;"",IF(MAX(COUNTIF($FT$6:$FT$89,$FT$6:$FT$89))&gt;1,"x",""),"")&lt;&gt;"",FT11+1,"")</f>
        <v/>
      </c>
      <c r="FV11" s="52" t="str">
        <f>IF(FT11&lt;&gt;"",IF($G11="3",IF(EX11&lt;&gt;"",IF(AND(FT11&lt;=10,EX11&gt;=$FS$92),HLOOKUP(FT11,Points_Table_Modified,IF(GC11&gt;=6,8,GC11+2),FALSE),0),""),IF(EX11&lt;&gt;"",IF(AND(FT11&lt;=10,EX11&gt;=$FS$92),HLOOKUP(FT11,Points_Table,IF(GC11&gt;=6,8,GC11+2),FALSE),0),"")),"")</f>
        <v/>
      </c>
      <c r="FW11" s="56" t="str">
        <f>IF(FV11&gt;0,IF(FU11&lt;&gt;"",AVERAGE(IF(AND($G11="3",FU11&lt;&gt;""),HLOOKUP(FU11,Points_Table_Modified,IF(GC11&gt;=6,8,GC11+2),FALSE),IF(FU11&lt;&gt;"",HLOOKUP(FU11,Points_Table,IF(GC11&gt;=6,8,GC11+2),FALSE),"")),FV11),FV11),0)</f>
        <v/>
      </c>
      <c r="FX11" s="51" t="str">
        <f>IF(AND($G11="6",EX11&lt;&gt;""),EX11,"")</f>
        <v/>
      </c>
      <c r="FY11" s="52" t="str">
        <f>IF(AND(EX11&lt;&gt;"",$G11="6"),_xlfn.RANK.EQ(EX11,$FX$6:$FX$89),"")</f>
        <v/>
      </c>
      <c r="FZ11" s="52" t="str">
        <f>IF(IF(FY11&lt;&gt;"",IF(MAX(COUNTIF($FY$6:$FY$89,$FY$6:$FY$89))&gt;1,"x",""),"")&lt;&gt;"",FY11+1,"")</f>
        <v/>
      </c>
      <c r="GA11" s="52" t="str">
        <f>IF(FY11&lt;&gt;"",IF($G11="3",IF(EX11&lt;&gt;"",IF(AND(FY11&lt;=10,EX11&gt;=$FX$92),HLOOKUP(FY11,Points_Table_Modified,IF(GC11&gt;=6,8,GC11+2),FALSE),0),""),IF(EX11&lt;&gt;"",IF(AND(FY11&lt;=10,EX11&gt;=$FX$92),HLOOKUP(FY11,Points_Table,IF(GC11&gt;=6,8,GC11+2),FALSE),0),"")),"")</f>
        <v/>
      </c>
      <c r="GB11" s="56" t="str">
        <f>IF(GA11&gt;0,IF(FZ11&lt;&gt;"",AVERAGE(IF(AND($G11="3",FZ11&lt;&gt;""),HLOOKUP(FZ11,Points_Table_Modified,IF(GC11&gt;=6,8,GC11+2),FALSE),IF(FZ11&lt;&gt;"",HLOOKUP(FZ11,Points_Table,IF(GC11&gt;=6,8,GC11+2),FALSE),"")),GA11),GA11),0)</f>
        <v/>
      </c>
      <c r="GC11" s="57">
        <f>VLOOKUP($G11,Entries_D_Event,8,FALSE)</f>
        <v>0</v>
      </c>
      <c r="GD11" s="52" t="str">
        <f>CONCATENATE(FY11,FT11,FO11,FJ11,FE11,EZ11)</f>
        <v/>
      </c>
      <c r="GE11" s="118" t="str">
        <f>IF(GD11&lt;&gt;"",IF(AND($G11="3",EX11&lt;&gt;""),10,IF(EX11&lt;&gt;"",5,"")),"")</f>
        <v/>
      </c>
      <c r="GF11" s="118">
        <f>_xlfn.NUMBERVALUE(IF(GD11&lt;&gt;"",CONCATENATE(GB11,FW11,FR11,FM11,FH11,FC11),""))</f>
        <v>0</v>
      </c>
      <c r="GG11" s="56">
        <f>IFERROR(GE11+GF11,0)</f>
        <v>0</v>
      </c>
      <c r="GH11" s="90"/>
      <c r="GI11" s="52" t="str">
        <f>IF(AND($G11="1",GH11&lt;&gt;""),GH11,"")</f>
        <v/>
      </c>
      <c r="GJ11" s="52" t="str">
        <f>IF(AND(GH11&lt;&gt;"",$G11="1"),_xlfn.RANK.EQ(GH11,$GI$6:$GI$89),"")</f>
        <v/>
      </c>
      <c r="GK11" s="52" t="str">
        <f>IF(IF(GJ11&lt;&gt;"",IF(MAX(COUNTIF($GJ$6:$GJ$89,$GJ$6:$GJ$89))&gt;1,"x",""),"")&lt;&gt;"",GJ11+1,"")</f>
        <v/>
      </c>
      <c r="GL11" s="52" t="str">
        <f>IF(GJ11&lt;&gt;"",IF($G11="3",IF(GH11&lt;&gt;"",IF(AND(GJ11&lt;=10,GH11&gt;=$GI$92),HLOOKUP(GJ11,Points_Table_Modified,IF(HM11&gt;=6,8,HM11+2),FALSE),0),""),IF(GH11&lt;&gt;"",IF(AND(GJ11&lt;=10,GH11&gt;=$GI$92),HLOOKUP(GJ11,Points_Table,IF(HM11&gt;=6,8,HM11+2),FALSE),0),"")),"")</f>
        <v/>
      </c>
      <c r="GM11" s="53" t="str">
        <f>IF(GK11&lt;&gt;"",AVERAGE(IF(AND($G11="3",GK11&lt;&gt;""),HLOOKUP(GK11,Points_Table_Modified,IF(HM11&gt;=6,8,HM11+2),FALSE),IF(GK11&lt;&gt;"",HLOOKUP(GK11,Points_Table,IF(HM11&gt;=6,8,HM11+2),FALSE),"")),GL11),GL11)</f>
        <v/>
      </c>
      <c r="GN11" s="51" t="str">
        <f>IF(AND($G11="2",GH11&lt;&gt;""),GH11,"")</f>
        <v/>
      </c>
      <c r="GO11" s="52" t="str">
        <f>IF(AND(GH11&lt;&gt;"",$G11="2"),_xlfn.RANK.EQ(GH11,$GN$6:$GN$89),"")</f>
        <v/>
      </c>
      <c r="GP11" s="52" t="str">
        <f>IF(IF(GO11&lt;&gt;"",IF(MAX(COUNTIF($GO$6:$GO$89,$GO$6:$GO$89))&gt;1,"x",""),"")&lt;&gt;"",GO11+1,"")</f>
        <v/>
      </c>
      <c r="GQ11" s="54" t="str">
        <f>IF(GO11&lt;&gt;"",IF($G11="3",IF(GH11&lt;&gt;"",IF(AND(GO11&lt;=10,GH11&gt;=$GN$92),HLOOKUP(GO11,Points_Table_Modified,IF(HM11&gt;=6,8,HM11+2),FALSE),0),""),IF(GH11&lt;&gt;"",IF(AND(GO11&lt;=10,GH11&gt;=$GN$92),HLOOKUP(GO11,Points_Table,IF(HM11&gt;=6,8,HM11+2),FALSE),0),"")),"")</f>
        <v/>
      </c>
      <c r="GR11" s="53" t="str">
        <f>IF(GP11&lt;&gt;"",AVERAGE(IF(AND($G11="3",GP11&lt;&gt;""),HLOOKUP(GP11,Points_Table_Modified,IF(HM11&gt;=6,8,HM11+2),FALSE),IF(GP11&lt;&gt;"",HLOOKUP(GP11,Points_Table,IF(HM11&gt;=6,8,HM11+2),FALSE),"")),GQ11),GQ11)</f>
        <v/>
      </c>
      <c r="GS11" s="51" t="str">
        <f>IF(AND($G11="3",GH11&lt;&gt;""),GH11,"")</f>
        <v/>
      </c>
      <c r="GT11" s="52" t="str">
        <f>IF(AND(GH11&lt;&gt;"",$G11="3"),_xlfn.RANK.EQ(GH11,$GS$6:$GS$89),"")</f>
        <v/>
      </c>
      <c r="GU11" s="52" t="str">
        <f>IF(IF(GT11&lt;&gt;"",IF(MAX(COUNTIF($GT$6:$GT$89,$GT$6:$GT$89))&gt;1,"x",""),"")&lt;&gt;"",GT11+1,"")</f>
        <v/>
      </c>
      <c r="GV11" s="52" t="str">
        <f>IF(GT11&lt;&gt;"",IF($G11="3",IF(GH11&lt;&gt;"",IF(AND(GT11&lt;=20,GH11&gt;=$GS$92),HLOOKUP(GT11,Points_Table_Modified,IF(HM11&gt;=6,8,HM11+2),FALSE),0),""),IF(GH11&lt;&gt;"",IF(AND(GT11&lt;=10,GH11&gt;=$GS$92),HLOOKUP(GT11,Points_Table,IF(HM11&gt;=6,8,HM11+2),FALSE),0),"")),"")</f>
        <v/>
      </c>
      <c r="GW11" s="53" t="str">
        <f>IF(GU11&lt;&gt;"",AVERAGE(IF(AND($G11="3",GU11&lt;&gt;""),HLOOKUP(GU11,Points_Table_Modified,IF(HM11&gt;=6,8,HM11+2),FALSE),IF(GU11&lt;&gt;"",HLOOKUP(GU11,Points_Table,IF(HM11&gt;=6,8,HM11+2),FALSE),"")),GV11),GV11)</f>
        <v/>
      </c>
      <c r="GX11" s="51" t="str">
        <f>IF(AND($G11="4",GH11&lt;&gt;""),GH11,"")</f>
        <v/>
      </c>
      <c r="GY11" s="52" t="str">
        <f>IF(AND($GH11&lt;&gt;"",G11="4"),_xlfn.RANK.EQ(GH11,$GX$6:$GX$89),"")</f>
        <v/>
      </c>
      <c r="GZ11" s="52" t="str">
        <f>IF(IF(GY11&lt;&gt;"",IF(MAX(COUNTIF($GY$6:$GY$89,$GY$6:$GY$89))&gt;1,"x",""),"")&lt;&gt;"",GY11+1,"")</f>
        <v/>
      </c>
      <c r="HA11" s="52" t="str">
        <f>IF(GY11&lt;&gt;"",IF($G11="3",IF(GH11&lt;&gt;"",IF(AND(GY11&lt;=10,GH11&gt;=$GX$92),HLOOKUP(GY11,Points_Table_Modified,IF(HM11&gt;=6,8,HM11+2),FALSE),0),""),IF(GH11&lt;&gt;"",IF(AND(GY11&lt;=10,GH11&gt;=$GX$92),HLOOKUP(GY11,Points_Table,IF(HM11&gt;=6,8,HM11+2),FALSE),0),"")),"")</f>
        <v/>
      </c>
      <c r="HB11" s="53" t="str">
        <f>IF(GZ11&lt;&gt;"",AVERAGE(IF(AND($G11="3",GZ11&lt;&gt;""),HLOOKUP(GZ11,Points_Table_Modified,IF(HM11&gt;=6,8,HM11+2),FALSE),IF(GZ11&lt;&gt;"",HLOOKUP(GZ11,Points_Table,IF(HM11&gt;=6,8,HM11+2),FALSE),"")),HA11),HA11)</f>
        <v/>
      </c>
      <c r="HC11" s="51" t="str">
        <f>IF(AND($G11="5",GH11&lt;&gt;""),GH11,"")</f>
        <v/>
      </c>
      <c r="HD11" s="52" t="str">
        <f>IF(AND(GH11&lt;&gt;"",$G11="5"),_xlfn.RANK.EQ(GH11,$HC$6:$HC$89),"")</f>
        <v/>
      </c>
      <c r="HE11" s="52" t="str">
        <f>IF(IF(HD11&lt;&gt;"",IF(MAX(COUNTIF($HD$6:$HD$89,$HD$6:$HD$89))&gt;1,"x",""),"")&lt;&gt;"",HD11+1,"")</f>
        <v/>
      </c>
      <c r="HF11" s="52" t="str">
        <f>IF(HD11&lt;&gt;"",IF($G11="3",IF(GH11&lt;&gt;"",IF(AND(HD11&lt;=10,GH11&gt;=$HC$92),HLOOKUP(HD11,Points_Table_Modified,IF(HM11&gt;=6,8,HM11+2),FALSE),0),""),IF(GH11&lt;&gt;"",IF(AND(HD11&lt;=10,GH11&gt;=$HC$92),HLOOKUP(HD11,Points_Table,IF(HM11&gt;=6,8,HM11+2),FALSE),0),"")),"")</f>
        <v/>
      </c>
      <c r="HG11" s="53" t="str">
        <f>IF(HE11&lt;&gt;"",AVERAGE(IF(AND($G11="3",HE11&lt;&gt;""),HLOOKUP(HE11,Points_Table_Modified,IF(HM11&gt;=6,8,HM11+2),FALSE),IF(HE11&lt;&gt;"",HLOOKUP(HE11,Points_Table,IF(HM11&gt;=6,8,HM11+2),FALSE),"")),HF11),HF11)</f>
        <v/>
      </c>
      <c r="HH11" s="51" t="str">
        <f>IF(AND($G11="6",GH11&lt;&gt;""),GH11,"")</f>
        <v/>
      </c>
      <c r="HI11" s="52" t="str">
        <f>IF(AND(GH11&lt;&gt;"",$G11="6"),_xlfn.RANK.EQ(GH11,$HH$6:$HH$89),"")</f>
        <v/>
      </c>
      <c r="HJ11" s="52" t="str">
        <f>IF(IF(HI11&lt;&gt;"",IF(MAX(COUNTIF($HI$6:$HI$89,$HI$6:$HI$89))&gt;1,"x",""),"")&lt;&gt;"",HI11+1,"")</f>
        <v/>
      </c>
      <c r="HK11" s="52" t="str">
        <f>IF(HI11&lt;&gt;"",IF($G11="3",IF(GH11&lt;&gt;"",IF(AND(HI11&lt;=10,GH11&gt;=$HH$92),HLOOKUP(HI11,Points_Table_Modified,IF(HM11&gt;=6,8,HM11+2),FALSE),0),""),IF(GH11&lt;&gt;"",IF(AND(HI11&lt;=10,GH11&gt;=$HH$92),HLOOKUP(HI11,Points_Table,IF(HM11&gt;=6,8,HM11+2),FALSE),0),"")),"")</f>
        <v/>
      </c>
      <c r="HL11" s="53" t="str">
        <f>IF(HJ11&lt;&gt;"",AVERAGE(IF(AND($G11="3",HJ11&lt;&gt;""),HLOOKUP(HJ11,Points_Table_Modified,IF(HM11&gt;=6,8,HM11+2),FALSE),IF(HJ11&lt;&gt;"",HLOOKUP(HJ11,Points_Table,IF(HM11&gt;=6,8,HM11+2),FALSE),"")),HK11),HK11)</f>
        <v/>
      </c>
      <c r="HM11" s="57">
        <f>VLOOKUP($G11,Entries_D_Event,9,FALSE)</f>
        <v>0</v>
      </c>
      <c r="HN11" s="52" t="str">
        <f>CONCATENATE(HI11,HD11,GY11,GT11,GO11,GJ11)</f>
        <v/>
      </c>
      <c r="HO11" s="118" t="str">
        <f>IF(HN11&lt;&gt;"",IF(AND($G11="3",GH11&lt;&gt;""),10,IF(GH11&lt;&gt;"",5,"")),"")</f>
        <v/>
      </c>
      <c r="HP11" s="118">
        <f>_xlfn.NUMBERVALUE(IF(HN11&lt;&gt;"",CONCATENATE(HL11,HG11,HB11,GW11,GR11,GM11),""))</f>
        <v>0</v>
      </c>
      <c r="HQ11" s="56">
        <f>IFERROR(HO11+HP11,0)</f>
        <v>0</v>
      </c>
      <c r="HR11" s="90"/>
      <c r="HS11" s="52" t="str">
        <f>IF(AND($G11="1",HR11&lt;&gt;""),HR11,"")</f>
        <v/>
      </c>
      <c r="HT11" s="52" t="str">
        <f>IF(AND(HR11&lt;&gt;"",$G11="1"),_xlfn.RANK.EQ(HR11,$HS$6:$HS$89),"")</f>
        <v/>
      </c>
      <c r="HU11" s="52" t="str">
        <f>IF(IF(HT11&lt;&gt;"",IF(MAX(COUNTIF($HT$6:$HT$89,$HT$6:$HT$89))&gt;1,"x",""),"")&lt;&gt;"",HT11+1,"")</f>
        <v/>
      </c>
      <c r="HV11" s="52" t="str">
        <f>IF(HT11&lt;&gt;"",IF($G11="3",IF(HR11&lt;&gt;"",IF(AND(HT11&lt;=10,HR11&gt;=$HS$92),HLOOKUP(HT11,Points_Table_Modified,IF(IW11&gt;=6,8,IW11+2),FALSE),0),""),IF(HR11&lt;&gt;"",IF(AND(HT11&lt;=10,HR11&gt;=$HS$92),HLOOKUP(HT11,Points_Table,IF(IW11&gt;=6,8,IW11+2),FALSE),0),"")),"")</f>
        <v/>
      </c>
      <c r="HW11" s="53" t="str">
        <f>IF(HU11&lt;&gt;"",AVERAGE(IF(AND($G11="3",HU11&lt;&gt;""),HLOOKUP(HU11,Points_Table_Modified,IF(IW11&gt;=6,8,IW11+2),FALSE),IF(HU11&lt;&gt;"",HLOOKUP(HU11,Points_Table,IF(IW11&gt;=6,8,IW11+2),FALSE),"")),HV11),HV11)</f>
        <v/>
      </c>
      <c r="HX11" s="51" t="str">
        <f>IF(AND($G11="2",HR11&lt;&gt;""),HR11,"")</f>
        <v/>
      </c>
      <c r="HY11" s="52" t="str">
        <f>IF(AND(HR11&lt;&gt;"",$G11="2"),_xlfn.RANK.EQ(HR11,$HX$6:$HX$89),"")</f>
        <v/>
      </c>
      <c r="HZ11" s="52" t="str">
        <f>IF(IF(HY11&lt;&gt;"",IF(MAX(COUNTIF($HY$6:$HY$89,$HY$6:$HY$89))&gt;1,"x",""),"")&lt;&gt;"",HY11+1,"")</f>
        <v/>
      </c>
      <c r="IA11" s="54" t="str">
        <f>IF(HY11&lt;&gt;"",IF($G11="3",IF(HR11&lt;&gt;"",IF(AND(HY11&lt;=10,HR11&gt;=$HX$92),HLOOKUP(HY11,Points_Table_Modified,IF(IW11&gt;=6,8,IW11+2),FALSE),0),""),IF(HR11&lt;&gt;"",IF(AND(HY11&lt;=10,HR11&gt;=$HX$92),HLOOKUP(HY11,Points_Table,IF(IW11&gt;=6,8,IW11+2),FALSE),0),"")),"")</f>
        <v/>
      </c>
      <c r="IB11" s="53" t="str">
        <f>IF(HZ11&lt;&gt;"",AVERAGE(IF(AND($G11="3",HZ11&lt;&gt;""),HLOOKUP(HZ11,Points_Table_Modified,IF(IW11&gt;=6,8,IW11+2),FALSE),IF(HZ11&lt;&gt;"",HLOOKUP(HZ11,Points_Table,IF(IW11&gt;=6,8,IW11+2),FALSE),"")),IA11),IA11)</f>
        <v/>
      </c>
      <c r="IC11" s="51" t="str">
        <f>IF(AND($G11="3",HR11&lt;&gt;""),HR11,"")</f>
        <v/>
      </c>
      <c r="ID11" s="52" t="str">
        <f>IF(AND(HR11&lt;&gt;"",$G11="3"),_xlfn.RANK.EQ(HR11,$IC$6:$IC$89),"")</f>
        <v/>
      </c>
      <c r="IE11" s="52" t="str">
        <f>IF(IF(ID11&lt;&gt;"",IF(MAX(COUNTIF($ID$6:$ID$89,$ID$6:$ID$89))&gt;1,"x",""),"")&lt;&gt;"",ID11+1,"")</f>
        <v/>
      </c>
      <c r="IF11" s="52" t="str">
        <f>IF(ID11&lt;&gt;"",IF($G11="3",IF(HR11&lt;&gt;"",IF(AND(ID11&lt;=20,HR11&gt;=$IC$92),HLOOKUP(ID11,Points_Table_Modified,IF(IW11&gt;=6,8,IW11+2),FALSE),0),""),IF(HR11&lt;&gt;"",IF(AND(ID11&lt;=10,HR11&gt;=$IC$92),HLOOKUP(ID11,Points_Table,IF(IW11&gt;=6,8,IW11+2),FALSE),0),"")),"")</f>
        <v/>
      </c>
      <c r="IG11" s="53" t="str">
        <f>IF(IE11&lt;&gt;"",AVERAGE(IF(AND($G11="3",IE11&lt;&gt;""),HLOOKUP(IE11,Points_Table_Modified,IF(IW11&gt;=6,8,IW11+2),FALSE),IF(IE11&lt;&gt;"",HLOOKUP(IE11,Points_Table,IF(IW11&gt;=6,8,IW11+2),FALSE),"")),IF11),IF11)</f>
        <v/>
      </c>
      <c r="IH11" s="51" t="str">
        <f>IF(AND($G11="4",HR11&lt;&gt;""),HR11,"")</f>
        <v/>
      </c>
      <c r="II11" s="52" t="str">
        <f>IF(AND(HR11&lt;&gt;"",G11="4"),_xlfn.RANK.EQ(HR11,$IH$6:$IH$89),"")</f>
        <v/>
      </c>
      <c r="IJ11" s="52" t="str">
        <f>IF(IF(II11&lt;&gt;"",IF(MAX(COUNTIF($II$6:$II$89,$II$6:$II$89))&gt;1,"x",""),"")&lt;&gt;"",II11+1,"")</f>
        <v/>
      </c>
      <c r="IK11" s="52" t="str">
        <f>IF(II11&lt;&gt;"",IF($G11="3",IF(HR11&lt;&gt;"",IF(AND(II11&lt;=10,HR11&gt;=$IH$92),HLOOKUP(II11,Points_Table_Modified,IF(IW11&gt;=6,8,IW11+2),FALSE),0),""),IF(HR11&lt;&gt;"",IF(AND(II11&lt;=10,HR11&gt;=$IH$92),HLOOKUP(II11,Points_Table,IF(IW11&gt;=6,8,IW11+2),FALSE),0),"")),"")</f>
        <v/>
      </c>
      <c r="IL11" s="53" t="str">
        <f>IF(IJ11&lt;&gt;"",AVERAGE(IF(AND($G11="3",IJ11&lt;&gt;""),HLOOKUP(IJ11,Points_Table_Modified,IF(IW11&gt;=6,8,IW11+2),FALSE),IF(IJ11&lt;&gt;"",HLOOKUP(IJ11,Points_Table,IF(IW11&gt;=6,8,IW11+2),FALSE),"")),IK11),IK11)</f>
        <v/>
      </c>
      <c r="IM11" s="51" t="str">
        <f>IF(AND($G11="5",HR11&lt;&gt;""),HR11,"")</f>
        <v/>
      </c>
      <c r="IN11" s="52" t="str">
        <f>IF(AND(HR11&lt;&gt;"",$G11="5"),_xlfn.RANK.EQ(HR11,$IM$6:$IM$89),"")</f>
        <v/>
      </c>
      <c r="IO11" s="52" t="str">
        <f>IF(IF(IN11&lt;&gt;"",IF(MAX(COUNTIF($IN$6:$IN$89,$IN$6:$IN$89))&gt;1,"x",""),"")&lt;&gt;"",IN11+1,"")</f>
        <v/>
      </c>
      <c r="IP11" s="52" t="str">
        <f>IF(IN11&lt;&gt;"",IF($G11="3",IF(HR11&lt;&gt;"",IF(AND(IN11&lt;=10,HR11&gt;=$IM$92),HLOOKUP(IN11,Points_Table_Modified,IF(IW11&gt;=6,8,IW11+2),FALSE),0),""),IF(HR11&lt;&gt;"",IF(AND(IN11&lt;=10,HR11&gt;=$IM$92),HLOOKUP(IN11,Points_Table,IF(IW11&gt;=6,8,IW11+2),FALSE),0),"")),"")</f>
        <v/>
      </c>
      <c r="IQ11" s="53" t="str">
        <f>IF(IO11&lt;&gt;"",AVERAGE(IF(AND($G11="3",IO11&lt;&gt;""),HLOOKUP(IO11,Points_Table_Modified,IF(IW11&gt;=6,8,IW11+2),FALSE),IF(IO11&lt;&gt;"",HLOOKUP(IO11,Points_Table,IF(IW11&gt;=6,8,IW11+2),FALSE),"")),IP11),IP11)</f>
        <v/>
      </c>
      <c r="IR11" s="51" t="str">
        <f>IF(AND($G11="6",HR11&lt;&gt;""),HR11,"")</f>
        <v/>
      </c>
      <c r="IS11" s="52" t="str">
        <f>IF(AND(HR11&lt;&gt;"",$G11="6"),_xlfn.RANK.EQ(HR11,$IR$6:$IR$89),"")</f>
        <v/>
      </c>
      <c r="IT11" s="52" t="str">
        <f>IF(IF(IS11&lt;&gt;"",IF(MAX(COUNTIF($IS$6:$IS$89,$IS$6:$IS$89))&gt;1,"x",""),"")&lt;&gt;"",IS11+1,"")</f>
        <v/>
      </c>
      <c r="IU11" s="52" t="str">
        <f>IF(IS11&lt;&gt;"",IF($G11="3",IF(HR11&lt;&gt;"",IF(AND(IS11&lt;=10,HR11&gt;=$IR$92),HLOOKUP(IS11,Points_Table_Modified,IF(IW11&gt;=6,8,IW11+2),FALSE),0),""),IF(HR11&lt;&gt;"",IF(AND(IS11&lt;=10,HR11&gt;=$IR$92),HLOOKUP(IS11,Points_Table,IF(IW11&gt;=6,8,IW11+2),FALSE),0),"")),"")</f>
        <v/>
      </c>
      <c r="IV11" s="53" t="str">
        <f>IF(IT11&lt;&gt;"",AVERAGE(IF(AND($G11="3",IT11&lt;&gt;""),HLOOKUP(IT11,Points_Table_Modified,IF(IW11&gt;=6,8,IW11+2),FALSE),IF(IT11&lt;&gt;"",HLOOKUP(IT11,Points_Table,IF(IW11&gt;=6,8,IW11+2),FALSE),"")),IU11),IU11)</f>
        <v/>
      </c>
      <c r="IW11" s="57">
        <f>VLOOKUP($G11,Entries_D_Event,10,FALSE)</f>
        <v>0</v>
      </c>
      <c r="IX11" s="52" t="str">
        <f>CONCATENATE(IS11,IN11,II11,ID11,HY11,HT11)</f>
        <v/>
      </c>
      <c r="IY11" s="118" t="str">
        <f>IF(IX11&lt;&gt;"",IF(AND($G11="3",HR11&lt;&gt;""),10,IF(HR11&lt;&gt;"",5,"")),"")</f>
        <v/>
      </c>
      <c r="IZ11" s="118">
        <f>_xlfn.NUMBERVALUE(IF(IX11&lt;&gt;"",CONCATENATE(IV11,IQ11,IL11,IG11,IB11,HW11),""))</f>
        <v>0</v>
      </c>
      <c r="JA11" s="56">
        <f>IFERROR(IY11+IZ11,0)</f>
        <v>0</v>
      </c>
      <c r="JB11" s="90"/>
      <c r="JC11" s="52" t="str">
        <f>IF(AND($G11="1",JB11&lt;&gt;""),JB11,"")</f>
        <v/>
      </c>
      <c r="JD11" s="52" t="str">
        <f>IF(AND(JB11&lt;&gt;"",$G11="1"),_xlfn.RANK.EQ(JB11,$JC$6:$JC$89),"")</f>
        <v/>
      </c>
      <c r="JE11" s="52" t="str">
        <f>IF(IF(JD11&lt;&gt;"",IF(MAX(COUNTIF($JD$6:$JD$89,$JD$6:$JD$89))&gt;1,"x",""),"")&lt;&gt;"",JD11+1,"")</f>
        <v/>
      </c>
      <c r="JF11" s="52" t="str">
        <f>IF(JD11&lt;&gt;"",IF($G11="3",IF(JB11&lt;&gt;"",IF(AND(JD11&lt;=10,JB11&gt;=$JC$92),HLOOKUP(JD11,Points_Table_Modified,IF(KG11&gt;=6,8,KG11+2),FALSE),0),""),IF(JB11&lt;&gt;"",IF(AND(JD11&lt;=10,JB11&gt;=$JC$92),HLOOKUP(JD11,Points_Table,IF(KG11&gt;=6,8,KG11+2),FALSE),0),"")),"")</f>
        <v/>
      </c>
      <c r="JG11" s="53" t="str">
        <f>IF(JE11&lt;&gt;"",AVERAGE(IF(AND($G11="3",JE11&lt;&gt;""),HLOOKUP(JE11,Points_Table_Modified,IF(KG11&gt;=6,8,KG11+2),FALSE),IF(JE11&lt;&gt;"",HLOOKUP(JE11,Points_Table,IF(KG11&gt;=6,8,KG11+2),FALSE),"")),JF11),JF11)</f>
        <v/>
      </c>
      <c r="JH11" s="51" t="str">
        <f>IF(AND($G11="2",JB11&lt;&gt;""),JB11,"")</f>
        <v/>
      </c>
      <c r="JI11" s="52" t="str">
        <f>IF(AND(JB11&lt;&gt;"",$G11="2"),_xlfn.RANK.EQ(JB11,$JH$6:$JH$89),"")</f>
        <v/>
      </c>
      <c r="JJ11" s="52" t="str">
        <f>IF(IF(JI11&lt;&gt;"",IF(MAX(COUNTIF($JI$6:$JI$89,$JI$6:$JI$89))&gt;1,"x",""),"")&lt;&gt;"",JI11+1,"")</f>
        <v/>
      </c>
      <c r="JK11" s="54" t="str">
        <f>IF(JI11&lt;&gt;"",IF($G11="3",IF(JB11&lt;&gt;"",IF(AND(JI11&lt;=10,JB11&gt;=$JH$92),HLOOKUP(JI11,Points_Table_Modified,IF(KG11&gt;=6,8,KG11+2),FALSE),0),""),IF(JB11&lt;&gt;"",IF(AND(JI11&lt;=10,JB11&gt;=$JH$92),HLOOKUP(JI11,Points_Table,IF(KG11&gt;=6,8,KG11+2),FALSE),0),"")),"")</f>
        <v/>
      </c>
      <c r="JL11" s="53" t="str">
        <f>IF(JJ11&lt;&gt;"",AVERAGE(IF(AND($G11="3",JJ11&lt;&gt;""),HLOOKUP(JJ11,Points_Table_Modified,IF(KG11&gt;=6,8,KG11+2),FALSE),IF(JJ11&lt;&gt;"",HLOOKUP(JJ11,Points_Table,IF(KG11&gt;=6,8,KG11+2),FALSE),"")),JK11),JK11)</f>
        <v/>
      </c>
      <c r="JM11" s="51" t="str">
        <f>IF(AND($G11="3",JB11&lt;&gt;""),JB11,"")</f>
        <v/>
      </c>
      <c r="JN11" s="52" t="str">
        <f>IF(AND(JB11&lt;&gt;"",$G11="3"),_xlfn.RANK.EQ(JB11,$JM$6:$JM$89),"")</f>
        <v/>
      </c>
      <c r="JO11" s="52" t="str">
        <f>IF(IF(JN11&lt;&gt;"",IF(MAX(COUNTIF($JN$6:$JN$89,$JN$6:$JN$89))&gt;1,"x",""),"")&lt;&gt;"",JN11+1,"")</f>
        <v/>
      </c>
      <c r="JP11" s="52" t="str">
        <f>IF(JN11&lt;&gt;"",IF($G11="3",IF(JB11&lt;&gt;"",IF(AND(JN11&lt;=20,JB11&gt;=$JM$92),HLOOKUP(JN11,Points_Table_Modified,IF(KG11&gt;=6,8,KG11+2),FALSE),0),""),IF(JB11&lt;&gt;"",IF(AND(JN11&lt;=10,JB11&gt;=$JM$92),HLOOKUP(JN11,Points_Table,IF(KG11&gt;=6,8,KG11+2),FALSE),0),"")),"")</f>
        <v/>
      </c>
      <c r="JQ11" s="53" t="str">
        <f>IF(JO11&lt;&gt;"",AVERAGE(IF(AND($G11="3",JO11&lt;&gt;""),HLOOKUP(JO11,Points_Table_Modified,IF(KG11&gt;=6,8,KG11+2),FALSE),IF(JO11&lt;&gt;"",HLOOKUP(JO11,Points_Table,IF(KG11&gt;=6,8,KG11+2),FALSE),"")),JP11),JP11)</f>
        <v/>
      </c>
      <c r="JR11" s="51" t="str">
        <f>IF(AND($G11="4",JB11&lt;&gt;""),JB11,"")</f>
        <v/>
      </c>
      <c r="JS11" s="52" t="str">
        <f>IF(AND(JB11&lt;&gt;"",G11="4"),_xlfn.RANK.EQ(JB11,$JR$6:$JR$89),"")</f>
        <v/>
      </c>
      <c r="JT11" s="52" t="str">
        <f>IF(IF(JS11&lt;&gt;"",IF(MAX(COUNTIF($JS$6:$JS$89,$JS$6:$JS$89))&gt;1,"x",""),"")&lt;&gt;"",JS11+1,"")</f>
        <v/>
      </c>
      <c r="JU11" s="52" t="str">
        <f>IF(JS11&lt;&gt;"",IF($G11="3",IF(JB11&lt;&gt;"",IF(AND(JS11&lt;=10,JB11&gt;=$JR$92),HLOOKUP(JS11,Points_Table_Modified,IF(KG11&gt;=6,8,KG11+2),FALSE),0),""),IF(JB11&lt;&gt;"",IF(AND(JS11&lt;=10,JB11&gt;=$JR$92),HLOOKUP(JS11,Points_Table,IF(KG11&gt;=6,8,KG11+2),FALSE),0),"")),"")</f>
        <v/>
      </c>
      <c r="JV11" s="53" t="str">
        <f>IF(JT11&lt;&gt;"",AVERAGE(IF(AND($G11="3",JT11&lt;&gt;""),HLOOKUP(JT11,Points_Table_Modified,IF(KG11&gt;=6,8,KG11+2),FALSE),IF(JT11&lt;&gt;"",HLOOKUP(JT11,Points_Table,IF(KG11&gt;=6,8,KG11+2),FALSE),"")),JU11),JU11)</f>
        <v/>
      </c>
      <c r="JW11" s="51" t="str">
        <f>IF(AND($G11="5",JB11&lt;&gt;""),JB11,"")</f>
        <v/>
      </c>
      <c r="JX11" s="52" t="str">
        <f>IF(AND(JB11&lt;&gt;"",$G11="5"),_xlfn.RANK.EQ(JB11,$JW$6:$JW$89),"")</f>
        <v/>
      </c>
      <c r="JY11" s="52" t="str">
        <f>IF(IF(JX11&lt;&gt;"",IF(MAX(COUNTIF($JX$6:$JX$89,$JX$6:$JX$89))&gt;1,"x",""),"")&lt;&gt;"",JX11+1,"")</f>
        <v/>
      </c>
      <c r="JZ11" s="52" t="str">
        <f>IF(JX11&lt;&gt;"",IF($G11="3",IF(JB11&lt;&gt;"",IF(AND(JX11&lt;=10,JB11&gt;=$JW$92),HLOOKUP(JX11,Points_Table_Modified,IF(KG11&gt;=6,8,KG11+2),FALSE),0),""),IF(JB11&lt;&gt;"",IF(AND(JX11&lt;=10,JB11&gt;=$JW$92),HLOOKUP(JX11,Points_Table,IF(KG11&gt;=6,8,KG11+2),FALSE),0),"")),"")</f>
        <v/>
      </c>
      <c r="KA11" s="53" t="str">
        <f>IF(JY11&lt;&gt;"",AVERAGE(IF(AND($G11="3",JY11&lt;&gt;""),HLOOKUP(JY11,Points_Table_Modified,IF(KG11&gt;=6,8,KG11+2),FALSE),IF(JY11&lt;&gt;"",HLOOKUP(JY11,Points_Table,IF(KG11&gt;=6,8,KG11+2),FALSE),"")),JZ11),JZ11)</f>
        <v/>
      </c>
      <c r="KB11" s="51" t="str">
        <f>IF(AND($G11="6",JB11&lt;&gt;""),JB11,"")</f>
        <v/>
      </c>
      <c r="KC11" s="52" t="str">
        <f>IF(AND(JB11&lt;&gt;"",$G11="6"),_xlfn.RANK.EQ(JB11,$KB$6:$KB$89),"")</f>
        <v/>
      </c>
      <c r="KD11" s="52" t="str">
        <f>IF(IF(KC11&lt;&gt;"",IF(MAX(COUNTIF($KC$6:$KC$89,$KC$6:$KC$89))&gt;1,"x",""),"")&lt;&gt;"",KC11+1,"")</f>
        <v/>
      </c>
      <c r="KE11" s="52" t="str">
        <f>IF(KC11&lt;&gt;"",IF($G11="3",IF(JB11&lt;&gt;"",IF(AND(KC11&lt;=10,JB11&gt;=$KB$92),HLOOKUP(KC11,Points_Table_Modified,IF(KG11&gt;=6,8,KG11+2),FALSE),0),""),IF(JB11&lt;&gt;"",IF(AND(KC11&lt;=10,JB11&gt;=$KB$92),HLOOKUP(KC11,Points_Table,IF(KG11&gt;=6,8,KG11+2),FALSE),0),"")),"")</f>
        <v/>
      </c>
      <c r="KF11" s="53" t="str">
        <f>IF(KD11&lt;&gt;"",AVERAGE(IF(AND($G11="3",KD11&lt;&gt;""),HLOOKUP(KD11,Points_Table_Modified,IF(KG11&gt;=6,8,KG11+2),FALSE),IF(KD11&lt;&gt;"",HLOOKUP(KD11,Points_Table,IF(KG11&gt;=6,8,KG11+2),FALSE),"")),KE11),KE11)</f>
        <v/>
      </c>
      <c r="KG11" s="57">
        <f>VLOOKUP($G11,Entries_D_Event,11,FALSE)</f>
        <v>0</v>
      </c>
      <c r="KH11" s="52" t="str">
        <f>CONCATENATE(KC11,JX11,JS11,JN11,JI11,JD11)</f>
        <v/>
      </c>
      <c r="KI11" s="118" t="str">
        <f>IF(KH11&lt;&gt;"",IF(AND($G11="3",JB11&lt;&gt;""),10,IF(JB11&lt;&gt;"",5,"")),"")</f>
        <v/>
      </c>
      <c r="KJ11" s="118">
        <f>_xlfn.NUMBERVALUE(IF(KH11&lt;&gt;"",CONCATENATE(KF11,KA11,JV11,JQ11,JL11,JG11),""))</f>
        <v>0</v>
      </c>
      <c r="KK11" s="56">
        <f>IFERROR(KI11+KJ11,0)</f>
        <v>0</v>
      </c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</row>
    <row r="12" spans="1:358" s="1" customFormat="1" x14ac:dyDescent="0.25">
      <c r="A12" s="35"/>
      <c r="B12" s="45">
        <v>7</v>
      </c>
      <c r="C12" s="46" t="s">
        <v>202</v>
      </c>
      <c r="D12" s="47" t="s">
        <v>39</v>
      </c>
      <c r="E12" s="50">
        <v>11348</v>
      </c>
      <c r="F12" s="109">
        <v>179</v>
      </c>
      <c r="G12" s="49" t="s">
        <v>56</v>
      </c>
      <c r="H12" s="50" t="str">
        <f>VLOOKUP($G12,Class_Description,2)</f>
        <v>Top Truck</v>
      </c>
      <c r="I12" s="187">
        <f>AS12+CC12+DM12+EW12+GG12+HQ12+JA12+KK12</f>
        <v>21</v>
      </c>
      <c r="J12" s="116"/>
      <c r="K12" s="102" t="str">
        <f>IF(AND(J12&lt;&gt;"",$G12="1"),J12,"")</f>
        <v/>
      </c>
      <c r="L12" s="103" t="str">
        <f>IF(AND(J12&lt;&gt;"",$G12="1"),_xlfn.RANK.EQ(J12,$K$6:$K$89),"")</f>
        <v/>
      </c>
      <c r="M12" s="103" t="str">
        <f>IF(G12="6",IF(IF(L12&lt;&gt;"",IF(MAX(COUNTIF($L$6:$L$89,$L$6:$L$89))&gt;1,"x",""),"")&lt;&gt;"",L12+1,""),IF(K12=0,"",IF(IF(L12&lt;&gt;"",IF(MAX(COUNTIF($L$6:$L$89,$L$6:$L$89))&gt;1,"x",""),"")&lt;&gt;"",L12+1,"")))</f>
        <v/>
      </c>
      <c r="N12" s="103" t="str">
        <f>IF(L12&lt;&gt;"",IF($G12="3",IF(AND(L12&lt;=20,J12&gt;=$K$92),HLOOKUP(L12,Points_Table_Modified,IF(AO12&gt;=6,8,AO12+2),FALSE),0),IF(AND(L12&lt;=10,J12&gt;=$K$92),HLOOKUP(L12,Points_Table,IF(AO12&gt;=6,8,AO12+2),FALSE),0)),"")</f>
        <v/>
      </c>
      <c r="O12" s="103" t="str">
        <f>IF(M12&lt;&gt;"",AVERAGE(IF(AND($G12="3",M12&lt;&gt;""),HLOOKUP(M12,Points_Table_Modified,IF(AO12&gt;=6,8,AO12+2),FALSE),IF(M12&lt;&gt;"",HLOOKUP(M12,Points_Table,IF(AO12&gt;=6,8,AO12+2),FALSE),"")),N12),N12)</f>
        <v/>
      </c>
      <c r="P12" s="102" t="str">
        <f>IF(AND(J12&lt;&gt;"",$G12="2"),J12,"")</f>
        <v/>
      </c>
      <c r="Q12" s="103" t="str">
        <f>IF(AND(J12&lt;&gt;"",$G12="2"),_xlfn.RANK.EQ(J12,$P$6:$P$89),"")</f>
        <v/>
      </c>
      <c r="R12" s="103" t="str">
        <f>IF(G12="6",IF(IF(Q12&lt;&gt;"",IF(MAX(COUNTIF($Q$6:$Q$89,$Q$6:$Q$89))&gt;1,"x",""),"")&lt;&gt;"",Q12+1,""),IF(P12=0,"",IF(IF(Q12&lt;&gt;"",IF(MAX(COUNTIF($Q$6:$Q$89,$Q$6:$Q$89))&gt;1,"x",""),"")&lt;&gt;"",Q12+1,"")))</f>
        <v/>
      </c>
      <c r="S12" s="103" t="str">
        <f>IF(Q12&lt;&gt;"",IF($G12="3",IF(J12&lt;&gt;"",IF(AND(Q12&lt;=10,J12&gt;=$P$92),HLOOKUP(Q12,Points_Table_Modified,IF(AO12&gt;=6,8,AO12+2),FALSE),0),""),IF(J12&lt;&gt;"",IF(AND(Q12&lt;=10,J12&gt;=$P$92),HLOOKUP(Q12,Points_Table,IF(AO12&gt;=6,8,AO12+2),FALSE),0),"")),"")</f>
        <v/>
      </c>
      <c r="T12" s="103" t="str">
        <f>IF(R12&lt;&gt;"",AVERAGE(IF(AND($G12="3",R12&lt;&gt;""),HLOOKUP(R12,Points_Table_Modified,IF(AO12&gt;=6,8,AO12+2),FALSE),IF(R12&lt;&gt;"",HLOOKUP(R12,Points_Table,IF(AO12&gt;=6,8,AO12+2),FALSE),"")),S12),S12)</f>
        <v/>
      </c>
      <c r="U12" s="102" t="str">
        <f>IF(AND(J12&lt;&gt;"",$G12="3"),J12,"")</f>
        <v/>
      </c>
      <c r="V12" s="103" t="str">
        <f>IF(AND(J12&lt;&gt;"",$G12="3"),_xlfn.RANK.EQ(J12,$U$6:$U$89),"")</f>
        <v/>
      </c>
      <c r="W12" s="103" t="str">
        <f>IF(G12="6",IF(IF(V12&lt;&gt;"",IF(MAX(COUNTIF($V$6:$V$89,$V$6:$V$89))&gt;1,"x",""),"")&lt;&gt;"",V12+1,""),IF(U12=0,"",IF(IF(V12&lt;&gt;"",IF(MAX(COUNTIF($V$6:$V$89,$V$6:$V$89))&gt;1,"x",""),"")&lt;&gt;"",V12+1,"")))</f>
        <v/>
      </c>
      <c r="X12" s="103" t="str">
        <f>IF(V12&lt;&gt;"",IF($G12="3",IF(J12&lt;&gt;"",IF(AND(V12&lt;=20,J12&gt;=$U$92),HLOOKUP(V12,Points_Table_Modified,IF(AO12&gt;=6,8,AO12+2),FALSE),0),""),IF(J12&lt;&gt;"",IF(AND(V12&lt;=10,$J12&gt;=$U$92),HLOOKUP(V12,Points_Table,IF(AO12&gt;=6,8,AO12+2),FALSE),0),"")),"")</f>
        <v/>
      </c>
      <c r="Y12" s="103" t="str">
        <f>IF(W12&lt;&gt;"",AVERAGE(IF(AND($G12="3",W12&lt;&gt;""),HLOOKUP(W12,Points_Table_Modified,IF(AO12&gt;=6,8,AO12+2),FALSE),IF(W12&lt;&gt;"",HLOOKUP(W12,Points_Table,IF(AO12&gt;=6,8,AO12+2),FALSE),"")),X12),X12)</f>
        <v/>
      </c>
      <c r="Z12" s="102" t="str">
        <f>IF(AND(J12&lt;&gt;"",$G12="4"),J12,"")</f>
        <v/>
      </c>
      <c r="AA12" s="103" t="str">
        <f>IF(AND($J12&lt;&gt;"",G12="4"),_xlfn.RANK.EQ(J12,$Z$6:$Z$89),"")</f>
        <v/>
      </c>
      <c r="AB12" s="103" t="str">
        <f>IF($G12="6",IF(IF(AA12&lt;&gt;"",IF(MAX(COUNTIF($AA$6:$AA$89,$AA$6:$AA$89))&gt;1,"x",""),"")&lt;&gt;"",AA12+1,""),IF(Z12=0,"",IF(IF(AA12&lt;&gt;"",IF(MAX(COUNTIF($AA$6:$AA$89,$AA$6:$AA$89))&gt;1,"x",""),"")&lt;&gt;"",AA12+1,"")))</f>
        <v/>
      </c>
      <c r="AC12" s="103" t="str">
        <f>IF(AA12&lt;&gt;"",IF($G12="3",IF(J12&lt;&gt;"",IF(AND(AA12&lt;=10,J12&gt;=$Z$92),HLOOKUP(AA12,Points_Table_Modified,IF(AO12&gt;=6,8,AO12+2),FALSE),0),""),IF(J12&lt;&gt;"",IF(AND(AA12&lt;=10,J12&gt;=$Z$92),HLOOKUP(AA12,Points_Table,IF(AO12&gt;=6,8,AO12+2),FALSE),0),"")),"")</f>
        <v/>
      </c>
      <c r="AD12" s="103" t="str">
        <f>IF(AB12&lt;&gt;"",AVERAGE(IF(AND($G12="3",AB12&lt;&gt;""),HLOOKUP(AB12,Points_Table_Modified,IF(AO12&gt;=6,8,AO12+2),FALSE),IF(AB12&lt;&gt;"",HLOOKUP(AB12,Points_Table,IF(AO12&gt;=6,8,AO12+2),FALSE),"")),AC12),AC12)</f>
        <v/>
      </c>
      <c r="AE12" s="102" t="str">
        <f>IF(AND(J12&lt;&gt;"",$G12="5"),J12,"")</f>
        <v/>
      </c>
      <c r="AF12" s="103" t="str">
        <f>IF(AND(J12&lt;&gt;"",$G12="5"),_xlfn.RANK.EQ(J12,$AE$6:$AE$89),"")</f>
        <v/>
      </c>
      <c r="AG12" s="103" t="str">
        <f>IF($G12="6",IF(IF(AF12&lt;&gt;"",IF(MAX(COUNTIF($AF$6:$AF$89,$AF$6:$AF$89))&gt;1,"x",""),"")&lt;&gt;"",AF12+1,""),IF(AE12=0,"",IF(IF(AF12&lt;&gt;"",IF(MAX(COUNTIF($AF$6:$AF$89,$AF$6:$AF$89))&gt;1,"x",""),"")&lt;&gt;"",AF12+1,"")))</f>
        <v/>
      </c>
      <c r="AH12" s="103" t="str">
        <f>IF(AF12&lt;&gt;"",IF($G12="3",IF(J12&lt;&gt;"",IF(AND(AF12&lt;=10,J12&gt;=$AE$92),HLOOKUP(AF12,Points_Table_Modified,IF(AO12&gt;=6,8,AO12+2),FALSE),0),""),IF(J12&lt;&gt;"",IF(AND(AF12&lt;=10,J12&gt;=$AE$92),HLOOKUP(AF12,Points_Table,IF(AO12&gt;=6,8,AO12+2),FALSE),0),"")),"")</f>
        <v/>
      </c>
      <c r="AI12" s="103" t="str">
        <f>IF(AG12&lt;&gt;"",AVERAGE(IF(AND($G12="3",AG12&lt;&gt;""),HLOOKUP(AG12,Points_Table_Modified,IF(AO12&gt;=6,8,AO12+2),FALSE),IF(AG12&lt;&gt;"",HLOOKUP(AG12,Points_Table,IF(AO12&gt;=6,8,AO12+2),FALSE),"")),AH12),AH12)</f>
        <v/>
      </c>
      <c r="AJ12" s="102" t="str">
        <f>IF(AND(J12&lt;&gt;"",$G12="6"),J12,"")</f>
        <v/>
      </c>
      <c r="AK12" s="103" t="str">
        <f>IF(AND(J12&lt;&gt;"",$G12="6"),_xlfn.RANK.EQ(J12,$AJ$6:$AJ$89),"")</f>
        <v/>
      </c>
      <c r="AL12" s="103" t="str">
        <f>IF(G12="6",IF(IF(AK12&lt;&gt;"",IF(MAX(COUNTIF($AK$6:$AK$89,$AK$6:$AK$89))&gt;1,"x",""),"")&lt;&gt;"",AK12+1,""),IF(AJ12=0,"",IF(IF(AK12&lt;&gt;"",IF(MAX(COUNTIF($AK$6:$AK$89,$AK$6:$AK$89))&gt;1,"x",""),"")&lt;&gt;"",AK12+1,"")))</f>
        <v/>
      </c>
      <c r="AM12" s="103" t="str">
        <f>IF(AK12&lt;&gt;"",IF($G12="3",IF(J12&lt;&gt;"",IF(AND(AK12&lt;=10,J12&gt;=$AJ$92),HLOOKUP(AK12,Points_Table_Modified,IF(AO12&gt;=6,8,AO12+2),FALSE),0),""),IF(J12&lt;&gt;"",IF(AND(AK12&lt;=10,J12&gt;=$AJ$92),HLOOKUP(AK12,Points_Table,IF(AO12&gt;=6,8,AO12+2),FALSE),0),"")),"")</f>
        <v/>
      </c>
      <c r="AN12" s="136" t="str">
        <f>IF(AL12&lt;&gt;"",AVERAGE(IF(AND($G12="3",AL12&lt;&gt;""),HLOOKUP(AL12,Points_Table_Modified,IF(AO12&gt;=6,8,AO12+2),FALSE),IF(AL12&lt;&gt;"",HLOOKUP(AL12,Points_Table,IF(AO12&gt;=6,8,AO12+2),FALSE),"")),AM12),AM12)</f>
        <v/>
      </c>
      <c r="AO12" s="55">
        <f>VLOOKUP($G12,Entries_D_Event,4,FALSE)</f>
        <v>6</v>
      </c>
      <c r="AP12" s="52" t="str">
        <f>CONCATENATE(AK12,AF12,AA12,V12,Q12,L12)</f>
        <v/>
      </c>
      <c r="AQ12" s="118" t="str">
        <f>IF(AP12&lt;&gt;"",IF(AND($G12="3",J12&lt;&gt;""),10,IF(J12&lt;&gt;"",5,"")),"")</f>
        <v/>
      </c>
      <c r="AR12" s="118">
        <f>_xlfn.NUMBERVALUE(IF(AP12&lt;&gt;"",CONCATENATE(AN12,AI12,AD12,Y12,T12,O12),""))</f>
        <v>0</v>
      </c>
      <c r="AS12" s="56">
        <f>IFERROR(AQ12+AR12,0)</f>
        <v>0</v>
      </c>
      <c r="AT12" s="90"/>
      <c r="AU12" s="54" t="str">
        <f>IF(AND(AT12&lt;&gt;"",$G12="1"),AT12,"")</f>
        <v/>
      </c>
      <c r="AV12" s="52" t="str">
        <f>IF(AND(AT12&lt;&gt;"",$G12="1"),_xlfn.RANK.EQ(AT12,$AU$6:$AU$89),"")</f>
        <v/>
      </c>
      <c r="AW12" s="52" t="str">
        <f>IF(IF(AV12&lt;&gt;"",IF(MAX(COUNTIF($AV$6:$AV$89,$AV$6:$AV$89))&gt;1,"x",""),"")&lt;&gt;"",AV12+1,"")</f>
        <v/>
      </c>
      <c r="AX12" s="52" t="str">
        <f>IF(AV12&lt;&gt;"",IF($G12="3",IF(AT12&lt;&gt;"",IF(AND(AV12&lt;=10,AT12&gt;=$AU$92),HLOOKUP(AV12,Points_Table_Modified,IF(BY12&gt;=6,8,BY12+2),FALSE),0),""),IF(AT12&lt;&gt;"",IF(AND(AV12&lt;=10,AT12&gt;=$AU$92),HLOOKUP(AV12,Points_Table,IF(BY12&gt;=6,8,BY12+2),FALSE),0),"")),"")</f>
        <v/>
      </c>
      <c r="AY12" s="53" t="str">
        <f>IF(AW12&lt;&gt;"",AVERAGE(IF(AND($G12="3",AW12&lt;&gt;""),HLOOKUP(AW12,Points_Table_Modified,IF(BY12&gt;=6,8,BY12+2),FALSE),IF(AW12&lt;&gt;"",HLOOKUP(AW12,Points_Table,IF(BY12&gt;=6,8,BY12+2),FALSE),"")),AX12),AX12)</f>
        <v/>
      </c>
      <c r="AZ12" s="51" t="str">
        <f>IF(AND($G12="2",AT12&lt;&gt;""),AT12,"")</f>
        <v/>
      </c>
      <c r="BA12" s="52" t="str">
        <f>IF(AND(AT12&lt;&gt;"",$G12="2"),_xlfn.RANK.EQ(AT12,$AZ$6:$AZ$89),"")</f>
        <v/>
      </c>
      <c r="BB12" s="52" t="str">
        <f>IF(IF(BA12&lt;&gt;"",IF(MAX(COUNTIF($BA$6:$BA$89,$BA$6:$BA$89))&gt;1,"x",""),"")&lt;&gt;"",BA12+1,"")</f>
        <v/>
      </c>
      <c r="BC12" s="54" t="str">
        <f>IF(BA12&lt;&gt;"",IF($G12="3",IF(AT12&lt;&gt;"",IF(AND(BA12&lt;=10,AT12&gt;=$AZ$92),HLOOKUP(BA12,Points_Table_Modified,IF(BY12&gt;=6,8,BY12+2),FALSE),0),""),IF(AT12&lt;&gt;"",IF(AND(BA12&lt;=10,AT12&gt;=$AZ$92),HLOOKUP(BA12,Points_Table,IF(BY12&gt;=6,8,BY12+2),FALSE),0),"")),"")</f>
        <v/>
      </c>
      <c r="BD12" s="53" t="str">
        <f>IF(BB12&lt;&gt;"",AVERAGE(IF(AND($G12="3",BB12&lt;&gt;""),HLOOKUP(BB12,Points_Table_Modified,IF(BY12&gt;=6,8,BY12+2),FALSE),IF(BB12&lt;&gt;"",HLOOKUP(BB12,Points_Table,IF(BY12&gt;=6,8,BY12+2),FALSE),"")),BC12),BC12)</f>
        <v/>
      </c>
      <c r="BE12" s="51" t="str">
        <f>IF(AND($G12="3",AT12&lt;&gt;""),AT12,"")</f>
        <v/>
      </c>
      <c r="BF12" s="52" t="str">
        <f>IF(AND(AT12&lt;&gt;"",$G12="3"),_xlfn.RANK.EQ(AT12,$BE$6:$BE$89),"")</f>
        <v/>
      </c>
      <c r="BG12" s="52" t="str">
        <f>IF(IF(BF12&lt;&gt;"",IF(MAX(COUNTIF($BF$6:$BF$89,$BF$6:$BF$89))&gt;1,"x",""),"")&lt;&gt;"",BF12+1,"")</f>
        <v/>
      </c>
      <c r="BH12" s="52" t="str">
        <f>IF(BF12&lt;&gt;"",IF($G12="3",IF(AT12&lt;&gt;"",IF(AND(BF12&lt;=20,AT12&gt;=$BE$92),HLOOKUP(BF12,Points_Table_Modified,IF(BY12&gt;=6,8,BY12+2),FALSE),0),""),IF(AT12&lt;&gt;"",IF(AND(BF12&lt;=10,AT12&gt;=$BE$92),HLOOKUP(BF12,Points_Table,IF(BY12&gt;=6,8,BY12+2),FALSE),0),"")),"")</f>
        <v/>
      </c>
      <c r="BI12" s="53" t="str">
        <f>IF(BG12&lt;&gt;"",AVERAGE(IF(AND($G12="3",BG12&lt;&gt;""),HLOOKUP(BG12,Points_Table_Modified,IF(BY12&gt;=6,8,BY12+2),FALSE),IF(BG12&lt;&gt;"",HLOOKUP(BG12,Points_Table,IF(BY12&gt;=6,8,BY12+2),FALSE),"")),BH12),BH12)</f>
        <v/>
      </c>
      <c r="BJ12" s="51" t="str">
        <f>IF(AND($G12="4",AT12&lt;&gt;""),AT12,"")</f>
        <v/>
      </c>
      <c r="BK12" s="52" t="str">
        <f>IF(AND(AT12&lt;&gt;"",G12="4"),_xlfn.RANK.EQ(AT12,$BJ$6:$BJ$89),"")</f>
        <v/>
      </c>
      <c r="BL12" s="52" t="str">
        <f>IF(IF(BK12&lt;&gt;"",IF(MAX(COUNTIF($BK$6:$BK$89,$BK$6:$BK$89))&gt;1,"x",""),"")&lt;&gt;"",BK12+1,"")</f>
        <v/>
      </c>
      <c r="BM12" s="52" t="str">
        <f>IF(BK12&lt;&gt;"",IF($G12="3",IF(AT12&lt;&gt;"",IF(AND(BK12&lt;=10,AT12&gt;=$BJ$92),HLOOKUP(BK12,Points_Table_Modified,IF(BY12&gt;=6,8,BY12+2),FALSE),0),""),IF(AT12&lt;&gt;"",IF(AND(BK12&lt;=10,AT12&gt;=$BJ$92),HLOOKUP(BK12,Points_Table,IF(BY12&gt;=6,8,BY12+2),FALSE),0),"")),"")</f>
        <v/>
      </c>
      <c r="BN12" s="53" t="str">
        <f>IF(BL12&lt;&gt;"",AVERAGE(IF(AND($G12="3",BL12&lt;&gt;""),HLOOKUP(BL12,Points_Table_Modified,IF(BY12&gt;=6,8,BY12+2),FALSE),IF(BL12&lt;&gt;"",HLOOKUP(BL12,Points_Table,IF(BY12&gt;=6,8,BY12+2),FALSE),"")),BM12),BM12)</f>
        <v/>
      </c>
      <c r="BO12" s="51" t="str">
        <f>IF(AND($G12="5",AT12&lt;&gt;""),AT12,"")</f>
        <v/>
      </c>
      <c r="BP12" s="52" t="str">
        <f>IF(AND(AT12&lt;&gt;"",$G12="5"),_xlfn.RANK.EQ(AT12,$BO$6:$BO$89),"")</f>
        <v/>
      </c>
      <c r="BQ12" s="52" t="str">
        <f>IF(IF(BP12&lt;&gt;"",IF(MAX(COUNTIF($BP$6:$BP$89,$BP$6:$BP$89))&gt;1,"x",""),"")&lt;&gt;"",BP12+1,"")</f>
        <v/>
      </c>
      <c r="BR12" s="52" t="str">
        <f>IF(BP12&lt;&gt;"",IF($G12="3",IF(AT12&lt;&gt;"",IF(AND(BP12&lt;=10,AT12&gt;=$BO$92),HLOOKUP(BP12,Points_Table_Modified,IF(BY12&gt;=6,8,BY12+2),FALSE),0),""),IF(AT12&lt;&gt;"",IF(AND(BP12&lt;=10,AT12&gt;=$BO$92),HLOOKUP(BP12,Points_Table,IF(BY12&gt;=6,8,BY12+2),FALSE),0),"")),"")</f>
        <v/>
      </c>
      <c r="BS12" s="53" t="str">
        <f>IF(BQ12&lt;&gt;"",AVERAGE(IF(AND($G12="3",BQ12&lt;&gt;""),HLOOKUP(BQ12,Points_Table_Modified,IF(BY12&gt;=6,8,BY12+2),FALSE),IF(BQ12&lt;&gt;"",HLOOKUP(BQ12,Points_Table,IF(BY12&gt;=6,8,BY12+2),FALSE),"")),BR12),BR12)</f>
        <v/>
      </c>
      <c r="BT12" s="51" t="str">
        <f>IF(AND($G12="6",AT12&lt;&gt;""),AT12,"")</f>
        <v/>
      </c>
      <c r="BU12" s="52" t="str">
        <f>IF(AND(AT12&lt;&gt;"",$G12="6"),_xlfn.RANK.EQ(AT12,$BT$6:$BT$89),"")</f>
        <v/>
      </c>
      <c r="BV12" s="52" t="str">
        <f>IF(IF(BU12&lt;&gt;"",IF(MAX(COUNTIF($BU$6:$BU$89,$BU$6:$BU$89))&gt;1,"x",""),"")&lt;&gt;"",BU12+1,"")</f>
        <v/>
      </c>
      <c r="BW12" s="52" t="str">
        <f>IF(BU12&lt;&gt;"",IF($G12="3",IF(AT12&lt;&gt;"",IF(AND(BU12&lt;=10,AT12&gt;=$BT$92),HLOOKUP(BU12,Points_Table_Modified,IF(BY12&gt;=6,8,BY12+2),FALSE),0),""),IF(AT12&lt;&gt;"",IF(AND(BU12&lt;=10,AT12&gt;=$BT$92),HLOOKUP(BU12,Points_Table,IF(BY12&gt;=6,8,BY12+2),FALSE),0),"")),"")</f>
        <v/>
      </c>
      <c r="BX12" s="53" t="str">
        <f>IF(BV12&lt;&gt;"",AVERAGE(IF(AND($G12="3",BV12&lt;&gt;""),HLOOKUP(BV12,Points_Table_Modified,IF(BY12&gt;=6,8,BY12+2),FALSE),IF(BV12&lt;&gt;"",HLOOKUP(BV12,Points_Table,IF(BY12&gt;=6,8,BY12+2),FALSE),"")),BW12),BW12)</f>
        <v/>
      </c>
      <c r="BY12" s="55">
        <f>VLOOKUP($G12,Entries_D_Event,5,FALSE)</f>
        <v>4</v>
      </c>
      <c r="BZ12" s="52" t="str">
        <f>CONCATENATE(BU12,BP12,BK12,BF12,BA12,AV12)</f>
        <v/>
      </c>
      <c r="CA12" s="118" t="str">
        <f>IF(BZ12&lt;&gt;"",IF(AND($G12="3",AT12&lt;&gt;""),10,IF(AT12&lt;&gt;"",5,"")),"")</f>
        <v/>
      </c>
      <c r="CB12" s="118">
        <f>_xlfn.NUMBERVALUE(IF(BZ12&lt;&gt;"",CONCATENATE(BX12,BS12,BN12,BI12,BD12,AY12),""))</f>
        <v>0</v>
      </c>
      <c r="CC12" s="56">
        <f>IFERROR(CA12+CB12,0)</f>
        <v>0</v>
      </c>
      <c r="CD12" s="90">
        <v>179</v>
      </c>
      <c r="CE12" s="54">
        <f>IF(AND($G12="1",CD12&lt;&gt;""),CD12,"")</f>
        <v>179</v>
      </c>
      <c r="CF12" s="52">
        <f>IF(AND(CD12&lt;&gt;"",$G12="1"),_xlfn.RANK.EQ(CD12,$CE$6:$CE$89),"")</f>
        <v>4</v>
      </c>
      <c r="CG12" s="52" t="str">
        <f>IF(IF(CF12&lt;&gt;"",IF(MAX(COUNTIF($CF$6:$CF$89,$CF$6:$CF$89))&gt;1,"x",""),"")&lt;&gt;"",CF12+1,"")</f>
        <v/>
      </c>
      <c r="CH12" s="52">
        <f>IF(CF12&lt;&gt;"",IF($G12="3",IF(CD12&lt;&gt;"",IF(AND(CF12&lt;=10,CD12&gt;=$CE$92),HLOOKUP(CF12,Points_Table_Modified,IF(DI12&gt;=6,8,DI12+2),FALSE),0),""),IF(CD12&lt;&gt;"",IF(AND(CF12&lt;=10,CD12&gt;=$CE$92),HLOOKUP(CF12,Points_Table,IF(DI12&gt;=6,8,DI12+2),FALSE),0),"")),"")</f>
        <v>16</v>
      </c>
      <c r="CI12" s="53">
        <f>IF(CG12&lt;&gt;"",AVERAGE(IF(AND($G12="3",CG12&lt;&gt;""),HLOOKUP(CG12,Points_Table_Modified,IF(DI12&gt;=6,8,DI12+2),FALSE),IF(CG12&lt;&gt;"",HLOOKUP(CG12,Points_Table,IF(DI12&gt;=6,8,DI12+2),FALSE),"")),CH12),CH12)</f>
        <v>16</v>
      </c>
      <c r="CJ12" s="51" t="str">
        <f>IF(AND($G12="2",CD12&lt;&gt;""),CD12,"")</f>
        <v/>
      </c>
      <c r="CK12" s="52" t="str">
        <f>IF(AND(CD12&lt;&gt;"",$G12="2"),_xlfn.RANK.EQ(CD12,$CJ$6:$CJ$89),"")</f>
        <v/>
      </c>
      <c r="CL12" s="52" t="str">
        <f>IF(IF(CK12&lt;&gt;"",IF(MAX(COUNTIF($CK$6:$CK$89,$CK$6:$CK$89))&gt;1,"x",""),"")&lt;&gt;"",CK12+1,"")</f>
        <v/>
      </c>
      <c r="CM12" s="54" t="str">
        <f>IF(CK12&lt;&gt;"",IF($G12="3",IF(CD12&lt;&gt;"",IF(AND(CK12&lt;=10,CD12&gt;=$CJ$92),HLOOKUP(CK12,Points_Table_Modified,IF(DI12&gt;=6,8,DI12+2),FALSE),0),""),IF(CD12&lt;&gt;"",IF(AND(CK12&lt;=10,CD12&gt;=$CJ$92),HLOOKUP(CK12,Points_Table,IF(DI12&gt;=6,8,DI12+2),FALSE),0),"")),"")</f>
        <v/>
      </c>
      <c r="CN12" s="53" t="str">
        <f>IF(CL12&lt;&gt;"",AVERAGE(IF(AND($G12="3",CL12&lt;&gt;""),HLOOKUP(CL12,Points_Table_Modified,IF(DI12&gt;=6,8,DI12+2),FALSE),IF(CL12&lt;&gt;"",HLOOKUP(CL12,Points_Table,IF(DI12&gt;=6,8,DI12+2),FALSE),"")),CM12),CM12)</f>
        <v/>
      </c>
      <c r="CO12" s="51" t="str">
        <f>IF(AND($G12="3",CD12&lt;&gt;""),CD12,"")</f>
        <v/>
      </c>
      <c r="CP12" s="52" t="str">
        <f>IF(AND(CD12&lt;&gt;"",$G12="3"),_xlfn.RANK.EQ(CD12,$CO$6:$CO$89),"")</f>
        <v/>
      </c>
      <c r="CQ12" s="52" t="str">
        <f>IF(IF(CP12&lt;&gt;"",IF(MAX(COUNTIF($CP12:$CP$89,$CP$6:$CP$89))&gt;1,"x",""),"")&lt;&gt;"",CP12+1,"")</f>
        <v/>
      </c>
      <c r="CR12" s="52" t="str">
        <f>IF(CP12&lt;&gt;"",IF($G12="3",IF(CD12&lt;&gt;"",IF(AND(CP12&lt;=20,CD12&gt;=$CO$92),HLOOKUP(CP12,Points_Table_Modified,IF(DI12&gt;=6,8,DI12+2),FALSE),0),""),IF(CD12&lt;&gt;"",IF(AND(CP12&lt;=10,CD12&gt;=$CO$92),HLOOKUP(CP12,Points_Table,IF(DI12&gt;=6,8,DI12+2),FALSE),0),"")),"")</f>
        <v/>
      </c>
      <c r="CS12" s="53" t="str">
        <f>IF(CQ12&lt;&gt;"",AVERAGE(IF(AND($G12="3",CQ12&lt;&gt;""),HLOOKUP(CQ12,Points_Table_Modified,IF(DI12&gt;=6,8,DI12+2),FALSE),IF(CQ12&lt;&gt;"",HLOOKUP(CQ12,Points_Table,IF(DI12&gt;=6,8,DI12+2),FALSE),"")),CR12),CR12)</f>
        <v/>
      </c>
      <c r="CT12" s="51" t="str">
        <f>IF(AND($G12="4",CD12&lt;&gt;""),CD12,"")</f>
        <v/>
      </c>
      <c r="CU12" s="52" t="str">
        <f>IF(AND(CD12&lt;&gt;"",G12="4"),_xlfn.RANK.EQ(CD12,$CT$6:$CT$89),"")</f>
        <v/>
      </c>
      <c r="CV12" s="52" t="str">
        <f>IF(IF(CU12&lt;&gt;"",IF(MAX(COUNTIF($CU$6:$CU$89,$CU$6:$CU$89))&gt;1,"x",""),"")&lt;&gt;"",CU12+1,"")</f>
        <v/>
      </c>
      <c r="CW12" s="52" t="str">
        <f>IF(CU12&lt;&gt;"",IF($G12="3",IF(CD12&lt;&gt;"",IF(AND(CU12&lt;=10,CD12&gt;=$CT$92),HLOOKUP(CU12,Points_Table_Modified,IF(DI12&gt;=6,8,DI12+2),FALSE),0),""),IF(CD12&lt;&gt;"",IF(AND(CU12&lt;=10,CD12&gt;=$CT$92),HLOOKUP(CU12,Points_Table,IF(DI12&gt;=6,8,DI12+2),FALSE),0),"")),"")</f>
        <v/>
      </c>
      <c r="CX12" s="53" t="str">
        <f>IF(CV12&lt;&gt;"",AVERAGE(IF(AND($G12="3",CV12&lt;&gt;""),HLOOKUP(CV12,Points_Table_Modified,IF(DI12&gt;=6,8,DI12+2),FALSE),IF(CV12&lt;&gt;"",HLOOKUP(CV12,Points_Table,IF(DI12&gt;=6,8,DI12+2),FALSE),"")),CW12),CW12)</f>
        <v/>
      </c>
      <c r="CY12" s="51" t="str">
        <f>IF(AND($G12="5",CD12&lt;&gt;""),CD12,"")</f>
        <v/>
      </c>
      <c r="CZ12" s="52" t="str">
        <f>IF(AND(CD12&lt;&gt;"",$G12="5"),_xlfn.RANK.EQ(CD12,$CY$6:$CY$89),"")</f>
        <v/>
      </c>
      <c r="DA12" s="52" t="str">
        <f>IF(IF(CZ12&lt;&gt;"",IF(MAX(COUNTIF($CZ$6:$CZ$89,$CZ$6:$CZ$89))&gt;1,"x",""),"")&lt;&gt;"",CZ12+1,"")</f>
        <v/>
      </c>
      <c r="DB12" s="52" t="str">
        <f>IF(CZ12&lt;&gt;"",IF($G12="3",IF(CD12&lt;&gt;"",IF(AND(CZ12&lt;=10,CD12&gt;=$CY$92),HLOOKUP(CZ12,Points_Table_Modified,IF(DI12&gt;=6,8,DI12+2),FALSE),0),""),IF(CD12&lt;&gt;"",IF(AND(CZ12&lt;=10,CD12&gt;=$CY$92),HLOOKUP(CZ12,Points_Table,IF(DI12&gt;=6,8,DI12+2),FALSE),0),"")),"")</f>
        <v/>
      </c>
      <c r="DC12" s="53" t="str">
        <f>IF(DA12&lt;&gt;"",AVERAGE(IF(AND($G12="3",DA12&lt;&gt;""),HLOOKUP(DA12,Points_Table_Modified,IF(DI12&gt;=6,8,DI12+2),FALSE),IF(DA12&lt;&gt;"",HLOOKUP(DA12,Points_Table,IF(DI12&gt;=6,8,DI12+2),FALSE),"")),DB12),DB12)</f>
        <v/>
      </c>
      <c r="DD12" s="51" t="str">
        <f>IF(AND($G12="6",CD12&lt;&gt;""),CD12,"")</f>
        <v/>
      </c>
      <c r="DE12" s="52" t="str">
        <f>IF(AND(CD12&lt;&gt;"",$G12="6"),_xlfn.RANK.EQ(CD12,$DD$6:$DD$89),"")</f>
        <v/>
      </c>
      <c r="DF12" s="52" t="str">
        <f>IF(IF(DE12&lt;&gt;"",IF(MAX(COUNTIF($DE$6:$DE$89,$DE$6:$DE$89))&gt;1,"x",""),"")&lt;&gt;"",DE12+1,"")</f>
        <v/>
      </c>
      <c r="DG12" s="52" t="str">
        <f>IF(DE12&lt;&gt;"",IF($G12="3",IF(CD12&lt;&gt;"",IF(AND(DE12&lt;=10,CD12&gt;=$DD$92),HLOOKUP(DE12,Points_Table_Modified,IF(DI12&gt;=6,8,DI12+2),FALSE),0),""),IF(CD12&lt;&gt;"",IF(AND(DE12&lt;=10,CD12&gt;=$DD$92),HLOOKUP(DE12,Points_Table,IF(DI12&gt;=6,8,DI12+2),FALSE),0),"")),"")</f>
        <v/>
      </c>
      <c r="DH12" s="53" t="str">
        <f>IF(DF12&lt;&gt;"",AVERAGE(IF(AND($G12="3",DF12&lt;&gt;""),HLOOKUP(DF12,Points_Table_Modified,IF(DI12&gt;=6,8,DI12+2),FALSE),IF(DF12&lt;&gt;"",HLOOKUP(DF12,Points_Table,IF(DI12&gt;=6,8,DI12+2),FALSE),"")),DG12),DG12)</f>
        <v/>
      </c>
      <c r="DI12" s="55">
        <f>VLOOKUP($G12,Entries_D_Event,6,FALSE)</f>
        <v>7</v>
      </c>
      <c r="DJ12" s="52" t="str">
        <f>CONCATENATE(DE12,CZ12,CU12,CP12,CK12,CF12)</f>
        <v>4</v>
      </c>
      <c r="DK12" s="52">
        <f>IF(DJ12&lt;&gt;"",IF(AND($G12="3",CD12&lt;&gt;""),10,IF(CD12&lt;&gt;"",5,"")),"")</f>
        <v>5</v>
      </c>
      <c r="DL12" s="118">
        <f>_xlfn.NUMBERVALUE(IF(DJ12&lt;&gt;"",CONCATENATE(DH12,DC12,CX12,CS12,CN12,CI12),""))</f>
        <v>16</v>
      </c>
      <c r="DM12" s="56">
        <f>IFERROR(DK12+DL12,0)</f>
        <v>21</v>
      </c>
      <c r="DN12" s="90"/>
      <c r="DO12" s="52" t="str">
        <f>IF(AND($G12="1",DN12&lt;&gt;""),DN12,"")</f>
        <v/>
      </c>
      <c r="DP12" s="52" t="str">
        <f>IF(AND(DN12&lt;&gt;"",$G12="1"),_xlfn.RANK.EQ(DN12,$DO$6:$DO$89),"")</f>
        <v/>
      </c>
      <c r="DQ12" s="52" t="str">
        <f>IF(IF(DP12&lt;&gt;"",IF(MAX(COUNTIF($DP$6:$DP$89,$DP$6:$DP$89))&gt;1,"x",""),"")&lt;&gt;"",DP12+1,"")</f>
        <v/>
      </c>
      <c r="DR12" s="52" t="str">
        <f>IF(DP12&lt;&gt;"",IF($G12="3",IF(DN12&lt;&gt;"",IF(AND(DP12&lt;=10,DN12&gt;=$DO$92),HLOOKUP(DP12,Points_Table_Modified,IF(ES12&gt;=6,8,ES12+2),FALSE),0),""),IF(DN12&lt;&gt;"",IF(AND(DP12&lt;=10,DN12&gt;=$DO$92),HLOOKUP(DP12,Points_Table,IF(ES12&gt;=6,8,ES12+2),FALSE),0),"")),"")</f>
        <v/>
      </c>
      <c r="DS12" s="53" t="str">
        <f>IF(DQ12&lt;&gt;"",AVERAGE(IF(AND($G12="3",DQ12&lt;&gt;""),HLOOKUP(DQ12,Points_Table_Modified,IF(ES12&gt;=6,8,ES12+2),FALSE),IF(DQ12&lt;&gt;"",HLOOKUP(DQ12,Points_Table,IF(ES12&gt;=6,8,ES12+2),FALSE),"")),DR12),DR12)</f>
        <v/>
      </c>
      <c r="DT12" s="51" t="str">
        <f>IF(AND($G12="2",DN12&lt;&gt;""),DN12,"")</f>
        <v/>
      </c>
      <c r="DU12" s="52" t="str">
        <f>IF(AND(DN12&lt;&gt;"",$G12="2"),_xlfn.RANK.EQ(DN12,$DT$6:$DT$89),"")</f>
        <v/>
      </c>
      <c r="DV12" s="52" t="str">
        <f>IF(IF(DU12&lt;&gt;"",IF(MAX(COUNTIF($DU$6:$DU$89,$DU$6:$DU$89))&gt;1,"x",""),"")&lt;&gt;"",DU12+1,"")</f>
        <v/>
      </c>
      <c r="DW12" s="54" t="str">
        <f>IF(DU12&lt;&gt;"",IF($G12="3",IF(DN12&lt;&gt;"",IF(AND(DU12&lt;=10,DN12&gt;=$DT$92),HLOOKUP(DU12,Points_Table_Modified,IF(ES12&gt;=6,8,ES12+2),FALSE),0),""),IF(DN12&lt;&gt;"",IF(AND(DU12&lt;=10,DN12&gt;=$DT$92),HLOOKUP(DU12,Points_Table,IF(ES12&gt;=6,8,ES12+2),FALSE),0),"")),"")</f>
        <v/>
      </c>
      <c r="DX12" s="53" t="str">
        <f>IF(DV12&lt;&gt;"",AVERAGE(IF(AND($G12="3",DV12&lt;&gt;""),HLOOKUP(DV12,Points_Table_Modified,IF(ES12&gt;=6,8,ES12+2),FALSE),IF(DV12&lt;&gt;"",HLOOKUP(DV12,Points_Table,IF(ES12&gt;=6,8,ES12+2),FALSE),"")),DW12),DW12)</f>
        <v/>
      </c>
      <c r="DY12" s="51" t="str">
        <f>IF(AND($G12="3",DN12&lt;&gt;""),DN12,"")</f>
        <v/>
      </c>
      <c r="DZ12" s="52" t="str">
        <f>IF(AND(DN12&lt;&gt;"",$G12="3"),_xlfn.RANK.EQ(DN12,$DY$6:$DY$89),"")</f>
        <v/>
      </c>
      <c r="EA12" s="52" t="str">
        <f>IF(IF(DZ12&lt;&gt;"",IF(MAX(COUNTIF($DZ$6:$DZ$89,$DZ$6:$DZ$89))&gt;1,"x",""),"")&lt;&gt;"",DZ12+1,"")</f>
        <v/>
      </c>
      <c r="EB12" s="52" t="str">
        <f>IF(DZ12&lt;&gt;"",IF($G12="3",IF(DN12&lt;&gt;"",IF(AND(DZ12&lt;=20,DN12&gt;=$DY$92),HLOOKUP(DZ12,Points_Table_Modified,IF(ES12&gt;=6,8,ES12+2),FALSE),0),""),IF(DN12&lt;&gt;"",IF(AND(DZ12&lt;=10,DN12&gt;=$DY$92),HLOOKUP(DZ12,Points_Table,IF(ES12&gt;=6,8,ES12+2),FALSE),0),"")),"")</f>
        <v/>
      </c>
      <c r="EC12" s="53" t="str">
        <f>IF(EA12&lt;&gt;"",AVERAGE(IF(AND($G12="3",EA12&lt;&gt;""),HLOOKUP(EA12,Points_Table_Modified,IF(ES12&gt;=6,8,ES12+2),FALSE),IF(EA12&lt;&gt;"",HLOOKUP(EA12,Points_Table,IF(ES12&gt;=6,8,ES12+2),FALSE),"")),EB12),EB12)</f>
        <v/>
      </c>
      <c r="ED12" s="51" t="str">
        <f>IF(AND($G12="4",DN12&lt;&gt;""),DN12,"")</f>
        <v/>
      </c>
      <c r="EE12" s="52" t="str">
        <f>IF(AND(DN12&lt;&gt;"",G12="4"),_xlfn.RANK.EQ(DN12,$ED$6:$ED$89),"")</f>
        <v/>
      </c>
      <c r="EF12" s="52" t="str">
        <f>IF(IF(EE12&lt;&gt;"",IF(MAX(COUNTIF($EE$6:$EE$89,$EE$6:$EE$89))&gt;1,"x",""),"")&lt;&gt;"",EE12+1,"")</f>
        <v/>
      </c>
      <c r="EG12" s="52" t="str">
        <f>IF(EE12&lt;&gt;"",IF($G12="3",IF(DN12&lt;&gt;"",IF(AND(EE12&lt;=10,DN12&gt;=$ED$92),HLOOKUP(EE12,Points_Table_Modified,IF(ES12&gt;=6,8,ES12+2),FALSE),0),""),IF(DN12&lt;&gt;"",IF(AND(EE12&lt;=10,DN12&gt;=$ED$92),HLOOKUP(EE12,Points_Table,IF(ES12&gt;=6,8,ES12+2),FALSE),0),"")),"")</f>
        <v/>
      </c>
      <c r="EH12" s="53" t="str">
        <f>IF(EF12&lt;&gt;"",AVERAGE(IF(AND($G12="3",EF12&lt;&gt;""),HLOOKUP(EF12,Points_Table_Modified,IF(ES12&gt;=6,8,ES12+2),FALSE),IF(EF12&lt;&gt;"",HLOOKUP(EF12,Points_Table,IF(ES12&gt;=6,8,ES12+2),FALSE),"")),EG12),EG12)</f>
        <v/>
      </c>
      <c r="EI12" s="51" t="str">
        <f>IF(AND($G12="5",DN12&lt;&gt;""),DN12,"")</f>
        <v/>
      </c>
      <c r="EJ12" s="52" t="str">
        <f>IF(AND(DN12&lt;&gt;"",$G12="5"),_xlfn.RANK.EQ(DN12,$EI$6:$EI$89),"")</f>
        <v/>
      </c>
      <c r="EK12" s="52" t="str">
        <f>IF(IF(EJ12&lt;&gt;"",IF(MAX(COUNTIF($EJ$6:$EJ$89,$EJ$6:$EJ$89))&gt;1,"x",""),"")&lt;&gt;"",EJ12+1,"")</f>
        <v/>
      </c>
      <c r="EL12" s="52" t="str">
        <f>IF(EJ12&lt;&gt;"",IF($G12="3",IF(DN12&lt;&gt;"",IF(AND(EJ12&lt;=10,DN12&gt;=$EI$92),HLOOKUP(EJ12,Points_Table_Modified,IF(ES12&gt;=6,8,ES12+2),FALSE),0),""),IF(DN12&lt;&gt;"",IF(AND(EJ12&lt;=10,DN12&gt;=$EI$92),HLOOKUP(EJ12,Points_Table,IF(ES12&gt;=6,8,ES12+2),FALSE),0),"")),"")</f>
        <v/>
      </c>
      <c r="EM12" s="53" t="str">
        <f>IF(EK12&lt;&gt;"",AVERAGE(IF(AND($G12="3",EK12&lt;&gt;""),HLOOKUP(EK12,Points_Table_Modified,IF(ES12&gt;=6,8,ES12+2),FALSE),IF(EK12&lt;&gt;"",HLOOKUP(EK12,Points_Table,IF(ES12&gt;=6,8,ES12+2),FALSE),"")),EL12),EL12)</f>
        <v/>
      </c>
      <c r="EN12" s="51" t="str">
        <f>IF(AND($G12="6",DN12&lt;&gt;""),DN12,"")</f>
        <v/>
      </c>
      <c r="EO12" s="52" t="str">
        <f>IF(AND(DN12&lt;&gt;"",$G12="6"),_xlfn.RANK.EQ(DN12,$EN$6:$EN$89),"")</f>
        <v/>
      </c>
      <c r="EP12" s="52" t="str">
        <f>IF(IF(EO12&lt;&gt;"",IF(MAX(COUNTIF($EO$6:$EO$89,$EO$6:$EO$89))&gt;1,"x",""),"")&lt;&gt;"",EO12+1,"")</f>
        <v/>
      </c>
      <c r="EQ12" s="52" t="str">
        <f>IF(EO12&lt;&gt;"",IF($G12="3",IF(DN12&lt;&gt;"",IF(AND(EO12&lt;=10,DN12&gt;=$EN$92),HLOOKUP(EO12,Points_Table_Modified,IF(ES12&gt;=6,8,ES12+2),FALSE),0),""),IF(DN12&lt;&gt;"",IF(AND(EO12&lt;=10,DN12&gt;=$EN$92),HLOOKUP(EO12,Points_Table,IF(ES12&gt;=6,8,ES12+2),FALSE),0),"")),"")</f>
        <v/>
      </c>
      <c r="ER12" s="53" t="str">
        <f>IF(EP12&lt;&gt;"",AVERAGE(IF(AND($G12="3",EP12&lt;&gt;""),HLOOKUP(EP12,Points_Table_Modified,IF(ES12&gt;=6,8,ES12+2),FALSE),IF(EP12&lt;&gt;"",HLOOKUP(EP12,Points_Table,IF(ES12&gt;=6,8,ES12+2),FALSE),"")),EQ12),EQ12)</f>
        <v/>
      </c>
      <c r="ES12" s="57">
        <f>VLOOKUP($G12,Entries_D_Event,7,FALSE)</f>
        <v>7</v>
      </c>
      <c r="ET12" s="52" t="str">
        <f>CONCATENATE(EO12,EJ12,EE12,DZ12,DU12,DP12)</f>
        <v/>
      </c>
      <c r="EU12" s="118" t="str">
        <f>IF(ET12&lt;&gt;"",IF(AND($G12="3",DN12&lt;&gt;""),10,IF(DN12&lt;&gt;"",5,"")),"")</f>
        <v/>
      </c>
      <c r="EV12" s="118">
        <f>_xlfn.NUMBERVALUE(IF(ET12&lt;&gt;"",CONCATENATE(ER12,EM12,EH12,EC12,DX12,DS12),""))</f>
        <v>0</v>
      </c>
      <c r="EW12" s="56">
        <f>IFERROR(EU12+EV12,0)</f>
        <v>0</v>
      </c>
      <c r="EX12" s="90"/>
      <c r="EY12" s="52" t="str">
        <f>IF(AND($G12="1",EX12&lt;&gt;""),EX12,"")</f>
        <v/>
      </c>
      <c r="EZ12" s="52" t="str">
        <f>IF(AND(EX12&lt;&gt;"",$G12="1"),_xlfn.RANK.EQ(EX12,$EY$6:$EY$89),"")</f>
        <v/>
      </c>
      <c r="FA12" s="52" t="str">
        <f>IF(IF(EZ12&lt;&gt;"",IF(MAX(COUNTIF($EZ$6:$EZ$89,$EZ$6:$EZ$89))&gt;1,"x",""),"")&lt;&gt;"",EZ12+1,"")</f>
        <v/>
      </c>
      <c r="FB12" s="52" t="str">
        <f>IF(EZ12&lt;&gt;"",IF($G12="3",IF(EX12&lt;&gt;"",IF(AND(EZ12&lt;=10,EX12&gt;=$EY$92),HLOOKUP(EZ12,Points_Table_Modified,IF(GC12&gt;=6,8,GC12+2),FALSE),0),""),IF(EX12&lt;&gt;"",IF(AND(EZ12&lt;=10,EX12&gt;=$EY$92),HLOOKUP(EZ12,Points_Table,IF(GC12&gt;=6,8,GC12+2),FALSE),0),"")),"")</f>
        <v/>
      </c>
      <c r="FC12" s="56" t="str">
        <f>IF(FB12&gt;0,IF(FA12&lt;&gt;"",AVERAGE(IF(AND($G12="3",FA12&lt;&gt;""),HLOOKUP(FA12,Points_Table_Modified,IF(GC12&gt;=6,8,GC12+2),FALSE),IF(FA12&lt;&gt;"",HLOOKUP(FA12,Points_Table,IF(GC12&gt;=6,8,GC12+2),FALSE),"")),FB12),FB12),0)</f>
        <v/>
      </c>
      <c r="FD12" s="51" t="str">
        <f>IF(AND($G12="2",EX12&lt;&gt;""),EX12,"")</f>
        <v/>
      </c>
      <c r="FE12" s="52" t="str">
        <f>IF(AND(EX12&lt;&gt;"",$G12="2"),_xlfn.RANK.EQ(EX12,$FD$6:$FD$89),"")</f>
        <v/>
      </c>
      <c r="FF12" s="52" t="str">
        <f>IF(IF(FE12&lt;&gt;"",IF(MAX(COUNTIF($FE$6:$FE$89,$FE$6:$FE$89))&gt;1,"x",""),"")&lt;&gt;"",FE12+1,"")</f>
        <v/>
      </c>
      <c r="FG12" s="54" t="str">
        <f>IF(FE12&lt;&gt;"",IF($G12="3",IF(EX12&lt;&gt;"",IF(AND(FE12&lt;=10,EX12&gt;=$FD$92),HLOOKUP(FE12,Points_Table_Modified,IF(GC12&gt;=6,8,GC12+2),FALSE),0),""),IF(EX12&lt;&gt;"",IF(AND(FE12&lt;=10,EX12&gt;=$FD$92),HLOOKUP(FE12,Points_Table,IF(GC12&gt;=6,8,GC12+2),FALSE),0),"")),"")</f>
        <v/>
      </c>
      <c r="FH12" s="56" t="str">
        <f>IF(FG12&gt;0,IF(FF12&lt;&gt;"",AVERAGE(IF(AND($G12="3",FF12&lt;&gt;""),HLOOKUP(FF12,Points_Table_Modified,IF(GC12&gt;=6,8,GC12+2),FALSE),IF(FF12&lt;&gt;"",HLOOKUP(FF12,Points_Table,IF(GC12&gt;=6,8,GC12+2),FALSE),"")),FG12),FG12),0)</f>
        <v/>
      </c>
      <c r="FI12" s="51" t="str">
        <f>IF(AND($G12="3",EX12&lt;&gt;""),EX12,"")</f>
        <v/>
      </c>
      <c r="FJ12" s="52" t="str">
        <f>IF(AND(EX12&lt;&gt;"",$G12="3"),_xlfn.RANK.EQ(EX12,$FI$6:$FI$89),"")</f>
        <v/>
      </c>
      <c r="FK12" s="52" t="str">
        <f>IF(IF(FJ12&lt;&gt;"",IF(MAX(COUNTIF($FJ$6:$FJ$89,$FJ$6:$FJ$89))&gt;1,"x",""),"")&lt;&gt;"",FJ12+1,"")</f>
        <v/>
      </c>
      <c r="FL12" s="52" t="str">
        <f>IF(FJ12&lt;&gt;"",IF($G12="3",IF(EX12&lt;&gt;"",IF(AND(FJ12&lt;=20,EX12&gt;=$FI$92),HLOOKUP(FJ12,Points_Table_Modified,IF(GC12&gt;=6,8,GC12+2),FALSE),0),""),IF(EX12&lt;&gt;"",IF(AND(FJ12&lt;=10,EX12&gt;=$FI$92),HLOOKUP(FJ12,Points_Table,IF(GC12&gt;=6,8,GC12+2),FALSE),0),"")),"")</f>
        <v/>
      </c>
      <c r="FM12" s="56" t="str">
        <f>IF(FL12&gt;0,IF(FK12&lt;&gt;"",AVERAGE(IF(AND($G12="3",FK12&lt;&gt;""),HLOOKUP(FK12,Points_Table_Modified,IF(GC12&gt;=6,8,GC12+2),FALSE),IF(FK12&lt;&gt;"",HLOOKUP(FK12,Points_Table,IF(GC12&gt;=6,8,GC12+2),FALSE),"")),FL12),FL12),0)</f>
        <v/>
      </c>
      <c r="FN12" s="51" t="str">
        <f>IF(AND($G12="4",EX12&lt;&gt;""),EX12,"")</f>
        <v/>
      </c>
      <c r="FO12" s="52" t="str">
        <f>IF(AND(EX12&lt;&gt;"",G12="4"),_xlfn.RANK.EQ(EX12,$FN$6:$FN$89),"")</f>
        <v/>
      </c>
      <c r="FP12" s="52" t="str">
        <f>IF(IF(FO12&lt;&gt;"",IF(MAX(COUNTIF($FO$6:$FO$89,$FO$6:$FO$89))&gt;1,"x",""),"")&lt;&gt;"",FO12+1,"")</f>
        <v/>
      </c>
      <c r="FQ12" s="52" t="str">
        <f>IF(FO12&lt;&gt;"",IF($G12="3",IF(EX12&lt;&gt;"",IF(AND(FO12&lt;=10,EX12&gt;=$FN$92),HLOOKUP(FO12,Points_Table_Modified,IF(GC12&gt;=6,8,GC12+2),FALSE),0),""),IF(EX12&lt;&gt;"",IF(AND(FO12&lt;=10,EX12&gt;=$FN$92),HLOOKUP(FO12,Points_Table,IF(GC12&gt;=6,8,GC12+2),FALSE),0),"")),"")</f>
        <v/>
      </c>
      <c r="FR12" s="56" t="str">
        <f>IF(FQ12&gt;0,IF(FP12&lt;&gt;"",AVERAGE(IF(AND($G12="3",FP12&lt;&gt;""),HLOOKUP(FP12,Points_Table_Modified,IF(GC12&gt;=6,8,GC12+2),FALSE),IF(FP12&lt;&gt;"",HLOOKUP(FP12,Points_Table,IF(GC12&gt;=6,8,GC12+2),FALSE),"")),FQ12),FQ12),0)</f>
        <v/>
      </c>
      <c r="FS12" s="51" t="str">
        <f>IF(AND($G12="5",EX12&lt;&gt;""),EX12,"")</f>
        <v/>
      </c>
      <c r="FT12" s="52" t="str">
        <f>IF(AND(EX12&lt;&gt;"",$G12="5"),_xlfn.RANK.EQ(EX12,$FS$6:$FS$89),"")</f>
        <v/>
      </c>
      <c r="FU12" s="52" t="str">
        <f>IF(IF(FT12&lt;&gt;"",IF(MAX(COUNTIF($FT$6:$FT$89,$FT$6:$FT$89))&gt;1,"x",""),"")&lt;&gt;"",FT12+1,"")</f>
        <v/>
      </c>
      <c r="FV12" s="52" t="str">
        <f>IF(FT12&lt;&gt;"",IF($G12="3",IF(EX12&lt;&gt;"",IF(AND(FT12&lt;=10,EX12&gt;=$FS$92),HLOOKUP(FT12,Points_Table_Modified,IF(GC12&gt;=6,8,GC12+2),FALSE),0),""),IF(EX12&lt;&gt;"",IF(AND(FT12&lt;=10,EX12&gt;=$FS$92),HLOOKUP(FT12,Points_Table,IF(GC12&gt;=6,8,GC12+2),FALSE),0),"")),"")</f>
        <v/>
      </c>
      <c r="FW12" s="56" t="str">
        <f>IF(FV12&gt;0,IF(FU12&lt;&gt;"",AVERAGE(IF(AND($G12="3",FU12&lt;&gt;""),HLOOKUP(FU12,Points_Table_Modified,IF(GC12&gt;=6,8,GC12+2),FALSE),IF(FU12&lt;&gt;"",HLOOKUP(FU12,Points_Table,IF(GC12&gt;=6,8,GC12+2),FALSE),"")),FV12),FV12),0)</f>
        <v/>
      </c>
      <c r="FX12" s="51" t="str">
        <f>IF(AND($G12="6",EX12&lt;&gt;""),EX12,"")</f>
        <v/>
      </c>
      <c r="FY12" s="52" t="str">
        <f>IF(AND(EX12&lt;&gt;"",$G12="6"),_xlfn.RANK.EQ(EX12,$FX$6:$FX$89),"")</f>
        <v/>
      </c>
      <c r="FZ12" s="52" t="str">
        <f>IF(IF(FY12&lt;&gt;"",IF(MAX(COUNTIF($FY$6:$FY$89,$FY$6:$FY$89))&gt;1,"x",""),"")&lt;&gt;"",FY12+1,"")</f>
        <v/>
      </c>
      <c r="GA12" s="52" t="str">
        <f>IF(FY12&lt;&gt;"",IF($G12="3",IF(EX12&lt;&gt;"",IF(AND(FY12&lt;=10,EX12&gt;=$FX$92),HLOOKUP(FY12,Points_Table_Modified,IF(GC12&gt;=6,8,GC12+2),FALSE),0),""),IF(EX12&lt;&gt;"",IF(AND(FY12&lt;=10,EX12&gt;=$FX$92),HLOOKUP(FY12,Points_Table,IF(GC12&gt;=6,8,GC12+2),FALSE),0),"")),"")</f>
        <v/>
      </c>
      <c r="GB12" s="56" t="str">
        <f>IF(GA12&gt;0,IF(FZ12&lt;&gt;"",AVERAGE(IF(AND($G12="3",FZ12&lt;&gt;""),HLOOKUP(FZ12,Points_Table_Modified,IF(GC12&gt;=6,8,GC12+2),FALSE),IF(FZ12&lt;&gt;"",HLOOKUP(FZ12,Points_Table,IF(GC12&gt;=6,8,GC12+2),FALSE),"")),GA12),GA12),0)</f>
        <v/>
      </c>
      <c r="GC12" s="57">
        <f>VLOOKUP($G12,Entries_D_Event,8,FALSE)</f>
        <v>0</v>
      </c>
      <c r="GD12" s="52" t="str">
        <f>CONCATENATE(FY12,FT12,FO12,FJ12,FE12,EZ12)</f>
        <v/>
      </c>
      <c r="GE12" s="118" t="str">
        <f>IF(GD12&lt;&gt;"",IF(AND($G12="3",EX12&lt;&gt;""),10,IF(EX12&lt;&gt;"",5,"")),"")</f>
        <v/>
      </c>
      <c r="GF12" s="118">
        <f>_xlfn.NUMBERVALUE(IF(GD12&lt;&gt;"",CONCATENATE(GB12,FW12,FR12,FM12,FH12,FC12),""))</f>
        <v>0</v>
      </c>
      <c r="GG12" s="56">
        <f>IFERROR(GE12+GF12,0)</f>
        <v>0</v>
      </c>
      <c r="GH12" s="90"/>
      <c r="GI12" s="52" t="str">
        <f>IF(AND($G12="1",GH12&lt;&gt;""),GH12,"")</f>
        <v/>
      </c>
      <c r="GJ12" s="52" t="str">
        <f>IF(AND(GH12&lt;&gt;"",$G12="1"),_xlfn.RANK.EQ(GH12,$GI$6:$GI$89),"")</f>
        <v/>
      </c>
      <c r="GK12" s="52" t="str">
        <f>IF(IF(GJ12&lt;&gt;"",IF(MAX(COUNTIF($GJ$6:$GJ$89,$GJ$6:$GJ$89))&gt;1,"x",""),"")&lt;&gt;"",GJ12+1,"")</f>
        <v/>
      </c>
      <c r="GL12" s="52" t="str">
        <f>IF(GJ12&lt;&gt;"",IF($G12="3",IF(GH12&lt;&gt;"",IF(AND(GJ12&lt;=10,GH12&gt;=$GI$92),HLOOKUP(GJ12,Points_Table_Modified,IF(HM12&gt;=6,8,HM12+2),FALSE),0),""),IF(GH12&lt;&gt;"",IF(AND(GJ12&lt;=10,GH12&gt;=$GI$92),HLOOKUP(GJ12,Points_Table,IF(HM12&gt;=6,8,HM12+2),FALSE),0),"")),"")</f>
        <v/>
      </c>
      <c r="GM12" s="53" t="str">
        <f>IF(GK12&lt;&gt;"",AVERAGE(IF(AND($G12="3",GK12&lt;&gt;""),HLOOKUP(GK12,Points_Table_Modified,IF(HM12&gt;=6,8,HM12+2),FALSE),IF(GK12&lt;&gt;"",HLOOKUP(GK12,Points_Table,IF(HM12&gt;=6,8,HM12+2),FALSE),"")),GL12),GL12)</f>
        <v/>
      </c>
      <c r="GN12" s="51" t="str">
        <f>IF(AND($G12="2",GH12&lt;&gt;""),GH12,"")</f>
        <v/>
      </c>
      <c r="GO12" s="52" t="str">
        <f>IF(AND(GH12&lt;&gt;"",$G12="2"),_xlfn.RANK.EQ(GH12,$GN$6:$GN$89),"")</f>
        <v/>
      </c>
      <c r="GP12" s="52" t="str">
        <f>IF(IF(GO12&lt;&gt;"",IF(MAX(COUNTIF($GO$6:$GO$89,$GO$6:$GO$89))&gt;1,"x",""),"")&lt;&gt;"",GO12+1,"")</f>
        <v/>
      </c>
      <c r="GQ12" s="54" t="str">
        <f>IF(GO12&lt;&gt;"",IF($G12="3",IF(GH12&lt;&gt;"",IF(AND(GO12&lt;=10,GH12&gt;=$GN$92),HLOOKUP(GO12,Points_Table_Modified,IF(HM12&gt;=6,8,HM12+2),FALSE),0),""),IF(GH12&lt;&gt;"",IF(AND(GO12&lt;=10,GH12&gt;=$GN$92),HLOOKUP(GO12,Points_Table,IF(HM12&gt;=6,8,HM12+2),FALSE),0),"")),"")</f>
        <v/>
      </c>
      <c r="GR12" s="53" t="str">
        <f>IF(GP12&lt;&gt;"",AVERAGE(IF(AND($G12="3",GP12&lt;&gt;""),HLOOKUP(GP12,Points_Table_Modified,IF(HM12&gt;=6,8,HM12+2),FALSE),IF(GP12&lt;&gt;"",HLOOKUP(GP12,Points_Table,IF(HM12&gt;=6,8,HM12+2),FALSE),"")),GQ12),GQ12)</f>
        <v/>
      </c>
      <c r="GS12" s="51" t="str">
        <f>IF(AND($G12="3",GH12&lt;&gt;""),GH12,"")</f>
        <v/>
      </c>
      <c r="GT12" s="52" t="str">
        <f>IF(AND(GH12&lt;&gt;"",$G12="3"),_xlfn.RANK.EQ(GH12,$GS$6:$GS$89),"")</f>
        <v/>
      </c>
      <c r="GU12" s="52" t="str">
        <f>IF(IF(GT12&lt;&gt;"",IF(MAX(COUNTIF($GT$6:$GT$89,$GT$6:$GT$89))&gt;1,"x",""),"")&lt;&gt;"",GT12+1,"")</f>
        <v/>
      </c>
      <c r="GV12" s="52" t="str">
        <f>IF(GT12&lt;&gt;"",IF($G12="3",IF(GH12&lt;&gt;"",IF(AND(GT12&lt;=20,GH12&gt;=$GS$92),HLOOKUP(GT12,Points_Table_Modified,IF(HM12&gt;=6,8,HM12+2),FALSE),0),""),IF(GH12&lt;&gt;"",IF(AND(GT12&lt;=10,GH12&gt;=$GS$92),HLOOKUP(GT12,Points_Table,IF(HM12&gt;=6,8,HM12+2),FALSE),0),"")),"")</f>
        <v/>
      </c>
      <c r="GW12" s="53" t="str">
        <f>IF(GU12&lt;&gt;"",AVERAGE(IF(AND($G12="3",GU12&lt;&gt;""),HLOOKUP(GU12,Points_Table_Modified,IF(HM12&gt;=6,8,HM12+2),FALSE),IF(GU12&lt;&gt;"",HLOOKUP(GU12,Points_Table,IF(HM12&gt;=6,8,HM12+2),FALSE),"")),GV12),GV12)</f>
        <v/>
      </c>
      <c r="GX12" s="51" t="str">
        <f>IF(AND($G12="4",GH12&lt;&gt;""),GH12,"")</f>
        <v/>
      </c>
      <c r="GY12" s="52" t="str">
        <f>IF(AND($GH12&lt;&gt;"",G12="4"),_xlfn.RANK.EQ(GH12,$GX$6:$GX$89),"")</f>
        <v/>
      </c>
      <c r="GZ12" s="52" t="str">
        <f>IF(IF(GY12&lt;&gt;"",IF(MAX(COUNTIF($GY$6:$GY$89,$GY$6:$GY$89))&gt;1,"x",""),"")&lt;&gt;"",GY12+1,"")</f>
        <v/>
      </c>
      <c r="HA12" s="52" t="str">
        <f>IF(GY12&lt;&gt;"",IF($G12="3",IF(GH12&lt;&gt;"",IF(AND(GY12&lt;=10,GH12&gt;=$GX$92),HLOOKUP(GY12,Points_Table_Modified,IF(HM12&gt;=6,8,HM12+2),FALSE),0),""),IF(GH12&lt;&gt;"",IF(AND(GY12&lt;=10,GH12&gt;=$GX$92),HLOOKUP(GY12,Points_Table,IF(HM12&gt;=6,8,HM12+2),FALSE),0),"")),"")</f>
        <v/>
      </c>
      <c r="HB12" s="53" t="str">
        <f>IF(GZ12&lt;&gt;"",AVERAGE(IF(AND($G12="3",GZ12&lt;&gt;""),HLOOKUP(GZ12,Points_Table_Modified,IF(HM12&gt;=6,8,HM12+2),FALSE),IF(GZ12&lt;&gt;"",HLOOKUP(GZ12,Points_Table,IF(HM12&gt;=6,8,HM12+2),FALSE),"")),HA12),HA12)</f>
        <v/>
      </c>
      <c r="HC12" s="51" t="str">
        <f>IF(AND($G12="5",GH12&lt;&gt;""),GH12,"")</f>
        <v/>
      </c>
      <c r="HD12" s="52" t="str">
        <f>IF(AND(GH12&lt;&gt;"",$G12="5"),_xlfn.RANK.EQ(GH12,$HC$6:$HC$89),"")</f>
        <v/>
      </c>
      <c r="HE12" s="52" t="str">
        <f>IF(IF(HD12&lt;&gt;"",IF(MAX(COUNTIF($HD$6:$HD$89,$HD$6:$HD$89))&gt;1,"x",""),"")&lt;&gt;"",HD12+1,"")</f>
        <v/>
      </c>
      <c r="HF12" s="52" t="str">
        <f>IF(HD12&lt;&gt;"",IF($G12="3",IF(GH12&lt;&gt;"",IF(AND(HD12&lt;=10,GH12&gt;=$HC$92),HLOOKUP(HD12,Points_Table_Modified,IF(HM12&gt;=6,8,HM12+2),FALSE),0),""),IF(GH12&lt;&gt;"",IF(AND(HD12&lt;=10,GH12&gt;=$HC$92),HLOOKUP(HD12,Points_Table,IF(HM12&gt;=6,8,HM12+2),FALSE),0),"")),"")</f>
        <v/>
      </c>
      <c r="HG12" s="53" t="str">
        <f>IF(HE12&lt;&gt;"",AVERAGE(IF(AND($G12="3",HE12&lt;&gt;""),HLOOKUP(HE12,Points_Table_Modified,IF(HM12&gt;=6,8,HM12+2),FALSE),IF(HE12&lt;&gt;"",HLOOKUP(HE12,Points_Table,IF(HM12&gt;=6,8,HM12+2),FALSE),"")),HF12),HF12)</f>
        <v/>
      </c>
      <c r="HH12" s="51" t="str">
        <f>IF(AND($G12="6",GH12&lt;&gt;""),GH12,"")</f>
        <v/>
      </c>
      <c r="HI12" s="52" t="str">
        <f>IF(AND(GH12&lt;&gt;"",$G12="6"),_xlfn.RANK.EQ(GH12,$HH$6:$HH$89),"")</f>
        <v/>
      </c>
      <c r="HJ12" s="52" t="str">
        <f>IF(IF(HI12&lt;&gt;"",IF(MAX(COUNTIF($HI$6:$HI$89,$HI$6:$HI$89))&gt;1,"x",""),"")&lt;&gt;"",HI12+1,"")</f>
        <v/>
      </c>
      <c r="HK12" s="52" t="str">
        <f>IF(HI12&lt;&gt;"",IF($G12="3",IF(GH12&lt;&gt;"",IF(AND(HI12&lt;=10,GH12&gt;=$HH$92),HLOOKUP(HI12,Points_Table_Modified,IF(HM12&gt;=6,8,HM12+2),FALSE),0),""),IF(GH12&lt;&gt;"",IF(AND(HI12&lt;=10,GH12&gt;=$HH$92),HLOOKUP(HI12,Points_Table,IF(HM12&gt;=6,8,HM12+2),FALSE),0),"")),"")</f>
        <v/>
      </c>
      <c r="HL12" s="53" t="str">
        <f>IF(HJ12&lt;&gt;"",AVERAGE(IF(AND($G12="3",HJ12&lt;&gt;""),HLOOKUP(HJ12,Points_Table_Modified,IF(HM12&gt;=6,8,HM12+2),FALSE),IF(HJ12&lt;&gt;"",HLOOKUP(HJ12,Points_Table,IF(HM12&gt;=6,8,HM12+2),FALSE),"")),HK12),HK12)</f>
        <v/>
      </c>
      <c r="HM12" s="57">
        <f>VLOOKUP($G12,Entries_D_Event,9,FALSE)</f>
        <v>0</v>
      </c>
      <c r="HN12" s="52" t="str">
        <f>CONCATENATE(HI12,HD12,GY12,GT12,GO12,GJ12)</f>
        <v/>
      </c>
      <c r="HO12" s="118" t="str">
        <f>IF(HN12&lt;&gt;"",IF(AND($G12="3",GH12&lt;&gt;""),10,IF(GH12&lt;&gt;"",5,"")),"")</f>
        <v/>
      </c>
      <c r="HP12" s="118">
        <f>_xlfn.NUMBERVALUE(IF(HN12&lt;&gt;"",CONCATENATE(HL12,HG12,HB12,GW12,GR12,GM12),""))</f>
        <v>0</v>
      </c>
      <c r="HQ12" s="56">
        <f>IFERROR(HO12+HP12,0)</f>
        <v>0</v>
      </c>
      <c r="HR12" s="90"/>
      <c r="HS12" s="52" t="str">
        <f>IF(AND($G12="1",HR12&lt;&gt;""),HR12,"")</f>
        <v/>
      </c>
      <c r="HT12" s="52" t="str">
        <f>IF(AND(HR12&lt;&gt;"",$G12="1"),_xlfn.RANK.EQ(HR12,$HS$6:$HS$89),"")</f>
        <v/>
      </c>
      <c r="HU12" s="52" t="str">
        <f>IF(IF(HT12&lt;&gt;"",IF(MAX(COUNTIF($HT$6:$HT$89,$HT$6:$HT$89))&gt;1,"x",""),"")&lt;&gt;"",HT12+1,"")</f>
        <v/>
      </c>
      <c r="HV12" s="52" t="str">
        <f>IF(HT12&lt;&gt;"",IF($G12="3",IF(HR12&lt;&gt;"",IF(AND(HT12&lt;=10,HR12&gt;=$HS$92),HLOOKUP(HT12,Points_Table_Modified,IF(IW12&gt;=6,8,IW12+2),FALSE),0),""),IF(HR12&lt;&gt;"",IF(AND(HT12&lt;=10,HR12&gt;=$HS$92),HLOOKUP(HT12,Points_Table,IF(IW12&gt;=6,8,IW12+2),FALSE),0),"")),"")</f>
        <v/>
      </c>
      <c r="HW12" s="53" t="str">
        <f>IF(HU12&lt;&gt;"",AVERAGE(IF(AND($G12="3",HU12&lt;&gt;""),HLOOKUP(HU12,Points_Table_Modified,IF(IW12&gt;=6,8,IW12+2),FALSE),IF(HU12&lt;&gt;"",HLOOKUP(HU12,Points_Table,IF(IW12&gt;=6,8,IW12+2),FALSE),"")),HV12),HV12)</f>
        <v/>
      </c>
      <c r="HX12" s="51" t="str">
        <f>IF(AND($G12="2",HR12&lt;&gt;""),HR12,"")</f>
        <v/>
      </c>
      <c r="HY12" s="52" t="str">
        <f>IF(AND(HR12&lt;&gt;"",$G12="2"),_xlfn.RANK.EQ(HR12,$HX$6:$HX$89),"")</f>
        <v/>
      </c>
      <c r="HZ12" s="52" t="str">
        <f>IF(IF(HY12&lt;&gt;"",IF(MAX(COUNTIF($HY$6:$HY$89,$HY$6:$HY$89))&gt;1,"x",""),"")&lt;&gt;"",HY12+1,"")</f>
        <v/>
      </c>
      <c r="IA12" s="54" t="str">
        <f>IF(HY12&lt;&gt;"",IF($G12="3",IF(HR12&lt;&gt;"",IF(AND(HY12&lt;=10,HR12&gt;=$HX$92),HLOOKUP(HY12,Points_Table_Modified,IF(IW12&gt;=6,8,IW12+2),FALSE),0),""),IF(HR12&lt;&gt;"",IF(AND(HY12&lt;=10,HR12&gt;=$HX$92),HLOOKUP(HY12,Points_Table,IF(IW12&gt;=6,8,IW12+2),FALSE),0),"")),"")</f>
        <v/>
      </c>
      <c r="IB12" s="53" t="str">
        <f>IF(HZ12&lt;&gt;"",AVERAGE(IF(AND($G12="3",HZ12&lt;&gt;""),HLOOKUP(HZ12,Points_Table_Modified,IF(IW12&gt;=6,8,IW12+2),FALSE),IF(HZ12&lt;&gt;"",HLOOKUP(HZ12,Points_Table,IF(IW12&gt;=6,8,IW12+2),FALSE),"")),IA12),IA12)</f>
        <v/>
      </c>
      <c r="IC12" s="51" t="str">
        <f>IF(AND($G12="3",HR12&lt;&gt;""),HR12,"")</f>
        <v/>
      </c>
      <c r="ID12" s="52" t="str">
        <f>IF(AND(HR12&lt;&gt;"",$G12="3"),_xlfn.RANK.EQ(HR12,$IC$6:$IC$89),"")</f>
        <v/>
      </c>
      <c r="IE12" s="52" t="str">
        <f>IF(IF(ID12&lt;&gt;"",IF(MAX(COUNTIF($ID$6:$ID$89,$ID$6:$ID$89))&gt;1,"x",""),"")&lt;&gt;"",ID12+1,"")</f>
        <v/>
      </c>
      <c r="IF12" s="52" t="str">
        <f>IF(ID12&lt;&gt;"",IF($G12="3",IF(HR12&lt;&gt;"",IF(AND(ID12&lt;=20,HR12&gt;=$IC$92),HLOOKUP(ID12,Points_Table_Modified,IF(IW12&gt;=6,8,IW12+2),FALSE),0),""),IF(HR12&lt;&gt;"",IF(AND(ID12&lt;=10,HR12&gt;=$IC$92),HLOOKUP(ID12,Points_Table,IF(IW12&gt;=6,8,IW12+2),FALSE),0),"")),"")</f>
        <v/>
      </c>
      <c r="IG12" s="53" t="str">
        <f>IF(IE12&lt;&gt;"",AVERAGE(IF(AND($G12="3",IE12&lt;&gt;""),HLOOKUP(IE12,Points_Table_Modified,IF(IW12&gt;=6,8,IW12+2),FALSE),IF(IE12&lt;&gt;"",HLOOKUP(IE12,Points_Table,IF(IW12&gt;=6,8,IW12+2),FALSE),"")),IF12),IF12)</f>
        <v/>
      </c>
      <c r="IH12" s="51" t="str">
        <f>IF(AND($G12="4",HR12&lt;&gt;""),HR12,"")</f>
        <v/>
      </c>
      <c r="II12" s="52" t="str">
        <f>IF(AND(HR12&lt;&gt;"",G12="4"),_xlfn.RANK.EQ(HR12,$IH$6:$IH$89),"")</f>
        <v/>
      </c>
      <c r="IJ12" s="52" t="str">
        <f>IF(IF(II12&lt;&gt;"",IF(MAX(COUNTIF($II$6:$II$89,$II$6:$II$89))&gt;1,"x",""),"")&lt;&gt;"",II12+1,"")</f>
        <v/>
      </c>
      <c r="IK12" s="52" t="str">
        <f>IF(II12&lt;&gt;"",IF($G12="3",IF(HR12&lt;&gt;"",IF(AND(II12&lt;=10,HR12&gt;=$IH$92),HLOOKUP(II12,Points_Table_Modified,IF(IW12&gt;=6,8,IW12+2),FALSE),0),""),IF(HR12&lt;&gt;"",IF(AND(II12&lt;=10,HR12&gt;=$IH$92),HLOOKUP(II12,Points_Table,IF(IW12&gt;=6,8,IW12+2),FALSE),0),"")),"")</f>
        <v/>
      </c>
      <c r="IL12" s="53" t="str">
        <f>IF(IJ12&lt;&gt;"",AVERAGE(IF(AND($G12="3",IJ12&lt;&gt;""),HLOOKUP(IJ12,Points_Table_Modified,IF(IW12&gt;=6,8,IW12+2),FALSE),IF(IJ12&lt;&gt;"",HLOOKUP(IJ12,Points_Table,IF(IW12&gt;=6,8,IW12+2),FALSE),"")),IK12),IK12)</f>
        <v/>
      </c>
      <c r="IM12" s="51" t="str">
        <f>IF(AND($G12="5",HR12&lt;&gt;""),HR12,"")</f>
        <v/>
      </c>
      <c r="IN12" s="52" t="str">
        <f>IF(AND(HR12&lt;&gt;"",$G12="5"),_xlfn.RANK.EQ(HR12,$IM$6:$IM$89),"")</f>
        <v/>
      </c>
      <c r="IO12" s="52" t="str">
        <f>IF(IF(IN12&lt;&gt;"",IF(MAX(COUNTIF($IN$6:$IN$89,$IN$6:$IN$89))&gt;1,"x",""),"")&lt;&gt;"",IN12+1,"")</f>
        <v/>
      </c>
      <c r="IP12" s="52" t="str">
        <f>IF(IN12&lt;&gt;"",IF($G12="3",IF(HR12&lt;&gt;"",IF(AND(IN12&lt;=10,HR12&gt;=$IM$92),HLOOKUP(IN12,Points_Table_Modified,IF(IW12&gt;=6,8,IW12+2),FALSE),0),""),IF(HR12&lt;&gt;"",IF(AND(IN12&lt;=10,HR12&gt;=$IM$92),HLOOKUP(IN12,Points_Table,IF(IW12&gt;=6,8,IW12+2),FALSE),0),"")),"")</f>
        <v/>
      </c>
      <c r="IQ12" s="53" t="str">
        <f>IF(IO12&lt;&gt;"",AVERAGE(IF(AND($G12="3",IO12&lt;&gt;""),HLOOKUP(IO12,Points_Table_Modified,IF(IW12&gt;=6,8,IW12+2),FALSE),IF(IO12&lt;&gt;"",HLOOKUP(IO12,Points_Table,IF(IW12&gt;=6,8,IW12+2),FALSE),"")),IP12),IP12)</f>
        <v/>
      </c>
      <c r="IR12" s="51" t="str">
        <f>IF(AND($G12="6",HR12&lt;&gt;""),HR12,"")</f>
        <v/>
      </c>
      <c r="IS12" s="52" t="str">
        <f>IF(AND(HR12&lt;&gt;"",$G12="6"),_xlfn.RANK.EQ(HR12,$IR$6:$IR$89),"")</f>
        <v/>
      </c>
      <c r="IT12" s="52" t="str">
        <f>IF(IF(IS12&lt;&gt;"",IF(MAX(COUNTIF($IS$6:$IS$89,$IS$6:$IS$89))&gt;1,"x",""),"")&lt;&gt;"",IS12+1,"")</f>
        <v/>
      </c>
      <c r="IU12" s="52" t="str">
        <f>IF(IS12&lt;&gt;"",IF($G12="3",IF(HR12&lt;&gt;"",IF(AND(IS12&lt;=10,HR12&gt;=$IR$92),HLOOKUP(IS12,Points_Table_Modified,IF(IW12&gt;=6,8,IW12+2),FALSE),0),""),IF(HR12&lt;&gt;"",IF(AND(IS12&lt;=10,HR12&gt;=$IR$92),HLOOKUP(IS12,Points_Table,IF(IW12&gt;=6,8,IW12+2),FALSE),0),"")),"")</f>
        <v/>
      </c>
      <c r="IV12" s="53" t="str">
        <f>IF(IT12&lt;&gt;"",AVERAGE(IF(AND($G12="3",IT12&lt;&gt;""),HLOOKUP(IT12,Points_Table_Modified,IF(IW12&gt;=6,8,IW12+2),FALSE),IF(IT12&lt;&gt;"",HLOOKUP(IT12,Points_Table,IF(IW12&gt;=6,8,IW12+2),FALSE),"")),IU12),IU12)</f>
        <v/>
      </c>
      <c r="IW12" s="57">
        <f>VLOOKUP($G12,Entries_D_Event,10,FALSE)</f>
        <v>0</v>
      </c>
      <c r="IX12" s="52" t="str">
        <f>CONCATENATE(IS12,IN12,II12,ID12,HY12,HT12)</f>
        <v/>
      </c>
      <c r="IY12" s="118" t="str">
        <f>IF(IX12&lt;&gt;"",IF(AND($G12="3",HR12&lt;&gt;""),10,IF(HR12&lt;&gt;"",5,"")),"")</f>
        <v/>
      </c>
      <c r="IZ12" s="118">
        <f>_xlfn.NUMBERVALUE(IF(IX12&lt;&gt;"",CONCATENATE(IV12,IQ12,IL12,IG12,IB12,HW12),""))</f>
        <v>0</v>
      </c>
      <c r="JA12" s="56">
        <f>IFERROR(IY12+IZ12,0)</f>
        <v>0</v>
      </c>
      <c r="JB12" s="90"/>
      <c r="JC12" s="52" t="str">
        <f>IF(AND($G12="1",JB12&lt;&gt;""),JB12,"")</f>
        <v/>
      </c>
      <c r="JD12" s="52" t="str">
        <f>IF(AND(JB12&lt;&gt;"",$G12="1"),_xlfn.RANK.EQ(JB12,$JC$6:$JC$89),"")</f>
        <v/>
      </c>
      <c r="JE12" s="52" t="str">
        <f>IF(IF(JD12&lt;&gt;"",IF(MAX(COUNTIF($JD$6:$JD$89,$JD$6:$JD$89))&gt;1,"x",""),"")&lt;&gt;"",JD12+1,"")</f>
        <v/>
      </c>
      <c r="JF12" s="52" t="str">
        <f>IF(JD12&lt;&gt;"",IF($G12="3",IF(JB12&lt;&gt;"",IF(AND(JD12&lt;=10,JB12&gt;=$JC$92),HLOOKUP(JD12,Points_Table_Modified,IF(KG12&gt;=6,8,KG12+2),FALSE),0),""),IF(JB12&lt;&gt;"",IF(AND(JD12&lt;=10,JB12&gt;=$JC$92),HLOOKUP(JD12,Points_Table,IF(KG12&gt;=6,8,KG12+2),FALSE),0),"")),"")</f>
        <v/>
      </c>
      <c r="JG12" s="53" t="str">
        <f>IF(JE12&lt;&gt;"",AVERAGE(IF(AND($G12="3",JE12&lt;&gt;""),HLOOKUP(JE12,Points_Table_Modified,IF(KG12&gt;=6,8,KG12+2),FALSE),IF(JE12&lt;&gt;"",HLOOKUP(JE12,Points_Table,IF(KG12&gt;=6,8,KG12+2),FALSE),"")),JF12),JF12)</f>
        <v/>
      </c>
      <c r="JH12" s="51" t="str">
        <f>IF(AND($G12="2",JB12&lt;&gt;""),JB12,"")</f>
        <v/>
      </c>
      <c r="JI12" s="52" t="str">
        <f>IF(AND(JB12&lt;&gt;"",$G12="2"),_xlfn.RANK.EQ(JB12,$JH$6:$JH$89),"")</f>
        <v/>
      </c>
      <c r="JJ12" s="52" t="str">
        <f>IF(IF(JI12&lt;&gt;"",IF(MAX(COUNTIF($JI$6:$JI$89,$JI$6:$JI$89))&gt;1,"x",""),"")&lt;&gt;"",JI12+1,"")</f>
        <v/>
      </c>
      <c r="JK12" s="54" t="str">
        <f>IF(JI12&lt;&gt;"",IF($G12="3",IF(JB12&lt;&gt;"",IF(AND(JI12&lt;=10,JB12&gt;=$JH$92),HLOOKUP(JI12,Points_Table_Modified,IF(KG12&gt;=6,8,KG12+2),FALSE),0),""),IF(JB12&lt;&gt;"",IF(AND(JI12&lt;=10,JB12&gt;=$JH$92),HLOOKUP(JI12,Points_Table,IF(KG12&gt;=6,8,KG12+2),FALSE),0),"")),"")</f>
        <v/>
      </c>
      <c r="JL12" s="53" t="str">
        <f>IF(JJ12&lt;&gt;"",AVERAGE(IF(AND($G12="3",JJ12&lt;&gt;""),HLOOKUP(JJ12,Points_Table_Modified,IF(KG12&gt;=6,8,KG12+2),FALSE),IF(JJ12&lt;&gt;"",HLOOKUP(JJ12,Points_Table,IF(KG12&gt;=6,8,KG12+2),FALSE),"")),JK12),JK12)</f>
        <v/>
      </c>
      <c r="JM12" s="51" t="str">
        <f>IF(AND($G12="3",JB12&lt;&gt;""),JB12,"")</f>
        <v/>
      </c>
      <c r="JN12" s="52" t="str">
        <f>IF(AND(JB12&lt;&gt;"",$G12="3"),_xlfn.RANK.EQ(JB12,$JM$6:$JM$89),"")</f>
        <v/>
      </c>
      <c r="JO12" s="52" t="str">
        <f>IF(IF(JN12&lt;&gt;"",IF(MAX(COUNTIF($JN$6:$JN$89,$JN$6:$JN$89))&gt;1,"x",""),"")&lt;&gt;"",JN12+1,"")</f>
        <v/>
      </c>
      <c r="JP12" s="52" t="str">
        <f>IF(JN12&lt;&gt;"",IF($G12="3",IF(JB12&lt;&gt;"",IF(AND(JN12&lt;=20,JB12&gt;=$JM$92),HLOOKUP(JN12,Points_Table_Modified,IF(KG12&gt;=6,8,KG12+2),FALSE),0),""),IF(JB12&lt;&gt;"",IF(AND(JN12&lt;=10,JB12&gt;=$JM$92),HLOOKUP(JN12,Points_Table,IF(KG12&gt;=6,8,KG12+2),FALSE),0),"")),"")</f>
        <v/>
      </c>
      <c r="JQ12" s="53" t="str">
        <f>IF(JO12&lt;&gt;"",AVERAGE(IF(AND($G12="3",JO12&lt;&gt;""),HLOOKUP(JO12,Points_Table_Modified,IF(KG12&gt;=6,8,KG12+2),FALSE),IF(JO12&lt;&gt;"",HLOOKUP(JO12,Points_Table,IF(KG12&gt;=6,8,KG12+2),FALSE),"")),JP12),JP12)</f>
        <v/>
      </c>
      <c r="JR12" s="51" t="str">
        <f>IF(AND($G12="4",JB12&lt;&gt;""),JB12,"")</f>
        <v/>
      </c>
      <c r="JS12" s="52" t="str">
        <f>IF(AND(JB12&lt;&gt;"",G12="4"),_xlfn.RANK.EQ(JB12,$JR$6:$JR$89),"")</f>
        <v/>
      </c>
      <c r="JT12" s="52" t="str">
        <f>IF(IF(JS12&lt;&gt;"",IF(MAX(COUNTIF($JS$6:$JS$89,$JS$6:$JS$89))&gt;1,"x",""),"")&lt;&gt;"",JS12+1,"")</f>
        <v/>
      </c>
      <c r="JU12" s="52" t="str">
        <f>IF(JS12&lt;&gt;"",IF($G12="3",IF(JB12&lt;&gt;"",IF(AND(JS12&lt;=10,JB12&gt;=$JR$92),HLOOKUP(JS12,Points_Table_Modified,IF(KG12&gt;=6,8,KG12+2),FALSE),0),""),IF(JB12&lt;&gt;"",IF(AND(JS12&lt;=10,JB12&gt;=$JR$92),HLOOKUP(JS12,Points_Table,IF(KG12&gt;=6,8,KG12+2),FALSE),0),"")),"")</f>
        <v/>
      </c>
      <c r="JV12" s="53" t="str">
        <f>IF(JT12&lt;&gt;"",AVERAGE(IF(AND($G12="3",JT12&lt;&gt;""),HLOOKUP(JT12,Points_Table_Modified,IF(KG12&gt;=6,8,KG12+2),FALSE),IF(JT12&lt;&gt;"",HLOOKUP(JT12,Points_Table,IF(KG12&gt;=6,8,KG12+2),FALSE),"")),JU12),JU12)</f>
        <v/>
      </c>
      <c r="JW12" s="51" t="str">
        <f>IF(AND($G12="5",JB12&lt;&gt;""),JB12,"")</f>
        <v/>
      </c>
      <c r="JX12" s="52" t="str">
        <f>IF(AND(JB12&lt;&gt;"",$G12="5"),_xlfn.RANK.EQ(JB12,$JW$6:$JW$89),"")</f>
        <v/>
      </c>
      <c r="JY12" s="52" t="str">
        <f>IF(IF(JX12&lt;&gt;"",IF(MAX(COUNTIF($JX$6:$JX$89,$JX$6:$JX$89))&gt;1,"x",""),"")&lt;&gt;"",JX12+1,"")</f>
        <v/>
      </c>
      <c r="JZ12" s="52" t="str">
        <f>IF(JX12&lt;&gt;"",IF($G12="3",IF(JB12&lt;&gt;"",IF(AND(JX12&lt;=10,JB12&gt;=$JW$92),HLOOKUP(JX12,Points_Table_Modified,IF(KG12&gt;=6,8,KG12+2),FALSE),0),""),IF(JB12&lt;&gt;"",IF(AND(JX12&lt;=10,JB12&gt;=$JW$92),HLOOKUP(JX12,Points_Table,IF(KG12&gt;=6,8,KG12+2),FALSE),0),"")),"")</f>
        <v/>
      </c>
      <c r="KA12" s="53" t="str">
        <f>IF(JY12&lt;&gt;"",AVERAGE(IF(AND($G12="3",JY12&lt;&gt;""),HLOOKUP(JY12,Points_Table_Modified,IF(KG12&gt;=6,8,KG12+2),FALSE),IF(JY12&lt;&gt;"",HLOOKUP(JY12,Points_Table,IF(KG12&gt;=6,8,KG12+2),FALSE),"")),JZ12),JZ12)</f>
        <v/>
      </c>
      <c r="KB12" s="51" t="str">
        <f>IF(AND($G12="6",JB12&lt;&gt;""),JB12,"")</f>
        <v/>
      </c>
      <c r="KC12" s="52" t="str">
        <f>IF(AND(JB12&lt;&gt;"",$G12="6"),_xlfn.RANK.EQ(JB12,$KB$6:$KB$89),"")</f>
        <v/>
      </c>
      <c r="KD12" s="52" t="str">
        <f>IF(IF(KC12&lt;&gt;"",IF(MAX(COUNTIF($KC$6:$KC$89,$KC$6:$KC$89))&gt;1,"x",""),"")&lt;&gt;"",KC12+1,"")</f>
        <v/>
      </c>
      <c r="KE12" s="52" t="str">
        <f>IF(KC12&lt;&gt;"",IF($G12="3",IF(JB12&lt;&gt;"",IF(AND(KC12&lt;=10,JB12&gt;=$KB$92),HLOOKUP(KC12,Points_Table_Modified,IF(KG12&gt;=6,8,KG12+2),FALSE),0),""),IF(JB12&lt;&gt;"",IF(AND(KC12&lt;=10,JB12&gt;=$KB$92),HLOOKUP(KC12,Points_Table,IF(KG12&gt;=6,8,KG12+2),FALSE),0),"")),"")</f>
        <v/>
      </c>
      <c r="KF12" s="53" t="str">
        <f>IF(KD12&lt;&gt;"",AVERAGE(IF(AND($G12="3",KD12&lt;&gt;""),HLOOKUP(KD12,Points_Table_Modified,IF(KG12&gt;=6,8,KG12+2),FALSE),IF(KD12&lt;&gt;"",HLOOKUP(KD12,Points_Table,IF(KG12&gt;=6,8,KG12+2),FALSE),"")),KE12),KE12)</f>
        <v/>
      </c>
      <c r="KG12" s="57">
        <f>VLOOKUP($G12,Entries_D_Event,11,FALSE)</f>
        <v>0</v>
      </c>
      <c r="KH12" s="52" t="str">
        <f>CONCATENATE(KC12,JX12,JS12,JN12,JI12,JD12)</f>
        <v/>
      </c>
      <c r="KI12" s="118" t="str">
        <f>IF(KH12&lt;&gt;"",IF(AND($G12="3",JB12&lt;&gt;""),10,IF(JB12&lt;&gt;"",5,"")),"")</f>
        <v/>
      </c>
      <c r="KJ12" s="118">
        <f>_xlfn.NUMBERVALUE(IF(KH12&lt;&gt;"",CONCATENATE(KF12,KA12,JV12,JQ12,JL12,JG12),""))</f>
        <v>0</v>
      </c>
      <c r="KK12" s="56">
        <f>IFERROR(KI12+KJ12,0)</f>
        <v>0</v>
      </c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</row>
    <row r="13" spans="1:358" s="1" customFormat="1" x14ac:dyDescent="0.25">
      <c r="A13" s="35"/>
      <c r="B13" s="45">
        <v>8</v>
      </c>
      <c r="C13" s="189" t="s">
        <v>154</v>
      </c>
      <c r="D13" s="47"/>
      <c r="E13" s="50"/>
      <c r="F13" s="109">
        <v>103</v>
      </c>
      <c r="G13" s="49" t="s">
        <v>56</v>
      </c>
      <c r="H13" s="50" t="str">
        <f>VLOOKUP($G13,Class_Description,2)</f>
        <v>Top Truck</v>
      </c>
      <c r="I13" s="187">
        <f>AS13+CC13+DM13+EW13+GG13+HQ13+JA13+KK13</f>
        <v>17</v>
      </c>
      <c r="J13" s="115">
        <v>227</v>
      </c>
      <c r="K13" s="102">
        <f>IF(AND(J13&lt;&gt;"",$G13="1"),J13,"")</f>
        <v>227</v>
      </c>
      <c r="L13" s="103">
        <f>IF(AND(J13&lt;&gt;"",$G13="1"),_xlfn.RANK.EQ(J13,$K$6:$K$89),"")</f>
        <v>5</v>
      </c>
      <c r="M13" s="103" t="str">
        <f>IF(G13="6",IF(IF(L13&lt;&gt;"",IF(MAX(COUNTIF($L$6:$L$89,$L$6:$L$89))&gt;1,"x",""),"")&lt;&gt;"",L13+1,""),IF(K13=0,"",IF(IF(L13&lt;&gt;"",IF(MAX(COUNTIF($L$6:$L$89,$L$6:$L$89))&gt;1,"x",""),"")&lt;&gt;"",L13+1,"")))</f>
        <v/>
      </c>
      <c r="N13" s="103">
        <f>IF(L13&lt;&gt;"",IF($G13="3",IF(AND(L13&lt;=20,J13&gt;=$K$92),HLOOKUP(L13,Points_Table_Modified,IF(AO13&gt;=6,8,AO13+2),FALSE),0),IF(AND(L13&lt;=10,J13&gt;=$K$92),HLOOKUP(L13,Points_Table,IF(AO13&gt;=6,8,AO13+2),FALSE),0)),"")</f>
        <v>12</v>
      </c>
      <c r="O13" s="103">
        <f>IF(M13&lt;&gt;"",AVERAGE(IF(AND($G13="3",M13&lt;&gt;""),HLOOKUP(M13,Points_Table_Modified,IF(AO13&gt;=6,8,AO13+2),FALSE),IF(M13&lt;&gt;"",HLOOKUP(M13,Points_Table,IF(AO13&gt;=6,8,AO13+2),FALSE),"")),N13),N13)</f>
        <v>12</v>
      </c>
      <c r="P13" s="102" t="str">
        <f>IF(AND(J13&lt;&gt;"",$G13="2"),J13,"")</f>
        <v/>
      </c>
      <c r="Q13" s="103" t="str">
        <f>IF(AND(J13&lt;&gt;"",$G13="2"),_xlfn.RANK.EQ(J13,$P$6:$P$89),"")</f>
        <v/>
      </c>
      <c r="R13" s="103" t="str">
        <f>IF(G13="6",IF(IF(Q13&lt;&gt;"",IF(MAX(COUNTIF($Q$6:$Q$89,$Q$6:$Q$89))&gt;1,"x",""),"")&lt;&gt;"",Q13+1,""),IF(P13=0,"",IF(IF(Q13&lt;&gt;"",IF(MAX(COUNTIF($Q$6:$Q$89,$Q$6:$Q$89))&gt;1,"x",""),"")&lt;&gt;"",Q13+1,"")))</f>
        <v/>
      </c>
      <c r="S13" s="103" t="str">
        <f>IF(Q13&lt;&gt;"",IF($G13="3",IF(J13&lt;&gt;"",IF(AND(Q13&lt;=10,J13&gt;=$P$92),HLOOKUP(Q13,Points_Table_Modified,IF(AO13&gt;=6,8,AO13+2),FALSE),0),""),IF(J13&lt;&gt;"",IF(AND(Q13&lt;=10,J13&gt;=$P$92),HLOOKUP(Q13,Points_Table,IF(AO13&gt;=6,8,AO13+2),FALSE),0),"")),"")</f>
        <v/>
      </c>
      <c r="T13" s="103" t="str">
        <f>IF(R13&lt;&gt;"",AVERAGE(IF(AND($G13="3",R13&lt;&gt;""),HLOOKUP(R13,Points_Table_Modified,IF(AO13&gt;=6,8,AO13+2),FALSE),IF(R13&lt;&gt;"",HLOOKUP(R13,Points_Table,IF(AO13&gt;=6,8,AO13+2),FALSE),"")),S13),S13)</f>
        <v/>
      </c>
      <c r="U13" s="102" t="str">
        <f>IF(AND(J13&lt;&gt;"",$G13="3"),J13,"")</f>
        <v/>
      </c>
      <c r="V13" s="103" t="str">
        <f>IF(AND(J13&lt;&gt;"",$G13="3"),_xlfn.RANK.EQ(J13,$U$6:$U$89),"")</f>
        <v/>
      </c>
      <c r="W13" s="103" t="str">
        <f>IF(G13="6",IF(IF(V13&lt;&gt;"",IF(MAX(COUNTIF($V$6:$V$89,$V$6:$V$89))&gt;1,"x",""),"")&lt;&gt;"",V13+1,""),IF(U13=0,"",IF(IF(V13&lt;&gt;"",IF(MAX(COUNTIF($V$6:$V$89,$V$6:$V$89))&gt;1,"x",""),"")&lt;&gt;"",V13+1,"")))</f>
        <v/>
      </c>
      <c r="X13" s="103" t="str">
        <f>IF(V13&lt;&gt;"",IF($G13="3",IF(J13&lt;&gt;"",IF(AND(V13&lt;=20,J13&gt;=$U$92),HLOOKUP(V13,Points_Table_Modified,IF(AO13&gt;=6,8,AO13+2),FALSE),0),""),IF(J13&lt;&gt;"",IF(AND(V13&lt;=10,$J13&gt;=$U$92),HLOOKUP(V13,Points_Table,IF(AO13&gt;=6,8,AO13+2),FALSE),0),"")),"")</f>
        <v/>
      </c>
      <c r="Y13" s="103" t="str">
        <f>IF(W13&lt;&gt;"",AVERAGE(IF(AND($G13="3",W13&lt;&gt;""),HLOOKUP(W13,Points_Table_Modified,IF(AO13&gt;=6,8,AO13+2),FALSE),IF(W13&lt;&gt;"",HLOOKUP(W13,Points_Table,IF(AO13&gt;=6,8,AO13+2),FALSE),"")),X13),X13)</f>
        <v/>
      </c>
      <c r="Z13" s="102" t="str">
        <f>IF(AND(J13&lt;&gt;"",$G13="4"),J13,"")</f>
        <v/>
      </c>
      <c r="AA13" s="103" t="str">
        <f>IF(AND($J13&lt;&gt;"",G13="4"),_xlfn.RANK.EQ(J13,$Z$6:$Z$89),"")</f>
        <v/>
      </c>
      <c r="AB13" s="103" t="str">
        <f>IF($G13="6",IF(IF(AA13&lt;&gt;"",IF(MAX(COUNTIF($AA$6:$AA$89,$AA$6:$AA$89))&gt;1,"x",""),"")&lt;&gt;"",AA13+1,""),IF(Z13=0,"",IF(IF(AA13&lt;&gt;"",IF(MAX(COUNTIF($AA$6:$AA$89,$AA$6:$AA$89))&gt;1,"x",""),"")&lt;&gt;"",AA13+1,"")))</f>
        <v/>
      </c>
      <c r="AC13" s="103" t="str">
        <f>IF(AA13&lt;&gt;"",IF($G13="3",IF(J13&lt;&gt;"",IF(AND(AA13&lt;=10,J13&gt;=$Z$92),HLOOKUP(AA13,Points_Table_Modified,IF(AO13&gt;=6,8,AO13+2),FALSE),0),""),IF(J13&lt;&gt;"",IF(AND(AA13&lt;=10,J13&gt;=$Z$92),HLOOKUP(AA13,Points_Table,IF(AO13&gt;=6,8,AO13+2),FALSE),0),"")),"")</f>
        <v/>
      </c>
      <c r="AD13" s="103" t="str">
        <f>IF(AB13&lt;&gt;"",AVERAGE(IF(AND($G13="3",AB13&lt;&gt;""),HLOOKUP(AB13,Points_Table_Modified,IF(AO13&gt;=6,8,AO13+2),FALSE),IF(AB13&lt;&gt;"",HLOOKUP(AB13,Points_Table,IF(AO13&gt;=6,8,AO13+2),FALSE),"")),AC13),AC13)</f>
        <v/>
      </c>
      <c r="AE13" s="102" t="str">
        <f>IF(AND(J13&lt;&gt;"",$G13="5"),J13,"")</f>
        <v/>
      </c>
      <c r="AF13" s="103" t="str">
        <f>IF(AND(J13&lt;&gt;"",$G13="5"),_xlfn.RANK.EQ(J13,$AE$6:$AE$89),"")</f>
        <v/>
      </c>
      <c r="AG13" s="103" t="str">
        <f>IF($G13="6",IF(IF(AF13&lt;&gt;"",IF(MAX(COUNTIF($AF$6:$AF$89,$AF$6:$AF$89))&gt;1,"x",""),"")&lt;&gt;"",AF13+1,""),IF(AE13=0,"",IF(IF(AF13&lt;&gt;"",IF(MAX(COUNTIF($AF$6:$AF$89,$AF$6:$AF$89))&gt;1,"x",""),"")&lt;&gt;"",AF13+1,"")))</f>
        <v/>
      </c>
      <c r="AH13" s="103" t="str">
        <f>IF(AF13&lt;&gt;"",IF($G13="3",IF(J13&lt;&gt;"",IF(AND(AF13&lt;=10,J13&gt;=$AE$92),HLOOKUP(AF13,Points_Table_Modified,IF(AO13&gt;=6,8,AO13+2),FALSE),0),""),IF(J13&lt;&gt;"",IF(AND(AF13&lt;=10,J13&gt;=$AE$92),HLOOKUP(AF13,Points_Table,IF(AO13&gt;=6,8,AO13+2),FALSE),0),"")),"")</f>
        <v/>
      </c>
      <c r="AI13" s="103" t="str">
        <f>IF(AG13&lt;&gt;"",AVERAGE(IF(AND($G13="3",AG13&lt;&gt;""),HLOOKUP(AG13,Points_Table_Modified,IF(AO13&gt;=6,8,AO13+2),FALSE),IF(AG13&lt;&gt;"",HLOOKUP(AG13,Points_Table,IF(AO13&gt;=6,8,AO13+2),FALSE),"")),AH13),AH13)</f>
        <v/>
      </c>
      <c r="AJ13" s="102" t="str">
        <f>IF(AND(J13&lt;&gt;"",$G13="6"),J13,"")</f>
        <v/>
      </c>
      <c r="AK13" s="103" t="str">
        <f>IF(AND(J13&lt;&gt;"",$G13="6"),_xlfn.RANK.EQ(J13,$AJ$6:$AJ$89),"")</f>
        <v/>
      </c>
      <c r="AL13" s="103" t="str">
        <f>IF(G13="6",IF(IF(AK13&lt;&gt;"",IF(MAX(COUNTIF($AK$6:$AK$89,$AK$6:$AK$89))&gt;1,"x",""),"")&lt;&gt;"",AK13+1,""),IF(AJ13=0,"",IF(IF(AK13&lt;&gt;"",IF(MAX(COUNTIF($AK$6:$AK$89,$AK$6:$AK$89))&gt;1,"x",""),"")&lt;&gt;"",AK13+1,"")))</f>
        <v/>
      </c>
      <c r="AM13" s="103" t="str">
        <f>IF(AK13&lt;&gt;"",IF($G13="3",IF(J13&lt;&gt;"",IF(AND(AK13&lt;=10,J13&gt;=$AJ$92),HLOOKUP(AK13,Points_Table_Modified,IF(AO13&gt;=6,8,AO13+2),FALSE),0),""),IF(J13&lt;&gt;"",IF(AND(AK13&lt;=10,J13&gt;=$AJ$92),HLOOKUP(AK13,Points_Table,IF(AO13&gt;=6,8,AO13+2),FALSE),0),"")),"")</f>
        <v/>
      </c>
      <c r="AN13" s="136" t="str">
        <f>IF(AL13&lt;&gt;"",AVERAGE(IF(AND($G13="3",AL13&lt;&gt;""),HLOOKUP(AL13,Points_Table_Modified,IF(AO13&gt;=6,8,AO13+2),FALSE),IF(AL13&lt;&gt;"",HLOOKUP(AL13,Points_Table,IF(AO13&gt;=6,8,AO13+2),FALSE),"")),AM13),AM13)</f>
        <v/>
      </c>
      <c r="AO13" s="55">
        <f>VLOOKUP($G13,Entries_D_Event,4,FALSE)</f>
        <v>6</v>
      </c>
      <c r="AP13" s="52" t="str">
        <f>CONCATENATE(AK13,AF13,AA13,V13,Q13,L13)</f>
        <v>5</v>
      </c>
      <c r="AQ13" s="118">
        <f>IF(AP13&lt;&gt;"",IF(AND($G13="3",J13&lt;&gt;""),10,IF(J13&lt;&gt;"",5,"")),"")</f>
        <v>5</v>
      </c>
      <c r="AR13" s="118">
        <f>_xlfn.NUMBERVALUE(IF(AP13&lt;&gt;"",CONCATENATE(AN13,AI13,AD13,Y13,T13,O13),""))</f>
        <v>12</v>
      </c>
      <c r="AS13" s="56">
        <f>IFERROR(AQ13+AR13,0)</f>
        <v>17</v>
      </c>
      <c r="AT13" s="90"/>
      <c r="AU13" s="54" t="str">
        <f>IF(AND(AT13&lt;&gt;"",$G13="1"),AT13,"")</f>
        <v/>
      </c>
      <c r="AV13" s="52" t="str">
        <f>IF(AND(AT13&lt;&gt;"",$G13="1"),_xlfn.RANK.EQ(AT13,$AU$6:$AU$89),"")</f>
        <v/>
      </c>
      <c r="AW13" s="52" t="str">
        <f>IF(IF(AV13&lt;&gt;"",IF(MAX(COUNTIF($AV$6:$AV$89,$AV$6:$AV$89))&gt;1,"x",""),"")&lt;&gt;"",AV13+1,"")</f>
        <v/>
      </c>
      <c r="AX13" s="52" t="str">
        <f>IF(AV13&lt;&gt;"",IF($G13="3",IF(AT13&lt;&gt;"",IF(AND(AV13&lt;=10,AT13&gt;=$AU$92),HLOOKUP(AV13,Points_Table_Modified,IF(BY13&gt;=6,8,BY13+2),FALSE),0),""),IF(AT13&lt;&gt;"",IF(AND(AV13&lt;=10,AT13&gt;=$AU$92),HLOOKUP(AV13,Points_Table,IF(BY13&gt;=6,8,BY13+2),FALSE),0),"")),"")</f>
        <v/>
      </c>
      <c r="AY13" s="53" t="str">
        <f>IF(AW13&lt;&gt;"",AVERAGE(IF(AND($G13="3",AW13&lt;&gt;""),HLOOKUP(AW13,Points_Table_Modified,IF(BY13&gt;=6,8,BY13+2),FALSE),IF(AW13&lt;&gt;"",HLOOKUP(AW13,Points_Table,IF(BY13&gt;=6,8,BY13+2),FALSE),"")),AX13),AX13)</f>
        <v/>
      </c>
      <c r="AZ13" s="51" t="str">
        <f>IF(AND($G13="2",AT13&lt;&gt;""),AT13,"")</f>
        <v/>
      </c>
      <c r="BA13" s="52" t="str">
        <f>IF(AND(AT13&lt;&gt;"",$G13="2"),_xlfn.RANK.EQ(AT13,$AZ$6:$AZ$89),"")</f>
        <v/>
      </c>
      <c r="BB13" s="52" t="str">
        <f>IF(IF(BA13&lt;&gt;"",IF(MAX(COUNTIF($BA$6:$BA$89,$BA$6:$BA$89))&gt;1,"x",""),"")&lt;&gt;"",BA13+1,"")</f>
        <v/>
      </c>
      <c r="BC13" s="54" t="str">
        <f>IF(BA13&lt;&gt;"",IF($G13="3",IF(AT13&lt;&gt;"",IF(AND(BA13&lt;=10,AT13&gt;=$AZ$92),HLOOKUP(BA13,Points_Table_Modified,IF(BY13&gt;=6,8,BY13+2),FALSE),0),""),IF(AT13&lt;&gt;"",IF(AND(BA13&lt;=10,AT13&gt;=$AZ$92),HLOOKUP(BA13,Points_Table,IF(BY13&gt;=6,8,BY13+2),FALSE),0),"")),"")</f>
        <v/>
      </c>
      <c r="BD13" s="53" t="str">
        <f>IF(BB13&lt;&gt;"",AVERAGE(IF(AND($G13="3",BB13&lt;&gt;""),HLOOKUP(BB13,Points_Table_Modified,IF(BY13&gt;=6,8,BY13+2),FALSE),IF(BB13&lt;&gt;"",HLOOKUP(BB13,Points_Table,IF(BY13&gt;=6,8,BY13+2),FALSE),"")),BC13),BC13)</f>
        <v/>
      </c>
      <c r="BE13" s="51" t="str">
        <f>IF(AND($G13="3",AT13&lt;&gt;""),AT13,"")</f>
        <v/>
      </c>
      <c r="BF13" s="52" t="str">
        <f>IF(AND(AT13&lt;&gt;"",$G13="3"),_xlfn.RANK.EQ(AT13,$BE$6:$BE$89),"")</f>
        <v/>
      </c>
      <c r="BG13" s="52" t="str">
        <f>IF(IF(BF13&lt;&gt;"",IF(MAX(COUNTIF($BF$6:$BF$89,$BF$6:$BF$89))&gt;1,"x",""),"")&lt;&gt;"",BF13+1,"")</f>
        <v/>
      </c>
      <c r="BH13" s="52" t="str">
        <f>IF(BF13&lt;&gt;"",IF($G13="3",IF(AT13&lt;&gt;"",IF(AND(BF13&lt;=20,AT13&gt;=$BE$92),HLOOKUP(BF13,Points_Table_Modified,IF(BY13&gt;=6,8,BY13+2),FALSE),0),""),IF(AT13&lt;&gt;"",IF(AND(BF13&lt;=10,AT13&gt;=$BE$92),HLOOKUP(BF13,Points_Table,IF(BY13&gt;=6,8,BY13+2),FALSE),0),"")),"")</f>
        <v/>
      </c>
      <c r="BI13" s="53" t="str">
        <f>IF(BG13&lt;&gt;"",AVERAGE(IF(AND($G13="3",BG13&lt;&gt;""),HLOOKUP(BG13,Points_Table_Modified,IF(BY13&gt;=6,8,BY13+2),FALSE),IF(BG13&lt;&gt;"",HLOOKUP(BG13,Points_Table,IF(BY13&gt;=6,8,BY13+2),FALSE),"")),BH13),BH13)</f>
        <v/>
      </c>
      <c r="BJ13" s="51" t="str">
        <f>IF(AND($G13="4",AT13&lt;&gt;""),AT13,"")</f>
        <v/>
      </c>
      <c r="BK13" s="52" t="str">
        <f>IF(AND(AT13&lt;&gt;"",G13="4"),_xlfn.RANK.EQ(AT13,$BJ$6:$BJ$89),"")</f>
        <v/>
      </c>
      <c r="BL13" s="52" t="str">
        <f>IF(IF(BK13&lt;&gt;"",IF(MAX(COUNTIF($BK$6:$BK$89,$BK$6:$BK$89))&gt;1,"x",""),"")&lt;&gt;"",BK13+1,"")</f>
        <v/>
      </c>
      <c r="BM13" s="52" t="str">
        <f>IF(BK13&lt;&gt;"",IF($G13="3",IF(AT13&lt;&gt;"",IF(AND(BK13&lt;=10,AT13&gt;=$BJ$92),HLOOKUP(BK13,Points_Table_Modified,IF(BY13&gt;=6,8,BY13+2),FALSE),0),""),IF(AT13&lt;&gt;"",IF(AND(BK13&lt;=10,AT13&gt;=$BJ$92),HLOOKUP(BK13,Points_Table,IF(BY13&gt;=6,8,BY13+2),FALSE),0),"")),"")</f>
        <v/>
      </c>
      <c r="BN13" s="53" t="str">
        <f>IF(BL13&lt;&gt;"",AVERAGE(IF(AND($G13="3",BL13&lt;&gt;""),HLOOKUP(BL13,Points_Table_Modified,IF(BY13&gt;=6,8,BY13+2),FALSE),IF(BL13&lt;&gt;"",HLOOKUP(BL13,Points_Table,IF(BY13&gt;=6,8,BY13+2),FALSE),"")),BM13),BM13)</f>
        <v/>
      </c>
      <c r="BO13" s="51" t="str">
        <f>IF(AND($G13="5",AT13&lt;&gt;""),AT13,"")</f>
        <v/>
      </c>
      <c r="BP13" s="52" t="str">
        <f>IF(AND(AT13&lt;&gt;"",$G13="5"),_xlfn.RANK.EQ(AT13,$BO$6:$BO$89),"")</f>
        <v/>
      </c>
      <c r="BQ13" s="52" t="str">
        <f>IF(IF(BP13&lt;&gt;"",IF(MAX(COUNTIF($BP$6:$BP$89,$BP$6:$BP$89))&gt;1,"x",""),"")&lt;&gt;"",BP13+1,"")</f>
        <v/>
      </c>
      <c r="BR13" s="52" t="str">
        <f>IF(BP13&lt;&gt;"",IF($G13="3",IF(AT13&lt;&gt;"",IF(AND(BP13&lt;=10,AT13&gt;=$BO$92),HLOOKUP(BP13,Points_Table_Modified,IF(BY13&gt;=6,8,BY13+2),FALSE),0),""),IF(AT13&lt;&gt;"",IF(AND(BP13&lt;=10,AT13&gt;=$BO$92),HLOOKUP(BP13,Points_Table,IF(BY13&gt;=6,8,BY13+2),FALSE),0),"")),"")</f>
        <v/>
      </c>
      <c r="BS13" s="53" t="str">
        <f>IF(BQ13&lt;&gt;"",AVERAGE(IF(AND($G13="3",BQ13&lt;&gt;""),HLOOKUP(BQ13,Points_Table_Modified,IF(BY13&gt;=6,8,BY13+2),FALSE),IF(BQ13&lt;&gt;"",HLOOKUP(BQ13,Points_Table,IF(BY13&gt;=6,8,BY13+2),FALSE),"")),BR13),BR13)</f>
        <v/>
      </c>
      <c r="BT13" s="51" t="str">
        <f>IF(AND($G13="6",AT13&lt;&gt;""),AT13,"")</f>
        <v/>
      </c>
      <c r="BU13" s="52" t="str">
        <f>IF(AND(AT13&lt;&gt;"",$G13="6"),_xlfn.RANK.EQ(AT13,$BT$6:$BT$89),"")</f>
        <v/>
      </c>
      <c r="BV13" s="52" t="str">
        <f>IF(IF(BU13&lt;&gt;"",IF(MAX(COUNTIF($BU$6:$BU$89,$BU$6:$BU$89))&gt;1,"x",""),"")&lt;&gt;"",BU13+1,"")</f>
        <v/>
      </c>
      <c r="BW13" s="52" t="str">
        <f>IF(BU13&lt;&gt;"",IF($G13="3",IF(AT13&lt;&gt;"",IF(AND(BU13&lt;=10,AT13&gt;=$BT$92),HLOOKUP(BU13,Points_Table_Modified,IF(BY13&gt;=6,8,BY13+2),FALSE),0),""),IF(AT13&lt;&gt;"",IF(AND(BU13&lt;=10,AT13&gt;=$BT$92),HLOOKUP(BU13,Points_Table,IF(BY13&gt;=6,8,BY13+2),FALSE),0),"")),"")</f>
        <v/>
      </c>
      <c r="BX13" s="53" t="str">
        <f>IF(BV13&lt;&gt;"",AVERAGE(IF(AND($G13="3",BV13&lt;&gt;""),HLOOKUP(BV13,Points_Table_Modified,IF(BY13&gt;=6,8,BY13+2),FALSE),IF(BV13&lt;&gt;"",HLOOKUP(BV13,Points_Table,IF(BY13&gt;=6,8,BY13+2),FALSE),"")),BW13),BW13)</f>
        <v/>
      </c>
      <c r="BY13" s="55">
        <f>VLOOKUP($G13,Entries_D_Event,5,FALSE)</f>
        <v>4</v>
      </c>
      <c r="BZ13" s="52" t="str">
        <f>CONCATENATE(BU13,BP13,BK13,BF13,BA13,AV13)</f>
        <v/>
      </c>
      <c r="CA13" s="118" t="str">
        <f>IF(BZ13&lt;&gt;"",IF(AND($G13="3",AT13&lt;&gt;""),10,IF(AT13&lt;&gt;"",5,"")),"")</f>
        <v/>
      </c>
      <c r="CB13" s="118">
        <f>_xlfn.NUMBERVALUE(IF(BZ13&lt;&gt;"",CONCATENATE(BX13,BS13,BN13,BI13,BD13,AY13),""))</f>
        <v>0</v>
      </c>
      <c r="CC13" s="56">
        <f>IFERROR(CA13+CB13,0)</f>
        <v>0</v>
      </c>
      <c r="CD13" s="90"/>
      <c r="CE13" s="54" t="str">
        <f>IF(AND($G13="1",CD13&lt;&gt;""),CD13,"")</f>
        <v/>
      </c>
      <c r="CF13" s="52" t="str">
        <f>IF(AND(CD13&lt;&gt;"",$G13="1"),_xlfn.RANK.EQ(CD13,$CE$6:$CE$89),"")</f>
        <v/>
      </c>
      <c r="CG13" s="52" t="str">
        <f>IF(IF(CF13&lt;&gt;"",IF(MAX(COUNTIF($CF$6:$CF$89,$CF$6:$CF$89))&gt;1,"x",""),"")&lt;&gt;"",CF13+1,"")</f>
        <v/>
      </c>
      <c r="CH13" s="52" t="str">
        <f>IF(CF13&lt;&gt;"",IF($G13="3",IF(CD13&lt;&gt;"",IF(AND(CF13&lt;=10,CD13&gt;=$CE$92),HLOOKUP(CF13,Points_Table_Modified,IF(DI13&gt;=6,8,DI13+2),FALSE),0),""),IF(CD13&lt;&gt;"",IF(AND(CF13&lt;=10,CD13&gt;=$CE$92),HLOOKUP(CF13,Points_Table,IF(DI13&gt;=6,8,DI13+2),FALSE),0),"")),"")</f>
        <v/>
      </c>
      <c r="CI13" s="53" t="str">
        <f>IF(CG13&lt;&gt;"",AVERAGE(IF(AND($G13="3",CG13&lt;&gt;""),HLOOKUP(CG13,Points_Table_Modified,IF(DI13&gt;=6,8,DI13+2),FALSE),IF(CG13&lt;&gt;"",HLOOKUP(CG13,Points_Table,IF(DI13&gt;=6,8,DI13+2),FALSE),"")),CH13),CH13)</f>
        <v/>
      </c>
      <c r="CJ13" s="51" t="str">
        <f>IF(AND($G13="2",CD13&lt;&gt;""),CD13,"")</f>
        <v/>
      </c>
      <c r="CK13" s="52" t="str">
        <f>IF(AND(CD13&lt;&gt;"",$G13="2"),_xlfn.RANK.EQ(CD13,$CJ$6:$CJ$89),"")</f>
        <v/>
      </c>
      <c r="CL13" s="52" t="str">
        <f>IF(IF(CK13&lt;&gt;"",IF(MAX(COUNTIF($CK$6:$CK$89,$CK$6:$CK$89))&gt;1,"x",""),"")&lt;&gt;"",CK13+1,"")</f>
        <v/>
      </c>
      <c r="CM13" s="54" t="str">
        <f>IF(CK13&lt;&gt;"",IF($G13="3",IF(CD13&lt;&gt;"",IF(AND(CK13&lt;=10,CD13&gt;=$CJ$92),HLOOKUP(CK13,Points_Table_Modified,IF(DI13&gt;=6,8,DI13+2),FALSE),0),""),IF(CD13&lt;&gt;"",IF(AND(CK13&lt;=10,CD13&gt;=$CJ$92),HLOOKUP(CK13,Points_Table,IF(DI13&gt;=6,8,DI13+2),FALSE),0),"")),"")</f>
        <v/>
      </c>
      <c r="CN13" s="53" t="str">
        <f>IF(CL13&lt;&gt;"",AVERAGE(IF(AND($G13="3",CL13&lt;&gt;""),HLOOKUP(CL13,Points_Table_Modified,IF(DI13&gt;=6,8,DI13+2),FALSE),IF(CL13&lt;&gt;"",HLOOKUP(CL13,Points_Table,IF(DI13&gt;=6,8,DI13+2),FALSE),"")),CM13),CM13)</f>
        <v/>
      </c>
      <c r="CO13" s="51" t="str">
        <f>IF(AND($G13="3",CD13&lt;&gt;""),CD13,"")</f>
        <v/>
      </c>
      <c r="CP13" s="52" t="str">
        <f>IF(AND(CD13&lt;&gt;"",$G13="3"),_xlfn.RANK.EQ(CD13,$CO$6:$CO$89),"")</f>
        <v/>
      </c>
      <c r="CQ13" s="52" t="str">
        <f>IF(IF(CP13&lt;&gt;"",IF(MAX(COUNTIF($CP13:$CP$89,$CP$6:$CP$89))&gt;1,"x",""),"")&lt;&gt;"",CP13+1,"")</f>
        <v/>
      </c>
      <c r="CR13" s="52" t="str">
        <f>IF(CP13&lt;&gt;"",IF($G13="3",IF(CD13&lt;&gt;"",IF(AND(CP13&lt;=20,CD13&gt;=$CO$92),HLOOKUP(CP13,Points_Table_Modified,IF(DI13&gt;=6,8,DI13+2),FALSE),0),""),IF(CD13&lt;&gt;"",IF(AND(CP13&lt;=10,CD13&gt;=$CO$92),HLOOKUP(CP13,Points_Table,IF(DI13&gt;=6,8,DI13+2),FALSE),0),"")),"")</f>
        <v/>
      </c>
      <c r="CS13" s="53" t="str">
        <f>IF(CQ13&lt;&gt;"",AVERAGE(IF(AND($G13="3",CQ13&lt;&gt;""),HLOOKUP(CQ13,Points_Table_Modified,IF(DI13&gt;=6,8,DI13+2),FALSE),IF(CQ13&lt;&gt;"",HLOOKUP(CQ13,Points_Table,IF(DI13&gt;=6,8,DI13+2),FALSE),"")),CR13),CR13)</f>
        <v/>
      </c>
      <c r="CT13" s="51" t="str">
        <f>IF(AND($G13="4",CD13&lt;&gt;""),CD13,"")</f>
        <v/>
      </c>
      <c r="CU13" s="52" t="str">
        <f>IF(AND(CD13&lt;&gt;"",G13="4"),_xlfn.RANK.EQ(CD13,$CT$6:$CT$89),"")</f>
        <v/>
      </c>
      <c r="CV13" s="52" t="str">
        <f>IF(IF(CU13&lt;&gt;"",IF(MAX(COUNTIF($CU$6:$CU$89,$CU$6:$CU$89))&gt;1,"x",""),"")&lt;&gt;"",CU13+1,"")</f>
        <v/>
      </c>
      <c r="CW13" s="52" t="str">
        <f>IF(CU13&lt;&gt;"",IF($G13="3",IF(CD13&lt;&gt;"",IF(AND(CU13&lt;=10,CD13&gt;=$CT$92),HLOOKUP(CU13,Points_Table_Modified,IF(DI13&gt;=6,8,DI13+2),FALSE),0),""),IF(CD13&lt;&gt;"",IF(AND(CU13&lt;=10,CD13&gt;=$CT$92),HLOOKUP(CU13,Points_Table,IF(DI13&gt;=6,8,DI13+2),FALSE),0),"")),"")</f>
        <v/>
      </c>
      <c r="CX13" s="53" t="str">
        <f>IF(CV13&lt;&gt;"",AVERAGE(IF(AND($G13="3",CV13&lt;&gt;""),HLOOKUP(CV13,Points_Table_Modified,IF(DI13&gt;=6,8,DI13+2),FALSE),IF(CV13&lt;&gt;"",HLOOKUP(CV13,Points_Table,IF(DI13&gt;=6,8,DI13+2),FALSE),"")),CW13),CW13)</f>
        <v/>
      </c>
      <c r="CY13" s="51" t="str">
        <f>IF(AND($G13="5",CD13&lt;&gt;""),CD13,"")</f>
        <v/>
      </c>
      <c r="CZ13" s="52" t="str">
        <f>IF(AND(CD13&lt;&gt;"",$G13="5"),_xlfn.RANK.EQ(CD13,$CY$6:$CY$89),"")</f>
        <v/>
      </c>
      <c r="DA13" s="52" t="str">
        <f>IF(IF(CZ13&lt;&gt;"",IF(MAX(COUNTIF($CZ$6:$CZ$89,$CZ$6:$CZ$89))&gt;1,"x",""),"")&lt;&gt;"",CZ13+1,"")</f>
        <v/>
      </c>
      <c r="DB13" s="52" t="str">
        <f>IF(CZ13&lt;&gt;"",IF($G13="3",IF(CD13&lt;&gt;"",IF(AND(CZ13&lt;=10,CD13&gt;=$CY$92),HLOOKUP(CZ13,Points_Table_Modified,IF(DI13&gt;=6,8,DI13+2),FALSE),0),""),IF(CD13&lt;&gt;"",IF(AND(CZ13&lt;=10,CD13&gt;=$CY$92),HLOOKUP(CZ13,Points_Table,IF(DI13&gt;=6,8,DI13+2),FALSE),0),"")),"")</f>
        <v/>
      </c>
      <c r="DC13" s="53" t="str">
        <f>IF(DA13&lt;&gt;"",AVERAGE(IF(AND($G13="3",DA13&lt;&gt;""),HLOOKUP(DA13,Points_Table_Modified,IF(DI13&gt;=6,8,DI13+2),FALSE),IF(DA13&lt;&gt;"",HLOOKUP(DA13,Points_Table,IF(DI13&gt;=6,8,DI13+2),FALSE),"")),DB13),DB13)</f>
        <v/>
      </c>
      <c r="DD13" s="51" t="str">
        <f>IF(AND($G13="6",CD13&lt;&gt;""),CD13,"")</f>
        <v/>
      </c>
      <c r="DE13" s="52" t="str">
        <f>IF(AND(CD13&lt;&gt;"",$G13="6"),_xlfn.RANK.EQ(CD13,$DD$6:$DD$89),"")</f>
        <v/>
      </c>
      <c r="DF13" s="52" t="str">
        <f>IF(IF(DE13&lt;&gt;"",IF(MAX(COUNTIF($DE$6:$DE$89,$DE$6:$DE$89))&gt;1,"x",""),"")&lt;&gt;"",DE13+1,"")</f>
        <v/>
      </c>
      <c r="DG13" s="52" t="str">
        <f>IF(DE13&lt;&gt;"",IF($G13="3",IF(CD13&lt;&gt;"",IF(AND(DE13&lt;=10,CD13&gt;=$DD$92),HLOOKUP(DE13,Points_Table_Modified,IF(DI13&gt;=6,8,DI13+2),FALSE),0),""),IF(CD13&lt;&gt;"",IF(AND(DE13&lt;=10,CD13&gt;=$DD$92),HLOOKUP(DE13,Points_Table,IF(DI13&gt;=6,8,DI13+2),FALSE),0),"")),"")</f>
        <v/>
      </c>
      <c r="DH13" s="53" t="str">
        <f>IF(DF13&lt;&gt;"",AVERAGE(IF(AND($G13="3",DF13&lt;&gt;""),HLOOKUP(DF13,Points_Table_Modified,IF(DI13&gt;=6,8,DI13+2),FALSE),IF(DF13&lt;&gt;"",HLOOKUP(DF13,Points_Table,IF(DI13&gt;=6,8,DI13+2),FALSE),"")),DG13),DG13)</f>
        <v/>
      </c>
      <c r="DI13" s="55">
        <f>VLOOKUP($G13,Entries_D_Event,6,FALSE)</f>
        <v>7</v>
      </c>
      <c r="DJ13" s="52" t="str">
        <f>CONCATENATE(DE13,CZ13,CU13,CP13,CK13,CF13)</f>
        <v/>
      </c>
      <c r="DK13" s="52" t="str">
        <f>IF(DJ13&lt;&gt;"",IF(AND($G13="3",CD13&lt;&gt;""),10,IF(CD13&lt;&gt;"",5,"")),"")</f>
        <v/>
      </c>
      <c r="DL13" s="118">
        <f>_xlfn.NUMBERVALUE(IF(DJ13&lt;&gt;"",CONCATENATE(DH13,DC13,CX13,CS13,CN13,CI13),""))</f>
        <v>0</v>
      </c>
      <c r="DM13" s="56">
        <f>IFERROR(DK13+DL13,0)</f>
        <v>0</v>
      </c>
      <c r="DN13" s="90"/>
      <c r="DO13" s="52" t="str">
        <f>IF(AND($G13="1",DN13&lt;&gt;""),DN13,"")</f>
        <v/>
      </c>
      <c r="DP13" s="52" t="str">
        <f>IF(AND(DN13&lt;&gt;"",$G13="1"),_xlfn.RANK.EQ(DN13,$DO$6:$DO$89),"")</f>
        <v/>
      </c>
      <c r="DQ13" s="52" t="str">
        <f>IF(IF(DP13&lt;&gt;"",IF(MAX(COUNTIF($DP$6:$DP$89,$DP$6:$DP$89))&gt;1,"x",""),"")&lt;&gt;"",DP13+1,"")</f>
        <v/>
      </c>
      <c r="DR13" s="52" t="str">
        <f>IF(DP13&lt;&gt;"",IF($G13="3",IF(DN13&lt;&gt;"",IF(AND(DP13&lt;=10,DN13&gt;=$DO$92),HLOOKUP(DP13,Points_Table_Modified,IF(ES13&gt;=6,8,ES13+2),FALSE),0),""),IF(DN13&lt;&gt;"",IF(AND(DP13&lt;=10,DN13&gt;=$DO$92),HLOOKUP(DP13,Points_Table,IF(ES13&gt;=6,8,ES13+2),FALSE),0),"")),"")</f>
        <v/>
      </c>
      <c r="DS13" s="53" t="str">
        <f>IF(DQ13&lt;&gt;"",AVERAGE(IF(AND($G13="3",DQ13&lt;&gt;""),HLOOKUP(DQ13,Points_Table_Modified,IF(ES13&gt;=6,8,ES13+2),FALSE),IF(DQ13&lt;&gt;"",HLOOKUP(DQ13,Points_Table,IF(ES13&gt;=6,8,ES13+2),FALSE),"")),DR13),DR13)</f>
        <v/>
      </c>
      <c r="DT13" s="51" t="str">
        <f>IF(AND($G13="2",DN13&lt;&gt;""),DN13,"")</f>
        <v/>
      </c>
      <c r="DU13" s="52" t="str">
        <f>IF(AND(DN13&lt;&gt;"",$G13="2"),_xlfn.RANK.EQ(DN13,$DT$6:$DT$89),"")</f>
        <v/>
      </c>
      <c r="DV13" s="52" t="str">
        <f>IF(IF(DU13&lt;&gt;"",IF(MAX(COUNTIF($DU$6:$DU$89,$DU$6:$DU$89))&gt;1,"x",""),"")&lt;&gt;"",DU13+1,"")</f>
        <v/>
      </c>
      <c r="DW13" s="54" t="str">
        <f>IF(DU13&lt;&gt;"",IF($G13="3",IF(DN13&lt;&gt;"",IF(AND(DU13&lt;=10,DN13&gt;=$DT$92),HLOOKUP(DU13,Points_Table_Modified,IF(ES13&gt;=6,8,ES13+2),FALSE),0),""),IF(DN13&lt;&gt;"",IF(AND(DU13&lt;=10,DN13&gt;=$DT$92),HLOOKUP(DU13,Points_Table,IF(ES13&gt;=6,8,ES13+2),FALSE),0),"")),"")</f>
        <v/>
      </c>
      <c r="DX13" s="53" t="str">
        <f>IF(DV13&lt;&gt;"",AVERAGE(IF(AND($G13="3",DV13&lt;&gt;""),HLOOKUP(DV13,Points_Table_Modified,IF(ES13&gt;=6,8,ES13+2),FALSE),IF(DV13&lt;&gt;"",HLOOKUP(DV13,Points_Table,IF(ES13&gt;=6,8,ES13+2),FALSE),"")),DW13),DW13)</f>
        <v/>
      </c>
      <c r="DY13" s="51" t="str">
        <f>IF(AND($G13="3",DN13&lt;&gt;""),DN13,"")</f>
        <v/>
      </c>
      <c r="DZ13" s="52" t="str">
        <f>IF(AND(DN13&lt;&gt;"",$G13="3"),_xlfn.RANK.EQ(DN13,$DY$6:$DY$89),"")</f>
        <v/>
      </c>
      <c r="EA13" s="52" t="str">
        <f>IF(IF(DZ13&lt;&gt;"",IF(MAX(COUNTIF($DZ$6:$DZ$89,$DZ$6:$DZ$89))&gt;1,"x",""),"")&lt;&gt;"",DZ13+1,"")</f>
        <v/>
      </c>
      <c r="EB13" s="52" t="str">
        <f>IF(DZ13&lt;&gt;"",IF($G13="3",IF(DN13&lt;&gt;"",IF(AND(DZ13&lt;=20,DN13&gt;=$DY$92),HLOOKUP(DZ13,Points_Table_Modified,IF(ES13&gt;=6,8,ES13+2),FALSE),0),""),IF(DN13&lt;&gt;"",IF(AND(DZ13&lt;=10,DN13&gt;=$DY$92),HLOOKUP(DZ13,Points_Table,IF(ES13&gt;=6,8,ES13+2),FALSE),0),"")),"")</f>
        <v/>
      </c>
      <c r="EC13" s="53" t="str">
        <f>IF(EA13&lt;&gt;"",AVERAGE(IF(AND($G13="3",EA13&lt;&gt;""),HLOOKUP(EA13,Points_Table_Modified,IF(ES13&gt;=6,8,ES13+2),FALSE),IF(EA13&lt;&gt;"",HLOOKUP(EA13,Points_Table,IF(ES13&gt;=6,8,ES13+2),FALSE),"")),EB13),EB13)</f>
        <v/>
      </c>
      <c r="ED13" s="51" t="str">
        <f>IF(AND($G13="4",DN13&lt;&gt;""),DN13,"")</f>
        <v/>
      </c>
      <c r="EE13" s="52" t="str">
        <f>IF(AND(DN13&lt;&gt;"",G13="4"),_xlfn.RANK.EQ(DN13,$ED$6:$ED$89),"")</f>
        <v/>
      </c>
      <c r="EF13" s="52" t="str">
        <f>IF(IF(EE13&lt;&gt;"",IF(MAX(COUNTIF($EE$6:$EE$89,$EE$6:$EE$89))&gt;1,"x",""),"")&lt;&gt;"",EE13+1,"")</f>
        <v/>
      </c>
      <c r="EG13" s="52" t="str">
        <f>IF(EE13&lt;&gt;"",IF($G13="3",IF(DN13&lt;&gt;"",IF(AND(EE13&lt;=10,DN13&gt;=$ED$92),HLOOKUP(EE13,Points_Table_Modified,IF(ES13&gt;=6,8,ES13+2),FALSE),0),""),IF(DN13&lt;&gt;"",IF(AND(EE13&lt;=10,DN13&gt;=$ED$92),HLOOKUP(EE13,Points_Table,IF(ES13&gt;=6,8,ES13+2),FALSE),0),"")),"")</f>
        <v/>
      </c>
      <c r="EH13" s="53" t="str">
        <f>IF(EF13&lt;&gt;"",AVERAGE(IF(AND($G13="3",EF13&lt;&gt;""),HLOOKUP(EF13,Points_Table_Modified,IF(ES13&gt;=6,8,ES13+2),FALSE),IF(EF13&lt;&gt;"",HLOOKUP(EF13,Points_Table,IF(ES13&gt;=6,8,ES13+2),FALSE),"")),EG13),EG13)</f>
        <v/>
      </c>
      <c r="EI13" s="51" t="str">
        <f>IF(AND($G13="5",DN13&lt;&gt;""),DN13,"")</f>
        <v/>
      </c>
      <c r="EJ13" s="52" t="str">
        <f>IF(AND(DN13&lt;&gt;"",$G13="5"),_xlfn.RANK.EQ(DN13,$EI$6:$EI$89),"")</f>
        <v/>
      </c>
      <c r="EK13" s="52" t="str">
        <f>IF(IF(EJ13&lt;&gt;"",IF(MAX(COUNTIF($EJ$6:$EJ$89,$EJ$6:$EJ$89))&gt;1,"x",""),"")&lt;&gt;"",EJ13+1,"")</f>
        <v/>
      </c>
      <c r="EL13" s="52" t="str">
        <f>IF(EJ13&lt;&gt;"",IF($G13="3",IF(DN13&lt;&gt;"",IF(AND(EJ13&lt;=10,DN13&gt;=$EI$92),HLOOKUP(EJ13,Points_Table_Modified,IF(ES13&gt;=6,8,ES13+2),FALSE),0),""),IF(DN13&lt;&gt;"",IF(AND(EJ13&lt;=10,DN13&gt;=$EI$92),HLOOKUP(EJ13,Points_Table,IF(ES13&gt;=6,8,ES13+2),FALSE),0),"")),"")</f>
        <v/>
      </c>
      <c r="EM13" s="53" t="str">
        <f>IF(EK13&lt;&gt;"",AVERAGE(IF(AND($G13="3",EK13&lt;&gt;""),HLOOKUP(EK13,Points_Table_Modified,IF(ES13&gt;=6,8,ES13+2),FALSE),IF(EK13&lt;&gt;"",HLOOKUP(EK13,Points_Table,IF(ES13&gt;=6,8,ES13+2),FALSE),"")),EL13),EL13)</f>
        <v/>
      </c>
      <c r="EN13" s="51" t="str">
        <f>IF(AND($G13="6",DN13&lt;&gt;""),DN13,"")</f>
        <v/>
      </c>
      <c r="EO13" s="52" t="str">
        <f>IF(AND(DN13&lt;&gt;"",$G13="6"),_xlfn.RANK.EQ(DN13,$EN$6:$EN$89),"")</f>
        <v/>
      </c>
      <c r="EP13" s="52" t="str">
        <f>IF(IF(EO13&lt;&gt;"",IF(MAX(COUNTIF($EO$6:$EO$89,$EO$6:$EO$89))&gt;1,"x",""),"")&lt;&gt;"",EO13+1,"")</f>
        <v/>
      </c>
      <c r="EQ13" s="52" t="str">
        <f>IF(EO13&lt;&gt;"",IF($G13="3",IF(DN13&lt;&gt;"",IF(AND(EO13&lt;=10,DN13&gt;=$EN$92),HLOOKUP(EO13,Points_Table_Modified,IF(ES13&gt;=6,8,ES13+2),FALSE),0),""),IF(DN13&lt;&gt;"",IF(AND(EO13&lt;=10,DN13&gt;=$EN$92),HLOOKUP(EO13,Points_Table,IF(ES13&gt;=6,8,ES13+2),FALSE),0),"")),"")</f>
        <v/>
      </c>
      <c r="ER13" s="53" t="str">
        <f>IF(EP13&lt;&gt;"",AVERAGE(IF(AND($G13="3",EP13&lt;&gt;""),HLOOKUP(EP13,Points_Table_Modified,IF(ES13&gt;=6,8,ES13+2),FALSE),IF(EP13&lt;&gt;"",HLOOKUP(EP13,Points_Table,IF(ES13&gt;=6,8,ES13+2),FALSE),"")),EQ13),EQ13)</f>
        <v/>
      </c>
      <c r="ES13" s="57">
        <f>VLOOKUP($G13,Entries_D_Event,7,FALSE)</f>
        <v>7</v>
      </c>
      <c r="ET13" s="52" t="str">
        <f>CONCATENATE(EO13,EJ13,EE13,DZ13,DU13,DP13)</f>
        <v/>
      </c>
      <c r="EU13" s="118" t="str">
        <f>IF(ET13&lt;&gt;"",IF(AND($G13="3",DN13&lt;&gt;""),10,IF(DN13&lt;&gt;"",5,"")),"")</f>
        <v/>
      </c>
      <c r="EV13" s="118">
        <f>_xlfn.NUMBERVALUE(IF(ET13&lt;&gt;"",CONCATENATE(ER13,EM13,EH13,EC13,DX13,DS13),""))</f>
        <v>0</v>
      </c>
      <c r="EW13" s="56">
        <f>IFERROR(EU13+EV13,0)</f>
        <v>0</v>
      </c>
      <c r="EX13" s="90"/>
      <c r="EY13" s="52" t="str">
        <f>IF(AND($G13="1",EX13&lt;&gt;""),EX13,"")</f>
        <v/>
      </c>
      <c r="EZ13" s="52" t="str">
        <f>IF(AND(EX13&lt;&gt;"",$G13="1"),_xlfn.RANK.EQ(EX13,$EY$6:$EY$89),"")</f>
        <v/>
      </c>
      <c r="FA13" s="52" t="str">
        <f>IF(IF(EZ13&lt;&gt;"",IF(MAX(COUNTIF($EZ$6:$EZ$89,$EZ$6:$EZ$89))&gt;1,"x",""),"")&lt;&gt;"",EZ13+1,"")</f>
        <v/>
      </c>
      <c r="FB13" s="52" t="str">
        <f>IF(EZ13&lt;&gt;"",IF($G13="3",IF(EX13&lt;&gt;"",IF(AND(EZ13&lt;=10,EX13&gt;=$EY$92),HLOOKUP(EZ13,Points_Table_Modified,IF(GC13&gt;=6,8,GC13+2),FALSE),0),""),IF(EX13&lt;&gt;"",IF(AND(EZ13&lt;=10,EX13&gt;=$EY$92),HLOOKUP(EZ13,Points_Table,IF(GC13&gt;=6,8,GC13+2),FALSE),0),"")),"")</f>
        <v/>
      </c>
      <c r="FC13" s="56" t="str">
        <f>IF(FB13&gt;0,IF(FA13&lt;&gt;"",AVERAGE(IF(AND($G13="3",FA13&lt;&gt;""),HLOOKUP(FA13,Points_Table_Modified,IF(GC13&gt;=6,8,GC13+2),FALSE),IF(FA13&lt;&gt;"",HLOOKUP(FA13,Points_Table,IF(GC13&gt;=6,8,GC13+2),FALSE),"")),FB13),FB13),0)</f>
        <v/>
      </c>
      <c r="FD13" s="51" t="str">
        <f>IF(AND($G13="2",EX13&lt;&gt;""),EX13,"")</f>
        <v/>
      </c>
      <c r="FE13" s="52" t="str">
        <f>IF(AND(EX13&lt;&gt;"",$G13="2"),_xlfn.RANK.EQ(EX13,$FD$6:$FD$89),"")</f>
        <v/>
      </c>
      <c r="FF13" s="52" t="str">
        <f>IF(IF(FE13&lt;&gt;"",IF(MAX(COUNTIF($FE$6:$FE$89,$FE$6:$FE$89))&gt;1,"x",""),"")&lt;&gt;"",FE13+1,"")</f>
        <v/>
      </c>
      <c r="FG13" s="54" t="str">
        <f>IF(FE13&lt;&gt;"",IF($G13="3",IF(EX13&lt;&gt;"",IF(AND(FE13&lt;=10,EX13&gt;=$FD$92),HLOOKUP(FE13,Points_Table_Modified,IF(GC13&gt;=6,8,GC13+2),FALSE),0),""),IF(EX13&lt;&gt;"",IF(AND(FE13&lt;=10,EX13&gt;=$FD$92),HLOOKUP(FE13,Points_Table,IF(GC13&gt;=6,8,GC13+2),FALSE),0),"")),"")</f>
        <v/>
      </c>
      <c r="FH13" s="56" t="str">
        <f>IF(FG13&gt;0,IF(FF13&lt;&gt;"",AVERAGE(IF(AND($G13="3",FF13&lt;&gt;""),HLOOKUP(FF13,Points_Table_Modified,IF(GC13&gt;=6,8,GC13+2),FALSE),IF(FF13&lt;&gt;"",HLOOKUP(FF13,Points_Table,IF(GC13&gt;=6,8,GC13+2),FALSE),"")),FG13),FG13),0)</f>
        <v/>
      </c>
      <c r="FI13" s="51" t="str">
        <f>IF(AND($G13="3",EX13&lt;&gt;""),EX13,"")</f>
        <v/>
      </c>
      <c r="FJ13" s="52" t="str">
        <f>IF(AND(EX13&lt;&gt;"",$G13="3"),_xlfn.RANK.EQ(EX13,$FI$6:$FI$89),"")</f>
        <v/>
      </c>
      <c r="FK13" s="52" t="str">
        <f>IF(IF(FJ13&lt;&gt;"",IF(MAX(COUNTIF($FJ$6:$FJ$89,$FJ$6:$FJ$89))&gt;1,"x",""),"")&lt;&gt;"",FJ13+1,"")</f>
        <v/>
      </c>
      <c r="FL13" s="52" t="str">
        <f>IF(FJ13&lt;&gt;"",IF($G13="3",IF(EX13&lt;&gt;"",IF(AND(FJ13&lt;=20,EX13&gt;=$FI$92),HLOOKUP(FJ13,Points_Table_Modified,IF(GC13&gt;=6,8,GC13+2),FALSE),0),""),IF(EX13&lt;&gt;"",IF(AND(FJ13&lt;=10,EX13&gt;=$FI$92),HLOOKUP(FJ13,Points_Table,IF(GC13&gt;=6,8,GC13+2),FALSE),0),"")),"")</f>
        <v/>
      </c>
      <c r="FM13" s="56" t="str">
        <f>IF(FL13&gt;0,IF(FK13&lt;&gt;"",AVERAGE(IF(AND($G13="3",FK13&lt;&gt;""),HLOOKUP(FK13,Points_Table_Modified,IF(GC13&gt;=6,8,GC13+2),FALSE),IF(FK13&lt;&gt;"",HLOOKUP(FK13,Points_Table,IF(GC13&gt;=6,8,GC13+2),FALSE),"")),FL13),FL13),0)</f>
        <v/>
      </c>
      <c r="FN13" s="51" t="str">
        <f>IF(AND($G13="4",EX13&lt;&gt;""),EX13,"")</f>
        <v/>
      </c>
      <c r="FO13" s="52" t="str">
        <f>IF(AND(EX13&lt;&gt;"",G13="4"),_xlfn.RANK.EQ(EX13,$FN$6:$FN$89),"")</f>
        <v/>
      </c>
      <c r="FP13" s="52" t="str">
        <f>IF(IF(FO13&lt;&gt;"",IF(MAX(COUNTIF($FO$6:$FO$89,$FO$6:$FO$89))&gt;1,"x",""),"")&lt;&gt;"",FO13+1,"")</f>
        <v/>
      </c>
      <c r="FQ13" s="52" t="str">
        <f>IF(FO13&lt;&gt;"",IF($G13="3",IF(EX13&lt;&gt;"",IF(AND(FO13&lt;=10,EX13&gt;=$FN$92),HLOOKUP(FO13,Points_Table_Modified,IF(GC13&gt;=6,8,GC13+2),FALSE),0),""),IF(EX13&lt;&gt;"",IF(AND(FO13&lt;=10,EX13&gt;=$FN$92),HLOOKUP(FO13,Points_Table,IF(GC13&gt;=6,8,GC13+2),FALSE),0),"")),"")</f>
        <v/>
      </c>
      <c r="FR13" s="56" t="str">
        <f>IF(FQ13&gt;0,IF(FP13&lt;&gt;"",AVERAGE(IF(AND($G13="3",FP13&lt;&gt;""),HLOOKUP(FP13,Points_Table_Modified,IF(GC13&gt;=6,8,GC13+2),FALSE),IF(FP13&lt;&gt;"",HLOOKUP(FP13,Points_Table,IF(GC13&gt;=6,8,GC13+2),FALSE),"")),FQ13),FQ13),0)</f>
        <v/>
      </c>
      <c r="FS13" s="51" t="str">
        <f>IF(AND($G13="5",EX13&lt;&gt;""),EX13,"")</f>
        <v/>
      </c>
      <c r="FT13" s="52" t="str">
        <f>IF(AND(EX13&lt;&gt;"",$G13="5"),_xlfn.RANK.EQ(EX13,$FS$6:$FS$89),"")</f>
        <v/>
      </c>
      <c r="FU13" s="52" t="str">
        <f>IF(IF(FT13&lt;&gt;"",IF(MAX(COUNTIF($FT$6:$FT$89,$FT$6:$FT$89))&gt;1,"x",""),"")&lt;&gt;"",FT13+1,"")</f>
        <v/>
      </c>
      <c r="FV13" s="52" t="str">
        <f>IF(FT13&lt;&gt;"",IF($G13="3",IF(EX13&lt;&gt;"",IF(AND(FT13&lt;=10,EX13&gt;=$FS$92),HLOOKUP(FT13,Points_Table_Modified,IF(GC13&gt;=6,8,GC13+2),FALSE),0),""),IF(EX13&lt;&gt;"",IF(AND(FT13&lt;=10,EX13&gt;=$FS$92),HLOOKUP(FT13,Points_Table,IF(GC13&gt;=6,8,GC13+2),FALSE),0),"")),"")</f>
        <v/>
      </c>
      <c r="FW13" s="56" t="str">
        <f>IF(FV13&gt;0,IF(FU13&lt;&gt;"",AVERAGE(IF(AND($G13="3",FU13&lt;&gt;""),HLOOKUP(FU13,Points_Table_Modified,IF(GC13&gt;=6,8,GC13+2),FALSE),IF(FU13&lt;&gt;"",HLOOKUP(FU13,Points_Table,IF(GC13&gt;=6,8,GC13+2),FALSE),"")),FV13),FV13),0)</f>
        <v/>
      </c>
      <c r="FX13" s="51" t="str">
        <f>IF(AND($G13="6",EX13&lt;&gt;""),EX13,"")</f>
        <v/>
      </c>
      <c r="FY13" s="52" t="str">
        <f>IF(AND(EX13&lt;&gt;"",$G13="6"),_xlfn.RANK.EQ(EX13,$FX$6:$FX$89),"")</f>
        <v/>
      </c>
      <c r="FZ13" s="52" t="str">
        <f>IF(IF(FY13&lt;&gt;"",IF(MAX(COUNTIF($FY$6:$FY$89,$FY$6:$FY$89))&gt;1,"x",""),"")&lt;&gt;"",FY13+1,"")</f>
        <v/>
      </c>
      <c r="GA13" s="52" t="str">
        <f>IF(FY13&lt;&gt;"",IF($G13="3",IF(EX13&lt;&gt;"",IF(AND(FY13&lt;=10,EX13&gt;=$FX$92),HLOOKUP(FY13,Points_Table_Modified,IF(GC13&gt;=6,8,GC13+2),FALSE),0),""),IF(EX13&lt;&gt;"",IF(AND(FY13&lt;=10,EX13&gt;=$FX$92),HLOOKUP(FY13,Points_Table,IF(GC13&gt;=6,8,GC13+2),FALSE),0),"")),"")</f>
        <v/>
      </c>
      <c r="GB13" s="56" t="str">
        <f>IF(GA13&gt;0,IF(FZ13&lt;&gt;"",AVERAGE(IF(AND($G13="3",FZ13&lt;&gt;""),HLOOKUP(FZ13,Points_Table_Modified,IF(GC13&gt;=6,8,GC13+2),FALSE),IF(FZ13&lt;&gt;"",HLOOKUP(FZ13,Points_Table,IF(GC13&gt;=6,8,GC13+2),FALSE),"")),GA13),GA13),0)</f>
        <v/>
      </c>
      <c r="GC13" s="57">
        <f>VLOOKUP($G13,Entries_D_Event,8,FALSE)</f>
        <v>0</v>
      </c>
      <c r="GD13" s="52" t="str">
        <f>CONCATENATE(FY13,FT13,FO13,FJ13,FE13,EZ13)</f>
        <v/>
      </c>
      <c r="GE13" s="118" t="str">
        <f>IF(GD13&lt;&gt;"",IF(AND($G13="3",EX13&lt;&gt;""),10,IF(EX13&lt;&gt;"",5,"")),"")</f>
        <v/>
      </c>
      <c r="GF13" s="118">
        <f>_xlfn.NUMBERVALUE(IF(GD13&lt;&gt;"",CONCATENATE(GB13,FW13,FR13,FM13,FH13,FC13),""))</f>
        <v>0</v>
      </c>
      <c r="GG13" s="56">
        <f>IFERROR(GE13+GF13,0)</f>
        <v>0</v>
      </c>
      <c r="GH13" s="90"/>
      <c r="GI13" s="52" t="str">
        <f>IF(AND($G13="1",GH13&lt;&gt;""),GH13,"")</f>
        <v/>
      </c>
      <c r="GJ13" s="52" t="str">
        <f>IF(AND(GH13&lt;&gt;"",$G13="1"),_xlfn.RANK.EQ(GH13,$GI$6:$GI$89),"")</f>
        <v/>
      </c>
      <c r="GK13" s="52" t="str">
        <f>IF(IF(GJ13&lt;&gt;"",IF(MAX(COUNTIF($GJ$6:$GJ$89,$GJ$6:$GJ$89))&gt;1,"x",""),"")&lt;&gt;"",GJ13+1,"")</f>
        <v/>
      </c>
      <c r="GL13" s="52" t="str">
        <f>IF(GJ13&lt;&gt;"",IF($G13="3",IF(GH13&lt;&gt;"",IF(AND(GJ13&lt;=10,GH13&gt;=$GI$92),HLOOKUP(GJ13,Points_Table_Modified,IF(HM13&gt;=6,8,HM13+2),FALSE),0),""),IF(GH13&lt;&gt;"",IF(AND(GJ13&lt;=10,GH13&gt;=$GI$92),HLOOKUP(GJ13,Points_Table,IF(HM13&gt;=6,8,HM13+2),FALSE),0),"")),"")</f>
        <v/>
      </c>
      <c r="GM13" s="53" t="str">
        <f>IF(GK13&lt;&gt;"",AVERAGE(IF(AND($G13="3",GK13&lt;&gt;""),HLOOKUP(GK13,Points_Table_Modified,IF(HM13&gt;=6,8,HM13+2),FALSE),IF(GK13&lt;&gt;"",HLOOKUP(GK13,Points_Table,IF(HM13&gt;=6,8,HM13+2),FALSE),"")),GL13),GL13)</f>
        <v/>
      </c>
      <c r="GN13" s="51" t="str">
        <f>IF(AND($G13="2",GH13&lt;&gt;""),GH13,"")</f>
        <v/>
      </c>
      <c r="GO13" s="52" t="str">
        <f>IF(AND(GH13&lt;&gt;"",$G13="2"),_xlfn.RANK.EQ(GH13,$GN$6:$GN$89),"")</f>
        <v/>
      </c>
      <c r="GP13" s="52" t="str">
        <f>IF(IF(GO13&lt;&gt;"",IF(MAX(COUNTIF($GO$6:$GO$89,$GO$6:$GO$89))&gt;1,"x",""),"")&lt;&gt;"",GO13+1,"")</f>
        <v/>
      </c>
      <c r="GQ13" s="54" t="str">
        <f>IF(GO13&lt;&gt;"",IF($G13="3",IF(GH13&lt;&gt;"",IF(AND(GO13&lt;=10,GH13&gt;=$GN$92),HLOOKUP(GO13,Points_Table_Modified,IF(HM13&gt;=6,8,HM13+2),FALSE),0),""),IF(GH13&lt;&gt;"",IF(AND(GO13&lt;=10,GH13&gt;=$GN$92),HLOOKUP(GO13,Points_Table,IF(HM13&gt;=6,8,HM13+2),FALSE),0),"")),"")</f>
        <v/>
      </c>
      <c r="GR13" s="53" t="str">
        <f>IF(GP13&lt;&gt;"",AVERAGE(IF(AND($G13="3",GP13&lt;&gt;""),HLOOKUP(GP13,Points_Table_Modified,IF(HM13&gt;=6,8,HM13+2),FALSE),IF(GP13&lt;&gt;"",HLOOKUP(GP13,Points_Table,IF(HM13&gt;=6,8,HM13+2),FALSE),"")),GQ13),GQ13)</f>
        <v/>
      </c>
      <c r="GS13" s="51" t="str">
        <f>IF(AND($G13="3",GH13&lt;&gt;""),GH13,"")</f>
        <v/>
      </c>
      <c r="GT13" s="52" t="str">
        <f>IF(AND(GH13&lt;&gt;"",$G13="3"),_xlfn.RANK.EQ(GH13,$GS$6:$GS$89),"")</f>
        <v/>
      </c>
      <c r="GU13" s="52" t="str">
        <f>IF(IF(GT13&lt;&gt;"",IF(MAX(COUNTIF($GT$6:$GT$89,$GT$6:$GT$89))&gt;1,"x",""),"")&lt;&gt;"",GT13+1,"")</f>
        <v/>
      </c>
      <c r="GV13" s="52" t="str">
        <f>IF(GT13&lt;&gt;"",IF($G13="3",IF(GH13&lt;&gt;"",IF(AND(GT13&lt;=20,GH13&gt;=$GS$92),HLOOKUP(GT13,Points_Table_Modified,IF(HM13&gt;=6,8,HM13+2),FALSE),0),""),IF(GH13&lt;&gt;"",IF(AND(GT13&lt;=10,GH13&gt;=$GS$92),HLOOKUP(GT13,Points_Table,IF(HM13&gt;=6,8,HM13+2),FALSE),0),"")),"")</f>
        <v/>
      </c>
      <c r="GW13" s="53" t="str">
        <f>IF(GU13&lt;&gt;"",AVERAGE(IF(AND($G13="3",GU13&lt;&gt;""),HLOOKUP(GU13,Points_Table_Modified,IF(HM13&gt;=6,8,HM13+2),FALSE),IF(GU13&lt;&gt;"",HLOOKUP(GU13,Points_Table,IF(HM13&gt;=6,8,HM13+2),FALSE),"")),GV13),GV13)</f>
        <v/>
      </c>
      <c r="GX13" s="51" t="str">
        <f>IF(AND($G13="4",GH13&lt;&gt;""),GH13,"")</f>
        <v/>
      </c>
      <c r="GY13" s="52" t="str">
        <f>IF(AND($GH13&lt;&gt;"",G13="4"),_xlfn.RANK.EQ(GH13,$GX$6:$GX$89),"")</f>
        <v/>
      </c>
      <c r="GZ13" s="52" t="str">
        <f>IF(IF(GY13&lt;&gt;"",IF(MAX(COUNTIF($GY$6:$GY$89,$GY$6:$GY$89))&gt;1,"x",""),"")&lt;&gt;"",GY13+1,"")</f>
        <v/>
      </c>
      <c r="HA13" s="52" t="str">
        <f>IF(GY13&lt;&gt;"",IF($G13="3",IF(GH13&lt;&gt;"",IF(AND(GY13&lt;=10,GH13&gt;=$GX$92),HLOOKUP(GY13,Points_Table_Modified,IF(HM13&gt;=6,8,HM13+2),FALSE),0),""),IF(GH13&lt;&gt;"",IF(AND(GY13&lt;=10,GH13&gt;=$GX$92),HLOOKUP(GY13,Points_Table,IF(HM13&gt;=6,8,HM13+2),FALSE),0),"")),"")</f>
        <v/>
      </c>
      <c r="HB13" s="53" t="str">
        <f>IF(GZ13&lt;&gt;"",AVERAGE(IF(AND($G13="3",GZ13&lt;&gt;""),HLOOKUP(GZ13,Points_Table_Modified,IF(HM13&gt;=6,8,HM13+2),FALSE),IF(GZ13&lt;&gt;"",HLOOKUP(GZ13,Points_Table,IF(HM13&gt;=6,8,HM13+2),FALSE),"")),HA13),HA13)</f>
        <v/>
      </c>
      <c r="HC13" s="51" t="str">
        <f>IF(AND($G13="5",GH13&lt;&gt;""),GH13,"")</f>
        <v/>
      </c>
      <c r="HD13" s="52" t="str">
        <f>IF(AND(GH13&lt;&gt;"",$G13="5"),_xlfn.RANK.EQ(GH13,$HC$6:$HC$89),"")</f>
        <v/>
      </c>
      <c r="HE13" s="52" t="str">
        <f>IF(IF(HD13&lt;&gt;"",IF(MAX(COUNTIF($HD$6:$HD$89,$HD$6:$HD$89))&gt;1,"x",""),"")&lt;&gt;"",HD13+1,"")</f>
        <v/>
      </c>
      <c r="HF13" s="52" t="str">
        <f>IF(HD13&lt;&gt;"",IF($G13="3",IF(GH13&lt;&gt;"",IF(AND(HD13&lt;=10,GH13&gt;=$HC$92),HLOOKUP(HD13,Points_Table_Modified,IF(HM13&gt;=6,8,HM13+2),FALSE),0),""),IF(GH13&lt;&gt;"",IF(AND(HD13&lt;=10,GH13&gt;=$HC$92),HLOOKUP(HD13,Points_Table,IF(HM13&gt;=6,8,HM13+2),FALSE),0),"")),"")</f>
        <v/>
      </c>
      <c r="HG13" s="53" t="str">
        <f>IF(HE13&lt;&gt;"",AVERAGE(IF(AND($G13="3",HE13&lt;&gt;""),HLOOKUP(HE13,Points_Table_Modified,IF(HM13&gt;=6,8,HM13+2),FALSE),IF(HE13&lt;&gt;"",HLOOKUP(HE13,Points_Table,IF(HM13&gt;=6,8,HM13+2),FALSE),"")),HF13),HF13)</f>
        <v/>
      </c>
      <c r="HH13" s="51" t="str">
        <f>IF(AND($G13="6",GH13&lt;&gt;""),GH13,"")</f>
        <v/>
      </c>
      <c r="HI13" s="52" t="str">
        <f>IF(AND(GH13&lt;&gt;"",$G13="6"),_xlfn.RANK.EQ(GH13,$HH$6:$HH$89),"")</f>
        <v/>
      </c>
      <c r="HJ13" s="52" t="str">
        <f>IF(IF(HI13&lt;&gt;"",IF(MAX(COUNTIF($HI$6:$HI$89,$HI$6:$HI$89))&gt;1,"x",""),"")&lt;&gt;"",HI13+1,"")</f>
        <v/>
      </c>
      <c r="HK13" s="52" t="str">
        <f>IF(HI13&lt;&gt;"",IF($G13="3",IF(GH13&lt;&gt;"",IF(AND(HI13&lt;=10,GH13&gt;=$HH$92),HLOOKUP(HI13,Points_Table_Modified,IF(HM13&gt;=6,8,HM13+2),FALSE),0),""),IF(GH13&lt;&gt;"",IF(AND(HI13&lt;=10,GH13&gt;=$HH$92),HLOOKUP(HI13,Points_Table,IF(HM13&gt;=6,8,HM13+2),FALSE),0),"")),"")</f>
        <v/>
      </c>
      <c r="HL13" s="53" t="str">
        <f>IF(HJ13&lt;&gt;"",AVERAGE(IF(AND($G13="3",HJ13&lt;&gt;""),HLOOKUP(HJ13,Points_Table_Modified,IF(HM13&gt;=6,8,HM13+2),FALSE),IF(HJ13&lt;&gt;"",HLOOKUP(HJ13,Points_Table,IF(HM13&gt;=6,8,HM13+2),FALSE),"")),HK13),HK13)</f>
        <v/>
      </c>
      <c r="HM13" s="57">
        <f>VLOOKUP($G13,Entries_D_Event,9,FALSE)</f>
        <v>0</v>
      </c>
      <c r="HN13" s="52" t="str">
        <f>CONCATENATE(HI13,HD13,GY13,GT13,GO13,GJ13)</f>
        <v/>
      </c>
      <c r="HO13" s="118" t="str">
        <f>IF(HN13&lt;&gt;"",IF(AND($G13="3",GH13&lt;&gt;""),10,IF(GH13&lt;&gt;"",5,"")),"")</f>
        <v/>
      </c>
      <c r="HP13" s="118">
        <f>_xlfn.NUMBERVALUE(IF(HN13&lt;&gt;"",CONCATENATE(HL13,HG13,HB13,GW13,GR13,GM13),""))</f>
        <v>0</v>
      </c>
      <c r="HQ13" s="56">
        <f>IFERROR(HO13+HP13,0)</f>
        <v>0</v>
      </c>
      <c r="HR13" s="90"/>
      <c r="HS13" s="52" t="str">
        <f>IF(AND($G13="1",HR13&lt;&gt;""),HR13,"")</f>
        <v/>
      </c>
      <c r="HT13" s="52" t="str">
        <f>IF(AND(HR13&lt;&gt;"",$G13="1"),_xlfn.RANK.EQ(HR13,$HS$6:$HS$89),"")</f>
        <v/>
      </c>
      <c r="HU13" s="52" t="str">
        <f>IF(IF(HT13&lt;&gt;"",IF(MAX(COUNTIF($HT$6:$HT$89,$HT$6:$HT$89))&gt;1,"x",""),"")&lt;&gt;"",HT13+1,"")</f>
        <v/>
      </c>
      <c r="HV13" s="52" t="str">
        <f>IF(HT13&lt;&gt;"",IF($G13="3",IF(HR13&lt;&gt;"",IF(AND(HT13&lt;=10,HR13&gt;=$HS$92),HLOOKUP(HT13,Points_Table_Modified,IF(IW13&gt;=6,8,IW13+2),FALSE),0),""),IF(HR13&lt;&gt;"",IF(AND(HT13&lt;=10,HR13&gt;=$HS$92),HLOOKUP(HT13,Points_Table,IF(IW13&gt;=6,8,IW13+2),FALSE),0),"")),"")</f>
        <v/>
      </c>
      <c r="HW13" s="53" t="str">
        <f>IF(HU13&lt;&gt;"",AVERAGE(IF(AND($G13="3",HU13&lt;&gt;""),HLOOKUP(HU13,Points_Table_Modified,IF(IW13&gt;=6,8,IW13+2),FALSE),IF(HU13&lt;&gt;"",HLOOKUP(HU13,Points_Table,IF(IW13&gt;=6,8,IW13+2),FALSE),"")),HV13),HV13)</f>
        <v/>
      </c>
      <c r="HX13" s="51" t="str">
        <f>IF(AND($G13="2",HR13&lt;&gt;""),HR13,"")</f>
        <v/>
      </c>
      <c r="HY13" s="52" t="str">
        <f>IF(AND(HR13&lt;&gt;"",$G13="2"),_xlfn.RANK.EQ(HR13,$HX$6:$HX$89),"")</f>
        <v/>
      </c>
      <c r="HZ13" s="52" t="str">
        <f>IF(IF(HY13&lt;&gt;"",IF(MAX(COUNTIF($HY$6:$HY$89,$HY$6:$HY$89))&gt;1,"x",""),"")&lt;&gt;"",HY13+1,"")</f>
        <v/>
      </c>
      <c r="IA13" s="54" t="str">
        <f>IF(HY13&lt;&gt;"",IF($G13="3",IF(HR13&lt;&gt;"",IF(AND(HY13&lt;=10,HR13&gt;=$HX$92),HLOOKUP(HY13,Points_Table_Modified,IF(IW13&gt;=6,8,IW13+2),FALSE),0),""),IF(HR13&lt;&gt;"",IF(AND(HY13&lt;=10,HR13&gt;=$HX$92),HLOOKUP(HY13,Points_Table,IF(IW13&gt;=6,8,IW13+2),FALSE),0),"")),"")</f>
        <v/>
      </c>
      <c r="IB13" s="53" t="str">
        <f>IF(HZ13&lt;&gt;"",AVERAGE(IF(AND($G13="3",HZ13&lt;&gt;""),HLOOKUP(HZ13,Points_Table_Modified,IF(IW13&gt;=6,8,IW13+2),FALSE),IF(HZ13&lt;&gt;"",HLOOKUP(HZ13,Points_Table,IF(IW13&gt;=6,8,IW13+2),FALSE),"")),IA13),IA13)</f>
        <v/>
      </c>
      <c r="IC13" s="51" t="str">
        <f>IF(AND($G13="3",HR13&lt;&gt;""),HR13,"")</f>
        <v/>
      </c>
      <c r="ID13" s="52" t="str">
        <f>IF(AND(HR13&lt;&gt;"",$G13="3"),_xlfn.RANK.EQ(HR13,$IC$6:$IC$89),"")</f>
        <v/>
      </c>
      <c r="IE13" s="52" t="str">
        <f>IF(IF(ID13&lt;&gt;"",IF(MAX(COUNTIF($ID$6:$ID$89,$ID$6:$ID$89))&gt;1,"x",""),"")&lt;&gt;"",ID13+1,"")</f>
        <v/>
      </c>
      <c r="IF13" s="52" t="str">
        <f>IF(ID13&lt;&gt;"",IF($G13="3",IF(HR13&lt;&gt;"",IF(AND(ID13&lt;=20,HR13&gt;=$IC$92),HLOOKUP(ID13,Points_Table_Modified,IF(IW13&gt;=6,8,IW13+2),FALSE),0),""),IF(HR13&lt;&gt;"",IF(AND(ID13&lt;=10,HR13&gt;=$IC$92),HLOOKUP(ID13,Points_Table,IF(IW13&gt;=6,8,IW13+2),FALSE),0),"")),"")</f>
        <v/>
      </c>
      <c r="IG13" s="53" t="str">
        <f>IF(IE13&lt;&gt;"",AVERAGE(IF(AND($G13="3",IE13&lt;&gt;""),HLOOKUP(IE13,Points_Table_Modified,IF(IW13&gt;=6,8,IW13+2),FALSE),IF(IE13&lt;&gt;"",HLOOKUP(IE13,Points_Table,IF(IW13&gt;=6,8,IW13+2),FALSE),"")),IF13),IF13)</f>
        <v/>
      </c>
      <c r="IH13" s="51" t="str">
        <f>IF(AND($G13="4",HR13&lt;&gt;""),HR13,"")</f>
        <v/>
      </c>
      <c r="II13" s="52" t="str">
        <f>IF(AND(HR13&lt;&gt;"",G13="4"),_xlfn.RANK.EQ(HR13,$IH$6:$IH$89),"")</f>
        <v/>
      </c>
      <c r="IJ13" s="52" t="str">
        <f>IF(IF(II13&lt;&gt;"",IF(MAX(COUNTIF($II$6:$II$89,$II$6:$II$89))&gt;1,"x",""),"")&lt;&gt;"",II13+1,"")</f>
        <v/>
      </c>
      <c r="IK13" s="52" t="str">
        <f>IF(II13&lt;&gt;"",IF($G13="3",IF(HR13&lt;&gt;"",IF(AND(II13&lt;=10,HR13&gt;=$IH$92),HLOOKUP(II13,Points_Table_Modified,IF(IW13&gt;=6,8,IW13+2),FALSE),0),""),IF(HR13&lt;&gt;"",IF(AND(II13&lt;=10,HR13&gt;=$IH$92),HLOOKUP(II13,Points_Table,IF(IW13&gt;=6,8,IW13+2),FALSE),0),"")),"")</f>
        <v/>
      </c>
      <c r="IL13" s="53" t="str">
        <f>IF(IJ13&lt;&gt;"",AVERAGE(IF(AND($G13="3",IJ13&lt;&gt;""),HLOOKUP(IJ13,Points_Table_Modified,IF(IW13&gt;=6,8,IW13+2),FALSE),IF(IJ13&lt;&gt;"",HLOOKUP(IJ13,Points_Table,IF(IW13&gt;=6,8,IW13+2),FALSE),"")),IK13),IK13)</f>
        <v/>
      </c>
      <c r="IM13" s="51" t="str">
        <f>IF(AND($G13="5",HR13&lt;&gt;""),HR13,"")</f>
        <v/>
      </c>
      <c r="IN13" s="52" t="str">
        <f>IF(AND(HR13&lt;&gt;"",$G13="5"),_xlfn.RANK.EQ(HR13,$IM$6:$IM$89),"")</f>
        <v/>
      </c>
      <c r="IO13" s="52" t="str">
        <f>IF(IF(IN13&lt;&gt;"",IF(MAX(COUNTIF($IN$6:$IN$89,$IN$6:$IN$89))&gt;1,"x",""),"")&lt;&gt;"",IN13+1,"")</f>
        <v/>
      </c>
      <c r="IP13" s="52" t="str">
        <f>IF(IN13&lt;&gt;"",IF($G13="3",IF(HR13&lt;&gt;"",IF(AND(IN13&lt;=10,HR13&gt;=$IM$92),HLOOKUP(IN13,Points_Table_Modified,IF(IW13&gt;=6,8,IW13+2),FALSE),0),""),IF(HR13&lt;&gt;"",IF(AND(IN13&lt;=10,HR13&gt;=$IM$92),HLOOKUP(IN13,Points_Table,IF(IW13&gt;=6,8,IW13+2),FALSE),0),"")),"")</f>
        <v/>
      </c>
      <c r="IQ13" s="53" t="str">
        <f>IF(IO13&lt;&gt;"",AVERAGE(IF(AND($G13="3",IO13&lt;&gt;""),HLOOKUP(IO13,Points_Table_Modified,IF(IW13&gt;=6,8,IW13+2),FALSE),IF(IO13&lt;&gt;"",HLOOKUP(IO13,Points_Table,IF(IW13&gt;=6,8,IW13+2),FALSE),"")),IP13),IP13)</f>
        <v/>
      </c>
      <c r="IR13" s="51" t="str">
        <f>IF(AND($G13="6",HR13&lt;&gt;""),HR13,"")</f>
        <v/>
      </c>
      <c r="IS13" s="52" t="str">
        <f>IF(AND(HR13&lt;&gt;"",$G13="6"),_xlfn.RANK.EQ(HR13,$IR$6:$IR$89),"")</f>
        <v/>
      </c>
      <c r="IT13" s="52" t="str">
        <f>IF(IF(IS13&lt;&gt;"",IF(MAX(COUNTIF($IS$6:$IS$89,$IS$6:$IS$89))&gt;1,"x",""),"")&lt;&gt;"",IS13+1,"")</f>
        <v/>
      </c>
      <c r="IU13" s="52" t="str">
        <f>IF(IS13&lt;&gt;"",IF($G13="3",IF(HR13&lt;&gt;"",IF(AND(IS13&lt;=10,HR13&gt;=$IR$92),HLOOKUP(IS13,Points_Table_Modified,IF(IW13&gt;=6,8,IW13+2),FALSE),0),""),IF(HR13&lt;&gt;"",IF(AND(IS13&lt;=10,HR13&gt;=$IR$92),HLOOKUP(IS13,Points_Table,IF(IW13&gt;=6,8,IW13+2),FALSE),0),"")),"")</f>
        <v/>
      </c>
      <c r="IV13" s="53" t="str">
        <f>IF(IT13&lt;&gt;"",AVERAGE(IF(AND($G13="3",IT13&lt;&gt;""),HLOOKUP(IT13,Points_Table_Modified,IF(IW13&gt;=6,8,IW13+2),FALSE),IF(IT13&lt;&gt;"",HLOOKUP(IT13,Points_Table,IF(IW13&gt;=6,8,IW13+2),FALSE),"")),IU13),IU13)</f>
        <v/>
      </c>
      <c r="IW13" s="57">
        <f>VLOOKUP($G13,Entries_D_Event,10,FALSE)</f>
        <v>0</v>
      </c>
      <c r="IX13" s="52" t="str">
        <f>CONCATENATE(IS13,IN13,II13,ID13,HY13,HT13)</f>
        <v/>
      </c>
      <c r="IY13" s="118" t="str">
        <f>IF(IX13&lt;&gt;"",IF(AND($G13="3",HR13&lt;&gt;""),10,IF(HR13&lt;&gt;"",5,"")),"")</f>
        <v/>
      </c>
      <c r="IZ13" s="118">
        <f>_xlfn.NUMBERVALUE(IF(IX13&lt;&gt;"",CONCATENATE(IV13,IQ13,IL13,IG13,IB13,HW13),""))</f>
        <v>0</v>
      </c>
      <c r="JA13" s="56">
        <f>IFERROR(IY13+IZ13,0)</f>
        <v>0</v>
      </c>
      <c r="JB13" s="90"/>
      <c r="JC13" s="52" t="str">
        <f>IF(AND($G13="1",JB13&lt;&gt;""),JB13,"")</f>
        <v/>
      </c>
      <c r="JD13" s="52" t="str">
        <f>IF(AND(JB13&lt;&gt;"",$G13="1"),_xlfn.RANK.EQ(JB13,$JC$6:$JC$89),"")</f>
        <v/>
      </c>
      <c r="JE13" s="52" t="str">
        <f>IF(IF(JD13&lt;&gt;"",IF(MAX(COUNTIF($JD$6:$JD$89,$JD$6:$JD$89))&gt;1,"x",""),"")&lt;&gt;"",JD13+1,"")</f>
        <v/>
      </c>
      <c r="JF13" s="52" t="str">
        <f>IF(JD13&lt;&gt;"",IF($G13="3",IF(JB13&lt;&gt;"",IF(AND(JD13&lt;=10,JB13&gt;=$JC$92),HLOOKUP(JD13,Points_Table_Modified,IF(KG13&gt;=6,8,KG13+2),FALSE),0),""),IF(JB13&lt;&gt;"",IF(AND(JD13&lt;=10,JB13&gt;=$JC$92),HLOOKUP(JD13,Points_Table,IF(KG13&gt;=6,8,KG13+2),FALSE),0),"")),"")</f>
        <v/>
      </c>
      <c r="JG13" s="53" t="str">
        <f>IF(JE13&lt;&gt;"",AVERAGE(IF(AND($G13="3",JE13&lt;&gt;""),HLOOKUP(JE13,Points_Table_Modified,IF(KG13&gt;=6,8,KG13+2),FALSE),IF(JE13&lt;&gt;"",HLOOKUP(JE13,Points_Table,IF(KG13&gt;=6,8,KG13+2),FALSE),"")),JF13),JF13)</f>
        <v/>
      </c>
      <c r="JH13" s="51" t="str">
        <f>IF(AND($G13="2",JB13&lt;&gt;""),JB13,"")</f>
        <v/>
      </c>
      <c r="JI13" s="52" t="str">
        <f>IF(AND(JB13&lt;&gt;"",$G13="2"),_xlfn.RANK.EQ(JB13,$JH$6:$JH$89),"")</f>
        <v/>
      </c>
      <c r="JJ13" s="52" t="str">
        <f>IF(IF(JI13&lt;&gt;"",IF(MAX(COUNTIF($JI$6:$JI$89,$JI$6:$JI$89))&gt;1,"x",""),"")&lt;&gt;"",JI13+1,"")</f>
        <v/>
      </c>
      <c r="JK13" s="54" t="str">
        <f>IF(JI13&lt;&gt;"",IF($G13="3",IF(JB13&lt;&gt;"",IF(AND(JI13&lt;=10,JB13&gt;=$JH$92),HLOOKUP(JI13,Points_Table_Modified,IF(KG13&gt;=6,8,KG13+2),FALSE),0),""),IF(JB13&lt;&gt;"",IF(AND(JI13&lt;=10,JB13&gt;=$JH$92),HLOOKUP(JI13,Points_Table,IF(KG13&gt;=6,8,KG13+2),FALSE),0),"")),"")</f>
        <v/>
      </c>
      <c r="JL13" s="53" t="str">
        <f>IF(JJ13&lt;&gt;"",AVERAGE(IF(AND($G13="3",JJ13&lt;&gt;""),HLOOKUP(JJ13,Points_Table_Modified,IF(KG13&gt;=6,8,KG13+2),FALSE),IF(JJ13&lt;&gt;"",HLOOKUP(JJ13,Points_Table,IF(KG13&gt;=6,8,KG13+2),FALSE),"")),JK13),JK13)</f>
        <v/>
      </c>
      <c r="JM13" s="51" t="str">
        <f>IF(AND($G13="3",JB13&lt;&gt;""),JB13,"")</f>
        <v/>
      </c>
      <c r="JN13" s="52" t="str">
        <f>IF(AND(JB13&lt;&gt;"",$G13="3"),_xlfn.RANK.EQ(JB13,$JM$6:$JM$89),"")</f>
        <v/>
      </c>
      <c r="JO13" s="52" t="str">
        <f>IF(IF(JN13&lt;&gt;"",IF(MAX(COUNTIF($JN$6:$JN$89,$JN$6:$JN$89))&gt;1,"x",""),"")&lt;&gt;"",JN13+1,"")</f>
        <v/>
      </c>
      <c r="JP13" s="52" t="str">
        <f>IF(JN13&lt;&gt;"",IF($G13="3",IF(JB13&lt;&gt;"",IF(AND(JN13&lt;=20,JB13&gt;=$JM$92),HLOOKUP(JN13,Points_Table_Modified,IF(KG13&gt;=6,8,KG13+2),FALSE),0),""),IF(JB13&lt;&gt;"",IF(AND(JN13&lt;=10,JB13&gt;=$JM$92),HLOOKUP(JN13,Points_Table,IF(KG13&gt;=6,8,KG13+2),FALSE),0),"")),"")</f>
        <v/>
      </c>
      <c r="JQ13" s="53" t="str">
        <f>IF(JO13&lt;&gt;"",AVERAGE(IF(AND($G13="3",JO13&lt;&gt;""),HLOOKUP(JO13,Points_Table_Modified,IF(KG13&gt;=6,8,KG13+2),FALSE),IF(JO13&lt;&gt;"",HLOOKUP(JO13,Points_Table,IF(KG13&gt;=6,8,KG13+2),FALSE),"")),JP13),JP13)</f>
        <v/>
      </c>
      <c r="JR13" s="51" t="str">
        <f>IF(AND($G13="4",JB13&lt;&gt;""),JB13,"")</f>
        <v/>
      </c>
      <c r="JS13" s="52" t="str">
        <f>IF(AND(JB13&lt;&gt;"",G13="4"),_xlfn.RANK.EQ(JB13,$JR$6:$JR$89),"")</f>
        <v/>
      </c>
      <c r="JT13" s="52" t="str">
        <f>IF(IF(JS13&lt;&gt;"",IF(MAX(COUNTIF($JS$6:$JS$89,$JS$6:$JS$89))&gt;1,"x",""),"")&lt;&gt;"",JS13+1,"")</f>
        <v/>
      </c>
      <c r="JU13" s="52" t="str">
        <f>IF(JS13&lt;&gt;"",IF($G13="3",IF(JB13&lt;&gt;"",IF(AND(JS13&lt;=10,JB13&gt;=$JR$92),HLOOKUP(JS13,Points_Table_Modified,IF(KG13&gt;=6,8,KG13+2),FALSE),0),""),IF(JB13&lt;&gt;"",IF(AND(JS13&lt;=10,JB13&gt;=$JR$92),HLOOKUP(JS13,Points_Table,IF(KG13&gt;=6,8,KG13+2),FALSE),0),"")),"")</f>
        <v/>
      </c>
      <c r="JV13" s="53" t="str">
        <f>IF(JT13&lt;&gt;"",AVERAGE(IF(AND($G13="3",JT13&lt;&gt;""),HLOOKUP(JT13,Points_Table_Modified,IF(KG13&gt;=6,8,KG13+2),FALSE),IF(JT13&lt;&gt;"",HLOOKUP(JT13,Points_Table,IF(KG13&gt;=6,8,KG13+2),FALSE),"")),JU13),JU13)</f>
        <v/>
      </c>
      <c r="JW13" s="51" t="str">
        <f>IF(AND($G13="5",JB13&lt;&gt;""),JB13,"")</f>
        <v/>
      </c>
      <c r="JX13" s="52" t="str">
        <f>IF(AND(JB13&lt;&gt;"",$G13="5"),_xlfn.RANK.EQ(JB13,$JW$6:$JW$89),"")</f>
        <v/>
      </c>
      <c r="JY13" s="52" t="str">
        <f>IF(IF(JX13&lt;&gt;"",IF(MAX(COUNTIF($JX$6:$JX$89,$JX$6:$JX$89))&gt;1,"x",""),"")&lt;&gt;"",JX13+1,"")</f>
        <v/>
      </c>
      <c r="JZ13" s="52" t="str">
        <f>IF(JX13&lt;&gt;"",IF($G13="3",IF(JB13&lt;&gt;"",IF(AND(JX13&lt;=10,JB13&gt;=$JW$92),HLOOKUP(JX13,Points_Table_Modified,IF(KG13&gt;=6,8,KG13+2),FALSE),0),""),IF(JB13&lt;&gt;"",IF(AND(JX13&lt;=10,JB13&gt;=$JW$92),HLOOKUP(JX13,Points_Table,IF(KG13&gt;=6,8,KG13+2),FALSE),0),"")),"")</f>
        <v/>
      </c>
      <c r="KA13" s="53" t="str">
        <f>IF(JY13&lt;&gt;"",AVERAGE(IF(AND($G13="3",JY13&lt;&gt;""),HLOOKUP(JY13,Points_Table_Modified,IF(KG13&gt;=6,8,KG13+2),FALSE),IF(JY13&lt;&gt;"",HLOOKUP(JY13,Points_Table,IF(KG13&gt;=6,8,KG13+2),FALSE),"")),JZ13),JZ13)</f>
        <v/>
      </c>
      <c r="KB13" s="51" t="str">
        <f>IF(AND($G13="6",JB13&lt;&gt;""),JB13,"")</f>
        <v/>
      </c>
      <c r="KC13" s="52" t="str">
        <f>IF(AND(JB13&lt;&gt;"",$G13="6"),_xlfn.RANK.EQ(JB13,$KB$6:$KB$89),"")</f>
        <v/>
      </c>
      <c r="KD13" s="52" t="str">
        <f>IF(IF(KC13&lt;&gt;"",IF(MAX(COUNTIF($KC$6:$KC$89,$KC$6:$KC$89))&gt;1,"x",""),"")&lt;&gt;"",KC13+1,"")</f>
        <v/>
      </c>
      <c r="KE13" s="52" t="str">
        <f>IF(KC13&lt;&gt;"",IF($G13="3",IF(JB13&lt;&gt;"",IF(AND(KC13&lt;=10,JB13&gt;=$KB$92),HLOOKUP(KC13,Points_Table_Modified,IF(KG13&gt;=6,8,KG13+2),FALSE),0),""),IF(JB13&lt;&gt;"",IF(AND(KC13&lt;=10,JB13&gt;=$KB$92),HLOOKUP(KC13,Points_Table,IF(KG13&gt;=6,8,KG13+2),FALSE),0),"")),"")</f>
        <v/>
      </c>
      <c r="KF13" s="53" t="str">
        <f>IF(KD13&lt;&gt;"",AVERAGE(IF(AND($G13="3",KD13&lt;&gt;""),HLOOKUP(KD13,Points_Table_Modified,IF(KG13&gt;=6,8,KG13+2),FALSE),IF(KD13&lt;&gt;"",HLOOKUP(KD13,Points_Table,IF(KG13&gt;=6,8,KG13+2),FALSE),"")),KE13),KE13)</f>
        <v/>
      </c>
      <c r="KG13" s="57">
        <f>VLOOKUP($G13,Entries_D_Event,11,FALSE)</f>
        <v>0</v>
      </c>
      <c r="KH13" s="52" t="str">
        <f>CONCATENATE(KC13,JX13,JS13,JN13,JI13,JD13)</f>
        <v/>
      </c>
      <c r="KI13" s="118" t="str">
        <f>IF(KH13&lt;&gt;"",IF(AND($G13="3",JB13&lt;&gt;""),10,IF(JB13&lt;&gt;"",5,"")),"")</f>
        <v/>
      </c>
      <c r="KJ13" s="118">
        <f>_xlfn.NUMBERVALUE(IF(KH13&lt;&gt;"",CONCATENATE(KF13,KA13,JV13,JQ13,JL13,JG13),""))</f>
        <v>0</v>
      </c>
      <c r="KK13" s="56">
        <f>IFERROR(KI13+KJ13,0)</f>
        <v>0</v>
      </c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</row>
    <row r="14" spans="1:358" s="1" customFormat="1" x14ac:dyDescent="0.25">
      <c r="A14" s="35"/>
      <c r="B14" s="45">
        <v>9</v>
      </c>
      <c r="C14" s="47" t="s">
        <v>248</v>
      </c>
      <c r="D14" s="47" t="s">
        <v>250</v>
      </c>
      <c r="E14" s="50"/>
      <c r="F14" s="50"/>
      <c r="G14" s="49" t="s">
        <v>56</v>
      </c>
      <c r="H14" s="50" t="str">
        <f>VLOOKUP($G14,Class_Description,2)</f>
        <v>Top Truck</v>
      </c>
      <c r="I14" s="187">
        <f>AS14+CC14+DM14+EW14+GG14+HQ14+JA14+KK14</f>
        <v>17</v>
      </c>
      <c r="J14" s="116"/>
      <c r="K14" s="102" t="str">
        <f>IF(AND(J14&lt;&gt;"",$G14="1"),J14,"")</f>
        <v/>
      </c>
      <c r="L14" s="103" t="str">
        <f>IF(AND(J14&lt;&gt;"",$G14="1"),_xlfn.RANK.EQ(J14,$K$6:$K$89),"")</f>
        <v/>
      </c>
      <c r="M14" s="103" t="str">
        <f>IF(G14="6",IF(IF(L14&lt;&gt;"",IF(MAX(COUNTIF($L$6:$L$89,$L$6:$L$89))&gt;1,"x",""),"")&lt;&gt;"",L14+1,""),IF(K14=0,"",IF(IF(L14&lt;&gt;"",IF(MAX(COUNTIF($L$6:$L$89,$L$6:$L$89))&gt;1,"x",""),"")&lt;&gt;"",L14+1,"")))</f>
        <v/>
      </c>
      <c r="N14" s="103" t="str">
        <f>IF(L14&lt;&gt;"",IF($G14="3",IF(AND(L14&lt;=20,J14&gt;=$K$92),HLOOKUP(L14,Points_Table_Modified,IF(AO14&gt;=6,8,AO14+2),FALSE),0),IF(AND(L14&lt;=10,J14&gt;=$K$92),HLOOKUP(L14,Points_Table,IF(AO14&gt;=6,8,AO14+2),FALSE),0)),"")</f>
        <v/>
      </c>
      <c r="O14" s="103" t="str">
        <f>IF(M14&lt;&gt;"",AVERAGE(IF(AND($G14="3",M14&lt;&gt;""),HLOOKUP(M14,Points_Table_Modified,IF(AO14&gt;=6,8,AO14+2),FALSE),IF(M14&lt;&gt;"",HLOOKUP(M14,Points_Table,IF(AO14&gt;=6,8,AO14+2),FALSE),"")),N14),N14)</f>
        <v/>
      </c>
      <c r="P14" s="102" t="str">
        <f>IF(AND(J14&lt;&gt;"",$G14="2"),J14,"")</f>
        <v/>
      </c>
      <c r="Q14" s="103" t="str">
        <f>IF(AND(J14&lt;&gt;"",$G14="2"),_xlfn.RANK.EQ(J14,$P$6:$P$89),"")</f>
        <v/>
      </c>
      <c r="R14" s="103" t="str">
        <f>IF(G14="6",IF(IF(Q14&lt;&gt;"",IF(MAX(COUNTIF($Q$6:$Q$89,$Q$6:$Q$89))&gt;1,"x",""),"")&lt;&gt;"",Q14+1,""),IF(P14=0,"",IF(IF(Q14&lt;&gt;"",IF(MAX(COUNTIF($Q$6:$Q$89,$Q$6:$Q$89))&gt;1,"x",""),"")&lt;&gt;"",Q14+1,"")))</f>
        <v/>
      </c>
      <c r="S14" s="103" t="str">
        <f>IF(Q14&lt;&gt;"",IF($G14="3",IF(J14&lt;&gt;"",IF(AND(Q14&lt;=10,J14&gt;=$P$92),HLOOKUP(Q14,Points_Table_Modified,IF(AO14&gt;=6,8,AO14+2),FALSE),0),""),IF(J14&lt;&gt;"",IF(AND(Q14&lt;=10,J14&gt;=$P$92),HLOOKUP(Q14,Points_Table,IF(AO14&gt;=6,8,AO14+2),FALSE),0),"")),"")</f>
        <v/>
      </c>
      <c r="T14" s="103" t="str">
        <f>IF(R14&lt;&gt;"",AVERAGE(IF(AND($G14="3",R14&lt;&gt;""),HLOOKUP(R14,Points_Table_Modified,IF(AO14&gt;=6,8,AO14+2),FALSE),IF(R14&lt;&gt;"",HLOOKUP(R14,Points_Table,IF(AO14&gt;=6,8,AO14+2),FALSE),"")),S14),S14)</f>
        <v/>
      </c>
      <c r="U14" s="102" t="str">
        <f>IF(AND(J14&lt;&gt;"",$G14="3"),J14,"")</f>
        <v/>
      </c>
      <c r="V14" s="103" t="str">
        <f>IF(AND(J14&lt;&gt;"",$G14="3"),_xlfn.RANK.EQ(J14,$U$6:$U$89),"")</f>
        <v/>
      </c>
      <c r="W14" s="103" t="str">
        <f>IF(G14="6",IF(IF(V14&lt;&gt;"",IF(MAX(COUNTIF($V$6:$V$89,$V$6:$V$89))&gt;1,"x",""),"")&lt;&gt;"",V14+1,""),IF(U14=0,"",IF(IF(V14&lt;&gt;"",IF(MAX(COUNTIF($V$6:$V$89,$V$6:$V$89))&gt;1,"x",""),"")&lt;&gt;"",V14+1,"")))</f>
        <v/>
      </c>
      <c r="X14" s="103" t="str">
        <f>IF(V14&lt;&gt;"",IF($G14="3",IF(J14&lt;&gt;"",IF(AND(V14&lt;=20,J14&gt;=$U$92),HLOOKUP(V14,Points_Table_Modified,IF(AO14&gt;=6,8,AO14+2),FALSE),0),""),IF(J14&lt;&gt;"",IF(AND(V14&lt;=10,$J14&gt;=$U$92),HLOOKUP(V14,Points_Table,IF(AO14&gt;=6,8,AO14+2),FALSE),0),"")),"")</f>
        <v/>
      </c>
      <c r="Y14" s="103" t="str">
        <f>IF(W14&lt;&gt;"",AVERAGE(IF(AND($G14="3",W14&lt;&gt;""),HLOOKUP(W14,Points_Table_Modified,IF(AO14&gt;=6,8,AO14+2),FALSE),IF(W14&lt;&gt;"",HLOOKUP(W14,Points_Table,IF(AO14&gt;=6,8,AO14+2),FALSE),"")),X14),X14)</f>
        <v/>
      </c>
      <c r="Z14" s="102" t="str">
        <f>IF(AND(J14&lt;&gt;"",$G14="4"),J14,"")</f>
        <v/>
      </c>
      <c r="AA14" s="103" t="str">
        <f>IF(AND($J14&lt;&gt;"",G14="4"),_xlfn.RANK.EQ(J14,$Z$6:$Z$89),"")</f>
        <v/>
      </c>
      <c r="AB14" s="103" t="str">
        <f>IF($G14="6",IF(IF(AA14&lt;&gt;"",IF(MAX(COUNTIF($AA$6:$AA$89,$AA$6:$AA$89))&gt;1,"x",""),"")&lt;&gt;"",AA14+1,""),IF(Z14=0,"",IF(IF(AA14&lt;&gt;"",IF(MAX(COUNTIF($AA$6:$AA$89,$AA$6:$AA$89))&gt;1,"x",""),"")&lt;&gt;"",AA14+1,"")))</f>
        <v/>
      </c>
      <c r="AC14" s="103" t="str">
        <f>IF(AA14&lt;&gt;"",IF($G14="3",IF(J14&lt;&gt;"",IF(AND(AA14&lt;=10,J14&gt;=$Z$92),HLOOKUP(AA14,Points_Table_Modified,IF(AO14&gt;=6,8,AO14+2),FALSE),0),""),IF(J14&lt;&gt;"",IF(AND(AA14&lt;=10,J14&gt;=$Z$92),HLOOKUP(AA14,Points_Table,IF(AO14&gt;=6,8,AO14+2),FALSE),0),"")),"")</f>
        <v/>
      </c>
      <c r="AD14" s="103" t="str">
        <f>IF(AB14&lt;&gt;"",AVERAGE(IF(AND($G14="3",AB14&lt;&gt;""),HLOOKUP(AB14,Points_Table_Modified,IF(AO14&gt;=6,8,AO14+2),FALSE),IF(AB14&lt;&gt;"",HLOOKUP(AB14,Points_Table,IF(AO14&gt;=6,8,AO14+2),FALSE),"")),AC14),AC14)</f>
        <v/>
      </c>
      <c r="AE14" s="102" t="str">
        <f>IF(AND(J14&lt;&gt;"",$G14="5"),J14,"")</f>
        <v/>
      </c>
      <c r="AF14" s="103" t="str">
        <f>IF(AND(J14&lt;&gt;"",$G14="5"),_xlfn.RANK.EQ(J14,$AE$6:$AE$89),"")</f>
        <v/>
      </c>
      <c r="AG14" s="103" t="str">
        <f>IF($G14="6",IF(IF(AF14&lt;&gt;"",IF(MAX(COUNTIF($AF$6:$AF$89,$AF$6:$AF$89))&gt;1,"x",""),"")&lt;&gt;"",AF14+1,""),IF(AE14=0,"",IF(IF(AF14&lt;&gt;"",IF(MAX(COUNTIF($AF$6:$AF$89,$AF$6:$AF$89))&gt;1,"x",""),"")&lt;&gt;"",AF14+1,"")))</f>
        <v/>
      </c>
      <c r="AH14" s="103" t="str">
        <f>IF(AF14&lt;&gt;"",IF($G14="3",IF(J14&lt;&gt;"",IF(AND(AF14&lt;=10,J14&gt;=$AE$92),HLOOKUP(AF14,Points_Table_Modified,IF(AO14&gt;=6,8,AO14+2),FALSE),0),""),IF(J14&lt;&gt;"",IF(AND(AF14&lt;=10,J14&gt;=$AE$92),HLOOKUP(AF14,Points_Table,IF(AO14&gt;=6,8,AO14+2),FALSE),0),"")),"")</f>
        <v/>
      </c>
      <c r="AI14" s="103" t="str">
        <f>IF(AG14&lt;&gt;"",AVERAGE(IF(AND($G14="3",AG14&lt;&gt;""),HLOOKUP(AG14,Points_Table_Modified,IF(AO14&gt;=6,8,AO14+2),FALSE),IF(AG14&lt;&gt;"",HLOOKUP(AG14,Points_Table,IF(AO14&gt;=6,8,AO14+2),FALSE),"")),AH14),AH14)</f>
        <v/>
      </c>
      <c r="AJ14" s="102" t="str">
        <f>IF(AND(J14&lt;&gt;"",$G14="6"),J14,"")</f>
        <v/>
      </c>
      <c r="AK14" s="103" t="str">
        <f>IF(AND(J14&lt;&gt;"",$G14="6"),_xlfn.RANK.EQ(J14,$AJ$6:$AJ$89),"")</f>
        <v/>
      </c>
      <c r="AL14" s="103" t="str">
        <f>IF(G14="6",IF(IF(AK14&lt;&gt;"",IF(MAX(COUNTIF($AK$6:$AK$89,$AK$6:$AK$89))&gt;1,"x",""),"")&lt;&gt;"",AK14+1,""),IF(AJ14=0,"",IF(IF(AK14&lt;&gt;"",IF(MAX(COUNTIF($AK$6:$AK$89,$AK$6:$AK$89))&gt;1,"x",""),"")&lt;&gt;"",AK14+1,"")))</f>
        <v/>
      </c>
      <c r="AM14" s="103" t="str">
        <f>IF(AK14&lt;&gt;"",IF($G14="3",IF(J14&lt;&gt;"",IF(AND(AK14&lt;=10,J14&gt;=$AJ$92),HLOOKUP(AK14,Points_Table_Modified,IF(AO14&gt;=6,8,AO14+2),FALSE),0),""),IF(J14&lt;&gt;"",IF(AND(AK14&lt;=10,J14&gt;=$AJ$92),HLOOKUP(AK14,Points_Table,IF(AO14&gt;=6,8,AO14+2),FALSE),0),"")),"")</f>
        <v/>
      </c>
      <c r="AN14" s="136" t="str">
        <f>IF(AL14&lt;&gt;"",AVERAGE(IF(AND($G14="3",AL14&lt;&gt;""),HLOOKUP(AL14,Points_Table_Modified,IF(AO14&gt;=6,8,AO14+2),FALSE),IF(AL14&lt;&gt;"",HLOOKUP(AL14,Points_Table,IF(AO14&gt;=6,8,AO14+2),FALSE),"")),AM14),AM14)</f>
        <v/>
      </c>
      <c r="AO14" s="55">
        <f>VLOOKUP($G14,Entries_D_Event,4,FALSE)</f>
        <v>6</v>
      </c>
      <c r="AP14" s="52" t="str">
        <f>CONCATENATE(AK14,AF14,AA14,V14,Q14,L14)</f>
        <v/>
      </c>
      <c r="AQ14" s="118" t="str">
        <f>IF(AP14&lt;&gt;"",IF(AND($G14="3",J14&lt;&gt;""),10,IF(J14&lt;&gt;"",5,"")),"")</f>
        <v/>
      </c>
      <c r="AR14" s="118">
        <f>_xlfn.NUMBERVALUE(IF(AP14&lt;&gt;"",CONCATENATE(AN14,AI14,AD14,Y14,T14,O14),""))</f>
        <v>0</v>
      </c>
      <c r="AS14" s="56">
        <f>IFERROR(AQ14+AR14,0)</f>
        <v>0</v>
      </c>
      <c r="AT14" s="90"/>
      <c r="AU14" s="54" t="str">
        <f>IF(AND(AT14&lt;&gt;"",$G14="1"),AT14,"")</f>
        <v/>
      </c>
      <c r="AV14" s="52" t="str">
        <f>IF(AND(AT14&lt;&gt;"",$G14="1"),_xlfn.RANK.EQ(AT14,$AU$6:$AU$89),"")</f>
        <v/>
      </c>
      <c r="AW14" s="52" t="str">
        <f>IF(IF(AV14&lt;&gt;"",IF(MAX(COUNTIF($AV$6:$AV$89,$AV$6:$AV$89))&gt;1,"x",""),"")&lt;&gt;"",AV14+1,"")</f>
        <v/>
      </c>
      <c r="AX14" s="52" t="str">
        <f>IF(AV14&lt;&gt;"",IF($G14="3",IF(AT14&lt;&gt;"",IF(AND(AV14&lt;=10,AT14&gt;=$AU$92),HLOOKUP(AV14,Points_Table_Modified,IF(BY14&gt;=6,8,BY14+2),FALSE),0),""),IF(AT14&lt;&gt;"",IF(AND(AV14&lt;=10,AT14&gt;=$AU$92),HLOOKUP(AV14,Points_Table,IF(BY14&gt;=6,8,BY14+2),FALSE),0),"")),"")</f>
        <v/>
      </c>
      <c r="AY14" s="53" t="str">
        <f>IF(AW14&lt;&gt;"",AVERAGE(IF(AND($G14="3",AW14&lt;&gt;""),HLOOKUP(AW14,Points_Table_Modified,IF(BY14&gt;=6,8,BY14+2),FALSE),IF(AW14&lt;&gt;"",HLOOKUP(AW14,Points_Table,IF(BY14&gt;=6,8,BY14+2),FALSE),"")),AX14),AX14)</f>
        <v/>
      </c>
      <c r="AZ14" s="51" t="str">
        <f>IF(AND($G14="2",AT14&lt;&gt;""),AT14,"")</f>
        <v/>
      </c>
      <c r="BA14" s="52" t="str">
        <f>IF(AND(AT14&lt;&gt;"",$G14="2"),_xlfn.RANK.EQ(AT14,$AZ$6:$AZ$89),"")</f>
        <v/>
      </c>
      <c r="BB14" s="52" t="str">
        <f>IF(IF(BA14&lt;&gt;"",IF(MAX(COUNTIF($BA$6:$BA$89,$BA$6:$BA$89))&gt;1,"x",""),"")&lt;&gt;"",BA14+1,"")</f>
        <v/>
      </c>
      <c r="BC14" s="54" t="str">
        <f>IF(BA14&lt;&gt;"",IF($G14="3",IF(AT14&lt;&gt;"",IF(AND(BA14&lt;=10,AT14&gt;=$AZ$92),HLOOKUP(BA14,Points_Table_Modified,IF(BY14&gt;=6,8,BY14+2),FALSE),0),""),IF(AT14&lt;&gt;"",IF(AND(BA14&lt;=10,AT14&gt;=$AZ$92),HLOOKUP(BA14,Points_Table,IF(BY14&gt;=6,8,BY14+2),FALSE),0),"")),"")</f>
        <v/>
      </c>
      <c r="BD14" s="53" t="str">
        <f>IF(BB14&lt;&gt;"",AVERAGE(IF(AND($G14="3",BB14&lt;&gt;""),HLOOKUP(BB14,Points_Table_Modified,IF(BY14&gt;=6,8,BY14+2),FALSE),IF(BB14&lt;&gt;"",HLOOKUP(BB14,Points_Table,IF(BY14&gt;=6,8,BY14+2),FALSE),"")),BC14),BC14)</f>
        <v/>
      </c>
      <c r="BE14" s="51" t="str">
        <f>IF(AND($G14="3",AT14&lt;&gt;""),AT14,"")</f>
        <v/>
      </c>
      <c r="BF14" s="52" t="str">
        <f>IF(AND(AT14&lt;&gt;"",$G14="3"),_xlfn.RANK.EQ(AT14,$BE$6:$BE$89),"")</f>
        <v/>
      </c>
      <c r="BG14" s="52" t="str">
        <f>IF(IF(BF14&lt;&gt;"",IF(MAX(COUNTIF($BF$6:$BF$89,$BF$6:$BF$89))&gt;1,"x",""),"")&lt;&gt;"",BF14+1,"")</f>
        <v/>
      </c>
      <c r="BH14" s="52" t="str">
        <f>IF(BF14&lt;&gt;"",IF($G14="3",IF(AT14&lt;&gt;"",IF(AND(BF14&lt;=20,AT14&gt;=$BE$92),HLOOKUP(BF14,Points_Table_Modified,IF(BY14&gt;=6,8,BY14+2),FALSE),0),""),IF(AT14&lt;&gt;"",IF(AND(BF14&lt;=10,AT14&gt;=$BE$92),HLOOKUP(BF14,Points_Table,IF(BY14&gt;=6,8,BY14+2),FALSE),0),"")),"")</f>
        <v/>
      </c>
      <c r="BI14" s="53" t="str">
        <f>IF(BG14&lt;&gt;"",AVERAGE(IF(AND($G14="3",BG14&lt;&gt;""),HLOOKUP(BG14,Points_Table_Modified,IF(BY14&gt;=6,8,BY14+2),FALSE),IF(BG14&lt;&gt;"",HLOOKUP(BG14,Points_Table,IF(BY14&gt;=6,8,BY14+2),FALSE),"")),BH14),BH14)</f>
        <v/>
      </c>
      <c r="BJ14" s="51" t="str">
        <f>IF(AND($G14="4",AT14&lt;&gt;""),AT14,"")</f>
        <v/>
      </c>
      <c r="BK14" s="52" t="str">
        <f>IF(AND(AT14&lt;&gt;"",G14="4"),_xlfn.RANK.EQ(AT14,$BJ$6:$BJ$89),"")</f>
        <v/>
      </c>
      <c r="BL14" s="52" t="str">
        <f>IF(IF(BK14&lt;&gt;"",IF(MAX(COUNTIF($BK$6:$BK$89,$BK$6:$BK$89))&gt;1,"x",""),"")&lt;&gt;"",BK14+1,"")</f>
        <v/>
      </c>
      <c r="BM14" s="52" t="str">
        <f>IF(BK14&lt;&gt;"",IF($G14="3",IF(AT14&lt;&gt;"",IF(AND(BK14&lt;=10,AT14&gt;=$BJ$92),HLOOKUP(BK14,Points_Table_Modified,IF(BY14&gt;=6,8,BY14+2),FALSE),0),""),IF(AT14&lt;&gt;"",IF(AND(BK14&lt;=10,AT14&gt;=$BJ$92),HLOOKUP(BK14,Points_Table,IF(BY14&gt;=6,8,BY14+2),FALSE),0),"")),"")</f>
        <v/>
      </c>
      <c r="BN14" s="53" t="str">
        <f>IF(BL14&lt;&gt;"",AVERAGE(IF(AND($G14="3",BL14&lt;&gt;""),HLOOKUP(BL14,Points_Table_Modified,IF(BY14&gt;=6,8,BY14+2),FALSE),IF(BL14&lt;&gt;"",HLOOKUP(BL14,Points_Table,IF(BY14&gt;=6,8,BY14+2),FALSE),"")),BM14),BM14)</f>
        <v/>
      </c>
      <c r="BO14" s="51" t="str">
        <f>IF(AND($G14="5",AT14&lt;&gt;""),AT14,"")</f>
        <v/>
      </c>
      <c r="BP14" s="52" t="str">
        <f>IF(AND(AT14&lt;&gt;"",$G14="5"),_xlfn.RANK.EQ(AT14,$BO$6:$BO$89),"")</f>
        <v/>
      </c>
      <c r="BQ14" s="52" t="str">
        <f>IF(IF(BP14&lt;&gt;"",IF(MAX(COUNTIF($BP$6:$BP$89,$BP$6:$BP$89))&gt;1,"x",""),"")&lt;&gt;"",BP14+1,"")</f>
        <v/>
      </c>
      <c r="BR14" s="52" t="str">
        <f>IF(BP14&lt;&gt;"",IF($G14="3",IF(AT14&lt;&gt;"",IF(AND(BP14&lt;=10,AT14&gt;=$BO$92),HLOOKUP(BP14,Points_Table_Modified,IF(BY14&gt;=6,8,BY14+2),FALSE),0),""),IF(AT14&lt;&gt;"",IF(AND(BP14&lt;=10,AT14&gt;=$BO$92),HLOOKUP(BP14,Points_Table,IF(BY14&gt;=6,8,BY14+2),FALSE),0),"")),"")</f>
        <v/>
      </c>
      <c r="BS14" s="53" t="str">
        <f>IF(BQ14&lt;&gt;"",AVERAGE(IF(AND($G14="3",BQ14&lt;&gt;""),HLOOKUP(BQ14,Points_Table_Modified,IF(BY14&gt;=6,8,BY14+2),FALSE),IF(BQ14&lt;&gt;"",HLOOKUP(BQ14,Points_Table,IF(BY14&gt;=6,8,BY14+2),FALSE),"")),BR14),BR14)</f>
        <v/>
      </c>
      <c r="BT14" s="51" t="str">
        <f>IF(AND($G14="6",AT14&lt;&gt;""),AT14,"")</f>
        <v/>
      </c>
      <c r="BU14" s="52" t="str">
        <f>IF(AND(AT14&lt;&gt;"",$G14="6"),_xlfn.RANK.EQ(AT14,$BT$6:$BT$89),"")</f>
        <v/>
      </c>
      <c r="BV14" s="52" t="str">
        <f>IF(IF(BU14&lt;&gt;"",IF(MAX(COUNTIF($BU$6:$BU$89,$BU$6:$BU$89))&gt;1,"x",""),"")&lt;&gt;"",BU14+1,"")</f>
        <v/>
      </c>
      <c r="BW14" s="52" t="str">
        <f>IF(BU14&lt;&gt;"",IF($G14="3",IF(AT14&lt;&gt;"",IF(AND(BU14&lt;=10,AT14&gt;=$BT$92),HLOOKUP(BU14,Points_Table_Modified,IF(BY14&gt;=6,8,BY14+2),FALSE),0),""),IF(AT14&lt;&gt;"",IF(AND(BU14&lt;=10,AT14&gt;=$BT$92),HLOOKUP(BU14,Points_Table,IF(BY14&gt;=6,8,BY14+2),FALSE),0),"")),"")</f>
        <v/>
      </c>
      <c r="BX14" s="53" t="str">
        <f>IF(BV14&lt;&gt;"",AVERAGE(IF(AND($G14="3",BV14&lt;&gt;""),HLOOKUP(BV14,Points_Table_Modified,IF(BY14&gt;=6,8,BY14+2),FALSE),IF(BV14&lt;&gt;"",HLOOKUP(BV14,Points_Table,IF(BY14&gt;=6,8,BY14+2),FALSE),"")),BW14),BW14)</f>
        <v/>
      </c>
      <c r="BY14" s="55">
        <f>VLOOKUP($G14,Entries_D_Event,5,FALSE)</f>
        <v>4</v>
      </c>
      <c r="BZ14" s="52" t="str">
        <f>CONCATENATE(BU14,BP14,BK14,BF14,BA14,AV14)</f>
        <v/>
      </c>
      <c r="CA14" s="118" t="str">
        <f>IF(BZ14&lt;&gt;"",IF(AND($G14="3",AT14&lt;&gt;""),10,IF(AT14&lt;&gt;"",5,"")),"")</f>
        <v/>
      </c>
      <c r="CB14" s="118">
        <f>_xlfn.NUMBERVALUE(IF(BZ14&lt;&gt;"",CONCATENATE(BX14,BS14,BN14,BI14,BD14,AY14),""))</f>
        <v>0</v>
      </c>
      <c r="CC14" s="56">
        <f>IFERROR(CA14+CB14,0)</f>
        <v>0</v>
      </c>
      <c r="CD14" s="90"/>
      <c r="CE14" s="54" t="str">
        <f>IF(AND($G14="1",CD14&lt;&gt;""),CD14,"")</f>
        <v/>
      </c>
      <c r="CF14" s="52" t="str">
        <f>IF(AND(CD14&lt;&gt;"",$G14="1"),_xlfn.RANK.EQ(CD14,$CE$6:$CE$89),"")</f>
        <v/>
      </c>
      <c r="CG14" s="52" t="str">
        <f>IF(IF(CF14&lt;&gt;"",IF(MAX(COUNTIF($CF$6:$CF$89,$CF$6:$CF$89))&gt;1,"x",""),"")&lt;&gt;"",CF14+1,"")</f>
        <v/>
      </c>
      <c r="CH14" s="52" t="str">
        <f>IF(CF14&lt;&gt;"",IF($G14="3",IF(CD14&lt;&gt;"",IF(AND(CF14&lt;=10,CD14&gt;=$CE$92),HLOOKUP(CF14,Points_Table_Modified,IF(DI14&gt;=6,8,DI14+2),FALSE),0),""),IF(CD14&lt;&gt;"",IF(AND(CF14&lt;=10,CD14&gt;=$CE$92),HLOOKUP(CF14,Points_Table,IF(DI14&gt;=6,8,DI14+2),FALSE),0),"")),"")</f>
        <v/>
      </c>
      <c r="CI14" s="53" t="str">
        <f>IF(CG14&lt;&gt;"",AVERAGE(IF(AND($G14="3",CG14&lt;&gt;""),HLOOKUP(CG14,Points_Table_Modified,IF(DI14&gt;=6,8,DI14+2),FALSE),IF(CG14&lt;&gt;"",HLOOKUP(CG14,Points_Table,IF(DI14&gt;=6,8,DI14+2),FALSE),"")),CH14),CH14)</f>
        <v/>
      </c>
      <c r="CJ14" s="51" t="str">
        <f>IF(AND($G14="2",CD14&lt;&gt;""),CD14,"")</f>
        <v/>
      </c>
      <c r="CK14" s="52" t="str">
        <f>IF(AND(CD14&lt;&gt;"",$G14="2"),_xlfn.RANK.EQ(CD14,$CJ$6:$CJ$89),"")</f>
        <v/>
      </c>
      <c r="CL14" s="52" t="str">
        <f>IF(IF(CK14&lt;&gt;"",IF(MAX(COUNTIF($CK$6:$CK$89,$CK$6:$CK$89))&gt;1,"x",""),"")&lt;&gt;"",CK14+1,"")</f>
        <v/>
      </c>
      <c r="CM14" s="54" t="str">
        <f>IF(CK14&lt;&gt;"",IF($G14="3",IF(CD14&lt;&gt;"",IF(AND(CK14&lt;=10,CD14&gt;=$CJ$92),HLOOKUP(CK14,Points_Table_Modified,IF(DI14&gt;=6,8,DI14+2),FALSE),0),""),IF(CD14&lt;&gt;"",IF(AND(CK14&lt;=10,CD14&gt;=$CJ$92),HLOOKUP(CK14,Points_Table,IF(DI14&gt;=6,8,DI14+2),FALSE),0),"")),"")</f>
        <v/>
      </c>
      <c r="CN14" s="53" t="str">
        <f>IF(CL14&lt;&gt;"",AVERAGE(IF(AND($G14="3",CL14&lt;&gt;""),HLOOKUP(CL14,Points_Table_Modified,IF(DI14&gt;=6,8,DI14+2),FALSE),IF(CL14&lt;&gt;"",HLOOKUP(CL14,Points_Table,IF(DI14&gt;=6,8,DI14+2),FALSE),"")),CM14),CM14)</f>
        <v/>
      </c>
      <c r="CO14" s="51" t="str">
        <f>IF(AND($G14="3",CD14&lt;&gt;""),CD14,"")</f>
        <v/>
      </c>
      <c r="CP14" s="52" t="str">
        <f>IF(AND(CD14&lt;&gt;"",$G14="3"),_xlfn.RANK.EQ(CD14,$CO$6:$CO$89),"")</f>
        <v/>
      </c>
      <c r="CQ14" s="52" t="str">
        <f>IF(IF(CP14&lt;&gt;"",IF(MAX(COUNTIF($CP14:$CP$89,$CP$6:$CP$89))&gt;1,"x",""),"")&lt;&gt;"",CP14+1,"")</f>
        <v/>
      </c>
      <c r="CR14" s="52" t="str">
        <f>IF(CP14&lt;&gt;"",IF($G14="3",IF(CD14&lt;&gt;"",IF(AND(CP14&lt;=20,CD14&gt;=$CO$92),HLOOKUP(CP14,Points_Table_Modified,IF(DI14&gt;=6,8,DI14+2),FALSE),0),""),IF(CD14&lt;&gt;"",IF(AND(CP14&lt;=10,CD14&gt;=$CO$92),HLOOKUP(CP14,Points_Table,IF(DI14&gt;=6,8,DI14+2),FALSE),0),"")),"")</f>
        <v/>
      </c>
      <c r="CS14" s="53" t="str">
        <f>IF(CQ14&lt;&gt;"",AVERAGE(IF(AND($G14="3",CQ14&lt;&gt;""),HLOOKUP(CQ14,Points_Table_Modified,IF(DI14&gt;=6,8,DI14+2),FALSE),IF(CQ14&lt;&gt;"",HLOOKUP(CQ14,Points_Table,IF(DI14&gt;=6,8,DI14+2),FALSE),"")),CR14),CR14)</f>
        <v/>
      </c>
      <c r="CT14" s="51" t="str">
        <f>IF(AND($G14="4",CD14&lt;&gt;""),CD14,"")</f>
        <v/>
      </c>
      <c r="CU14" s="52" t="str">
        <f>IF(AND(CD14&lt;&gt;"",G14="4"),_xlfn.RANK.EQ(CD14,$CT$6:$CT$89),"")</f>
        <v/>
      </c>
      <c r="CV14" s="52" t="str">
        <f>IF(IF(CU14&lt;&gt;"",IF(MAX(COUNTIF($CU$6:$CU$89,$CU$6:$CU$89))&gt;1,"x",""),"")&lt;&gt;"",CU14+1,"")</f>
        <v/>
      </c>
      <c r="CW14" s="52" t="str">
        <f>IF(CU14&lt;&gt;"",IF($G14="3",IF(CD14&lt;&gt;"",IF(AND(CU14&lt;=10,CD14&gt;=$CT$92),HLOOKUP(CU14,Points_Table_Modified,IF(DI14&gt;=6,8,DI14+2),FALSE),0),""),IF(CD14&lt;&gt;"",IF(AND(CU14&lt;=10,CD14&gt;=$CT$92),HLOOKUP(CU14,Points_Table,IF(DI14&gt;=6,8,DI14+2),FALSE),0),"")),"")</f>
        <v/>
      </c>
      <c r="CX14" s="53" t="str">
        <f>IF(CV14&lt;&gt;"",AVERAGE(IF(AND($G14="3",CV14&lt;&gt;""),HLOOKUP(CV14,Points_Table_Modified,IF(DI14&gt;=6,8,DI14+2),FALSE),IF(CV14&lt;&gt;"",HLOOKUP(CV14,Points_Table,IF(DI14&gt;=6,8,DI14+2),FALSE),"")),CW14),CW14)</f>
        <v/>
      </c>
      <c r="CY14" s="51" t="str">
        <f>IF(AND($G14="5",CD14&lt;&gt;""),CD14,"")</f>
        <v/>
      </c>
      <c r="CZ14" s="52" t="str">
        <f>IF(AND(CD14&lt;&gt;"",$G14="5"),_xlfn.RANK.EQ(CD14,$CY$6:$CY$89),"")</f>
        <v/>
      </c>
      <c r="DA14" s="52" t="str">
        <f>IF(IF(CZ14&lt;&gt;"",IF(MAX(COUNTIF($CZ$6:$CZ$89,$CZ$6:$CZ$89))&gt;1,"x",""),"")&lt;&gt;"",CZ14+1,"")</f>
        <v/>
      </c>
      <c r="DB14" s="52" t="str">
        <f>IF(CZ14&lt;&gt;"",IF($G14="3",IF(CD14&lt;&gt;"",IF(AND(CZ14&lt;=10,CD14&gt;=$CY$92),HLOOKUP(CZ14,Points_Table_Modified,IF(DI14&gt;=6,8,DI14+2),FALSE),0),""),IF(CD14&lt;&gt;"",IF(AND(CZ14&lt;=10,CD14&gt;=$CY$92),HLOOKUP(CZ14,Points_Table,IF(DI14&gt;=6,8,DI14+2),FALSE),0),"")),"")</f>
        <v/>
      </c>
      <c r="DC14" s="53" t="str">
        <f>IF(DA14&lt;&gt;"",AVERAGE(IF(AND($G14="3",DA14&lt;&gt;""),HLOOKUP(DA14,Points_Table_Modified,IF(DI14&gt;=6,8,DI14+2),FALSE),IF(DA14&lt;&gt;"",HLOOKUP(DA14,Points_Table,IF(DI14&gt;=6,8,DI14+2),FALSE),"")),DB14),DB14)</f>
        <v/>
      </c>
      <c r="DD14" s="51" t="str">
        <f>IF(AND($G14="6",CD14&lt;&gt;""),CD14,"")</f>
        <v/>
      </c>
      <c r="DE14" s="52" t="str">
        <f>IF(AND(CD14&lt;&gt;"",$G14="6"),_xlfn.RANK.EQ(CD14,$DD$6:$DD$89),"")</f>
        <v/>
      </c>
      <c r="DF14" s="52" t="str">
        <f>IF(IF(DE14&lt;&gt;"",IF(MAX(COUNTIF($DE$6:$DE$89,$DE$6:$DE$89))&gt;1,"x",""),"")&lt;&gt;"",DE14+1,"")</f>
        <v/>
      </c>
      <c r="DG14" s="52" t="str">
        <f>IF(DE14&lt;&gt;"",IF($G14="3",IF(CD14&lt;&gt;"",IF(AND(DE14&lt;=10,CD14&gt;=$DD$92),HLOOKUP(DE14,Points_Table_Modified,IF(DI14&gt;=6,8,DI14+2),FALSE),0),""),IF(CD14&lt;&gt;"",IF(AND(DE14&lt;=10,CD14&gt;=$DD$92),HLOOKUP(DE14,Points_Table,IF(DI14&gt;=6,8,DI14+2),FALSE),0),"")),"")</f>
        <v/>
      </c>
      <c r="DH14" s="53" t="str">
        <f>IF(DF14&lt;&gt;"",AVERAGE(IF(AND($G14="3",DF14&lt;&gt;""),HLOOKUP(DF14,Points_Table_Modified,IF(DI14&gt;=6,8,DI14+2),FALSE),IF(DF14&lt;&gt;"",HLOOKUP(DF14,Points_Table,IF(DI14&gt;=6,8,DI14+2),FALSE),"")),DG14),DG14)</f>
        <v/>
      </c>
      <c r="DI14" s="55">
        <f>VLOOKUP($G14,Entries_D_Event,6,FALSE)</f>
        <v>7</v>
      </c>
      <c r="DJ14" s="52" t="str">
        <f>CONCATENATE(DE14,CZ14,CU14,CP14,CK14,CF14)</f>
        <v/>
      </c>
      <c r="DK14" s="52" t="str">
        <f>IF(DJ14&lt;&gt;"",IF(AND($G14="3",CD14&lt;&gt;""),10,IF(CD14&lt;&gt;"",5,"")),"")</f>
        <v/>
      </c>
      <c r="DL14" s="118">
        <f>_xlfn.NUMBERVALUE(IF(DJ14&lt;&gt;"",CONCATENATE(DH14,DC14,CX14,CS14,CN14,CI14),""))</f>
        <v>0</v>
      </c>
      <c r="DM14" s="56">
        <f>IFERROR(DK14+DL14,0)</f>
        <v>0</v>
      </c>
      <c r="DN14" s="90">
        <v>290</v>
      </c>
      <c r="DO14" s="52">
        <f>IF(AND($G14="1",DN14&lt;&gt;""),DN14,"")</f>
        <v>290</v>
      </c>
      <c r="DP14" s="52">
        <f>IF(AND(DN14&lt;&gt;"",$G14="1"),_xlfn.RANK.EQ(DN14,$DO$6:$DO$89),"")</f>
        <v>5</v>
      </c>
      <c r="DQ14" s="52" t="str">
        <f>IF(IF(DP14&lt;&gt;"",IF(MAX(COUNTIF($DP$6:$DP$89,$DP$6:$DP$89))&gt;1,"x",""),"")&lt;&gt;"",DP14+1,"")</f>
        <v/>
      </c>
      <c r="DR14" s="52">
        <f>IF(DP14&lt;&gt;"",IF($G14="3",IF(DN14&lt;&gt;"",IF(AND(DP14&lt;=10,DN14&gt;=$DO$92),HLOOKUP(DP14,Points_Table_Modified,IF(ES14&gt;=6,8,ES14+2),FALSE),0),""),IF(DN14&lt;&gt;"",IF(AND(DP14&lt;=10,DN14&gt;=$DO$92),HLOOKUP(DP14,Points_Table,IF(ES14&gt;=6,8,ES14+2),FALSE),0),"")),"")</f>
        <v>12</v>
      </c>
      <c r="DS14" s="53">
        <f>IF(DQ14&lt;&gt;"",AVERAGE(IF(AND($G14="3",DQ14&lt;&gt;""),HLOOKUP(DQ14,Points_Table_Modified,IF(ES14&gt;=6,8,ES14+2),FALSE),IF(DQ14&lt;&gt;"",HLOOKUP(DQ14,Points_Table,IF(ES14&gt;=6,8,ES14+2),FALSE),"")),DR14),DR14)</f>
        <v>12</v>
      </c>
      <c r="DT14" s="51" t="str">
        <f>IF(AND($G14="2",DN14&lt;&gt;""),DN14,"")</f>
        <v/>
      </c>
      <c r="DU14" s="52" t="str">
        <f>IF(AND(DN14&lt;&gt;"",$G14="2"),_xlfn.RANK.EQ(DN14,$DT$6:$DT$89),"")</f>
        <v/>
      </c>
      <c r="DV14" s="52" t="str">
        <f>IF(IF(DU14&lt;&gt;"",IF(MAX(COUNTIF($DU$6:$DU$89,$DU$6:$DU$89))&gt;1,"x",""),"")&lt;&gt;"",DU14+1,"")</f>
        <v/>
      </c>
      <c r="DW14" s="54" t="str">
        <f>IF(DU14&lt;&gt;"",IF($G14="3",IF(DN14&lt;&gt;"",IF(AND(DU14&lt;=10,DN14&gt;=$DT$92),HLOOKUP(DU14,Points_Table_Modified,IF(ES14&gt;=6,8,ES14+2),FALSE),0),""),IF(DN14&lt;&gt;"",IF(AND(DU14&lt;=10,DN14&gt;=$DT$92),HLOOKUP(DU14,Points_Table,IF(ES14&gt;=6,8,ES14+2),FALSE),0),"")),"")</f>
        <v/>
      </c>
      <c r="DX14" s="53" t="str">
        <f>IF(DV14&lt;&gt;"",AVERAGE(IF(AND($G14="3",DV14&lt;&gt;""),HLOOKUP(DV14,Points_Table_Modified,IF(ES14&gt;=6,8,ES14+2),FALSE),IF(DV14&lt;&gt;"",HLOOKUP(DV14,Points_Table,IF(ES14&gt;=6,8,ES14+2),FALSE),"")),DW14),DW14)</f>
        <v/>
      </c>
      <c r="DY14" s="51" t="str">
        <f>IF(AND($G14="3",DN14&lt;&gt;""),DN14,"")</f>
        <v/>
      </c>
      <c r="DZ14" s="52" t="str">
        <f>IF(AND(DN14&lt;&gt;"",$G14="3"),_xlfn.RANK.EQ(DN14,$DY$6:$DY$89),"")</f>
        <v/>
      </c>
      <c r="EA14" s="52" t="str">
        <f>IF(IF(DZ14&lt;&gt;"",IF(MAX(COUNTIF($DZ$6:$DZ$89,$DZ$6:$DZ$89))&gt;1,"x",""),"")&lt;&gt;"",DZ14+1,"")</f>
        <v/>
      </c>
      <c r="EB14" s="52" t="str">
        <f>IF(DZ14&lt;&gt;"",IF($G14="3",IF(DN14&lt;&gt;"",IF(AND(DZ14&lt;=20,DN14&gt;=$DY$92),HLOOKUP(DZ14,Points_Table_Modified,IF(ES14&gt;=6,8,ES14+2),FALSE),0),""),IF(DN14&lt;&gt;"",IF(AND(DZ14&lt;=10,DN14&gt;=$DY$92),HLOOKUP(DZ14,Points_Table,IF(ES14&gt;=6,8,ES14+2),FALSE),0),"")),"")</f>
        <v/>
      </c>
      <c r="EC14" s="53" t="str">
        <f>IF(EA14&lt;&gt;"",AVERAGE(IF(AND($G14="3",EA14&lt;&gt;""),HLOOKUP(EA14,Points_Table_Modified,IF(ES14&gt;=6,8,ES14+2),FALSE),IF(EA14&lt;&gt;"",HLOOKUP(EA14,Points_Table,IF(ES14&gt;=6,8,ES14+2),FALSE),"")),EB14),EB14)</f>
        <v/>
      </c>
      <c r="ED14" s="51" t="str">
        <f>IF(AND($G14="4",DN14&lt;&gt;""),DN14,"")</f>
        <v/>
      </c>
      <c r="EE14" s="52" t="str">
        <f>IF(AND(DN14&lt;&gt;"",G14="4"),_xlfn.RANK.EQ(DN14,$ED$6:$ED$89),"")</f>
        <v/>
      </c>
      <c r="EF14" s="52" t="str">
        <f>IF(IF(EE14&lt;&gt;"",IF(MAX(COUNTIF($EE$6:$EE$89,$EE$6:$EE$89))&gt;1,"x",""),"")&lt;&gt;"",EE14+1,"")</f>
        <v/>
      </c>
      <c r="EG14" s="52" t="str">
        <f>IF(EE14&lt;&gt;"",IF($G14="3",IF(DN14&lt;&gt;"",IF(AND(EE14&lt;=10,DN14&gt;=$ED$92),HLOOKUP(EE14,Points_Table_Modified,IF(ES14&gt;=6,8,ES14+2),FALSE),0),""),IF(DN14&lt;&gt;"",IF(AND(EE14&lt;=10,DN14&gt;=$ED$92),HLOOKUP(EE14,Points_Table,IF(ES14&gt;=6,8,ES14+2),FALSE),0),"")),"")</f>
        <v/>
      </c>
      <c r="EH14" s="53" t="str">
        <f>IF(EF14&lt;&gt;"",AVERAGE(IF(AND($G14="3",EF14&lt;&gt;""),HLOOKUP(EF14,Points_Table_Modified,IF(ES14&gt;=6,8,ES14+2),FALSE),IF(EF14&lt;&gt;"",HLOOKUP(EF14,Points_Table,IF(ES14&gt;=6,8,ES14+2),FALSE),"")),EG14),EG14)</f>
        <v/>
      </c>
      <c r="EI14" s="51" t="str">
        <f>IF(AND($G14="5",DN14&lt;&gt;""),DN14,"")</f>
        <v/>
      </c>
      <c r="EJ14" s="52" t="str">
        <f>IF(AND(DN14&lt;&gt;"",$G14="5"),_xlfn.RANK.EQ(DN14,$EI$6:$EI$89),"")</f>
        <v/>
      </c>
      <c r="EK14" s="52" t="str">
        <f>IF(IF(EJ14&lt;&gt;"",IF(MAX(COUNTIF($EJ$6:$EJ$89,$EJ$6:$EJ$89))&gt;1,"x",""),"")&lt;&gt;"",EJ14+1,"")</f>
        <v/>
      </c>
      <c r="EL14" s="52" t="str">
        <f>IF(EJ14&lt;&gt;"",IF($G14="3",IF(DN14&lt;&gt;"",IF(AND(EJ14&lt;=10,DN14&gt;=$EI$92),HLOOKUP(EJ14,Points_Table_Modified,IF(ES14&gt;=6,8,ES14+2),FALSE),0),""),IF(DN14&lt;&gt;"",IF(AND(EJ14&lt;=10,DN14&gt;=$EI$92),HLOOKUP(EJ14,Points_Table,IF(ES14&gt;=6,8,ES14+2),FALSE),0),"")),"")</f>
        <v/>
      </c>
      <c r="EM14" s="53" t="str">
        <f>IF(EK14&lt;&gt;"",AVERAGE(IF(AND($G14="3",EK14&lt;&gt;""),HLOOKUP(EK14,Points_Table_Modified,IF(ES14&gt;=6,8,ES14+2),FALSE),IF(EK14&lt;&gt;"",HLOOKUP(EK14,Points_Table,IF(ES14&gt;=6,8,ES14+2),FALSE),"")),EL14),EL14)</f>
        <v/>
      </c>
      <c r="EN14" s="51" t="str">
        <f>IF(AND($G14="6",DN14&lt;&gt;""),DN14,"")</f>
        <v/>
      </c>
      <c r="EO14" s="52" t="str">
        <f>IF(AND(DN14&lt;&gt;"",$G14="6"),_xlfn.RANK.EQ(DN14,$EN$6:$EN$89),"")</f>
        <v/>
      </c>
      <c r="EP14" s="52" t="str">
        <f>IF(IF(EO14&lt;&gt;"",IF(MAX(COUNTIF($EO$6:$EO$89,$EO$6:$EO$89))&gt;1,"x",""),"")&lt;&gt;"",EO14+1,"")</f>
        <v/>
      </c>
      <c r="EQ14" s="52" t="str">
        <f>IF(EO14&lt;&gt;"",IF($G14="3",IF(DN14&lt;&gt;"",IF(AND(EO14&lt;=10,DN14&gt;=$EN$92),HLOOKUP(EO14,Points_Table_Modified,IF(ES14&gt;=6,8,ES14+2),FALSE),0),""),IF(DN14&lt;&gt;"",IF(AND(EO14&lt;=10,DN14&gt;=$EN$92),HLOOKUP(EO14,Points_Table,IF(ES14&gt;=6,8,ES14+2),FALSE),0),"")),"")</f>
        <v/>
      </c>
      <c r="ER14" s="53" t="str">
        <f>IF(EP14&lt;&gt;"",AVERAGE(IF(AND($G14="3",EP14&lt;&gt;""),HLOOKUP(EP14,Points_Table_Modified,IF(ES14&gt;=6,8,ES14+2),FALSE),IF(EP14&lt;&gt;"",HLOOKUP(EP14,Points_Table,IF(ES14&gt;=6,8,ES14+2),FALSE),"")),EQ14),EQ14)</f>
        <v/>
      </c>
      <c r="ES14" s="57">
        <f>VLOOKUP($G14,Entries_D_Event,7,FALSE)</f>
        <v>7</v>
      </c>
      <c r="ET14" s="52" t="str">
        <f>CONCATENATE(EO14,EJ14,EE14,DZ14,DU14,DP14)</f>
        <v>5</v>
      </c>
      <c r="EU14" s="118">
        <f>IF(ET14&lt;&gt;"",IF(AND($G14="3",DN14&lt;&gt;""),10,IF(DN14&lt;&gt;"",5,"")),"")</f>
        <v>5</v>
      </c>
      <c r="EV14" s="118">
        <f>_xlfn.NUMBERVALUE(IF(ET14&lt;&gt;"",CONCATENATE(ER14,EM14,EH14,EC14,DX14,DS14),""))</f>
        <v>12</v>
      </c>
      <c r="EW14" s="56">
        <f>IFERROR(EU14+EV14,0)</f>
        <v>17</v>
      </c>
      <c r="EX14" s="90"/>
      <c r="EY14" s="52" t="str">
        <f>IF(AND($G14="1",EX14&lt;&gt;""),EX14,"")</f>
        <v/>
      </c>
      <c r="EZ14" s="52" t="str">
        <f>IF(AND(EX14&lt;&gt;"",$G14="1"),_xlfn.RANK.EQ(EX14,$EY$6:$EY$89),"")</f>
        <v/>
      </c>
      <c r="FA14" s="52" t="str">
        <f>IF(IF(EZ14&lt;&gt;"",IF(MAX(COUNTIF($EZ$6:$EZ$89,$EZ$6:$EZ$89))&gt;1,"x",""),"")&lt;&gt;"",EZ14+1,"")</f>
        <v/>
      </c>
      <c r="FB14" s="52" t="str">
        <f>IF(EZ14&lt;&gt;"",IF($G14="3",IF(EX14&lt;&gt;"",IF(AND(EZ14&lt;=10,EX14&gt;=$EY$92),HLOOKUP(EZ14,Points_Table_Modified,IF(GC14&gt;=6,8,GC14+2),FALSE),0),""),IF(EX14&lt;&gt;"",IF(AND(EZ14&lt;=10,EX14&gt;=$EY$92),HLOOKUP(EZ14,Points_Table,IF(GC14&gt;=6,8,GC14+2),FALSE),0),"")),"")</f>
        <v/>
      </c>
      <c r="FC14" s="56" t="str">
        <f>IF(FB14&gt;0,IF(FA14&lt;&gt;"",AVERAGE(IF(AND($G14="3",FA14&lt;&gt;""),HLOOKUP(FA14,Points_Table_Modified,IF(GC14&gt;=6,8,GC14+2),FALSE),IF(FA14&lt;&gt;"",HLOOKUP(FA14,Points_Table,IF(GC14&gt;=6,8,GC14+2),FALSE),"")),FB14),FB14),0)</f>
        <v/>
      </c>
      <c r="FD14" s="51" t="str">
        <f>IF(AND($G14="2",EX14&lt;&gt;""),EX14,"")</f>
        <v/>
      </c>
      <c r="FE14" s="52" t="str">
        <f>IF(AND(EX14&lt;&gt;"",$G14="2"),_xlfn.RANK.EQ(EX14,$FD$6:$FD$89),"")</f>
        <v/>
      </c>
      <c r="FF14" s="52" t="str">
        <f>IF(IF(FE14&lt;&gt;"",IF(MAX(COUNTIF($FE$6:$FE$89,$FE$6:$FE$89))&gt;1,"x",""),"")&lt;&gt;"",FE14+1,"")</f>
        <v/>
      </c>
      <c r="FG14" s="54" t="str">
        <f>IF(FE14&lt;&gt;"",IF($G14="3",IF(EX14&lt;&gt;"",IF(AND(FE14&lt;=10,EX14&gt;=$FD$92),HLOOKUP(FE14,Points_Table_Modified,IF(GC14&gt;=6,8,GC14+2),FALSE),0),""),IF(EX14&lt;&gt;"",IF(AND(FE14&lt;=10,EX14&gt;=$FD$92),HLOOKUP(FE14,Points_Table,IF(GC14&gt;=6,8,GC14+2),FALSE),0),"")),"")</f>
        <v/>
      </c>
      <c r="FH14" s="56" t="str">
        <f>IF(FG14&gt;0,IF(FF14&lt;&gt;"",AVERAGE(IF(AND($G14="3",FF14&lt;&gt;""),HLOOKUP(FF14,Points_Table_Modified,IF(GC14&gt;=6,8,GC14+2),FALSE),IF(FF14&lt;&gt;"",HLOOKUP(FF14,Points_Table,IF(GC14&gt;=6,8,GC14+2),FALSE),"")),FG14),FG14),0)</f>
        <v/>
      </c>
      <c r="FI14" s="51" t="str">
        <f>IF(AND($G14="3",EX14&lt;&gt;""),EX14,"")</f>
        <v/>
      </c>
      <c r="FJ14" s="52" t="str">
        <f>IF(AND(EX14&lt;&gt;"",$G14="3"),_xlfn.RANK.EQ(EX14,$FI$6:$FI$89),"")</f>
        <v/>
      </c>
      <c r="FK14" s="52" t="str">
        <f>IF(IF(FJ14&lt;&gt;"",IF(MAX(COUNTIF($FJ$6:$FJ$89,$FJ$6:$FJ$89))&gt;1,"x",""),"")&lt;&gt;"",FJ14+1,"")</f>
        <v/>
      </c>
      <c r="FL14" s="52" t="str">
        <f>IF(FJ14&lt;&gt;"",IF($G14="3",IF(EX14&lt;&gt;"",IF(AND(FJ14&lt;=20,EX14&gt;=$FI$92),HLOOKUP(FJ14,Points_Table_Modified,IF(GC14&gt;=6,8,GC14+2),FALSE),0),""),IF(EX14&lt;&gt;"",IF(AND(FJ14&lt;=10,EX14&gt;=$FI$92),HLOOKUP(FJ14,Points_Table,IF(GC14&gt;=6,8,GC14+2),FALSE),0),"")),"")</f>
        <v/>
      </c>
      <c r="FM14" s="56" t="str">
        <f>IF(FL14&gt;0,IF(FK14&lt;&gt;"",AVERAGE(IF(AND($G14="3",FK14&lt;&gt;""),HLOOKUP(FK14,Points_Table_Modified,IF(GC14&gt;=6,8,GC14+2),FALSE),IF(FK14&lt;&gt;"",HLOOKUP(FK14,Points_Table,IF(GC14&gt;=6,8,GC14+2),FALSE),"")),FL14),FL14),0)</f>
        <v/>
      </c>
      <c r="FN14" s="51" t="str">
        <f>IF(AND($G14="4",EX14&lt;&gt;""),EX14,"")</f>
        <v/>
      </c>
      <c r="FO14" s="52" t="str">
        <f>IF(AND(EX14&lt;&gt;"",G14="4"),_xlfn.RANK.EQ(EX14,$FN$6:$FN$89),"")</f>
        <v/>
      </c>
      <c r="FP14" s="52" t="str">
        <f>IF(IF(FO14&lt;&gt;"",IF(MAX(COUNTIF($FO$6:$FO$89,$FO$6:$FO$89))&gt;1,"x",""),"")&lt;&gt;"",FO14+1,"")</f>
        <v/>
      </c>
      <c r="FQ14" s="52" t="str">
        <f>IF(FO14&lt;&gt;"",IF($G14="3",IF(EX14&lt;&gt;"",IF(AND(FO14&lt;=10,EX14&gt;=$FN$92),HLOOKUP(FO14,Points_Table_Modified,IF(GC14&gt;=6,8,GC14+2),FALSE),0),""),IF(EX14&lt;&gt;"",IF(AND(FO14&lt;=10,EX14&gt;=$FN$92),HLOOKUP(FO14,Points_Table,IF(GC14&gt;=6,8,GC14+2),FALSE),0),"")),"")</f>
        <v/>
      </c>
      <c r="FR14" s="56" t="str">
        <f>IF(FQ14&gt;0,IF(FP14&lt;&gt;"",AVERAGE(IF(AND($G14="3",FP14&lt;&gt;""),HLOOKUP(FP14,Points_Table_Modified,IF(GC14&gt;=6,8,GC14+2),FALSE),IF(FP14&lt;&gt;"",HLOOKUP(FP14,Points_Table,IF(GC14&gt;=6,8,GC14+2),FALSE),"")),FQ14),FQ14),0)</f>
        <v/>
      </c>
      <c r="FS14" s="51" t="str">
        <f>IF(AND($G14="5",EX14&lt;&gt;""),EX14,"")</f>
        <v/>
      </c>
      <c r="FT14" s="52" t="str">
        <f>IF(AND(EX14&lt;&gt;"",$G14="5"),_xlfn.RANK.EQ(EX14,$FS$6:$FS$89),"")</f>
        <v/>
      </c>
      <c r="FU14" s="52" t="str">
        <f>IF(IF(FT14&lt;&gt;"",IF(MAX(COUNTIF($FT$6:$FT$89,$FT$6:$FT$89))&gt;1,"x",""),"")&lt;&gt;"",FT14+1,"")</f>
        <v/>
      </c>
      <c r="FV14" s="52" t="str">
        <f>IF(FT14&lt;&gt;"",IF($G14="3",IF(EX14&lt;&gt;"",IF(AND(FT14&lt;=10,EX14&gt;=$FS$92),HLOOKUP(FT14,Points_Table_Modified,IF(GC14&gt;=6,8,GC14+2),FALSE),0),""),IF(EX14&lt;&gt;"",IF(AND(FT14&lt;=10,EX14&gt;=$FS$92),HLOOKUP(FT14,Points_Table,IF(GC14&gt;=6,8,GC14+2),FALSE),0),"")),"")</f>
        <v/>
      </c>
      <c r="FW14" s="56" t="str">
        <f>IF(FV14&gt;0,IF(FU14&lt;&gt;"",AVERAGE(IF(AND($G14="3",FU14&lt;&gt;""),HLOOKUP(FU14,Points_Table_Modified,IF(GC14&gt;=6,8,GC14+2),FALSE),IF(FU14&lt;&gt;"",HLOOKUP(FU14,Points_Table,IF(GC14&gt;=6,8,GC14+2),FALSE),"")),FV14),FV14),0)</f>
        <v/>
      </c>
      <c r="FX14" s="51" t="str">
        <f>IF(AND($G14="6",EX14&lt;&gt;""),EX14,"")</f>
        <v/>
      </c>
      <c r="FY14" s="52" t="str">
        <f>IF(AND(EX14&lt;&gt;"",$G14="6"),_xlfn.RANK.EQ(EX14,$FX$6:$FX$89),"")</f>
        <v/>
      </c>
      <c r="FZ14" s="52" t="str">
        <f>IF(IF(FY14&lt;&gt;"",IF(MAX(COUNTIF($FY$6:$FY$89,$FY$6:$FY$89))&gt;1,"x",""),"")&lt;&gt;"",FY14+1,"")</f>
        <v/>
      </c>
      <c r="GA14" s="52" t="str">
        <f>IF(FY14&lt;&gt;"",IF($G14="3",IF(EX14&lt;&gt;"",IF(AND(FY14&lt;=10,EX14&gt;=$FX$92),HLOOKUP(FY14,Points_Table_Modified,IF(GC14&gt;=6,8,GC14+2),FALSE),0),""),IF(EX14&lt;&gt;"",IF(AND(FY14&lt;=10,EX14&gt;=$FX$92),HLOOKUP(FY14,Points_Table,IF(GC14&gt;=6,8,GC14+2),FALSE),0),"")),"")</f>
        <v/>
      </c>
      <c r="GB14" s="56" t="str">
        <f>IF(GA14&gt;0,IF(FZ14&lt;&gt;"",AVERAGE(IF(AND($G14="3",FZ14&lt;&gt;""),HLOOKUP(FZ14,Points_Table_Modified,IF(GC14&gt;=6,8,GC14+2),FALSE),IF(FZ14&lt;&gt;"",HLOOKUP(FZ14,Points_Table,IF(GC14&gt;=6,8,GC14+2),FALSE),"")),GA14),GA14),0)</f>
        <v/>
      </c>
      <c r="GC14" s="57">
        <f>VLOOKUP($G14,Entries_D_Event,8,FALSE)</f>
        <v>0</v>
      </c>
      <c r="GD14" s="52" t="str">
        <f>CONCATENATE(FY14,FT14,FO14,FJ14,FE14,EZ14)</f>
        <v/>
      </c>
      <c r="GE14" s="118" t="str">
        <f>IF(GD14&lt;&gt;"",IF(AND($G14="3",EX14&lt;&gt;""),10,IF(EX14&lt;&gt;"",5,"")),"")</f>
        <v/>
      </c>
      <c r="GF14" s="118">
        <f>_xlfn.NUMBERVALUE(IF(GD14&lt;&gt;"",CONCATENATE(GB14,FW14,FR14,FM14,FH14,FC14),""))</f>
        <v>0</v>
      </c>
      <c r="GG14" s="56">
        <f>IFERROR(GE14+GF14,0)</f>
        <v>0</v>
      </c>
      <c r="GH14" s="90"/>
      <c r="GI14" s="52" t="str">
        <f>IF(AND($G14="1",GH14&lt;&gt;""),GH14,"")</f>
        <v/>
      </c>
      <c r="GJ14" s="52" t="str">
        <f>IF(AND(GH14&lt;&gt;"",$G14="1"),_xlfn.RANK.EQ(GH14,$GI$6:$GI$89),"")</f>
        <v/>
      </c>
      <c r="GK14" s="52" t="str">
        <f>IF(IF(GJ14&lt;&gt;"",IF(MAX(COUNTIF($GJ$6:$GJ$89,$GJ$6:$GJ$89))&gt;1,"x",""),"")&lt;&gt;"",GJ14+1,"")</f>
        <v/>
      </c>
      <c r="GL14" s="52" t="str">
        <f>IF(GJ14&lt;&gt;"",IF($G14="3",IF(GH14&lt;&gt;"",IF(AND(GJ14&lt;=10,GH14&gt;=$GI$92),HLOOKUP(GJ14,Points_Table_Modified,IF(HM14&gt;=6,8,HM14+2),FALSE),0),""),IF(GH14&lt;&gt;"",IF(AND(GJ14&lt;=10,GH14&gt;=$GI$92),HLOOKUP(GJ14,Points_Table,IF(HM14&gt;=6,8,HM14+2),FALSE),0),"")),"")</f>
        <v/>
      </c>
      <c r="GM14" s="53" t="str">
        <f>IF(GK14&lt;&gt;"",AVERAGE(IF(AND($G14="3",GK14&lt;&gt;""),HLOOKUP(GK14,Points_Table_Modified,IF(HM14&gt;=6,8,HM14+2),FALSE),IF(GK14&lt;&gt;"",HLOOKUP(GK14,Points_Table,IF(HM14&gt;=6,8,HM14+2),FALSE),"")),GL14),GL14)</f>
        <v/>
      </c>
      <c r="GN14" s="51" t="str">
        <f>IF(AND($G14="2",GH14&lt;&gt;""),GH14,"")</f>
        <v/>
      </c>
      <c r="GO14" s="52" t="str">
        <f>IF(AND(GH14&lt;&gt;"",$G14="2"),_xlfn.RANK.EQ(GH14,$GN$6:$GN$89),"")</f>
        <v/>
      </c>
      <c r="GP14" s="52" t="str">
        <f>IF(IF(GO14&lt;&gt;"",IF(MAX(COUNTIF($GO$6:$GO$89,$GO$6:$GO$89))&gt;1,"x",""),"")&lt;&gt;"",GO14+1,"")</f>
        <v/>
      </c>
      <c r="GQ14" s="54" t="str">
        <f>IF(GO14&lt;&gt;"",IF($G14="3",IF(GH14&lt;&gt;"",IF(AND(GO14&lt;=10,GH14&gt;=$GN$92),HLOOKUP(GO14,Points_Table_Modified,IF(HM14&gt;=6,8,HM14+2),FALSE),0),""),IF(GH14&lt;&gt;"",IF(AND(GO14&lt;=10,GH14&gt;=$GN$92),HLOOKUP(GO14,Points_Table,IF(HM14&gt;=6,8,HM14+2),FALSE),0),"")),"")</f>
        <v/>
      </c>
      <c r="GR14" s="53" t="str">
        <f>IF(GP14&lt;&gt;"",AVERAGE(IF(AND($G14="3",GP14&lt;&gt;""),HLOOKUP(GP14,Points_Table_Modified,IF(HM14&gt;=6,8,HM14+2),FALSE),IF(GP14&lt;&gt;"",HLOOKUP(GP14,Points_Table,IF(HM14&gt;=6,8,HM14+2),FALSE),"")),GQ14),GQ14)</f>
        <v/>
      </c>
      <c r="GS14" s="51" t="str">
        <f>IF(AND($G14="3",GH14&lt;&gt;""),GH14,"")</f>
        <v/>
      </c>
      <c r="GT14" s="52" t="str">
        <f>IF(AND(GH14&lt;&gt;"",$G14="3"),_xlfn.RANK.EQ(GH14,$GS$6:$GS$89),"")</f>
        <v/>
      </c>
      <c r="GU14" s="52" t="str">
        <f>IF(IF(GT14&lt;&gt;"",IF(MAX(COUNTIF($GT$6:$GT$89,$GT$6:$GT$89))&gt;1,"x",""),"")&lt;&gt;"",GT14+1,"")</f>
        <v/>
      </c>
      <c r="GV14" s="52" t="str">
        <f>IF(GT14&lt;&gt;"",IF($G14="3",IF(GH14&lt;&gt;"",IF(AND(GT14&lt;=20,GH14&gt;=$GS$92),HLOOKUP(GT14,Points_Table_Modified,IF(HM14&gt;=6,8,HM14+2),FALSE),0),""),IF(GH14&lt;&gt;"",IF(AND(GT14&lt;=10,GH14&gt;=$GS$92),HLOOKUP(GT14,Points_Table,IF(HM14&gt;=6,8,HM14+2),FALSE),0),"")),"")</f>
        <v/>
      </c>
      <c r="GW14" s="53" t="str">
        <f>IF(GU14&lt;&gt;"",AVERAGE(IF(AND($G14="3",GU14&lt;&gt;""),HLOOKUP(GU14,Points_Table_Modified,IF(HM14&gt;=6,8,HM14+2),FALSE),IF(GU14&lt;&gt;"",HLOOKUP(GU14,Points_Table,IF(HM14&gt;=6,8,HM14+2),FALSE),"")),GV14),GV14)</f>
        <v/>
      </c>
      <c r="GX14" s="51" t="str">
        <f>IF(AND($G14="4",GH14&lt;&gt;""),GH14,"")</f>
        <v/>
      </c>
      <c r="GY14" s="52" t="str">
        <f>IF(AND($GH14&lt;&gt;"",G14="4"),_xlfn.RANK.EQ(GH14,$GX$6:$GX$89),"")</f>
        <v/>
      </c>
      <c r="GZ14" s="52" t="str">
        <f>IF(IF(GY14&lt;&gt;"",IF(MAX(COUNTIF($GY$6:$GY$89,$GY$6:$GY$89))&gt;1,"x",""),"")&lt;&gt;"",GY14+1,"")</f>
        <v/>
      </c>
      <c r="HA14" s="52" t="str">
        <f>IF(GY14&lt;&gt;"",IF($G14="3",IF(GH14&lt;&gt;"",IF(AND(GY14&lt;=10,GH14&gt;=$GX$92),HLOOKUP(GY14,Points_Table_Modified,IF(HM14&gt;=6,8,HM14+2),FALSE),0),""),IF(GH14&lt;&gt;"",IF(AND(GY14&lt;=10,GH14&gt;=$GX$92),HLOOKUP(GY14,Points_Table,IF(HM14&gt;=6,8,HM14+2),FALSE),0),"")),"")</f>
        <v/>
      </c>
      <c r="HB14" s="53" t="str">
        <f>IF(GZ14&lt;&gt;"",AVERAGE(IF(AND($G14="3",GZ14&lt;&gt;""),HLOOKUP(GZ14,Points_Table_Modified,IF(HM14&gt;=6,8,HM14+2),FALSE),IF(GZ14&lt;&gt;"",HLOOKUP(GZ14,Points_Table,IF(HM14&gt;=6,8,HM14+2),FALSE),"")),HA14),HA14)</f>
        <v/>
      </c>
      <c r="HC14" s="51" t="str">
        <f>IF(AND($G14="5",GH14&lt;&gt;""),GH14,"")</f>
        <v/>
      </c>
      <c r="HD14" s="52" t="str">
        <f>IF(AND(GH14&lt;&gt;"",$G14="5"),_xlfn.RANK.EQ(GH14,$HC$6:$HC$89),"")</f>
        <v/>
      </c>
      <c r="HE14" s="52" t="str">
        <f>IF(IF(HD14&lt;&gt;"",IF(MAX(COUNTIF($HD$6:$HD$89,$HD$6:$HD$89))&gt;1,"x",""),"")&lt;&gt;"",HD14+1,"")</f>
        <v/>
      </c>
      <c r="HF14" s="52" t="str">
        <f>IF(HD14&lt;&gt;"",IF($G14="3",IF(GH14&lt;&gt;"",IF(AND(HD14&lt;=10,GH14&gt;=$HC$92),HLOOKUP(HD14,Points_Table_Modified,IF(HM14&gt;=6,8,HM14+2),FALSE),0),""),IF(GH14&lt;&gt;"",IF(AND(HD14&lt;=10,GH14&gt;=$HC$92),HLOOKUP(HD14,Points_Table,IF(HM14&gt;=6,8,HM14+2),FALSE),0),"")),"")</f>
        <v/>
      </c>
      <c r="HG14" s="53" t="str">
        <f>IF(HE14&lt;&gt;"",AVERAGE(IF(AND($G14="3",HE14&lt;&gt;""),HLOOKUP(HE14,Points_Table_Modified,IF(HM14&gt;=6,8,HM14+2),FALSE),IF(HE14&lt;&gt;"",HLOOKUP(HE14,Points_Table,IF(HM14&gt;=6,8,HM14+2),FALSE),"")),HF14),HF14)</f>
        <v/>
      </c>
      <c r="HH14" s="51" t="str">
        <f>IF(AND($G14="6",GH14&lt;&gt;""),GH14,"")</f>
        <v/>
      </c>
      <c r="HI14" s="52" t="str">
        <f>IF(AND(GH14&lt;&gt;"",$G14="6"),_xlfn.RANK.EQ(GH14,$HH$6:$HH$89),"")</f>
        <v/>
      </c>
      <c r="HJ14" s="52" t="str">
        <f>IF(IF(HI14&lt;&gt;"",IF(MAX(COUNTIF($HI$6:$HI$89,$HI$6:$HI$89))&gt;1,"x",""),"")&lt;&gt;"",HI14+1,"")</f>
        <v/>
      </c>
      <c r="HK14" s="52" t="str">
        <f>IF(HI14&lt;&gt;"",IF($G14="3",IF(GH14&lt;&gt;"",IF(AND(HI14&lt;=10,GH14&gt;=$HH$92),HLOOKUP(HI14,Points_Table_Modified,IF(HM14&gt;=6,8,HM14+2),FALSE),0),""),IF(GH14&lt;&gt;"",IF(AND(HI14&lt;=10,GH14&gt;=$HH$92),HLOOKUP(HI14,Points_Table,IF(HM14&gt;=6,8,HM14+2),FALSE),0),"")),"")</f>
        <v/>
      </c>
      <c r="HL14" s="53" t="str">
        <f>IF(HJ14&lt;&gt;"",AVERAGE(IF(AND($G14="3",HJ14&lt;&gt;""),HLOOKUP(HJ14,Points_Table_Modified,IF(HM14&gt;=6,8,HM14+2),FALSE),IF(HJ14&lt;&gt;"",HLOOKUP(HJ14,Points_Table,IF(HM14&gt;=6,8,HM14+2),FALSE),"")),HK14),HK14)</f>
        <v/>
      </c>
      <c r="HM14" s="57">
        <f>VLOOKUP($G14,Entries_D_Event,9,FALSE)</f>
        <v>0</v>
      </c>
      <c r="HN14" s="52" t="str">
        <f>CONCATENATE(HI14,HD14,GY14,GT14,GO14,GJ14)</f>
        <v/>
      </c>
      <c r="HO14" s="118" t="str">
        <f>IF(HN14&lt;&gt;"",IF(AND($G14="3",GH14&lt;&gt;""),10,IF(GH14&lt;&gt;"",5,"")),"")</f>
        <v/>
      </c>
      <c r="HP14" s="118">
        <f>_xlfn.NUMBERVALUE(IF(HN14&lt;&gt;"",CONCATENATE(HL14,HG14,HB14,GW14,GR14,GM14),""))</f>
        <v>0</v>
      </c>
      <c r="HQ14" s="56">
        <f>IFERROR(HO14+HP14,0)</f>
        <v>0</v>
      </c>
      <c r="HR14" s="90"/>
      <c r="HS14" s="52" t="str">
        <f>IF(AND($G14="1",HR14&lt;&gt;""),HR14,"")</f>
        <v/>
      </c>
      <c r="HT14" s="52" t="str">
        <f>IF(AND(HR14&lt;&gt;"",$G14="1"),_xlfn.RANK.EQ(HR14,$HS$6:$HS$89),"")</f>
        <v/>
      </c>
      <c r="HU14" s="52" t="str">
        <f>IF(IF(HT14&lt;&gt;"",IF(MAX(COUNTIF($HT$6:$HT$89,$HT$6:$HT$89))&gt;1,"x",""),"")&lt;&gt;"",HT14+1,"")</f>
        <v/>
      </c>
      <c r="HV14" s="52" t="str">
        <f>IF(HT14&lt;&gt;"",IF($G14="3",IF(HR14&lt;&gt;"",IF(AND(HT14&lt;=10,HR14&gt;=$HS$92),HLOOKUP(HT14,Points_Table_Modified,IF(IW14&gt;=6,8,IW14+2),FALSE),0),""),IF(HR14&lt;&gt;"",IF(AND(HT14&lt;=10,HR14&gt;=$HS$92),HLOOKUP(HT14,Points_Table,IF(IW14&gt;=6,8,IW14+2),FALSE),0),"")),"")</f>
        <v/>
      </c>
      <c r="HW14" s="53" t="str">
        <f>IF(HU14&lt;&gt;"",AVERAGE(IF(AND($G14="3",HU14&lt;&gt;""),HLOOKUP(HU14,Points_Table_Modified,IF(IW14&gt;=6,8,IW14+2),FALSE),IF(HU14&lt;&gt;"",HLOOKUP(HU14,Points_Table,IF(IW14&gt;=6,8,IW14+2),FALSE),"")),HV14),HV14)</f>
        <v/>
      </c>
      <c r="HX14" s="51" t="str">
        <f>IF(AND($G14="2",HR14&lt;&gt;""),HR14,"")</f>
        <v/>
      </c>
      <c r="HY14" s="52" t="str">
        <f>IF(AND(HR14&lt;&gt;"",$G14="2"),_xlfn.RANK.EQ(HR14,$HX$6:$HX$89),"")</f>
        <v/>
      </c>
      <c r="HZ14" s="52" t="str">
        <f>IF(IF(HY14&lt;&gt;"",IF(MAX(COUNTIF($HY$6:$HY$89,$HY$6:$HY$89))&gt;1,"x",""),"")&lt;&gt;"",HY14+1,"")</f>
        <v/>
      </c>
      <c r="IA14" s="54" t="str">
        <f>IF(HY14&lt;&gt;"",IF($G14="3",IF(HR14&lt;&gt;"",IF(AND(HY14&lt;=10,HR14&gt;=$HX$92),HLOOKUP(HY14,Points_Table_Modified,IF(IW14&gt;=6,8,IW14+2),FALSE),0),""),IF(HR14&lt;&gt;"",IF(AND(HY14&lt;=10,HR14&gt;=$HX$92),HLOOKUP(HY14,Points_Table,IF(IW14&gt;=6,8,IW14+2),FALSE),0),"")),"")</f>
        <v/>
      </c>
      <c r="IB14" s="53" t="str">
        <f>IF(HZ14&lt;&gt;"",AVERAGE(IF(AND($G14="3",HZ14&lt;&gt;""),HLOOKUP(HZ14,Points_Table_Modified,IF(IW14&gt;=6,8,IW14+2),FALSE),IF(HZ14&lt;&gt;"",HLOOKUP(HZ14,Points_Table,IF(IW14&gt;=6,8,IW14+2),FALSE),"")),IA14),IA14)</f>
        <v/>
      </c>
      <c r="IC14" s="51" t="str">
        <f>IF(AND($G14="3",HR14&lt;&gt;""),HR14,"")</f>
        <v/>
      </c>
      <c r="ID14" s="52" t="str">
        <f>IF(AND(HR14&lt;&gt;"",$G14="3"),_xlfn.RANK.EQ(HR14,$IC$6:$IC$89),"")</f>
        <v/>
      </c>
      <c r="IE14" s="52" t="str">
        <f>IF(IF(ID14&lt;&gt;"",IF(MAX(COUNTIF($ID$6:$ID$89,$ID$6:$ID$89))&gt;1,"x",""),"")&lt;&gt;"",ID14+1,"")</f>
        <v/>
      </c>
      <c r="IF14" s="52" t="str">
        <f>IF(ID14&lt;&gt;"",IF($G14="3",IF(HR14&lt;&gt;"",IF(AND(ID14&lt;=20,HR14&gt;=$IC$92),HLOOKUP(ID14,Points_Table_Modified,IF(IW14&gt;=6,8,IW14+2),FALSE),0),""),IF(HR14&lt;&gt;"",IF(AND(ID14&lt;=10,HR14&gt;=$IC$92),HLOOKUP(ID14,Points_Table,IF(IW14&gt;=6,8,IW14+2),FALSE),0),"")),"")</f>
        <v/>
      </c>
      <c r="IG14" s="53" t="str">
        <f>IF(IE14&lt;&gt;"",AVERAGE(IF(AND($G14="3",IE14&lt;&gt;""),HLOOKUP(IE14,Points_Table_Modified,IF(IW14&gt;=6,8,IW14+2),FALSE),IF(IE14&lt;&gt;"",HLOOKUP(IE14,Points_Table,IF(IW14&gt;=6,8,IW14+2),FALSE),"")),IF14),IF14)</f>
        <v/>
      </c>
      <c r="IH14" s="51" t="str">
        <f>IF(AND($G14="4",HR14&lt;&gt;""),HR14,"")</f>
        <v/>
      </c>
      <c r="II14" s="52" t="str">
        <f>IF(AND(HR14&lt;&gt;"",G14="4"),_xlfn.RANK.EQ(HR14,$IH$6:$IH$89),"")</f>
        <v/>
      </c>
      <c r="IJ14" s="52" t="str">
        <f>IF(IF(II14&lt;&gt;"",IF(MAX(COUNTIF($II$6:$II$89,$II$6:$II$89))&gt;1,"x",""),"")&lt;&gt;"",II14+1,"")</f>
        <v/>
      </c>
      <c r="IK14" s="52" t="str">
        <f>IF(II14&lt;&gt;"",IF($G14="3",IF(HR14&lt;&gt;"",IF(AND(II14&lt;=10,HR14&gt;=$IH$92),HLOOKUP(II14,Points_Table_Modified,IF(IW14&gt;=6,8,IW14+2),FALSE),0),""),IF(HR14&lt;&gt;"",IF(AND(II14&lt;=10,HR14&gt;=$IH$92),HLOOKUP(II14,Points_Table,IF(IW14&gt;=6,8,IW14+2),FALSE),0),"")),"")</f>
        <v/>
      </c>
      <c r="IL14" s="53" t="str">
        <f>IF(IJ14&lt;&gt;"",AVERAGE(IF(AND($G14="3",IJ14&lt;&gt;""),HLOOKUP(IJ14,Points_Table_Modified,IF(IW14&gt;=6,8,IW14+2),FALSE),IF(IJ14&lt;&gt;"",HLOOKUP(IJ14,Points_Table,IF(IW14&gt;=6,8,IW14+2),FALSE),"")),IK14),IK14)</f>
        <v/>
      </c>
      <c r="IM14" s="51" t="str">
        <f>IF(AND($G14="5",HR14&lt;&gt;""),HR14,"")</f>
        <v/>
      </c>
      <c r="IN14" s="52" t="str">
        <f>IF(AND(HR14&lt;&gt;"",$G14="5"),_xlfn.RANK.EQ(HR14,$IM$6:$IM$89),"")</f>
        <v/>
      </c>
      <c r="IO14" s="52" t="str">
        <f>IF(IF(IN14&lt;&gt;"",IF(MAX(COUNTIF($IN$6:$IN$89,$IN$6:$IN$89))&gt;1,"x",""),"")&lt;&gt;"",IN14+1,"")</f>
        <v/>
      </c>
      <c r="IP14" s="52" t="str">
        <f>IF(IN14&lt;&gt;"",IF($G14="3",IF(HR14&lt;&gt;"",IF(AND(IN14&lt;=10,HR14&gt;=$IM$92),HLOOKUP(IN14,Points_Table_Modified,IF(IW14&gt;=6,8,IW14+2),FALSE),0),""),IF(HR14&lt;&gt;"",IF(AND(IN14&lt;=10,HR14&gt;=$IM$92),HLOOKUP(IN14,Points_Table,IF(IW14&gt;=6,8,IW14+2),FALSE),0),"")),"")</f>
        <v/>
      </c>
      <c r="IQ14" s="53" t="str">
        <f>IF(IO14&lt;&gt;"",AVERAGE(IF(AND($G14="3",IO14&lt;&gt;""),HLOOKUP(IO14,Points_Table_Modified,IF(IW14&gt;=6,8,IW14+2),FALSE),IF(IO14&lt;&gt;"",HLOOKUP(IO14,Points_Table,IF(IW14&gt;=6,8,IW14+2),FALSE),"")),IP14),IP14)</f>
        <v/>
      </c>
      <c r="IR14" s="51" t="str">
        <f>IF(AND($G14="6",HR14&lt;&gt;""),HR14,"")</f>
        <v/>
      </c>
      <c r="IS14" s="52" t="str">
        <f>IF(AND(HR14&lt;&gt;"",$G14="6"),_xlfn.RANK.EQ(HR14,$IR$6:$IR$89),"")</f>
        <v/>
      </c>
      <c r="IT14" s="52" t="str">
        <f>IF(IF(IS14&lt;&gt;"",IF(MAX(COUNTIF($IS$6:$IS$89,$IS$6:$IS$89))&gt;1,"x",""),"")&lt;&gt;"",IS14+1,"")</f>
        <v/>
      </c>
      <c r="IU14" s="52" t="str">
        <f>IF(IS14&lt;&gt;"",IF($G14="3",IF(HR14&lt;&gt;"",IF(AND(IS14&lt;=10,HR14&gt;=$IR$92),HLOOKUP(IS14,Points_Table_Modified,IF(IW14&gt;=6,8,IW14+2),FALSE),0),""),IF(HR14&lt;&gt;"",IF(AND(IS14&lt;=10,HR14&gt;=$IR$92),HLOOKUP(IS14,Points_Table,IF(IW14&gt;=6,8,IW14+2),FALSE),0),"")),"")</f>
        <v/>
      </c>
      <c r="IV14" s="53" t="str">
        <f>IF(IT14&lt;&gt;"",AVERAGE(IF(AND($G14="3",IT14&lt;&gt;""),HLOOKUP(IT14,Points_Table_Modified,IF(IW14&gt;=6,8,IW14+2),FALSE),IF(IT14&lt;&gt;"",HLOOKUP(IT14,Points_Table,IF(IW14&gt;=6,8,IW14+2),FALSE),"")),IU14),IU14)</f>
        <v/>
      </c>
      <c r="IW14" s="57">
        <f>VLOOKUP($G14,Entries_D_Event,10,FALSE)</f>
        <v>0</v>
      </c>
      <c r="IX14" s="52" t="str">
        <f>CONCATENATE(IS14,IN14,II14,ID14,HY14,HT14)</f>
        <v/>
      </c>
      <c r="IY14" s="118" t="str">
        <f>IF(IX14&lt;&gt;"",IF(AND($G14="3",HR14&lt;&gt;""),10,IF(HR14&lt;&gt;"",5,"")),"")</f>
        <v/>
      </c>
      <c r="IZ14" s="118">
        <f>_xlfn.NUMBERVALUE(IF(IX14&lt;&gt;"",CONCATENATE(IV14,IQ14,IL14,IG14,IB14,HW14),""))</f>
        <v>0</v>
      </c>
      <c r="JA14" s="56">
        <f>IFERROR(IY14+IZ14,0)</f>
        <v>0</v>
      </c>
      <c r="JB14" s="90"/>
      <c r="JC14" s="52" t="str">
        <f>IF(AND($G14="1",JB14&lt;&gt;""),JB14,"")</f>
        <v/>
      </c>
      <c r="JD14" s="52" t="str">
        <f>IF(AND(JB14&lt;&gt;"",$G14="1"),_xlfn.RANK.EQ(JB14,$JC$6:$JC$89),"")</f>
        <v/>
      </c>
      <c r="JE14" s="52" t="str">
        <f>IF(IF(JD14&lt;&gt;"",IF(MAX(COUNTIF($JD$6:$JD$89,$JD$6:$JD$89))&gt;1,"x",""),"")&lt;&gt;"",JD14+1,"")</f>
        <v/>
      </c>
      <c r="JF14" s="52" t="str">
        <f>IF(JD14&lt;&gt;"",IF($G14="3",IF(JB14&lt;&gt;"",IF(AND(JD14&lt;=10,JB14&gt;=$JC$92),HLOOKUP(JD14,Points_Table_Modified,IF(KG14&gt;=6,8,KG14+2),FALSE),0),""),IF(JB14&lt;&gt;"",IF(AND(JD14&lt;=10,JB14&gt;=$JC$92),HLOOKUP(JD14,Points_Table,IF(KG14&gt;=6,8,KG14+2),FALSE),0),"")),"")</f>
        <v/>
      </c>
      <c r="JG14" s="53" t="str">
        <f>IF(JE14&lt;&gt;"",AVERAGE(IF(AND($G14="3",JE14&lt;&gt;""),HLOOKUP(JE14,Points_Table_Modified,IF(KG14&gt;=6,8,KG14+2),FALSE),IF(JE14&lt;&gt;"",HLOOKUP(JE14,Points_Table,IF(KG14&gt;=6,8,KG14+2),FALSE),"")),JF14),JF14)</f>
        <v/>
      </c>
      <c r="JH14" s="51" t="str">
        <f>IF(AND($G14="2",JB14&lt;&gt;""),JB14,"")</f>
        <v/>
      </c>
      <c r="JI14" s="52" t="str">
        <f>IF(AND(JB14&lt;&gt;"",$G14="2"),_xlfn.RANK.EQ(JB14,$JH$6:$JH$89),"")</f>
        <v/>
      </c>
      <c r="JJ14" s="52" t="str">
        <f>IF(IF(JI14&lt;&gt;"",IF(MAX(COUNTIF($JI$6:$JI$89,$JI$6:$JI$89))&gt;1,"x",""),"")&lt;&gt;"",JI14+1,"")</f>
        <v/>
      </c>
      <c r="JK14" s="54" t="str">
        <f>IF(JI14&lt;&gt;"",IF($G14="3",IF(JB14&lt;&gt;"",IF(AND(JI14&lt;=10,JB14&gt;=$JH$92),HLOOKUP(JI14,Points_Table_Modified,IF(KG14&gt;=6,8,KG14+2),FALSE),0),""),IF(JB14&lt;&gt;"",IF(AND(JI14&lt;=10,JB14&gt;=$JH$92),HLOOKUP(JI14,Points_Table,IF(KG14&gt;=6,8,KG14+2),FALSE),0),"")),"")</f>
        <v/>
      </c>
      <c r="JL14" s="53" t="str">
        <f>IF(JJ14&lt;&gt;"",AVERAGE(IF(AND($G14="3",JJ14&lt;&gt;""),HLOOKUP(JJ14,Points_Table_Modified,IF(KG14&gt;=6,8,KG14+2),FALSE),IF(JJ14&lt;&gt;"",HLOOKUP(JJ14,Points_Table,IF(KG14&gt;=6,8,KG14+2),FALSE),"")),JK14),JK14)</f>
        <v/>
      </c>
      <c r="JM14" s="51" t="str">
        <f>IF(AND($G14="3",JB14&lt;&gt;""),JB14,"")</f>
        <v/>
      </c>
      <c r="JN14" s="52" t="str">
        <f>IF(AND(JB14&lt;&gt;"",$G14="3"),_xlfn.RANK.EQ(JB14,$JM$6:$JM$89),"")</f>
        <v/>
      </c>
      <c r="JO14" s="52" t="str">
        <f>IF(IF(JN14&lt;&gt;"",IF(MAX(COUNTIF($JN$6:$JN$89,$JN$6:$JN$89))&gt;1,"x",""),"")&lt;&gt;"",JN14+1,"")</f>
        <v/>
      </c>
      <c r="JP14" s="52" t="str">
        <f>IF(JN14&lt;&gt;"",IF($G14="3",IF(JB14&lt;&gt;"",IF(AND(JN14&lt;=20,JB14&gt;=$JM$92),HLOOKUP(JN14,Points_Table_Modified,IF(KG14&gt;=6,8,KG14+2),FALSE),0),""),IF(JB14&lt;&gt;"",IF(AND(JN14&lt;=10,JB14&gt;=$JM$92),HLOOKUP(JN14,Points_Table,IF(KG14&gt;=6,8,KG14+2),FALSE),0),"")),"")</f>
        <v/>
      </c>
      <c r="JQ14" s="53" t="str">
        <f>IF(JO14&lt;&gt;"",AVERAGE(IF(AND($G14="3",JO14&lt;&gt;""),HLOOKUP(JO14,Points_Table_Modified,IF(KG14&gt;=6,8,KG14+2),FALSE),IF(JO14&lt;&gt;"",HLOOKUP(JO14,Points_Table,IF(KG14&gt;=6,8,KG14+2),FALSE),"")),JP14),JP14)</f>
        <v/>
      </c>
      <c r="JR14" s="51" t="str">
        <f>IF(AND($G14="4",JB14&lt;&gt;""),JB14,"")</f>
        <v/>
      </c>
      <c r="JS14" s="52" t="str">
        <f>IF(AND(JB14&lt;&gt;"",G14="4"),_xlfn.RANK.EQ(JB14,$JR$6:$JR$89),"")</f>
        <v/>
      </c>
      <c r="JT14" s="52" t="str">
        <f>IF(IF(JS14&lt;&gt;"",IF(MAX(COUNTIF($JS$6:$JS$89,$JS$6:$JS$89))&gt;1,"x",""),"")&lt;&gt;"",JS14+1,"")</f>
        <v/>
      </c>
      <c r="JU14" s="52" t="str">
        <f>IF(JS14&lt;&gt;"",IF($G14="3",IF(JB14&lt;&gt;"",IF(AND(JS14&lt;=10,JB14&gt;=$JR$92),HLOOKUP(JS14,Points_Table_Modified,IF(KG14&gt;=6,8,KG14+2),FALSE),0),""),IF(JB14&lt;&gt;"",IF(AND(JS14&lt;=10,JB14&gt;=$JR$92),HLOOKUP(JS14,Points_Table,IF(KG14&gt;=6,8,KG14+2),FALSE),0),"")),"")</f>
        <v/>
      </c>
      <c r="JV14" s="53" t="str">
        <f>IF(JT14&lt;&gt;"",AVERAGE(IF(AND($G14="3",JT14&lt;&gt;""),HLOOKUP(JT14,Points_Table_Modified,IF(KG14&gt;=6,8,KG14+2),FALSE),IF(JT14&lt;&gt;"",HLOOKUP(JT14,Points_Table,IF(KG14&gt;=6,8,KG14+2),FALSE),"")),JU14),JU14)</f>
        <v/>
      </c>
      <c r="JW14" s="51" t="str">
        <f>IF(AND($G14="5",JB14&lt;&gt;""),JB14,"")</f>
        <v/>
      </c>
      <c r="JX14" s="52" t="str">
        <f>IF(AND(JB14&lt;&gt;"",$G14="5"),_xlfn.RANK.EQ(JB14,$JW$6:$JW$89),"")</f>
        <v/>
      </c>
      <c r="JY14" s="52" t="str">
        <f>IF(IF(JX14&lt;&gt;"",IF(MAX(COUNTIF($JX$6:$JX$89,$JX$6:$JX$89))&gt;1,"x",""),"")&lt;&gt;"",JX14+1,"")</f>
        <v/>
      </c>
      <c r="JZ14" s="52" t="str">
        <f>IF(JX14&lt;&gt;"",IF($G14="3",IF(JB14&lt;&gt;"",IF(AND(JX14&lt;=10,JB14&gt;=$JW$92),HLOOKUP(JX14,Points_Table_Modified,IF(KG14&gt;=6,8,KG14+2),FALSE),0),""),IF(JB14&lt;&gt;"",IF(AND(JX14&lt;=10,JB14&gt;=$JW$92),HLOOKUP(JX14,Points_Table,IF(KG14&gt;=6,8,KG14+2),FALSE),0),"")),"")</f>
        <v/>
      </c>
      <c r="KA14" s="53" t="str">
        <f>IF(JY14&lt;&gt;"",AVERAGE(IF(AND($G14="3",JY14&lt;&gt;""),HLOOKUP(JY14,Points_Table_Modified,IF(KG14&gt;=6,8,KG14+2),FALSE),IF(JY14&lt;&gt;"",HLOOKUP(JY14,Points_Table,IF(KG14&gt;=6,8,KG14+2),FALSE),"")),JZ14),JZ14)</f>
        <v/>
      </c>
      <c r="KB14" s="51" t="str">
        <f>IF(AND($G14="6",JB14&lt;&gt;""),JB14,"")</f>
        <v/>
      </c>
      <c r="KC14" s="52" t="str">
        <f>IF(AND(JB14&lt;&gt;"",$G14="6"),_xlfn.RANK.EQ(JB14,$KB$6:$KB$89),"")</f>
        <v/>
      </c>
      <c r="KD14" s="52" t="str">
        <f>IF(IF(KC14&lt;&gt;"",IF(MAX(COUNTIF($KC$6:$KC$89,$KC$6:$KC$89))&gt;1,"x",""),"")&lt;&gt;"",KC14+1,"")</f>
        <v/>
      </c>
      <c r="KE14" s="52" t="str">
        <f>IF(KC14&lt;&gt;"",IF($G14="3",IF(JB14&lt;&gt;"",IF(AND(KC14&lt;=10,JB14&gt;=$KB$92),HLOOKUP(KC14,Points_Table_Modified,IF(KG14&gt;=6,8,KG14+2),FALSE),0),""),IF(JB14&lt;&gt;"",IF(AND(KC14&lt;=10,JB14&gt;=$KB$92),HLOOKUP(KC14,Points_Table,IF(KG14&gt;=6,8,KG14+2),FALSE),0),"")),"")</f>
        <v/>
      </c>
      <c r="KF14" s="53" t="str">
        <f>IF(KD14&lt;&gt;"",AVERAGE(IF(AND($G14="3",KD14&lt;&gt;""),HLOOKUP(KD14,Points_Table_Modified,IF(KG14&gt;=6,8,KG14+2),FALSE),IF(KD14&lt;&gt;"",HLOOKUP(KD14,Points_Table,IF(KG14&gt;=6,8,KG14+2),FALSE),"")),KE14),KE14)</f>
        <v/>
      </c>
      <c r="KG14" s="57">
        <f>VLOOKUP($G14,Entries_D_Event,11,FALSE)</f>
        <v>0</v>
      </c>
      <c r="KH14" s="52" t="str">
        <f>CONCATENATE(KC14,JX14,JS14,JN14,JI14,JD14)</f>
        <v/>
      </c>
      <c r="KI14" s="118" t="str">
        <f>IF(KH14&lt;&gt;"",IF(AND($G14="3",JB14&lt;&gt;""),10,IF(JB14&lt;&gt;"",5,"")),"")</f>
        <v/>
      </c>
      <c r="KJ14" s="118">
        <f>_xlfn.NUMBERVALUE(IF(KH14&lt;&gt;"",CONCATENATE(KF14,KA14,JV14,JQ14,JL14,JG14),""))</f>
        <v>0</v>
      </c>
      <c r="KK14" s="56">
        <f>IFERROR(KI14+KJ14,0)</f>
        <v>0</v>
      </c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</row>
    <row r="15" spans="1:358" s="1" customFormat="1" x14ac:dyDescent="0.25">
      <c r="A15" s="35"/>
      <c r="B15" s="45">
        <v>10</v>
      </c>
      <c r="C15" s="47" t="s">
        <v>137</v>
      </c>
      <c r="D15" s="47" t="s">
        <v>155</v>
      </c>
      <c r="E15" s="50">
        <v>7375</v>
      </c>
      <c r="F15" s="50">
        <v>107</v>
      </c>
      <c r="G15" s="49" t="s">
        <v>56</v>
      </c>
      <c r="H15" s="50" t="str">
        <f>VLOOKUP($G15,Class_Description,2)</f>
        <v>Top Truck</v>
      </c>
      <c r="I15" s="187">
        <f>AS15+CC15+DM15+EW15+GG15+HQ15+JA15+KK15</f>
        <v>15</v>
      </c>
      <c r="J15" s="116">
        <v>170</v>
      </c>
      <c r="K15" s="102">
        <f>IF(AND(J15&lt;&gt;"",$G15="1"),J15,"")</f>
        <v>170</v>
      </c>
      <c r="L15" s="103">
        <f>IF(AND(J15&lt;&gt;"",$G15="1"),_xlfn.RANK.EQ(J15,$K$6:$K$89),"")</f>
        <v>6</v>
      </c>
      <c r="M15" s="103" t="str">
        <f>IF(G15="6",IF(IF(L15&lt;&gt;"",IF(MAX(COUNTIF($L$6:$L$89,$L$6:$L$89))&gt;1,"x",""),"")&lt;&gt;"",L15+1,""),IF(K15=0,"",IF(IF(L15&lt;&gt;"",IF(MAX(COUNTIF($L$6:$L$89,$L$6:$L$89))&gt;1,"x",""),"")&lt;&gt;"",L15+1,"")))</f>
        <v/>
      </c>
      <c r="N15" s="103">
        <f>IF(L15&lt;&gt;"",IF($G15="3",IF(AND(L15&lt;=20,J15&gt;=$K$92),HLOOKUP(L15,Points_Table_Modified,IF(AO15&gt;=6,8,AO15+2),FALSE),0),IF(AND(L15&lt;=10,J15&gt;=$K$92),HLOOKUP(L15,Points_Table,IF(AO15&gt;=6,8,AO15+2),FALSE),0)),"")</f>
        <v>10</v>
      </c>
      <c r="O15" s="103">
        <f>IF(M15&lt;&gt;"",AVERAGE(IF(AND($G15="3",M15&lt;&gt;""),HLOOKUP(M15,Points_Table_Modified,IF(AO15&gt;=6,8,AO15+2),FALSE),IF(M15&lt;&gt;"",HLOOKUP(M15,Points_Table,IF(AO15&gt;=6,8,AO15+2),FALSE),"")),N15),N15)</f>
        <v>10</v>
      </c>
      <c r="P15" s="102" t="str">
        <f>IF(AND(J15&lt;&gt;"",$G15="2"),J15,"")</f>
        <v/>
      </c>
      <c r="Q15" s="103" t="str">
        <f>IF(AND(J15&lt;&gt;"",$G15="2"),_xlfn.RANK.EQ(J15,$P$6:$P$89),"")</f>
        <v/>
      </c>
      <c r="R15" s="103" t="str">
        <f>IF(G15="6",IF(IF(Q15&lt;&gt;"",IF(MAX(COUNTIF($Q$6:$Q$89,$Q$6:$Q$89))&gt;1,"x",""),"")&lt;&gt;"",Q15+1,""),IF(P15=0,"",IF(IF(Q15&lt;&gt;"",IF(MAX(COUNTIF($Q$6:$Q$89,$Q$6:$Q$89))&gt;1,"x",""),"")&lt;&gt;"",Q15+1,"")))</f>
        <v/>
      </c>
      <c r="S15" s="103" t="str">
        <f>IF(Q15&lt;&gt;"",IF($G15="3",IF(J15&lt;&gt;"",IF(AND(Q15&lt;=10,J15&gt;=$P$92),HLOOKUP(Q15,Points_Table_Modified,IF(AO15&gt;=6,8,AO15+2),FALSE),0),""),IF(J15&lt;&gt;"",IF(AND(Q15&lt;=10,J15&gt;=$P$92),HLOOKUP(Q15,Points_Table,IF(AO15&gt;=6,8,AO15+2),FALSE),0),"")),"")</f>
        <v/>
      </c>
      <c r="T15" s="103" t="str">
        <f>IF(R15&lt;&gt;"",AVERAGE(IF(AND($G15="3",R15&lt;&gt;""),HLOOKUP(R15,Points_Table_Modified,IF(AO15&gt;=6,8,AO15+2),FALSE),IF(R15&lt;&gt;"",HLOOKUP(R15,Points_Table,IF(AO15&gt;=6,8,AO15+2),FALSE),"")),S15),S15)</f>
        <v/>
      </c>
      <c r="U15" s="102" t="str">
        <f>IF(AND(J15&lt;&gt;"",$G15="3"),J15,"")</f>
        <v/>
      </c>
      <c r="V15" s="103" t="str">
        <f>IF(AND(J15&lt;&gt;"",$G15="3"),_xlfn.RANK.EQ(J15,$U$6:$U$89),"")</f>
        <v/>
      </c>
      <c r="W15" s="103" t="str">
        <f>IF(G15="6",IF(IF(V15&lt;&gt;"",IF(MAX(COUNTIF($V$6:$V$89,$V$6:$V$89))&gt;1,"x",""),"")&lt;&gt;"",V15+1,""),IF(U15=0,"",IF(IF(V15&lt;&gt;"",IF(MAX(COUNTIF($V$6:$V$89,$V$6:$V$89))&gt;1,"x",""),"")&lt;&gt;"",V15+1,"")))</f>
        <v/>
      </c>
      <c r="X15" s="103" t="str">
        <f>IF(V15&lt;&gt;"",IF($G15="3",IF(J15&lt;&gt;"",IF(AND(V15&lt;=20,J15&gt;=$U$92),HLOOKUP(V15,Points_Table_Modified,IF(AO15&gt;=6,8,AO15+2),FALSE),0),""),IF(J15&lt;&gt;"",IF(AND(V15&lt;=10,$J15&gt;=$U$92),HLOOKUP(V15,Points_Table,IF(AO15&gt;=6,8,AO15+2),FALSE),0),"")),"")</f>
        <v/>
      </c>
      <c r="Y15" s="103" t="str">
        <f>IF(W15&lt;&gt;"",AVERAGE(IF(AND($G15="3",W15&lt;&gt;""),HLOOKUP(W15,Points_Table_Modified,IF(AO15&gt;=6,8,AO15+2),FALSE),IF(W15&lt;&gt;"",HLOOKUP(W15,Points_Table,IF(AO15&gt;=6,8,AO15+2),FALSE),"")),X15),X15)</f>
        <v/>
      </c>
      <c r="Z15" s="102" t="str">
        <f>IF(AND(J15&lt;&gt;"",$G15="4"),J15,"")</f>
        <v/>
      </c>
      <c r="AA15" s="103" t="str">
        <f>IF(AND($J15&lt;&gt;"",G15="4"),_xlfn.RANK.EQ(J15,$Z$6:$Z$89),"")</f>
        <v/>
      </c>
      <c r="AB15" s="103" t="str">
        <f>IF($G15="6",IF(IF(AA15&lt;&gt;"",IF(MAX(COUNTIF($AA$6:$AA$89,$AA$6:$AA$89))&gt;1,"x",""),"")&lt;&gt;"",AA15+1,""),IF(Z15=0,"",IF(IF(AA15&lt;&gt;"",IF(MAX(COUNTIF($AA$6:$AA$89,$AA$6:$AA$89))&gt;1,"x",""),"")&lt;&gt;"",AA15+1,"")))</f>
        <v/>
      </c>
      <c r="AC15" s="103" t="str">
        <f>IF(AA15&lt;&gt;"",IF($G15="3",IF(J15&lt;&gt;"",IF(AND(AA15&lt;=10,J15&gt;=$Z$92),HLOOKUP(AA15,Points_Table_Modified,IF(AO15&gt;=6,8,AO15+2),FALSE),0),""),IF(J15&lt;&gt;"",IF(AND(AA15&lt;=10,J15&gt;=$Z$92),HLOOKUP(AA15,Points_Table,IF(AO15&gt;=6,8,AO15+2),FALSE),0),"")),"")</f>
        <v/>
      </c>
      <c r="AD15" s="103" t="str">
        <f>IF(AB15&lt;&gt;"",AVERAGE(IF(AND($G15="3",AB15&lt;&gt;""),HLOOKUP(AB15,Points_Table_Modified,IF(AO15&gt;=6,8,AO15+2),FALSE),IF(AB15&lt;&gt;"",HLOOKUP(AB15,Points_Table,IF(AO15&gt;=6,8,AO15+2),FALSE),"")),AC15),AC15)</f>
        <v/>
      </c>
      <c r="AE15" s="102" t="str">
        <f>IF(AND(J15&lt;&gt;"",$G15="5"),J15,"")</f>
        <v/>
      </c>
      <c r="AF15" s="103" t="str">
        <f>IF(AND(J15&lt;&gt;"",$G15="5"),_xlfn.RANK.EQ(J15,$AE$6:$AE$89),"")</f>
        <v/>
      </c>
      <c r="AG15" s="103" t="str">
        <f>IF($G15="6",IF(IF(AF15&lt;&gt;"",IF(MAX(COUNTIF($AF$6:$AF$89,$AF$6:$AF$89))&gt;1,"x",""),"")&lt;&gt;"",AF15+1,""),IF(AE15=0,"",IF(IF(AF15&lt;&gt;"",IF(MAX(COUNTIF($AF$6:$AF$89,$AF$6:$AF$89))&gt;1,"x",""),"")&lt;&gt;"",AF15+1,"")))</f>
        <v/>
      </c>
      <c r="AH15" s="103" t="str">
        <f>IF(AF15&lt;&gt;"",IF($G15="3",IF(J15&lt;&gt;"",IF(AND(AF15&lt;=10,J15&gt;=$AE$92),HLOOKUP(AF15,Points_Table_Modified,IF(AO15&gt;=6,8,AO15+2),FALSE),0),""),IF(J15&lt;&gt;"",IF(AND(AF15&lt;=10,J15&gt;=$AE$92),HLOOKUP(AF15,Points_Table,IF(AO15&gt;=6,8,AO15+2),FALSE),0),"")),"")</f>
        <v/>
      </c>
      <c r="AI15" s="103" t="str">
        <f>IF(AG15&lt;&gt;"",AVERAGE(IF(AND($G15="3",AG15&lt;&gt;""),HLOOKUP(AG15,Points_Table_Modified,IF(AO15&gt;=6,8,AO15+2),FALSE),IF(AG15&lt;&gt;"",HLOOKUP(AG15,Points_Table,IF(AO15&gt;=6,8,AO15+2),FALSE),"")),AH15),AH15)</f>
        <v/>
      </c>
      <c r="AJ15" s="102" t="str">
        <f>IF(AND(J15&lt;&gt;"",$G15="6"),J15,"")</f>
        <v/>
      </c>
      <c r="AK15" s="103" t="str">
        <f>IF(AND(J15&lt;&gt;"",$G15="6"),_xlfn.RANK.EQ(J15,$AJ$6:$AJ$89),"")</f>
        <v/>
      </c>
      <c r="AL15" s="103" t="str">
        <f>IF(G15="6",IF(IF(AK15&lt;&gt;"",IF(MAX(COUNTIF($AK$6:$AK$89,$AK$6:$AK$89))&gt;1,"x",""),"")&lt;&gt;"",AK15+1,""),IF(AJ15=0,"",IF(IF(AK15&lt;&gt;"",IF(MAX(COUNTIF($AK$6:$AK$89,$AK$6:$AK$89))&gt;1,"x",""),"")&lt;&gt;"",AK15+1,"")))</f>
        <v/>
      </c>
      <c r="AM15" s="103" t="str">
        <f>IF(AK15&lt;&gt;"",IF($G15="3",IF(J15&lt;&gt;"",IF(AND(AK15&lt;=10,J15&gt;=$AJ$92),HLOOKUP(AK15,Points_Table_Modified,IF(AO15&gt;=6,8,AO15+2),FALSE),0),""),IF(J15&lt;&gt;"",IF(AND(AK15&lt;=10,J15&gt;=$AJ$92),HLOOKUP(AK15,Points_Table,IF(AO15&gt;=6,8,AO15+2),FALSE),0),"")),"")</f>
        <v/>
      </c>
      <c r="AN15" s="136" t="str">
        <f>IF(AL15&lt;&gt;"",AVERAGE(IF(AND($G15="3",AL15&lt;&gt;""),HLOOKUP(AL15,Points_Table_Modified,IF(AO15&gt;=6,8,AO15+2),FALSE),IF(AL15&lt;&gt;"",HLOOKUP(AL15,Points_Table,IF(AO15&gt;=6,8,AO15+2),FALSE),"")),AM15),AM15)</f>
        <v/>
      </c>
      <c r="AO15" s="55">
        <f>VLOOKUP($G15,Entries_D_Event,4,FALSE)</f>
        <v>6</v>
      </c>
      <c r="AP15" s="52" t="str">
        <f>CONCATENATE(AK15,AF15,AA15,V15,Q15,L15)</f>
        <v>6</v>
      </c>
      <c r="AQ15" s="118">
        <f>IF(AP15&lt;&gt;"",IF(AND($G15="3",J15&lt;&gt;""),10,IF(J15&lt;&gt;"",5,"")),"")</f>
        <v>5</v>
      </c>
      <c r="AR15" s="118">
        <f>_xlfn.NUMBERVALUE(IF(AP15&lt;&gt;"",CONCATENATE(AN15,AI15,AD15,Y15,T15,O15),""))</f>
        <v>10</v>
      </c>
      <c r="AS15" s="56">
        <f>IFERROR(AQ15+AR15,0)</f>
        <v>15</v>
      </c>
      <c r="AT15" s="90"/>
      <c r="AU15" s="54" t="str">
        <f>IF(AND(AT15&lt;&gt;"",$G15="1"),AT15,"")</f>
        <v/>
      </c>
      <c r="AV15" s="52" t="str">
        <f>IF(AND(AT15&lt;&gt;"",$G15="1"),_xlfn.RANK.EQ(AT15,$AU$6:$AU$89),"")</f>
        <v/>
      </c>
      <c r="AW15" s="52" t="str">
        <f>IF(IF(AV15&lt;&gt;"",IF(MAX(COUNTIF($AV$6:$AV$89,$AV$6:$AV$89))&gt;1,"x",""),"")&lt;&gt;"",AV15+1,"")</f>
        <v/>
      </c>
      <c r="AX15" s="52" t="str">
        <f>IF(AV15&lt;&gt;"",IF($G15="3",IF(AT15&lt;&gt;"",IF(AND(AV15&lt;=10,AT15&gt;=$AU$92),HLOOKUP(AV15,Points_Table_Modified,IF(BY15&gt;=6,8,BY15+2),FALSE),0),""),IF(AT15&lt;&gt;"",IF(AND(AV15&lt;=10,AT15&gt;=$AU$92),HLOOKUP(AV15,Points_Table,IF(BY15&gt;=6,8,BY15+2),FALSE),0),"")),"")</f>
        <v/>
      </c>
      <c r="AY15" s="53" t="str">
        <f>IF(AW15&lt;&gt;"",AVERAGE(IF(AND($G15="3",AW15&lt;&gt;""),HLOOKUP(AW15,Points_Table_Modified,IF(BY15&gt;=6,8,BY15+2),FALSE),IF(AW15&lt;&gt;"",HLOOKUP(AW15,Points_Table,IF(BY15&gt;=6,8,BY15+2),FALSE),"")),AX15),AX15)</f>
        <v/>
      </c>
      <c r="AZ15" s="51" t="str">
        <f>IF(AND($G15="2",AT15&lt;&gt;""),AT15,"")</f>
        <v/>
      </c>
      <c r="BA15" s="52" t="str">
        <f>IF(AND(AT15&lt;&gt;"",$G15="2"),_xlfn.RANK.EQ(AT15,$AZ$6:$AZ$89),"")</f>
        <v/>
      </c>
      <c r="BB15" s="52" t="str">
        <f>IF(IF(BA15&lt;&gt;"",IF(MAX(COUNTIF($BA$6:$BA$89,$BA$6:$BA$89))&gt;1,"x",""),"")&lt;&gt;"",BA15+1,"")</f>
        <v/>
      </c>
      <c r="BC15" s="54" t="str">
        <f>IF(BA15&lt;&gt;"",IF($G15="3",IF(AT15&lt;&gt;"",IF(AND(BA15&lt;=10,AT15&gt;=$AZ$92),HLOOKUP(BA15,Points_Table_Modified,IF(BY15&gt;=6,8,BY15+2),FALSE),0),""),IF(AT15&lt;&gt;"",IF(AND(BA15&lt;=10,AT15&gt;=$AZ$92),HLOOKUP(BA15,Points_Table,IF(BY15&gt;=6,8,BY15+2),FALSE),0),"")),"")</f>
        <v/>
      </c>
      <c r="BD15" s="53" t="str">
        <f>IF(BB15&lt;&gt;"",AVERAGE(IF(AND($G15="3",BB15&lt;&gt;""),HLOOKUP(BB15,Points_Table_Modified,IF(BY15&gt;=6,8,BY15+2),FALSE),IF(BB15&lt;&gt;"",HLOOKUP(BB15,Points_Table,IF(BY15&gt;=6,8,BY15+2),FALSE),"")),BC15),BC15)</f>
        <v/>
      </c>
      <c r="BE15" s="51" t="str">
        <f>IF(AND($G15="3",AT15&lt;&gt;""),AT15,"")</f>
        <v/>
      </c>
      <c r="BF15" s="52" t="str">
        <f>IF(AND(AT15&lt;&gt;"",$G15="3"),_xlfn.RANK.EQ(AT15,$BE$6:$BE$89),"")</f>
        <v/>
      </c>
      <c r="BG15" s="52" t="str">
        <f>IF(IF(BF15&lt;&gt;"",IF(MAX(COUNTIF($BF$6:$BF$89,$BF$6:$BF$89))&gt;1,"x",""),"")&lt;&gt;"",BF15+1,"")</f>
        <v/>
      </c>
      <c r="BH15" s="52" t="str">
        <f>IF(BF15&lt;&gt;"",IF($G15="3",IF(AT15&lt;&gt;"",IF(AND(BF15&lt;=20,AT15&gt;=$BE$92),HLOOKUP(BF15,Points_Table_Modified,IF(BY15&gt;=6,8,BY15+2),FALSE),0),""),IF(AT15&lt;&gt;"",IF(AND(BF15&lt;=10,AT15&gt;=$BE$92),HLOOKUP(BF15,Points_Table,IF(BY15&gt;=6,8,BY15+2),FALSE),0),"")),"")</f>
        <v/>
      </c>
      <c r="BI15" s="53" t="str">
        <f>IF(BG15&lt;&gt;"",AVERAGE(IF(AND($G15="3",BG15&lt;&gt;""),HLOOKUP(BG15,Points_Table_Modified,IF(BY15&gt;=6,8,BY15+2),FALSE),IF(BG15&lt;&gt;"",HLOOKUP(BG15,Points_Table,IF(BY15&gt;=6,8,BY15+2),FALSE),"")),BH15),BH15)</f>
        <v/>
      </c>
      <c r="BJ15" s="51" t="str">
        <f>IF(AND($G15="4",AT15&lt;&gt;""),AT15,"")</f>
        <v/>
      </c>
      <c r="BK15" s="52" t="str">
        <f>IF(AND(AT15&lt;&gt;"",G15="4"),_xlfn.RANK.EQ(AT15,$BJ$6:$BJ$89),"")</f>
        <v/>
      </c>
      <c r="BL15" s="52" t="str">
        <f>IF(IF(BK15&lt;&gt;"",IF(MAX(COUNTIF($BK$6:$BK$89,$BK$6:$BK$89))&gt;1,"x",""),"")&lt;&gt;"",BK15+1,"")</f>
        <v/>
      </c>
      <c r="BM15" s="52" t="str">
        <f>IF(BK15&lt;&gt;"",IF($G15="3",IF(AT15&lt;&gt;"",IF(AND(BK15&lt;=10,AT15&gt;=$BJ$92),HLOOKUP(BK15,Points_Table_Modified,IF(BY15&gt;=6,8,BY15+2),FALSE),0),""),IF(AT15&lt;&gt;"",IF(AND(BK15&lt;=10,AT15&gt;=$BJ$92),HLOOKUP(BK15,Points_Table,IF(BY15&gt;=6,8,BY15+2),FALSE),0),"")),"")</f>
        <v/>
      </c>
      <c r="BN15" s="53" t="str">
        <f>IF(BL15&lt;&gt;"",AVERAGE(IF(AND($G15="3",BL15&lt;&gt;""),HLOOKUP(BL15,Points_Table_Modified,IF(BY15&gt;=6,8,BY15+2),FALSE),IF(BL15&lt;&gt;"",HLOOKUP(BL15,Points_Table,IF(BY15&gt;=6,8,BY15+2),FALSE),"")),BM15),BM15)</f>
        <v/>
      </c>
      <c r="BO15" s="51" t="str">
        <f>IF(AND($G15="5",AT15&lt;&gt;""),AT15,"")</f>
        <v/>
      </c>
      <c r="BP15" s="52" t="str">
        <f>IF(AND(AT15&lt;&gt;"",$G15="5"),_xlfn.RANK.EQ(AT15,$BO$6:$BO$89),"")</f>
        <v/>
      </c>
      <c r="BQ15" s="52" t="str">
        <f>IF(IF(BP15&lt;&gt;"",IF(MAX(COUNTIF($BP$6:$BP$89,$BP$6:$BP$89))&gt;1,"x",""),"")&lt;&gt;"",BP15+1,"")</f>
        <v/>
      </c>
      <c r="BR15" s="52" t="str">
        <f>IF(BP15&lt;&gt;"",IF($G15="3",IF(AT15&lt;&gt;"",IF(AND(BP15&lt;=10,AT15&gt;=$BO$92),HLOOKUP(BP15,Points_Table_Modified,IF(BY15&gt;=6,8,BY15+2),FALSE),0),""),IF(AT15&lt;&gt;"",IF(AND(BP15&lt;=10,AT15&gt;=$BO$92),HLOOKUP(BP15,Points_Table,IF(BY15&gt;=6,8,BY15+2),FALSE),0),"")),"")</f>
        <v/>
      </c>
      <c r="BS15" s="53" t="str">
        <f>IF(BQ15&lt;&gt;"",AVERAGE(IF(AND($G15="3",BQ15&lt;&gt;""),HLOOKUP(BQ15,Points_Table_Modified,IF(BY15&gt;=6,8,BY15+2),FALSE),IF(BQ15&lt;&gt;"",HLOOKUP(BQ15,Points_Table,IF(BY15&gt;=6,8,BY15+2),FALSE),"")),BR15),BR15)</f>
        <v/>
      </c>
      <c r="BT15" s="51" t="str">
        <f>IF(AND($G15="6",AT15&lt;&gt;""),AT15,"")</f>
        <v/>
      </c>
      <c r="BU15" s="52" t="str">
        <f>IF(AND(AT15&lt;&gt;"",$G15="6"),_xlfn.RANK.EQ(AT15,$BT$6:$BT$89),"")</f>
        <v/>
      </c>
      <c r="BV15" s="52" t="str">
        <f>IF(IF(BU15&lt;&gt;"",IF(MAX(COUNTIF($BU$6:$BU$89,$BU$6:$BU$89))&gt;1,"x",""),"")&lt;&gt;"",BU15+1,"")</f>
        <v/>
      </c>
      <c r="BW15" s="52" t="str">
        <f>IF(BU15&lt;&gt;"",IF($G15="3",IF(AT15&lt;&gt;"",IF(AND(BU15&lt;=10,AT15&gt;=$BT$92),HLOOKUP(BU15,Points_Table_Modified,IF(BY15&gt;=6,8,BY15+2),FALSE),0),""),IF(AT15&lt;&gt;"",IF(AND(BU15&lt;=10,AT15&gt;=$BT$92),HLOOKUP(BU15,Points_Table,IF(BY15&gt;=6,8,BY15+2),FALSE),0),"")),"")</f>
        <v/>
      </c>
      <c r="BX15" s="53" t="str">
        <f>IF(BV15&lt;&gt;"",AVERAGE(IF(AND($G15="3",BV15&lt;&gt;""),HLOOKUP(BV15,Points_Table_Modified,IF(BY15&gt;=6,8,BY15+2),FALSE),IF(BV15&lt;&gt;"",HLOOKUP(BV15,Points_Table,IF(BY15&gt;=6,8,BY15+2),FALSE),"")),BW15),BW15)</f>
        <v/>
      </c>
      <c r="BY15" s="55">
        <f>VLOOKUP($G15,Entries_D_Event,5,FALSE)</f>
        <v>4</v>
      </c>
      <c r="BZ15" s="52" t="str">
        <f>CONCATENATE(BU15,BP15,BK15,BF15,BA15,AV15)</f>
        <v/>
      </c>
      <c r="CA15" s="118" t="str">
        <f>IF(BZ15&lt;&gt;"",IF(AND($G15="3",AT15&lt;&gt;""),10,IF(AT15&lt;&gt;"",5,"")),"")</f>
        <v/>
      </c>
      <c r="CB15" s="142">
        <f>_xlfn.NUMBERVALUE(IF(BZ15&lt;&gt;"",CONCATENATE(BX15,BS15,BN15,BI15,BD15,AY15),""))</f>
        <v>0</v>
      </c>
      <c r="CC15" s="56">
        <f>IFERROR(CA15+CB15,0)</f>
        <v>0</v>
      </c>
      <c r="CD15" s="121"/>
      <c r="CE15" s="144" t="str">
        <f>IF(AND($G15="1",CD15&lt;&gt;""),CD15,"")</f>
        <v/>
      </c>
      <c r="CF15" s="72" t="str">
        <f>IF(AND(CD15&lt;&gt;"",$G15="1"),_xlfn.RANK.EQ(CD15,$CE$6:$CE$89),"")</f>
        <v/>
      </c>
      <c r="CG15" s="72" t="str">
        <f>IF(IF(CF15&lt;&gt;"",IF(MAX(COUNTIF($CF$6:$CF$89,$CF$6:$CF$89))&gt;1,"x",""),"")&lt;&gt;"",CF15+1,"")</f>
        <v/>
      </c>
      <c r="CH15" s="72" t="str">
        <f>IF(CF15&lt;&gt;"",IF($G15="3",IF(CD15&lt;&gt;"",IF(AND(CF15&lt;=10,CD15&gt;=$CE$92),HLOOKUP(CF15,Points_Table_Modified,IF(DI15&gt;=6,8,DI15+2),FALSE),0),""),IF(CD15&lt;&gt;"",IF(AND(CF15&lt;=10,CD15&gt;=$CE$92),HLOOKUP(CF15,Points_Table,IF(DI15&gt;=6,8,DI15+2),FALSE),0),"")),"")</f>
        <v/>
      </c>
      <c r="CI15" s="73" t="str">
        <f>IF(CG15&lt;&gt;"",AVERAGE(IF(AND($G15="3",CG15&lt;&gt;""),HLOOKUP(CG15,Points_Table_Modified,IF(DI15&gt;=6,8,DI15+2),FALSE),IF(CG15&lt;&gt;"",HLOOKUP(CG15,Points_Table,IF(DI15&gt;=6,8,DI15+2),FALSE),"")),CH15),CH15)</f>
        <v/>
      </c>
      <c r="CJ15" s="143" t="str">
        <f>IF(AND($G15="2",CD15&lt;&gt;""),CD15,"")</f>
        <v/>
      </c>
      <c r="CK15" s="72" t="str">
        <f>IF(AND(CD15&lt;&gt;"",$G15="2"),_xlfn.RANK.EQ(CD15,$CJ$6:$CJ$89),"")</f>
        <v/>
      </c>
      <c r="CL15" s="72" t="str">
        <f>IF(IF(CK15&lt;&gt;"",IF(MAX(COUNTIF($CK$6:$CK$89,$CK$6:$CK$89))&gt;1,"x",""),"")&lt;&gt;"",CK15+1,"")</f>
        <v/>
      </c>
      <c r="CM15" s="144" t="str">
        <f>IF(CK15&lt;&gt;"",IF($G15="3",IF(CD15&lt;&gt;"",IF(AND(CK15&lt;=10,CD15&gt;=$CJ$92),HLOOKUP(CK15,Points_Table_Modified,IF(DI15&gt;=6,8,DI15+2),FALSE),0),""),IF(CD15&lt;&gt;"",IF(AND(CK15&lt;=10,CD15&gt;=$CJ$92),HLOOKUP(CK15,Points_Table,IF(DI15&gt;=6,8,DI15+2),FALSE),0),"")),"")</f>
        <v/>
      </c>
      <c r="CN15" s="73" t="str">
        <f>IF(CL15&lt;&gt;"",AVERAGE(IF(AND($G15="3",CL15&lt;&gt;""),HLOOKUP(CL15,Points_Table_Modified,IF(DI15&gt;=6,8,DI15+2),FALSE),IF(CL15&lt;&gt;"",HLOOKUP(CL15,Points_Table,IF(DI15&gt;=6,8,DI15+2),FALSE),"")),CM15),CM15)</f>
        <v/>
      </c>
      <c r="CO15" s="143" t="str">
        <f>IF(AND($G15="3",CD15&lt;&gt;""),CD15,"")</f>
        <v/>
      </c>
      <c r="CP15" s="72" t="str">
        <f>IF(AND(CD15&lt;&gt;"",$G15="3"),_xlfn.RANK.EQ(CD15,$CO$6:$CO$89),"")</f>
        <v/>
      </c>
      <c r="CQ15" s="72" t="str">
        <f>IF(IF(CP15&lt;&gt;"",IF(MAX(COUNTIF($CP15:$CP$89,$CP$6:$CP$89))&gt;1,"x",""),"")&lt;&gt;"",CP15+1,"")</f>
        <v/>
      </c>
      <c r="CR15" s="72" t="str">
        <f>IF(CP15&lt;&gt;"",IF($G15="3",IF(CD15&lt;&gt;"",IF(AND(CP15&lt;=20,CD15&gt;=$CO$92),HLOOKUP(CP15,Points_Table_Modified,IF(DI15&gt;=6,8,DI15+2),FALSE),0),""),IF(CD15&lt;&gt;"",IF(AND(CP15&lt;=10,CD15&gt;=$CO$92),HLOOKUP(CP15,Points_Table,IF(DI15&gt;=6,8,DI15+2),FALSE),0),"")),"")</f>
        <v/>
      </c>
      <c r="CS15" s="73" t="str">
        <f>IF(CQ15&lt;&gt;"",AVERAGE(IF(AND($G15="3",CQ15&lt;&gt;""),HLOOKUP(CQ15,Points_Table_Modified,IF(DI15&gt;=6,8,DI15+2),FALSE),IF(CQ15&lt;&gt;"",HLOOKUP(CQ15,Points_Table,IF(DI15&gt;=6,8,DI15+2),FALSE),"")),CR15),CR15)</f>
        <v/>
      </c>
      <c r="CT15" s="143" t="str">
        <f>IF(AND($G15="4",CD15&lt;&gt;""),CD15,"")</f>
        <v/>
      </c>
      <c r="CU15" s="72" t="str">
        <f>IF(AND(CD15&lt;&gt;"",G15="4"),_xlfn.RANK.EQ(CD15,$CT$6:$CT$89),"")</f>
        <v/>
      </c>
      <c r="CV15" s="72" t="str">
        <f>IF(IF(CU15&lt;&gt;"",IF(MAX(COUNTIF($CU$6:$CU$89,$CU$6:$CU$89))&gt;1,"x",""),"")&lt;&gt;"",CU15+1,"")</f>
        <v/>
      </c>
      <c r="CW15" s="72" t="str">
        <f>IF(CU15&lt;&gt;"",IF($G15="3",IF(CD15&lt;&gt;"",IF(AND(CU15&lt;=10,CD15&gt;=$CT$92),HLOOKUP(CU15,Points_Table_Modified,IF(DI15&gt;=6,8,DI15+2),FALSE),0),""),IF(CD15&lt;&gt;"",IF(AND(CU15&lt;=10,CD15&gt;=$CT$92),HLOOKUP(CU15,Points_Table,IF(DI15&gt;=6,8,DI15+2),FALSE),0),"")),"")</f>
        <v/>
      </c>
      <c r="CX15" s="73" t="str">
        <f>IF(CV15&lt;&gt;"",AVERAGE(IF(AND($G15="3",CV15&lt;&gt;""),HLOOKUP(CV15,Points_Table_Modified,IF(DI15&gt;=6,8,DI15+2),FALSE),IF(CV15&lt;&gt;"",HLOOKUP(CV15,Points_Table,IF(DI15&gt;=6,8,DI15+2),FALSE),"")),CW15),CW15)</f>
        <v/>
      </c>
      <c r="CY15" s="143" t="str">
        <f>IF(AND($G15="5",CD15&lt;&gt;""),CD15,"")</f>
        <v/>
      </c>
      <c r="CZ15" s="72" t="str">
        <f>IF(AND(CD15&lt;&gt;"",$G15="5"),_xlfn.RANK.EQ(CD15,$CY$6:$CY$89),"")</f>
        <v/>
      </c>
      <c r="DA15" s="72" t="str">
        <f>IF(IF(CZ15&lt;&gt;"",IF(MAX(COUNTIF($CZ$6:$CZ$89,$CZ$6:$CZ$89))&gt;1,"x",""),"")&lt;&gt;"",CZ15+1,"")</f>
        <v/>
      </c>
      <c r="DB15" s="72" t="str">
        <f>IF(CZ15&lt;&gt;"",IF($G15="3",IF(CD15&lt;&gt;"",IF(AND(CZ15&lt;=10,CD15&gt;=$CY$92),HLOOKUP(CZ15,Points_Table_Modified,IF(DI15&gt;=6,8,DI15+2),FALSE),0),""),IF(CD15&lt;&gt;"",IF(AND(CZ15&lt;=10,CD15&gt;=$CY$92),HLOOKUP(CZ15,Points_Table,IF(DI15&gt;=6,8,DI15+2),FALSE),0),"")),"")</f>
        <v/>
      </c>
      <c r="DC15" s="73" t="str">
        <f>IF(DA15&lt;&gt;"",AVERAGE(IF(AND($G15="3",DA15&lt;&gt;""),HLOOKUP(DA15,Points_Table_Modified,IF(DI15&gt;=6,8,DI15+2),FALSE),IF(DA15&lt;&gt;"",HLOOKUP(DA15,Points_Table,IF(DI15&gt;=6,8,DI15+2),FALSE),"")),DB15),DB15)</f>
        <v/>
      </c>
      <c r="DD15" s="143" t="str">
        <f>IF(AND($G15="6",CD15&lt;&gt;""),CD15,"")</f>
        <v/>
      </c>
      <c r="DE15" s="72" t="str">
        <f>IF(AND(CD15&lt;&gt;"",$G15="6"),_xlfn.RANK.EQ(CD15,$DD$6:$DD$89),"")</f>
        <v/>
      </c>
      <c r="DF15" s="72" t="str">
        <f>IF(IF(DE15&lt;&gt;"",IF(MAX(COUNTIF($DE$6:$DE$89,$DE$6:$DE$89))&gt;1,"x",""),"")&lt;&gt;"",DE15+1,"")</f>
        <v/>
      </c>
      <c r="DG15" s="72" t="str">
        <f>IF(DE15&lt;&gt;"",IF($G15="3",IF(CD15&lt;&gt;"",IF(AND(DE15&lt;=10,CD15&gt;=$DD$92),HLOOKUP(DE15,Points_Table_Modified,IF(DI15&gt;=6,8,DI15+2),FALSE),0),""),IF(CD15&lt;&gt;"",IF(AND(DE15&lt;=10,CD15&gt;=$DD$92),HLOOKUP(DE15,Points_Table,IF(DI15&gt;=6,8,DI15+2),FALSE),0),"")),"")</f>
        <v/>
      </c>
      <c r="DH15" s="73" t="str">
        <f>IF(DF15&lt;&gt;"",AVERAGE(IF(AND($G15="3",DF15&lt;&gt;""),HLOOKUP(DF15,Points_Table_Modified,IF(DI15&gt;=6,8,DI15+2),FALSE),IF(DF15&lt;&gt;"",HLOOKUP(DF15,Points_Table,IF(DI15&gt;=6,8,DI15+2),FALSE),"")),DG15),DG15)</f>
        <v/>
      </c>
      <c r="DI15" s="150">
        <f>VLOOKUP($G15,Entries_D_Event,6,FALSE)</f>
        <v>7</v>
      </c>
      <c r="DJ15" s="72" t="str">
        <f>CONCATENATE(DE15,CZ15,CU15,CP15,CK15,CF15)</f>
        <v/>
      </c>
      <c r="DK15" s="72" t="str">
        <f>IF(DJ15&lt;&gt;"",IF(AND($G15="3",CD15&lt;&gt;""),10,IF(CD15&lt;&gt;"",5,"")),"")</f>
        <v/>
      </c>
      <c r="DL15" s="142">
        <f>_xlfn.NUMBERVALUE(IF(DJ15&lt;&gt;"",CONCATENATE(DH15,DC15,CX15,CS15,CN15,CI15),""))</f>
        <v>0</v>
      </c>
      <c r="DM15" s="56">
        <f>IFERROR(DK15+DL15,0)</f>
        <v>0</v>
      </c>
      <c r="DN15" s="121"/>
      <c r="DO15" s="72" t="str">
        <f>IF(AND($G15="1",DN15&lt;&gt;""),DN15,"")</f>
        <v/>
      </c>
      <c r="DP15" s="72" t="str">
        <f>IF(AND(DN15&lt;&gt;"",$G15="1"),_xlfn.RANK.EQ(DN15,$DO$6:$DO$89),"")</f>
        <v/>
      </c>
      <c r="DQ15" s="72" t="str">
        <f>IF(IF(DP15&lt;&gt;"",IF(MAX(COUNTIF($DP$6:$DP$89,$DP$6:$DP$89))&gt;1,"x",""),"")&lt;&gt;"",DP15+1,"")</f>
        <v/>
      </c>
      <c r="DR15" s="72" t="str">
        <f>IF(DP15&lt;&gt;"",IF($G15="3",IF(DN15&lt;&gt;"",IF(AND(DP15&lt;=10,DN15&gt;=$DO$92),HLOOKUP(DP15,Points_Table_Modified,IF(ES15&gt;=6,8,ES15+2),FALSE),0),""),IF(DN15&lt;&gt;"",IF(AND(DP15&lt;=10,DN15&gt;=$DO$92),HLOOKUP(DP15,Points_Table,IF(ES15&gt;=6,8,ES15+2),FALSE),0),"")),"")</f>
        <v/>
      </c>
      <c r="DS15" s="73" t="str">
        <f>IF(DQ15&lt;&gt;"",AVERAGE(IF(AND($G15="3",DQ15&lt;&gt;""),HLOOKUP(DQ15,Points_Table_Modified,IF(ES15&gt;=6,8,ES15+2),FALSE),IF(DQ15&lt;&gt;"",HLOOKUP(DQ15,Points_Table,IF(ES15&gt;=6,8,ES15+2),FALSE),"")),DR15),DR15)</f>
        <v/>
      </c>
      <c r="DT15" s="143" t="str">
        <f>IF(AND($G15="2",DN15&lt;&gt;""),DN15,"")</f>
        <v/>
      </c>
      <c r="DU15" s="72" t="str">
        <f>IF(AND(DN15&lt;&gt;"",$G15="2"),_xlfn.RANK.EQ(DN15,$DT$6:$DT$89),"")</f>
        <v/>
      </c>
      <c r="DV15" s="72" t="str">
        <f>IF(IF(DU15&lt;&gt;"",IF(MAX(COUNTIF($DU$6:$DU$89,$DU$6:$DU$89))&gt;1,"x",""),"")&lt;&gt;"",DU15+1,"")</f>
        <v/>
      </c>
      <c r="DW15" s="144" t="str">
        <f>IF(DU15&lt;&gt;"",IF($G15="3",IF(DN15&lt;&gt;"",IF(AND(DU15&lt;=10,DN15&gt;=$DT$92),HLOOKUP(DU15,Points_Table_Modified,IF(ES15&gt;=6,8,ES15+2),FALSE),0),""),IF(DN15&lt;&gt;"",IF(AND(DU15&lt;=10,DN15&gt;=$DT$92),HLOOKUP(DU15,Points_Table,IF(ES15&gt;=6,8,ES15+2),FALSE),0),"")),"")</f>
        <v/>
      </c>
      <c r="DX15" s="73" t="str">
        <f>IF(DV15&lt;&gt;"",AVERAGE(IF(AND($G15="3",DV15&lt;&gt;""),HLOOKUP(DV15,Points_Table_Modified,IF(ES15&gt;=6,8,ES15+2),FALSE),IF(DV15&lt;&gt;"",HLOOKUP(DV15,Points_Table,IF(ES15&gt;=6,8,ES15+2),FALSE),"")),DW15),DW15)</f>
        <v/>
      </c>
      <c r="DY15" s="143" t="str">
        <f>IF(AND($G15="3",DN15&lt;&gt;""),DN15,"")</f>
        <v/>
      </c>
      <c r="DZ15" s="72" t="str">
        <f>IF(AND(DN15&lt;&gt;"",$G15="3"),_xlfn.RANK.EQ(DN15,$DY$6:$DY$89),"")</f>
        <v/>
      </c>
      <c r="EA15" s="72" t="str">
        <f>IF(IF(DZ15&lt;&gt;"",IF(MAX(COUNTIF($DZ$6:$DZ$89,$DZ$6:$DZ$89))&gt;1,"x",""),"")&lt;&gt;"",DZ15+1,"")</f>
        <v/>
      </c>
      <c r="EB15" s="72" t="str">
        <f>IF(DZ15&lt;&gt;"",IF($G15="3",IF(DN15&lt;&gt;"",IF(AND(DZ15&lt;=20,DN15&gt;=$DY$92),HLOOKUP(DZ15,Points_Table_Modified,IF(ES15&gt;=6,8,ES15+2),FALSE),0),""),IF(DN15&lt;&gt;"",IF(AND(DZ15&lt;=10,DN15&gt;=$DY$92),HLOOKUP(DZ15,Points_Table,IF(ES15&gt;=6,8,ES15+2),FALSE),0),"")),"")</f>
        <v/>
      </c>
      <c r="EC15" s="73" t="str">
        <f>IF(EA15&lt;&gt;"",AVERAGE(IF(AND($G15="3",EA15&lt;&gt;""),HLOOKUP(EA15,Points_Table_Modified,IF(ES15&gt;=6,8,ES15+2),FALSE),IF(EA15&lt;&gt;"",HLOOKUP(EA15,Points_Table,IF(ES15&gt;=6,8,ES15+2),FALSE),"")),EB15),EB15)</f>
        <v/>
      </c>
      <c r="ED15" s="143" t="str">
        <f>IF(AND($G15="4",DN15&lt;&gt;""),DN15,"")</f>
        <v/>
      </c>
      <c r="EE15" s="72" t="str">
        <f>IF(AND(DN15&lt;&gt;"",G15="4"),_xlfn.RANK.EQ(DN15,$ED$6:$ED$89),"")</f>
        <v/>
      </c>
      <c r="EF15" s="72" t="str">
        <f>IF(IF(EE15&lt;&gt;"",IF(MAX(COUNTIF($EE$6:$EE$89,$EE$6:$EE$89))&gt;1,"x",""),"")&lt;&gt;"",EE15+1,"")</f>
        <v/>
      </c>
      <c r="EG15" s="72" t="str">
        <f>IF(EE15&lt;&gt;"",IF($G15="3",IF(DN15&lt;&gt;"",IF(AND(EE15&lt;=10,DN15&gt;=$ED$92),HLOOKUP(EE15,Points_Table_Modified,IF(ES15&gt;=6,8,ES15+2),FALSE),0),""),IF(DN15&lt;&gt;"",IF(AND(EE15&lt;=10,DN15&gt;=$ED$92),HLOOKUP(EE15,Points_Table,IF(ES15&gt;=6,8,ES15+2),FALSE),0),"")),"")</f>
        <v/>
      </c>
      <c r="EH15" s="73" t="str">
        <f>IF(EF15&lt;&gt;"",AVERAGE(IF(AND($G15="3",EF15&lt;&gt;""),HLOOKUP(EF15,Points_Table_Modified,IF(ES15&gt;=6,8,ES15+2),FALSE),IF(EF15&lt;&gt;"",HLOOKUP(EF15,Points_Table,IF(ES15&gt;=6,8,ES15+2),FALSE),"")),EG15),EG15)</f>
        <v/>
      </c>
      <c r="EI15" s="143" t="str">
        <f>IF(AND($G15="5",DN15&lt;&gt;""),DN15,"")</f>
        <v/>
      </c>
      <c r="EJ15" s="72" t="str">
        <f>IF(AND(DN15&lt;&gt;"",$G15="5"),_xlfn.RANK.EQ(DN15,$EI$6:$EI$89),"")</f>
        <v/>
      </c>
      <c r="EK15" s="72" t="str">
        <f>IF(IF(EJ15&lt;&gt;"",IF(MAX(COUNTIF($EJ$6:$EJ$89,$EJ$6:$EJ$89))&gt;1,"x",""),"")&lt;&gt;"",EJ15+1,"")</f>
        <v/>
      </c>
      <c r="EL15" s="72" t="str">
        <f>IF(EJ15&lt;&gt;"",IF($G15="3",IF(DN15&lt;&gt;"",IF(AND(EJ15&lt;=10,DN15&gt;=$EI$92),HLOOKUP(EJ15,Points_Table_Modified,IF(ES15&gt;=6,8,ES15+2),FALSE),0),""),IF(DN15&lt;&gt;"",IF(AND(EJ15&lt;=10,DN15&gt;=$EI$92),HLOOKUP(EJ15,Points_Table,IF(ES15&gt;=6,8,ES15+2),FALSE),0),"")),"")</f>
        <v/>
      </c>
      <c r="EM15" s="73" t="str">
        <f>IF(EK15&lt;&gt;"",AVERAGE(IF(AND($G15="3",EK15&lt;&gt;""),HLOOKUP(EK15,Points_Table_Modified,IF(ES15&gt;=6,8,ES15+2),FALSE),IF(EK15&lt;&gt;"",HLOOKUP(EK15,Points_Table,IF(ES15&gt;=6,8,ES15+2),FALSE),"")),EL15),EL15)</f>
        <v/>
      </c>
      <c r="EN15" s="143" t="str">
        <f>IF(AND($G15="6",DN15&lt;&gt;""),DN15,"")</f>
        <v/>
      </c>
      <c r="EO15" s="72" t="str">
        <f>IF(AND(DN15&lt;&gt;"",$G15="6"),_xlfn.RANK.EQ(DN15,$EN$6:$EN$89),"")</f>
        <v/>
      </c>
      <c r="EP15" s="72" t="str">
        <f>IF(IF(EO15&lt;&gt;"",IF(MAX(COUNTIF($EO$6:$EO$89,$EO$6:$EO$89))&gt;1,"x",""),"")&lt;&gt;"",EO15+1,"")</f>
        <v/>
      </c>
      <c r="EQ15" s="72" t="str">
        <f>IF(EO15&lt;&gt;"",IF($G15="3",IF(DN15&lt;&gt;"",IF(AND(EO15&lt;=10,DN15&gt;=$EN$92),HLOOKUP(EO15,Points_Table_Modified,IF(ES15&gt;=6,8,ES15+2),FALSE),0),""),IF(DN15&lt;&gt;"",IF(AND(EO15&lt;=10,DN15&gt;=$EN$92),HLOOKUP(EO15,Points_Table,IF(ES15&gt;=6,8,ES15+2),FALSE),0),"")),"")</f>
        <v/>
      </c>
      <c r="ER15" s="73" t="str">
        <f>IF(EP15&lt;&gt;"",AVERAGE(IF(AND($G15="3",EP15&lt;&gt;""),HLOOKUP(EP15,Points_Table_Modified,IF(ES15&gt;=6,8,ES15+2),FALSE),IF(EP15&lt;&gt;"",HLOOKUP(EP15,Points_Table,IF(ES15&gt;=6,8,ES15+2),FALSE),"")),EQ15),EQ15)</f>
        <v/>
      </c>
      <c r="ES15" s="145">
        <f>VLOOKUP($G15,Entries_D_Event,7,FALSE)</f>
        <v>7</v>
      </c>
      <c r="ET15" s="72" t="str">
        <f>CONCATENATE(EO15,EJ15,EE15,DZ15,DU15,DP15)</f>
        <v/>
      </c>
      <c r="EU15" s="142" t="str">
        <f>IF(ET15&lt;&gt;"",IF(AND($G15="3",DN15&lt;&gt;""),10,IF(DN15&lt;&gt;"",5,"")),"")</f>
        <v/>
      </c>
      <c r="EV15" s="142">
        <f>_xlfn.NUMBERVALUE(IF(ET15&lt;&gt;"",CONCATENATE(ER15,EM15,EH15,EC15,DX15,DS15),""))</f>
        <v>0</v>
      </c>
      <c r="EW15" s="56">
        <f>IFERROR(EU15+EV15,0)</f>
        <v>0</v>
      </c>
      <c r="EX15" s="121"/>
      <c r="EY15" s="72" t="str">
        <f>IF(AND($G15="1",EX15&lt;&gt;""),EX15,"")</f>
        <v/>
      </c>
      <c r="EZ15" s="72" t="str">
        <f>IF(AND(EX15&lt;&gt;"",$G15="1"),_xlfn.RANK.EQ(EX15,$EY$6:$EY$89),"")</f>
        <v/>
      </c>
      <c r="FA15" s="72" t="str">
        <f>IF(IF(EZ15&lt;&gt;"",IF(MAX(COUNTIF($EZ$6:$EZ$89,$EZ$6:$EZ$89))&gt;1,"x",""),"")&lt;&gt;"",EZ15+1,"")</f>
        <v/>
      </c>
      <c r="FB15" s="72" t="str">
        <f>IF(EZ15&lt;&gt;"",IF($G15="3",IF(EX15&lt;&gt;"",IF(AND(EZ15&lt;=10,EX15&gt;=$EY$92),HLOOKUP(EZ15,Points_Table_Modified,IF(GC15&gt;=6,8,GC15+2),FALSE),0),""),IF(EX15&lt;&gt;"",IF(AND(EZ15&lt;=10,EX15&gt;=$EY$92),HLOOKUP(EZ15,Points_Table,IF(GC15&gt;=6,8,GC15+2),FALSE),0),"")),"")</f>
        <v/>
      </c>
      <c r="FC15" s="151" t="str">
        <f>IF(FB15&gt;0,IF(FA15&lt;&gt;"",AVERAGE(IF(AND($G15="3",FA15&lt;&gt;""),HLOOKUP(FA15,Points_Table_Modified,IF(GC15&gt;=6,8,GC15+2),FALSE),IF(FA15&lt;&gt;"",HLOOKUP(FA15,Points_Table,IF(GC15&gt;=6,8,GC15+2),FALSE),"")),FB15),FB15),0)</f>
        <v/>
      </c>
      <c r="FD15" s="143" t="str">
        <f>IF(AND($G15="2",EX15&lt;&gt;""),EX15,"")</f>
        <v/>
      </c>
      <c r="FE15" s="72" t="str">
        <f>IF(AND(EX15&lt;&gt;"",$G15="2"),_xlfn.RANK.EQ(EX15,$FD$6:$FD$89),"")</f>
        <v/>
      </c>
      <c r="FF15" s="72" t="str">
        <f>IF(IF(FE15&lt;&gt;"",IF(MAX(COUNTIF($FE$6:$FE$89,$FE$6:$FE$89))&gt;1,"x",""),"")&lt;&gt;"",FE15+1,"")</f>
        <v/>
      </c>
      <c r="FG15" s="144" t="str">
        <f>IF(FE15&lt;&gt;"",IF($G15="3",IF(EX15&lt;&gt;"",IF(AND(FE15&lt;=10,EX15&gt;=$FD$92),HLOOKUP(FE15,Points_Table_Modified,IF(GC15&gt;=6,8,GC15+2),FALSE),0),""),IF(EX15&lt;&gt;"",IF(AND(FE15&lt;=10,EX15&gt;=$FD$92),HLOOKUP(FE15,Points_Table,IF(GC15&gt;=6,8,GC15+2),FALSE),0),"")),"")</f>
        <v/>
      </c>
      <c r="FH15" s="151" t="str">
        <f>IF(FG15&gt;0,IF(FF15&lt;&gt;"",AVERAGE(IF(AND($G15="3",FF15&lt;&gt;""),HLOOKUP(FF15,Points_Table_Modified,IF(GC15&gt;=6,8,GC15+2),FALSE),IF(FF15&lt;&gt;"",HLOOKUP(FF15,Points_Table,IF(GC15&gt;=6,8,GC15+2),FALSE),"")),FG15),FG15),0)</f>
        <v/>
      </c>
      <c r="FI15" s="143" t="str">
        <f>IF(AND($G15="3",EX15&lt;&gt;""),EX15,"")</f>
        <v/>
      </c>
      <c r="FJ15" s="72" t="str">
        <f>IF(AND(EX15&lt;&gt;"",$G15="3"),_xlfn.RANK.EQ(EX15,$FI$6:$FI$89),"")</f>
        <v/>
      </c>
      <c r="FK15" s="72" t="str">
        <f>IF(IF(FJ15&lt;&gt;"",IF(MAX(COUNTIF($FJ$6:$FJ$89,$FJ$6:$FJ$89))&gt;1,"x",""),"")&lt;&gt;"",FJ15+1,"")</f>
        <v/>
      </c>
      <c r="FL15" s="72" t="str">
        <f>IF(FJ15&lt;&gt;"",IF($G15="3",IF(EX15&lt;&gt;"",IF(AND(FJ15&lt;=20,EX15&gt;=$FI$92),HLOOKUP(FJ15,Points_Table_Modified,IF(GC15&gt;=6,8,GC15+2),FALSE),0),""),IF(EX15&lt;&gt;"",IF(AND(FJ15&lt;=10,EX15&gt;=$FI$92),HLOOKUP(FJ15,Points_Table,IF(GC15&gt;=6,8,GC15+2),FALSE),0),"")),"")</f>
        <v/>
      </c>
      <c r="FM15" s="151" t="str">
        <f>IF(FL15&gt;0,IF(FK15&lt;&gt;"",AVERAGE(IF(AND($G15="3",FK15&lt;&gt;""),HLOOKUP(FK15,Points_Table_Modified,IF(GC15&gt;=6,8,GC15+2),FALSE),IF(FK15&lt;&gt;"",HLOOKUP(FK15,Points_Table,IF(GC15&gt;=6,8,GC15+2),FALSE),"")),FL15),FL15),0)</f>
        <v/>
      </c>
      <c r="FN15" s="143" t="str">
        <f>IF(AND($G15="4",EX15&lt;&gt;""),EX15,"")</f>
        <v/>
      </c>
      <c r="FO15" s="72" t="str">
        <f>IF(AND(EX15&lt;&gt;"",G15="4"),_xlfn.RANK.EQ(EX15,$FN$6:$FN$89),"")</f>
        <v/>
      </c>
      <c r="FP15" s="72" t="str">
        <f>IF(IF(FO15&lt;&gt;"",IF(MAX(COUNTIF($FO$6:$FO$89,$FO$6:$FO$89))&gt;1,"x",""),"")&lt;&gt;"",FO15+1,"")</f>
        <v/>
      </c>
      <c r="FQ15" s="72" t="str">
        <f>IF(FO15&lt;&gt;"",IF($G15="3",IF(EX15&lt;&gt;"",IF(AND(FO15&lt;=10,EX15&gt;=$FN$92),HLOOKUP(FO15,Points_Table_Modified,IF(GC15&gt;=6,8,GC15+2),FALSE),0),""),IF(EX15&lt;&gt;"",IF(AND(FO15&lt;=10,EX15&gt;=$FN$92),HLOOKUP(FO15,Points_Table,IF(GC15&gt;=6,8,GC15+2),FALSE),0),"")),"")</f>
        <v/>
      </c>
      <c r="FR15" s="151" t="str">
        <f>IF(FQ15&gt;0,IF(FP15&lt;&gt;"",AVERAGE(IF(AND($G15="3",FP15&lt;&gt;""),HLOOKUP(FP15,Points_Table_Modified,IF(GC15&gt;=6,8,GC15+2),FALSE),IF(FP15&lt;&gt;"",HLOOKUP(FP15,Points_Table,IF(GC15&gt;=6,8,GC15+2),FALSE),"")),FQ15),FQ15),0)</f>
        <v/>
      </c>
      <c r="FS15" s="143" t="str">
        <f>IF(AND($G15="5",EX15&lt;&gt;""),EX15,"")</f>
        <v/>
      </c>
      <c r="FT15" s="72" t="str">
        <f>IF(AND(EX15&lt;&gt;"",$G15="5"),_xlfn.RANK.EQ(EX15,$FS$6:$FS$89),"")</f>
        <v/>
      </c>
      <c r="FU15" s="72" t="str">
        <f>IF(IF(FT15&lt;&gt;"",IF(MAX(COUNTIF($FT$6:$FT$89,$FT$6:$FT$89))&gt;1,"x",""),"")&lt;&gt;"",FT15+1,"")</f>
        <v/>
      </c>
      <c r="FV15" s="72" t="str">
        <f>IF(FT15&lt;&gt;"",IF($G15="3",IF(EX15&lt;&gt;"",IF(AND(FT15&lt;=10,EX15&gt;=$FS$92),HLOOKUP(FT15,Points_Table_Modified,IF(GC15&gt;=6,8,GC15+2),FALSE),0),""),IF(EX15&lt;&gt;"",IF(AND(FT15&lt;=10,EX15&gt;=$FS$92),HLOOKUP(FT15,Points_Table,IF(GC15&gt;=6,8,GC15+2),FALSE),0),"")),"")</f>
        <v/>
      </c>
      <c r="FW15" s="151" t="str">
        <f>IF(FV15&gt;0,IF(FU15&lt;&gt;"",AVERAGE(IF(AND($G15="3",FU15&lt;&gt;""),HLOOKUP(FU15,Points_Table_Modified,IF(GC15&gt;=6,8,GC15+2),FALSE),IF(FU15&lt;&gt;"",HLOOKUP(FU15,Points_Table,IF(GC15&gt;=6,8,GC15+2),FALSE),"")),FV15),FV15),0)</f>
        <v/>
      </c>
      <c r="FX15" s="143" t="str">
        <f>IF(AND($G15="6",EX15&lt;&gt;""),EX15,"")</f>
        <v/>
      </c>
      <c r="FY15" s="72" t="str">
        <f>IF(AND(EX15&lt;&gt;"",$G15="6"),_xlfn.RANK.EQ(EX15,$FX$6:$FX$89),"")</f>
        <v/>
      </c>
      <c r="FZ15" s="72" t="str">
        <f>IF(IF(FY15&lt;&gt;"",IF(MAX(COUNTIF($FY$6:$FY$89,$FY$6:$FY$89))&gt;1,"x",""),"")&lt;&gt;"",FY15+1,"")</f>
        <v/>
      </c>
      <c r="GA15" s="72" t="str">
        <f>IF(FY15&lt;&gt;"",IF($G15="3",IF(EX15&lt;&gt;"",IF(AND(FY15&lt;=10,EX15&gt;=$FX$92),HLOOKUP(FY15,Points_Table_Modified,IF(GC15&gt;=6,8,GC15+2),FALSE),0),""),IF(EX15&lt;&gt;"",IF(AND(FY15&lt;=10,EX15&gt;=$FX$92),HLOOKUP(FY15,Points_Table,IF(GC15&gt;=6,8,GC15+2),FALSE),0),"")),"")</f>
        <v/>
      </c>
      <c r="GB15" s="151" t="str">
        <f>IF(GA15&gt;0,IF(FZ15&lt;&gt;"",AVERAGE(IF(AND($G15="3",FZ15&lt;&gt;""),HLOOKUP(FZ15,Points_Table_Modified,IF(GC15&gt;=6,8,GC15+2),FALSE),IF(FZ15&lt;&gt;"",HLOOKUP(FZ15,Points_Table,IF(GC15&gt;=6,8,GC15+2),FALSE),"")),GA15),GA15),0)</f>
        <v/>
      </c>
      <c r="GC15" s="145">
        <f>VLOOKUP($G15,Entries_D_Event,8,FALSE)</f>
        <v>0</v>
      </c>
      <c r="GD15" s="72" t="str">
        <f>CONCATENATE(FY15,FT15,FO15,FJ15,FE15,EZ15)</f>
        <v/>
      </c>
      <c r="GE15" s="142" t="str">
        <f>IF(GD15&lt;&gt;"",IF(AND($G15="3",EX15&lt;&gt;""),10,IF(EX15&lt;&gt;"",5,"")),"")</f>
        <v/>
      </c>
      <c r="GF15" s="142">
        <f>_xlfn.NUMBERVALUE(IF(GD15&lt;&gt;"",CONCATENATE(GB15,FW15,FR15,FM15,FH15,FC15),""))</f>
        <v>0</v>
      </c>
      <c r="GG15" s="56">
        <f>IFERROR(GE15+GF15,0)</f>
        <v>0</v>
      </c>
      <c r="GH15" s="121"/>
      <c r="GI15" s="72" t="str">
        <f>IF(AND($G15="1",GH15&lt;&gt;""),GH15,"")</f>
        <v/>
      </c>
      <c r="GJ15" s="72" t="str">
        <f>IF(AND(GH15&lt;&gt;"",$G15="1"),_xlfn.RANK.EQ(GH15,$GI$6:$GI$89),"")</f>
        <v/>
      </c>
      <c r="GK15" s="72" t="str">
        <f>IF(IF(GJ15&lt;&gt;"",IF(MAX(COUNTIF($GJ$6:$GJ$89,$GJ$6:$GJ$89))&gt;1,"x",""),"")&lt;&gt;"",GJ15+1,"")</f>
        <v/>
      </c>
      <c r="GL15" s="72" t="str">
        <f>IF(GJ15&lt;&gt;"",IF($G15="3",IF(GH15&lt;&gt;"",IF(AND(GJ15&lt;=10,GH15&gt;=$GI$92),HLOOKUP(GJ15,Points_Table_Modified,IF(HM15&gt;=6,8,HM15+2),FALSE),0),""),IF(GH15&lt;&gt;"",IF(AND(GJ15&lt;=10,GH15&gt;=$GI$92),HLOOKUP(GJ15,Points_Table,IF(HM15&gt;=6,8,HM15+2),FALSE),0),"")),"")</f>
        <v/>
      </c>
      <c r="GM15" s="73" t="str">
        <f>IF(GK15&lt;&gt;"",AVERAGE(IF(AND($G15="3",GK15&lt;&gt;""),HLOOKUP(GK15,Points_Table_Modified,IF(HM15&gt;=6,8,HM15+2),FALSE),IF(GK15&lt;&gt;"",HLOOKUP(GK15,Points_Table,IF(HM15&gt;=6,8,HM15+2),FALSE),"")),GL15),GL15)</f>
        <v/>
      </c>
      <c r="GN15" s="143" t="str">
        <f>IF(AND($G15="2",GH15&lt;&gt;""),GH15,"")</f>
        <v/>
      </c>
      <c r="GO15" s="72" t="str">
        <f>IF(AND(GH15&lt;&gt;"",$G15="2"),_xlfn.RANK.EQ(GH15,$GN$6:$GN$89),"")</f>
        <v/>
      </c>
      <c r="GP15" s="72" t="str">
        <f>IF(IF(GO15&lt;&gt;"",IF(MAX(COUNTIF($GO$6:$GO$89,$GO$6:$GO$89))&gt;1,"x",""),"")&lt;&gt;"",GO15+1,"")</f>
        <v/>
      </c>
      <c r="GQ15" s="144" t="str">
        <f>IF(GO15&lt;&gt;"",IF($G15="3",IF(GH15&lt;&gt;"",IF(AND(GO15&lt;=10,GH15&gt;=$GN$92),HLOOKUP(GO15,Points_Table_Modified,IF(HM15&gt;=6,8,HM15+2),FALSE),0),""),IF(GH15&lt;&gt;"",IF(AND(GO15&lt;=10,GH15&gt;=$GN$92),HLOOKUP(GO15,Points_Table,IF(HM15&gt;=6,8,HM15+2),FALSE),0),"")),"")</f>
        <v/>
      </c>
      <c r="GR15" s="73" t="str">
        <f>IF(GP15&lt;&gt;"",AVERAGE(IF(AND($G15="3",GP15&lt;&gt;""),HLOOKUP(GP15,Points_Table_Modified,IF(HM15&gt;=6,8,HM15+2),FALSE),IF(GP15&lt;&gt;"",HLOOKUP(GP15,Points_Table,IF(HM15&gt;=6,8,HM15+2),FALSE),"")),GQ15),GQ15)</f>
        <v/>
      </c>
      <c r="GS15" s="143" t="str">
        <f>IF(AND($G15="3",GH15&lt;&gt;""),GH15,"")</f>
        <v/>
      </c>
      <c r="GT15" s="72" t="str">
        <f>IF(AND(GH15&lt;&gt;"",$G15="3"),_xlfn.RANK.EQ(GH15,$GS$6:$GS$89),"")</f>
        <v/>
      </c>
      <c r="GU15" s="72" t="str">
        <f>IF(IF(GT15&lt;&gt;"",IF(MAX(COUNTIF($GT$6:$GT$89,$GT$6:$GT$89))&gt;1,"x",""),"")&lt;&gt;"",GT15+1,"")</f>
        <v/>
      </c>
      <c r="GV15" s="72" t="str">
        <f>IF(GT15&lt;&gt;"",IF($G15="3",IF(GH15&lt;&gt;"",IF(AND(GT15&lt;=20,GH15&gt;=$GS$92),HLOOKUP(GT15,Points_Table_Modified,IF(HM15&gt;=6,8,HM15+2),FALSE),0),""),IF(GH15&lt;&gt;"",IF(AND(GT15&lt;=10,GH15&gt;=$GS$92),HLOOKUP(GT15,Points_Table,IF(HM15&gt;=6,8,HM15+2),FALSE),0),"")),"")</f>
        <v/>
      </c>
      <c r="GW15" s="73" t="str">
        <f>IF(GU15&lt;&gt;"",AVERAGE(IF(AND($G15="3",GU15&lt;&gt;""),HLOOKUP(GU15,Points_Table_Modified,IF(HM15&gt;=6,8,HM15+2),FALSE),IF(GU15&lt;&gt;"",HLOOKUP(GU15,Points_Table,IF(HM15&gt;=6,8,HM15+2),FALSE),"")),GV15),GV15)</f>
        <v/>
      </c>
      <c r="GX15" s="143" t="str">
        <f>IF(AND($G15="4",GH15&lt;&gt;""),GH15,"")</f>
        <v/>
      </c>
      <c r="GY15" s="72" t="str">
        <f>IF(AND($GH15&lt;&gt;"",G15="4"),_xlfn.RANK.EQ(GH15,$GX$6:$GX$89),"")</f>
        <v/>
      </c>
      <c r="GZ15" s="72" t="str">
        <f>IF(IF(GY15&lt;&gt;"",IF(MAX(COUNTIF($GY$6:$GY$89,$GY$6:$GY$89))&gt;1,"x",""),"")&lt;&gt;"",GY15+1,"")</f>
        <v/>
      </c>
      <c r="HA15" s="72" t="str">
        <f>IF(GY15&lt;&gt;"",IF($G15="3",IF(GH15&lt;&gt;"",IF(AND(GY15&lt;=10,GH15&gt;=$GX$92),HLOOKUP(GY15,Points_Table_Modified,IF(HM15&gt;=6,8,HM15+2),FALSE),0),""),IF(GH15&lt;&gt;"",IF(AND(GY15&lt;=10,GH15&gt;=$GX$92),HLOOKUP(GY15,Points_Table,IF(HM15&gt;=6,8,HM15+2),FALSE),0),"")),"")</f>
        <v/>
      </c>
      <c r="HB15" s="73" t="str">
        <f>IF(GZ15&lt;&gt;"",AVERAGE(IF(AND($G15="3",GZ15&lt;&gt;""),HLOOKUP(GZ15,Points_Table_Modified,IF(HM15&gt;=6,8,HM15+2),FALSE),IF(GZ15&lt;&gt;"",HLOOKUP(GZ15,Points_Table,IF(HM15&gt;=6,8,HM15+2),FALSE),"")),HA15),HA15)</f>
        <v/>
      </c>
      <c r="HC15" s="143" t="str">
        <f>IF(AND($G15="5",GH15&lt;&gt;""),GH15,"")</f>
        <v/>
      </c>
      <c r="HD15" s="72" t="str">
        <f>IF(AND(GH15&lt;&gt;"",$G15="5"),_xlfn.RANK.EQ(GH15,$HC$6:$HC$89),"")</f>
        <v/>
      </c>
      <c r="HE15" s="72" t="str">
        <f>IF(IF(HD15&lt;&gt;"",IF(MAX(COUNTIF($HD$6:$HD$89,$HD$6:$HD$89))&gt;1,"x",""),"")&lt;&gt;"",HD15+1,"")</f>
        <v/>
      </c>
      <c r="HF15" s="72" t="str">
        <f>IF(HD15&lt;&gt;"",IF($G15="3",IF(GH15&lt;&gt;"",IF(AND(HD15&lt;=10,GH15&gt;=$HC$92),HLOOKUP(HD15,Points_Table_Modified,IF(HM15&gt;=6,8,HM15+2),FALSE),0),""),IF(GH15&lt;&gt;"",IF(AND(HD15&lt;=10,GH15&gt;=$HC$92),HLOOKUP(HD15,Points_Table,IF(HM15&gt;=6,8,HM15+2),FALSE),0),"")),"")</f>
        <v/>
      </c>
      <c r="HG15" s="73" t="str">
        <f>IF(HE15&lt;&gt;"",AVERAGE(IF(AND($G15="3",HE15&lt;&gt;""),HLOOKUP(HE15,Points_Table_Modified,IF(HM15&gt;=6,8,HM15+2),FALSE),IF(HE15&lt;&gt;"",HLOOKUP(HE15,Points_Table,IF(HM15&gt;=6,8,HM15+2),FALSE),"")),HF15),HF15)</f>
        <v/>
      </c>
      <c r="HH15" s="143" t="str">
        <f>IF(AND($G15="6",GH15&lt;&gt;""),GH15,"")</f>
        <v/>
      </c>
      <c r="HI15" s="72" t="str">
        <f>IF(AND(GH15&lt;&gt;"",$G15="6"),_xlfn.RANK.EQ(GH15,$HH$6:$HH$89),"")</f>
        <v/>
      </c>
      <c r="HJ15" s="72" t="str">
        <f>IF(IF(HI15&lt;&gt;"",IF(MAX(COUNTIF($HI$6:$HI$89,$HI$6:$HI$89))&gt;1,"x",""),"")&lt;&gt;"",HI15+1,"")</f>
        <v/>
      </c>
      <c r="HK15" s="72" t="str">
        <f>IF(HI15&lt;&gt;"",IF($G15="3",IF(GH15&lt;&gt;"",IF(AND(HI15&lt;=10,GH15&gt;=$HH$92),HLOOKUP(HI15,Points_Table_Modified,IF(HM15&gt;=6,8,HM15+2),FALSE),0),""),IF(GH15&lt;&gt;"",IF(AND(HI15&lt;=10,GH15&gt;=$HH$92),HLOOKUP(HI15,Points_Table,IF(HM15&gt;=6,8,HM15+2),FALSE),0),"")),"")</f>
        <v/>
      </c>
      <c r="HL15" s="73" t="str">
        <f>IF(HJ15&lt;&gt;"",AVERAGE(IF(AND($G15="3",HJ15&lt;&gt;""),HLOOKUP(HJ15,Points_Table_Modified,IF(HM15&gt;=6,8,HM15+2),FALSE),IF(HJ15&lt;&gt;"",HLOOKUP(HJ15,Points_Table,IF(HM15&gt;=6,8,HM15+2),FALSE),"")),HK15),HK15)</f>
        <v/>
      </c>
      <c r="HM15" s="145">
        <f>VLOOKUP($G15,Entries_D_Event,9,FALSE)</f>
        <v>0</v>
      </c>
      <c r="HN15" s="72" t="str">
        <f>CONCATENATE(HI15,HD15,GY15,GT15,GO15,GJ15)</f>
        <v/>
      </c>
      <c r="HO15" s="142" t="str">
        <f>IF(HN15&lt;&gt;"",IF(AND($G15="3",GH15&lt;&gt;""),10,IF(GH15&lt;&gt;"",5,"")),"")</f>
        <v/>
      </c>
      <c r="HP15" s="142">
        <f>_xlfn.NUMBERVALUE(IF(HN15&lt;&gt;"",CONCATENATE(HL15,HG15,HB15,GW15,GR15,GM15),""))</f>
        <v>0</v>
      </c>
      <c r="HQ15" s="56">
        <f>IFERROR(HO15+HP15,0)</f>
        <v>0</v>
      </c>
      <c r="HR15" s="121"/>
      <c r="HS15" s="72" t="str">
        <f>IF(AND($G15="1",HR15&lt;&gt;""),HR15,"")</f>
        <v/>
      </c>
      <c r="HT15" s="72" t="str">
        <f>IF(AND(HR15&lt;&gt;"",$G15="1"),_xlfn.RANK.EQ(HR15,$HS$6:$HS$89),"")</f>
        <v/>
      </c>
      <c r="HU15" s="72" t="str">
        <f>IF(IF(HT15&lt;&gt;"",IF(MAX(COUNTIF($HT$6:$HT$89,$HT$6:$HT$89))&gt;1,"x",""),"")&lt;&gt;"",HT15+1,"")</f>
        <v/>
      </c>
      <c r="HV15" s="72" t="str">
        <f>IF(HT15&lt;&gt;"",IF($G15="3",IF(HR15&lt;&gt;"",IF(AND(HT15&lt;=10,HR15&gt;=$HS$92),HLOOKUP(HT15,Points_Table_Modified,IF(IW15&gt;=6,8,IW15+2),FALSE),0),""),IF(HR15&lt;&gt;"",IF(AND(HT15&lt;=10,HR15&gt;=$HS$92),HLOOKUP(HT15,Points_Table,IF(IW15&gt;=6,8,IW15+2),FALSE),0),"")),"")</f>
        <v/>
      </c>
      <c r="HW15" s="73" t="str">
        <f>IF(HU15&lt;&gt;"",AVERAGE(IF(AND($G15="3",HU15&lt;&gt;""),HLOOKUP(HU15,Points_Table_Modified,IF(IW15&gt;=6,8,IW15+2),FALSE),IF(HU15&lt;&gt;"",HLOOKUP(HU15,Points_Table,IF(IW15&gt;=6,8,IW15+2),FALSE),"")),HV15),HV15)</f>
        <v/>
      </c>
      <c r="HX15" s="143" t="str">
        <f>IF(AND($G15="2",HR15&lt;&gt;""),HR15,"")</f>
        <v/>
      </c>
      <c r="HY15" s="72" t="str">
        <f>IF(AND(HR15&lt;&gt;"",$G15="2"),_xlfn.RANK.EQ(HR15,$HX$6:$HX$89),"")</f>
        <v/>
      </c>
      <c r="HZ15" s="72" t="str">
        <f>IF(IF(HY15&lt;&gt;"",IF(MAX(COUNTIF($HY$6:$HY$89,$HY$6:$HY$89))&gt;1,"x",""),"")&lt;&gt;"",HY15+1,"")</f>
        <v/>
      </c>
      <c r="IA15" s="144" t="str">
        <f>IF(HY15&lt;&gt;"",IF($G15="3",IF(HR15&lt;&gt;"",IF(AND(HY15&lt;=10,HR15&gt;=$HX$92),HLOOKUP(HY15,Points_Table_Modified,IF(IW15&gt;=6,8,IW15+2),FALSE),0),""),IF(HR15&lt;&gt;"",IF(AND(HY15&lt;=10,HR15&gt;=$HX$92),HLOOKUP(HY15,Points_Table,IF(IW15&gt;=6,8,IW15+2),FALSE),0),"")),"")</f>
        <v/>
      </c>
      <c r="IB15" s="73" t="str">
        <f>IF(HZ15&lt;&gt;"",AVERAGE(IF(AND($G15="3",HZ15&lt;&gt;""),HLOOKUP(HZ15,Points_Table_Modified,IF(IW15&gt;=6,8,IW15+2),FALSE),IF(HZ15&lt;&gt;"",HLOOKUP(HZ15,Points_Table,IF(IW15&gt;=6,8,IW15+2),FALSE),"")),IA15),IA15)</f>
        <v/>
      </c>
      <c r="IC15" s="143" t="str">
        <f>IF(AND($G15="3",HR15&lt;&gt;""),HR15,"")</f>
        <v/>
      </c>
      <c r="ID15" s="72" t="str">
        <f>IF(AND(HR15&lt;&gt;"",$G15="3"),_xlfn.RANK.EQ(HR15,$IC$6:$IC$89),"")</f>
        <v/>
      </c>
      <c r="IE15" s="72" t="str">
        <f>IF(IF(ID15&lt;&gt;"",IF(MAX(COUNTIF($ID$6:$ID$89,$ID$6:$ID$89))&gt;1,"x",""),"")&lt;&gt;"",ID15+1,"")</f>
        <v/>
      </c>
      <c r="IF15" s="72" t="str">
        <f>IF(ID15&lt;&gt;"",IF($G15="3",IF(HR15&lt;&gt;"",IF(AND(ID15&lt;=20,HR15&gt;=$IC$92),HLOOKUP(ID15,Points_Table_Modified,IF(IW15&gt;=6,8,IW15+2),FALSE),0),""),IF(HR15&lt;&gt;"",IF(AND(ID15&lt;=10,HR15&gt;=$IC$92),HLOOKUP(ID15,Points_Table,IF(IW15&gt;=6,8,IW15+2),FALSE),0),"")),"")</f>
        <v/>
      </c>
      <c r="IG15" s="73" t="str">
        <f>IF(IE15&lt;&gt;"",AVERAGE(IF(AND($G15="3",IE15&lt;&gt;""),HLOOKUP(IE15,Points_Table_Modified,IF(IW15&gt;=6,8,IW15+2),FALSE),IF(IE15&lt;&gt;"",HLOOKUP(IE15,Points_Table,IF(IW15&gt;=6,8,IW15+2),FALSE),"")),IF15),IF15)</f>
        <v/>
      </c>
      <c r="IH15" s="143" t="str">
        <f>IF(AND($G15="4",HR15&lt;&gt;""),HR15,"")</f>
        <v/>
      </c>
      <c r="II15" s="72" t="str">
        <f>IF(AND(HR15&lt;&gt;"",G15="4"),_xlfn.RANK.EQ(HR15,$IH$6:$IH$89),"")</f>
        <v/>
      </c>
      <c r="IJ15" s="72" t="str">
        <f>IF(IF(II15&lt;&gt;"",IF(MAX(COUNTIF($II$6:$II$89,$II$6:$II$89))&gt;1,"x",""),"")&lt;&gt;"",II15+1,"")</f>
        <v/>
      </c>
      <c r="IK15" s="72" t="str">
        <f>IF(II15&lt;&gt;"",IF($G15="3",IF(HR15&lt;&gt;"",IF(AND(II15&lt;=10,HR15&gt;=$IH$92),HLOOKUP(II15,Points_Table_Modified,IF(IW15&gt;=6,8,IW15+2),FALSE),0),""),IF(HR15&lt;&gt;"",IF(AND(II15&lt;=10,HR15&gt;=$IH$92),HLOOKUP(II15,Points_Table,IF(IW15&gt;=6,8,IW15+2),FALSE),0),"")),"")</f>
        <v/>
      </c>
      <c r="IL15" s="73" t="str">
        <f>IF(IJ15&lt;&gt;"",AVERAGE(IF(AND($G15="3",IJ15&lt;&gt;""),HLOOKUP(IJ15,Points_Table_Modified,IF(IW15&gt;=6,8,IW15+2),FALSE),IF(IJ15&lt;&gt;"",HLOOKUP(IJ15,Points_Table,IF(IW15&gt;=6,8,IW15+2),FALSE),"")),IK15),IK15)</f>
        <v/>
      </c>
      <c r="IM15" s="143" t="str">
        <f>IF(AND($G15="5",HR15&lt;&gt;""),HR15,"")</f>
        <v/>
      </c>
      <c r="IN15" s="72" t="str">
        <f>IF(AND(HR15&lt;&gt;"",$G15="5"),_xlfn.RANK.EQ(HR15,$IM$6:$IM$89),"")</f>
        <v/>
      </c>
      <c r="IO15" s="72" t="str">
        <f>IF(IF(IN15&lt;&gt;"",IF(MAX(COUNTIF($IN$6:$IN$89,$IN$6:$IN$89))&gt;1,"x",""),"")&lt;&gt;"",IN15+1,"")</f>
        <v/>
      </c>
      <c r="IP15" s="72" t="str">
        <f>IF(IN15&lt;&gt;"",IF($G15="3",IF(HR15&lt;&gt;"",IF(AND(IN15&lt;=10,HR15&gt;=$IM$92),HLOOKUP(IN15,Points_Table_Modified,IF(IW15&gt;=6,8,IW15+2),FALSE),0),""),IF(HR15&lt;&gt;"",IF(AND(IN15&lt;=10,HR15&gt;=$IM$92),HLOOKUP(IN15,Points_Table,IF(IW15&gt;=6,8,IW15+2),FALSE),0),"")),"")</f>
        <v/>
      </c>
      <c r="IQ15" s="73" t="str">
        <f>IF(IO15&lt;&gt;"",AVERAGE(IF(AND($G15="3",IO15&lt;&gt;""),HLOOKUP(IO15,Points_Table_Modified,IF(IW15&gt;=6,8,IW15+2),FALSE),IF(IO15&lt;&gt;"",HLOOKUP(IO15,Points_Table,IF(IW15&gt;=6,8,IW15+2),FALSE),"")),IP15),IP15)</f>
        <v/>
      </c>
      <c r="IR15" s="143" t="str">
        <f>IF(AND($G15="6",HR15&lt;&gt;""),HR15,"")</f>
        <v/>
      </c>
      <c r="IS15" s="72" t="str">
        <f>IF(AND(HR15&lt;&gt;"",$G15="6"),_xlfn.RANK.EQ(HR15,$IR$6:$IR$89),"")</f>
        <v/>
      </c>
      <c r="IT15" s="72" t="str">
        <f>IF(IF(IS15&lt;&gt;"",IF(MAX(COUNTIF($IS$6:$IS$89,$IS$6:$IS$89))&gt;1,"x",""),"")&lt;&gt;"",IS15+1,"")</f>
        <v/>
      </c>
      <c r="IU15" s="72" t="str">
        <f>IF(IS15&lt;&gt;"",IF($G15="3",IF(HR15&lt;&gt;"",IF(AND(IS15&lt;=10,HR15&gt;=$IR$92),HLOOKUP(IS15,Points_Table_Modified,IF(IW15&gt;=6,8,IW15+2),FALSE),0),""),IF(HR15&lt;&gt;"",IF(AND(IS15&lt;=10,HR15&gt;=$IR$92),HLOOKUP(IS15,Points_Table,IF(IW15&gt;=6,8,IW15+2),FALSE),0),"")),"")</f>
        <v/>
      </c>
      <c r="IV15" s="73" t="str">
        <f>IF(IT15&lt;&gt;"",AVERAGE(IF(AND($G15="3",IT15&lt;&gt;""),HLOOKUP(IT15,Points_Table_Modified,IF(IW15&gt;=6,8,IW15+2),FALSE),IF(IT15&lt;&gt;"",HLOOKUP(IT15,Points_Table,IF(IW15&gt;=6,8,IW15+2),FALSE),"")),IU15),IU15)</f>
        <v/>
      </c>
      <c r="IW15" s="145">
        <f>VLOOKUP($G15,Entries_D_Event,10,FALSE)</f>
        <v>0</v>
      </c>
      <c r="IX15" s="72" t="str">
        <f>CONCATENATE(IS15,IN15,II15,ID15,HY15,HT15)</f>
        <v/>
      </c>
      <c r="IY15" s="142" t="str">
        <f>IF(IX15&lt;&gt;"",IF(AND($G15="3",HR15&lt;&gt;""),10,IF(HR15&lt;&gt;"",5,"")),"")</f>
        <v/>
      </c>
      <c r="IZ15" s="72">
        <f>_xlfn.NUMBERVALUE(IF(IX15&lt;&gt;"",CONCATENATE(IV15,IQ15,IL15,IG15,IB15,HW15),""))</f>
        <v>0</v>
      </c>
      <c r="JA15" s="56">
        <f>IFERROR(IY15+IZ15,0)</f>
        <v>0</v>
      </c>
      <c r="JB15" s="121"/>
      <c r="JC15" s="72" t="str">
        <f>IF(AND($G15="1",JB15&lt;&gt;""),JB15,"")</f>
        <v/>
      </c>
      <c r="JD15" s="72" t="str">
        <f>IF(AND(JB15&lt;&gt;"",$G15="1"),_xlfn.RANK.EQ(JB15,$JC$6:$JC$89),"")</f>
        <v/>
      </c>
      <c r="JE15" s="72" t="str">
        <f>IF(IF(JD15&lt;&gt;"",IF(MAX(COUNTIF($JD$6:$JD$89,$JD$6:$JD$89))&gt;1,"x",""),"")&lt;&gt;"",JD15+1,"")</f>
        <v/>
      </c>
      <c r="JF15" s="72" t="str">
        <f>IF(JD15&lt;&gt;"",IF($G15="3",IF(JB15&lt;&gt;"",IF(AND(JD15&lt;=10,JB15&gt;=$JC$92),HLOOKUP(JD15,Points_Table_Modified,IF(KG15&gt;=6,8,KG15+2),FALSE),0),""),IF(JB15&lt;&gt;"",IF(AND(JD15&lt;=10,JB15&gt;=$JC$92),HLOOKUP(JD15,Points_Table,IF(KG15&gt;=6,8,KG15+2),FALSE),0),"")),"")</f>
        <v/>
      </c>
      <c r="JG15" s="73" t="str">
        <f>IF(JE15&lt;&gt;"",AVERAGE(IF(AND($G15="3",JE15&lt;&gt;""),HLOOKUP(JE15,Points_Table_Modified,IF(KG15&gt;=6,8,KG15+2),FALSE),IF(JE15&lt;&gt;"",HLOOKUP(JE15,Points_Table,IF(KG15&gt;=6,8,KG15+2),FALSE),"")),JF15),JF15)</f>
        <v/>
      </c>
      <c r="JH15" s="143" t="str">
        <f>IF(AND($G15="2",JB15&lt;&gt;""),JB15,"")</f>
        <v/>
      </c>
      <c r="JI15" s="72" t="str">
        <f>IF(AND(JB15&lt;&gt;"",$G15="2"),_xlfn.RANK.EQ(JB15,$JH$6:$JH$89),"")</f>
        <v/>
      </c>
      <c r="JJ15" s="72" t="str">
        <f>IF(IF(JI15&lt;&gt;"",IF(MAX(COUNTIF($JI$6:$JI$89,$JI$6:$JI$89))&gt;1,"x",""),"")&lt;&gt;"",JI15+1,"")</f>
        <v/>
      </c>
      <c r="JK15" s="144" t="str">
        <f>IF(JI15&lt;&gt;"",IF($G15="3",IF(JB15&lt;&gt;"",IF(AND(JI15&lt;=10,JB15&gt;=$JH$92),HLOOKUP(JI15,Points_Table_Modified,IF(KG15&gt;=6,8,KG15+2),FALSE),0),""),IF(JB15&lt;&gt;"",IF(AND(JI15&lt;=10,JB15&gt;=$JH$92),HLOOKUP(JI15,Points_Table,IF(KG15&gt;=6,8,KG15+2),FALSE),0),"")),"")</f>
        <v/>
      </c>
      <c r="JL15" s="73" t="str">
        <f>IF(JJ15&lt;&gt;"",AVERAGE(IF(AND($G15="3",JJ15&lt;&gt;""),HLOOKUP(JJ15,Points_Table_Modified,IF(KG15&gt;=6,8,KG15+2),FALSE),IF(JJ15&lt;&gt;"",HLOOKUP(JJ15,Points_Table,IF(KG15&gt;=6,8,KG15+2),FALSE),"")),JK15),JK15)</f>
        <v/>
      </c>
      <c r="JM15" s="143" t="str">
        <f>IF(AND($G15="3",JB15&lt;&gt;""),JB15,"")</f>
        <v/>
      </c>
      <c r="JN15" s="72" t="str">
        <f>IF(AND(JB15&lt;&gt;"",$G15="3"),_xlfn.RANK.EQ(JB15,$JM$6:$JM$89),"")</f>
        <v/>
      </c>
      <c r="JO15" s="72" t="str">
        <f>IF(IF(JN15&lt;&gt;"",IF(MAX(COUNTIF($JN$6:$JN$89,$JN$6:$JN$89))&gt;1,"x",""),"")&lt;&gt;"",JN15+1,"")</f>
        <v/>
      </c>
      <c r="JP15" s="72" t="str">
        <f>IF(JN15&lt;&gt;"",IF($G15="3",IF(JB15&lt;&gt;"",IF(AND(JN15&lt;=20,JB15&gt;=$JM$92),HLOOKUP(JN15,Points_Table_Modified,IF(KG15&gt;=6,8,KG15+2),FALSE),0),""),IF(JB15&lt;&gt;"",IF(AND(JN15&lt;=10,JB15&gt;=$JM$92),HLOOKUP(JN15,Points_Table,IF(KG15&gt;=6,8,KG15+2),FALSE),0),"")),"")</f>
        <v/>
      </c>
      <c r="JQ15" s="73" t="str">
        <f>IF(JO15&lt;&gt;"",AVERAGE(IF(AND($G15="3",JO15&lt;&gt;""),HLOOKUP(JO15,Points_Table_Modified,IF(KG15&gt;=6,8,KG15+2),FALSE),IF(JO15&lt;&gt;"",HLOOKUP(JO15,Points_Table,IF(KG15&gt;=6,8,KG15+2),FALSE),"")),JP15),JP15)</f>
        <v/>
      </c>
      <c r="JR15" s="143" t="str">
        <f>IF(AND($G15="4",JB15&lt;&gt;""),JB15,"")</f>
        <v/>
      </c>
      <c r="JS15" s="72" t="str">
        <f>IF(AND(JB15&lt;&gt;"",G15="4"),_xlfn.RANK.EQ(JB15,$JR$6:$JR$89),"")</f>
        <v/>
      </c>
      <c r="JT15" s="72" t="str">
        <f>IF(IF(JS15&lt;&gt;"",IF(MAX(COUNTIF($JS$6:$JS$89,$JS$6:$JS$89))&gt;1,"x",""),"")&lt;&gt;"",JS15+1,"")</f>
        <v/>
      </c>
      <c r="JU15" s="72" t="str">
        <f>IF(JS15&lt;&gt;"",IF($G15="3",IF(JB15&lt;&gt;"",IF(AND(JS15&lt;=10,JB15&gt;=$JR$92),HLOOKUP(JS15,Points_Table_Modified,IF(KG15&gt;=6,8,KG15+2),FALSE),0),""),IF(JB15&lt;&gt;"",IF(AND(JS15&lt;=10,JB15&gt;=$JR$92),HLOOKUP(JS15,Points_Table,IF(KG15&gt;=6,8,KG15+2),FALSE),0),"")),"")</f>
        <v/>
      </c>
      <c r="JV15" s="73" t="str">
        <f>IF(JT15&lt;&gt;"",AVERAGE(IF(AND($G15="3",JT15&lt;&gt;""),HLOOKUP(JT15,Points_Table_Modified,IF(KG15&gt;=6,8,KG15+2),FALSE),IF(JT15&lt;&gt;"",HLOOKUP(JT15,Points_Table,IF(KG15&gt;=6,8,KG15+2),FALSE),"")),JU15),JU15)</f>
        <v/>
      </c>
      <c r="JW15" s="143" t="str">
        <f>IF(AND($G15="5",JB15&lt;&gt;""),JB15,"")</f>
        <v/>
      </c>
      <c r="JX15" s="72" t="str">
        <f>IF(AND(JB15&lt;&gt;"",$G15="5"),_xlfn.RANK.EQ(JB15,$JW$6:$JW$89),"")</f>
        <v/>
      </c>
      <c r="JY15" s="72" t="str">
        <f>IF(IF(JX15&lt;&gt;"",IF(MAX(COUNTIF($JX$6:$JX$89,$JX$6:$JX$89))&gt;1,"x",""),"")&lt;&gt;"",JX15+1,"")</f>
        <v/>
      </c>
      <c r="JZ15" s="72" t="str">
        <f>IF(JX15&lt;&gt;"",IF($G15="3",IF(JB15&lt;&gt;"",IF(AND(JX15&lt;=10,JB15&gt;=$JW$92),HLOOKUP(JX15,Points_Table_Modified,IF(KG15&gt;=6,8,KG15+2),FALSE),0),""),IF(JB15&lt;&gt;"",IF(AND(JX15&lt;=10,JB15&gt;=$JW$92),HLOOKUP(JX15,Points_Table,IF(KG15&gt;=6,8,KG15+2),FALSE),0),"")),"")</f>
        <v/>
      </c>
      <c r="KA15" s="73" t="str">
        <f>IF(JY15&lt;&gt;"",AVERAGE(IF(AND($G15="3",JY15&lt;&gt;""),HLOOKUP(JY15,Points_Table_Modified,IF(KG15&gt;=6,8,KG15+2),FALSE),IF(JY15&lt;&gt;"",HLOOKUP(JY15,Points_Table,IF(KG15&gt;=6,8,KG15+2),FALSE),"")),JZ15),JZ15)</f>
        <v/>
      </c>
      <c r="KB15" s="143" t="str">
        <f>IF(AND($G15="6",JB15&lt;&gt;""),JB15,"")</f>
        <v/>
      </c>
      <c r="KC15" s="72" t="str">
        <f>IF(AND(JB15&lt;&gt;"",$G15="6"),_xlfn.RANK.EQ(JB15,$KB$6:$KB$89),"")</f>
        <v/>
      </c>
      <c r="KD15" s="72" t="str">
        <f>IF(IF(KC15&lt;&gt;"",IF(MAX(COUNTIF($KC$6:$KC$89,$KC$6:$KC$89))&gt;1,"x",""),"")&lt;&gt;"",KC15+1,"")</f>
        <v/>
      </c>
      <c r="KE15" s="72" t="str">
        <f>IF(KC15&lt;&gt;"",IF($G15="3",IF(JB15&lt;&gt;"",IF(AND(KC15&lt;=10,JB15&gt;=$KB$92),HLOOKUP(KC15,Points_Table_Modified,IF(KG15&gt;=6,8,KG15+2),FALSE),0),""),IF(JB15&lt;&gt;"",IF(AND(KC15&lt;=10,JB15&gt;=$KB$92),HLOOKUP(KC15,Points_Table,IF(KG15&gt;=6,8,KG15+2),FALSE),0),"")),"")</f>
        <v/>
      </c>
      <c r="KF15" s="73" t="str">
        <f>IF(KD15&lt;&gt;"",AVERAGE(IF(AND($G15="3",KD15&lt;&gt;""),HLOOKUP(KD15,Points_Table_Modified,IF(KG15&gt;=6,8,KG15+2),FALSE),IF(KD15&lt;&gt;"",HLOOKUP(KD15,Points_Table,IF(KG15&gt;=6,8,KG15+2),FALSE),"")),KE15),KE15)</f>
        <v/>
      </c>
      <c r="KG15" s="145">
        <f>VLOOKUP($G15,Entries_D_Event,11,FALSE)</f>
        <v>0</v>
      </c>
      <c r="KH15" s="72" t="str">
        <f>CONCATENATE(KC15,JX15,JS15,JN15,JI15,JD15)</f>
        <v/>
      </c>
      <c r="KI15" s="142" t="str">
        <f>IF(KH15&lt;&gt;"",IF(AND($G15="3",JB15&lt;&gt;""),10,IF(JB15&lt;&gt;"",5,"")),"")</f>
        <v/>
      </c>
      <c r="KJ15" s="142">
        <f>_xlfn.NUMBERVALUE(IF(KH15&lt;&gt;"",CONCATENATE(KF15,KA15,JV15,JQ15,JL15,JG15),""))</f>
        <v>0</v>
      </c>
      <c r="KK15" s="56">
        <f>IFERROR(KI15+KJ15,0)</f>
        <v>0</v>
      </c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</row>
    <row r="16" spans="1:358" s="1" customFormat="1" x14ac:dyDescent="0.25">
      <c r="B16" s="45">
        <v>11</v>
      </c>
      <c r="C16" s="58" t="s">
        <v>251</v>
      </c>
      <c r="D16" s="47" t="s">
        <v>252</v>
      </c>
      <c r="E16" s="50"/>
      <c r="F16" s="108">
        <v>926</v>
      </c>
      <c r="G16" s="49" t="s">
        <v>56</v>
      </c>
      <c r="H16" s="50" t="str">
        <f>VLOOKUP($G16,Class_Description,2)</f>
        <v>Top Truck</v>
      </c>
      <c r="I16" s="187">
        <f>AS16+CC16+DM16+EW16+GG16+HQ16+JA16+KK16</f>
        <v>13</v>
      </c>
      <c r="J16" s="115"/>
      <c r="K16" s="102" t="str">
        <f>IF(AND(J16&lt;&gt;"",$G16="1"),J16,"")</f>
        <v/>
      </c>
      <c r="L16" s="103" t="str">
        <f>IF(AND(J16&lt;&gt;"",$G16="1"),_xlfn.RANK.EQ(J16,$K$6:$K$89),"")</f>
        <v/>
      </c>
      <c r="M16" s="103" t="str">
        <f>IF(G16="6",IF(IF(L16&lt;&gt;"",IF(MAX(COUNTIF($L$6:$L$89,$L$6:$L$89))&gt;1,"x",""),"")&lt;&gt;"",L16+1,""),IF(K16=0,"",IF(IF(L16&lt;&gt;"",IF(MAX(COUNTIF($L$6:$L$89,$L$6:$L$89))&gt;1,"x",""),"")&lt;&gt;"",L16+1,"")))</f>
        <v/>
      </c>
      <c r="N16" s="103" t="str">
        <f>IF(L16&lt;&gt;"",IF($G16="3",IF(AND(L16&lt;=20,J16&gt;=$K$92),HLOOKUP(L16,Points_Table_Modified,IF(AO16&gt;=6,8,AO16+2),FALSE),0),IF(AND(L16&lt;=10,J16&gt;=$K$92),HLOOKUP(L16,Points_Table,IF(AO16&gt;=6,8,AO16+2),FALSE),0)),"")</f>
        <v/>
      </c>
      <c r="O16" s="103" t="str">
        <f>IF(M16&lt;&gt;"",AVERAGE(IF(AND($G16="3",M16&lt;&gt;""),HLOOKUP(M16,Points_Table_Modified,IF(AO16&gt;=6,8,AO16+2),FALSE),IF(M16&lt;&gt;"",HLOOKUP(M16,Points_Table,IF(AO16&gt;=6,8,AO16+2),FALSE),"")),N16),N16)</f>
        <v/>
      </c>
      <c r="P16" s="102" t="str">
        <f>IF(AND(J16&lt;&gt;"",$G16="2"),J16,"")</f>
        <v/>
      </c>
      <c r="Q16" s="103" t="str">
        <f>IF(AND(J16&lt;&gt;"",$G16="2"),_xlfn.RANK.EQ(J16,$P$6:$P$89),"")</f>
        <v/>
      </c>
      <c r="R16" s="103" t="str">
        <f>IF(G16="6",IF(IF(Q16&lt;&gt;"",IF(MAX(COUNTIF($Q$6:$Q$89,$Q$6:$Q$89))&gt;1,"x",""),"")&lt;&gt;"",Q16+1,""),IF(P16=0,"",IF(IF(Q16&lt;&gt;"",IF(MAX(COUNTIF($Q$6:$Q$89,$Q$6:$Q$89))&gt;1,"x",""),"")&lt;&gt;"",Q16+1,"")))</f>
        <v/>
      </c>
      <c r="S16" s="103" t="str">
        <f>IF(Q16&lt;&gt;"",IF($G16="3",IF(J16&lt;&gt;"",IF(AND(Q16&lt;=10,J16&gt;=$P$92),HLOOKUP(Q16,Points_Table_Modified,IF(AO16&gt;=6,8,AO16+2),FALSE),0),""),IF(J16&lt;&gt;"",IF(AND(Q16&lt;=10,J16&gt;=$P$92),HLOOKUP(Q16,Points_Table,IF(AO16&gt;=6,8,AO16+2),FALSE),0),"")),"")</f>
        <v/>
      </c>
      <c r="T16" s="103" t="str">
        <f>IF(R16&lt;&gt;"",AVERAGE(IF(AND($G16="3",R16&lt;&gt;""),HLOOKUP(R16,Points_Table_Modified,IF(AO16&gt;=6,8,AO16+2),FALSE),IF(R16&lt;&gt;"",HLOOKUP(R16,Points_Table,IF(AO16&gt;=6,8,AO16+2),FALSE),"")),S16),S16)</f>
        <v/>
      </c>
      <c r="U16" s="102" t="str">
        <f>IF(AND(J16&lt;&gt;"",$G16="3"),J16,"")</f>
        <v/>
      </c>
      <c r="V16" s="103" t="str">
        <f>IF(AND(J16&lt;&gt;"",$G16="3"),_xlfn.RANK.EQ(J16,$U$6:$U$89),"")</f>
        <v/>
      </c>
      <c r="W16" s="103" t="str">
        <f>IF(G16="6",IF(IF(V16&lt;&gt;"",IF(MAX(COUNTIF($V$6:$V$89,$V$6:$V$89))&gt;1,"x",""),"")&lt;&gt;"",V16+1,""),IF(U16=0,"",IF(IF(V16&lt;&gt;"",IF(MAX(COUNTIF($V$6:$V$89,$V$6:$V$89))&gt;1,"x",""),"")&lt;&gt;"",V16+1,"")))</f>
        <v/>
      </c>
      <c r="X16" s="103" t="str">
        <f>IF(V16&lt;&gt;"",IF($G16="3",IF(J16&lt;&gt;"",IF(AND(V16&lt;=20,J16&gt;=$U$92),HLOOKUP(V16,Points_Table_Modified,IF(AO16&gt;=6,8,AO16+2),FALSE),0),""),IF(J16&lt;&gt;"",IF(AND(V16&lt;=10,$J16&gt;=$U$92),HLOOKUP(V16,Points_Table,IF(AO16&gt;=6,8,AO16+2),FALSE),0),"")),"")</f>
        <v/>
      </c>
      <c r="Y16" s="103" t="str">
        <f>IF(W16&lt;&gt;"",AVERAGE(IF(AND($G16="3",W16&lt;&gt;""),HLOOKUP(W16,Points_Table_Modified,IF(AO16&gt;=6,8,AO16+2),FALSE),IF(W16&lt;&gt;"",HLOOKUP(W16,Points_Table,IF(AO16&gt;=6,8,AO16+2),FALSE),"")),X16),X16)</f>
        <v/>
      </c>
      <c r="Z16" s="102" t="str">
        <f>IF(AND(J16&lt;&gt;"",$G16="4"),J16,"")</f>
        <v/>
      </c>
      <c r="AA16" s="103" t="str">
        <f>IF(AND($J16&lt;&gt;"",G16="4"),_xlfn.RANK.EQ(J16,$Z$6:$Z$89),"")</f>
        <v/>
      </c>
      <c r="AB16" s="103" t="str">
        <f>IF($G16="6",IF(IF(AA16&lt;&gt;"",IF(MAX(COUNTIF($AA$6:$AA$89,$AA$6:$AA$89))&gt;1,"x",""),"")&lt;&gt;"",AA16+1,""),IF(Z16=0,"",IF(IF(AA16&lt;&gt;"",IF(MAX(COUNTIF($AA$6:$AA$89,$AA$6:$AA$89))&gt;1,"x",""),"")&lt;&gt;"",AA16+1,"")))</f>
        <v/>
      </c>
      <c r="AC16" s="103" t="str">
        <f>IF(AA16&lt;&gt;"",IF($G16="3",IF(J16&lt;&gt;"",IF(AND(AA16&lt;=10,J16&gt;=$Z$92),HLOOKUP(AA16,Points_Table_Modified,IF(AO16&gt;=6,8,AO16+2),FALSE),0),""),IF(J16&lt;&gt;"",IF(AND(AA16&lt;=10,J16&gt;=$Z$92),HLOOKUP(AA16,Points_Table,IF(AO16&gt;=6,8,AO16+2),FALSE),0),"")),"")</f>
        <v/>
      </c>
      <c r="AD16" s="103" t="str">
        <f>IF(AB16&lt;&gt;"",AVERAGE(IF(AND($G16="3",AB16&lt;&gt;""),HLOOKUP(AB16,Points_Table_Modified,IF(AO16&gt;=6,8,AO16+2),FALSE),IF(AB16&lt;&gt;"",HLOOKUP(AB16,Points_Table,IF(AO16&gt;=6,8,AO16+2),FALSE),"")),AC16),AC16)</f>
        <v/>
      </c>
      <c r="AE16" s="102" t="str">
        <f>IF(AND(J16&lt;&gt;"",$G16="5"),J16,"")</f>
        <v/>
      </c>
      <c r="AF16" s="103" t="str">
        <f>IF(AND(J16&lt;&gt;"",$G16="5"),_xlfn.RANK.EQ(J16,$AE$6:$AE$89),"")</f>
        <v/>
      </c>
      <c r="AG16" s="103" t="str">
        <f>IF($G16="6",IF(IF(AF16&lt;&gt;"",IF(MAX(COUNTIF($AF$6:$AF$89,$AF$6:$AF$89))&gt;1,"x",""),"")&lt;&gt;"",AF16+1,""),IF(AE16=0,"",IF(IF(AF16&lt;&gt;"",IF(MAX(COUNTIF($AF$6:$AF$89,$AF$6:$AF$89))&gt;1,"x",""),"")&lt;&gt;"",AF16+1,"")))</f>
        <v/>
      </c>
      <c r="AH16" s="103" t="str">
        <f>IF(AF16&lt;&gt;"",IF($G16="3",IF(J16&lt;&gt;"",IF(AND(AF16&lt;=10,J16&gt;=$AE$92),HLOOKUP(AF16,Points_Table_Modified,IF(AO16&gt;=6,8,AO16+2),FALSE),0),""),IF(J16&lt;&gt;"",IF(AND(AF16&lt;=10,J16&gt;=$AE$92),HLOOKUP(AF16,Points_Table,IF(AO16&gt;=6,8,AO16+2),FALSE),0),"")),"")</f>
        <v/>
      </c>
      <c r="AI16" s="103" t="str">
        <f>IF(AG16&lt;&gt;"",AVERAGE(IF(AND($G16="3",AG16&lt;&gt;""),HLOOKUP(AG16,Points_Table_Modified,IF(AO16&gt;=6,8,AO16+2),FALSE),IF(AG16&lt;&gt;"",HLOOKUP(AG16,Points_Table,IF(AO16&gt;=6,8,AO16+2),FALSE),"")),AH16),AH16)</f>
        <v/>
      </c>
      <c r="AJ16" s="102" t="str">
        <f>IF(AND(J16&lt;&gt;"",$G16="6"),J16,"")</f>
        <v/>
      </c>
      <c r="AK16" s="103" t="str">
        <f>IF(AND(J16&lt;&gt;"",$G16="6"),_xlfn.RANK.EQ(J16,$AJ$6:$AJ$89),"")</f>
        <v/>
      </c>
      <c r="AL16" s="103" t="str">
        <f>IF(G16="6",IF(IF(AK16&lt;&gt;"",IF(MAX(COUNTIF($AK$6:$AK$89,$AK$6:$AK$89))&gt;1,"x",""),"")&lt;&gt;"",AK16+1,""),IF(AJ16=0,"",IF(IF(AK16&lt;&gt;"",IF(MAX(COUNTIF($AK$6:$AK$89,$AK$6:$AK$89))&gt;1,"x",""),"")&lt;&gt;"",AK16+1,"")))</f>
        <v/>
      </c>
      <c r="AM16" s="103" t="str">
        <f>IF(AK16&lt;&gt;"",IF($G16="3",IF(J16&lt;&gt;"",IF(AND(AK16&lt;=10,J16&gt;=$AJ$92),HLOOKUP(AK16,Points_Table_Modified,IF(AO16&gt;=6,8,AO16+2),FALSE),0),""),IF(J16&lt;&gt;"",IF(AND(AK16&lt;=10,J16&gt;=$AJ$92),HLOOKUP(AK16,Points_Table,IF(AO16&gt;=6,8,AO16+2),FALSE),0),"")),"")</f>
        <v/>
      </c>
      <c r="AN16" s="136" t="str">
        <f>IF(AL16&lt;&gt;"",AVERAGE(IF(AND($G16="3",AL16&lt;&gt;""),HLOOKUP(AL16,Points_Table_Modified,IF(AO16&gt;=6,8,AO16+2),FALSE),IF(AL16&lt;&gt;"",HLOOKUP(AL16,Points_Table,IF(AO16&gt;=6,8,AO16+2),FALSE),"")),AM16),AM16)</f>
        <v/>
      </c>
      <c r="AO16" s="55">
        <f>VLOOKUP($G16,Entries_D_Event,4,FALSE)</f>
        <v>6</v>
      </c>
      <c r="AP16" s="52" t="str">
        <f>CONCATENATE(AK16,AF16,AA16,V16,Q16,L16)</f>
        <v/>
      </c>
      <c r="AQ16" s="118" t="str">
        <f>IF(AP16&lt;&gt;"",IF(AND($G16="3",J16&lt;&gt;""),10,IF(J16&lt;&gt;"",5,"")),"")</f>
        <v/>
      </c>
      <c r="AR16" s="52">
        <f>_xlfn.NUMBERVALUE(IF(AP16&lt;&gt;"",CONCATENATE(AN16,AI16,AD16,Y16,T16,O16),""))</f>
        <v>0</v>
      </c>
      <c r="AS16" s="56">
        <f>IFERROR(AQ16+AR16,0)</f>
        <v>0</v>
      </c>
      <c r="AT16" s="90"/>
      <c r="AU16" s="54" t="str">
        <f>IF(AND(AT16&lt;&gt;"",$G16="1"),AT16,"")</f>
        <v/>
      </c>
      <c r="AV16" s="52" t="str">
        <f>IF(AND(AT16&lt;&gt;"",$G16="1"),_xlfn.RANK.EQ(AT16,$AU$6:$AU$89),"")</f>
        <v/>
      </c>
      <c r="AW16" s="52" t="str">
        <f>IF(IF(AV16&lt;&gt;"",IF(MAX(COUNTIF($AV$6:$AV$89,$AV$6:$AV$89))&gt;1,"x",""),"")&lt;&gt;"",AV16+1,"")</f>
        <v/>
      </c>
      <c r="AX16" s="52" t="str">
        <f>IF(AV16&lt;&gt;"",IF($G16="3",IF(AT16&lt;&gt;"",IF(AND(AV16&lt;=10,AT16&gt;=$AU$92),HLOOKUP(AV16,Points_Table_Modified,IF(BY16&gt;=6,8,BY16+2),FALSE),0),""),IF(AT16&lt;&gt;"",IF(AND(AV16&lt;=10,AT16&gt;=$AU$92),HLOOKUP(AV16,Points_Table,IF(BY16&gt;=6,8,BY16+2),FALSE),0),"")),"")</f>
        <v/>
      </c>
      <c r="AY16" s="53" t="str">
        <f>IF(AW16&lt;&gt;"",AVERAGE(IF(AND($G16="3",AW16&lt;&gt;""),HLOOKUP(AW16,Points_Table_Modified,IF(BY16&gt;=6,8,BY16+2),FALSE),IF(AW16&lt;&gt;"",HLOOKUP(AW16,Points_Table,IF(BY16&gt;=6,8,BY16+2),FALSE),"")),AX16),AX16)</f>
        <v/>
      </c>
      <c r="AZ16" s="51" t="str">
        <f>IF(AND($G16="2",AT16&lt;&gt;""),AT16,"")</f>
        <v/>
      </c>
      <c r="BA16" s="52" t="str">
        <f>IF(AND(AT16&lt;&gt;"",$G16="2"),_xlfn.RANK.EQ(AT16,$AZ$6:$AZ$89),"")</f>
        <v/>
      </c>
      <c r="BB16" s="52" t="str">
        <f>IF(IF(BA16&lt;&gt;"",IF(MAX(COUNTIF($BA$6:$BA$89,$BA$6:$BA$89))&gt;1,"x",""),"")&lt;&gt;"",BA16+1,"")</f>
        <v/>
      </c>
      <c r="BC16" s="54" t="str">
        <f>IF(BA16&lt;&gt;"",IF($G16="3",IF(AT16&lt;&gt;"",IF(AND(BA16&lt;=10,AT16&gt;=$AZ$92),HLOOKUP(BA16,Points_Table_Modified,IF(BY16&gt;=6,8,BY16+2),FALSE),0),""),IF(AT16&lt;&gt;"",IF(AND(BA16&lt;=10,AT16&gt;=$AZ$92),HLOOKUP(BA16,Points_Table,IF(BY16&gt;=6,8,BY16+2),FALSE),0),"")),"")</f>
        <v/>
      </c>
      <c r="BD16" s="53" t="str">
        <f>IF(BB16&lt;&gt;"",AVERAGE(IF(AND($G16="3",BB16&lt;&gt;""),HLOOKUP(BB16,Points_Table_Modified,IF(BY16&gt;=6,8,BY16+2),FALSE),IF(BB16&lt;&gt;"",HLOOKUP(BB16,Points_Table,IF(BY16&gt;=6,8,BY16+2),FALSE),"")),BC16),BC16)</f>
        <v/>
      </c>
      <c r="BE16" s="51" t="str">
        <f>IF(AND($G16="3",AT16&lt;&gt;""),AT16,"")</f>
        <v/>
      </c>
      <c r="BF16" s="52" t="str">
        <f>IF(AND(AT16&lt;&gt;"",$G16="3"),_xlfn.RANK.EQ(AT16,$BE$6:$BE$89),"")</f>
        <v/>
      </c>
      <c r="BG16" s="52" t="str">
        <f>IF(IF(BF16&lt;&gt;"",IF(MAX(COUNTIF($BF$6:$BF$89,$BF$6:$BF$89))&gt;1,"x",""),"")&lt;&gt;"",BF16+1,"")</f>
        <v/>
      </c>
      <c r="BH16" s="52" t="str">
        <f>IF(BF16&lt;&gt;"",IF($G16="3",IF(AT16&lt;&gt;"",IF(AND(BF16&lt;=20,AT16&gt;=$BE$92),HLOOKUP(BF16,Points_Table_Modified,IF(BY16&gt;=6,8,BY16+2),FALSE),0),""),IF(AT16&lt;&gt;"",IF(AND(BF16&lt;=10,AT16&gt;=$BE$92),HLOOKUP(BF16,Points_Table,IF(BY16&gt;=6,8,BY16+2),FALSE),0),"")),"")</f>
        <v/>
      </c>
      <c r="BI16" s="53" t="str">
        <f>IF(BG16&lt;&gt;"",AVERAGE(IF(AND($G16="3",BG16&lt;&gt;""),HLOOKUP(BG16,Points_Table_Modified,IF(BY16&gt;=6,8,BY16+2),FALSE),IF(BG16&lt;&gt;"",HLOOKUP(BG16,Points_Table,IF(BY16&gt;=6,8,BY16+2),FALSE),"")),BH16),BH16)</f>
        <v/>
      </c>
      <c r="BJ16" s="51" t="str">
        <f>IF(AND($G16="4",AT16&lt;&gt;""),AT16,"")</f>
        <v/>
      </c>
      <c r="BK16" s="52" t="str">
        <f>IF(AND(AT16&lt;&gt;"",G16="4"),_xlfn.RANK.EQ(AT16,$BJ$6:$BJ$89),"")</f>
        <v/>
      </c>
      <c r="BL16" s="52" t="str">
        <f>IF(IF(BK16&lt;&gt;"",IF(MAX(COUNTIF($BK$6:$BK$89,$BK$6:$BK$89))&gt;1,"x",""),"")&lt;&gt;"",BK16+1,"")</f>
        <v/>
      </c>
      <c r="BM16" s="52" t="str">
        <f>IF(BK16&lt;&gt;"",IF($G16="3",IF(AT16&lt;&gt;"",IF(AND(BK16&lt;=10,AT16&gt;=$BJ$92),HLOOKUP(BK16,Points_Table_Modified,IF(BY16&gt;=6,8,BY16+2),FALSE),0),""),IF(AT16&lt;&gt;"",IF(AND(BK16&lt;=10,AT16&gt;=$BJ$92),HLOOKUP(BK16,Points_Table,IF(BY16&gt;=6,8,BY16+2),FALSE),0),"")),"")</f>
        <v/>
      </c>
      <c r="BN16" s="53" t="str">
        <f>IF(BL16&lt;&gt;"",AVERAGE(IF(AND($G16="3",BL16&lt;&gt;""),HLOOKUP(BL16,Points_Table_Modified,IF(BY16&gt;=6,8,BY16+2),FALSE),IF(BL16&lt;&gt;"",HLOOKUP(BL16,Points_Table,IF(BY16&gt;=6,8,BY16+2),FALSE),"")),BM16),BM16)</f>
        <v/>
      </c>
      <c r="BO16" s="51" t="str">
        <f>IF(AND($G16="5",AT16&lt;&gt;""),AT16,"")</f>
        <v/>
      </c>
      <c r="BP16" s="52" t="str">
        <f>IF(AND(AT16&lt;&gt;"",$G16="5"),_xlfn.RANK.EQ(AT16,$BO$6:$BO$89),"")</f>
        <v/>
      </c>
      <c r="BQ16" s="52" t="str">
        <f>IF(IF(BP16&lt;&gt;"",IF(MAX(COUNTIF($BP$6:$BP$89,$BP$6:$BP$89))&gt;1,"x",""),"")&lt;&gt;"",BP16+1,"")</f>
        <v/>
      </c>
      <c r="BR16" s="52" t="str">
        <f>IF(BP16&lt;&gt;"",IF($G16="3",IF(AT16&lt;&gt;"",IF(AND(BP16&lt;=10,AT16&gt;=$BO$92),HLOOKUP(BP16,Points_Table_Modified,IF(BY16&gt;=6,8,BY16+2),FALSE),0),""),IF(AT16&lt;&gt;"",IF(AND(BP16&lt;=10,AT16&gt;=$BO$92),HLOOKUP(BP16,Points_Table,IF(BY16&gt;=6,8,BY16+2),FALSE),0),"")),"")</f>
        <v/>
      </c>
      <c r="BS16" s="53" t="str">
        <f>IF(BQ16&lt;&gt;"",AVERAGE(IF(AND($G16="3",BQ16&lt;&gt;""),HLOOKUP(BQ16,Points_Table_Modified,IF(BY16&gt;=6,8,BY16+2),FALSE),IF(BQ16&lt;&gt;"",HLOOKUP(BQ16,Points_Table,IF(BY16&gt;=6,8,BY16+2),FALSE),"")),BR16),BR16)</f>
        <v/>
      </c>
      <c r="BT16" s="51" t="str">
        <f>IF(AND($G16="6",AT16&lt;&gt;""),AT16,"")</f>
        <v/>
      </c>
      <c r="BU16" s="52" t="str">
        <f>IF(AND(AT16&lt;&gt;"",$G16="6"),_xlfn.RANK.EQ(AT16,$BT$6:$BT$89),"")</f>
        <v/>
      </c>
      <c r="BV16" s="52" t="str">
        <f>IF(IF(BU16&lt;&gt;"",IF(MAX(COUNTIF($BU$6:$BU$89,$BU$6:$BU$89))&gt;1,"x",""),"")&lt;&gt;"",BU16+1,"")</f>
        <v/>
      </c>
      <c r="BW16" s="52" t="str">
        <f>IF(BU16&lt;&gt;"",IF($G16="3",IF(AT16&lt;&gt;"",IF(AND(BU16&lt;=10,AT16&gt;=$BT$92),HLOOKUP(BU16,Points_Table_Modified,IF(BY16&gt;=6,8,BY16+2),FALSE),0),""),IF(AT16&lt;&gt;"",IF(AND(BU16&lt;=10,AT16&gt;=$BT$92),HLOOKUP(BU16,Points_Table,IF(BY16&gt;=6,8,BY16+2),FALSE),0),"")),"")</f>
        <v/>
      </c>
      <c r="BX16" s="53" t="str">
        <f>IF(BV16&lt;&gt;"",AVERAGE(IF(AND($G16="3",BV16&lt;&gt;""),HLOOKUP(BV16,Points_Table_Modified,IF(BY16&gt;=6,8,BY16+2),FALSE),IF(BV16&lt;&gt;"",HLOOKUP(BV16,Points_Table,IF(BY16&gt;=6,8,BY16+2),FALSE),"")),BW16),BW16)</f>
        <v/>
      </c>
      <c r="BY16" s="55">
        <f>VLOOKUP($G16,Entries_D_Event,5,FALSE)</f>
        <v>4</v>
      </c>
      <c r="BZ16" s="52" t="str">
        <f>CONCATENATE(BU16,BP16,BK16,BF16,BA16,AV16)</f>
        <v/>
      </c>
      <c r="CA16" s="118" t="str">
        <f>IF(BZ16&lt;&gt;"",IF(AND($G16="3",AT16&lt;&gt;""),10,IF(AT16&lt;&gt;"",5,"")),"")</f>
        <v/>
      </c>
      <c r="CB16" s="52">
        <f>_xlfn.NUMBERVALUE(IF(BZ16&lt;&gt;"",CONCATENATE(BX16,BS16,BN16,BI16,BD16,AY16),""))</f>
        <v>0</v>
      </c>
      <c r="CC16" s="56">
        <f>IFERROR(CA16+CB16,0)</f>
        <v>0</v>
      </c>
      <c r="CD16" s="90"/>
      <c r="CE16" s="54" t="str">
        <f>IF(AND($G16="1",CD16&lt;&gt;""),CD16,"")</f>
        <v/>
      </c>
      <c r="CF16" s="52" t="str">
        <f>IF(AND(CD16&lt;&gt;"",$G16="1"),_xlfn.RANK.EQ(CD16,$CE$6:$CE$89),"")</f>
        <v/>
      </c>
      <c r="CG16" s="52" t="str">
        <f>IF(IF(CF16&lt;&gt;"",IF(MAX(COUNTIF($CF$6:$CF$89,$CF$6:$CF$89))&gt;1,"x",""),"")&lt;&gt;"",CF16+1,"")</f>
        <v/>
      </c>
      <c r="CH16" s="52" t="str">
        <f>IF(CF16&lt;&gt;"",IF($G16="3",IF(CD16&lt;&gt;"",IF(AND(CF16&lt;=10,CD16&gt;=$CE$92),HLOOKUP(CF16,Points_Table_Modified,IF(DI16&gt;=6,8,DI16+2),FALSE),0),""),IF(CD16&lt;&gt;"",IF(AND(CF16&lt;=10,CD16&gt;=$CE$92),HLOOKUP(CF16,Points_Table,IF(DI16&gt;=6,8,DI16+2),FALSE),0),"")),"")</f>
        <v/>
      </c>
      <c r="CI16" s="53" t="str">
        <f>IF(CG16&lt;&gt;"",AVERAGE(IF(AND($G16="3",CG16&lt;&gt;""),HLOOKUP(CG16,Points_Table_Modified,IF(DI16&gt;=6,8,DI16+2),FALSE),IF(CG16&lt;&gt;"",HLOOKUP(CG16,Points_Table,IF(DI16&gt;=6,8,DI16+2),FALSE),"")),CH16),CH16)</f>
        <v/>
      </c>
      <c r="CJ16" s="51" t="str">
        <f>IF(AND($G16="2",CD16&lt;&gt;""),CD16,"")</f>
        <v/>
      </c>
      <c r="CK16" s="52" t="str">
        <f>IF(AND(CD16&lt;&gt;"",$G16="2"),_xlfn.RANK.EQ(CD16,$CJ$6:$CJ$89),"")</f>
        <v/>
      </c>
      <c r="CL16" s="52" t="str">
        <f>IF(IF(CK16&lt;&gt;"",IF(MAX(COUNTIF($CK$6:$CK$89,$CK$6:$CK$89))&gt;1,"x",""),"")&lt;&gt;"",CK16+1,"")</f>
        <v/>
      </c>
      <c r="CM16" s="54" t="str">
        <f>IF(CK16&lt;&gt;"",IF($G16="3",IF(CD16&lt;&gt;"",IF(AND(CK16&lt;=10,CD16&gt;=$CJ$92),HLOOKUP(CK16,Points_Table_Modified,IF(DI16&gt;=6,8,DI16+2),FALSE),0),""),IF(CD16&lt;&gt;"",IF(AND(CK16&lt;=10,CD16&gt;=$CJ$92),HLOOKUP(CK16,Points_Table,IF(DI16&gt;=6,8,DI16+2),FALSE),0),"")),"")</f>
        <v/>
      </c>
      <c r="CN16" s="53" t="str">
        <f>IF(CL16&lt;&gt;"",AVERAGE(IF(AND($G16="3",CL16&lt;&gt;""),HLOOKUP(CL16,Points_Table_Modified,IF(DI16&gt;=6,8,DI16+2),FALSE),IF(CL16&lt;&gt;"",HLOOKUP(CL16,Points_Table,IF(DI16&gt;=6,8,DI16+2),FALSE),"")),CM16),CM16)</f>
        <v/>
      </c>
      <c r="CO16" s="51" t="str">
        <f>IF(AND($G16="3",CD16&lt;&gt;""),CD16,"")</f>
        <v/>
      </c>
      <c r="CP16" s="52" t="str">
        <f>IF(AND(CD16&lt;&gt;"",$G16="3"),_xlfn.RANK.EQ(CD16,$CO$6:$CO$89),"")</f>
        <v/>
      </c>
      <c r="CQ16" s="52" t="str">
        <f>IF(IF(CP16&lt;&gt;"",IF(MAX(COUNTIF($CP16:$CP$89,$CP$6:$CP$89))&gt;1,"x",""),"")&lt;&gt;"",CP16+1,"")</f>
        <v/>
      </c>
      <c r="CR16" s="52" t="str">
        <f>IF(CP16&lt;&gt;"",IF($G16="3",IF(CD16&lt;&gt;"",IF(AND(CP16&lt;=20,CD16&gt;=$CO$92),HLOOKUP(CP16,Points_Table_Modified,IF(DI16&gt;=6,8,DI16+2),FALSE),0),""),IF(CD16&lt;&gt;"",IF(AND(CP16&lt;=10,CD16&gt;=$CO$92),HLOOKUP(CP16,Points_Table,IF(DI16&gt;=6,8,DI16+2),FALSE),0),"")),"")</f>
        <v/>
      </c>
      <c r="CS16" s="53" t="str">
        <f>IF(CQ16&lt;&gt;"",AVERAGE(IF(AND($G16="3",CQ16&lt;&gt;""),HLOOKUP(CQ16,Points_Table_Modified,IF(DI16&gt;=6,8,DI16+2),FALSE),IF(CQ16&lt;&gt;"",HLOOKUP(CQ16,Points_Table,IF(DI16&gt;=6,8,DI16+2),FALSE),"")),CR16),CR16)</f>
        <v/>
      </c>
      <c r="CT16" s="51" t="str">
        <f>IF(AND($G16="4",CD16&lt;&gt;""),CD16,"")</f>
        <v/>
      </c>
      <c r="CU16" s="52" t="str">
        <f>IF(AND(CD16&lt;&gt;"",G16="4"),_xlfn.RANK.EQ(CD16,$CT$6:$CT$89),"")</f>
        <v/>
      </c>
      <c r="CV16" s="52" t="str">
        <f>IF(IF(CU16&lt;&gt;"",IF(MAX(COUNTIF($CU$6:$CU$89,$CU$6:$CU$89))&gt;1,"x",""),"")&lt;&gt;"",CU16+1,"")</f>
        <v/>
      </c>
      <c r="CW16" s="52" t="str">
        <f>IF(CU16&lt;&gt;"",IF($G16="3",IF(CD16&lt;&gt;"",IF(AND(CU16&lt;=10,CD16&gt;=$CT$92),HLOOKUP(CU16,Points_Table_Modified,IF(DI16&gt;=6,8,DI16+2),FALSE),0),""),IF(CD16&lt;&gt;"",IF(AND(CU16&lt;=10,CD16&gt;=$CT$92),HLOOKUP(CU16,Points_Table,IF(DI16&gt;=6,8,DI16+2),FALSE),0),"")),"")</f>
        <v/>
      </c>
      <c r="CX16" s="53" t="str">
        <f>IF(CV16&lt;&gt;"",AVERAGE(IF(AND($G16="3",CV16&lt;&gt;""),HLOOKUP(CV16,Points_Table_Modified,IF(DI16&gt;=6,8,DI16+2),FALSE),IF(CV16&lt;&gt;"",HLOOKUP(CV16,Points_Table,IF(DI16&gt;=6,8,DI16+2),FALSE),"")),CW16),CW16)</f>
        <v/>
      </c>
      <c r="CY16" s="51" t="str">
        <f>IF(AND($G16="5",CD16&lt;&gt;""),CD16,"")</f>
        <v/>
      </c>
      <c r="CZ16" s="52" t="str">
        <f>IF(AND(CD16&lt;&gt;"",$G16="5"),_xlfn.RANK.EQ(CD16,$CY$6:$CY$89),"")</f>
        <v/>
      </c>
      <c r="DA16" s="52" t="str">
        <f>IF(IF(CZ16&lt;&gt;"",IF(MAX(COUNTIF($CZ$6:$CZ$89,$CZ$6:$CZ$89))&gt;1,"x",""),"")&lt;&gt;"",CZ16+1,"")</f>
        <v/>
      </c>
      <c r="DB16" s="52" t="str">
        <f>IF(CZ16&lt;&gt;"",IF($G16="3",IF(CD16&lt;&gt;"",IF(AND(CZ16&lt;=10,CD16&gt;=$CY$92),HLOOKUP(CZ16,Points_Table_Modified,IF(DI16&gt;=6,8,DI16+2),FALSE),0),""),IF(CD16&lt;&gt;"",IF(AND(CZ16&lt;=10,CD16&gt;=$CY$92),HLOOKUP(CZ16,Points_Table,IF(DI16&gt;=6,8,DI16+2),FALSE),0),"")),"")</f>
        <v/>
      </c>
      <c r="DC16" s="53" t="str">
        <f>IF(DA16&lt;&gt;"",AVERAGE(IF(AND($G16="3",DA16&lt;&gt;""),HLOOKUP(DA16,Points_Table_Modified,IF(DI16&gt;=6,8,DI16+2),FALSE),IF(DA16&lt;&gt;"",HLOOKUP(DA16,Points_Table,IF(DI16&gt;=6,8,DI16+2),FALSE),"")),DB16),DB16)</f>
        <v/>
      </c>
      <c r="DD16" s="51" t="str">
        <f>IF(AND($G16="6",CD16&lt;&gt;""),CD16,"")</f>
        <v/>
      </c>
      <c r="DE16" s="52" t="str">
        <f>IF(AND(CD16&lt;&gt;"",$G16="6"),_xlfn.RANK.EQ(CD16,$DD$6:$DD$89),"")</f>
        <v/>
      </c>
      <c r="DF16" s="52" t="str">
        <f>IF(IF(DE16&lt;&gt;"",IF(MAX(COUNTIF($DE$6:$DE$89,$DE$6:$DE$89))&gt;1,"x",""),"")&lt;&gt;"",DE16+1,"")</f>
        <v/>
      </c>
      <c r="DG16" s="52" t="str">
        <f>IF(DE16&lt;&gt;"",IF($G16="3",IF(CD16&lt;&gt;"",IF(AND(DE16&lt;=10,CD16&gt;=$DD$92),HLOOKUP(DE16,Points_Table_Modified,IF(DI16&gt;=6,8,DI16+2),FALSE),0),""),IF(CD16&lt;&gt;"",IF(AND(DE16&lt;=10,CD16&gt;=$DD$92),HLOOKUP(DE16,Points_Table,IF(DI16&gt;=6,8,DI16+2),FALSE),0),"")),"")</f>
        <v/>
      </c>
      <c r="DH16" s="53" t="str">
        <f>IF(DF16&lt;&gt;"",AVERAGE(IF(AND($G16="3",DF16&lt;&gt;""),HLOOKUP(DF16,Points_Table_Modified,IF(DI16&gt;=6,8,DI16+2),FALSE),IF(DF16&lt;&gt;"",HLOOKUP(DF16,Points_Table,IF(DI16&gt;=6,8,DI16+2),FALSE),"")),DG16),DG16)</f>
        <v/>
      </c>
      <c r="DI16" s="55">
        <f>VLOOKUP($G16,Entries_D_Event,6,FALSE)</f>
        <v>7</v>
      </c>
      <c r="DJ16" s="52" t="str">
        <f>CONCATENATE(DE16,CZ16,CU16,CP16,CK16,CF16)</f>
        <v/>
      </c>
      <c r="DK16" s="52" t="str">
        <f>IF(DJ16&lt;&gt;"",IF(AND($G16="3",CD16&lt;&gt;""),10,IF(CD16&lt;&gt;"",5,"")),"")</f>
        <v/>
      </c>
      <c r="DL16" s="52">
        <f>_xlfn.NUMBERVALUE(IF(DJ16&lt;&gt;"",CONCATENATE(DH16,DC16,CX16,CS16,CN16,CI16),""))</f>
        <v>0</v>
      </c>
      <c r="DM16" s="56">
        <f>IFERROR(DK16+DL16,0)</f>
        <v>0</v>
      </c>
      <c r="DN16" s="90">
        <v>200</v>
      </c>
      <c r="DO16" s="52">
        <f>IF(AND($G16="1",DN16&lt;&gt;""),DN16,"")</f>
        <v>200</v>
      </c>
      <c r="DP16" s="52">
        <f>IF(AND(DN16&lt;&gt;"",$G16="1"),_xlfn.RANK.EQ(DN16,$DO$6:$DO$89),"")</f>
        <v>7</v>
      </c>
      <c r="DQ16" s="52" t="str">
        <f>IF(IF(DP16&lt;&gt;"",IF(MAX(COUNTIF($DP$6:$DP$89,$DP$6:$DP$89))&gt;1,"x",""),"")&lt;&gt;"",DP16+1,"")</f>
        <v/>
      </c>
      <c r="DR16" s="52">
        <f>IF(DP16&lt;&gt;"",IF($G16="3",IF(DN16&lt;&gt;"",IF(AND(DP16&lt;=10,DN16&gt;=$DO$92),HLOOKUP(DP16,Points_Table_Modified,IF(ES16&gt;=6,8,ES16+2),FALSE),0),""),IF(DN16&lt;&gt;"",IF(AND(DP16&lt;=10,DN16&gt;=$DO$92),HLOOKUP(DP16,Points_Table,IF(ES16&gt;=6,8,ES16+2),FALSE),0),"")),"")</f>
        <v>8</v>
      </c>
      <c r="DS16" s="53">
        <f>IF(DQ16&lt;&gt;"",AVERAGE(IF(AND($G16="3",DQ16&lt;&gt;""),HLOOKUP(DQ16,Points_Table_Modified,IF(ES16&gt;=6,8,ES16+2),FALSE),IF(DQ16&lt;&gt;"",HLOOKUP(DQ16,Points_Table,IF(ES16&gt;=6,8,ES16+2),FALSE),"")),DR16),DR16)</f>
        <v>8</v>
      </c>
      <c r="DT16" s="51" t="str">
        <f>IF(AND($G16="2",DN16&lt;&gt;""),DN16,"")</f>
        <v/>
      </c>
      <c r="DU16" s="52" t="str">
        <f>IF(AND(DN16&lt;&gt;"",$G16="2"),_xlfn.RANK.EQ(DN16,$DT$6:$DT$89),"")</f>
        <v/>
      </c>
      <c r="DV16" s="52" t="str">
        <f>IF(IF(DU16&lt;&gt;"",IF(MAX(COUNTIF($DU$6:$DU$89,$DU$6:$DU$89))&gt;1,"x",""),"")&lt;&gt;"",DU16+1,"")</f>
        <v/>
      </c>
      <c r="DW16" s="54" t="str">
        <f>IF(DU16&lt;&gt;"",IF($G16="3",IF(DN16&lt;&gt;"",IF(AND(DU16&lt;=10,DN16&gt;=$DT$92),HLOOKUP(DU16,Points_Table_Modified,IF(ES16&gt;=6,8,ES16+2),FALSE),0),""),IF(DN16&lt;&gt;"",IF(AND(DU16&lt;=10,DN16&gt;=$DT$92),HLOOKUP(DU16,Points_Table,IF(ES16&gt;=6,8,ES16+2),FALSE),0),"")),"")</f>
        <v/>
      </c>
      <c r="DX16" s="53" t="str">
        <f>IF(DV16&lt;&gt;"",AVERAGE(IF(AND($G16="3",DV16&lt;&gt;""),HLOOKUP(DV16,Points_Table_Modified,IF(ES16&gt;=6,8,ES16+2),FALSE),IF(DV16&lt;&gt;"",HLOOKUP(DV16,Points_Table,IF(ES16&gt;=6,8,ES16+2),FALSE),"")),DW16),DW16)</f>
        <v/>
      </c>
      <c r="DY16" s="51" t="str">
        <f>IF(AND($G16="3",DN16&lt;&gt;""),DN16,"")</f>
        <v/>
      </c>
      <c r="DZ16" s="52" t="str">
        <f>IF(AND(DN16&lt;&gt;"",$G16="3"),_xlfn.RANK.EQ(DN16,$DY$6:$DY$89),"")</f>
        <v/>
      </c>
      <c r="EA16" s="52" t="str">
        <f>IF(IF(DZ16&lt;&gt;"",IF(MAX(COUNTIF($DZ$6:$DZ$89,$DZ$6:$DZ$89))&gt;1,"x",""),"")&lt;&gt;"",DZ16+1,"")</f>
        <v/>
      </c>
      <c r="EB16" s="52" t="str">
        <f>IF(DZ16&lt;&gt;"",IF($G16="3",IF(DN16&lt;&gt;"",IF(AND(DZ16&lt;=20,DN16&gt;=$DY$92),HLOOKUP(DZ16,Points_Table_Modified,IF(ES16&gt;=6,8,ES16+2),FALSE),0),""),IF(DN16&lt;&gt;"",IF(AND(DZ16&lt;=10,DN16&gt;=$DY$92),HLOOKUP(DZ16,Points_Table,IF(ES16&gt;=6,8,ES16+2),FALSE),0),"")),"")</f>
        <v/>
      </c>
      <c r="EC16" s="53" t="str">
        <f>IF(EA16&lt;&gt;"",AVERAGE(IF(AND($G16="3",EA16&lt;&gt;""),HLOOKUP(EA16,Points_Table_Modified,IF(ES16&gt;=6,8,ES16+2),FALSE),IF(EA16&lt;&gt;"",HLOOKUP(EA16,Points_Table,IF(ES16&gt;=6,8,ES16+2),FALSE),"")),EB16),EB16)</f>
        <v/>
      </c>
      <c r="ED16" s="51" t="str">
        <f>IF(AND($G16="4",DN16&lt;&gt;""),DN16,"")</f>
        <v/>
      </c>
      <c r="EE16" s="52" t="str">
        <f>IF(AND(DN16&lt;&gt;"",G16="4"),_xlfn.RANK.EQ(DN16,$ED$6:$ED$89),"")</f>
        <v/>
      </c>
      <c r="EF16" s="52" t="str">
        <f>IF(IF(EE16&lt;&gt;"",IF(MAX(COUNTIF($EE$6:$EE$89,$EE$6:$EE$89))&gt;1,"x",""),"")&lt;&gt;"",EE16+1,"")</f>
        <v/>
      </c>
      <c r="EG16" s="52" t="str">
        <f>IF(EE16&lt;&gt;"",IF($G16="3",IF(DN16&lt;&gt;"",IF(AND(EE16&lt;=10,DN16&gt;=$ED$92),HLOOKUP(EE16,Points_Table_Modified,IF(ES16&gt;=6,8,ES16+2),FALSE),0),""),IF(DN16&lt;&gt;"",IF(AND(EE16&lt;=10,DN16&gt;=$ED$92),HLOOKUP(EE16,Points_Table,IF(ES16&gt;=6,8,ES16+2),FALSE),0),"")),"")</f>
        <v/>
      </c>
      <c r="EH16" s="53" t="str">
        <f>IF(EF16&lt;&gt;"",AVERAGE(IF(AND($G16="3",EF16&lt;&gt;""),HLOOKUP(EF16,Points_Table_Modified,IF(ES16&gt;=6,8,ES16+2),FALSE),IF(EF16&lt;&gt;"",HLOOKUP(EF16,Points_Table,IF(ES16&gt;=6,8,ES16+2),FALSE),"")),EG16),EG16)</f>
        <v/>
      </c>
      <c r="EI16" s="51" t="str">
        <f>IF(AND($G16="5",DN16&lt;&gt;""),DN16,"")</f>
        <v/>
      </c>
      <c r="EJ16" s="52" t="str">
        <f>IF(AND(DN16&lt;&gt;"",$G16="5"),_xlfn.RANK.EQ(DN16,$EI$6:$EI$89),"")</f>
        <v/>
      </c>
      <c r="EK16" s="52" t="str">
        <f>IF(IF(EJ16&lt;&gt;"",IF(MAX(COUNTIF($EJ$6:$EJ$89,$EJ$6:$EJ$89))&gt;1,"x",""),"")&lt;&gt;"",EJ16+1,"")</f>
        <v/>
      </c>
      <c r="EL16" s="52" t="str">
        <f>IF(EJ16&lt;&gt;"",IF($G16="3",IF(DN16&lt;&gt;"",IF(AND(EJ16&lt;=10,DN16&gt;=$EI$92),HLOOKUP(EJ16,Points_Table_Modified,IF(ES16&gt;=6,8,ES16+2),FALSE),0),""),IF(DN16&lt;&gt;"",IF(AND(EJ16&lt;=10,DN16&gt;=$EI$92),HLOOKUP(EJ16,Points_Table,IF(ES16&gt;=6,8,ES16+2),FALSE),0),"")),"")</f>
        <v/>
      </c>
      <c r="EM16" s="53" t="str">
        <f>IF(EK16&lt;&gt;"",AVERAGE(IF(AND($G16="3",EK16&lt;&gt;""),HLOOKUP(EK16,Points_Table_Modified,IF(ES16&gt;=6,8,ES16+2),FALSE),IF(EK16&lt;&gt;"",HLOOKUP(EK16,Points_Table,IF(ES16&gt;=6,8,ES16+2),FALSE),"")),EL16),EL16)</f>
        <v/>
      </c>
      <c r="EN16" s="51" t="str">
        <f>IF(AND($G16="6",DN16&lt;&gt;""),DN16,"")</f>
        <v/>
      </c>
      <c r="EO16" s="52" t="str">
        <f>IF(AND(DN16&lt;&gt;"",$G16="6"),_xlfn.RANK.EQ(DN16,$EN$6:$EN$89),"")</f>
        <v/>
      </c>
      <c r="EP16" s="52" t="str">
        <f>IF(IF(EO16&lt;&gt;"",IF(MAX(COUNTIF($EO$6:$EO$89,$EO$6:$EO$89))&gt;1,"x",""),"")&lt;&gt;"",EO16+1,"")</f>
        <v/>
      </c>
      <c r="EQ16" s="52" t="str">
        <f>IF(EO16&lt;&gt;"",IF($G16="3",IF(DN16&lt;&gt;"",IF(AND(EO16&lt;=10,DN16&gt;=$EN$92),HLOOKUP(EO16,Points_Table_Modified,IF(ES16&gt;=6,8,ES16+2),FALSE),0),""),IF(DN16&lt;&gt;"",IF(AND(EO16&lt;=10,DN16&gt;=$EN$92),HLOOKUP(EO16,Points_Table,IF(ES16&gt;=6,8,ES16+2),FALSE),0),"")),"")</f>
        <v/>
      </c>
      <c r="ER16" s="53" t="str">
        <f>IF(EP16&lt;&gt;"",AVERAGE(IF(AND($G16="3",EP16&lt;&gt;""),HLOOKUP(EP16,Points_Table_Modified,IF(ES16&gt;=6,8,ES16+2),FALSE),IF(EP16&lt;&gt;"",HLOOKUP(EP16,Points_Table,IF(ES16&gt;=6,8,ES16+2),FALSE),"")),EQ16),EQ16)</f>
        <v/>
      </c>
      <c r="ES16" s="57">
        <f>VLOOKUP($G16,Entries_D_Event,7,FALSE)</f>
        <v>7</v>
      </c>
      <c r="ET16" s="52" t="str">
        <f>CONCATENATE(EO16,EJ16,EE16,DZ16,DU16,DP16)</f>
        <v>7</v>
      </c>
      <c r="EU16" s="118">
        <f>IF(ET16&lt;&gt;"",IF(AND($G16="3",DN16&lt;&gt;""),10,IF(DN16&lt;&gt;"",5,"")),"")</f>
        <v>5</v>
      </c>
      <c r="EV16" s="52">
        <f>_xlfn.NUMBERVALUE(IF(ET16&lt;&gt;"",CONCATENATE(ER16,EM16,EH16,EC16,DX16,DS16),""))</f>
        <v>8</v>
      </c>
      <c r="EW16" s="56">
        <f>IFERROR(EU16+EV16,0)</f>
        <v>13</v>
      </c>
      <c r="EX16" s="90"/>
      <c r="EY16" s="52" t="str">
        <f>IF(AND($G16="1",EX16&lt;&gt;""),EX16,"")</f>
        <v/>
      </c>
      <c r="EZ16" s="52" t="str">
        <f>IF(AND(EX16&lt;&gt;"",$G16="1"),_xlfn.RANK.EQ(EX16,$EY$6:$EY$89),"")</f>
        <v/>
      </c>
      <c r="FA16" s="52" t="str">
        <f>IF(IF(EZ16&lt;&gt;"",IF(MAX(COUNTIF($EZ$6:$EZ$89,$EZ$6:$EZ$89))&gt;1,"x",""),"")&lt;&gt;"",EZ16+1,"")</f>
        <v/>
      </c>
      <c r="FB16" s="52" t="str">
        <f>IF(EZ16&lt;&gt;"",IF($G16="3",IF(EX16&lt;&gt;"",IF(AND(EZ16&lt;=10,EX16&gt;=$EY$92),HLOOKUP(EZ16,Points_Table_Modified,IF(GC16&gt;=6,8,GC16+2),FALSE),0),""),IF(EX16&lt;&gt;"",IF(AND(EZ16&lt;=10,EX16&gt;=$EY$92),HLOOKUP(EZ16,Points_Table,IF(GC16&gt;=6,8,GC16+2),FALSE),0),"")),"")</f>
        <v/>
      </c>
      <c r="FC16" s="56" t="str">
        <f>IF(FB16&gt;0,IF(FA16&lt;&gt;"",AVERAGE(IF(AND($G16="3",FA16&lt;&gt;""),HLOOKUP(FA16,Points_Table_Modified,IF(GC16&gt;=6,8,GC16+2),FALSE),IF(FA16&lt;&gt;"",HLOOKUP(FA16,Points_Table,IF(GC16&gt;=6,8,GC16+2),FALSE),"")),FB16),FB16),0)</f>
        <v/>
      </c>
      <c r="FD16" s="51" t="str">
        <f>IF(AND($G16="2",EX16&lt;&gt;""),EX16,"")</f>
        <v/>
      </c>
      <c r="FE16" s="52" t="str">
        <f>IF(AND(EX16&lt;&gt;"",$G16="2"),_xlfn.RANK.EQ(EX16,$FD$6:$FD$89),"")</f>
        <v/>
      </c>
      <c r="FF16" s="52" t="str">
        <f>IF(IF(FE16&lt;&gt;"",IF(MAX(COUNTIF($FE$6:$FE$89,$FE$6:$FE$89))&gt;1,"x",""),"")&lt;&gt;"",FE16+1,"")</f>
        <v/>
      </c>
      <c r="FG16" s="54" t="str">
        <f>IF(FE16&lt;&gt;"",IF($G16="3",IF(EX16&lt;&gt;"",IF(AND(FE16&lt;=10,EX16&gt;=$FD$92),HLOOKUP(FE16,Points_Table_Modified,IF(GC16&gt;=6,8,GC16+2),FALSE),0),""),IF(EX16&lt;&gt;"",IF(AND(FE16&lt;=10,EX16&gt;=$FD$92),HLOOKUP(FE16,Points_Table,IF(GC16&gt;=6,8,GC16+2),FALSE),0),"")),"")</f>
        <v/>
      </c>
      <c r="FH16" s="56" t="str">
        <f>IF(FG16&gt;0,IF(FF16&lt;&gt;"",AVERAGE(IF(AND($G16="3",FF16&lt;&gt;""),HLOOKUP(FF16,Points_Table_Modified,IF(GC16&gt;=6,8,GC16+2),FALSE),IF(FF16&lt;&gt;"",HLOOKUP(FF16,Points_Table,IF(GC16&gt;=6,8,GC16+2),FALSE),"")),FG16),FG16),0)</f>
        <v/>
      </c>
      <c r="FI16" s="51" t="str">
        <f>IF(AND($G16="3",EX16&lt;&gt;""),EX16,"")</f>
        <v/>
      </c>
      <c r="FJ16" s="52" t="str">
        <f>IF(AND(EX16&lt;&gt;"",$G16="3"),_xlfn.RANK.EQ(EX16,$FI$6:$FI$89),"")</f>
        <v/>
      </c>
      <c r="FK16" s="52" t="str">
        <f>IF(IF(FJ16&lt;&gt;"",IF(MAX(COUNTIF($FJ$6:$FJ$89,$FJ$6:$FJ$89))&gt;1,"x",""),"")&lt;&gt;"",FJ16+1,"")</f>
        <v/>
      </c>
      <c r="FL16" s="52" t="str">
        <f>IF(FJ16&lt;&gt;"",IF($G16="3",IF(EX16&lt;&gt;"",IF(AND(FJ16&lt;=20,EX16&gt;=$FI$92),HLOOKUP(FJ16,Points_Table_Modified,IF(GC16&gt;=6,8,GC16+2),FALSE),0),""),IF(EX16&lt;&gt;"",IF(AND(FJ16&lt;=10,EX16&gt;=$FI$92),HLOOKUP(FJ16,Points_Table,IF(GC16&gt;=6,8,GC16+2),FALSE),0),"")),"")</f>
        <v/>
      </c>
      <c r="FM16" s="56" t="str">
        <f>IF(FL16&gt;0,IF(FK16&lt;&gt;"",AVERAGE(IF(AND($G16="3",FK16&lt;&gt;""),HLOOKUP(FK16,Points_Table_Modified,IF(GC16&gt;=6,8,GC16+2),FALSE),IF(FK16&lt;&gt;"",HLOOKUP(FK16,Points_Table,IF(GC16&gt;=6,8,GC16+2),FALSE),"")),FL16),FL16),0)</f>
        <v/>
      </c>
      <c r="FN16" s="51" t="str">
        <f>IF(AND($G16="4",EX16&lt;&gt;""),EX16,"")</f>
        <v/>
      </c>
      <c r="FO16" s="52" t="str">
        <f>IF(AND(EX16&lt;&gt;"",G16="4"),_xlfn.RANK.EQ(EX16,$FN$6:$FN$89),"")</f>
        <v/>
      </c>
      <c r="FP16" s="52" t="str">
        <f>IF(IF(FO16&lt;&gt;"",IF(MAX(COUNTIF($FO$6:$FO$89,$FO$6:$FO$89))&gt;1,"x",""),"")&lt;&gt;"",FO16+1,"")</f>
        <v/>
      </c>
      <c r="FQ16" s="52" t="str">
        <f>IF(FO16&lt;&gt;"",IF($G16="3",IF(EX16&lt;&gt;"",IF(AND(FO16&lt;=10,EX16&gt;=$FN$92),HLOOKUP(FO16,Points_Table_Modified,IF(GC16&gt;=6,8,GC16+2),FALSE),0),""),IF(EX16&lt;&gt;"",IF(AND(FO16&lt;=10,EX16&gt;=$FN$92),HLOOKUP(FO16,Points_Table,IF(GC16&gt;=6,8,GC16+2),FALSE),0),"")),"")</f>
        <v/>
      </c>
      <c r="FR16" s="56" t="str">
        <f>IF(FQ16&gt;0,IF(FP16&lt;&gt;"",AVERAGE(IF(AND($G16="3",FP16&lt;&gt;""),HLOOKUP(FP16,Points_Table_Modified,IF(GC16&gt;=6,8,GC16+2),FALSE),IF(FP16&lt;&gt;"",HLOOKUP(FP16,Points_Table,IF(GC16&gt;=6,8,GC16+2),FALSE),"")),FQ16),FQ16),0)</f>
        <v/>
      </c>
      <c r="FS16" s="51" t="str">
        <f>IF(AND($G16="5",EX16&lt;&gt;""),EX16,"")</f>
        <v/>
      </c>
      <c r="FT16" s="52" t="str">
        <f>IF(AND(EX16&lt;&gt;"",$G16="5"),_xlfn.RANK.EQ(EX16,$FS$6:$FS$89),"")</f>
        <v/>
      </c>
      <c r="FU16" s="52" t="str">
        <f>IF(IF(FT16&lt;&gt;"",IF(MAX(COUNTIF($FT$6:$FT$89,$FT$6:$FT$89))&gt;1,"x",""),"")&lt;&gt;"",FT16+1,"")</f>
        <v/>
      </c>
      <c r="FV16" s="52" t="str">
        <f>IF(FT16&lt;&gt;"",IF($G16="3",IF(EX16&lt;&gt;"",IF(AND(FT16&lt;=10,EX16&gt;=$FS$92),HLOOKUP(FT16,Points_Table_Modified,IF(GC16&gt;=6,8,GC16+2),FALSE),0),""),IF(EX16&lt;&gt;"",IF(AND(FT16&lt;=10,EX16&gt;=$FS$92),HLOOKUP(FT16,Points_Table,IF(GC16&gt;=6,8,GC16+2),FALSE),0),"")),"")</f>
        <v/>
      </c>
      <c r="FW16" s="56" t="str">
        <f>IF(FV16&gt;0,IF(FU16&lt;&gt;"",AVERAGE(IF(AND($G16="3",FU16&lt;&gt;""),HLOOKUP(FU16,Points_Table_Modified,IF(GC16&gt;=6,8,GC16+2),FALSE),IF(FU16&lt;&gt;"",HLOOKUP(FU16,Points_Table,IF(GC16&gt;=6,8,GC16+2),FALSE),"")),FV16),FV16),0)</f>
        <v/>
      </c>
      <c r="FX16" s="51" t="str">
        <f>IF(AND($G16="6",EX16&lt;&gt;""),EX16,"")</f>
        <v/>
      </c>
      <c r="FY16" s="52" t="str">
        <f>IF(AND(EX16&lt;&gt;"",$G16="6"),_xlfn.RANK.EQ(EX16,$FX$6:$FX$89),"")</f>
        <v/>
      </c>
      <c r="FZ16" s="52" t="str">
        <f>IF(IF(FY16&lt;&gt;"",IF(MAX(COUNTIF($FY$6:$FY$89,$FY$6:$FY$89))&gt;1,"x",""),"")&lt;&gt;"",FY16+1,"")</f>
        <v/>
      </c>
      <c r="GA16" s="52" t="str">
        <f>IF(FY16&lt;&gt;"",IF($G16="3",IF(EX16&lt;&gt;"",IF(AND(FY16&lt;=10,EX16&gt;=$FX$92),HLOOKUP(FY16,Points_Table_Modified,IF(GC16&gt;=6,8,GC16+2),FALSE),0),""),IF(EX16&lt;&gt;"",IF(AND(FY16&lt;=10,EX16&gt;=$FX$92),HLOOKUP(FY16,Points_Table,IF(GC16&gt;=6,8,GC16+2),FALSE),0),"")),"")</f>
        <v/>
      </c>
      <c r="GB16" s="56" t="str">
        <f>IF(GA16&gt;0,IF(FZ16&lt;&gt;"",AVERAGE(IF(AND($G16="3",FZ16&lt;&gt;""),HLOOKUP(FZ16,Points_Table_Modified,IF(GC16&gt;=6,8,GC16+2),FALSE),IF(FZ16&lt;&gt;"",HLOOKUP(FZ16,Points_Table,IF(GC16&gt;=6,8,GC16+2),FALSE),"")),GA16),GA16),0)</f>
        <v/>
      </c>
      <c r="GC16" s="57">
        <f>VLOOKUP($G16,Entries_D_Event,8,FALSE)</f>
        <v>0</v>
      </c>
      <c r="GD16" s="52" t="str">
        <f>CONCATENATE(FY16,FT16,FO16,FJ16,FE16,EZ16)</f>
        <v/>
      </c>
      <c r="GE16" s="118" t="str">
        <f>IF(GD16&lt;&gt;"",IF(AND($G16="3",EX16&lt;&gt;""),10,IF(EX16&lt;&gt;"",5,"")),"")</f>
        <v/>
      </c>
      <c r="GF16" s="52">
        <f>_xlfn.NUMBERVALUE(IF(GD16&lt;&gt;"",CONCATENATE(GB16,FW16,FR16,FM16,FH16,FC16),""))</f>
        <v>0</v>
      </c>
      <c r="GG16" s="56">
        <f>IFERROR(GE16+GF16,0)</f>
        <v>0</v>
      </c>
      <c r="GH16" s="90"/>
      <c r="GI16" s="52" t="str">
        <f>IF(AND($G16="1",GH16&lt;&gt;""),GH16,"")</f>
        <v/>
      </c>
      <c r="GJ16" s="52" t="str">
        <f>IF(AND(GH16&lt;&gt;"",$G16="1"),_xlfn.RANK.EQ(GH16,$GI$6:$GI$89),"")</f>
        <v/>
      </c>
      <c r="GK16" s="52" t="str">
        <f>IF(IF(GJ16&lt;&gt;"",IF(MAX(COUNTIF($GJ$6:$GJ$89,$GJ$6:$GJ$89))&gt;1,"x",""),"")&lt;&gt;"",GJ16+1,"")</f>
        <v/>
      </c>
      <c r="GL16" s="52" t="str">
        <f>IF(GJ16&lt;&gt;"",IF($G16="3",IF(GH16&lt;&gt;"",IF(AND(GJ16&lt;=10,GH16&gt;=$GI$92),HLOOKUP(GJ16,Points_Table_Modified,IF(HM16&gt;=6,8,HM16+2),FALSE),0),""),IF(GH16&lt;&gt;"",IF(AND(GJ16&lt;=10,GH16&gt;=$GI$92),HLOOKUP(GJ16,Points_Table,IF(HM16&gt;=6,8,HM16+2),FALSE),0),"")),"")</f>
        <v/>
      </c>
      <c r="GM16" s="53" t="str">
        <f>IF(GK16&lt;&gt;"",AVERAGE(IF(AND($G16="3",GK16&lt;&gt;""),HLOOKUP(GK16,Points_Table_Modified,IF(HM16&gt;=6,8,HM16+2),FALSE),IF(GK16&lt;&gt;"",HLOOKUP(GK16,Points_Table,IF(HM16&gt;=6,8,HM16+2),FALSE),"")),GL16),GL16)</f>
        <v/>
      </c>
      <c r="GN16" s="51" t="str">
        <f>IF(AND($G16="2",GH16&lt;&gt;""),GH16,"")</f>
        <v/>
      </c>
      <c r="GO16" s="52" t="str">
        <f>IF(AND(GH16&lt;&gt;"",$G16="2"),_xlfn.RANK.EQ(GH16,$GN$6:$GN$89),"")</f>
        <v/>
      </c>
      <c r="GP16" s="52" t="str">
        <f>IF(IF(GO16&lt;&gt;"",IF(MAX(COUNTIF($GO$6:$GO$89,$GO$6:$GO$89))&gt;1,"x",""),"")&lt;&gt;"",GO16+1,"")</f>
        <v/>
      </c>
      <c r="GQ16" s="54" t="str">
        <f>IF(GO16&lt;&gt;"",IF($G16="3",IF(GH16&lt;&gt;"",IF(AND(GO16&lt;=10,GH16&gt;=$GN$92),HLOOKUP(GO16,Points_Table_Modified,IF(HM16&gt;=6,8,HM16+2),FALSE),0),""),IF(GH16&lt;&gt;"",IF(AND(GO16&lt;=10,GH16&gt;=$GN$92),HLOOKUP(GO16,Points_Table,IF(HM16&gt;=6,8,HM16+2),FALSE),0),"")),"")</f>
        <v/>
      </c>
      <c r="GR16" s="53" t="str">
        <f>IF(GP16&lt;&gt;"",AVERAGE(IF(AND($G16="3",GP16&lt;&gt;""),HLOOKUP(GP16,Points_Table_Modified,IF(HM16&gt;=6,8,HM16+2),FALSE),IF(GP16&lt;&gt;"",HLOOKUP(GP16,Points_Table,IF(HM16&gt;=6,8,HM16+2),FALSE),"")),GQ16),GQ16)</f>
        <v/>
      </c>
      <c r="GS16" s="51" t="str">
        <f>IF(AND($G16="3",GH16&lt;&gt;""),GH16,"")</f>
        <v/>
      </c>
      <c r="GT16" s="52" t="str">
        <f>IF(AND(GH16&lt;&gt;"",$G16="3"),_xlfn.RANK.EQ(GH16,$GS$6:$GS$89),"")</f>
        <v/>
      </c>
      <c r="GU16" s="52" t="str">
        <f>IF(IF(GT16&lt;&gt;"",IF(MAX(COUNTIF($GT$6:$GT$89,$GT$6:$GT$89))&gt;1,"x",""),"")&lt;&gt;"",GT16+1,"")</f>
        <v/>
      </c>
      <c r="GV16" s="52" t="str">
        <f>IF(GT16&lt;&gt;"",IF($G16="3",IF(GH16&lt;&gt;"",IF(AND(GT16&lt;=20,GH16&gt;=$GS$92),HLOOKUP(GT16,Points_Table_Modified,IF(HM16&gt;=6,8,HM16+2),FALSE),0),""),IF(GH16&lt;&gt;"",IF(AND(GT16&lt;=10,GH16&gt;=$GS$92),HLOOKUP(GT16,Points_Table,IF(HM16&gt;=6,8,HM16+2),FALSE),0),"")),"")</f>
        <v/>
      </c>
      <c r="GW16" s="53" t="str">
        <f>IF(GU16&lt;&gt;"",AVERAGE(IF(AND($G16="3",GU16&lt;&gt;""),HLOOKUP(GU16,Points_Table_Modified,IF(HM16&gt;=6,8,HM16+2),FALSE),IF(GU16&lt;&gt;"",HLOOKUP(GU16,Points_Table,IF(HM16&gt;=6,8,HM16+2),FALSE),"")),GV16),GV16)</f>
        <v/>
      </c>
      <c r="GX16" s="51" t="str">
        <f>IF(AND($G16="4",GH16&lt;&gt;""),GH16,"")</f>
        <v/>
      </c>
      <c r="GY16" s="52" t="str">
        <f>IF(AND($GH16&lt;&gt;"",G16="4"),_xlfn.RANK.EQ(GH16,$GX$6:$GX$89),"")</f>
        <v/>
      </c>
      <c r="GZ16" s="52" t="str">
        <f>IF(IF(GY16&lt;&gt;"",IF(MAX(COUNTIF($GY$6:$GY$89,$GY$6:$GY$89))&gt;1,"x",""),"")&lt;&gt;"",GY16+1,"")</f>
        <v/>
      </c>
      <c r="HA16" s="52" t="str">
        <f>IF(GY16&lt;&gt;"",IF($G16="3",IF(GH16&lt;&gt;"",IF(AND(GY16&lt;=10,GH16&gt;=$GX$92),HLOOKUP(GY16,Points_Table_Modified,IF(HM16&gt;=6,8,HM16+2),FALSE),0),""),IF(GH16&lt;&gt;"",IF(AND(GY16&lt;=10,GH16&gt;=$GX$92),HLOOKUP(GY16,Points_Table,IF(HM16&gt;=6,8,HM16+2),FALSE),0),"")),"")</f>
        <v/>
      </c>
      <c r="HB16" s="53" t="str">
        <f>IF(GZ16&lt;&gt;"",AVERAGE(IF(AND($G16="3",GZ16&lt;&gt;""),HLOOKUP(GZ16,Points_Table_Modified,IF(HM16&gt;=6,8,HM16+2),FALSE),IF(GZ16&lt;&gt;"",HLOOKUP(GZ16,Points_Table,IF(HM16&gt;=6,8,HM16+2),FALSE),"")),HA16),HA16)</f>
        <v/>
      </c>
      <c r="HC16" s="51" t="str">
        <f>IF(AND($G16="5",GH16&lt;&gt;""),GH16,"")</f>
        <v/>
      </c>
      <c r="HD16" s="52" t="str">
        <f>IF(AND(GH16&lt;&gt;"",$G16="5"),_xlfn.RANK.EQ(GH16,$HC$6:$HC$89),"")</f>
        <v/>
      </c>
      <c r="HE16" s="52" t="str">
        <f>IF(IF(HD16&lt;&gt;"",IF(MAX(COUNTIF($HD$6:$HD$89,$HD$6:$HD$89))&gt;1,"x",""),"")&lt;&gt;"",HD16+1,"")</f>
        <v/>
      </c>
      <c r="HF16" s="52" t="str">
        <f>IF(HD16&lt;&gt;"",IF($G16="3",IF(GH16&lt;&gt;"",IF(AND(HD16&lt;=10,GH16&gt;=$HC$92),HLOOKUP(HD16,Points_Table_Modified,IF(HM16&gt;=6,8,HM16+2),FALSE),0),""),IF(GH16&lt;&gt;"",IF(AND(HD16&lt;=10,GH16&gt;=$HC$92),HLOOKUP(HD16,Points_Table,IF(HM16&gt;=6,8,HM16+2),FALSE),0),"")),"")</f>
        <v/>
      </c>
      <c r="HG16" s="53" t="str">
        <f>IF(HE16&lt;&gt;"",AVERAGE(IF(AND($G16="3",HE16&lt;&gt;""),HLOOKUP(HE16,Points_Table_Modified,IF(HM16&gt;=6,8,HM16+2),FALSE),IF(HE16&lt;&gt;"",HLOOKUP(HE16,Points_Table,IF(HM16&gt;=6,8,HM16+2),FALSE),"")),HF16),HF16)</f>
        <v/>
      </c>
      <c r="HH16" s="51" t="str">
        <f>IF(AND($G16="6",GH16&lt;&gt;""),GH16,"")</f>
        <v/>
      </c>
      <c r="HI16" s="52" t="str">
        <f>IF(AND(GH16&lt;&gt;"",$G16="6"),_xlfn.RANK.EQ(GH16,$HH$6:$HH$89),"")</f>
        <v/>
      </c>
      <c r="HJ16" s="52" t="str">
        <f>IF(IF(HI16&lt;&gt;"",IF(MAX(COUNTIF($HI$6:$HI$89,$HI$6:$HI$89))&gt;1,"x",""),"")&lt;&gt;"",HI16+1,"")</f>
        <v/>
      </c>
      <c r="HK16" s="52" t="str">
        <f>IF(HI16&lt;&gt;"",IF($G16="3",IF(GH16&lt;&gt;"",IF(AND(HI16&lt;=10,GH16&gt;=$HH$92),HLOOKUP(HI16,Points_Table_Modified,IF(HM16&gt;=6,8,HM16+2),FALSE),0),""),IF(GH16&lt;&gt;"",IF(AND(HI16&lt;=10,GH16&gt;=$HH$92),HLOOKUP(HI16,Points_Table,IF(HM16&gt;=6,8,HM16+2),FALSE),0),"")),"")</f>
        <v/>
      </c>
      <c r="HL16" s="53" t="str">
        <f>IF(HJ16&lt;&gt;"",AVERAGE(IF(AND($G16="3",HJ16&lt;&gt;""),HLOOKUP(HJ16,Points_Table_Modified,IF(HM16&gt;=6,8,HM16+2),FALSE),IF(HJ16&lt;&gt;"",HLOOKUP(HJ16,Points_Table,IF(HM16&gt;=6,8,HM16+2),FALSE),"")),HK16),HK16)</f>
        <v/>
      </c>
      <c r="HM16" s="57">
        <f>VLOOKUP($G16,Entries_D_Event,9,FALSE)</f>
        <v>0</v>
      </c>
      <c r="HN16" s="52" t="str">
        <f>CONCATENATE(HI16,HD16,GY16,GT16,GO16,GJ16)</f>
        <v/>
      </c>
      <c r="HO16" s="118" t="str">
        <f>IF(HN16&lt;&gt;"",IF(AND($G16="3",GH16&lt;&gt;""),10,IF(GH16&lt;&gt;"",5,"")),"")</f>
        <v/>
      </c>
      <c r="HP16" s="52">
        <f>_xlfn.NUMBERVALUE(IF(HN16&lt;&gt;"",CONCATENATE(HL16,HG16,HB16,GW16,GR16,GM16),""))</f>
        <v>0</v>
      </c>
      <c r="HQ16" s="56">
        <f>IFERROR(HO16+HP16,0)</f>
        <v>0</v>
      </c>
      <c r="HR16" s="90"/>
      <c r="HS16" s="52" t="str">
        <f>IF(AND($G16="1",HR16&lt;&gt;""),HR16,"")</f>
        <v/>
      </c>
      <c r="HT16" s="52" t="str">
        <f>IF(AND(HR16&lt;&gt;"",$G16="1"),_xlfn.RANK.EQ(HR16,$HS$6:$HS$89),"")</f>
        <v/>
      </c>
      <c r="HU16" s="52" t="str">
        <f>IF(IF(HT16&lt;&gt;"",IF(MAX(COUNTIF($HT$6:$HT$89,$HT$6:$HT$89))&gt;1,"x",""),"")&lt;&gt;"",HT16+1,"")</f>
        <v/>
      </c>
      <c r="HV16" s="52" t="str">
        <f>IF(HT16&lt;&gt;"",IF($G16="3",IF(HR16&lt;&gt;"",IF(AND(HT16&lt;=10,HR16&gt;=$HS$92),HLOOKUP(HT16,Points_Table_Modified,IF(IW16&gt;=6,8,IW16+2),FALSE),0),""),IF(HR16&lt;&gt;"",IF(AND(HT16&lt;=10,HR16&gt;=$HS$92),HLOOKUP(HT16,Points_Table,IF(IW16&gt;=6,8,IW16+2),FALSE),0),"")),"")</f>
        <v/>
      </c>
      <c r="HW16" s="53" t="str">
        <f>IF(HU16&lt;&gt;"",AVERAGE(IF(AND($G16="3",HU16&lt;&gt;""),HLOOKUP(HU16,Points_Table_Modified,IF(IW16&gt;=6,8,IW16+2),FALSE),IF(HU16&lt;&gt;"",HLOOKUP(HU16,Points_Table,IF(IW16&gt;=6,8,IW16+2),FALSE),"")),HV16),HV16)</f>
        <v/>
      </c>
      <c r="HX16" s="51" t="str">
        <f>IF(AND($G16="2",HR16&lt;&gt;""),HR16,"")</f>
        <v/>
      </c>
      <c r="HY16" s="52" t="str">
        <f>IF(AND(HR16&lt;&gt;"",$G16="2"),_xlfn.RANK.EQ(HR16,$HX$6:$HX$89),"")</f>
        <v/>
      </c>
      <c r="HZ16" s="52" t="str">
        <f>IF(IF(HY16&lt;&gt;"",IF(MAX(COUNTIF($HY$6:$HY$89,$HY$6:$HY$89))&gt;1,"x",""),"")&lt;&gt;"",HY16+1,"")</f>
        <v/>
      </c>
      <c r="IA16" s="54" t="str">
        <f>IF(HY16&lt;&gt;"",IF($G16="3",IF(HR16&lt;&gt;"",IF(AND(HY16&lt;=10,HR16&gt;=$HX$92),HLOOKUP(HY16,Points_Table_Modified,IF(IW16&gt;=6,8,IW16+2),FALSE),0),""),IF(HR16&lt;&gt;"",IF(AND(HY16&lt;=10,HR16&gt;=$HX$92),HLOOKUP(HY16,Points_Table,IF(IW16&gt;=6,8,IW16+2),FALSE),0),"")),"")</f>
        <v/>
      </c>
      <c r="IB16" s="53" t="str">
        <f>IF(HZ16&lt;&gt;"",AVERAGE(IF(AND($G16="3",HZ16&lt;&gt;""),HLOOKUP(HZ16,Points_Table_Modified,IF(IW16&gt;=6,8,IW16+2),FALSE),IF(HZ16&lt;&gt;"",HLOOKUP(HZ16,Points_Table,IF(IW16&gt;=6,8,IW16+2),FALSE),"")),IA16),IA16)</f>
        <v/>
      </c>
      <c r="IC16" s="51" t="str">
        <f>IF(AND($G16="3",HR16&lt;&gt;""),HR16,"")</f>
        <v/>
      </c>
      <c r="ID16" s="52" t="str">
        <f>IF(AND(HR16&lt;&gt;"",$G16="3"),_xlfn.RANK.EQ(HR16,$IC$6:$IC$89),"")</f>
        <v/>
      </c>
      <c r="IE16" s="52" t="str">
        <f>IF(IF(ID16&lt;&gt;"",IF(MAX(COUNTIF($ID$6:$ID$89,$ID$6:$ID$89))&gt;1,"x",""),"")&lt;&gt;"",ID16+1,"")</f>
        <v/>
      </c>
      <c r="IF16" s="52" t="str">
        <f>IF(ID16&lt;&gt;"",IF($G16="3",IF(HR16&lt;&gt;"",IF(AND(ID16&lt;=20,HR16&gt;=$IC$92),HLOOKUP(ID16,Points_Table_Modified,IF(IW16&gt;=6,8,IW16+2),FALSE),0),""),IF(HR16&lt;&gt;"",IF(AND(ID16&lt;=10,HR16&gt;=$IC$92),HLOOKUP(ID16,Points_Table,IF(IW16&gt;=6,8,IW16+2),FALSE),0),"")),"")</f>
        <v/>
      </c>
      <c r="IG16" s="53" t="str">
        <f>IF(IE16&lt;&gt;"",AVERAGE(IF(AND($G16="3",IE16&lt;&gt;""),HLOOKUP(IE16,Points_Table_Modified,IF(IW16&gt;=6,8,IW16+2),FALSE),IF(IE16&lt;&gt;"",HLOOKUP(IE16,Points_Table,IF(IW16&gt;=6,8,IW16+2),FALSE),"")),IF16),IF16)</f>
        <v/>
      </c>
      <c r="IH16" s="51" t="str">
        <f>IF(AND($G16="4",HR16&lt;&gt;""),HR16,"")</f>
        <v/>
      </c>
      <c r="II16" s="52" t="str">
        <f>IF(AND(HR16&lt;&gt;"",G16="4"),_xlfn.RANK.EQ(HR16,$IH$6:$IH$89),"")</f>
        <v/>
      </c>
      <c r="IJ16" s="52" t="str">
        <f>IF(IF(II16&lt;&gt;"",IF(MAX(COUNTIF($II$6:$II$89,$II$6:$II$89))&gt;1,"x",""),"")&lt;&gt;"",II16+1,"")</f>
        <v/>
      </c>
      <c r="IK16" s="52" t="str">
        <f>IF(II16&lt;&gt;"",IF($G16="3",IF(HR16&lt;&gt;"",IF(AND(II16&lt;=10,HR16&gt;=$IH$92),HLOOKUP(II16,Points_Table_Modified,IF(IW16&gt;=6,8,IW16+2),FALSE),0),""),IF(HR16&lt;&gt;"",IF(AND(II16&lt;=10,HR16&gt;=$IH$92),HLOOKUP(II16,Points_Table,IF(IW16&gt;=6,8,IW16+2),FALSE),0),"")),"")</f>
        <v/>
      </c>
      <c r="IL16" s="53" t="str">
        <f>IF(IJ16&lt;&gt;"",AVERAGE(IF(AND($G16="3",IJ16&lt;&gt;""),HLOOKUP(IJ16,Points_Table_Modified,IF(IW16&gt;=6,8,IW16+2),FALSE),IF(IJ16&lt;&gt;"",HLOOKUP(IJ16,Points_Table,IF(IW16&gt;=6,8,IW16+2),FALSE),"")),IK16),IK16)</f>
        <v/>
      </c>
      <c r="IM16" s="51" t="str">
        <f>IF(AND($G16="5",HR16&lt;&gt;""),HR16,"")</f>
        <v/>
      </c>
      <c r="IN16" s="52" t="str">
        <f>IF(AND(HR16&lt;&gt;"",$G16="5"),_xlfn.RANK.EQ(HR16,$IM$6:$IM$89),"")</f>
        <v/>
      </c>
      <c r="IO16" s="52" t="str">
        <f>IF(IF(IN16&lt;&gt;"",IF(MAX(COUNTIF($IN$6:$IN$89,$IN$6:$IN$89))&gt;1,"x",""),"")&lt;&gt;"",IN16+1,"")</f>
        <v/>
      </c>
      <c r="IP16" s="52" t="str">
        <f>IF(IN16&lt;&gt;"",IF($G16="3",IF(HR16&lt;&gt;"",IF(AND(IN16&lt;=10,HR16&gt;=$IM$92),HLOOKUP(IN16,Points_Table_Modified,IF(IW16&gt;=6,8,IW16+2),FALSE),0),""),IF(HR16&lt;&gt;"",IF(AND(IN16&lt;=10,HR16&gt;=$IM$92),HLOOKUP(IN16,Points_Table,IF(IW16&gt;=6,8,IW16+2),FALSE),0),"")),"")</f>
        <v/>
      </c>
      <c r="IQ16" s="53" t="str">
        <f>IF(IO16&lt;&gt;"",AVERAGE(IF(AND($G16="3",IO16&lt;&gt;""),HLOOKUP(IO16,Points_Table_Modified,IF(IW16&gt;=6,8,IW16+2),FALSE),IF(IO16&lt;&gt;"",HLOOKUP(IO16,Points_Table,IF(IW16&gt;=6,8,IW16+2),FALSE),"")),IP16),IP16)</f>
        <v/>
      </c>
      <c r="IR16" s="51" t="str">
        <f>IF(AND($G16="6",HR16&lt;&gt;""),HR16,"")</f>
        <v/>
      </c>
      <c r="IS16" s="52" t="str">
        <f>IF(AND(HR16&lt;&gt;"",$G16="6"),_xlfn.RANK.EQ(HR16,$IR$6:$IR$89),"")</f>
        <v/>
      </c>
      <c r="IT16" s="52" t="str">
        <f>IF(IF(IS16&lt;&gt;"",IF(MAX(COUNTIF($IS$6:$IS$89,$IS$6:$IS$89))&gt;1,"x",""),"")&lt;&gt;"",IS16+1,"")</f>
        <v/>
      </c>
      <c r="IU16" s="52" t="str">
        <f>IF(IS16&lt;&gt;"",IF($G16="3",IF(HR16&lt;&gt;"",IF(AND(IS16&lt;=10,HR16&gt;=$IR$92),HLOOKUP(IS16,Points_Table_Modified,IF(IW16&gt;=6,8,IW16+2),FALSE),0),""),IF(HR16&lt;&gt;"",IF(AND(IS16&lt;=10,HR16&gt;=$IR$92),HLOOKUP(IS16,Points_Table,IF(IW16&gt;=6,8,IW16+2),FALSE),0),"")),"")</f>
        <v/>
      </c>
      <c r="IV16" s="53" t="str">
        <f>IF(IT16&lt;&gt;"",AVERAGE(IF(AND($G16="3",IT16&lt;&gt;""),HLOOKUP(IT16,Points_Table_Modified,IF(IW16&gt;=6,8,IW16+2),FALSE),IF(IT16&lt;&gt;"",HLOOKUP(IT16,Points_Table,IF(IW16&gt;=6,8,IW16+2),FALSE),"")),IU16),IU16)</f>
        <v/>
      </c>
      <c r="IW16" s="57">
        <f>VLOOKUP($G16,Entries_D_Event,10,FALSE)</f>
        <v>0</v>
      </c>
      <c r="IX16" s="52" t="str">
        <f>CONCATENATE(IS16,IN16,II16,ID16,HY16,HT16)</f>
        <v/>
      </c>
      <c r="IY16" s="118" t="str">
        <f>IF(IX16&lt;&gt;"",IF(AND($G16="3",HR16&lt;&gt;""),10,IF(HR16&lt;&gt;"",5,"")),"")</f>
        <v/>
      </c>
      <c r="IZ16" s="52">
        <f>_xlfn.NUMBERVALUE(IF(IX16&lt;&gt;"",CONCATENATE(IV16,IQ16,IL16,IG16,IB16,HW16),""))</f>
        <v>0</v>
      </c>
      <c r="JA16" s="56">
        <f>IFERROR(IY16+IZ16,0)</f>
        <v>0</v>
      </c>
      <c r="JB16" s="90"/>
      <c r="JC16" s="52" t="str">
        <f>IF(AND($G16="1",JB16&lt;&gt;""),JB16,"")</f>
        <v/>
      </c>
      <c r="JD16" s="52" t="str">
        <f>IF(AND(JB16&lt;&gt;"",$G16="1"),_xlfn.RANK.EQ(JB16,$JC$6:$JC$89),"")</f>
        <v/>
      </c>
      <c r="JE16" s="52" t="str">
        <f>IF(IF(JD16&lt;&gt;"",IF(MAX(COUNTIF($JD$6:$JD$89,$JD$6:$JD$89))&gt;1,"x",""),"")&lt;&gt;"",JD16+1,"")</f>
        <v/>
      </c>
      <c r="JF16" s="52" t="str">
        <f>IF(JD16&lt;&gt;"",IF($G16="3",IF(JB16&lt;&gt;"",IF(AND(JD16&lt;=10,JB16&gt;=$JC$92),HLOOKUP(JD16,Points_Table_Modified,IF(KG16&gt;=6,8,KG16+2),FALSE),0),""),IF(JB16&lt;&gt;"",IF(AND(JD16&lt;=10,JB16&gt;=$JC$92),HLOOKUP(JD16,Points_Table,IF(KG16&gt;=6,8,KG16+2),FALSE),0),"")),"")</f>
        <v/>
      </c>
      <c r="JG16" s="53" t="str">
        <f>IF(JE16&lt;&gt;"",AVERAGE(IF(AND($G16="3",JE16&lt;&gt;""),HLOOKUP(JE16,Points_Table_Modified,IF(KG16&gt;=6,8,KG16+2),FALSE),IF(JE16&lt;&gt;"",HLOOKUP(JE16,Points_Table,IF(KG16&gt;=6,8,KG16+2),FALSE),"")),JF16),JF16)</f>
        <v/>
      </c>
      <c r="JH16" s="51" t="str">
        <f>IF(AND($G16="2",JB16&lt;&gt;""),JB16,"")</f>
        <v/>
      </c>
      <c r="JI16" s="52" t="str">
        <f>IF(AND(JB16&lt;&gt;"",$G16="2"),_xlfn.RANK.EQ(JB16,$JH$6:$JH$89),"")</f>
        <v/>
      </c>
      <c r="JJ16" s="52" t="str">
        <f>IF(IF(JI16&lt;&gt;"",IF(MAX(COUNTIF($JI$6:$JI$89,$JI$6:$JI$89))&gt;1,"x",""),"")&lt;&gt;"",JI16+1,"")</f>
        <v/>
      </c>
      <c r="JK16" s="54" t="str">
        <f>IF(JI16&lt;&gt;"",IF($G16="3",IF(JB16&lt;&gt;"",IF(AND(JI16&lt;=10,JB16&gt;=$JH$92),HLOOKUP(JI16,Points_Table_Modified,IF(KG16&gt;=6,8,KG16+2),FALSE),0),""),IF(JB16&lt;&gt;"",IF(AND(JI16&lt;=10,JB16&gt;=$JH$92),HLOOKUP(JI16,Points_Table,IF(KG16&gt;=6,8,KG16+2),FALSE),0),"")),"")</f>
        <v/>
      </c>
      <c r="JL16" s="53" t="str">
        <f>IF(JJ16&lt;&gt;"",AVERAGE(IF(AND($G16="3",JJ16&lt;&gt;""),HLOOKUP(JJ16,Points_Table_Modified,IF(KG16&gt;=6,8,KG16+2),FALSE),IF(JJ16&lt;&gt;"",HLOOKUP(JJ16,Points_Table,IF(KG16&gt;=6,8,KG16+2),FALSE),"")),JK16),JK16)</f>
        <v/>
      </c>
      <c r="JM16" s="51" t="str">
        <f>IF(AND($G16="3",JB16&lt;&gt;""),JB16,"")</f>
        <v/>
      </c>
      <c r="JN16" s="52" t="str">
        <f>IF(AND(JB16&lt;&gt;"",$G16="3"),_xlfn.RANK.EQ(JB16,$JM$6:$JM$89),"")</f>
        <v/>
      </c>
      <c r="JO16" s="52" t="str">
        <f>IF(IF(JN16&lt;&gt;"",IF(MAX(COUNTIF($JN$6:$JN$89,$JN$6:$JN$89))&gt;1,"x",""),"")&lt;&gt;"",JN16+1,"")</f>
        <v/>
      </c>
      <c r="JP16" s="52" t="str">
        <f>IF(JN16&lt;&gt;"",IF($G16="3",IF(JB16&lt;&gt;"",IF(AND(JN16&lt;=20,JB16&gt;=$JM$92),HLOOKUP(JN16,Points_Table_Modified,IF(KG16&gt;=6,8,KG16+2),FALSE),0),""),IF(JB16&lt;&gt;"",IF(AND(JN16&lt;=10,JB16&gt;=$JM$92),HLOOKUP(JN16,Points_Table,IF(KG16&gt;=6,8,KG16+2),FALSE),0),"")),"")</f>
        <v/>
      </c>
      <c r="JQ16" s="53" t="str">
        <f>IF(JO16&lt;&gt;"",AVERAGE(IF(AND($G16="3",JO16&lt;&gt;""),HLOOKUP(JO16,Points_Table_Modified,IF(KG16&gt;=6,8,KG16+2),FALSE),IF(JO16&lt;&gt;"",HLOOKUP(JO16,Points_Table,IF(KG16&gt;=6,8,KG16+2),FALSE),"")),JP16),JP16)</f>
        <v/>
      </c>
      <c r="JR16" s="51" t="str">
        <f>IF(AND($G16="4",JB16&lt;&gt;""),JB16,"")</f>
        <v/>
      </c>
      <c r="JS16" s="52" t="str">
        <f>IF(AND(JB16&lt;&gt;"",G16="4"),_xlfn.RANK.EQ(JB16,$JR$6:$JR$89),"")</f>
        <v/>
      </c>
      <c r="JT16" s="52" t="str">
        <f>IF(IF(JS16&lt;&gt;"",IF(MAX(COUNTIF($JS$6:$JS$89,$JS$6:$JS$89))&gt;1,"x",""),"")&lt;&gt;"",JS16+1,"")</f>
        <v/>
      </c>
      <c r="JU16" s="52" t="str">
        <f>IF(JS16&lt;&gt;"",IF($G16="3",IF(JB16&lt;&gt;"",IF(AND(JS16&lt;=10,JB16&gt;=$JR$92),HLOOKUP(JS16,Points_Table_Modified,IF(KG16&gt;=6,8,KG16+2),FALSE),0),""),IF(JB16&lt;&gt;"",IF(AND(JS16&lt;=10,JB16&gt;=$JR$92),HLOOKUP(JS16,Points_Table,IF(KG16&gt;=6,8,KG16+2),FALSE),0),"")),"")</f>
        <v/>
      </c>
      <c r="JV16" s="53" t="str">
        <f>IF(JT16&lt;&gt;"",AVERAGE(IF(AND($G16="3",JT16&lt;&gt;""),HLOOKUP(JT16,Points_Table_Modified,IF(KG16&gt;=6,8,KG16+2),FALSE),IF(JT16&lt;&gt;"",HLOOKUP(JT16,Points_Table,IF(KG16&gt;=6,8,KG16+2),FALSE),"")),JU16),JU16)</f>
        <v/>
      </c>
      <c r="JW16" s="51" t="str">
        <f>IF(AND($G16="5",JB16&lt;&gt;""),JB16,"")</f>
        <v/>
      </c>
      <c r="JX16" s="52" t="str">
        <f>IF(AND(JB16&lt;&gt;"",$G16="5"),_xlfn.RANK.EQ(JB16,$JW$6:$JW$89),"")</f>
        <v/>
      </c>
      <c r="JY16" s="52" t="str">
        <f>IF(IF(JX16&lt;&gt;"",IF(MAX(COUNTIF($JX$6:$JX$89,$JX$6:$JX$89))&gt;1,"x",""),"")&lt;&gt;"",JX16+1,"")</f>
        <v/>
      </c>
      <c r="JZ16" s="52" t="str">
        <f>IF(JX16&lt;&gt;"",IF($G16="3",IF(JB16&lt;&gt;"",IF(AND(JX16&lt;=10,JB16&gt;=$JW$92),HLOOKUP(JX16,Points_Table_Modified,IF(KG16&gt;=6,8,KG16+2),FALSE),0),""),IF(JB16&lt;&gt;"",IF(AND(JX16&lt;=10,JB16&gt;=$JW$92),HLOOKUP(JX16,Points_Table,IF(KG16&gt;=6,8,KG16+2),FALSE),0),"")),"")</f>
        <v/>
      </c>
      <c r="KA16" s="53" t="str">
        <f>IF(JY16&lt;&gt;"",AVERAGE(IF(AND($G16="3",JY16&lt;&gt;""),HLOOKUP(JY16,Points_Table_Modified,IF(KG16&gt;=6,8,KG16+2),FALSE),IF(JY16&lt;&gt;"",HLOOKUP(JY16,Points_Table,IF(KG16&gt;=6,8,KG16+2),FALSE),"")),JZ16),JZ16)</f>
        <v/>
      </c>
      <c r="KB16" s="51" t="str">
        <f>IF(AND($G16="6",JB16&lt;&gt;""),JB16,"")</f>
        <v/>
      </c>
      <c r="KC16" s="52" t="str">
        <f>IF(AND(JB16&lt;&gt;"",$G16="6"),_xlfn.RANK.EQ(JB16,$KB$6:$KB$89),"")</f>
        <v/>
      </c>
      <c r="KD16" s="52" t="str">
        <f>IF(IF(KC16&lt;&gt;"",IF(MAX(COUNTIF($KC$6:$KC$89,$KC$6:$KC$89))&gt;1,"x",""),"")&lt;&gt;"",KC16+1,"")</f>
        <v/>
      </c>
      <c r="KE16" s="52" t="str">
        <f>IF(KC16&lt;&gt;"",IF($G16="3",IF(JB16&lt;&gt;"",IF(AND(KC16&lt;=10,JB16&gt;=$KB$92),HLOOKUP(KC16,Points_Table_Modified,IF(KG16&gt;=6,8,KG16+2),FALSE),0),""),IF(JB16&lt;&gt;"",IF(AND(KC16&lt;=10,JB16&gt;=$KB$92),HLOOKUP(KC16,Points_Table,IF(KG16&gt;=6,8,KG16+2),FALSE),0),"")),"")</f>
        <v/>
      </c>
      <c r="KF16" s="53" t="str">
        <f>IF(KD16&lt;&gt;"",AVERAGE(IF(AND($G16="3",KD16&lt;&gt;""),HLOOKUP(KD16,Points_Table_Modified,IF(KG16&gt;=6,8,KG16+2),FALSE),IF(KD16&lt;&gt;"",HLOOKUP(KD16,Points_Table,IF(KG16&gt;=6,8,KG16+2),FALSE),"")),KE16),KE16)</f>
        <v/>
      </c>
      <c r="KG16" s="57">
        <f>VLOOKUP($G16,Entries_D_Event,11,FALSE)</f>
        <v>0</v>
      </c>
      <c r="KH16" s="52" t="str">
        <f>CONCATENATE(KC16,JX16,JS16,JN16,JI16,JD16)</f>
        <v/>
      </c>
      <c r="KI16" s="52" t="str">
        <f>IF(KH16&lt;&gt;"",IF(AND($G16="3",JB16&lt;&gt;""),10,IF(JB16&lt;&gt;"",5,"")),"")</f>
        <v/>
      </c>
      <c r="KJ16" s="52">
        <f>_xlfn.NUMBERVALUE(IF(KH16&lt;&gt;"",CONCATENATE(KF16,KA16,JV16,JQ16,JL16,JG16),""))</f>
        <v>0</v>
      </c>
      <c r="KK16" s="56">
        <f>IFERROR(KI16+KJ16,0)</f>
        <v>0</v>
      </c>
    </row>
    <row r="17" spans="1:358" s="1" customFormat="1" x14ac:dyDescent="0.25">
      <c r="A17" s="35"/>
      <c r="B17" s="45">
        <v>12</v>
      </c>
      <c r="C17" s="46" t="s">
        <v>177</v>
      </c>
      <c r="D17" s="47" t="s">
        <v>178</v>
      </c>
      <c r="E17" s="50">
        <v>3858</v>
      </c>
      <c r="F17" s="109">
        <v>103</v>
      </c>
      <c r="G17" s="49" t="s">
        <v>56</v>
      </c>
      <c r="H17" s="50" t="str">
        <f>VLOOKUP($G17,Class_Description,2)</f>
        <v>Top Truck</v>
      </c>
      <c r="I17" s="187">
        <f>AS17+CC17+DM17+EW17+GG17+HQ17+JA17+KK17</f>
        <v>5</v>
      </c>
      <c r="J17" s="115"/>
      <c r="K17" s="102" t="str">
        <f>IF(AND(J17&lt;&gt;"",$G17="1"),J17,"")</f>
        <v/>
      </c>
      <c r="L17" s="103" t="str">
        <f>IF(AND(J17&lt;&gt;"",$G17="1"),_xlfn.RANK.EQ(J17,$K$6:$K$89),"")</f>
        <v/>
      </c>
      <c r="M17" s="103" t="str">
        <f>IF(G17="6",IF(IF(L17&lt;&gt;"",IF(MAX(COUNTIF($L$6:$L$89,$L$6:$L$89))&gt;1,"x",""),"")&lt;&gt;"",L17+1,""),IF(K17=0,"",IF(IF(L17&lt;&gt;"",IF(MAX(COUNTIF($L$6:$L$89,$L$6:$L$89))&gt;1,"x",""),"")&lt;&gt;"",L17+1,"")))</f>
        <v/>
      </c>
      <c r="N17" s="103" t="str">
        <f>IF(L17&lt;&gt;"",IF($G17="3",IF(AND(L17&lt;=20,J17&gt;=$K$92),HLOOKUP(L17,Points_Table_Modified,IF(AO17&gt;=6,8,AO17+2),FALSE),0),IF(AND(L17&lt;=10,J17&gt;=$K$92),HLOOKUP(L17,Points_Table,IF(AO17&gt;=6,8,AO17+2),FALSE),0)),"")</f>
        <v/>
      </c>
      <c r="O17" s="103" t="str">
        <f>IF(M17&lt;&gt;"",AVERAGE(IF(AND($G17="3",M17&lt;&gt;""),HLOOKUP(M17,Points_Table_Modified,IF(AO17&gt;=6,8,AO17+2),FALSE),IF(M17&lt;&gt;"",HLOOKUP(M17,Points_Table,IF(AO17&gt;=6,8,AO17+2),FALSE),"")),N17),N17)</f>
        <v/>
      </c>
      <c r="P17" s="102" t="str">
        <f>IF(AND(J17&lt;&gt;"",$G17="2"),J17,"")</f>
        <v/>
      </c>
      <c r="Q17" s="103" t="str">
        <f>IF(AND(J17&lt;&gt;"",$G17="2"),_xlfn.RANK.EQ(J17,$P$6:$P$89),"")</f>
        <v/>
      </c>
      <c r="R17" s="103" t="str">
        <f>IF(G17="6",IF(IF(Q17&lt;&gt;"",IF(MAX(COUNTIF($Q$6:$Q$89,$Q$6:$Q$89))&gt;1,"x",""),"")&lt;&gt;"",Q17+1,""),IF(P17=0,"",IF(IF(Q17&lt;&gt;"",IF(MAX(COUNTIF($Q$6:$Q$89,$Q$6:$Q$89))&gt;1,"x",""),"")&lt;&gt;"",Q17+1,"")))</f>
        <v/>
      </c>
      <c r="S17" s="103" t="str">
        <f>IF(Q17&lt;&gt;"",IF($G17="3",IF(J17&lt;&gt;"",IF(AND(Q17&lt;=10,J17&gt;=$P$92),HLOOKUP(Q17,Points_Table_Modified,IF(AO17&gt;=6,8,AO17+2),FALSE),0),""),IF(J17&lt;&gt;"",IF(AND(Q17&lt;=10,J17&gt;=$P$92),HLOOKUP(Q17,Points_Table,IF(AO17&gt;=6,8,AO17+2),FALSE),0),"")),"")</f>
        <v/>
      </c>
      <c r="T17" s="103" t="str">
        <f>IF(R17&lt;&gt;"",AVERAGE(IF(AND($G17="3",R17&lt;&gt;""),HLOOKUP(R17,Points_Table_Modified,IF(AO17&gt;=6,8,AO17+2),FALSE),IF(R17&lt;&gt;"",HLOOKUP(R17,Points_Table,IF(AO17&gt;=6,8,AO17+2),FALSE),"")),S17),S17)</f>
        <v/>
      </c>
      <c r="U17" s="102" t="str">
        <f>IF(AND(J17&lt;&gt;"",$G17="3"),J17,"")</f>
        <v/>
      </c>
      <c r="V17" s="103" t="str">
        <f>IF(AND(J17&lt;&gt;"",$G17="3"),_xlfn.RANK.EQ(J17,$U$6:$U$89),"")</f>
        <v/>
      </c>
      <c r="W17" s="103" t="str">
        <f>IF(G17="6",IF(IF(V17&lt;&gt;"",IF(MAX(COUNTIF($V$6:$V$89,$V$6:$V$89))&gt;1,"x",""),"")&lt;&gt;"",V17+1,""),IF(U17=0,"",IF(IF(V17&lt;&gt;"",IF(MAX(COUNTIF($V$6:$V$89,$V$6:$V$89))&gt;1,"x",""),"")&lt;&gt;"",V17+1,"")))</f>
        <v/>
      </c>
      <c r="X17" s="103" t="str">
        <f>IF(V17&lt;&gt;"",IF($G17="3",IF(J17&lt;&gt;"",IF(AND(V17&lt;=20,J17&gt;=$U$92),HLOOKUP(V17,Points_Table_Modified,IF(AO17&gt;=6,8,AO17+2),FALSE),0),""),IF(J17&lt;&gt;"",IF(AND(V17&lt;=10,$J17&gt;=$U$92),HLOOKUP(V17,Points_Table,IF(AO17&gt;=6,8,AO17+2),FALSE),0),"")),"")</f>
        <v/>
      </c>
      <c r="Y17" s="103" t="str">
        <f>IF(W17&lt;&gt;"",AVERAGE(IF(AND($G17="3",W17&lt;&gt;""),HLOOKUP(W17,Points_Table_Modified,IF(AO17&gt;=6,8,AO17+2),FALSE),IF(W17&lt;&gt;"",HLOOKUP(W17,Points_Table,IF(AO17&gt;=6,8,AO17+2),FALSE),"")),X17),X17)</f>
        <v/>
      </c>
      <c r="Z17" s="102" t="str">
        <f>IF(AND(J17&lt;&gt;"",$G17="4"),J17,"")</f>
        <v/>
      </c>
      <c r="AA17" s="103" t="str">
        <f>IF(AND($J17&lt;&gt;"",G17="4"),_xlfn.RANK.EQ(J17,$Z$6:$Z$89),"")</f>
        <v/>
      </c>
      <c r="AB17" s="103" t="str">
        <f>IF($G17="6",IF(IF(AA17&lt;&gt;"",IF(MAX(COUNTIF($AA$6:$AA$89,$AA$6:$AA$89))&gt;1,"x",""),"")&lt;&gt;"",AA17+1,""),IF(Z17=0,"",IF(IF(AA17&lt;&gt;"",IF(MAX(COUNTIF($AA$6:$AA$89,$AA$6:$AA$89))&gt;1,"x",""),"")&lt;&gt;"",AA17+1,"")))</f>
        <v/>
      </c>
      <c r="AC17" s="103" t="str">
        <f>IF(AA17&lt;&gt;"",IF($G17="3",IF(J17&lt;&gt;"",IF(AND(AA17&lt;=10,J17&gt;=$Z$92),HLOOKUP(AA17,Points_Table_Modified,IF(AO17&gt;=6,8,AO17+2),FALSE),0),""),IF(J17&lt;&gt;"",IF(AND(AA17&lt;=10,J17&gt;=$Z$92),HLOOKUP(AA17,Points_Table,IF(AO17&gt;=6,8,AO17+2),FALSE),0),"")),"")</f>
        <v/>
      </c>
      <c r="AD17" s="103" t="str">
        <f>IF(AB17&lt;&gt;"",AVERAGE(IF(AND($G17="3",AB17&lt;&gt;""),HLOOKUP(AB17,Points_Table_Modified,IF(AO17&gt;=6,8,AO17+2),FALSE),IF(AB17&lt;&gt;"",HLOOKUP(AB17,Points_Table,IF(AO17&gt;=6,8,AO17+2),FALSE),"")),AC17),AC17)</f>
        <v/>
      </c>
      <c r="AE17" s="102" t="str">
        <f>IF(AND(J17&lt;&gt;"",$G17="5"),J17,"")</f>
        <v/>
      </c>
      <c r="AF17" s="103" t="str">
        <f>IF(AND(J17&lt;&gt;"",$G17="5"),_xlfn.RANK.EQ(J17,$AE$6:$AE$89),"")</f>
        <v/>
      </c>
      <c r="AG17" s="103" t="str">
        <f>IF($G17="6",IF(IF(AF17&lt;&gt;"",IF(MAX(COUNTIF($AF$6:$AF$89,$AF$6:$AF$89))&gt;1,"x",""),"")&lt;&gt;"",AF17+1,""),IF(AE17=0,"",IF(IF(AF17&lt;&gt;"",IF(MAX(COUNTIF($AF$6:$AF$89,$AF$6:$AF$89))&gt;1,"x",""),"")&lt;&gt;"",AF17+1,"")))</f>
        <v/>
      </c>
      <c r="AH17" s="103" t="str">
        <f>IF(AF17&lt;&gt;"",IF($G17="3",IF(J17&lt;&gt;"",IF(AND(AF17&lt;=10,J17&gt;=$AE$92),HLOOKUP(AF17,Points_Table_Modified,IF(AO17&gt;=6,8,AO17+2),FALSE),0),""),IF(J17&lt;&gt;"",IF(AND(AF17&lt;=10,J17&gt;=$AE$92),HLOOKUP(AF17,Points_Table,IF(AO17&gt;=6,8,AO17+2),FALSE),0),"")),"")</f>
        <v/>
      </c>
      <c r="AI17" s="103" t="str">
        <f>IF(AG17&lt;&gt;"",AVERAGE(IF(AND($G17="3",AG17&lt;&gt;""),HLOOKUP(AG17,Points_Table_Modified,IF(AO17&gt;=6,8,AO17+2),FALSE),IF(AG17&lt;&gt;"",HLOOKUP(AG17,Points_Table,IF(AO17&gt;=6,8,AO17+2),FALSE),"")),AH17),AH17)</f>
        <v/>
      </c>
      <c r="AJ17" s="102" t="str">
        <f>IF(AND(J17&lt;&gt;"",$G17="6"),J17,"")</f>
        <v/>
      </c>
      <c r="AK17" s="103" t="str">
        <f>IF(AND(J17&lt;&gt;"",$G17="6"),_xlfn.RANK.EQ(J17,$AJ$6:$AJ$89),"")</f>
        <v/>
      </c>
      <c r="AL17" s="103" t="str">
        <f>IF(G17="6",IF(IF(AK17&lt;&gt;"",IF(MAX(COUNTIF($AK$6:$AK$89,$AK$6:$AK$89))&gt;1,"x",""),"")&lt;&gt;"",AK17+1,""),IF(AJ17=0,"",IF(IF(AK17&lt;&gt;"",IF(MAX(COUNTIF($AK$6:$AK$89,$AK$6:$AK$89))&gt;1,"x",""),"")&lt;&gt;"",AK17+1,"")))</f>
        <v/>
      </c>
      <c r="AM17" s="103" t="str">
        <f>IF(AK17&lt;&gt;"",IF($G17="3",IF(J17&lt;&gt;"",IF(AND(AK17&lt;=10,J17&gt;=$AJ$92),HLOOKUP(AK17,Points_Table_Modified,IF(AO17&gt;=6,8,AO17+2),FALSE),0),""),IF(J17&lt;&gt;"",IF(AND(AK17&lt;=10,J17&gt;=$AJ$92),HLOOKUP(AK17,Points_Table,IF(AO17&gt;=6,8,AO17+2),FALSE),0),"")),"")</f>
        <v/>
      </c>
      <c r="AN17" s="136" t="str">
        <f>IF(AL17&lt;&gt;"",AVERAGE(IF(AND($G17="3",AL17&lt;&gt;""),HLOOKUP(AL17,Points_Table_Modified,IF(AO17&gt;=6,8,AO17+2),FALSE),IF(AL17&lt;&gt;"",HLOOKUP(AL17,Points_Table,IF(AO17&gt;=6,8,AO17+2),FALSE),"")),AM17),AM17)</f>
        <v/>
      </c>
      <c r="AO17" s="55">
        <f>VLOOKUP($G17,Entries_D_Event,4,FALSE)</f>
        <v>6</v>
      </c>
      <c r="AP17" s="52" t="str">
        <f>CONCATENATE(AK17,AF17,AA17,V17,Q17,L17)</f>
        <v/>
      </c>
      <c r="AQ17" s="118" t="str">
        <f>IF(AP17&lt;&gt;"",IF(AND($G17="3",J17&lt;&gt;""),10,IF(J17&lt;&gt;"",5,"")),"")</f>
        <v/>
      </c>
      <c r="AR17" s="118">
        <f>_xlfn.NUMBERVALUE(IF(AP17&lt;&gt;"",CONCATENATE(AN17,AI17,AD17,Y17,T17,O17),""))</f>
        <v>0</v>
      </c>
      <c r="AS17" s="56">
        <f>IFERROR(AQ17+AR17,0)</f>
        <v>0</v>
      </c>
      <c r="AT17" s="90">
        <v>62</v>
      </c>
      <c r="AU17" s="54">
        <f>IF(AND(AT17&lt;&gt;"",$G17="1"),AT17,"")</f>
        <v>62</v>
      </c>
      <c r="AV17" s="52">
        <f>IF(AND(AT17&lt;&gt;"",$G17="1"),_xlfn.RANK.EQ(AT17,$AU$6:$AU$89),"")</f>
        <v>3</v>
      </c>
      <c r="AW17" s="52" t="str">
        <f>IF(IF(AV17&lt;&gt;"",IF(MAX(COUNTIF($AV$6:$AV$89,$AV$6:$AV$89))&gt;1,"x",""),"")&lt;&gt;"",AV17+1,"")</f>
        <v/>
      </c>
      <c r="AX17" s="52">
        <f>IF(AV17&lt;&gt;"",IF($G17="3",IF(AT17&lt;&gt;"",IF(AND(AV17&lt;=10,AT17&gt;=$AU$92),HLOOKUP(AV17,Points_Table_Modified,IF(BY17&gt;=6,8,BY17+2),FALSE),0),""),IF(AT17&lt;&gt;"",IF(AND(AV17&lt;=10,AT17&gt;=$AU$92),HLOOKUP(AV17,Points_Table,IF(BY17&gt;=6,8,BY17+2),FALSE),0),"")),"")</f>
        <v>0</v>
      </c>
      <c r="AY17" s="53">
        <f>IF(AW17&lt;&gt;"",AVERAGE(IF(AND($G17="3",AW17&lt;&gt;""),HLOOKUP(AW17,Points_Table_Modified,IF(BY17&gt;=6,8,BY17+2),FALSE),IF(AW17&lt;&gt;"",HLOOKUP(AW17,Points_Table,IF(BY17&gt;=6,8,BY17+2),FALSE),"")),AX17),AX17)</f>
        <v>0</v>
      </c>
      <c r="AZ17" s="51" t="str">
        <f>IF(AND($G17="2",AT17&lt;&gt;""),AT17,"")</f>
        <v/>
      </c>
      <c r="BA17" s="52" t="str">
        <f>IF(AND(AT17&lt;&gt;"",$G17="2"),_xlfn.RANK.EQ(AT17,$AZ$6:$AZ$89),"")</f>
        <v/>
      </c>
      <c r="BB17" s="52" t="str">
        <f>IF(IF(BA17&lt;&gt;"",IF(MAX(COUNTIF($BA$6:$BA$89,$BA$6:$BA$89))&gt;1,"x",""),"")&lt;&gt;"",BA17+1,"")</f>
        <v/>
      </c>
      <c r="BC17" s="54" t="str">
        <f>IF(BA17&lt;&gt;"",IF($G17="3",IF(AT17&lt;&gt;"",IF(AND(BA17&lt;=10,AT17&gt;=$AZ$92),HLOOKUP(BA17,Points_Table_Modified,IF(BY17&gt;=6,8,BY17+2),FALSE),0),""),IF(AT17&lt;&gt;"",IF(AND(BA17&lt;=10,AT17&gt;=$AZ$92),HLOOKUP(BA17,Points_Table,IF(BY17&gt;=6,8,BY17+2),FALSE),0),"")),"")</f>
        <v/>
      </c>
      <c r="BD17" s="53" t="str">
        <f>IF(BB17&lt;&gt;"",AVERAGE(IF(AND($G17="3",BB17&lt;&gt;""),HLOOKUP(BB17,Points_Table_Modified,IF(BY17&gt;=6,8,BY17+2),FALSE),IF(BB17&lt;&gt;"",HLOOKUP(BB17,Points_Table,IF(BY17&gt;=6,8,BY17+2),FALSE),"")),BC17),BC17)</f>
        <v/>
      </c>
      <c r="BE17" s="51" t="str">
        <f>IF(AND($G17="3",AT17&lt;&gt;""),AT17,"")</f>
        <v/>
      </c>
      <c r="BF17" s="52" t="str">
        <f>IF(AND(AT17&lt;&gt;"",$G17="3"),_xlfn.RANK.EQ(AT17,$BE$6:$BE$89),"")</f>
        <v/>
      </c>
      <c r="BG17" s="52" t="str">
        <f>IF(IF(BF17&lt;&gt;"",IF(MAX(COUNTIF($BF$6:$BF$89,$BF$6:$BF$89))&gt;1,"x",""),"")&lt;&gt;"",BF17+1,"")</f>
        <v/>
      </c>
      <c r="BH17" s="52" t="str">
        <f>IF(BF17&lt;&gt;"",IF($G17="3",IF(AT17&lt;&gt;"",IF(AND(BF17&lt;=20,AT17&gt;=$BE$92),HLOOKUP(BF17,Points_Table_Modified,IF(BY17&gt;=6,8,BY17+2),FALSE),0),""),IF(AT17&lt;&gt;"",IF(AND(BF17&lt;=10,AT17&gt;=$BE$92),HLOOKUP(BF17,Points_Table,IF(BY17&gt;=6,8,BY17+2),FALSE),0),"")),"")</f>
        <v/>
      </c>
      <c r="BI17" s="53" t="str">
        <f>IF(BG17&lt;&gt;"",AVERAGE(IF(AND($G17="3",BG17&lt;&gt;""),HLOOKUP(BG17,Points_Table_Modified,IF(BY17&gt;=6,8,BY17+2),FALSE),IF(BG17&lt;&gt;"",HLOOKUP(BG17,Points_Table,IF(BY17&gt;=6,8,BY17+2),FALSE),"")),BH17),BH17)</f>
        <v/>
      </c>
      <c r="BJ17" s="51" t="str">
        <f>IF(AND($G17="4",AT17&lt;&gt;""),AT17,"")</f>
        <v/>
      </c>
      <c r="BK17" s="52" t="str">
        <f>IF(AND(AT17&lt;&gt;"",G17="4"),_xlfn.RANK.EQ(AT17,$BJ$6:$BJ$89),"")</f>
        <v/>
      </c>
      <c r="BL17" s="52" t="str">
        <f>IF(IF(BK17&lt;&gt;"",IF(MAX(COUNTIF($BK$6:$BK$89,$BK$6:$BK$89))&gt;1,"x",""),"")&lt;&gt;"",BK17+1,"")</f>
        <v/>
      </c>
      <c r="BM17" s="52" t="str">
        <f>IF(BK17&lt;&gt;"",IF($G17="3",IF(AT17&lt;&gt;"",IF(AND(BK17&lt;=10,AT17&gt;=$BJ$92),HLOOKUP(BK17,Points_Table_Modified,IF(BY17&gt;=6,8,BY17+2),FALSE),0),""),IF(AT17&lt;&gt;"",IF(AND(BK17&lt;=10,AT17&gt;=$BJ$92),HLOOKUP(BK17,Points_Table,IF(BY17&gt;=6,8,BY17+2),FALSE),0),"")),"")</f>
        <v/>
      </c>
      <c r="BN17" s="53" t="str">
        <f>IF(BL17&lt;&gt;"",AVERAGE(IF(AND($G17="3",BL17&lt;&gt;""),HLOOKUP(BL17,Points_Table_Modified,IF(BY17&gt;=6,8,BY17+2),FALSE),IF(BL17&lt;&gt;"",HLOOKUP(BL17,Points_Table,IF(BY17&gt;=6,8,BY17+2),FALSE),"")),BM17),BM17)</f>
        <v/>
      </c>
      <c r="BO17" s="51" t="str">
        <f>IF(AND($G17="5",AT17&lt;&gt;""),AT17,"")</f>
        <v/>
      </c>
      <c r="BP17" s="52" t="str">
        <f>IF(AND(AT17&lt;&gt;"",$G17="5"),_xlfn.RANK.EQ(AT17,$BO$6:$BO$89),"")</f>
        <v/>
      </c>
      <c r="BQ17" s="52" t="str">
        <f>IF(IF(BP17&lt;&gt;"",IF(MAX(COUNTIF($BP$6:$BP$89,$BP$6:$BP$89))&gt;1,"x",""),"")&lt;&gt;"",BP17+1,"")</f>
        <v/>
      </c>
      <c r="BR17" s="52" t="str">
        <f>IF(BP17&lt;&gt;"",IF($G17="3",IF(AT17&lt;&gt;"",IF(AND(BP17&lt;=10,AT17&gt;=$BO$92),HLOOKUP(BP17,Points_Table_Modified,IF(BY17&gt;=6,8,BY17+2),FALSE),0),""),IF(AT17&lt;&gt;"",IF(AND(BP17&lt;=10,AT17&gt;=$BO$92),HLOOKUP(BP17,Points_Table,IF(BY17&gt;=6,8,BY17+2),FALSE),0),"")),"")</f>
        <v/>
      </c>
      <c r="BS17" s="53" t="str">
        <f>IF(BQ17&lt;&gt;"",AVERAGE(IF(AND($G17="3",BQ17&lt;&gt;""),HLOOKUP(BQ17,Points_Table_Modified,IF(BY17&gt;=6,8,BY17+2),FALSE),IF(BQ17&lt;&gt;"",HLOOKUP(BQ17,Points_Table,IF(BY17&gt;=6,8,BY17+2),FALSE),"")),BR17),BR17)</f>
        <v/>
      </c>
      <c r="BT17" s="51" t="str">
        <f>IF(AND($G17="6",AT17&lt;&gt;""),AT17,"")</f>
        <v/>
      </c>
      <c r="BU17" s="52" t="str">
        <f>IF(AND(AT17&lt;&gt;"",$G17="6"),_xlfn.RANK.EQ(AT17,$BT$6:$BT$89),"")</f>
        <v/>
      </c>
      <c r="BV17" s="52" t="str">
        <f>IF(IF(BU17&lt;&gt;"",IF(MAX(COUNTIF($BU$6:$BU$89,$BU$6:$BU$89))&gt;1,"x",""),"")&lt;&gt;"",BU17+1,"")</f>
        <v/>
      </c>
      <c r="BW17" s="52" t="str">
        <f>IF(BU17&lt;&gt;"",IF($G17="3",IF(AT17&lt;&gt;"",IF(AND(BU17&lt;=10,AT17&gt;=$BT$92),HLOOKUP(BU17,Points_Table_Modified,IF(BY17&gt;=6,8,BY17+2),FALSE),0),""),IF(AT17&lt;&gt;"",IF(AND(BU17&lt;=10,AT17&gt;=$BT$92),HLOOKUP(BU17,Points_Table,IF(BY17&gt;=6,8,BY17+2),FALSE),0),"")),"")</f>
        <v/>
      </c>
      <c r="BX17" s="53" t="str">
        <f>IF(BV17&lt;&gt;"",AVERAGE(IF(AND($G17="3",BV17&lt;&gt;""),HLOOKUP(BV17,Points_Table_Modified,IF(BY17&gt;=6,8,BY17+2),FALSE),IF(BV17&lt;&gt;"",HLOOKUP(BV17,Points_Table,IF(BY17&gt;=6,8,BY17+2),FALSE),"")),BW17),BW17)</f>
        <v/>
      </c>
      <c r="BY17" s="55">
        <f>VLOOKUP($G17,Entries_D_Event,5,FALSE)</f>
        <v>4</v>
      </c>
      <c r="BZ17" s="52" t="str">
        <f>CONCATENATE(BU17,BP17,BK17,BF17,BA17,AV17)</f>
        <v>3</v>
      </c>
      <c r="CA17" s="118">
        <f>IF(BZ17&lt;&gt;"",IF(AND($G17="3",AT17&lt;&gt;""),10,IF(AT17&lt;&gt;"",5,"")),"")</f>
        <v>5</v>
      </c>
      <c r="CB17" s="156">
        <f>_xlfn.NUMBERVALUE(IF(BZ17&lt;&gt;"",CONCATENATE(BX17,BS17,BN17,BI17,BD17,AY17),""))</f>
        <v>0</v>
      </c>
      <c r="CC17" s="56">
        <f>IFERROR(CA17+CB17,0)</f>
        <v>5</v>
      </c>
      <c r="CD17" s="157"/>
      <c r="CE17" s="84" t="str">
        <f>IF(AND($G17="1",CD17&lt;&gt;""),CD17,"")</f>
        <v/>
      </c>
      <c r="CF17" s="83" t="str">
        <f>IF(AND(CD17&lt;&gt;"",$G17="1"),_xlfn.RANK.EQ(CD17,$CE$6:$CE$89),"")</f>
        <v/>
      </c>
      <c r="CG17" s="83" t="str">
        <f>IF(IF(CF17&lt;&gt;"",IF(MAX(COUNTIF($CF$6:$CF$89,$CF$6:$CF$89))&gt;1,"x",""),"")&lt;&gt;"",CF17+1,"")</f>
        <v/>
      </c>
      <c r="CH17" s="83" t="str">
        <f>IF(CF17&lt;&gt;"",IF($G17="3",IF(CD17&lt;&gt;"",IF(AND(CF17&lt;=10,CD17&gt;=$CE$92),HLOOKUP(CF17,Points_Table_Modified,IF(DI17&gt;=6,8,DI17+2),FALSE),0),""),IF(CD17&lt;&gt;"",IF(AND(CF17&lt;=10,CD17&gt;=$CE$92),HLOOKUP(CF17,Points_Table,IF(DI17&gt;=6,8,DI17+2),FALSE),0),"")),"")</f>
        <v/>
      </c>
      <c r="CI17" s="86" t="str">
        <f>IF(CG17&lt;&gt;"",AVERAGE(IF(AND($G17="3",CG17&lt;&gt;""),HLOOKUP(CG17,Points_Table_Modified,IF(DI17&gt;=6,8,DI17+2),FALSE),IF(CG17&lt;&gt;"",HLOOKUP(CG17,Points_Table,IF(DI17&gt;=6,8,DI17+2),FALSE),"")),CH17),CH17)</f>
        <v/>
      </c>
      <c r="CJ17" s="85" t="str">
        <f>IF(AND($G17="2",CD17&lt;&gt;""),CD17,"")</f>
        <v/>
      </c>
      <c r="CK17" s="83" t="str">
        <f>IF(AND(CD17&lt;&gt;"",$G17="2"),_xlfn.RANK.EQ(CD17,$CJ$6:$CJ$89),"")</f>
        <v/>
      </c>
      <c r="CL17" s="83" t="str">
        <f>IF(IF(CK17&lt;&gt;"",IF(MAX(COUNTIF($CK$6:$CK$89,$CK$6:$CK$89))&gt;1,"x",""),"")&lt;&gt;"",CK17+1,"")</f>
        <v/>
      </c>
      <c r="CM17" s="84" t="str">
        <f>IF(CK17&lt;&gt;"",IF($G17="3",IF(CD17&lt;&gt;"",IF(AND(CK17&lt;=10,CD17&gt;=$CJ$92),HLOOKUP(CK17,Points_Table_Modified,IF(DI17&gt;=6,8,DI17+2),FALSE),0),""),IF(CD17&lt;&gt;"",IF(AND(CK17&lt;=10,CD17&gt;=$CJ$92),HLOOKUP(CK17,Points_Table,IF(DI17&gt;=6,8,DI17+2),FALSE),0),"")),"")</f>
        <v/>
      </c>
      <c r="CN17" s="86" t="str">
        <f>IF(CL17&lt;&gt;"",AVERAGE(IF(AND($G17="3",CL17&lt;&gt;""),HLOOKUP(CL17,Points_Table_Modified,IF(DI17&gt;=6,8,DI17+2),FALSE),IF(CL17&lt;&gt;"",HLOOKUP(CL17,Points_Table,IF(DI17&gt;=6,8,DI17+2),FALSE),"")),CM17),CM17)</f>
        <v/>
      </c>
      <c r="CO17" s="85" t="str">
        <f>IF(AND($G17="3",CD17&lt;&gt;""),CD17,"")</f>
        <v/>
      </c>
      <c r="CP17" s="83" t="str">
        <f>IF(AND(CD17&lt;&gt;"",$G17="3"),_xlfn.RANK.EQ(CD17,$CO$6:$CO$89),"")</f>
        <v/>
      </c>
      <c r="CQ17" s="83" t="str">
        <f>IF(IF(CP17&lt;&gt;"",IF(MAX(COUNTIF($CP17:$CP$89,$CP$6:$CP$89))&gt;1,"x",""),"")&lt;&gt;"",CP17+1,"")</f>
        <v/>
      </c>
      <c r="CR17" s="83" t="str">
        <f>IF(CP17&lt;&gt;"",IF($G17="3",IF(CD17&lt;&gt;"",IF(AND(CP17&lt;=20,CD17&gt;=$CO$92),HLOOKUP(CP17,Points_Table_Modified,IF(DI17&gt;=6,8,DI17+2),FALSE),0),""),IF(CD17&lt;&gt;"",IF(AND(CP17&lt;=10,CD17&gt;=$CO$92),HLOOKUP(CP17,Points_Table,IF(DI17&gt;=6,8,DI17+2),FALSE),0),"")),"")</f>
        <v/>
      </c>
      <c r="CS17" s="86" t="str">
        <f>IF(CQ17&lt;&gt;"",AVERAGE(IF(AND($G17="3",CQ17&lt;&gt;""),HLOOKUP(CQ17,Points_Table_Modified,IF(DI17&gt;=6,8,DI17+2),FALSE),IF(CQ17&lt;&gt;"",HLOOKUP(CQ17,Points_Table,IF(DI17&gt;=6,8,DI17+2),FALSE),"")),CR17),CR17)</f>
        <v/>
      </c>
      <c r="CT17" s="85" t="str">
        <f>IF(AND($G17="4",CD17&lt;&gt;""),CD17,"")</f>
        <v/>
      </c>
      <c r="CU17" s="83" t="str">
        <f>IF(AND(CD17&lt;&gt;"",G17="4"),_xlfn.RANK.EQ(CD17,$CT$6:$CT$89),"")</f>
        <v/>
      </c>
      <c r="CV17" s="83" t="str">
        <f>IF(IF(CU17&lt;&gt;"",IF(MAX(COUNTIF($CU$6:$CU$89,$CU$6:$CU$89))&gt;1,"x",""),"")&lt;&gt;"",CU17+1,"")</f>
        <v/>
      </c>
      <c r="CW17" s="83" t="str">
        <f>IF(CU17&lt;&gt;"",IF($G17="3",IF(CD17&lt;&gt;"",IF(AND(CU17&lt;=10,CD17&gt;=$CT$92),HLOOKUP(CU17,Points_Table_Modified,IF(DI17&gt;=6,8,DI17+2),FALSE),0),""),IF(CD17&lt;&gt;"",IF(AND(CU17&lt;=10,CD17&gt;=$CT$92),HLOOKUP(CU17,Points_Table,IF(DI17&gt;=6,8,DI17+2),FALSE),0),"")),"")</f>
        <v/>
      </c>
      <c r="CX17" s="86" t="str">
        <f>IF(CV17&lt;&gt;"",AVERAGE(IF(AND($G17="3",CV17&lt;&gt;""),HLOOKUP(CV17,Points_Table_Modified,IF(DI17&gt;=6,8,DI17+2),FALSE),IF(CV17&lt;&gt;"",HLOOKUP(CV17,Points_Table,IF(DI17&gt;=6,8,DI17+2),FALSE),"")),CW17),CW17)</f>
        <v/>
      </c>
      <c r="CY17" s="85" t="str">
        <f>IF(AND($G17="5",CD17&lt;&gt;""),CD17,"")</f>
        <v/>
      </c>
      <c r="CZ17" s="83" t="str">
        <f>IF(AND(CD17&lt;&gt;"",$G17="5"),_xlfn.RANK.EQ(CD17,$CY$6:$CY$89),"")</f>
        <v/>
      </c>
      <c r="DA17" s="83" t="str">
        <f>IF(IF(CZ17&lt;&gt;"",IF(MAX(COUNTIF($CZ$6:$CZ$89,$CZ$6:$CZ$89))&gt;1,"x",""),"")&lt;&gt;"",CZ17+1,"")</f>
        <v/>
      </c>
      <c r="DB17" s="83" t="str">
        <f>IF(CZ17&lt;&gt;"",IF($G17="3",IF(CD17&lt;&gt;"",IF(AND(CZ17&lt;=10,CD17&gt;=$CY$92),HLOOKUP(CZ17,Points_Table_Modified,IF(DI17&gt;=6,8,DI17+2),FALSE),0),""),IF(CD17&lt;&gt;"",IF(AND(CZ17&lt;=10,CD17&gt;=$CY$92),HLOOKUP(CZ17,Points_Table,IF(DI17&gt;=6,8,DI17+2),FALSE),0),"")),"")</f>
        <v/>
      </c>
      <c r="DC17" s="86" t="str">
        <f>IF(DA17&lt;&gt;"",AVERAGE(IF(AND($G17="3",DA17&lt;&gt;""),HLOOKUP(DA17,Points_Table_Modified,IF(DI17&gt;=6,8,DI17+2),FALSE),IF(DA17&lt;&gt;"",HLOOKUP(DA17,Points_Table,IF(DI17&gt;=6,8,DI17+2),FALSE),"")),DB17),DB17)</f>
        <v/>
      </c>
      <c r="DD17" s="85" t="str">
        <f>IF(AND($G17="6",CD17&lt;&gt;""),CD17,"")</f>
        <v/>
      </c>
      <c r="DE17" s="83" t="str">
        <f>IF(AND(CD17&lt;&gt;"",$G17="6"),_xlfn.RANK.EQ(CD17,$DD$6:$DD$89),"")</f>
        <v/>
      </c>
      <c r="DF17" s="83" t="str">
        <f>IF(IF(DE17&lt;&gt;"",IF(MAX(COUNTIF($DE$6:$DE$89,$DE$6:$DE$89))&gt;1,"x",""),"")&lt;&gt;"",DE17+1,"")</f>
        <v/>
      </c>
      <c r="DG17" s="83" t="str">
        <f>IF(DE17&lt;&gt;"",IF($G17="3",IF(CD17&lt;&gt;"",IF(AND(DE17&lt;=10,CD17&gt;=$DD$92),HLOOKUP(DE17,Points_Table_Modified,IF(DI17&gt;=6,8,DI17+2),FALSE),0),""),IF(CD17&lt;&gt;"",IF(AND(DE17&lt;=10,CD17&gt;=$DD$92),HLOOKUP(DE17,Points_Table,IF(DI17&gt;=6,8,DI17+2),FALSE),0),"")),"")</f>
        <v/>
      </c>
      <c r="DH17" s="86" t="str">
        <f>IF(DF17&lt;&gt;"",AVERAGE(IF(AND($G17="3",DF17&lt;&gt;""),HLOOKUP(DF17,Points_Table_Modified,IF(DI17&gt;=6,8,DI17+2),FALSE),IF(DF17&lt;&gt;"",HLOOKUP(DF17,Points_Table,IF(DI17&gt;=6,8,DI17+2),FALSE),"")),DG17),DG17)</f>
        <v/>
      </c>
      <c r="DI17" s="87">
        <f>VLOOKUP($G17,Entries_D_Event,6,FALSE)</f>
        <v>7</v>
      </c>
      <c r="DJ17" s="83" t="str">
        <f>CONCATENATE(DE17,CZ17,CU17,CP17,CK17,CF17)</f>
        <v/>
      </c>
      <c r="DK17" s="83" t="str">
        <f>IF(DJ17&lt;&gt;"",IF(AND($G17="3",CD17&lt;&gt;""),10,IF(CD17&lt;&gt;"",5,"")),"")</f>
        <v/>
      </c>
      <c r="DL17" s="118">
        <f>_xlfn.NUMBERVALUE(IF(DJ17&lt;&gt;"",CONCATENATE(DH17,DC17,CX17,CS17,CN17,CI17),""))</f>
        <v>0</v>
      </c>
      <c r="DM17" s="56">
        <f>IFERROR(DK17+DL17,0)</f>
        <v>0</v>
      </c>
      <c r="DN17" s="157"/>
      <c r="DO17" s="83" t="str">
        <f>IF(AND($G17="1",DN17&lt;&gt;""),DN17,"")</f>
        <v/>
      </c>
      <c r="DP17" s="83" t="str">
        <f>IF(AND(DN17&lt;&gt;"",$G17="1"),_xlfn.RANK.EQ(DN17,$DO$6:$DO$89),"")</f>
        <v/>
      </c>
      <c r="DQ17" s="83" t="str">
        <f>IF(IF(DP17&lt;&gt;"",IF(MAX(COUNTIF($DP$6:$DP$89,$DP$6:$DP$89))&gt;1,"x",""),"")&lt;&gt;"",DP17+1,"")</f>
        <v/>
      </c>
      <c r="DR17" s="83" t="str">
        <f>IF(DP17&lt;&gt;"",IF($G17="3",IF(DN17&lt;&gt;"",IF(AND(DP17&lt;=10,DN17&gt;=$DO$92),HLOOKUP(DP17,Points_Table_Modified,IF(ES17&gt;=6,8,ES17+2),FALSE),0),""),IF(DN17&lt;&gt;"",IF(AND(DP17&lt;=10,DN17&gt;=$DO$92),HLOOKUP(DP17,Points_Table,IF(ES17&gt;=6,8,ES17+2),FALSE),0),"")),"")</f>
        <v/>
      </c>
      <c r="DS17" s="86" t="str">
        <f>IF(DQ17&lt;&gt;"",AVERAGE(IF(AND($G17="3",DQ17&lt;&gt;""),HLOOKUP(DQ17,Points_Table_Modified,IF(ES17&gt;=6,8,ES17+2),FALSE),IF(DQ17&lt;&gt;"",HLOOKUP(DQ17,Points_Table,IF(ES17&gt;=6,8,ES17+2),FALSE),"")),DR17),DR17)</f>
        <v/>
      </c>
      <c r="DT17" s="85" t="str">
        <f>IF(AND($G17="2",DN17&lt;&gt;""),DN17,"")</f>
        <v/>
      </c>
      <c r="DU17" s="83" t="str">
        <f>IF(AND(DN17&lt;&gt;"",$G17="2"),_xlfn.RANK.EQ(DN17,$DT$6:$DT$89),"")</f>
        <v/>
      </c>
      <c r="DV17" s="83" t="str">
        <f>IF(IF(DU17&lt;&gt;"",IF(MAX(COUNTIF($DU$6:$DU$89,$DU$6:$DU$89))&gt;1,"x",""),"")&lt;&gt;"",DU17+1,"")</f>
        <v/>
      </c>
      <c r="DW17" s="84" t="str">
        <f>IF(DU17&lt;&gt;"",IF($G17="3",IF(DN17&lt;&gt;"",IF(AND(DU17&lt;=10,DN17&gt;=$DT$92),HLOOKUP(DU17,Points_Table_Modified,IF(ES17&gt;=6,8,ES17+2),FALSE),0),""),IF(DN17&lt;&gt;"",IF(AND(DU17&lt;=10,DN17&gt;=$DT$92),HLOOKUP(DU17,Points_Table,IF(ES17&gt;=6,8,ES17+2),FALSE),0),"")),"")</f>
        <v/>
      </c>
      <c r="DX17" s="86" t="str">
        <f>IF(DV17&lt;&gt;"",AVERAGE(IF(AND($G17="3",DV17&lt;&gt;""),HLOOKUP(DV17,Points_Table_Modified,IF(ES17&gt;=6,8,ES17+2),FALSE),IF(DV17&lt;&gt;"",HLOOKUP(DV17,Points_Table,IF(ES17&gt;=6,8,ES17+2),FALSE),"")),DW17),DW17)</f>
        <v/>
      </c>
      <c r="DY17" s="85" t="str">
        <f>IF(AND($G17="3",DN17&lt;&gt;""),DN17,"")</f>
        <v/>
      </c>
      <c r="DZ17" s="83" t="str">
        <f>IF(AND(DN17&lt;&gt;"",$G17="3"),_xlfn.RANK.EQ(DN17,$DY$6:$DY$89),"")</f>
        <v/>
      </c>
      <c r="EA17" s="83" t="str">
        <f>IF(IF(DZ17&lt;&gt;"",IF(MAX(COUNTIF($DZ$6:$DZ$89,$DZ$6:$DZ$89))&gt;1,"x",""),"")&lt;&gt;"",DZ17+1,"")</f>
        <v/>
      </c>
      <c r="EB17" s="83" t="str">
        <f>IF(DZ17&lt;&gt;"",IF($G17="3",IF(DN17&lt;&gt;"",IF(AND(DZ17&lt;=20,DN17&gt;=$DY$92),HLOOKUP(DZ17,Points_Table_Modified,IF(ES17&gt;=6,8,ES17+2),FALSE),0),""),IF(DN17&lt;&gt;"",IF(AND(DZ17&lt;=10,DN17&gt;=$DY$92),HLOOKUP(DZ17,Points_Table,IF(ES17&gt;=6,8,ES17+2),FALSE),0),"")),"")</f>
        <v/>
      </c>
      <c r="EC17" s="86" t="str">
        <f>IF(EA17&lt;&gt;"",AVERAGE(IF(AND($G17="3",EA17&lt;&gt;""),HLOOKUP(EA17,Points_Table_Modified,IF(ES17&gt;=6,8,ES17+2),FALSE),IF(EA17&lt;&gt;"",HLOOKUP(EA17,Points_Table,IF(ES17&gt;=6,8,ES17+2),FALSE),"")),EB17),EB17)</f>
        <v/>
      </c>
      <c r="ED17" s="85" t="str">
        <f>IF(AND($G17="4",DN17&lt;&gt;""),DN17,"")</f>
        <v/>
      </c>
      <c r="EE17" s="83" t="str">
        <f>IF(AND(DN17&lt;&gt;"",G17="4"),_xlfn.RANK.EQ(DN17,$ED$6:$ED$89),"")</f>
        <v/>
      </c>
      <c r="EF17" s="83" t="str">
        <f>IF(IF(EE17&lt;&gt;"",IF(MAX(COUNTIF($EE$6:$EE$89,$EE$6:$EE$89))&gt;1,"x",""),"")&lt;&gt;"",EE17+1,"")</f>
        <v/>
      </c>
      <c r="EG17" s="83" t="str">
        <f>IF(EE17&lt;&gt;"",IF($G17="3",IF(DN17&lt;&gt;"",IF(AND(EE17&lt;=10,DN17&gt;=$ED$92),HLOOKUP(EE17,Points_Table_Modified,IF(ES17&gt;=6,8,ES17+2),FALSE),0),""),IF(DN17&lt;&gt;"",IF(AND(EE17&lt;=10,DN17&gt;=$ED$92),HLOOKUP(EE17,Points_Table,IF(ES17&gt;=6,8,ES17+2),FALSE),0),"")),"")</f>
        <v/>
      </c>
      <c r="EH17" s="86" t="str">
        <f>IF(EF17&lt;&gt;"",AVERAGE(IF(AND($G17="3",EF17&lt;&gt;""),HLOOKUP(EF17,Points_Table_Modified,IF(ES17&gt;=6,8,ES17+2),FALSE),IF(EF17&lt;&gt;"",HLOOKUP(EF17,Points_Table,IF(ES17&gt;=6,8,ES17+2),FALSE),"")),EG17),EG17)</f>
        <v/>
      </c>
      <c r="EI17" s="85" t="str">
        <f>IF(AND($G17="5",DN17&lt;&gt;""),DN17,"")</f>
        <v/>
      </c>
      <c r="EJ17" s="83" t="str">
        <f>IF(AND(DN17&lt;&gt;"",$G17="5"),_xlfn.RANK.EQ(DN17,$EI$6:$EI$89),"")</f>
        <v/>
      </c>
      <c r="EK17" s="83" t="str">
        <f>IF(IF(EJ17&lt;&gt;"",IF(MAX(COUNTIF($EJ$6:$EJ$89,$EJ$6:$EJ$89))&gt;1,"x",""),"")&lt;&gt;"",EJ17+1,"")</f>
        <v/>
      </c>
      <c r="EL17" s="83" t="str">
        <f>IF(EJ17&lt;&gt;"",IF($G17="3",IF(DN17&lt;&gt;"",IF(AND(EJ17&lt;=10,DN17&gt;=$EI$92),HLOOKUP(EJ17,Points_Table_Modified,IF(ES17&gt;=6,8,ES17+2),FALSE),0),""),IF(DN17&lt;&gt;"",IF(AND(EJ17&lt;=10,DN17&gt;=$EI$92),HLOOKUP(EJ17,Points_Table,IF(ES17&gt;=6,8,ES17+2),FALSE),0),"")),"")</f>
        <v/>
      </c>
      <c r="EM17" s="86" t="str">
        <f>IF(EK17&lt;&gt;"",AVERAGE(IF(AND($G17="3",EK17&lt;&gt;""),HLOOKUP(EK17,Points_Table_Modified,IF(ES17&gt;=6,8,ES17+2),FALSE),IF(EK17&lt;&gt;"",HLOOKUP(EK17,Points_Table,IF(ES17&gt;=6,8,ES17+2),FALSE),"")),EL17),EL17)</f>
        <v/>
      </c>
      <c r="EN17" s="85" t="str">
        <f>IF(AND($G17="6",DN17&lt;&gt;""),DN17,"")</f>
        <v/>
      </c>
      <c r="EO17" s="83" t="str">
        <f>IF(AND(DN17&lt;&gt;"",$G17="6"),_xlfn.RANK.EQ(DN17,$EN$6:$EN$89),"")</f>
        <v/>
      </c>
      <c r="EP17" s="83" t="str">
        <f>IF(IF(EO17&lt;&gt;"",IF(MAX(COUNTIF($EO$6:$EO$89,$EO$6:$EO$89))&gt;1,"x",""),"")&lt;&gt;"",EO17+1,"")</f>
        <v/>
      </c>
      <c r="EQ17" s="83" t="str">
        <f>IF(EO17&lt;&gt;"",IF($G17="3",IF(DN17&lt;&gt;"",IF(AND(EO17&lt;=10,DN17&gt;=$EN$92),HLOOKUP(EO17,Points_Table_Modified,IF(ES17&gt;=6,8,ES17+2),FALSE),0),""),IF(DN17&lt;&gt;"",IF(AND(EO17&lt;=10,DN17&gt;=$EN$92),HLOOKUP(EO17,Points_Table,IF(ES17&gt;=6,8,ES17+2),FALSE),0),"")),"")</f>
        <v/>
      </c>
      <c r="ER17" s="86" t="str">
        <f>IF(EP17&lt;&gt;"",AVERAGE(IF(AND($G17="3",EP17&lt;&gt;""),HLOOKUP(EP17,Points_Table_Modified,IF(ES17&gt;=6,8,ES17+2),FALSE),IF(EP17&lt;&gt;"",HLOOKUP(EP17,Points_Table,IF(ES17&gt;=6,8,ES17+2),FALSE),"")),EQ17),EQ17)</f>
        <v/>
      </c>
      <c r="ES17" s="89">
        <f>VLOOKUP($G17,Entries_D_Event,7,FALSE)</f>
        <v>7</v>
      </c>
      <c r="ET17" s="83" t="str">
        <f>CONCATENATE(EO17,EJ17,EE17,DZ17,DU17,DP17)</f>
        <v/>
      </c>
      <c r="EU17" s="156" t="str">
        <f>IF(ET17&lt;&gt;"",IF(AND($G17="3",DN17&lt;&gt;""),10,IF(DN17&lt;&gt;"",5,"")),"")</f>
        <v/>
      </c>
      <c r="EV17" s="118">
        <f>_xlfn.NUMBERVALUE(IF(ET17&lt;&gt;"",CONCATENATE(ER17,EM17,EH17,EC17,DX17,DS17),""))</f>
        <v>0</v>
      </c>
      <c r="EW17" s="56">
        <f>IFERROR(EU17+EV17,0)</f>
        <v>0</v>
      </c>
      <c r="EX17" s="157"/>
      <c r="EY17" s="83" t="str">
        <f>IF(AND($G17="1",EX17&lt;&gt;""),EX17,"")</f>
        <v/>
      </c>
      <c r="EZ17" s="83" t="str">
        <f>IF(AND(EX17&lt;&gt;"",$G17="1"),_xlfn.RANK.EQ(EX17,$EY$6:$EY$89),"")</f>
        <v/>
      </c>
      <c r="FA17" s="83" t="str">
        <f>IF(IF(EZ17&lt;&gt;"",IF(MAX(COUNTIF($EZ$6:$EZ$89,$EZ$6:$EZ$89))&gt;1,"x",""),"")&lt;&gt;"",EZ17+1,"")</f>
        <v/>
      </c>
      <c r="FB17" s="83" t="str">
        <f>IF(EZ17&lt;&gt;"",IF($G17="3",IF(EX17&lt;&gt;"",IF(AND(EZ17&lt;=10,EX17&gt;=$EY$92),HLOOKUP(EZ17,Points_Table_Modified,IF(GC17&gt;=6,8,GC17+2),FALSE),0),""),IF(EX17&lt;&gt;"",IF(AND(EZ17&lt;=10,EX17&gt;=$EY$92),HLOOKUP(EZ17,Points_Table,IF(GC17&gt;=6,8,GC17+2),FALSE),0),"")),"")</f>
        <v/>
      </c>
      <c r="FC17" s="158" t="str">
        <f>IF(FB17&gt;0,IF(FA17&lt;&gt;"",AVERAGE(IF(AND($G17="3",FA17&lt;&gt;""),HLOOKUP(FA17,Points_Table_Modified,IF(GC17&gt;=6,8,GC17+2),FALSE),IF(FA17&lt;&gt;"",HLOOKUP(FA17,Points_Table,IF(GC17&gt;=6,8,GC17+2),FALSE),"")),FB17),FB17),0)</f>
        <v/>
      </c>
      <c r="FD17" s="85" t="str">
        <f>IF(AND($G17="2",EX17&lt;&gt;""),EX17,"")</f>
        <v/>
      </c>
      <c r="FE17" s="83" t="str">
        <f>IF(AND(EX17&lt;&gt;"",$G17="2"),_xlfn.RANK.EQ(EX17,$FD$6:$FD$89),"")</f>
        <v/>
      </c>
      <c r="FF17" s="83" t="str">
        <f>IF(IF(FE17&lt;&gt;"",IF(MAX(COUNTIF($FE$6:$FE$89,$FE$6:$FE$89))&gt;1,"x",""),"")&lt;&gt;"",FE17+1,"")</f>
        <v/>
      </c>
      <c r="FG17" s="84" t="str">
        <f>IF(FE17&lt;&gt;"",IF($G17="3",IF(EX17&lt;&gt;"",IF(AND(FE17&lt;=10,EX17&gt;=$FD$92),HLOOKUP(FE17,Points_Table_Modified,IF(GC17&gt;=6,8,GC17+2),FALSE),0),""),IF(EX17&lt;&gt;"",IF(AND(FE17&lt;=10,EX17&gt;=$FD$92),HLOOKUP(FE17,Points_Table,IF(GC17&gt;=6,8,GC17+2),FALSE),0),"")),"")</f>
        <v/>
      </c>
      <c r="FH17" s="158" t="str">
        <f>IF(FG17&gt;0,IF(FF17&lt;&gt;"",AVERAGE(IF(AND($G17="3",FF17&lt;&gt;""),HLOOKUP(FF17,Points_Table_Modified,IF(GC17&gt;=6,8,GC17+2),FALSE),IF(FF17&lt;&gt;"",HLOOKUP(FF17,Points_Table,IF(GC17&gt;=6,8,GC17+2),FALSE),"")),FG17),FG17),0)</f>
        <v/>
      </c>
      <c r="FI17" s="85" t="str">
        <f>IF(AND($G17="3",EX17&lt;&gt;""),EX17,"")</f>
        <v/>
      </c>
      <c r="FJ17" s="83" t="str">
        <f>IF(AND(EX17&lt;&gt;"",$G17="3"),_xlfn.RANK.EQ(EX17,$FI$6:$FI$89),"")</f>
        <v/>
      </c>
      <c r="FK17" s="83" t="str">
        <f>IF(IF(FJ17&lt;&gt;"",IF(MAX(COUNTIF($FJ$6:$FJ$89,$FJ$6:$FJ$89))&gt;1,"x",""),"")&lt;&gt;"",FJ17+1,"")</f>
        <v/>
      </c>
      <c r="FL17" s="83" t="str">
        <f>IF(FJ17&lt;&gt;"",IF($G17="3",IF(EX17&lt;&gt;"",IF(AND(FJ17&lt;=20,EX17&gt;=$FI$92),HLOOKUP(FJ17,Points_Table_Modified,IF(GC17&gt;=6,8,GC17+2),FALSE),0),""),IF(EX17&lt;&gt;"",IF(AND(FJ17&lt;=10,EX17&gt;=$FI$92),HLOOKUP(FJ17,Points_Table,IF(GC17&gt;=6,8,GC17+2),FALSE),0),"")),"")</f>
        <v/>
      </c>
      <c r="FM17" s="158" t="str">
        <f>IF(FL17&gt;0,IF(FK17&lt;&gt;"",AVERAGE(IF(AND($G17="3",FK17&lt;&gt;""),HLOOKUP(FK17,Points_Table_Modified,IF(GC17&gt;=6,8,GC17+2),FALSE),IF(FK17&lt;&gt;"",HLOOKUP(FK17,Points_Table,IF(GC17&gt;=6,8,GC17+2),FALSE),"")),FL17),FL17),0)</f>
        <v/>
      </c>
      <c r="FN17" s="85" t="str">
        <f>IF(AND($G17="4",EX17&lt;&gt;""),EX17,"")</f>
        <v/>
      </c>
      <c r="FO17" s="83" t="str">
        <f>IF(AND(EX17&lt;&gt;"",G17="4"),_xlfn.RANK.EQ(EX17,$FN$6:$FN$89),"")</f>
        <v/>
      </c>
      <c r="FP17" s="83" t="str">
        <f>IF(IF(FO17&lt;&gt;"",IF(MAX(COUNTIF($FO$6:$FO$89,$FO$6:$FO$89))&gt;1,"x",""),"")&lt;&gt;"",FO17+1,"")</f>
        <v/>
      </c>
      <c r="FQ17" s="83" t="str">
        <f>IF(FO17&lt;&gt;"",IF($G17="3",IF(EX17&lt;&gt;"",IF(AND(FO17&lt;=10,EX17&gt;=$FN$92),HLOOKUP(FO17,Points_Table_Modified,IF(GC17&gt;=6,8,GC17+2),FALSE),0),""),IF(EX17&lt;&gt;"",IF(AND(FO17&lt;=10,EX17&gt;=$FN$92),HLOOKUP(FO17,Points_Table,IF(GC17&gt;=6,8,GC17+2),FALSE),0),"")),"")</f>
        <v/>
      </c>
      <c r="FR17" s="158" t="str">
        <f>IF(FQ17&gt;0,IF(FP17&lt;&gt;"",AVERAGE(IF(AND($G17="3",FP17&lt;&gt;""),HLOOKUP(FP17,Points_Table_Modified,IF(GC17&gt;=6,8,GC17+2),FALSE),IF(FP17&lt;&gt;"",HLOOKUP(FP17,Points_Table,IF(GC17&gt;=6,8,GC17+2),FALSE),"")),FQ17),FQ17),0)</f>
        <v/>
      </c>
      <c r="FS17" s="85" t="str">
        <f>IF(AND($G17="5",EX17&lt;&gt;""),EX17,"")</f>
        <v/>
      </c>
      <c r="FT17" s="83" t="str">
        <f>IF(AND(EX17&lt;&gt;"",$G17="5"),_xlfn.RANK.EQ(EX17,$FS$6:$FS$89),"")</f>
        <v/>
      </c>
      <c r="FU17" s="83" t="str">
        <f>IF(IF(FT17&lt;&gt;"",IF(MAX(COUNTIF($FT$6:$FT$89,$FT$6:$FT$89))&gt;1,"x",""),"")&lt;&gt;"",FT17+1,"")</f>
        <v/>
      </c>
      <c r="FV17" s="83" t="str">
        <f>IF(FT17&lt;&gt;"",IF($G17="3",IF(EX17&lt;&gt;"",IF(AND(FT17&lt;=10,EX17&gt;=$FS$92),HLOOKUP(FT17,Points_Table_Modified,IF(GC17&gt;=6,8,GC17+2),FALSE),0),""),IF(EX17&lt;&gt;"",IF(AND(FT17&lt;=10,EX17&gt;=$FS$92),HLOOKUP(FT17,Points_Table,IF(GC17&gt;=6,8,GC17+2),FALSE),0),"")),"")</f>
        <v/>
      </c>
      <c r="FW17" s="158" t="str">
        <f>IF(FV17&gt;0,IF(FU17&lt;&gt;"",AVERAGE(IF(AND($G17="3",FU17&lt;&gt;""),HLOOKUP(FU17,Points_Table_Modified,IF(GC17&gt;=6,8,GC17+2),FALSE),IF(FU17&lt;&gt;"",HLOOKUP(FU17,Points_Table,IF(GC17&gt;=6,8,GC17+2),FALSE),"")),FV17),FV17),0)</f>
        <v/>
      </c>
      <c r="FX17" s="85" t="str">
        <f>IF(AND($G17="6",EX17&lt;&gt;""),EX17,"")</f>
        <v/>
      </c>
      <c r="FY17" s="83" t="str">
        <f>IF(AND(EX17&lt;&gt;"",$G17="6"),_xlfn.RANK.EQ(EX17,$FX$6:$FX$89),"")</f>
        <v/>
      </c>
      <c r="FZ17" s="83" t="str">
        <f>IF(IF(FY17&lt;&gt;"",IF(MAX(COUNTIF($FY$6:$FY$89,$FY$6:$FY$89))&gt;1,"x",""),"")&lt;&gt;"",FY17+1,"")</f>
        <v/>
      </c>
      <c r="GA17" s="83" t="str">
        <f>IF(FY17&lt;&gt;"",IF($G17="3",IF(EX17&lt;&gt;"",IF(AND(FY17&lt;=10,EX17&gt;=$FX$92),HLOOKUP(FY17,Points_Table_Modified,IF(GC17&gt;=6,8,GC17+2),FALSE),0),""),IF(EX17&lt;&gt;"",IF(AND(FY17&lt;=10,EX17&gt;=$FX$92),HLOOKUP(FY17,Points_Table,IF(GC17&gt;=6,8,GC17+2),FALSE),0),"")),"")</f>
        <v/>
      </c>
      <c r="GB17" s="158" t="str">
        <f>IF(GA17&gt;0,IF(FZ17&lt;&gt;"",AVERAGE(IF(AND($G17="3",FZ17&lt;&gt;""),HLOOKUP(FZ17,Points_Table_Modified,IF(GC17&gt;=6,8,GC17+2),FALSE),IF(FZ17&lt;&gt;"",HLOOKUP(FZ17,Points_Table,IF(GC17&gt;=6,8,GC17+2),FALSE),"")),GA17),GA17),0)</f>
        <v/>
      </c>
      <c r="GC17" s="89">
        <f>VLOOKUP($G17,Entries_D_Event,8,FALSE)</f>
        <v>0</v>
      </c>
      <c r="GD17" s="83" t="str">
        <f>CONCATENATE(FY17,FT17,FO17,FJ17,FE17,EZ17)</f>
        <v/>
      </c>
      <c r="GE17" s="156" t="str">
        <f>IF(GD17&lt;&gt;"",IF(AND($G17="3",EX17&lt;&gt;""),10,IF(EX17&lt;&gt;"",5,"")),"")</f>
        <v/>
      </c>
      <c r="GF17" s="118">
        <f>_xlfn.NUMBERVALUE(IF(GD17&lt;&gt;"",CONCATENATE(GB17,FW17,FR17,FM17,FH17,FC17),""))</f>
        <v>0</v>
      </c>
      <c r="GG17" s="56">
        <f>IFERROR(GE17+GF17,0)</f>
        <v>0</v>
      </c>
      <c r="GH17" s="157"/>
      <c r="GI17" s="83" t="str">
        <f>IF(AND($G17="1",GH17&lt;&gt;""),GH17,"")</f>
        <v/>
      </c>
      <c r="GJ17" s="83" t="str">
        <f>IF(AND(GH17&lt;&gt;"",$G17="1"),_xlfn.RANK.EQ(GH17,$GI$6:$GI$89),"")</f>
        <v/>
      </c>
      <c r="GK17" s="83" t="str">
        <f>IF(IF(GJ17&lt;&gt;"",IF(MAX(COUNTIF($GJ$6:$GJ$89,$GJ$6:$GJ$89))&gt;1,"x",""),"")&lt;&gt;"",GJ17+1,"")</f>
        <v/>
      </c>
      <c r="GL17" s="83" t="str">
        <f>IF(GJ17&lt;&gt;"",IF($G17="3",IF(GH17&lt;&gt;"",IF(AND(GJ17&lt;=10,GH17&gt;=$GI$92),HLOOKUP(GJ17,Points_Table_Modified,IF(HM17&gt;=6,8,HM17+2),FALSE),0),""),IF(GH17&lt;&gt;"",IF(AND(GJ17&lt;=10,GH17&gt;=$GI$92),HLOOKUP(GJ17,Points_Table,IF(HM17&gt;=6,8,HM17+2),FALSE),0),"")),"")</f>
        <v/>
      </c>
      <c r="GM17" s="86" t="str">
        <f>IF(GK17&lt;&gt;"",AVERAGE(IF(AND($G17="3",GK17&lt;&gt;""),HLOOKUP(GK17,Points_Table_Modified,IF(HM17&gt;=6,8,HM17+2),FALSE),IF(GK17&lt;&gt;"",HLOOKUP(GK17,Points_Table,IF(HM17&gt;=6,8,HM17+2),FALSE),"")),GL17),GL17)</f>
        <v/>
      </c>
      <c r="GN17" s="85" t="str">
        <f>IF(AND($G17="2",GH17&lt;&gt;""),GH17,"")</f>
        <v/>
      </c>
      <c r="GO17" s="83" t="str">
        <f>IF(AND(GH17&lt;&gt;"",$G17="2"),_xlfn.RANK.EQ(GH17,$GN$6:$GN$89),"")</f>
        <v/>
      </c>
      <c r="GP17" s="83" t="str">
        <f>IF(IF(GO17&lt;&gt;"",IF(MAX(COUNTIF($GO$6:$GO$89,$GO$6:$GO$89))&gt;1,"x",""),"")&lt;&gt;"",GO17+1,"")</f>
        <v/>
      </c>
      <c r="GQ17" s="84" t="str">
        <f>IF(GO17&lt;&gt;"",IF($G17="3",IF(GH17&lt;&gt;"",IF(AND(GO17&lt;=10,GH17&gt;=$GN$92),HLOOKUP(GO17,Points_Table_Modified,IF(HM17&gt;=6,8,HM17+2),FALSE),0),""),IF(GH17&lt;&gt;"",IF(AND(GO17&lt;=10,GH17&gt;=$GN$92),HLOOKUP(GO17,Points_Table,IF(HM17&gt;=6,8,HM17+2),FALSE),0),"")),"")</f>
        <v/>
      </c>
      <c r="GR17" s="86" t="str">
        <f>IF(GP17&lt;&gt;"",AVERAGE(IF(AND($G17="3",GP17&lt;&gt;""),HLOOKUP(GP17,Points_Table_Modified,IF(HM17&gt;=6,8,HM17+2),FALSE),IF(GP17&lt;&gt;"",HLOOKUP(GP17,Points_Table,IF(HM17&gt;=6,8,HM17+2),FALSE),"")),GQ17),GQ17)</f>
        <v/>
      </c>
      <c r="GS17" s="85" t="str">
        <f>IF(AND($G17="3",GH17&lt;&gt;""),GH17,"")</f>
        <v/>
      </c>
      <c r="GT17" s="83" t="str">
        <f>IF(AND(GH17&lt;&gt;"",$G17="3"),_xlfn.RANK.EQ(GH17,$GS$6:$GS$89),"")</f>
        <v/>
      </c>
      <c r="GU17" s="83" t="str">
        <f>IF(IF(GT17&lt;&gt;"",IF(MAX(COUNTIF($GT$6:$GT$89,$GT$6:$GT$89))&gt;1,"x",""),"")&lt;&gt;"",GT17+1,"")</f>
        <v/>
      </c>
      <c r="GV17" s="83" t="str">
        <f>IF(GT17&lt;&gt;"",IF($G17="3",IF(GH17&lt;&gt;"",IF(AND(GT17&lt;=20,GH17&gt;=$GS$92),HLOOKUP(GT17,Points_Table_Modified,IF(HM17&gt;=6,8,HM17+2),FALSE),0),""),IF(GH17&lt;&gt;"",IF(AND(GT17&lt;=10,GH17&gt;=$GS$92),HLOOKUP(GT17,Points_Table,IF(HM17&gt;=6,8,HM17+2),FALSE),0),"")),"")</f>
        <v/>
      </c>
      <c r="GW17" s="86" t="str">
        <f>IF(GU17&lt;&gt;"",AVERAGE(IF(AND($G17="3",GU17&lt;&gt;""),HLOOKUP(GU17,Points_Table_Modified,IF(HM17&gt;=6,8,HM17+2),FALSE),IF(GU17&lt;&gt;"",HLOOKUP(GU17,Points_Table,IF(HM17&gt;=6,8,HM17+2),FALSE),"")),GV17),GV17)</f>
        <v/>
      </c>
      <c r="GX17" s="85" t="str">
        <f>IF(AND($G17="4",GH17&lt;&gt;""),GH17,"")</f>
        <v/>
      </c>
      <c r="GY17" s="83" t="str">
        <f>IF(AND($GH17&lt;&gt;"",G17="4"),_xlfn.RANK.EQ(GH17,$GX$6:$GX$89),"")</f>
        <v/>
      </c>
      <c r="GZ17" s="83" t="str">
        <f>IF(IF(GY17&lt;&gt;"",IF(MAX(COUNTIF($GY$6:$GY$89,$GY$6:$GY$89))&gt;1,"x",""),"")&lt;&gt;"",GY17+1,"")</f>
        <v/>
      </c>
      <c r="HA17" s="83" t="str">
        <f>IF(GY17&lt;&gt;"",IF($G17="3",IF(GH17&lt;&gt;"",IF(AND(GY17&lt;=10,GH17&gt;=$GX$92),HLOOKUP(GY17,Points_Table_Modified,IF(HM17&gt;=6,8,HM17+2),FALSE),0),""),IF(GH17&lt;&gt;"",IF(AND(GY17&lt;=10,GH17&gt;=$GX$92),HLOOKUP(GY17,Points_Table,IF(HM17&gt;=6,8,HM17+2),FALSE),0),"")),"")</f>
        <v/>
      </c>
      <c r="HB17" s="86" t="str">
        <f>IF(GZ17&lt;&gt;"",AVERAGE(IF(AND($G17="3",GZ17&lt;&gt;""),HLOOKUP(GZ17,Points_Table_Modified,IF(HM17&gt;=6,8,HM17+2),FALSE),IF(GZ17&lt;&gt;"",HLOOKUP(GZ17,Points_Table,IF(HM17&gt;=6,8,HM17+2),FALSE),"")),HA17),HA17)</f>
        <v/>
      </c>
      <c r="HC17" s="85" t="str">
        <f>IF(AND($G17="5",GH17&lt;&gt;""),GH17,"")</f>
        <v/>
      </c>
      <c r="HD17" s="83" t="str">
        <f>IF(AND(GH17&lt;&gt;"",$G17="5"),_xlfn.RANK.EQ(GH17,$HC$6:$HC$89),"")</f>
        <v/>
      </c>
      <c r="HE17" s="83" t="str">
        <f>IF(IF(HD17&lt;&gt;"",IF(MAX(COUNTIF($HD$6:$HD$89,$HD$6:$HD$89))&gt;1,"x",""),"")&lt;&gt;"",HD17+1,"")</f>
        <v/>
      </c>
      <c r="HF17" s="83" t="str">
        <f>IF(HD17&lt;&gt;"",IF($G17="3",IF(GH17&lt;&gt;"",IF(AND(HD17&lt;=10,GH17&gt;=$HC$92),HLOOKUP(HD17,Points_Table_Modified,IF(HM17&gt;=6,8,HM17+2),FALSE),0),""),IF(GH17&lt;&gt;"",IF(AND(HD17&lt;=10,GH17&gt;=$HC$92),HLOOKUP(HD17,Points_Table,IF(HM17&gt;=6,8,HM17+2),FALSE),0),"")),"")</f>
        <v/>
      </c>
      <c r="HG17" s="86" t="str">
        <f>IF(HE17&lt;&gt;"",AVERAGE(IF(AND($G17="3",HE17&lt;&gt;""),HLOOKUP(HE17,Points_Table_Modified,IF(HM17&gt;=6,8,HM17+2),FALSE),IF(HE17&lt;&gt;"",HLOOKUP(HE17,Points_Table,IF(HM17&gt;=6,8,HM17+2),FALSE),"")),HF17),HF17)</f>
        <v/>
      </c>
      <c r="HH17" s="85" t="str">
        <f>IF(AND($G17="6",GH17&lt;&gt;""),GH17,"")</f>
        <v/>
      </c>
      <c r="HI17" s="83" t="str">
        <f>IF(AND(GH17&lt;&gt;"",$G17="6"),_xlfn.RANK.EQ(GH17,$HH$6:$HH$89),"")</f>
        <v/>
      </c>
      <c r="HJ17" s="83" t="str">
        <f>IF(IF(HI17&lt;&gt;"",IF(MAX(COUNTIF($HI$6:$HI$89,$HI$6:$HI$89))&gt;1,"x",""),"")&lt;&gt;"",HI17+1,"")</f>
        <v/>
      </c>
      <c r="HK17" s="83" t="str">
        <f>IF(HI17&lt;&gt;"",IF($G17="3",IF(GH17&lt;&gt;"",IF(AND(HI17&lt;=10,GH17&gt;=$HH$92),HLOOKUP(HI17,Points_Table_Modified,IF(HM17&gt;=6,8,HM17+2),FALSE),0),""),IF(GH17&lt;&gt;"",IF(AND(HI17&lt;=10,GH17&gt;=$HH$92),HLOOKUP(HI17,Points_Table,IF(HM17&gt;=6,8,HM17+2),FALSE),0),"")),"")</f>
        <v/>
      </c>
      <c r="HL17" s="86" t="str">
        <f>IF(HJ17&lt;&gt;"",AVERAGE(IF(AND($G17="3",HJ17&lt;&gt;""),HLOOKUP(HJ17,Points_Table_Modified,IF(HM17&gt;=6,8,HM17+2),FALSE),IF(HJ17&lt;&gt;"",HLOOKUP(HJ17,Points_Table,IF(HM17&gt;=6,8,HM17+2),FALSE),"")),HK17),HK17)</f>
        <v/>
      </c>
      <c r="HM17" s="89">
        <f>VLOOKUP($G17,Entries_D_Event,9,FALSE)</f>
        <v>0</v>
      </c>
      <c r="HN17" s="83" t="str">
        <f>CONCATENATE(HI17,HD17,GY17,GT17,GO17,GJ17)</f>
        <v/>
      </c>
      <c r="HO17" s="156" t="str">
        <f>IF(HN17&lt;&gt;"",IF(AND($G17="3",GH17&lt;&gt;""),10,IF(GH17&lt;&gt;"",5,"")),"")</f>
        <v/>
      </c>
      <c r="HP17" s="118">
        <f>_xlfn.NUMBERVALUE(IF(HN17&lt;&gt;"",CONCATENATE(HL17,HG17,HB17,GW17,GR17,GM17),""))</f>
        <v>0</v>
      </c>
      <c r="HQ17" s="56">
        <f>IFERROR(HO17+HP17,0)</f>
        <v>0</v>
      </c>
      <c r="HR17" s="157"/>
      <c r="HS17" s="83" t="str">
        <f>IF(AND($G17="1",HR17&lt;&gt;""),HR17,"")</f>
        <v/>
      </c>
      <c r="HT17" s="83" t="str">
        <f>IF(AND(HR17&lt;&gt;"",$G17="1"),_xlfn.RANK.EQ(HR17,$HS$6:$HS$89),"")</f>
        <v/>
      </c>
      <c r="HU17" s="83" t="str">
        <f>IF(IF(HT17&lt;&gt;"",IF(MAX(COUNTIF($HT$6:$HT$89,$HT$6:$HT$89))&gt;1,"x",""),"")&lt;&gt;"",HT17+1,"")</f>
        <v/>
      </c>
      <c r="HV17" s="83" t="str">
        <f>IF(HT17&lt;&gt;"",IF($G17="3",IF(HR17&lt;&gt;"",IF(AND(HT17&lt;=10,HR17&gt;=$HS$92),HLOOKUP(HT17,Points_Table_Modified,IF(IW17&gt;=6,8,IW17+2),FALSE),0),""),IF(HR17&lt;&gt;"",IF(AND(HT17&lt;=10,HR17&gt;=$HS$92),HLOOKUP(HT17,Points_Table,IF(IW17&gt;=6,8,IW17+2),FALSE),0),"")),"")</f>
        <v/>
      </c>
      <c r="HW17" s="86" t="str">
        <f>IF(HU17&lt;&gt;"",AVERAGE(IF(AND($G17="3",HU17&lt;&gt;""),HLOOKUP(HU17,Points_Table_Modified,IF(IW17&gt;=6,8,IW17+2),FALSE),IF(HU17&lt;&gt;"",HLOOKUP(HU17,Points_Table,IF(IW17&gt;=6,8,IW17+2),FALSE),"")),HV17),HV17)</f>
        <v/>
      </c>
      <c r="HX17" s="85" t="str">
        <f>IF(AND($G17="2",HR17&lt;&gt;""),HR17,"")</f>
        <v/>
      </c>
      <c r="HY17" s="83" t="str">
        <f>IF(AND(HR17&lt;&gt;"",$G17="2"),_xlfn.RANK.EQ(HR17,$HX$6:$HX$89),"")</f>
        <v/>
      </c>
      <c r="HZ17" s="83" t="str">
        <f>IF(IF(HY17&lt;&gt;"",IF(MAX(COUNTIF($HY$6:$HY$89,$HY$6:$HY$89))&gt;1,"x",""),"")&lt;&gt;"",HY17+1,"")</f>
        <v/>
      </c>
      <c r="IA17" s="84" t="str">
        <f>IF(HY17&lt;&gt;"",IF($G17="3",IF(HR17&lt;&gt;"",IF(AND(HY17&lt;=10,HR17&gt;=$HX$92),HLOOKUP(HY17,Points_Table_Modified,IF(IW17&gt;=6,8,IW17+2),FALSE),0),""),IF(HR17&lt;&gt;"",IF(AND(HY17&lt;=10,HR17&gt;=$HX$92),HLOOKUP(HY17,Points_Table,IF(IW17&gt;=6,8,IW17+2),FALSE),0),"")),"")</f>
        <v/>
      </c>
      <c r="IB17" s="86" t="str">
        <f>IF(HZ17&lt;&gt;"",AVERAGE(IF(AND($G17="3",HZ17&lt;&gt;""),HLOOKUP(HZ17,Points_Table_Modified,IF(IW17&gt;=6,8,IW17+2),FALSE),IF(HZ17&lt;&gt;"",HLOOKUP(HZ17,Points_Table,IF(IW17&gt;=6,8,IW17+2),FALSE),"")),IA17),IA17)</f>
        <v/>
      </c>
      <c r="IC17" s="85" t="str">
        <f>IF(AND($G17="3",HR17&lt;&gt;""),HR17,"")</f>
        <v/>
      </c>
      <c r="ID17" s="83" t="str">
        <f>IF(AND(HR17&lt;&gt;"",$G17="3"),_xlfn.RANK.EQ(HR17,$IC$6:$IC$89),"")</f>
        <v/>
      </c>
      <c r="IE17" s="83" t="str">
        <f>IF(IF(ID17&lt;&gt;"",IF(MAX(COUNTIF($ID$6:$ID$89,$ID$6:$ID$89))&gt;1,"x",""),"")&lt;&gt;"",ID17+1,"")</f>
        <v/>
      </c>
      <c r="IF17" s="83" t="str">
        <f>IF(ID17&lt;&gt;"",IF($G17="3",IF(HR17&lt;&gt;"",IF(AND(ID17&lt;=20,HR17&gt;=$IC$92),HLOOKUP(ID17,Points_Table_Modified,IF(IW17&gt;=6,8,IW17+2),FALSE),0),""),IF(HR17&lt;&gt;"",IF(AND(ID17&lt;=10,HR17&gt;=$IC$92),HLOOKUP(ID17,Points_Table,IF(IW17&gt;=6,8,IW17+2),FALSE),0),"")),"")</f>
        <v/>
      </c>
      <c r="IG17" s="86" t="str">
        <f>IF(IE17&lt;&gt;"",AVERAGE(IF(AND($G17="3",IE17&lt;&gt;""),HLOOKUP(IE17,Points_Table_Modified,IF(IW17&gt;=6,8,IW17+2),FALSE),IF(IE17&lt;&gt;"",HLOOKUP(IE17,Points_Table,IF(IW17&gt;=6,8,IW17+2),FALSE),"")),IF17),IF17)</f>
        <v/>
      </c>
      <c r="IH17" s="85" t="str">
        <f>IF(AND($G17="4",HR17&lt;&gt;""),HR17,"")</f>
        <v/>
      </c>
      <c r="II17" s="83" t="str">
        <f>IF(AND(HR17&lt;&gt;"",G17="4"),_xlfn.RANK.EQ(HR17,$IH$6:$IH$89),"")</f>
        <v/>
      </c>
      <c r="IJ17" s="83" t="str">
        <f>IF(IF(II17&lt;&gt;"",IF(MAX(COUNTIF($II$6:$II$89,$II$6:$II$89))&gt;1,"x",""),"")&lt;&gt;"",II17+1,"")</f>
        <v/>
      </c>
      <c r="IK17" s="83" t="str">
        <f>IF(II17&lt;&gt;"",IF($G17="3",IF(HR17&lt;&gt;"",IF(AND(II17&lt;=10,HR17&gt;=$IH$92),HLOOKUP(II17,Points_Table_Modified,IF(IW17&gt;=6,8,IW17+2),FALSE),0),""),IF(HR17&lt;&gt;"",IF(AND(II17&lt;=10,HR17&gt;=$IH$92),HLOOKUP(II17,Points_Table,IF(IW17&gt;=6,8,IW17+2),FALSE),0),"")),"")</f>
        <v/>
      </c>
      <c r="IL17" s="86" t="str">
        <f>IF(IJ17&lt;&gt;"",AVERAGE(IF(AND($G17="3",IJ17&lt;&gt;""),HLOOKUP(IJ17,Points_Table_Modified,IF(IW17&gt;=6,8,IW17+2),FALSE),IF(IJ17&lt;&gt;"",HLOOKUP(IJ17,Points_Table,IF(IW17&gt;=6,8,IW17+2),FALSE),"")),IK17),IK17)</f>
        <v/>
      </c>
      <c r="IM17" s="85" t="str">
        <f>IF(AND($G17="5",HR17&lt;&gt;""),HR17,"")</f>
        <v/>
      </c>
      <c r="IN17" s="83" t="str">
        <f>IF(AND(HR17&lt;&gt;"",$G17="5"),_xlfn.RANK.EQ(HR17,$IM$6:$IM$89),"")</f>
        <v/>
      </c>
      <c r="IO17" s="83" t="str">
        <f>IF(IF(IN17&lt;&gt;"",IF(MAX(COUNTIF($IN$6:$IN$89,$IN$6:$IN$89))&gt;1,"x",""),"")&lt;&gt;"",IN17+1,"")</f>
        <v/>
      </c>
      <c r="IP17" s="83" t="str">
        <f>IF(IN17&lt;&gt;"",IF($G17="3",IF(HR17&lt;&gt;"",IF(AND(IN17&lt;=10,HR17&gt;=$IM$92),HLOOKUP(IN17,Points_Table_Modified,IF(IW17&gt;=6,8,IW17+2),FALSE),0),""),IF(HR17&lt;&gt;"",IF(AND(IN17&lt;=10,HR17&gt;=$IM$92),HLOOKUP(IN17,Points_Table,IF(IW17&gt;=6,8,IW17+2),FALSE),0),"")),"")</f>
        <v/>
      </c>
      <c r="IQ17" s="86" t="str">
        <f>IF(IO17&lt;&gt;"",AVERAGE(IF(AND($G17="3",IO17&lt;&gt;""),HLOOKUP(IO17,Points_Table_Modified,IF(IW17&gt;=6,8,IW17+2),FALSE),IF(IO17&lt;&gt;"",HLOOKUP(IO17,Points_Table,IF(IW17&gt;=6,8,IW17+2),FALSE),"")),IP17),IP17)</f>
        <v/>
      </c>
      <c r="IR17" s="85" t="str">
        <f>IF(AND($G17="6",HR17&lt;&gt;""),HR17,"")</f>
        <v/>
      </c>
      <c r="IS17" s="83" t="str">
        <f>IF(AND(HR17&lt;&gt;"",$G17="6"),_xlfn.RANK.EQ(HR17,$IR$6:$IR$89),"")</f>
        <v/>
      </c>
      <c r="IT17" s="83" t="str">
        <f>IF(IF(IS17&lt;&gt;"",IF(MAX(COUNTIF($IS$6:$IS$89,$IS$6:$IS$89))&gt;1,"x",""),"")&lt;&gt;"",IS17+1,"")</f>
        <v/>
      </c>
      <c r="IU17" s="83" t="str">
        <f>IF(IS17&lt;&gt;"",IF($G17="3",IF(HR17&lt;&gt;"",IF(AND(IS17&lt;=10,HR17&gt;=$IR$92),HLOOKUP(IS17,Points_Table_Modified,IF(IW17&gt;=6,8,IW17+2),FALSE),0),""),IF(HR17&lt;&gt;"",IF(AND(IS17&lt;=10,HR17&gt;=$IR$92),HLOOKUP(IS17,Points_Table,IF(IW17&gt;=6,8,IW17+2),FALSE),0),"")),"")</f>
        <v/>
      </c>
      <c r="IV17" s="86" t="str">
        <f>IF(IT17&lt;&gt;"",AVERAGE(IF(AND($G17="3",IT17&lt;&gt;""),HLOOKUP(IT17,Points_Table_Modified,IF(IW17&gt;=6,8,IW17+2),FALSE),IF(IT17&lt;&gt;"",HLOOKUP(IT17,Points_Table,IF(IW17&gt;=6,8,IW17+2),FALSE),"")),IU17),IU17)</f>
        <v/>
      </c>
      <c r="IW17" s="89">
        <f>VLOOKUP($G17,Entries_D_Event,10,FALSE)</f>
        <v>0</v>
      </c>
      <c r="IX17" s="83" t="str">
        <f>CONCATENATE(IS17,IN17,II17,ID17,HY17,HT17)</f>
        <v/>
      </c>
      <c r="IY17" s="156" t="str">
        <f>IF(IX17&lt;&gt;"",IF(AND($G17="3",HR17&lt;&gt;""),10,IF(HR17&lt;&gt;"",5,"")),"")</f>
        <v/>
      </c>
      <c r="IZ17" s="83">
        <f>_xlfn.NUMBERVALUE(IF(IX17&lt;&gt;"",CONCATENATE(IV17,IQ17,IL17,IG17,IB17,HW17),""))</f>
        <v>0</v>
      </c>
      <c r="JA17" s="56">
        <f>IFERROR(IY17+IZ17,0)</f>
        <v>0</v>
      </c>
      <c r="JB17" s="157"/>
      <c r="JC17" s="83" t="str">
        <f>IF(AND($G17="1",JB17&lt;&gt;""),JB17,"")</f>
        <v/>
      </c>
      <c r="JD17" s="83" t="str">
        <f>IF(AND(JB17&lt;&gt;"",$G17="1"),_xlfn.RANK.EQ(JB17,$JC$6:$JC$89),"")</f>
        <v/>
      </c>
      <c r="JE17" s="83" t="str">
        <f>IF(IF(JD17&lt;&gt;"",IF(MAX(COUNTIF($JD$6:$JD$89,$JD$6:$JD$89))&gt;1,"x",""),"")&lt;&gt;"",JD17+1,"")</f>
        <v/>
      </c>
      <c r="JF17" s="83" t="str">
        <f>IF(JD17&lt;&gt;"",IF($G17="3",IF(JB17&lt;&gt;"",IF(AND(JD17&lt;=10,JB17&gt;=$JC$92),HLOOKUP(JD17,Points_Table_Modified,IF(KG17&gt;=6,8,KG17+2),FALSE),0),""),IF(JB17&lt;&gt;"",IF(AND(JD17&lt;=10,JB17&gt;=$JC$92),HLOOKUP(JD17,Points_Table,IF(KG17&gt;=6,8,KG17+2),FALSE),0),"")),"")</f>
        <v/>
      </c>
      <c r="JG17" s="86" t="str">
        <f>IF(JE17&lt;&gt;"",AVERAGE(IF(AND($G17="3",JE17&lt;&gt;""),HLOOKUP(JE17,Points_Table_Modified,IF(KG17&gt;=6,8,KG17+2),FALSE),IF(JE17&lt;&gt;"",HLOOKUP(JE17,Points_Table,IF(KG17&gt;=6,8,KG17+2),FALSE),"")),JF17),JF17)</f>
        <v/>
      </c>
      <c r="JH17" s="85" t="str">
        <f>IF(AND($G17="2",JB17&lt;&gt;""),JB17,"")</f>
        <v/>
      </c>
      <c r="JI17" s="83" t="str">
        <f>IF(AND(JB17&lt;&gt;"",$G17="2"),_xlfn.RANK.EQ(JB17,$JH$6:$JH$89),"")</f>
        <v/>
      </c>
      <c r="JJ17" s="83" t="str">
        <f>IF(IF(JI17&lt;&gt;"",IF(MAX(COUNTIF($JI$6:$JI$89,$JI$6:$JI$89))&gt;1,"x",""),"")&lt;&gt;"",JI17+1,"")</f>
        <v/>
      </c>
      <c r="JK17" s="84" t="str">
        <f>IF(JI17&lt;&gt;"",IF($G17="3",IF(JB17&lt;&gt;"",IF(AND(JI17&lt;=10,JB17&gt;=$JH$92),HLOOKUP(JI17,Points_Table_Modified,IF(KG17&gt;=6,8,KG17+2),FALSE),0),""),IF(JB17&lt;&gt;"",IF(AND(JI17&lt;=10,JB17&gt;=$JH$92),HLOOKUP(JI17,Points_Table,IF(KG17&gt;=6,8,KG17+2),FALSE),0),"")),"")</f>
        <v/>
      </c>
      <c r="JL17" s="86" t="str">
        <f>IF(JJ17&lt;&gt;"",AVERAGE(IF(AND($G17="3",JJ17&lt;&gt;""),HLOOKUP(JJ17,Points_Table_Modified,IF(KG17&gt;=6,8,KG17+2),FALSE),IF(JJ17&lt;&gt;"",HLOOKUP(JJ17,Points_Table,IF(KG17&gt;=6,8,KG17+2),FALSE),"")),JK17),JK17)</f>
        <v/>
      </c>
      <c r="JM17" s="85" t="str">
        <f>IF(AND($G17="3",JB17&lt;&gt;""),JB17,"")</f>
        <v/>
      </c>
      <c r="JN17" s="83" t="str">
        <f>IF(AND(JB17&lt;&gt;"",$G17="3"),_xlfn.RANK.EQ(JB17,$JM$6:$JM$89),"")</f>
        <v/>
      </c>
      <c r="JO17" s="83" t="str">
        <f>IF(IF(JN17&lt;&gt;"",IF(MAX(COUNTIF($JN$6:$JN$89,$JN$6:$JN$89))&gt;1,"x",""),"")&lt;&gt;"",JN17+1,"")</f>
        <v/>
      </c>
      <c r="JP17" s="83" t="str">
        <f>IF(JN17&lt;&gt;"",IF($G17="3",IF(JB17&lt;&gt;"",IF(AND(JN17&lt;=20,JB17&gt;=$JM$92),HLOOKUP(JN17,Points_Table_Modified,IF(KG17&gt;=6,8,KG17+2),FALSE),0),""),IF(JB17&lt;&gt;"",IF(AND(JN17&lt;=10,JB17&gt;=$JM$92),HLOOKUP(JN17,Points_Table,IF(KG17&gt;=6,8,KG17+2),FALSE),0),"")),"")</f>
        <v/>
      </c>
      <c r="JQ17" s="86" t="str">
        <f>IF(JO17&lt;&gt;"",AVERAGE(IF(AND($G17="3",JO17&lt;&gt;""),HLOOKUP(JO17,Points_Table_Modified,IF(KG17&gt;=6,8,KG17+2),FALSE),IF(JO17&lt;&gt;"",HLOOKUP(JO17,Points_Table,IF(KG17&gt;=6,8,KG17+2),FALSE),"")),JP17),JP17)</f>
        <v/>
      </c>
      <c r="JR17" s="85" t="str">
        <f>IF(AND($G17="4",JB17&lt;&gt;""),JB17,"")</f>
        <v/>
      </c>
      <c r="JS17" s="83" t="str">
        <f>IF(AND(JB17&lt;&gt;"",G17="4"),_xlfn.RANK.EQ(JB17,$JR$6:$JR$89),"")</f>
        <v/>
      </c>
      <c r="JT17" s="83" t="str">
        <f>IF(IF(JS17&lt;&gt;"",IF(MAX(COUNTIF($JS$6:$JS$89,$JS$6:$JS$89))&gt;1,"x",""),"")&lt;&gt;"",JS17+1,"")</f>
        <v/>
      </c>
      <c r="JU17" s="83" t="str">
        <f>IF(JS17&lt;&gt;"",IF($G17="3",IF(JB17&lt;&gt;"",IF(AND(JS17&lt;=10,JB17&gt;=$JR$92),HLOOKUP(JS17,Points_Table_Modified,IF(KG17&gt;=6,8,KG17+2),FALSE),0),""),IF(JB17&lt;&gt;"",IF(AND(JS17&lt;=10,JB17&gt;=$JR$92),HLOOKUP(JS17,Points_Table,IF(KG17&gt;=6,8,KG17+2),FALSE),0),"")),"")</f>
        <v/>
      </c>
      <c r="JV17" s="86" t="str">
        <f>IF(JT17&lt;&gt;"",AVERAGE(IF(AND($G17="3",JT17&lt;&gt;""),HLOOKUP(JT17,Points_Table_Modified,IF(KG17&gt;=6,8,KG17+2),FALSE),IF(JT17&lt;&gt;"",HLOOKUP(JT17,Points_Table,IF(KG17&gt;=6,8,KG17+2),FALSE),"")),JU17),JU17)</f>
        <v/>
      </c>
      <c r="JW17" s="85" t="str">
        <f>IF(AND($G17="5",JB17&lt;&gt;""),JB17,"")</f>
        <v/>
      </c>
      <c r="JX17" s="83" t="str">
        <f>IF(AND(JB17&lt;&gt;"",$G17="5"),_xlfn.RANK.EQ(JB17,$JW$6:$JW$89),"")</f>
        <v/>
      </c>
      <c r="JY17" s="83" t="str">
        <f>IF(IF(JX17&lt;&gt;"",IF(MAX(COUNTIF($JX$6:$JX$89,$JX$6:$JX$89))&gt;1,"x",""),"")&lt;&gt;"",JX17+1,"")</f>
        <v/>
      </c>
      <c r="JZ17" s="83" t="str">
        <f>IF(JX17&lt;&gt;"",IF($G17="3",IF(JB17&lt;&gt;"",IF(AND(JX17&lt;=10,JB17&gt;=$JW$92),HLOOKUP(JX17,Points_Table_Modified,IF(KG17&gt;=6,8,KG17+2),FALSE),0),""),IF(JB17&lt;&gt;"",IF(AND(JX17&lt;=10,JB17&gt;=$JW$92),HLOOKUP(JX17,Points_Table,IF(KG17&gt;=6,8,KG17+2),FALSE),0),"")),"")</f>
        <v/>
      </c>
      <c r="KA17" s="86" t="str">
        <f>IF(JY17&lt;&gt;"",AVERAGE(IF(AND($G17="3",JY17&lt;&gt;""),HLOOKUP(JY17,Points_Table_Modified,IF(KG17&gt;=6,8,KG17+2),FALSE),IF(JY17&lt;&gt;"",HLOOKUP(JY17,Points_Table,IF(KG17&gt;=6,8,KG17+2),FALSE),"")),JZ17),JZ17)</f>
        <v/>
      </c>
      <c r="KB17" s="85" t="str">
        <f>IF(AND($G17="6",JB17&lt;&gt;""),JB17,"")</f>
        <v/>
      </c>
      <c r="KC17" s="83" t="str">
        <f>IF(AND(JB17&lt;&gt;"",$G17="6"),_xlfn.RANK.EQ(JB17,$KB$6:$KB$89),"")</f>
        <v/>
      </c>
      <c r="KD17" s="83" t="str">
        <f>IF(IF(KC17&lt;&gt;"",IF(MAX(COUNTIF($KC$6:$KC$89,$KC$6:$KC$89))&gt;1,"x",""),"")&lt;&gt;"",KC17+1,"")</f>
        <v/>
      </c>
      <c r="KE17" s="83" t="str">
        <f>IF(KC17&lt;&gt;"",IF($G17="3",IF(JB17&lt;&gt;"",IF(AND(KC17&lt;=10,JB17&gt;=$KB$92),HLOOKUP(KC17,Points_Table_Modified,IF(KG17&gt;=6,8,KG17+2),FALSE),0),""),IF(JB17&lt;&gt;"",IF(AND(KC17&lt;=10,JB17&gt;=$KB$92),HLOOKUP(KC17,Points_Table,IF(KG17&gt;=6,8,KG17+2),FALSE),0),"")),"")</f>
        <v/>
      </c>
      <c r="KF17" s="86" t="str">
        <f>IF(KD17&lt;&gt;"",AVERAGE(IF(AND($G17="3",KD17&lt;&gt;""),HLOOKUP(KD17,Points_Table_Modified,IF(KG17&gt;=6,8,KG17+2),FALSE),IF(KD17&lt;&gt;"",HLOOKUP(KD17,Points_Table,IF(KG17&gt;=6,8,KG17+2),FALSE),"")),KE17),KE17)</f>
        <v/>
      </c>
      <c r="KG17" s="89">
        <f>VLOOKUP($G17,Entries_D_Event,11,FALSE)</f>
        <v>0</v>
      </c>
      <c r="KH17" s="83" t="str">
        <f>CONCATENATE(KC17,JX17,JS17,JN17,JI17,JD17)</f>
        <v/>
      </c>
      <c r="KI17" s="156" t="str">
        <f>IF(KH17&lt;&gt;"",IF(AND($G17="3",JB17&lt;&gt;""),10,IF(JB17&lt;&gt;"",5,"")),"")</f>
        <v/>
      </c>
      <c r="KJ17" s="118">
        <f>_xlfn.NUMBERVALUE(IF(KH17&lt;&gt;"",CONCATENATE(KF17,KA17,JV17,JQ17,JL17,JG17),""))</f>
        <v>0</v>
      </c>
      <c r="KK17" s="56">
        <f>IFERROR(KI17+KJ17,0)</f>
        <v>0</v>
      </c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</row>
    <row r="18" spans="1:358" s="1" customFormat="1" x14ac:dyDescent="0.25">
      <c r="A18" s="35"/>
      <c r="B18" s="45">
        <v>13</v>
      </c>
      <c r="C18" s="46" t="s">
        <v>40</v>
      </c>
      <c r="D18" s="47" t="s">
        <v>101</v>
      </c>
      <c r="E18" s="50">
        <v>7661</v>
      </c>
      <c r="F18" s="109">
        <v>210</v>
      </c>
      <c r="G18" s="49" t="s">
        <v>57</v>
      </c>
      <c r="H18" s="50" t="str">
        <f>VLOOKUP($G18,Class_Description,2)</f>
        <v>Production Modified</v>
      </c>
      <c r="I18" s="187">
        <f>AS18+CC18+DM18+EW18+GG18+HQ18+JA18+KK18</f>
        <v>5</v>
      </c>
      <c r="J18" s="116">
        <v>460</v>
      </c>
      <c r="K18" s="102" t="str">
        <f>IF(AND(J18&lt;&gt;"",$G18="1"),J18,"")</f>
        <v/>
      </c>
      <c r="L18" s="103" t="str">
        <f>IF(AND(J18&lt;&gt;"",$G18="1"),_xlfn.RANK.EQ(J18,$K$6:$K$89),"")</f>
        <v/>
      </c>
      <c r="M18" s="103" t="str">
        <f>IF(G18="6",IF(IF(L18&lt;&gt;"",IF(MAX(COUNTIF($L$6:$L$89,$L$6:$L$89))&gt;1,"x",""),"")&lt;&gt;"",L18+1,""),IF(K18=0,"",IF(IF(L18&lt;&gt;"",IF(MAX(COUNTIF($L$6:$L$89,$L$6:$L$89))&gt;1,"x",""),"")&lt;&gt;"",L18+1,"")))</f>
        <v/>
      </c>
      <c r="N18" s="103" t="str">
        <f>IF(L18&lt;&gt;"",IF($G18="3",IF(AND(L18&lt;=20,J18&gt;=$K$92),HLOOKUP(L18,Points_Table_Modified,IF(AO18&gt;=6,8,AO18+2),FALSE),0),IF(AND(L18&lt;=10,J18&gt;=$K$92),HLOOKUP(L18,Points_Table,IF(AO18&gt;=6,8,AO18+2),FALSE),0)),"")</f>
        <v/>
      </c>
      <c r="O18" s="103" t="str">
        <f>IF(M18&lt;&gt;"",AVERAGE(IF(AND($G18="3",M18&lt;&gt;""),HLOOKUP(M18,Points_Table_Modified,IF(AO18&gt;=6,8,AO18+2),FALSE),IF(M18&lt;&gt;"",HLOOKUP(M18,Points_Table,IF(AO18&gt;=6,8,AO18+2),FALSE),"")),N18),N18)</f>
        <v/>
      </c>
      <c r="P18" s="102">
        <f>IF(AND(J18&lt;&gt;"",$G18="2"),J18,"")</f>
        <v>460</v>
      </c>
      <c r="Q18" s="103">
        <f>IF(AND(J18&lt;&gt;"",$G18="2"),_xlfn.RANK.EQ(J18,$P$6:$P$89),"")</f>
        <v>1</v>
      </c>
      <c r="R18" s="103" t="str">
        <f>IF(G18="6",IF(IF(Q18&lt;&gt;"",IF(MAX(COUNTIF($Q$6:$Q$89,$Q$6:$Q$89))&gt;1,"x",""),"")&lt;&gt;"",Q18+1,""),IF(P18=0,"",IF(IF(Q18&lt;&gt;"",IF(MAX(COUNTIF($Q$6:$Q$89,$Q$6:$Q$89))&gt;1,"x",""),"")&lt;&gt;"",Q18+1,"")))</f>
        <v/>
      </c>
      <c r="S18" s="103">
        <f>IF(Q18&lt;&gt;"",IF($G18="3",IF(J18&lt;&gt;"",IF(AND(Q18&lt;=10,J18&gt;=$P$92),HLOOKUP(Q18,Points_Table_Modified,IF(AO18&gt;=6,8,AO18+2),FALSE),0),""),IF(J18&lt;&gt;"",IF(AND(Q18&lt;=10,J18&gt;=$P$92),HLOOKUP(Q18,Points_Table,IF(AO18&gt;=6,8,AO18+2),FALSE),0),"")),"")</f>
        <v>0</v>
      </c>
      <c r="T18" s="103">
        <f>IF(R18&lt;&gt;"",AVERAGE(IF(AND($G18="3",R18&lt;&gt;""),HLOOKUP(R18,Points_Table_Modified,IF(AO18&gt;=6,8,AO18+2),FALSE),IF(R18&lt;&gt;"",HLOOKUP(R18,Points_Table,IF(AO18&gt;=6,8,AO18+2),FALSE),"")),S18),S18)</f>
        <v>0</v>
      </c>
      <c r="U18" s="102" t="str">
        <f>IF(AND(J18&lt;&gt;"",$G18="3"),J18,"")</f>
        <v/>
      </c>
      <c r="V18" s="103" t="str">
        <f>IF(AND(J18&lt;&gt;"",$G18="3"),_xlfn.RANK.EQ(J18,$U$6:$U$89),"")</f>
        <v/>
      </c>
      <c r="W18" s="103" t="str">
        <f>IF(G18="6",IF(IF(V18&lt;&gt;"",IF(MAX(COUNTIF($V$6:$V$89,$V$6:$V$89))&gt;1,"x",""),"")&lt;&gt;"",V18+1,""),IF(U18=0,"",IF(IF(V18&lt;&gt;"",IF(MAX(COUNTIF($V$6:$V$89,$V$6:$V$89))&gt;1,"x",""),"")&lt;&gt;"",V18+1,"")))</f>
        <v/>
      </c>
      <c r="X18" s="103" t="str">
        <f>IF(V18&lt;&gt;"",IF($G18="3",IF(J18&lt;&gt;"",IF(AND(V18&lt;=20,J18&gt;=$U$92),HLOOKUP(V18,Points_Table_Modified,IF(AO18&gt;=6,8,AO18+2),FALSE),0),""),IF(J18&lt;&gt;"",IF(AND(V18&lt;=10,$J18&gt;=$U$92),HLOOKUP(V18,Points_Table,IF(AO18&gt;=6,8,AO18+2),FALSE),0),"")),"")</f>
        <v/>
      </c>
      <c r="Y18" s="103" t="str">
        <f>IF(W18&lt;&gt;"",AVERAGE(IF(AND($G18="3",W18&lt;&gt;""),HLOOKUP(W18,Points_Table_Modified,IF(AO18&gt;=6,8,AO18+2),FALSE),IF(W18&lt;&gt;"",HLOOKUP(W18,Points_Table,IF(AO18&gt;=6,8,AO18+2),FALSE),"")),X18),X18)</f>
        <v/>
      </c>
      <c r="Z18" s="102" t="str">
        <f>IF(AND(J18&lt;&gt;"",$G18="4"),J18,"")</f>
        <v/>
      </c>
      <c r="AA18" s="103" t="str">
        <f>IF(AND($J18&lt;&gt;"",G18="4"),_xlfn.RANK.EQ(J18,$Z$6:$Z$89),"")</f>
        <v/>
      </c>
      <c r="AB18" s="103" t="str">
        <f>IF($G18="6",IF(IF(AA18&lt;&gt;"",IF(MAX(COUNTIF($AA$6:$AA$89,$AA$6:$AA$89))&gt;1,"x",""),"")&lt;&gt;"",AA18+1,""),IF(Z18=0,"",IF(IF(AA18&lt;&gt;"",IF(MAX(COUNTIF($AA$6:$AA$89,$AA$6:$AA$89))&gt;1,"x",""),"")&lt;&gt;"",AA18+1,"")))</f>
        <v/>
      </c>
      <c r="AC18" s="103" t="str">
        <f>IF(AA18&lt;&gt;"",IF($G18="3",IF(J18&lt;&gt;"",IF(AND(AA18&lt;=10,J18&gt;=$Z$92),HLOOKUP(AA18,Points_Table_Modified,IF(AO18&gt;=6,8,AO18+2),FALSE),0),""),IF(J18&lt;&gt;"",IF(AND(AA18&lt;=10,J18&gt;=$Z$92),HLOOKUP(AA18,Points_Table,IF(AO18&gt;=6,8,AO18+2),FALSE),0),"")),"")</f>
        <v/>
      </c>
      <c r="AD18" s="103" t="str">
        <f>IF(AB18&lt;&gt;"",AVERAGE(IF(AND($G18="3",AB18&lt;&gt;""),HLOOKUP(AB18,Points_Table_Modified,IF(AO18&gt;=6,8,AO18+2),FALSE),IF(AB18&lt;&gt;"",HLOOKUP(AB18,Points_Table,IF(AO18&gt;=6,8,AO18+2),FALSE),"")),AC18),AC18)</f>
        <v/>
      </c>
      <c r="AE18" s="102" t="str">
        <f>IF(AND(J18&lt;&gt;"",$G18="5"),J18,"")</f>
        <v/>
      </c>
      <c r="AF18" s="103" t="str">
        <f>IF(AND(J18&lt;&gt;"",$G18="5"),_xlfn.RANK.EQ(J18,$AE$6:$AE$89),"")</f>
        <v/>
      </c>
      <c r="AG18" s="103" t="str">
        <f>IF($G18="6",IF(IF(AF18&lt;&gt;"",IF(MAX(COUNTIF($AF$6:$AF$89,$AF$6:$AF$89))&gt;1,"x",""),"")&lt;&gt;"",AF18+1,""),IF(AE18=0,"",IF(IF(AF18&lt;&gt;"",IF(MAX(COUNTIF($AF$6:$AF$89,$AF$6:$AF$89))&gt;1,"x",""),"")&lt;&gt;"",AF18+1,"")))</f>
        <v/>
      </c>
      <c r="AH18" s="103" t="str">
        <f>IF(AF18&lt;&gt;"",IF($G18="3",IF(J18&lt;&gt;"",IF(AND(AF18&lt;=10,J18&gt;=$AE$92),HLOOKUP(AF18,Points_Table_Modified,IF(AO18&gt;=6,8,AO18+2),FALSE),0),""),IF(J18&lt;&gt;"",IF(AND(AF18&lt;=10,J18&gt;=$AE$92),HLOOKUP(AF18,Points_Table,IF(AO18&gt;=6,8,AO18+2),FALSE),0),"")),"")</f>
        <v/>
      </c>
      <c r="AI18" s="103" t="str">
        <f>IF(AG18&lt;&gt;"",AVERAGE(IF(AND($G18="3",AG18&lt;&gt;""),HLOOKUP(AG18,Points_Table_Modified,IF(AO18&gt;=6,8,AO18+2),FALSE),IF(AG18&lt;&gt;"",HLOOKUP(AG18,Points_Table,IF(AO18&gt;=6,8,AO18+2),FALSE),"")),AH18),AH18)</f>
        <v/>
      </c>
      <c r="AJ18" s="102" t="str">
        <f>IF(AND(J18&lt;&gt;"",$G18="6"),J18,"")</f>
        <v/>
      </c>
      <c r="AK18" s="103" t="str">
        <f>IF(AND(J18&lt;&gt;"",$G18="6"),_xlfn.RANK.EQ(J18,$AJ$6:$AJ$89),"")</f>
        <v/>
      </c>
      <c r="AL18" s="103" t="str">
        <f>IF(G18="6",IF(IF(AK18&lt;&gt;"",IF(MAX(COUNTIF($AK$6:$AK$89,$AK$6:$AK$89))&gt;1,"x",""),"")&lt;&gt;"",AK18+1,""),IF(AJ18=0,"",IF(IF(AK18&lt;&gt;"",IF(MAX(COUNTIF($AK$6:$AK$89,$AK$6:$AK$89))&gt;1,"x",""),"")&lt;&gt;"",AK18+1,"")))</f>
        <v/>
      </c>
      <c r="AM18" s="103" t="str">
        <f>IF(AK18&lt;&gt;"",IF($G18="3",IF(J18&lt;&gt;"",IF(AND(AK18&lt;=10,J18&gt;=$AJ$92),HLOOKUP(AK18,Points_Table_Modified,IF(AO18&gt;=6,8,AO18+2),FALSE),0),""),IF(J18&lt;&gt;"",IF(AND(AK18&lt;=10,J18&gt;=$AJ$92),HLOOKUP(AK18,Points_Table,IF(AO18&gt;=6,8,AO18+2),FALSE),0),"")),"")</f>
        <v/>
      </c>
      <c r="AN18" s="136" t="str">
        <f>IF(AL18&lt;&gt;"",AVERAGE(IF(AND($G18="3",AL18&lt;&gt;""),HLOOKUP(AL18,Points_Table_Modified,IF(AO18&gt;=6,8,AO18+2),FALSE),IF(AL18&lt;&gt;"",HLOOKUP(AL18,Points_Table,IF(AO18&gt;=6,8,AO18+2),FALSE),"")),AM18),AM18)</f>
        <v/>
      </c>
      <c r="AO18" s="55">
        <f>VLOOKUP($G18,Entries_D_Event,4,FALSE)</f>
        <v>2</v>
      </c>
      <c r="AP18" s="52" t="str">
        <f>CONCATENATE(AK18,AF18,AA18,V18,Q18,L18)</f>
        <v>1</v>
      </c>
      <c r="AQ18" s="118">
        <f>IF(AP18&lt;&gt;"",IF(AND($G18="3",J18&lt;&gt;""),10,IF(J18&lt;&gt;"",5,"")),"")</f>
        <v>5</v>
      </c>
      <c r="AR18" s="118">
        <f>_xlfn.NUMBERVALUE(IF(AP18&lt;&gt;"",CONCATENATE(AN18,AI18,AD18,Y18,T18,O18),""))</f>
        <v>0</v>
      </c>
      <c r="AS18" s="56">
        <f>IFERROR(AQ18+AR18,0)</f>
        <v>5</v>
      </c>
      <c r="AT18" s="90"/>
      <c r="AU18" s="54" t="str">
        <f>IF(AND(AT18&lt;&gt;"",$G18="1"),AT18,"")</f>
        <v/>
      </c>
      <c r="AV18" s="52" t="str">
        <f>IF(AND(AT18&lt;&gt;"",$G18="1"),_xlfn.RANK.EQ(AT18,$AU$6:$AU$89),"")</f>
        <v/>
      </c>
      <c r="AW18" s="52" t="str">
        <f>IF(IF(AV18&lt;&gt;"",IF(MAX(COUNTIF($AV$6:$AV$89,$AV$6:$AV$89))&gt;1,"x",""),"")&lt;&gt;"",AV18+1,"")</f>
        <v/>
      </c>
      <c r="AX18" s="52" t="str">
        <f>IF(AV18&lt;&gt;"",IF($G18="3",IF(AT18&lt;&gt;"",IF(AND(AV18&lt;=10,AT18&gt;=$AU$92),HLOOKUP(AV18,Points_Table_Modified,IF(BY18&gt;=6,8,BY18+2),FALSE),0),""),IF(AT18&lt;&gt;"",IF(AND(AV18&lt;=10,AT18&gt;=$AU$92),HLOOKUP(AV18,Points_Table,IF(BY18&gt;=6,8,BY18+2),FALSE),0),"")),"")</f>
        <v/>
      </c>
      <c r="AY18" s="53" t="str">
        <f>IF(AW18&lt;&gt;"",AVERAGE(IF(AND($G18="3",AW18&lt;&gt;""),HLOOKUP(AW18,Points_Table_Modified,IF(BY18&gt;=6,8,BY18+2),FALSE),IF(AW18&lt;&gt;"",HLOOKUP(AW18,Points_Table,IF(BY18&gt;=6,8,BY18+2),FALSE),"")),AX18),AX18)</f>
        <v/>
      </c>
      <c r="AZ18" s="51" t="str">
        <f>IF(AND($G18="2",AT18&lt;&gt;""),AT18,"")</f>
        <v/>
      </c>
      <c r="BA18" s="52" t="str">
        <f>IF(AND(AT18&lt;&gt;"",$G18="2"),_xlfn.RANK.EQ(AT18,$AZ$6:$AZ$89),"")</f>
        <v/>
      </c>
      <c r="BB18" s="52" t="str">
        <f>IF(IF(BA18&lt;&gt;"",IF(MAX(COUNTIF($BA$6:$BA$89,$BA$6:$BA$89))&gt;1,"x",""),"")&lt;&gt;"",BA18+1,"")</f>
        <v/>
      </c>
      <c r="BC18" s="54" t="str">
        <f>IF(BA18&lt;&gt;"",IF($G18="3",IF(AT18&lt;&gt;"",IF(AND(BA18&lt;=10,AT18&gt;=$AZ$92),HLOOKUP(BA18,Points_Table_Modified,IF(BY18&gt;=6,8,BY18+2),FALSE),0),""),IF(AT18&lt;&gt;"",IF(AND(BA18&lt;=10,AT18&gt;=$AZ$92),HLOOKUP(BA18,Points_Table,IF(BY18&gt;=6,8,BY18+2),FALSE),0),"")),"")</f>
        <v/>
      </c>
      <c r="BD18" s="53" t="str">
        <f>IF(BB18&lt;&gt;"",AVERAGE(IF(AND($G18="3",BB18&lt;&gt;""),HLOOKUP(BB18,Points_Table_Modified,IF(BY18&gt;=6,8,BY18+2),FALSE),IF(BB18&lt;&gt;"",HLOOKUP(BB18,Points_Table,IF(BY18&gt;=6,8,BY18+2),FALSE),"")),BC18),BC18)</f>
        <v/>
      </c>
      <c r="BE18" s="51" t="str">
        <f>IF(AND($G18="3",AT18&lt;&gt;""),AT18,"")</f>
        <v/>
      </c>
      <c r="BF18" s="52" t="str">
        <f>IF(AND(AT18&lt;&gt;"",$G18="3"),_xlfn.RANK.EQ(AT18,$BE$6:$BE$89),"")</f>
        <v/>
      </c>
      <c r="BG18" s="52" t="str">
        <f>IF(IF(BF18&lt;&gt;"",IF(MAX(COUNTIF($BF$6:$BF$89,$BF$6:$BF$89))&gt;1,"x",""),"")&lt;&gt;"",BF18+1,"")</f>
        <v/>
      </c>
      <c r="BH18" s="52" t="str">
        <f>IF(BF18&lt;&gt;"",IF($G18="3",IF(AT18&lt;&gt;"",IF(AND(BF18&lt;=20,AT18&gt;=$BE$92),HLOOKUP(BF18,Points_Table_Modified,IF(BY18&gt;=6,8,BY18+2),FALSE),0),""),IF(AT18&lt;&gt;"",IF(AND(BF18&lt;=10,AT18&gt;=$BE$92),HLOOKUP(BF18,Points_Table,IF(BY18&gt;=6,8,BY18+2),FALSE),0),"")),"")</f>
        <v/>
      </c>
      <c r="BI18" s="53" t="str">
        <f>IF(BG18&lt;&gt;"",AVERAGE(IF(AND($G18="3",BG18&lt;&gt;""),HLOOKUP(BG18,Points_Table_Modified,IF(BY18&gt;=6,8,BY18+2),FALSE),IF(BG18&lt;&gt;"",HLOOKUP(BG18,Points_Table,IF(BY18&gt;=6,8,BY18+2),FALSE),"")),BH18),BH18)</f>
        <v/>
      </c>
      <c r="BJ18" s="51" t="str">
        <f>IF(AND($G18="4",AT18&lt;&gt;""),AT18,"")</f>
        <v/>
      </c>
      <c r="BK18" s="52" t="str">
        <f>IF(AND(AT18&lt;&gt;"",G18="4"),_xlfn.RANK.EQ(AT18,$BJ$6:$BJ$89),"")</f>
        <v/>
      </c>
      <c r="BL18" s="52" t="str">
        <f>IF(IF(BK18&lt;&gt;"",IF(MAX(COUNTIF($BK$6:$BK$89,$BK$6:$BK$89))&gt;1,"x",""),"")&lt;&gt;"",BK18+1,"")</f>
        <v/>
      </c>
      <c r="BM18" s="52" t="str">
        <f>IF(BK18&lt;&gt;"",IF($G18="3",IF(AT18&lt;&gt;"",IF(AND(BK18&lt;=10,AT18&gt;=$BJ$92),HLOOKUP(BK18,Points_Table_Modified,IF(BY18&gt;=6,8,BY18+2),FALSE),0),""),IF(AT18&lt;&gt;"",IF(AND(BK18&lt;=10,AT18&gt;=$BJ$92),HLOOKUP(BK18,Points_Table,IF(BY18&gt;=6,8,BY18+2),FALSE),0),"")),"")</f>
        <v/>
      </c>
      <c r="BN18" s="53" t="str">
        <f>IF(BL18&lt;&gt;"",AVERAGE(IF(AND($G18="3",BL18&lt;&gt;""),HLOOKUP(BL18,Points_Table_Modified,IF(BY18&gt;=6,8,BY18+2),FALSE),IF(BL18&lt;&gt;"",HLOOKUP(BL18,Points_Table,IF(BY18&gt;=6,8,BY18+2),FALSE),"")),BM18),BM18)</f>
        <v/>
      </c>
      <c r="BO18" s="51" t="str">
        <f>IF(AND($G18="5",AT18&lt;&gt;""),AT18,"")</f>
        <v/>
      </c>
      <c r="BP18" s="52" t="str">
        <f>IF(AND(AT18&lt;&gt;"",$G18="5"),_xlfn.RANK.EQ(AT18,$BO$6:$BO$89),"")</f>
        <v/>
      </c>
      <c r="BQ18" s="52" t="str">
        <f>IF(IF(BP18&lt;&gt;"",IF(MAX(COUNTIF($BP$6:$BP$89,$BP$6:$BP$89))&gt;1,"x",""),"")&lt;&gt;"",BP18+1,"")</f>
        <v/>
      </c>
      <c r="BR18" s="52" t="str">
        <f>IF(BP18&lt;&gt;"",IF($G18="3",IF(AT18&lt;&gt;"",IF(AND(BP18&lt;=10,AT18&gt;=$BO$92),HLOOKUP(BP18,Points_Table_Modified,IF(BY18&gt;=6,8,BY18+2),FALSE),0),""),IF(AT18&lt;&gt;"",IF(AND(BP18&lt;=10,AT18&gt;=$BO$92),HLOOKUP(BP18,Points_Table,IF(BY18&gt;=6,8,BY18+2),FALSE),0),"")),"")</f>
        <v/>
      </c>
      <c r="BS18" s="53" t="str">
        <f>IF(BQ18&lt;&gt;"",AVERAGE(IF(AND($G18="3",BQ18&lt;&gt;""),HLOOKUP(BQ18,Points_Table_Modified,IF(BY18&gt;=6,8,BY18+2),FALSE),IF(BQ18&lt;&gt;"",HLOOKUP(BQ18,Points_Table,IF(BY18&gt;=6,8,BY18+2),FALSE),"")),BR18),BR18)</f>
        <v/>
      </c>
      <c r="BT18" s="51" t="str">
        <f>IF(AND($G18="6",AT18&lt;&gt;""),AT18,"")</f>
        <v/>
      </c>
      <c r="BU18" s="52" t="str">
        <f>IF(AND(AT18&lt;&gt;"",$G18="6"),_xlfn.RANK.EQ(AT18,$BT$6:$BT$89),"")</f>
        <v/>
      </c>
      <c r="BV18" s="52" t="str">
        <f>IF(IF(BU18&lt;&gt;"",IF(MAX(COUNTIF($BU$6:$BU$89,$BU$6:$BU$89))&gt;1,"x",""),"")&lt;&gt;"",BU18+1,"")</f>
        <v/>
      </c>
      <c r="BW18" s="52" t="str">
        <f>IF(BU18&lt;&gt;"",IF($G18="3",IF(AT18&lt;&gt;"",IF(AND(BU18&lt;=10,AT18&gt;=$BT$92),HLOOKUP(BU18,Points_Table_Modified,IF(BY18&gt;=6,8,BY18+2),FALSE),0),""),IF(AT18&lt;&gt;"",IF(AND(BU18&lt;=10,AT18&gt;=$BT$92),HLOOKUP(BU18,Points_Table,IF(BY18&gt;=6,8,BY18+2),FALSE),0),"")),"")</f>
        <v/>
      </c>
      <c r="BX18" s="53" t="str">
        <f>IF(BV18&lt;&gt;"",AVERAGE(IF(AND($G18="3",BV18&lt;&gt;""),HLOOKUP(BV18,Points_Table_Modified,IF(BY18&gt;=6,8,BY18+2),FALSE),IF(BV18&lt;&gt;"",HLOOKUP(BV18,Points_Table,IF(BY18&gt;=6,8,BY18+2),FALSE),"")),BW18),BW18)</f>
        <v/>
      </c>
      <c r="BY18" s="55">
        <f>VLOOKUP($G18,Entries_D_Event,5,FALSE)</f>
        <v>1</v>
      </c>
      <c r="BZ18" s="52" t="str">
        <f>CONCATENATE(BU18,BP18,BK18,BF18,BA18,AV18)</f>
        <v/>
      </c>
      <c r="CA18" s="118" t="str">
        <f>IF(BZ18&lt;&gt;"",IF(AND($G18="3",AT18&lt;&gt;""),10,IF(AT18&lt;&gt;"",5,"")),"")</f>
        <v/>
      </c>
      <c r="CB18" s="118">
        <f>_xlfn.NUMBERVALUE(IF(BZ18&lt;&gt;"",CONCATENATE(BX18,BS18,BN18,BI18,BD18,AY18),""))</f>
        <v>0</v>
      </c>
      <c r="CC18" s="56">
        <f>IFERROR(CA18+CB18,0)</f>
        <v>0</v>
      </c>
      <c r="CD18" s="90"/>
      <c r="CE18" s="54" t="str">
        <f>IF(AND($G18="1",CD18&lt;&gt;""),CD18,"")</f>
        <v/>
      </c>
      <c r="CF18" s="52" t="str">
        <f>IF(AND(CD18&lt;&gt;"",$G18="1"),_xlfn.RANK.EQ(CD18,$CE$6:$CE$89),"")</f>
        <v/>
      </c>
      <c r="CG18" s="52" t="str">
        <f>IF(IF(CF18&lt;&gt;"",IF(MAX(COUNTIF($CF$6:$CF$89,$CF$6:$CF$89))&gt;1,"x",""),"")&lt;&gt;"",CF18+1,"")</f>
        <v/>
      </c>
      <c r="CH18" s="52" t="str">
        <f>IF(CF18&lt;&gt;"",IF($G18="3",IF(CD18&lt;&gt;"",IF(AND(CF18&lt;=10,CD18&gt;=$CE$92),HLOOKUP(CF18,Points_Table_Modified,IF(DI18&gt;=6,8,DI18+2),FALSE),0),""),IF(CD18&lt;&gt;"",IF(AND(CF18&lt;=10,CD18&gt;=$CE$92),HLOOKUP(CF18,Points_Table,IF(DI18&gt;=6,8,DI18+2),FALSE),0),"")),"")</f>
        <v/>
      </c>
      <c r="CI18" s="53" t="str">
        <f>IF(CG18&lt;&gt;"",AVERAGE(IF(AND($G18="3",CG18&lt;&gt;""),HLOOKUP(CG18,Points_Table_Modified,IF(DI18&gt;=6,8,DI18+2),FALSE),IF(CG18&lt;&gt;"",HLOOKUP(CG18,Points_Table,IF(DI18&gt;=6,8,DI18+2),FALSE),"")),CH18),CH18)</f>
        <v/>
      </c>
      <c r="CJ18" s="51" t="str">
        <f>IF(AND($G18="2",CD18&lt;&gt;""),CD18,"")</f>
        <v/>
      </c>
      <c r="CK18" s="52" t="str">
        <f>IF(AND(CD18&lt;&gt;"",$G18="2"),_xlfn.RANK.EQ(CD18,$CJ$6:$CJ$89),"")</f>
        <v/>
      </c>
      <c r="CL18" s="52" t="str">
        <f>IF(IF(CK18&lt;&gt;"",IF(MAX(COUNTIF($CK$6:$CK$89,$CK$6:$CK$89))&gt;1,"x",""),"")&lt;&gt;"",CK18+1,"")</f>
        <v/>
      </c>
      <c r="CM18" s="54" t="str">
        <f>IF(CK18&lt;&gt;"",IF($G18="3",IF(CD18&lt;&gt;"",IF(AND(CK18&lt;=10,CD18&gt;=$CJ$92),HLOOKUP(CK18,Points_Table_Modified,IF(DI18&gt;=6,8,DI18+2),FALSE),0),""),IF(CD18&lt;&gt;"",IF(AND(CK18&lt;=10,CD18&gt;=$CJ$92),HLOOKUP(CK18,Points_Table,IF(DI18&gt;=6,8,DI18+2),FALSE),0),"")),"")</f>
        <v/>
      </c>
      <c r="CN18" s="53" t="str">
        <f>IF(CL18&lt;&gt;"",AVERAGE(IF(AND($G18="3",CL18&lt;&gt;""),HLOOKUP(CL18,Points_Table_Modified,IF(DI18&gt;=6,8,DI18+2),FALSE),IF(CL18&lt;&gt;"",HLOOKUP(CL18,Points_Table,IF(DI18&gt;=6,8,DI18+2),FALSE),"")),CM18),CM18)</f>
        <v/>
      </c>
      <c r="CO18" s="51" t="str">
        <f>IF(AND($G18="3",CD18&lt;&gt;""),CD18,"")</f>
        <v/>
      </c>
      <c r="CP18" s="52" t="str">
        <f>IF(AND(CD18&lt;&gt;"",$G18="3"),_xlfn.RANK.EQ(CD18,$CO$6:$CO$89),"")</f>
        <v/>
      </c>
      <c r="CQ18" s="52" t="str">
        <f>IF(IF(CP18&lt;&gt;"",IF(MAX(COUNTIF($CP18:$CP$89,$CP$6:$CP$89))&gt;1,"x",""),"")&lt;&gt;"",CP18+1,"")</f>
        <v/>
      </c>
      <c r="CR18" s="52" t="str">
        <f>IF(CP18&lt;&gt;"",IF($G18="3",IF(CD18&lt;&gt;"",IF(AND(CP18&lt;=20,CD18&gt;=$CO$92),HLOOKUP(CP18,Points_Table_Modified,IF(DI18&gt;=6,8,DI18+2),FALSE),0),""),IF(CD18&lt;&gt;"",IF(AND(CP18&lt;=10,CD18&gt;=$CO$92),HLOOKUP(CP18,Points_Table,IF(DI18&gt;=6,8,DI18+2),FALSE),0),"")),"")</f>
        <v/>
      </c>
      <c r="CS18" s="53" t="str">
        <f>IF(CQ18&lt;&gt;"",AVERAGE(IF(AND($G18="3",CQ18&lt;&gt;""),HLOOKUP(CQ18,Points_Table_Modified,IF(DI18&gt;=6,8,DI18+2),FALSE),IF(CQ18&lt;&gt;"",HLOOKUP(CQ18,Points_Table,IF(DI18&gt;=6,8,DI18+2),FALSE),"")),CR18),CR18)</f>
        <v/>
      </c>
      <c r="CT18" s="51" t="str">
        <f>IF(AND($G18="4",CD18&lt;&gt;""),CD18,"")</f>
        <v/>
      </c>
      <c r="CU18" s="52" t="str">
        <f>IF(AND(CD18&lt;&gt;"",G18="4"),_xlfn.RANK.EQ(CD18,$CT$6:$CT$89),"")</f>
        <v/>
      </c>
      <c r="CV18" s="52" t="str">
        <f>IF(IF(CU18&lt;&gt;"",IF(MAX(COUNTIF($CU$6:$CU$89,$CU$6:$CU$89))&gt;1,"x",""),"")&lt;&gt;"",CU18+1,"")</f>
        <v/>
      </c>
      <c r="CW18" s="52" t="str">
        <f>IF(CU18&lt;&gt;"",IF($G18="3",IF(CD18&lt;&gt;"",IF(AND(CU18&lt;=10,CD18&gt;=$CT$92),HLOOKUP(CU18,Points_Table_Modified,IF(DI18&gt;=6,8,DI18+2),FALSE),0),""),IF(CD18&lt;&gt;"",IF(AND(CU18&lt;=10,CD18&gt;=$CT$92),HLOOKUP(CU18,Points_Table,IF(DI18&gt;=6,8,DI18+2),FALSE),0),"")),"")</f>
        <v/>
      </c>
      <c r="CX18" s="53" t="str">
        <f>IF(CV18&lt;&gt;"",AVERAGE(IF(AND($G18="3",CV18&lt;&gt;""),HLOOKUP(CV18,Points_Table_Modified,IF(DI18&gt;=6,8,DI18+2),FALSE),IF(CV18&lt;&gt;"",HLOOKUP(CV18,Points_Table,IF(DI18&gt;=6,8,DI18+2),FALSE),"")),CW18),CW18)</f>
        <v/>
      </c>
      <c r="CY18" s="51" t="str">
        <f>IF(AND($G18="5",CD18&lt;&gt;""),CD18,"")</f>
        <v/>
      </c>
      <c r="CZ18" s="52" t="str">
        <f>IF(AND(CD18&lt;&gt;"",$G18="5"),_xlfn.RANK.EQ(CD18,$CY$6:$CY$89),"")</f>
        <v/>
      </c>
      <c r="DA18" s="52" t="str">
        <f>IF(IF(CZ18&lt;&gt;"",IF(MAX(COUNTIF($CZ$6:$CZ$89,$CZ$6:$CZ$89))&gt;1,"x",""),"")&lt;&gt;"",CZ18+1,"")</f>
        <v/>
      </c>
      <c r="DB18" s="52" t="str">
        <f>IF(CZ18&lt;&gt;"",IF($G18="3",IF(CD18&lt;&gt;"",IF(AND(CZ18&lt;=10,CD18&gt;=$CY$92),HLOOKUP(CZ18,Points_Table_Modified,IF(DI18&gt;=6,8,DI18+2),FALSE),0),""),IF(CD18&lt;&gt;"",IF(AND(CZ18&lt;=10,CD18&gt;=$CY$92),HLOOKUP(CZ18,Points_Table,IF(DI18&gt;=6,8,DI18+2),FALSE),0),"")),"")</f>
        <v/>
      </c>
      <c r="DC18" s="53" t="str">
        <f>IF(DA18&lt;&gt;"",AVERAGE(IF(AND($G18="3",DA18&lt;&gt;""),HLOOKUP(DA18,Points_Table_Modified,IF(DI18&gt;=6,8,DI18+2),FALSE),IF(DA18&lt;&gt;"",HLOOKUP(DA18,Points_Table,IF(DI18&gt;=6,8,DI18+2),FALSE),"")),DB18),DB18)</f>
        <v/>
      </c>
      <c r="DD18" s="51" t="str">
        <f>IF(AND($G18="6",CD18&lt;&gt;""),CD18,"")</f>
        <v/>
      </c>
      <c r="DE18" s="52" t="str">
        <f>IF(AND(CD18&lt;&gt;"",$G18="6"),_xlfn.RANK.EQ(CD18,$DD$6:$DD$89),"")</f>
        <v/>
      </c>
      <c r="DF18" s="52" t="str">
        <f>IF(IF(DE18&lt;&gt;"",IF(MAX(COUNTIF($DE$6:$DE$89,$DE$6:$DE$89))&gt;1,"x",""),"")&lt;&gt;"",DE18+1,"")</f>
        <v/>
      </c>
      <c r="DG18" s="52" t="str">
        <f>IF(DE18&lt;&gt;"",IF($G18="3",IF(CD18&lt;&gt;"",IF(AND(DE18&lt;=10,CD18&gt;=$DD$92),HLOOKUP(DE18,Points_Table_Modified,IF(DI18&gt;=6,8,DI18+2),FALSE),0),""),IF(CD18&lt;&gt;"",IF(AND(DE18&lt;=10,CD18&gt;=$DD$92),HLOOKUP(DE18,Points_Table,IF(DI18&gt;=6,8,DI18+2),FALSE),0),"")),"")</f>
        <v/>
      </c>
      <c r="DH18" s="53" t="str">
        <f>IF(DF18&lt;&gt;"",AVERAGE(IF(AND($G18="3",DF18&lt;&gt;""),HLOOKUP(DF18,Points_Table_Modified,IF(DI18&gt;=6,8,DI18+2),FALSE),IF(DF18&lt;&gt;"",HLOOKUP(DF18,Points_Table,IF(DI18&gt;=6,8,DI18+2),FALSE),"")),DG18),DG18)</f>
        <v/>
      </c>
      <c r="DI18" s="55">
        <f>VLOOKUP($G18,Entries_D_Event,6,FALSE)</f>
        <v>0</v>
      </c>
      <c r="DJ18" s="52" t="str">
        <f>CONCATENATE(DE18,CZ18,CU18,CP18,CK18,CF18)</f>
        <v/>
      </c>
      <c r="DK18" s="52" t="str">
        <f>IF(DJ18&lt;&gt;"",IF(AND($G18="3",CD18&lt;&gt;""),10,IF(CD18&lt;&gt;"",5,"")),"")</f>
        <v/>
      </c>
      <c r="DL18" s="118">
        <f>_xlfn.NUMBERVALUE(IF(DJ18&lt;&gt;"",CONCATENATE(DH18,DC18,CX18,CS18,CN18,CI18),""))</f>
        <v>0</v>
      </c>
      <c r="DM18" s="56">
        <f>IFERROR(DK18+DL18,0)</f>
        <v>0</v>
      </c>
      <c r="DN18" s="90"/>
      <c r="DO18" s="52" t="str">
        <f>IF(AND($G18="1",DN18&lt;&gt;""),DN18,"")</f>
        <v/>
      </c>
      <c r="DP18" s="52" t="str">
        <f>IF(AND(DN18&lt;&gt;"",$G18="1"),_xlfn.RANK.EQ(DN18,$DO$6:$DO$89),"")</f>
        <v/>
      </c>
      <c r="DQ18" s="52" t="str">
        <f>IF(IF(DP18&lt;&gt;"",IF(MAX(COUNTIF($DP$6:$DP$89,$DP$6:$DP$89))&gt;1,"x",""),"")&lt;&gt;"",DP18+1,"")</f>
        <v/>
      </c>
      <c r="DR18" s="52" t="str">
        <f>IF(DP18&lt;&gt;"",IF($G18="3",IF(DN18&lt;&gt;"",IF(AND(DP18&lt;=10,DN18&gt;=$DO$92),HLOOKUP(DP18,Points_Table_Modified,IF(ES18&gt;=6,8,ES18+2),FALSE),0),""),IF(DN18&lt;&gt;"",IF(AND(DP18&lt;=10,DN18&gt;=$DO$92),HLOOKUP(DP18,Points_Table,IF(ES18&gt;=6,8,ES18+2),FALSE),0),"")),"")</f>
        <v/>
      </c>
      <c r="DS18" s="53" t="str">
        <f>IF(DQ18&lt;&gt;"",AVERAGE(IF(AND($G18="3",DQ18&lt;&gt;""),HLOOKUP(DQ18,Points_Table_Modified,IF(ES18&gt;=6,8,ES18+2),FALSE),IF(DQ18&lt;&gt;"",HLOOKUP(DQ18,Points_Table,IF(ES18&gt;=6,8,ES18+2),FALSE),"")),DR18),DR18)</f>
        <v/>
      </c>
      <c r="DT18" s="51" t="str">
        <f>IF(AND($G18="2",DN18&lt;&gt;""),DN18,"")</f>
        <v/>
      </c>
      <c r="DU18" s="52" t="str">
        <f>IF(AND(DN18&lt;&gt;"",$G18="2"),_xlfn.RANK.EQ(DN18,$DT$6:$DT$89),"")</f>
        <v/>
      </c>
      <c r="DV18" s="52" t="str">
        <f>IF(IF(DU18&lt;&gt;"",IF(MAX(COUNTIF($DU$6:$DU$89,$DU$6:$DU$89))&gt;1,"x",""),"")&lt;&gt;"",DU18+1,"")</f>
        <v/>
      </c>
      <c r="DW18" s="54" t="str">
        <f>IF(DU18&lt;&gt;"",IF($G18="3",IF(DN18&lt;&gt;"",IF(AND(DU18&lt;=10,DN18&gt;=$DT$92),HLOOKUP(DU18,Points_Table_Modified,IF(ES18&gt;=6,8,ES18+2),FALSE),0),""),IF(DN18&lt;&gt;"",IF(AND(DU18&lt;=10,DN18&gt;=$DT$92),HLOOKUP(DU18,Points_Table,IF(ES18&gt;=6,8,ES18+2),FALSE),0),"")),"")</f>
        <v/>
      </c>
      <c r="DX18" s="53" t="str">
        <f>IF(DV18&lt;&gt;"",AVERAGE(IF(AND($G18="3",DV18&lt;&gt;""),HLOOKUP(DV18,Points_Table_Modified,IF(ES18&gt;=6,8,ES18+2),FALSE),IF(DV18&lt;&gt;"",HLOOKUP(DV18,Points_Table,IF(ES18&gt;=6,8,ES18+2),FALSE),"")),DW18),DW18)</f>
        <v/>
      </c>
      <c r="DY18" s="51" t="str">
        <f>IF(AND($G18="3",DN18&lt;&gt;""),DN18,"")</f>
        <v/>
      </c>
      <c r="DZ18" s="52" t="str">
        <f>IF(AND(DN18&lt;&gt;"",$G18="3"),_xlfn.RANK.EQ(DN18,$DY$6:$DY$89),"")</f>
        <v/>
      </c>
      <c r="EA18" s="52" t="str">
        <f>IF(IF(DZ18&lt;&gt;"",IF(MAX(COUNTIF($DZ$6:$DZ$89,$DZ$6:$DZ$89))&gt;1,"x",""),"")&lt;&gt;"",DZ18+1,"")</f>
        <v/>
      </c>
      <c r="EB18" s="52" t="str">
        <f>IF(DZ18&lt;&gt;"",IF($G18="3",IF(DN18&lt;&gt;"",IF(AND(DZ18&lt;=20,DN18&gt;=$DY$92),HLOOKUP(DZ18,Points_Table_Modified,IF(ES18&gt;=6,8,ES18+2),FALSE),0),""),IF(DN18&lt;&gt;"",IF(AND(DZ18&lt;=10,DN18&gt;=$DY$92),HLOOKUP(DZ18,Points_Table,IF(ES18&gt;=6,8,ES18+2),FALSE),0),"")),"")</f>
        <v/>
      </c>
      <c r="EC18" s="53" t="str">
        <f>IF(EA18&lt;&gt;"",AVERAGE(IF(AND($G18="3",EA18&lt;&gt;""),HLOOKUP(EA18,Points_Table_Modified,IF(ES18&gt;=6,8,ES18+2),FALSE),IF(EA18&lt;&gt;"",HLOOKUP(EA18,Points_Table,IF(ES18&gt;=6,8,ES18+2),FALSE),"")),EB18),EB18)</f>
        <v/>
      </c>
      <c r="ED18" s="51" t="str">
        <f>IF(AND($G18="4",DN18&lt;&gt;""),DN18,"")</f>
        <v/>
      </c>
      <c r="EE18" s="52" t="str">
        <f>IF(AND(DN18&lt;&gt;"",G18="4"),_xlfn.RANK.EQ(DN18,$ED$6:$ED$89),"")</f>
        <v/>
      </c>
      <c r="EF18" s="52" t="str">
        <f>IF(IF(EE18&lt;&gt;"",IF(MAX(COUNTIF($EE$6:$EE$89,$EE$6:$EE$89))&gt;1,"x",""),"")&lt;&gt;"",EE18+1,"")</f>
        <v/>
      </c>
      <c r="EG18" s="52" t="str">
        <f>IF(EE18&lt;&gt;"",IF($G18="3",IF(DN18&lt;&gt;"",IF(AND(EE18&lt;=10,DN18&gt;=$ED$92),HLOOKUP(EE18,Points_Table_Modified,IF(ES18&gt;=6,8,ES18+2),FALSE),0),""),IF(DN18&lt;&gt;"",IF(AND(EE18&lt;=10,DN18&gt;=$ED$92),HLOOKUP(EE18,Points_Table,IF(ES18&gt;=6,8,ES18+2),FALSE),0),"")),"")</f>
        <v/>
      </c>
      <c r="EH18" s="53" t="str">
        <f>IF(EF18&lt;&gt;"",AVERAGE(IF(AND($G18="3",EF18&lt;&gt;""),HLOOKUP(EF18,Points_Table_Modified,IF(ES18&gt;=6,8,ES18+2),FALSE),IF(EF18&lt;&gt;"",HLOOKUP(EF18,Points_Table,IF(ES18&gt;=6,8,ES18+2),FALSE),"")),EG18),EG18)</f>
        <v/>
      </c>
      <c r="EI18" s="51" t="str">
        <f>IF(AND($G18="5",DN18&lt;&gt;""),DN18,"")</f>
        <v/>
      </c>
      <c r="EJ18" s="52" t="str">
        <f>IF(AND(DN18&lt;&gt;"",$G18="5"),_xlfn.RANK.EQ(DN18,$EI$6:$EI$89),"")</f>
        <v/>
      </c>
      <c r="EK18" s="52" t="str">
        <f>IF(IF(EJ18&lt;&gt;"",IF(MAX(COUNTIF($EJ$6:$EJ$89,$EJ$6:$EJ$89))&gt;1,"x",""),"")&lt;&gt;"",EJ18+1,"")</f>
        <v/>
      </c>
      <c r="EL18" s="52" t="str">
        <f>IF(EJ18&lt;&gt;"",IF($G18="3",IF(DN18&lt;&gt;"",IF(AND(EJ18&lt;=10,DN18&gt;=$EI$92),HLOOKUP(EJ18,Points_Table_Modified,IF(ES18&gt;=6,8,ES18+2),FALSE),0),""),IF(DN18&lt;&gt;"",IF(AND(EJ18&lt;=10,DN18&gt;=$EI$92),HLOOKUP(EJ18,Points_Table,IF(ES18&gt;=6,8,ES18+2),FALSE),0),"")),"")</f>
        <v/>
      </c>
      <c r="EM18" s="53" t="str">
        <f>IF(EK18&lt;&gt;"",AVERAGE(IF(AND($G18="3",EK18&lt;&gt;""),HLOOKUP(EK18,Points_Table_Modified,IF(ES18&gt;=6,8,ES18+2),FALSE),IF(EK18&lt;&gt;"",HLOOKUP(EK18,Points_Table,IF(ES18&gt;=6,8,ES18+2),FALSE),"")),EL18),EL18)</f>
        <v/>
      </c>
      <c r="EN18" s="51" t="str">
        <f>IF(AND($G18="6",DN18&lt;&gt;""),DN18,"")</f>
        <v/>
      </c>
      <c r="EO18" s="52" t="str">
        <f>IF(AND(DN18&lt;&gt;"",$G18="6"),_xlfn.RANK.EQ(DN18,$EN$6:$EN$89),"")</f>
        <v/>
      </c>
      <c r="EP18" s="52" t="str">
        <f>IF(IF(EO18&lt;&gt;"",IF(MAX(COUNTIF($EO$6:$EO$89,$EO$6:$EO$89))&gt;1,"x",""),"")&lt;&gt;"",EO18+1,"")</f>
        <v/>
      </c>
      <c r="EQ18" s="52" t="str">
        <f>IF(EO18&lt;&gt;"",IF($G18="3",IF(DN18&lt;&gt;"",IF(AND(EO18&lt;=10,DN18&gt;=$EN$92),HLOOKUP(EO18,Points_Table_Modified,IF(ES18&gt;=6,8,ES18+2),FALSE),0),""),IF(DN18&lt;&gt;"",IF(AND(EO18&lt;=10,DN18&gt;=$EN$92),HLOOKUP(EO18,Points_Table,IF(ES18&gt;=6,8,ES18+2),FALSE),0),"")),"")</f>
        <v/>
      </c>
      <c r="ER18" s="53" t="str">
        <f>IF(EP18&lt;&gt;"",AVERAGE(IF(AND($G18="3",EP18&lt;&gt;""),HLOOKUP(EP18,Points_Table_Modified,IF(ES18&gt;=6,8,ES18+2),FALSE),IF(EP18&lt;&gt;"",HLOOKUP(EP18,Points_Table,IF(ES18&gt;=6,8,ES18+2),FALSE),"")),EQ18),EQ18)</f>
        <v/>
      </c>
      <c r="ES18" s="57">
        <f>VLOOKUP($G18,Entries_D_Event,7,FALSE)</f>
        <v>0</v>
      </c>
      <c r="ET18" s="52" t="str">
        <f>CONCATENATE(EO18,EJ18,EE18,DZ18,DU18,DP18)</f>
        <v/>
      </c>
      <c r="EU18" s="118" t="str">
        <f>IF(ET18&lt;&gt;"",IF(AND($G18="3",DN18&lt;&gt;""),10,IF(DN18&lt;&gt;"",5,"")),"")</f>
        <v/>
      </c>
      <c r="EV18" s="118">
        <f>_xlfn.NUMBERVALUE(IF(ET18&lt;&gt;"",CONCATENATE(ER18,EM18,EH18,EC18,DX18,DS18),""))</f>
        <v>0</v>
      </c>
      <c r="EW18" s="56">
        <f>IFERROR(EU18+EV18,0)</f>
        <v>0</v>
      </c>
      <c r="EX18" s="90"/>
      <c r="EY18" s="52" t="str">
        <f>IF(AND($G18="1",EX18&lt;&gt;""),EX18,"")</f>
        <v/>
      </c>
      <c r="EZ18" s="52" t="str">
        <f>IF(AND(EX18&lt;&gt;"",$G18="1"),_xlfn.RANK.EQ(EX18,$EY$6:$EY$89),"")</f>
        <v/>
      </c>
      <c r="FA18" s="52" t="str">
        <f>IF(IF(EZ18&lt;&gt;"",IF(MAX(COUNTIF($EZ$6:$EZ$89,$EZ$6:$EZ$89))&gt;1,"x",""),"")&lt;&gt;"",EZ18+1,"")</f>
        <v/>
      </c>
      <c r="FB18" s="52" t="str">
        <f>IF(EZ18&lt;&gt;"",IF($G18="3",IF(EX18&lt;&gt;"",IF(AND(EZ18&lt;=10,EX18&gt;=$EY$92),HLOOKUP(EZ18,Points_Table_Modified,IF(GC18&gt;=6,8,GC18+2),FALSE),0),""),IF(EX18&lt;&gt;"",IF(AND(EZ18&lt;=10,EX18&gt;=$EY$92),HLOOKUP(EZ18,Points_Table,IF(GC18&gt;=6,8,GC18+2),FALSE),0),"")),"")</f>
        <v/>
      </c>
      <c r="FC18" s="56" t="str">
        <f>IF(FB18&gt;0,IF(FA18&lt;&gt;"",AVERAGE(IF(AND($G18="3",FA18&lt;&gt;""),HLOOKUP(FA18,Points_Table_Modified,IF(GC18&gt;=6,8,GC18+2),FALSE),IF(FA18&lt;&gt;"",HLOOKUP(FA18,Points_Table,IF(GC18&gt;=6,8,GC18+2),FALSE),"")),FB18),FB18),0)</f>
        <v/>
      </c>
      <c r="FD18" s="51" t="str">
        <f>IF(AND($G18="2",EX18&lt;&gt;""),EX18,"")</f>
        <v/>
      </c>
      <c r="FE18" s="52" t="str">
        <f>IF(AND(EX18&lt;&gt;"",$G18="2"),_xlfn.RANK.EQ(EX18,$FD$6:$FD$89),"")</f>
        <v/>
      </c>
      <c r="FF18" s="52" t="str">
        <f>IF(IF(FE18&lt;&gt;"",IF(MAX(COUNTIF($FE$6:$FE$89,$FE$6:$FE$89))&gt;1,"x",""),"")&lt;&gt;"",FE18+1,"")</f>
        <v/>
      </c>
      <c r="FG18" s="54" t="str">
        <f>IF(FE18&lt;&gt;"",IF($G18="3",IF(EX18&lt;&gt;"",IF(AND(FE18&lt;=10,EX18&gt;=$FD$92),HLOOKUP(FE18,Points_Table_Modified,IF(GC18&gt;=6,8,GC18+2),FALSE),0),""),IF(EX18&lt;&gt;"",IF(AND(FE18&lt;=10,EX18&gt;=$FD$92),HLOOKUP(FE18,Points_Table,IF(GC18&gt;=6,8,GC18+2),FALSE),0),"")),"")</f>
        <v/>
      </c>
      <c r="FH18" s="56" t="str">
        <f>IF(FG18&gt;0,IF(FF18&lt;&gt;"",AVERAGE(IF(AND($G18="3",FF18&lt;&gt;""),HLOOKUP(FF18,Points_Table_Modified,IF(GC18&gt;=6,8,GC18+2),FALSE),IF(FF18&lt;&gt;"",HLOOKUP(FF18,Points_Table,IF(GC18&gt;=6,8,GC18+2),FALSE),"")),FG18),FG18),0)</f>
        <v/>
      </c>
      <c r="FI18" s="51" t="str">
        <f>IF(AND($G18="3",EX18&lt;&gt;""),EX18,"")</f>
        <v/>
      </c>
      <c r="FJ18" s="52" t="str">
        <f>IF(AND(EX18&lt;&gt;"",$G18="3"),_xlfn.RANK.EQ(EX18,$FI$6:$FI$89),"")</f>
        <v/>
      </c>
      <c r="FK18" s="52" t="str">
        <f>IF(IF(FJ18&lt;&gt;"",IF(MAX(COUNTIF($FJ$6:$FJ$89,$FJ$6:$FJ$89))&gt;1,"x",""),"")&lt;&gt;"",FJ18+1,"")</f>
        <v/>
      </c>
      <c r="FL18" s="52" t="str">
        <f>IF(FJ18&lt;&gt;"",IF($G18="3",IF(EX18&lt;&gt;"",IF(AND(FJ18&lt;=20,EX18&gt;=$FI$92),HLOOKUP(FJ18,Points_Table_Modified,IF(GC18&gt;=6,8,GC18+2),FALSE),0),""),IF(EX18&lt;&gt;"",IF(AND(FJ18&lt;=10,EX18&gt;=$FI$92),HLOOKUP(FJ18,Points_Table,IF(GC18&gt;=6,8,GC18+2),FALSE),0),"")),"")</f>
        <v/>
      </c>
      <c r="FM18" s="56" t="str">
        <f>IF(FL18&gt;0,IF(FK18&lt;&gt;"",AVERAGE(IF(AND($G18="3",FK18&lt;&gt;""),HLOOKUP(FK18,Points_Table_Modified,IF(GC18&gt;=6,8,GC18+2),FALSE),IF(FK18&lt;&gt;"",HLOOKUP(FK18,Points_Table,IF(GC18&gt;=6,8,GC18+2),FALSE),"")),FL18),FL18),0)</f>
        <v/>
      </c>
      <c r="FN18" s="51" t="str">
        <f>IF(AND($G18="4",EX18&lt;&gt;""),EX18,"")</f>
        <v/>
      </c>
      <c r="FO18" s="52" t="str">
        <f>IF(AND(EX18&lt;&gt;"",G18="4"),_xlfn.RANK.EQ(EX18,$FN$6:$FN$89),"")</f>
        <v/>
      </c>
      <c r="FP18" s="52" t="str">
        <f>IF(IF(FO18&lt;&gt;"",IF(MAX(COUNTIF($FO$6:$FO$89,$FO$6:$FO$89))&gt;1,"x",""),"")&lt;&gt;"",FO18+1,"")</f>
        <v/>
      </c>
      <c r="FQ18" s="52" t="str">
        <f>IF(FO18&lt;&gt;"",IF($G18="3",IF(EX18&lt;&gt;"",IF(AND(FO18&lt;=10,EX18&gt;=$FN$92),HLOOKUP(FO18,Points_Table_Modified,IF(GC18&gt;=6,8,GC18+2),FALSE),0),""),IF(EX18&lt;&gt;"",IF(AND(FO18&lt;=10,EX18&gt;=$FN$92),HLOOKUP(FO18,Points_Table,IF(GC18&gt;=6,8,GC18+2),FALSE),0),"")),"")</f>
        <v/>
      </c>
      <c r="FR18" s="56" t="str">
        <f>IF(FQ18&gt;0,IF(FP18&lt;&gt;"",AVERAGE(IF(AND($G18="3",FP18&lt;&gt;""),HLOOKUP(FP18,Points_Table_Modified,IF(GC18&gt;=6,8,GC18+2),FALSE),IF(FP18&lt;&gt;"",HLOOKUP(FP18,Points_Table,IF(GC18&gt;=6,8,GC18+2),FALSE),"")),FQ18),FQ18),0)</f>
        <v/>
      </c>
      <c r="FS18" s="51" t="str">
        <f>IF(AND($G18="5",EX18&lt;&gt;""),EX18,"")</f>
        <v/>
      </c>
      <c r="FT18" s="52" t="str">
        <f>IF(AND(EX18&lt;&gt;"",$G18="5"),_xlfn.RANK.EQ(EX18,$FS$6:$FS$89),"")</f>
        <v/>
      </c>
      <c r="FU18" s="52" t="str">
        <f>IF(IF(FT18&lt;&gt;"",IF(MAX(COUNTIF($FT$6:$FT$89,$FT$6:$FT$89))&gt;1,"x",""),"")&lt;&gt;"",FT18+1,"")</f>
        <v/>
      </c>
      <c r="FV18" s="52" t="str">
        <f>IF(FT18&lt;&gt;"",IF($G18="3",IF(EX18&lt;&gt;"",IF(AND(FT18&lt;=10,EX18&gt;=$FS$92),HLOOKUP(FT18,Points_Table_Modified,IF(GC18&gt;=6,8,GC18+2),FALSE),0),""),IF(EX18&lt;&gt;"",IF(AND(FT18&lt;=10,EX18&gt;=$FS$92),HLOOKUP(FT18,Points_Table,IF(GC18&gt;=6,8,GC18+2),FALSE),0),"")),"")</f>
        <v/>
      </c>
      <c r="FW18" s="56" t="str">
        <f>IF(FV18&gt;0,IF(FU18&lt;&gt;"",AVERAGE(IF(AND($G18="3",FU18&lt;&gt;""),HLOOKUP(FU18,Points_Table_Modified,IF(GC18&gt;=6,8,GC18+2),FALSE),IF(FU18&lt;&gt;"",HLOOKUP(FU18,Points_Table,IF(GC18&gt;=6,8,GC18+2),FALSE),"")),FV18),FV18),0)</f>
        <v/>
      </c>
      <c r="FX18" s="51" t="str">
        <f>IF(AND($G18="6",EX18&lt;&gt;""),EX18,"")</f>
        <v/>
      </c>
      <c r="FY18" s="52" t="str">
        <f>IF(AND(EX18&lt;&gt;"",$G18="6"),_xlfn.RANK.EQ(EX18,$FX$6:$FX$89),"")</f>
        <v/>
      </c>
      <c r="FZ18" s="52" t="str">
        <f>IF(IF(FY18&lt;&gt;"",IF(MAX(COUNTIF($FY$6:$FY$89,$FY$6:$FY$89))&gt;1,"x",""),"")&lt;&gt;"",FY18+1,"")</f>
        <v/>
      </c>
      <c r="GA18" s="52" t="str">
        <f>IF(FY18&lt;&gt;"",IF($G18="3",IF(EX18&lt;&gt;"",IF(AND(FY18&lt;=10,EX18&gt;=$FX$92),HLOOKUP(FY18,Points_Table_Modified,IF(GC18&gt;=6,8,GC18+2),FALSE),0),""),IF(EX18&lt;&gt;"",IF(AND(FY18&lt;=10,EX18&gt;=$FX$92),HLOOKUP(FY18,Points_Table,IF(GC18&gt;=6,8,GC18+2),FALSE),0),"")),"")</f>
        <v/>
      </c>
      <c r="GB18" s="56" t="str">
        <f>IF(GA18&gt;0,IF(FZ18&lt;&gt;"",AVERAGE(IF(AND($G18="3",FZ18&lt;&gt;""),HLOOKUP(FZ18,Points_Table_Modified,IF(GC18&gt;=6,8,GC18+2),FALSE),IF(FZ18&lt;&gt;"",HLOOKUP(FZ18,Points_Table,IF(GC18&gt;=6,8,GC18+2),FALSE),"")),GA18),GA18),0)</f>
        <v/>
      </c>
      <c r="GC18" s="57">
        <f>VLOOKUP($G18,Entries_D_Event,8,FALSE)</f>
        <v>0</v>
      </c>
      <c r="GD18" s="52" t="str">
        <f>CONCATENATE(FY18,FT18,FO18,FJ18,FE18,EZ18)</f>
        <v/>
      </c>
      <c r="GE18" s="118" t="str">
        <f>IF(GD18&lt;&gt;"",IF(AND($G18="3",EX18&lt;&gt;""),10,IF(EX18&lt;&gt;"",5,"")),"")</f>
        <v/>
      </c>
      <c r="GF18" s="118">
        <f>_xlfn.NUMBERVALUE(IF(GD18&lt;&gt;"",CONCATENATE(GB18,FW18,FR18,FM18,FH18,FC18),""))</f>
        <v>0</v>
      </c>
      <c r="GG18" s="56">
        <f>IFERROR(GE18+GF18,0)</f>
        <v>0</v>
      </c>
      <c r="GH18" s="90"/>
      <c r="GI18" s="52" t="str">
        <f>IF(AND($G18="1",GH18&lt;&gt;""),GH18,"")</f>
        <v/>
      </c>
      <c r="GJ18" s="52" t="str">
        <f>IF(AND(GH18&lt;&gt;"",$G18="1"),_xlfn.RANK.EQ(GH18,$GI$6:$GI$89),"")</f>
        <v/>
      </c>
      <c r="GK18" s="52" t="str">
        <f>IF(IF(GJ18&lt;&gt;"",IF(MAX(COUNTIF($GJ$6:$GJ$89,$GJ$6:$GJ$89))&gt;1,"x",""),"")&lt;&gt;"",GJ18+1,"")</f>
        <v/>
      </c>
      <c r="GL18" s="52" t="str">
        <f>IF(GJ18&lt;&gt;"",IF($G18="3",IF(GH18&lt;&gt;"",IF(AND(GJ18&lt;=10,GH18&gt;=$GI$92),HLOOKUP(GJ18,Points_Table_Modified,IF(HM18&gt;=6,8,HM18+2),FALSE),0),""),IF(GH18&lt;&gt;"",IF(AND(GJ18&lt;=10,GH18&gt;=$GI$92),HLOOKUP(GJ18,Points_Table,IF(HM18&gt;=6,8,HM18+2),FALSE),0),"")),"")</f>
        <v/>
      </c>
      <c r="GM18" s="53" t="str">
        <f>IF(GK18&lt;&gt;"",AVERAGE(IF(AND($G18="3",GK18&lt;&gt;""),HLOOKUP(GK18,Points_Table_Modified,IF(HM18&gt;=6,8,HM18+2),FALSE),IF(GK18&lt;&gt;"",HLOOKUP(GK18,Points_Table,IF(HM18&gt;=6,8,HM18+2),FALSE),"")),GL18),GL18)</f>
        <v/>
      </c>
      <c r="GN18" s="51" t="str">
        <f>IF(AND($G18="2",GH18&lt;&gt;""),GH18,"")</f>
        <v/>
      </c>
      <c r="GO18" s="52" t="str">
        <f>IF(AND(GH18&lt;&gt;"",$G18="2"),_xlfn.RANK.EQ(GH18,$GN$6:$GN$89),"")</f>
        <v/>
      </c>
      <c r="GP18" s="52" t="str">
        <f>IF(IF(GO18&lt;&gt;"",IF(MAX(COUNTIF($GO$6:$GO$89,$GO$6:$GO$89))&gt;1,"x",""),"")&lt;&gt;"",GO18+1,"")</f>
        <v/>
      </c>
      <c r="GQ18" s="54" t="str">
        <f>IF(GO18&lt;&gt;"",IF($G18="3",IF(GH18&lt;&gt;"",IF(AND(GO18&lt;=10,GH18&gt;=$GN$92),HLOOKUP(GO18,Points_Table_Modified,IF(HM18&gt;=6,8,HM18+2),FALSE),0),""),IF(GH18&lt;&gt;"",IF(AND(GO18&lt;=10,GH18&gt;=$GN$92),HLOOKUP(GO18,Points_Table,IF(HM18&gt;=6,8,HM18+2),FALSE),0),"")),"")</f>
        <v/>
      </c>
      <c r="GR18" s="53" t="str">
        <f>IF(GP18&lt;&gt;"",AVERAGE(IF(AND($G18="3",GP18&lt;&gt;""),HLOOKUP(GP18,Points_Table_Modified,IF(HM18&gt;=6,8,HM18+2),FALSE),IF(GP18&lt;&gt;"",HLOOKUP(GP18,Points_Table,IF(HM18&gt;=6,8,HM18+2),FALSE),"")),GQ18),GQ18)</f>
        <v/>
      </c>
      <c r="GS18" s="51" t="str">
        <f>IF(AND($G18="3",GH18&lt;&gt;""),GH18,"")</f>
        <v/>
      </c>
      <c r="GT18" s="52" t="str">
        <f>IF(AND(GH18&lt;&gt;"",$G18="3"),_xlfn.RANK.EQ(GH18,$GS$6:$GS$89),"")</f>
        <v/>
      </c>
      <c r="GU18" s="52" t="str">
        <f>IF(IF(GT18&lt;&gt;"",IF(MAX(COUNTIF($GT$6:$GT$89,$GT$6:$GT$89))&gt;1,"x",""),"")&lt;&gt;"",GT18+1,"")</f>
        <v/>
      </c>
      <c r="GV18" s="52" t="str">
        <f>IF(GT18&lt;&gt;"",IF($G18="3",IF(GH18&lt;&gt;"",IF(AND(GT18&lt;=20,GH18&gt;=$GS$92),HLOOKUP(GT18,Points_Table_Modified,IF(HM18&gt;=6,8,HM18+2),FALSE),0),""),IF(GH18&lt;&gt;"",IF(AND(GT18&lt;=10,GH18&gt;=$GS$92),HLOOKUP(GT18,Points_Table,IF(HM18&gt;=6,8,HM18+2),FALSE),0),"")),"")</f>
        <v/>
      </c>
      <c r="GW18" s="53" t="str">
        <f>IF(GU18&lt;&gt;"",AVERAGE(IF(AND($G18="3",GU18&lt;&gt;""),HLOOKUP(GU18,Points_Table_Modified,IF(HM18&gt;=6,8,HM18+2),FALSE),IF(GU18&lt;&gt;"",HLOOKUP(GU18,Points_Table,IF(HM18&gt;=6,8,HM18+2),FALSE),"")),GV18),GV18)</f>
        <v/>
      </c>
      <c r="GX18" s="51" t="str">
        <f>IF(AND($G18="4",GH18&lt;&gt;""),GH18,"")</f>
        <v/>
      </c>
      <c r="GY18" s="52" t="str">
        <f>IF(AND($GH18&lt;&gt;"",G18="4"),_xlfn.RANK.EQ(GH18,$GX$6:$GX$89),"")</f>
        <v/>
      </c>
      <c r="GZ18" s="52" t="str">
        <f>IF(IF(GY18&lt;&gt;"",IF(MAX(COUNTIF($GY$6:$GY$89,$GY$6:$GY$89))&gt;1,"x",""),"")&lt;&gt;"",GY18+1,"")</f>
        <v/>
      </c>
      <c r="HA18" s="52" t="str">
        <f>IF(GY18&lt;&gt;"",IF($G18="3",IF(GH18&lt;&gt;"",IF(AND(GY18&lt;=10,GH18&gt;=$GX$92),HLOOKUP(GY18,Points_Table_Modified,IF(HM18&gt;=6,8,HM18+2),FALSE),0),""),IF(GH18&lt;&gt;"",IF(AND(GY18&lt;=10,GH18&gt;=$GX$92),HLOOKUP(GY18,Points_Table,IF(HM18&gt;=6,8,HM18+2),FALSE),0),"")),"")</f>
        <v/>
      </c>
      <c r="HB18" s="53" t="str">
        <f>IF(GZ18&lt;&gt;"",AVERAGE(IF(AND($G18="3",GZ18&lt;&gt;""),HLOOKUP(GZ18,Points_Table_Modified,IF(HM18&gt;=6,8,HM18+2),FALSE),IF(GZ18&lt;&gt;"",HLOOKUP(GZ18,Points_Table,IF(HM18&gt;=6,8,HM18+2),FALSE),"")),HA18),HA18)</f>
        <v/>
      </c>
      <c r="HC18" s="51" t="str">
        <f>IF(AND($G18="5",GH18&lt;&gt;""),GH18,"")</f>
        <v/>
      </c>
      <c r="HD18" s="52" t="str">
        <f>IF(AND(GH18&lt;&gt;"",$G18="5"),_xlfn.RANK.EQ(GH18,$HC$6:$HC$89),"")</f>
        <v/>
      </c>
      <c r="HE18" s="52" t="str">
        <f>IF(IF(HD18&lt;&gt;"",IF(MAX(COUNTIF($HD$6:$HD$89,$HD$6:$HD$89))&gt;1,"x",""),"")&lt;&gt;"",HD18+1,"")</f>
        <v/>
      </c>
      <c r="HF18" s="52" t="str">
        <f>IF(HD18&lt;&gt;"",IF($G18="3",IF(GH18&lt;&gt;"",IF(AND(HD18&lt;=10,GH18&gt;=$HC$92),HLOOKUP(HD18,Points_Table_Modified,IF(HM18&gt;=6,8,HM18+2),FALSE),0),""),IF(GH18&lt;&gt;"",IF(AND(HD18&lt;=10,GH18&gt;=$HC$92),HLOOKUP(HD18,Points_Table,IF(HM18&gt;=6,8,HM18+2),FALSE),0),"")),"")</f>
        <v/>
      </c>
      <c r="HG18" s="53" t="str">
        <f>IF(HE18&lt;&gt;"",AVERAGE(IF(AND($G18="3",HE18&lt;&gt;""),HLOOKUP(HE18,Points_Table_Modified,IF(HM18&gt;=6,8,HM18+2),FALSE),IF(HE18&lt;&gt;"",HLOOKUP(HE18,Points_Table,IF(HM18&gt;=6,8,HM18+2),FALSE),"")),HF18),HF18)</f>
        <v/>
      </c>
      <c r="HH18" s="51" t="str">
        <f>IF(AND($G18="6",GH18&lt;&gt;""),GH18,"")</f>
        <v/>
      </c>
      <c r="HI18" s="52" t="str">
        <f>IF(AND(GH18&lt;&gt;"",$G18="6"),_xlfn.RANK.EQ(GH18,$HH$6:$HH$89),"")</f>
        <v/>
      </c>
      <c r="HJ18" s="52" t="str">
        <f>IF(IF(HI18&lt;&gt;"",IF(MAX(COUNTIF($HI$6:$HI$89,$HI$6:$HI$89))&gt;1,"x",""),"")&lt;&gt;"",HI18+1,"")</f>
        <v/>
      </c>
      <c r="HK18" s="52" t="str">
        <f>IF(HI18&lt;&gt;"",IF($G18="3",IF(GH18&lt;&gt;"",IF(AND(HI18&lt;=10,GH18&gt;=$HH$92),HLOOKUP(HI18,Points_Table_Modified,IF(HM18&gt;=6,8,HM18+2),FALSE),0),""),IF(GH18&lt;&gt;"",IF(AND(HI18&lt;=10,GH18&gt;=$HH$92),HLOOKUP(HI18,Points_Table,IF(HM18&gt;=6,8,HM18+2),FALSE),0),"")),"")</f>
        <v/>
      </c>
      <c r="HL18" s="53" t="str">
        <f>IF(HJ18&lt;&gt;"",AVERAGE(IF(AND($G18="3",HJ18&lt;&gt;""),HLOOKUP(HJ18,Points_Table_Modified,IF(HM18&gt;=6,8,HM18+2),FALSE),IF(HJ18&lt;&gt;"",HLOOKUP(HJ18,Points_Table,IF(HM18&gt;=6,8,HM18+2),FALSE),"")),HK18),HK18)</f>
        <v/>
      </c>
      <c r="HM18" s="57">
        <f>VLOOKUP($G18,Entries_D_Event,9,FALSE)</f>
        <v>0</v>
      </c>
      <c r="HN18" s="52" t="str">
        <f>CONCATENATE(HI18,HD18,GY18,GT18,GO18,GJ18)</f>
        <v/>
      </c>
      <c r="HO18" s="118" t="str">
        <f>IF(HN18&lt;&gt;"",IF(AND($G18="3",GH18&lt;&gt;""),10,IF(GH18&lt;&gt;"",5,"")),"")</f>
        <v/>
      </c>
      <c r="HP18" s="118">
        <f>_xlfn.NUMBERVALUE(IF(HN18&lt;&gt;"",CONCATENATE(HL18,HG18,HB18,GW18,GR18,GM18),""))</f>
        <v>0</v>
      </c>
      <c r="HQ18" s="56">
        <f>IFERROR(HO18+HP18,0)</f>
        <v>0</v>
      </c>
      <c r="HR18" s="90"/>
      <c r="HS18" s="52" t="str">
        <f>IF(AND($G18="1",HR18&lt;&gt;""),HR18,"")</f>
        <v/>
      </c>
      <c r="HT18" s="52" t="str">
        <f>IF(AND(HR18&lt;&gt;"",$G18="1"),_xlfn.RANK.EQ(HR18,$HS$6:$HS$89),"")</f>
        <v/>
      </c>
      <c r="HU18" s="52" t="str">
        <f>IF(IF(HT18&lt;&gt;"",IF(MAX(COUNTIF($HT$6:$HT$89,$HT$6:$HT$89))&gt;1,"x",""),"")&lt;&gt;"",HT18+1,"")</f>
        <v/>
      </c>
      <c r="HV18" s="52" t="str">
        <f>IF(HT18&lt;&gt;"",IF($G18="3",IF(HR18&lt;&gt;"",IF(AND(HT18&lt;=10,HR18&gt;=$HS$92),HLOOKUP(HT18,Points_Table_Modified,IF(IW18&gt;=6,8,IW18+2),FALSE),0),""),IF(HR18&lt;&gt;"",IF(AND(HT18&lt;=10,HR18&gt;=$HS$92),HLOOKUP(HT18,Points_Table,IF(IW18&gt;=6,8,IW18+2),FALSE),0),"")),"")</f>
        <v/>
      </c>
      <c r="HW18" s="53" t="str">
        <f>IF(HU18&lt;&gt;"",AVERAGE(IF(AND($G18="3",HU18&lt;&gt;""),HLOOKUP(HU18,Points_Table_Modified,IF(IW18&gt;=6,8,IW18+2),FALSE),IF(HU18&lt;&gt;"",HLOOKUP(HU18,Points_Table,IF(IW18&gt;=6,8,IW18+2),FALSE),"")),HV18),HV18)</f>
        <v/>
      </c>
      <c r="HX18" s="51" t="str">
        <f>IF(AND($G18="2",HR18&lt;&gt;""),HR18,"")</f>
        <v/>
      </c>
      <c r="HY18" s="52" t="str">
        <f>IF(AND(HR18&lt;&gt;"",$G18="2"),_xlfn.RANK.EQ(HR18,$HX$6:$HX$89),"")</f>
        <v/>
      </c>
      <c r="HZ18" s="52" t="str">
        <f>IF(IF(HY18&lt;&gt;"",IF(MAX(COUNTIF($HY$6:$HY$89,$HY$6:$HY$89))&gt;1,"x",""),"")&lt;&gt;"",HY18+1,"")</f>
        <v/>
      </c>
      <c r="IA18" s="54" t="str">
        <f>IF(HY18&lt;&gt;"",IF($G18="3",IF(HR18&lt;&gt;"",IF(AND(HY18&lt;=10,HR18&gt;=$HX$92),HLOOKUP(HY18,Points_Table_Modified,IF(IW18&gt;=6,8,IW18+2),FALSE),0),""),IF(HR18&lt;&gt;"",IF(AND(HY18&lt;=10,HR18&gt;=$HX$92),HLOOKUP(HY18,Points_Table,IF(IW18&gt;=6,8,IW18+2),FALSE),0),"")),"")</f>
        <v/>
      </c>
      <c r="IB18" s="53" t="str">
        <f>IF(HZ18&lt;&gt;"",AVERAGE(IF(AND($G18="3",HZ18&lt;&gt;""),HLOOKUP(HZ18,Points_Table_Modified,IF(IW18&gt;=6,8,IW18+2),FALSE),IF(HZ18&lt;&gt;"",HLOOKUP(HZ18,Points_Table,IF(IW18&gt;=6,8,IW18+2),FALSE),"")),IA18),IA18)</f>
        <v/>
      </c>
      <c r="IC18" s="51" t="str">
        <f>IF(AND($G18="3",HR18&lt;&gt;""),HR18,"")</f>
        <v/>
      </c>
      <c r="ID18" s="52" t="str">
        <f>IF(AND(HR18&lt;&gt;"",$G18="3"),_xlfn.RANK.EQ(HR18,$IC$6:$IC$89),"")</f>
        <v/>
      </c>
      <c r="IE18" s="52" t="str">
        <f>IF(IF(ID18&lt;&gt;"",IF(MAX(COUNTIF($ID$6:$ID$89,$ID$6:$ID$89))&gt;1,"x",""),"")&lt;&gt;"",ID18+1,"")</f>
        <v/>
      </c>
      <c r="IF18" s="52" t="str">
        <f>IF(ID18&lt;&gt;"",IF($G18="3",IF(HR18&lt;&gt;"",IF(AND(ID18&lt;=20,HR18&gt;=$IC$92),HLOOKUP(ID18,Points_Table_Modified,IF(IW18&gt;=6,8,IW18+2),FALSE),0),""),IF(HR18&lt;&gt;"",IF(AND(ID18&lt;=10,HR18&gt;=$IC$92),HLOOKUP(ID18,Points_Table,IF(IW18&gt;=6,8,IW18+2),FALSE),0),"")),"")</f>
        <v/>
      </c>
      <c r="IG18" s="53" t="str">
        <f>IF(IE18&lt;&gt;"",AVERAGE(IF(AND($G18="3",IE18&lt;&gt;""),HLOOKUP(IE18,Points_Table_Modified,IF(IW18&gt;=6,8,IW18+2),FALSE),IF(IE18&lt;&gt;"",HLOOKUP(IE18,Points_Table,IF(IW18&gt;=6,8,IW18+2),FALSE),"")),IF18),IF18)</f>
        <v/>
      </c>
      <c r="IH18" s="51" t="str">
        <f>IF(AND($G18="4",HR18&lt;&gt;""),HR18,"")</f>
        <v/>
      </c>
      <c r="II18" s="52" t="str">
        <f>IF(AND(HR18&lt;&gt;"",G18="4"),_xlfn.RANK.EQ(HR18,$IH$6:$IH$89),"")</f>
        <v/>
      </c>
      <c r="IJ18" s="52" t="str">
        <f>IF(IF(II18&lt;&gt;"",IF(MAX(COUNTIF($II$6:$II$89,$II$6:$II$89))&gt;1,"x",""),"")&lt;&gt;"",II18+1,"")</f>
        <v/>
      </c>
      <c r="IK18" s="52" t="str">
        <f>IF(II18&lt;&gt;"",IF($G18="3",IF(HR18&lt;&gt;"",IF(AND(II18&lt;=10,HR18&gt;=$IH$92),HLOOKUP(II18,Points_Table_Modified,IF(IW18&gt;=6,8,IW18+2),FALSE),0),""),IF(HR18&lt;&gt;"",IF(AND(II18&lt;=10,HR18&gt;=$IH$92),HLOOKUP(II18,Points_Table,IF(IW18&gt;=6,8,IW18+2),FALSE),0),"")),"")</f>
        <v/>
      </c>
      <c r="IL18" s="53" t="str">
        <f>IF(IJ18&lt;&gt;"",AVERAGE(IF(AND($G18="3",IJ18&lt;&gt;""),HLOOKUP(IJ18,Points_Table_Modified,IF(IW18&gt;=6,8,IW18+2),FALSE),IF(IJ18&lt;&gt;"",HLOOKUP(IJ18,Points_Table,IF(IW18&gt;=6,8,IW18+2),FALSE),"")),IK18),IK18)</f>
        <v/>
      </c>
      <c r="IM18" s="51" t="str">
        <f>IF(AND($G18="5",HR18&lt;&gt;""),HR18,"")</f>
        <v/>
      </c>
      <c r="IN18" s="52" t="str">
        <f>IF(AND(HR18&lt;&gt;"",$G18="5"),_xlfn.RANK.EQ(HR18,$IM$6:$IM$89),"")</f>
        <v/>
      </c>
      <c r="IO18" s="52" t="str">
        <f>IF(IF(IN18&lt;&gt;"",IF(MAX(COUNTIF($IN$6:$IN$89,$IN$6:$IN$89))&gt;1,"x",""),"")&lt;&gt;"",IN18+1,"")</f>
        <v/>
      </c>
      <c r="IP18" s="52" t="str">
        <f>IF(IN18&lt;&gt;"",IF($G18="3",IF(HR18&lt;&gt;"",IF(AND(IN18&lt;=10,HR18&gt;=$IM$92),HLOOKUP(IN18,Points_Table_Modified,IF(IW18&gt;=6,8,IW18+2),FALSE),0),""),IF(HR18&lt;&gt;"",IF(AND(IN18&lt;=10,HR18&gt;=$IM$92),HLOOKUP(IN18,Points_Table,IF(IW18&gt;=6,8,IW18+2),FALSE),0),"")),"")</f>
        <v/>
      </c>
      <c r="IQ18" s="53" t="str">
        <f>IF(IO18&lt;&gt;"",AVERAGE(IF(AND($G18="3",IO18&lt;&gt;""),HLOOKUP(IO18,Points_Table_Modified,IF(IW18&gt;=6,8,IW18+2),FALSE),IF(IO18&lt;&gt;"",HLOOKUP(IO18,Points_Table,IF(IW18&gt;=6,8,IW18+2),FALSE),"")),IP18),IP18)</f>
        <v/>
      </c>
      <c r="IR18" s="51" t="str">
        <f>IF(AND($G18="6",HR18&lt;&gt;""),HR18,"")</f>
        <v/>
      </c>
      <c r="IS18" s="52" t="str">
        <f>IF(AND(HR18&lt;&gt;"",$G18="6"),_xlfn.RANK.EQ(HR18,$IR$6:$IR$89),"")</f>
        <v/>
      </c>
      <c r="IT18" s="52" t="str">
        <f>IF(IF(IS18&lt;&gt;"",IF(MAX(COUNTIF($IS$6:$IS$89,$IS$6:$IS$89))&gt;1,"x",""),"")&lt;&gt;"",IS18+1,"")</f>
        <v/>
      </c>
      <c r="IU18" s="52" t="str">
        <f>IF(IS18&lt;&gt;"",IF($G18="3",IF(HR18&lt;&gt;"",IF(AND(IS18&lt;=10,HR18&gt;=$IR$92),HLOOKUP(IS18,Points_Table_Modified,IF(IW18&gt;=6,8,IW18+2),FALSE),0),""),IF(HR18&lt;&gt;"",IF(AND(IS18&lt;=10,HR18&gt;=$IR$92),HLOOKUP(IS18,Points_Table,IF(IW18&gt;=6,8,IW18+2),FALSE),0),"")),"")</f>
        <v/>
      </c>
      <c r="IV18" s="53" t="str">
        <f>IF(IT18&lt;&gt;"",AVERAGE(IF(AND($G18="3",IT18&lt;&gt;""),HLOOKUP(IT18,Points_Table_Modified,IF(IW18&gt;=6,8,IW18+2),FALSE),IF(IT18&lt;&gt;"",HLOOKUP(IT18,Points_Table,IF(IW18&gt;=6,8,IW18+2),FALSE),"")),IU18),IU18)</f>
        <v/>
      </c>
      <c r="IW18" s="57">
        <f>VLOOKUP($G18,Entries_D_Event,10,FALSE)</f>
        <v>0</v>
      </c>
      <c r="IX18" s="52" t="str">
        <f>CONCATENATE(IS18,IN18,II18,ID18,HY18,HT18)</f>
        <v/>
      </c>
      <c r="IY18" s="118" t="str">
        <f>IF(IX18&lt;&gt;"",IF(AND($G18="3",HR18&lt;&gt;""),10,IF(HR18&lt;&gt;"",5,"")),"")</f>
        <v/>
      </c>
      <c r="IZ18" s="52">
        <f>_xlfn.NUMBERVALUE(IF(IX18&lt;&gt;"",CONCATENATE(IV18,IQ18,IL18,IG18,IB18,HW18),""))</f>
        <v>0</v>
      </c>
      <c r="JA18" s="56">
        <f>IFERROR(IY18+IZ18,0)</f>
        <v>0</v>
      </c>
      <c r="JB18" s="90"/>
      <c r="JC18" s="52" t="str">
        <f>IF(AND($G18="1",JB18&lt;&gt;""),JB18,"")</f>
        <v/>
      </c>
      <c r="JD18" s="52" t="str">
        <f>IF(AND(JB18&lt;&gt;"",$G18="1"),_xlfn.RANK.EQ(JB18,$JC$6:$JC$89),"")</f>
        <v/>
      </c>
      <c r="JE18" s="52" t="str">
        <f>IF(IF(JD18&lt;&gt;"",IF(MAX(COUNTIF($JD$6:$JD$89,$JD$6:$JD$89))&gt;1,"x",""),"")&lt;&gt;"",JD18+1,"")</f>
        <v/>
      </c>
      <c r="JF18" s="52" t="str">
        <f>IF(JD18&lt;&gt;"",IF($G18="3",IF(JB18&lt;&gt;"",IF(AND(JD18&lt;=10,JB18&gt;=$JC$92),HLOOKUP(JD18,Points_Table_Modified,IF(KG18&gt;=6,8,KG18+2),FALSE),0),""),IF(JB18&lt;&gt;"",IF(AND(JD18&lt;=10,JB18&gt;=$JC$92),HLOOKUP(JD18,Points_Table,IF(KG18&gt;=6,8,KG18+2),FALSE),0),"")),"")</f>
        <v/>
      </c>
      <c r="JG18" s="53" t="str">
        <f>IF(JE18&lt;&gt;"",AVERAGE(IF(AND($G18="3",JE18&lt;&gt;""),HLOOKUP(JE18,Points_Table_Modified,IF(KG18&gt;=6,8,KG18+2),FALSE),IF(JE18&lt;&gt;"",HLOOKUP(JE18,Points_Table,IF(KG18&gt;=6,8,KG18+2),FALSE),"")),JF18),JF18)</f>
        <v/>
      </c>
      <c r="JH18" s="51" t="str">
        <f>IF(AND($G18="2",JB18&lt;&gt;""),JB18,"")</f>
        <v/>
      </c>
      <c r="JI18" s="52" t="str">
        <f>IF(AND(JB18&lt;&gt;"",$G18="2"),_xlfn.RANK.EQ(JB18,$JH$6:$JH$89),"")</f>
        <v/>
      </c>
      <c r="JJ18" s="52" t="str">
        <f>IF(IF(JI18&lt;&gt;"",IF(MAX(COUNTIF($JI$6:$JI$89,$JI$6:$JI$89))&gt;1,"x",""),"")&lt;&gt;"",JI18+1,"")</f>
        <v/>
      </c>
      <c r="JK18" s="54" t="str">
        <f>IF(JI18&lt;&gt;"",IF($G18="3",IF(JB18&lt;&gt;"",IF(AND(JI18&lt;=10,JB18&gt;=$JH$92),HLOOKUP(JI18,Points_Table_Modified,IF(KG18&gt;=6,8,KG18+2),FALSE),0),""),IF(JB18&lt;&gt;"",IF(AND(JI18&lt;=10,JB18&gt;=$JH$92),HLOOKUP(JI18,Points_Table,IF(KG18&gt;=6,8,KG18+2),FALSE),0),"")),"")</f>
        <v/>
      </c>
      <c r="JL18" s="53" t="str">
        <f>IF(JJ18&lt;&gt;"",AVERAGE(IF(AND($G18="3",JJ18&lt;&gt;""),HLOOKUP(JJ18,Points_Table_Modified,IF(KG18&gt;=6,8,KG18+2),FALSE),IF(JJ18&lt;&gt;"",HLOOKUP(JJ18,Points_Table,IF(KG18&gt;=6,8,KG18+2),FALSE),"")),JK18),JK18)</f>
        <v/>
      </c>
      <c r="JM18" s="51" t="str">
        <f>IF(AND($G18="3",JB18&lt;&gt;""),JB18,"")</f>
        <v/>
      </c>
      <c r="JN18" s="52" t="str">
        <f>IF(AND(JB18&lt;&gt;"",$G18="3"),_xlfn.RANK.EQ(JB18,$JM$6:$JM$89),"")</f>
        <v/>
      </c>
      <c r="JO18" s="52" t="str">
        <f>IF(IF(JN18&lt;&gt;"",IF(MAX(COUNTIF($JN$6:$JN$89,$JN$6:$JN$89))&gt;1,"x",""),"")&lt;&gt;"",JN18+1,"")</f>
        <v/>
      </c>
      <c r="JP18" s="52" t="str">
        <f>IF(JN18&lt;&gt;"",IF($G18="3",IF(JB18&lt;&gt;"",IF(AND(JN18&lt;=20,JB18&gt;=$JM$92),HLOOKUP(JN18,Points_Table_Modified,IF(KG18&gt;=6,8,KG18+2),FALSE),0),""),IF(JB18&lt;&gt;"",IF(AND(JN18&lt;=10,JB18&gt;=$JM$92),HLOOKUP(JN18,Points_Table,IF(KG18&gt;=6,8,KG18+2),FALSE),0),"")),"")</f>
        <v/>
      </c>
      <c r="JQ18" s="53" t="str">
        <f>IF(JO18&lt;&gt;"",AVERAGE(IF(AND($G18="3",JO18&lt;&gt;""),HLOOKUP(JO18,Points_Table_Modified,IF(KG18&gt;=6,8,KG18+2),FALSE),IF(JO18&lt;&gt;"",HLOOKUP(JO18,Points_Table,IF(KG18&gt;=6,8,KG18+2),FALSE),"")),JP18),JP18)</f>
        <v/>
      </c>
      <c r="JR18" s="51" t="str">
        <f>IF(AND($G18="4",JB18&lt;&gt;""),JB18,"")</f>
        <v/>
      </c>
      <c r="JS18" s="52" t="str">
        <f>IF(AND(JB18&lt;&gt;"",G18="4"),_xlfn.RANK.EQ(JB18,$JR$6:$JR$89),"")</f>
        <v/>
      </c>
      <c r="JT18" s="52" t="str">
        <f>IF(IF(JS18&lt;&gt;"",IF(MAX(COUNTIF($JS$6:$JS$89,$JS$6:$JS$89))&gt;1,"x",""),"")&lt;&gt;"",JS18+1,"")</f>
        <v/>
      </c>
      <c r="JU18" s="52" t="str">
        <f>IF(JS18&lt;&gt;"",IF($G18="3",IF(JB18&lt;&gt;"",IF(AND(JS18&lt;=10,JB18&gt;=$JR$92),HLOOKUP(JS18,Points_Table_Modified,IF(KG18&gt;=6,8,KG18+2),FALSE),0),""),IF(JB18&lt;&gt;"",IF(AND(JS18&lt;=10,JB18&gt;=$JR$92),HLOOKUP(JS18,Points_Table,IF(KG18&gt;=6,8,KG18+2),FALSE),0),"")),"")</f>
        <v/>
      </c>
      <c r="JV18" s="53" t="str">
        <f>IF(JT18&lt;&gt;"",AVERAGE(IF(AND($G18="3",JT18&lt;&gt;""),HLOOKUP(JT18,Points_Table_Modified,IF(KG18&gt;=6,8,KG18+2),FALSE),IF(JT18&lt;&gt;"",HLOOKUP(JT18,Points_Table,IF(KG18&gt;=6,8,KG18+2),FALSE),"")),JU18),JU18)</f>
        <v/>
      </c>
      <c r="JW18" s="51" t="str">
        <f>IF(AND($G18="5",JB18&lt;&gt;""),JB18,"")</f>
        <v/>
      </c>
      <c r="JX18" s="52" t="str">
        <f>IF(AND(JB18&lt;&gt;"",$G18="5"),_xlfn.RANK.EQ(JB18,$JW$6:$JW$89),"")</f>
        <v/>
      </c>
      <c r="JY18" s="52" t="str">
        <f>IF(IF(JX18&lt;&gt;"",IF(MAX(COUNTIF($JX$6:$JX$89,$JX$6:$JX$89))&gt;1,"x",""),"")&lt;&gt;"",JX18+1,"")</f>
        <v/>
      </c>
      <c r="JZ18" s="52" t="str">
        <f>IF(JX18&lt;&gt;"",IF($G18="3",IF(JB18&lt;&gt;"",IF(AND(JX18&lt;=10,JB18&gt;=$JW$92),HLOOKUP(JX18,Points_Table_Modified,IF(KG18&gt;=6,8,KG18+2),FALSE),0),""),IF(JB18&lt;&gt;"",IF(AND(JX18&lt;=10,JB18&gt;=$JW$92),HLOOKUP(JX18,Points_Table,IF(KG18&gt;=6,8,KG18+2),FALSE),0),"")),"")</f>
        <v/>
      </c>
      <c r="KA18" s="53" t="str">
        <f>IF(JY18&lt;&gt;"",AVERAGE(IF(AND($G18="3",JY18&lt;&gt;""),HLOOKUP(JY18,Points_Table_Modified,IF(KG18&gt;=6,8,KG18+2),FALSE),IF(JY18&lt;&gt;"",HLOOKUP(JY18,Points_Table,IF(KG18&gt;=6,8,KG18+2),FALSE),"")),JZ18),JZ18)</f>
        <v/>
      </c>
      <c r="KB18" s="51" t="str">
        <f>IF(AND($G18="6",JB18&lt;&gt;""),JB18,"")</f>
        <v/>
      </c>
      <c r="KC18" s="52" t="str">
        <f>IF(AND(JB18&lt;&gt;"",$G18="6"),_xlfn.RANK.EQ(JB18,$KB$6:$KB$89),"")</f>
        <v/>
      </c>
      <c r="KD18" s="52" t="str">
        <f>IF(IF(KC18&lt;&gt;"",IF(MAX(COUNTIF($KC$6:$KC$89,$KC$6:$KC$89))&gt;1,"x",""),"")&lt;&gt;"",KC18+1,"")</f>
        <v/>
      </c>
      <c r="KE18" s="52" t="str">
        <f>IF(KC18&lt;&gt;"",IF($G18="3",IF(JB18&lt;&gt;"",IF(AND(KC18&lt;=10,JB18&gt;=$KB$92),HLOOKUP(KC18,Points_Table_Modified,IF(KG18&gt;=6,8,KG18+2),FALSE),0),""),IF(JB18&lt;&gt;"",IF(AND(KC18&lt;=10,JB18&gt;=$KB$92),HLOOKUP(KC18,Points_Table,IF(KG18&gt;=6,8,KG18+2),FALSE),0),"")),"")</f>
        <v/>
      </c>
      <c r="KF18" s="53" t="str">
        <f>IF(KD18&lt;&gt;"",AVERAGE(IF(AND($G18="3",KD18&lt;&gt;""),HLOOKUP(KD18,Points_Table_Modified,IF(KG18&gt;=6,8,KG18+2),FALSE),IF(KD18&lt;&gt;"",HLOOKUP(KD18,Points_Table,IF(KG18&gt;=6,8,KG18+2),FALSE),"")),KE18),KE18)</f>
        <v/>
      </c>
      <c r="KG18" s="57">
        <f>VLOOKUP($G18,Entries_D_Event,11,FALSE)</f>
        <v>0</v>
      </c>
      <c r="KH18" s="52" t="str">
        <f>CONCATENATE(KC18,JX18,JS18,JN18,JI18,JD18)</f>
        <v/>
      </c>
      <c r="KI18" s="118" t="str">
        <f>IF(KH18&lt;&gt;"",IF(AND($G18="3",JB18&lt;&gt;""),10,IF(JB18&lt;&gt;"",5,"")),"")</f>
        <v/>
      </c>
      <c r="KJ18" s="118">
        <f>_xlfn.NUMBERVALUE(IF(KH18&lt;&gt;"",CONCATENATE(KF18,KA18,JV18,JQ18,JL18,JG18),""))</f>
        <v>0</v>
      </c>
      <c r="KK18" s="56">
        <f>IFERROR(KI18+KJ18,0)</f>
        <v>0</v>
      </c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</row>
    <row r="19" spans="1:358" s="1" customFormat="1" x14ac:dyDescent="0.25">
      <c r="A19" s="35"/>
      <c r="B19" s="45">
        <v>14</v>
      </c>
      <c r="C19" s="46" t="s">
        <v>113</v>
      </c>
      <c r="D19" s="47" t="s">
        <v>114</v>
      </c>
      <c r="E19" s="50">
        <v>7636</v>
      </c>
      <c r="F19" s="109">
        <v>207</v>
      </c>
      <c r="G19" s="49" t="s">
        <v>57</v>
      </c>
      <c r="H19" s="50" t="str">
        <f>VLOOKUP($G19,Class_Description,2)</f>
        <v>Production Modified</v>
      </c>
      <c r="I19" s="187">
        <f>AS19+CC19+DM19+EW19+GG19+HQ19+JA19+KK19</f>
        <v>5</v>
      </c>
      <c r="J19" s="116">
        <v>230</v>
      </c>
      <c r="K19" s="102" t="str">
        <f>IF(AND(J19&lt;&gt;"",$G19="1"),J19,"")</f>
        <v/>
      </c>
      <c r="L19" s="103" t="str">
        <f>IF(AND(J19&lt;&gt;"",$G19="1"),_xlfn.RANK.EQ(J19,$K$6:$K$89),"")</f>
        <v/>
      </c>
      <c r="M19" s="103" t="str">
        <f>IF(G19="6",IF(IF(L19&lt;&gt;"",IF(MAX(COUNTIF($L$6:$L$89,$L$6:$L$89))&gt;1,"x",""),"")&lt;&gt;"",L19+1,""),IF(K19=0,"",IF(IF(L19&lt;&gt;"",IF(MAX(COUNTIF($L$6:$L$89,$L$6:$L$89))&gt;1,"x",""),"")&lt;&gt;"",L19+1,"")))</f>
        <v/>
      </c>
      <c r="N19" s="103" t="str">
        <f>IF(L19&lt;&gt;"",IF($G19="3",IF(AND(L19&lt;=20,J19&gt;=$K$92),HLOOKUP(L19,Points_Table_Modified,IF(AO19&gt;=6,8,AO19+2),FALSE),0),IF(AND(L19&lt;=10,J19&gt;=$K$92),HLOOKUP(L19,Points_Table,IF(AO19&gt;=6,8,AO19+2),FALSE),0)),"")</f>
        <v/>
      </c>
      <c r="O19" s="103" t="str">
        <f>IF(M19&lt;&gt;"",AVERAGE(IF(AND($G19="3",M19&lt;&gt;""),HLOOKUP(M19,Points_Table_Modified,IF(AO19&gt;=6,8,AO19+2),FALSE),IF(M19&lt;&gt;"",HLOOKUP(M19,Points_Table,IF(AO19&gt;=6,8,AO19+2),FALSE),"")),N19),N19)</f>
        <v/>
      </c>
      <c r="P19" s="102">
        <f>IF(AND(J19&lt;&gt;"",$G19="2"),J19,"")</f>
        <v>230</v>
      </c>
      <c r="Q19" s="103">
        <f>IF(AND(J19&lt;&gt;"",$G19="2"),_xlfn.RANK.EQ(J19,$P$6:$P$89),"")</f>
        <v>2</v>
      </c>
      <c r="R19" s="103" t="str">
        <f>IF(G19="6",IF(IF(Q19&lt;&gt;"",IF(MAX(COUNTIF($Q$6:$Q$89,$Q$6:$Q$89))&gt;1,"x",""),"")&lt;&gt;"",Q19+1,""),IF(P19=0,"",IF(IF(Q19&lt;&gt;"",IF(MAX(COUNTIF($Q$6:$Q$89,$Q$6:$Q$89))&gt;1,"x",""),"")&lt;&gt;"",Q19+1,"")))</f>
        <v/>
      </c>
      <c r="S19" s="103">
        <f>IF(Q19&lt;&gt;"",IF($G19="3",IF(J19&lt;&gt;"",IF(AND(Q19&lt;=10,J19&gt;=$P$92),HLOOKUP(Q19,Points_Table_Modified,IF(AO19&gt;=6,8,AO19+2),FALSE),0),""),IF(J19&lt;&gt;"",IF(AND(Q19&lt;=10,J19&gt;=$P$92),HLOOKUP(Q19,Points_Table,IF(AO19&gt;=6,8,AO19+2),FALSE),0),"")),"")</f>
        <v>0</v>
      </c>
      <c r="T19" s="103">
        <f>IF(R19&lt;&gt;"",AVERAGE(IF(AND($G19="3",R19&lt;&gt;""),HLOOKUP(R19,Points_Table_Modified,IF(AO19&gt;=6,8,AO19+2),FALSE),IF(R19&lt;&gt;"",HLOOKUP(R19,Points_Table,IF(AO19&gt;=6,8,AO19+2),FALSE),"")),S19),S19)</f>
        <v>0</v>
      </c>
      <c r="U19" s="102" t="str">
        <f>IF(AND(J19&lt;&gt;"",$G19="3"),J19,"")</f>
        <v/>
      </c>
      <c r="V19" s="103" t="str">
        <f>IF(AND(J19&lt;&gt;"",$G19="3"),_xlfn.RANK.EQ(J19,$U$6:$U$89),"")</f>
        <v/>
      </c>
      <c r="W19" s="103" t="str">
        <f>IF(G19="6",IF(IF(V19&lt;&gt;"",IF(MAX(COUNTIF($V$6:$V$89,$V$6:$V$89))&gt;1,"x",""),"")&lt;&gt;"",V19+1,""),IF(U19=0,"",IF(IF(V19&lt;&gt;"",IF(MAX(COUNTIF($V$6:$V$89,$V$6:$V$89))&gt;1,"x",""),"")&lt;&gt;"",V19+1,"")))</f>
        <v/>
      </c>
      <c r="X19" s="103" t="str">
        <f>IF(V19&lt;&gt;"",IF($G19="3",IF(J19&lt;&gt;"",IF(AND(V19&lt;=20,J19&gt;=$U$92),HLOOKUP(V19,Points_Table_Modified,IF(AO19&gt;=6,8,AO19+2),FALSE),0),""),IF(J19&lt;&gt;"",IF(AND(V19&lt;=10,$J19&gt;=$U$92),HLOOKUP(V19,Points_Table,IF(AO19&gt;=6,8,AO19+2),FALSE),0),"")),"")</f>
        <v/>
      </c>
      <c r="Y19" s="103" t="str">
        <f>IF(W19&lt;&gt;"",AVERAGE(IF(AND($G19="3",W19&lt;&gt;""),HLOOKUP(W19,Points_Table_Modified,IF(AO19&gt;=6,8,AO19+2),FALSE),IF(W19&lt;&gt;"",HLOOKUP(W19,Points_Table,IF(AO19&gt;=6,8,AO19+2),FALSE),"")),X19),X19)</f>
        <v/>
      </c>
      <c r="Z19" s="102" t="str">
        <f>IF(AND(J19&lt;&gt;"",$G19="4"),J19,"")</f>
        <v/>
      </c>
      <c r="AA19" s="103" t="str">
        <f>IF(AND($J19&lt;&gt;"",G19="4"),_xlfn.RANK.EQ(J19,$Z$6:$Z$89),"")</f>
        <v/>
      </c>
      <c r="AB19" s="103" t="str">
        <f>IF($G19="6",IF(IF(AA19&lt;&gt;"",IF(MAX(COUNTIF($AA$6:$AA$89,$AA$6:$AA$89))&gt;1,"x",""),"")&lt;&gt;"",AA19+1,""),IF(Z19=0,"",IF(IF(AA19&lt;&gt;"",IF(MAX(COUNTIF($AA$6:$AA$89,$AA$6:$AA$89))&gt;1,"x",""),"")&lt;&gt;"",AA19+1,"")))</f>
        <v/>
      </c>
      <c r="AC19" s="103" t="str">
        <f>IF(AA19&lt;&gt;"",IF($G19="3",IF(J19&lt;&gt;"",IF(AND(AA19&lt;=10,J19&gt;=$Z$92),HLOOKUP(AA19,Points_Table_Modified,IF(AO19&gt;=6,8,AO19+2),FALSE),0),""),IF(J19&lt;&gt;"",IF(AND(AA19&lt;=10,J19&gt;=$Z$92),HLOOKUP(AA19,Points_Table,IF(AO19&gt;=6,8,AO19+2),FALSE),0),"")),"")</f>
        <v/>
      </c>
      <c r="AD19" s="103" t="str">
        <f>IF(AB19&lt;&gt;"",AVERAGE(IF(AND($G19="3",AB19&lt;&gt;""),HLOOKUP(AB19,Points_Table_Modified,IF(AO19&gt;=6,8,AO19+2),FALSE),IF(AB19&lt;&gt;"",HLOOKUP(AB19,Points_Table,IF(AO19&gt;=6,8,AO19+2),FALSE),"")),AC19),AC19)</f>
        <v/>
      </c>
      <c r="AE19" s="102" t="str">
        <f>IF(AND(J19&lt;&gt;"",$G19="5"),J19,"")</f>
        <v/>
      </c>
      <c r="AF19" s="103" t="str">
        <f>IF(AND(J19&lt;&gt;"",$G19="5"),_xlfn.RANK.EQ(J19,$AE$6:$AE$89),"")</f>
        <v/>
      </c>
      <c r="AG19" s="103" t="str">
        <f>IF($G19="6",IF(IF(AF19&lt;&gt;"",IF(MAX(COUNTIF($AF$6:$AF$89,$AF$6:$AF$89))&gt;1,"x",""),"")&lt;&gt;"",AF19+1,""),IF(AE19=0,"",IF(IF(AF19&lt;&gt;"",IF(MAX(COUNTIF($AF$6:$AF$89,$AF$6:$AF$89))&gt;1,"x",""),"")&lt;&gt;"",AF19+1,"")))</f>
        <v/>
      </c>
      <c r="AH19" s="103" t="str">
        <f>IF(AF19&lt;&gt;"",IF($G19="3",IF(J19&lt;&gt;"",IF(AND(AF19&lt;=10,J19&gt;=$AE$92),HLOOKUP(AF19,Points_Table_Modified,IF(AO19&gt;=6,8,AO19+2),FALSE),0),""),IF(J19&lt;&gt;"",IF(AND(AF19&lt;=10,J19&gt;=$AE$92),HLOOKUP(AF19,Points_Table,IF(AO19&gt;=6,8,AO19+2),FALSE),0),"")),"")</f>
        <v/>
      </c>
      <c r="AI19" s="103" t="str">
        <f>IF(AG19&lt;&gt;"",AVERAGE(IF(AND($G19="3",AG19&lt;&gt;""),HLOOKUP(AG19,Points_Table_Modified,IF(AO19&gt;=6,8,AO19+2),FALSE),IF(AG19&lt;&gt;"",HLOOKUP(AG19,Points_Table,IF(AO19&gt;=6,8,AO19+2),FALSE),"")),AH19),AH19)</f>
        <v/>
      </c>
      <c r="AJ19" s="102" t="str">
        <f>IF(AND(J19&lt;&gt;"",$G19="6"),J19,"")</f>
        <v/>
      </c>
      <c r="AK19" s="103" t="str">
        <f>IF(AND(J19&lt;&gt;"",$G19="6"),_xlfn.RANK.EQ(J19,$AJ$6:$AJ$89),"")</f>
        <v/>
      </c>
      <c r="AL19" s="103" t="str">
        <f>IF(G19="6",IF(IF(AK19&lt;&gt;"",IF(MAX(COUNTIF($AK$6:$AK$89,$AK$6:$AK$89))&gt;1,"x",""),"")&lt;&gt;"",AK19+1,""),IF(AJ19=0,"",IF(IF(AK19&lt;&gt;"",IF(MAX(COUNTIF($AK$6:$AK$89,$AK$6:$AK$89))&gt;1,"x",""),"")&lt;&gt;"",AK19+1,"")))</f>
        <v/>
      </c>
      <c r="AM19" s="103" t="str">
        <f>IF(AK19&lt;&gt;"",IF($G19="3",IF(J19&lt;&gt;"",IF(AND(AK19&lt;=10,J19&gt;=$AJ$92),HLOOKUP(AK19,Points_Table_Modified,IF(AO19&gt;=6,8,AO19+2),FALSE),0),""),IF(J19&lt;&gt;"",IF(AND(AK19&lt;=10,J19&gt;=$AJ$92),HLOOKUP(AK19,Points_Table,IF(AO19&gt;=6,8,AO19+2),FALSE),0),"")),"")</f>
        <v/>
      </c>
      <c r="AN19" s="136" t="str">
        <f>IF(AL19&lt;&gt;"",AVERAGE(IF(AND($G19="3",AL19&lt;&gt;""),HLOOKUP(AL19,Points_Table_Modified,IF(AO19&gt;=6,8,AO19+2),FALSE),IF(AL19&lt;&gt;"",HLOOKUP(AL19,Points_Table,IF(AO19&gt;=6,8,AO19+2),FALSE),"")),AM19),AM19)</f>
        <v/>
      </c>
      <c r="AO19" s="55">
        <f>VLOOKUP($G19,Entries_D_Event,4,FALSE)</f>
        <v>2</v>
      </c>
      <c r="AP19" s="52" t="str">
        <f>CONCATENATE(AK19,AF19,AA19,V19,Q19,L19)</f>
        <v>2</v>
      </c>
      <c r="AQ19" s="118">
        <f>IF(AP19&lt;&gt;"",IF(AND($G19="3",J19&lt;&gt;""),10,IF(J19&lt;&gt;"",5,"")),"")</f>
        <v>5</v>
      </c>
      <c r="AR19" s="118">
        <f>_xlfn.NUMBERVALUE(IF(AP19&lt;&gt;"",CONCATENATE(AN19,AI19,AD19,Y19,T19,O19),""))</f>
        <v>0</v>
      </c>
      <c r="AS19" s="56">
        <f>IFERROR(AQ19+AR19,0)</f>
        <v>5</v>
      </c>
      <c r="AT19" s="90"/>
      <c r="AU19" s="54" t="str">
        <f>IF(AND(AT19&lt;&gt;"",$G19="1"),AT19,"")</f>
        <v/>
      </c>
      <c r="AV19" s="52" t="str">
        <f>IF(AND(AT19&lt;&gt;"",$G19="1"),_xlfn.RANK.EQ(AT19,$AU$6:$AU$89),"")</f>
        <v/>
      </c>
      <c r="AW19" s="52" t="str">
        <f>IF(IF(AV19&lt;&gt;"",IF(MAX(COUNTIF($AV$6:$AV$89,$AV$6:$AV$89))&gt;1,"x",""),"")&lt;&gt;"",AV19+1,"")</f>
        <v/>
      </c>
      <c r="AX19" s="52" t="str">
        <f>IF(AV19&lt;&gt;"",IF($G19="3",IF(AT19&lt;&gt;"",IF(AND(AV19&lt;=10,AT19&gt;=$AU$92),HLOOKUP(AV19,Points_Table_Modified,IF(BY19&gt;=6,8,BY19+2),FALSE),0),""),IF(AT19&lt;&gt;"",IF(AND(AV19&lt;=10,AT19&gt;=$AU$92),HLOOKUP(AV19,Points_Table,IF(BY19&gt;=6,8,BY19+2),FALSE),0),"")),"")</f>
        <v/>
      </c>
      <c r="AY19" s="53" t="str">
        <f>IF(AW19&lt;&gt;"",AVERAGE(IF(AND($G19="3",AW19&lt;&gt;""),HLOOKUP(AW19,Points_Table_Modified,IF(BY19&gt;=6,8,BY19+2),FALSE),IF(AW19&lt;&gt;"",HLOOKUP(AW19,Points_Table,IF(BY19&gt;=6,8,BY19+2),FALSE),"")),AX19),AX19)</f>
        <v/>
      </c>
      <c r="AZ19" s="51" t="str">
        <f>IF(AND($G19="2",AT19&lt;&gt;""),AT19,"")</f>
        <v/>
      </c>
      <c r="BA19" s="52" t="str">
        <f>IF(AND(AT19&lt;&gt;"",$G19="2"),_xlfn.RANK.EQ(AT19,$AZ$6:$AZ$89),"")</f>
        <v/>
      </c>
      <c r="BB19" s="52" t="str">
        <f>IF(IF(BA19&lt;&gt;"",IF(MAX(COUNTIF($BA$6:$BA$89,$BA$6:$BA$89))&gt;1,"x",""),"")&lt;&gt;"",BA19+1,"")</f>
        <v/>
      </c>
      <c r="BC19" s="54" t="str">
        <f>IF(BA19&lt;&gt;"",IF($G19="3",IF(AT19&lt;&gt;"",IF(AND(BA19&lt;=10,AT19&gt;=$AZ$92),HLOOKUP(BA19,Points_Table_Modified,IF(BY19&gt;=6,8,BY19+2),FALSE),0),""),IF(AT19&lt;&gt;"",IF(AND(BA19&lt;=10,AT19&gt;=$AZ$92),HLOOKUP(BA19,Points_Table,IF(BY19&gt;=6,8,BY19+2),FALSE),0),"")),"")</f>
        <v/>
      </c>
      <c r="BD19" s="53" t="str">
        <f>IF(BB19&lt;&gt;"",AVERAGE(IF(AND($G19="3",BB19&lt;&gt;""),HLOOKUP(BB19,Points_Table_Modified,IF(BY19&gt;=6,8,BY19+2),FALSE),IF(BB19&lt;&gt;"",HLOOKUP(BB19,Points_Table,IF(BY19&gt;=6,8,BY19+2),FALSE),"")),BC19),BC19)</f>
        <v/>
      </c>
      <c r="BE19" s="51" t="str">
        <f>IF(AND($G19="3",AT19&lt;&gt;""),AT19,"")</f>
        <v/>
      </c>
      <c r="BF19" s="52" t="str">
        <f>IF(AND(AT19&lt;&gt;"",$G19="3"),_xlfn.RANK.EQ(AT19,$BE$6:$BE$89),"")</f>
        <v/>
      </c>
      <c r="BG19" s="52" t="str">
        <f>IF(IF(BF19&lt;&gt;"",IF(MAX(COUNTIF($BF$6:$BF$89,$BF$6:$BF$89))&gt;1,"x",""),"")&lt;&gt;"",BF19+1,"")</f>
        <v/>
      </c>
      <c r="BH19" s="52" t="str">
        <f>IF(BF19&lt;&gt;"",IF($G19="3",IF(AT19&lt;&gt;"",IF(AND(BF19&lt;=20,AT19&gt;=$BE$92),HLOOKUP(BF19,Points_Table_Modified,IF(BY19&gt;=6,8,BY19+2),FALSE),0),""),IF(AT19&lt;&gt;"",IF(AND(BF19&lt;=10,AT19&gt;=$BE$92),HLOOKUP(BF19,Points_Table,IF(BY19&gt;=6,8,BY19+2),FALSE),0),"")),"")</f>
        <v/>
      </c>
      <c r="BI19" s="53" t="str">
        <f>IF(BG19&lt;&gt;"",AVERAGE(IF(AND($G19="3",BG19&lt;&gt;""),HLOOKUP(BG19,Points_Table_Modified,IF(BY19&gt;=6,8,BY19+2),FALSE),IF(BG19&lt;&gt;"",HLOOKUP(BG19,Points_Table,IF(BY19&gt;=6,8,BY19+2),FALSE),"")),BH19),BH19)</f>
        <v/>
      </c>
      <c r="BJ19" s="51" t="str">
        <f>IF(AND($G19="4",AT19&lt;&gt;""),AT19,"")</f>
        <v/>
      </c>
      <c r="BK19" s="52" t="str">
        <f>IF(AND(AT19&lt;&gt;"",G19="4"),_xlfn.RANK.EQ(AT19,$BJ$6:$BJ$89),"")</f>
        <v/>
      </c>
      <c r="BL19" s="52" t="str">
        <f>IF(IF(BK19&lt;&gt;"",IF(MAX(COUNTIF($BK$6:$BK$89,$BK$6:$BK$89))&gt;1,"x",""),"")&lt;&gt;"",BK19+1,"")</f>
        <v/>
      </c>
      <c r="BM19" s="52" t="str">
        <f>IF(BK19&lt;&gt;"",IF($G19="3",IF(AT19&lt;&gt;"",IF(AND(BK19&lt;=10,AT19&gt;=$BJ$92),HLOOKUP(BK19,Points_Table_Modified,IF(BY19&gt;=6,8,BY19+2),FALSE),0),""),IF(AT19&lt;&gt;"",IF(AND(BK19&lt;=10,AT19&gt;=$BJ$92),HLOOKUP(BK19,Points_Table,IF(BY19&gt;=6,8,BY19+2),FALSE),0),"")),"")</f>
        <v/>
      </c>
      <c r="BN19" s="53" t="str">
        <f>IF(BL19&lt;&gt;"",AVERAGE(IF(AND($G19="3",BL19&lt;&gt;""),HLOOKUP(BL19,Points_Table_Modified,IF(BY19&gt;=6,8,BY19+2),FALSE),IF(BL19&lt;&gt;"",HLOOKUP(BL19,Points_Table,IF(BY19&gt;=6,8,BY19+2),FALSE),"")),BM19),BM19)</f>
        <v/>
      </c>
      <c r="BO19" s="51" t="str">
        <f>IF(AND($G19="5",AT19&lt;&gt;""),AT19,"")</f>
        <v/>
      </c>
      <c r="BP19" s="52" t="str">
        <f>IF(AND(AT19&lt;&gt;"",$G19="5"),_xlfn.RANK.EQ(AT19,$BO$6:$BO$89),"")</f>
        <v/>
      </c>
      <c r="BQ19" s="52" t="str">
        <f>IF(IF(BP19&lt;&gt;"",IF(MAX(COUNTIF($BP$6:$BP$89,$BP$6:$BP$89))&gt;1,"x",""),"")&lt;&gt;"",BP19+1,"")</f>
        <v/>
      </c>
      <c r="BR19" s="52" t="str">
        <f>IF(BP19&lt;&gt;"",IF($G19="3",IF(AT19&lt;&gt;"",IF(AND(BP19&lt;=10,AT19&gt;=$BO$92),HLOOKUP(BP19,Points_Table_Modified,IF(BY19&gt;=6,8,BY19+2),FALSE),0),""),IF(AT19&lt;&gt;"",IF(AND(BP19&lt;=10,AT19&gt;=$BO$92),HLOOKUP(BP19,Points_Table,IF(BY19&gt;=6,8,BY19+2),FALSE),0),"")),"")</f>
        <v/>
      </c>
      <c r="BS19" s="53" t="str">
        <f>IF(BQ19&lt;&gt;"",AVERAGE(IF(AND($G19="3",BQ19&lt;&gt;""),HLOOKUP(BQ19,Points_Table_Modified,IF(BY19&gt;=6,8,BY19+2),FALSE),IF(BQ19&lt;&gt;"",HLOOKUP(BQ19,Points_Table,IF(BY19&gt;=6,8,BY19+2),FALSE),"")),BR19),BR19)</f>
        <v/>
      </c>
      <c r="BT19" s="51" t="str">
        <f>IF(AND($G19="6",AT19&lt;&gt;""),AT19,"")</f>
        <v/>
      </c>
      <c r="BU19" s="52" t="str">
        <f>IF(AND(AT19&lt;&gt;"",$G19="6"),_xlfn.RANK.EQ(AT19,$BT$6:$BT$89),"")</f>
        <v/>
      </c>
      <c r="BV19" s="52" t="str">
        <f>IF(IF(BU19&lt;&gt;"",IF(MAX(COUNTIF($BU$6:$BU$89,$BU$6:$BU$89))&gt;1,"x",""),"")&lt;&gt;"",BU19+1,"")</f>
        <v/>
      </c>
      <c r="BW19" s="52" t="str">
        <f>IF(BU19&lt;&gt;"",IF($G19="3",IF(AT19&lt;&gt;"",IF(AND(BU19&lt;=10,AT19&gt;=$BT$92),HLOOKUP(BU19,Points_Table_Modified,IF(BY19&gt;=6,8,BY19+2),FALSE),0),""),IF(AT19&lt;&gt;"",IF(AND(BU19&lt;=10,AT19&gt;=$BT$92),HLOOKUP(BU19,Points_Table,IF(BY19&gt;=6,8,BY19+2),FALSE),0),"")),"")</f>
        <v/>
      </c>
      <c r="BX19" s="53" t="str">
        <f>IF(BV19&lt;&gt;"",AVERAGE(IF(AND($G19="3",BV19&lt;&gt;""),HLOOKUP(BV19,Points_Table_Modified,IF(BY19&gt;=6,8,BY19+2),FALSE),IF(BV19&lt;&gt;"",HLOOKUP(BV19,Points_Table,IF(BY19&gt;=6,8,BY19+2),FALSE),"")),BW19),BW19)</f>
        <v/>
      </c>
      <c r="BY19" s="55">
        <f>VLOOKUP($G19,Entries_D_Event,5,FALSE)</f>
        <v>1</v>
      </c>
      <c r="BZ19" s="52" t="str">
        <f>CONCATENATE(BU19,BP19,BK19,BF19,BA19,AV19)</f>
        <v/>
      </c>
      <c r="CA19" s="118" t="str">
        <f>IF(BZ19&lt;&gt;"",IF(AND($G19="3",AT19&lt;&gt;""),10,IF(AT19&lt;&gt;"",5,"")),"")</f>
        <v/>
      </c>
      <c r="CB19" s="118">
        <f>_xlfn.NUMBERVALUE(IF(BZ19&lt;&gt;"",CONCATENATE(BX19,BS19,BN19,BI19,BD19,AY19),""))</f>
        <v>0</v>
      </c>
      <c r="CC19" s="56">
        <f>IFERROR(CA19+CB19,0)</f>
        <v>0</v>
      </c>
      <c r="CD19" s="90"/>
      <c r="CE19" s="54" t="str">
        <f>IF(AND($G19="1",CD19&lt;&gt;""),CD19,"")</f>
        <v/>
      </c>
      <c r="CF19" s="52" t="str">
        <f>IF(AND(CD19&lt;&gt;"",$G19="1"),_xlfn.RANK.EQ(CD19,$CE$6:$CE$89),"")</f>
        <v/>
      </c>
      <c r="CG19" s="52" t="str">
        <f>IF(IF(CF19&lt;&gt;"",IF(MAX(COUNTIF($CF$6:$CF$89,$CF$6:$CF$89))&gt;1,"x",""),"")&lt;&gt;"",CF19+1,"")</f>
        <v/>
      </c>
      <c r="CH19" s="52" t="str">
        <f>IF(CF19&lt;&gt;"",IF($G19="3",IF(CD19&lt;&gt;"",IF(AND(CF19&lt;=10,CD19&gt;=$CE$92),HLOOKUP(CF19,Points_Table_Modified,IF(DI19&gt;=6,8,DI19+2),FALSE),0),""),IF(CD19&lt;&gt;"",IF(AND(CF19&lt;=10,CD19&gt;=$CE$92),HLOOKUP(CF19,Points_Table,IF(DI19&gt;=6,8,DI19+2),FALSE),0),"")),"")</f>
        <v/>
      </c>
      <c r="CI19" s="53" t="str">
        <f>IF(CG19&lt;&gt;"",AVERAGE(IF(AND($G19="3",CG19&lt;&gt;""),HLOOKUP(CG19,Points_Table_Modified,IF(DI19&gt;=6,8,DI19+2),FALSE),IF(CG19&lt;&gt;"",HLOOKUP(CG19,Points_Table,IF(DI19&gt;=6,8,DI19+2),FALSE),"")),CH19),CH19)</f>
        <v/>
      </c>
      <c r="CJ19" s="51" t="str">
        <f>IF(AND($G19="2",CD19&lt;&gt;""),CD19,"")</f>
        <v/>
      </c>
      <c r="CK19" s="52" t="str">
        <f>IF(AND(CD19&lt;&gt;"",$G19="2"),_xlfn.RANK.EQ(CD19,$CJ$6:$CJ$89),"")</f>
        <v/>
      </c>
      <c r="CL19" s="52" t="str">
        <f>IF(IF(CK19&lt;&gt;"",IF(MAX(COUNTIF($CK$6:$CK$89,$CK$6:$CK$89))&gt;1,"x",""),"")&lt;&gt;"",CK19+1,"")</f>
        <v/>
      </c>
      <c r="CM19" s="54" t="str">
        <f>IF(CK19&lt;&gt;"",IF($G19="3",IF(CD19&lt;&gt;"",IF(AND(CK19&lt;=10,CD19&gt;=$CJ$92),HLOOKUP(CK19,Points_Table_Modified,IF(DI19&gt;=6,8,DI19+2),FALSE),0),""),IF(CD19&lt;&gt;"",IF(AND(CK19&lt;=10,CD19&gt;=$CJ$92),HLOOKUP(CK19,Points_Table,IF(DI19&gt;=6,8,DI19+2),FALSE),0),"")),"")</f>
        <v/>
      </c>
      <c r="CN19" s="53" t="str">
        <f>IF(CL19&lt;&gt;"",AVERAGE(IF(AND($G19="3",CL19&lt;&gt;""),HLOOKUP(CL19,Points_Table_Modified,IF(DI19&gt;=6,8,DI19+2),FALSE),IF(CL19&lt;&gt;"",HLOOKUP(CL19,Points_Table,IF(DI19&gt;=6,8,DI19+2),FALSE),"")),CM19),CM19)</f>
        <v/>
      </c>
      <c r="CO19" s="51" t="str">
        <f>IF(AND($G19="3",CD19&lt;&gt;""),CD19,"")</f>
        <v/>
      </c>
      <c r="CP19" s="52" t="str">
        <f>IF(AND(CD19&lt;&gt;"",$G19="3"),_xlfn.RANK.EQ(CD19,$CO$6:$CO$89),"")</f>
        <v/>
      </c>
      <c r="CQ19" s="52" t="str">
        <f>IF(IF(CP19&lt;&gt;"",IF(MAX(COUNTIF($CP19:$CP$89,$CP$6:$CP$89))&gt;1,"x",""),"")&lt;&gt;"",CP19+1,"")</f>
        <v/>
      </c>
      <c r="CR19" s="52" t="str">
        <f>IF(CP19&lt;&gt;"",IF($G19="3",IF(CD19&lt;&gt;"",IF(AND(CP19&lt;=20,CD19&gt;=$CO$92),HLOOKUP(CP19,Points_Table_Modified,IF(DI19&gt;=6,8,DI19+2),FALSE),0),""),IF(CD19&lt;&gt;"",IF(AND(CP19&lt;=10,CD19&gt;=$CO$92),HLOOKUP(CP19,Points_Table,IF(DI19&gt;=6,8,DI19+2),FALSE),0),"")),"")</f>
        <v/>
      </c>
      <c r="CS19" s="53" t="str">
        <f>IF(CQ19&lt;&gt;"",AVERAGE(IF(AND($G19="3",CQ19&lt;&gt;""),HLOOKUP(CQ19,Points_Table_Modified,IF(DI19&gt;=6,8,DI19+2),FALSE),IF(CQ19&lt;&gt;"",HLOOKUP(CQ19,Points_Table,IF(DI19&gt;=6,8,DI19+2),FALSE),"")),CR19),CR19)</f>
        <v/>
      </c>
      <c r="CT19" s="51" t="str">
        <f>IF(AND($G19="4",CD19&lt;&gt;""),CD19,"")</f>
        <v/>
      </c>
      <c r="CU19" s="52" t="str">
        <f>IF(AND(CD19&lt;&gt;"",G19="4"),_xlfn.RANK.EQ(CD19,$CT$6:$CT$89),"")</f>
        <v/>
      </c>
      <c r="CV19" s="52" t="str">
        <f>IF(IF(CU19&lt;&gt;"",IF(MAX(COUNTIF($CU$6:$CU$89,$CU$6:$CU$89))&gt;1,"x",""),"")&lt;&gt;"",CU19+1,"")</f>
        <v/>
      </c>
      <c r="CW19" s="52" t="str">
        <f>IF(CU19&lt;&gt;"",IF($G19="3",IF(CD19&lt;&gt;"",IF(AND(CU19&lt;=10,CD19&gt;=$CT$92),HLOOKUP(CU19,Points_Table_Modified,IF(DI19&gt;=6,8,DI19+2),FALSE),0),""),IF(CD19&lt;&gt;"",IF(AND(CU19&lt;=10,CD19&gt;=$CT$92),HLOOKUP(CU19,Points_Table,IF(DI19&gt;=6,8,DI19+2),FALSE),0),"")),"")</f>
        <v/>
      </c>
      <c r="CX19" s="53" t="str">
        <f>IF(CV19&lt;&gt;"",AVERAGE(IF(AND($G19="3",CV19&lt;&gt;""),HLOOKUP(CV19,Points_Table_Modified,IF(DI19&gt;=6,8,DI19+2),FALSE),IF(CV19&lt;&gt;"",HLOOKUP(CV19,Points_Table,IF(DI19&gt;=6,8,DI19+2),FALSE),"")),CW19),CW19)</f>
        <v/>
      </c>
      <c r="CY19" s="51" t="str">
        <f>IF(AND($G19="5",CD19&lt;&gt;""),CD19,"")</f>
        <v/>
      </c>
      <c r="CZ19" s="52" t="str">
        <f>IF(AND(CD19&lt;&gt;"",$G19="5"),_xlfn.RANK.EQ(CD19,$CY$6:$CY$89),"")</f>
        <v/>
      </c>
      <c r="DA19" s="52" t="str">
        <f>IF(IF(CZ19&lt;&gt;"",IF(MAX(COUNTIF($CZ$6:$CZ$89,$CZ$6:$CZ$89))&gt;1,"x",""),"")&lt;&gt;"",CZ19+1,"")</f>
        <v/>
      </c>
      <c r="DB19" s="52" t="str">
        <f>IF(CZ19&lt;&gt;"",IF($G19="3",IF(CD19&lt;&gt;"",IF(AND(CZ19&lt;=10,CD19&gt;=$CY$92),HLOOKUP(CZ19,Points_Table_Modified,IF(DI19&gt;=6,8,DI19+2),FALSE),0),""),IF(CD19&lt;&gt;"",IF(AND(CZ19&lt;=10,CD19&gt;=$CY$92),HLOOKUP(CZ19,Points_Table,IF(DI19&gt;=6,8,DI19+2),FALSE),0),"")),"")</f>
        <v/>
      </c>
      <c r="DC19" s="53" t="str">
        <f>IF(DA19&lt;&gt;"",AVERAGE(IF(AND($G19="3",DA19&lt;&gt;""),HLOOKUP(DA19,Points_Table_Modified,IF(DI19&gt;=6,8,DI19+2),FALSE),IF(DA19&lt;&gt;"",HLOOKUP(DA19,Points_Table,IF(DI19&gt;=6,8,DI19+2),FALSE),"")),DB19),DB19)</f>
        <v/>
      </c>
      <c r="DD19" s="51" t="str">
        <f>IF(AND($G19="6",CD19&lt;&gt;""),CD19,"")</f>
        <v/>
      </c>
      <c r="DE19" s="52" t="str">
        <f>IF(AND(CD19&lt;&gt;"",$G19="6"),_xlfn.RANK.EQ(CD19,$DD$6:$DD$89),"")</f>
        <v/>
      </c>
      <c r="DF19" s="52" t="str">
        <f>IF(IF(DE19&lt;&gt;"",IF(MAX(COUNTIF($DE$6:$DE$89,$DE$6:$DE$89))&gt;1,"x",""),"")&lt;&gt;"",DE19+1,"")</f>
        <v/>
      </c>
      <c r="DG19" s="52" t="str">
        <f>IF(DE19&lt;&gt;"",IF($G19="3",IF(CD19&lt;&gt;"",IF(AND(DE19&lt;=10,CD19&gt;=$DD$92),HLOOKUP(DE19,Points_Table_Modified,IF(DI19&gt;=6,8,DI19+2),FALSE),0),""),IF(CD19&lt;&gt;"",IF(AND(DE19&lt;=10,CD19&gt;=$DD$92),HLOOKUP(DE19,Points_Table,IF(DI19&gt;=6,8,DI19+2),FALSE),0),"")),"")</f>
        <v/>
      </c>
      <c r="DH19" s="53" t="str">
        <f>IF(DF19&lt;&gt;"",AVERAGE(IF(AND($G19="3",DF19&lt;&gt;""),HLOOKUP(DF19,Points_Table_Modified,IF(DI19&gt;=6,8,DI19+2),FALSE),IF(DF19&lt;&gt;"",HLOOKUP(DF19,Points_Table,IF(DI19&gt;=6,8,DI19+2),FALSE),"")),DG19),DG19)</f>
        <v/>
      </c>
      <c r="DI19" s="55">
        <f>VLOOKUP($G19,Entries_D_Event,6,FALSE)</f>
        <v>0</v>
      </c>
      <c r="DJ19" s="52" t="str">
        <f>CONCATENATE(DE19,CZ19,CU19,CP19,CK19,CF19)</f>
        <v/>
      </c>
      <c r="DK19" s="52" t="str">
        <f>IF(DJ19&lt;&gt;"",IF(AND($G19="3",CD19&lt;&gt;""),10,IF(CD19&lt;&gt;"",5,"")),"")</f>
        <v/>
      </c>
      <c r="DL19" s="118">
        <f>_xlfn.NUMBERVALUE(IF(DJ19&lt;&gt;"",CONCATENATE(DH19,DC19,CX19,CS19,CN19,CI19),""))</f>
        <v>0</v>
      </c>
      <c r="DM19" s="56">
        <f>IFERROR(DK19+DL19,0)</f>
        <v>0</v>
      </c>
      <c r="DN19" s="90"/>
      <c r="DO19" s="52" t="str">
        <f>IF(AND($G19="1",DN19&lt;&gt;""),DN19,"")</f>
        <v/>
      </c>
      <c r="DP19" s="52" t="str">
        <f>IF(AND(DN19&lt;&gt;"",$G19="1"),_xlfn.RANK.EQ(DN19,$DO$6:$DO$89),"")</f>
        <v/>
      </c>
      <c r="DQ19" s="52" t="str">
        <f>IF(IF(DP19&lt;&gt;"",IF(MAX(COUNTIF($DP$6:$DP$89,$DP$6:$DP$89))&gt;1,"x",""),"")&lt;&gt;"",DP19+1,"")</f>
        <v/>
      </c>
      <c r="DR19" s="52" t="str">
        <f>IF(DP19&lt;&gt;"",IF($G19="3",IF(DN19&lt;&gt;"",IF(AND(DP19&lt;=10,DN19&gt;=$DO$92),HLOOKUP(DP19,Points_Table_Modified,IF(ES19&gt;=6,8,ES19+2),FALSE),0),""),IF(DN19&lt;&gt;"",IF(AND(DP19&lt;=10,DN19&gt;=$DO$92),HLOOKUP(DP19,Points_Table,IF(ES19&gt;=6,8,ES19+2),FALSE),0),"")),"")</f>
        <v/>
      </c>
      <c r="DS19" s="53" t="str">
        <f>IF(DQ19&lt;&gt;"",AVERAGE(IF(AND($G19="3",DQ19&lt;&gt;""),HLOOKUP(DQ19,Points_Table_Modified,IF(ES19&gt;=6,8,ES19+2),FALSE),IF(DQ19&lt;&gt;"",HLOOKUP(DQ19,Points_Table,IF(ES19&gt;=6,8,ES19+2),FALSE),"")),DR19),DR19)</f>
        <v/>
      </c>
      <c r="DT19" s="51" t="str">
        <f>IF(AND($G19="2",DN19&lt;&gt;""),DN19,"")</f>
        <v/>
      </c>
      <c r="DU19" s="52" t="str">
        <f>IF(AND(DN19&lt;&gt;"",$G19="2"),_xlfn.RANK.EQ(DN19,$DT$6:$DT$89),"")</f>
        <v/>
      </c>
      <c r="DV19" s="52" t="str">
        <f>IF(IF(DU19&lt;&gt;"",IF(MAX(COUNTIF($DU$6:$DU$89,$DU$6:$DU$89))&gt;1,"x",""),"")&lt;&gt;"",DU19+1,"")</f>
        <v/>
      </c>
      <c r="DW19" s="54" t="str">
        <f>IF(DU19&lt;&gt;"",IF($G19="3",IF(DN19&lt;&gt;"",IF(AND(DU19&lt;=10,DN19&gt;=$DT$92),HLOOKUP(DU19,Points_Table_Modified,IF(ES19&gt;=6,8,ES19+2),FALSE),0),""),IF(DN19&lt;&gt;"",IF(AND(DU19&lt;=10,DN19&gt;=$DT$92),HLOOKUP(DU19,Points_Table,IF(ES19&gt;=6,8,ES19+2),FALSE),0),"")),"")</f>
        <v/>
      </c>
      <c r="DX19" s="53" t="str">
        <f>IF(DV19&lt;&gt;"",AVERAGE(IF(AND($G19="3",DV19&lt;&gt;""),HLOOKUP(DV19,Points_Table_Modified,IF(ES19&gt;=6,8,ES19+2),FALSE),IF(DV19&lt;&gt;"",HLOOKUP(DV19,Points_Table,IF(ES19&gt;=6,8,ES19+2),FALSE),"")),DW19),DW19)</f>
        <v/>
      </c>
      <c r="DY19" s="51" t="str">
        <f>IF(AND($G19="3",DN19&lt;&gt;""),DN19,"")</f>
        <v/>
      </c>
      <c r="DZ19" s="52" t="str">
        <f>IF(AND(DN19&lt;&gt;"",$G19="3"),_xlfn.RANK.EQ(DN19,$DY$6:$DY$89),"")</f>
        <v/>
      </c>
      <c r="EA19" s="52" t="str">
        <f>IF(IF(DZ19&lt;&gt;"",IF(MAX(COUNTIF($DZ$6:$DZ$89,$DZ$6:$DZ$89))&gt;1,"x",""),"")&lt;&gt;"",DZ19+1,"")</f>
        <v/>
      </c>
      <c r="EB19" s="52" t="str">
        <f>IF(DZ19&lt;&gt;"",IF($G19="3",IF(DN19&lt;&gt;"",IF(AND(DZ19&lt;=20,DN19&gt;=$DY$92),HLOOKUP(DZ19,Points_Table_Modified,IF(ES19&gt;=6,8,ES19+2),FALSE),0),""),IF(DN19&lt;&gt;"",IF(AND(DZ19&lt;=10,DN19&gt;=$DY$92),HLOOKUP(DZ19,Points_Table,IF(ES19&gt;=6,8,ES19+2),FALSE),0),"")),"")</f>
        <v/>
      </c>
      <c r="EC19" s="53" t="str">
        <f>IF(EA19&lt;&gt;"",AVERAGE(IF(AND($G19="3",EA19&lt;&gt;""),HLOOKUP(EA19,Points_Table_Modified,IF(ES19&gt;=6,8,ES19+2),FALSE),IF(EA19&lt;&gt;"",HLOOKUP(EA19,Points_Table,IF(ES19&gt;=6,8,ES19+2),FALSE),"")),EB19),EB19)</f>
        <v/>
      </c>
      <c r="ED19" s="51" t="str">
        <f>IF(AND($G19="4",DN19&lt;&gt;""),DN19,"")</f>
        <v/>
      </c>
      <c r="EE19" s="52" t="str">
        <f>IF(AND(DN19&lt;&gt;"",G19="4"),_xlfn.RANK.EQ(DN19,$ED$6:$ED$89),"")</f>
        <v/>
      </c>
      <c r="EF19" s="52" t="str">
        <f>IF(IF(EE19&lt;&gt;"",IF(MAX(COUNTIF($EE$6:$EE$89,$EE$6:$EE$89))&gt;1,"x",""),"")&lt;&gt;"",EE19+1,"")</f>
        <v/>
      </c>
      <c r="EG19" s="52" t="str">
        <f>IF(EE19&lt;&gt;"",IF($G19="3",IF(DN19&lt;&gt;"",IF(AND(EE19&lt;=10,DN19&gt;=$ED$92),HLOOKUP(EE19,Points_Table_Modified,IF(ES19&gt;=6,8,ES19+2),FALSE),0),""),IF(DN19&lt;&gt;"",IF(AND(EE19&lt;=10,DN19&gt;=$ED$92),HLOOKUP(EE19,Points_Table,IF(ES19&gt;=6,8,ES19+2),FALSE),0),"")),"")</f>
        <v/>
      </c>
      <c r="EH19" s="53" t="str">
        <f>IF(EF19&lt;&gt;"",AVERAGE(IF(AND($G19="3",EF19&lt;&gt;""),HLOOKUP(EF19,Points_Table_Modified,IF(ES19&gt;=6,8,ES19+2),FALSE),IF(EF19&lt;&gt;"",HLOOKUP(EF19,Points_Table,IF(ES19&gt;=6,8,ES19+2),FALSE),"")),EG19),EG19)</f>
        <v/>
      </c>
      <c r="EI19" s="51" t="str">
        <f>IF(AND($G19="5",DN19&lt;&gt;""),DN19,"")</f>
        <v/>
      </c>
      <c r="EJ19" s="52" t="str">
        <f>IF(AND(DN19&lt;&gt;"",$G19="5"),_xlfn.RANK.EQ(DN19,$EI$6:$EI$89),"")</f>
        <v/>
      </c>
      <c r="EK19" s="52" t="str">
        <f>IF(IF(EJ19&lt;&gt;"",IF(MAX(COUNTIF($EJ$6:$EJ$89,$EJ$6:$EJ$89))&gt;1,"x",""),"")&lt;&gt;"",EJ19+1,"")</f>
        <v/>
      </c>
      <c r="EL19" s="52" t="str">
        <f>IF(EJ19&lt;&gt;"",IF($G19="3",IF(DN19&lt;&gt;"",IF(AND(EJ19&lt;=10,DN19&gt;=$EI$92),HLOOKUP(EJ19,Points_Table_Modified,IF(ES19&gt;=6,8,ES19+2),FALSE),0),""),IF(DN19&lt;&gt;"",IF(AND(EJ19&lt;=10,DN19&gt;=$EI$92),HLOOKUP(EJ19,Points_Table,IF(ES19&gt;=6,8,ES19+2),FALSE),0),"")),"")</f>
        <v/>
      </c>
      <c r="EM19" s="53" t="str">
        <f>IF(EK19&lt;&gt;"",AVERAGE(IF(AND($G19="3",EK19&lt;&gt;""),HLOOKUP(EK19,Points_Table_Modified,IF(ES19&gt;=6,8,ES19+2),FALSE),IF(EK19&lt;&gt;"",HLOOKUP(EK19,Points_Table,IF(ES19&gt;=6,8,ES19+2),FALSE),"")),EL19),EL19)</f>
        <v/>
      </c>
      <c r="EN19" s="51" t="str">
        <f>IF(AND($G19="6",DN19&lt;&gt;""),DN19,"")</f>
        <v/>
      </c>
      <c r="EO19" s="52" t="str">
        <f>IF(AND(DN19&lt;&gt;"",$G19="6"),_xlfn.RANK.EQ(DN19,$EN$6:$EN$89),"")</f>
        <v/>
      </c>
      <c r="EP19" s="52" t="str">
        <f>IF(IF(EO19&lt;&gt;"",IF(MAX(COUNTIF($EO$6:$EO$89,$EO$6:$EO$89))&gt;1,"x",""),"")&lt;&gt;"",EO19+1,"")</f>
        <v/>
      </c>
      <c r="EQ19" s="52" t="str">
        <f>IF(EO19&lt;&gt;"",IF($G19="3",IF(DN19&lt;&gt;"",IF(AND(EO19&lt;=10,DN19&gt;=$EN$92),HLOOKUP(EO19,Points_Table_Modified,IF(ES19&gt;=6,8,ES19+2),FALSE),0),""),IF(DN19&lt;&gt;"",IF(AND(EO19&lt;=10,DN19&gt;=$EN$92),HLOOKUP(EO19,Points_Table,IF(ES19&gt;=6,8,ES19+2),FALSE),0),"")),"")</f>
        <v/>
      </c>
      <c r="ER19" s="53" t="str">
        <f>IF(EP19&lt;&gt;"",AVERAGE(IF(AND($G19="3",EP19&lt;&gt;""),HLOOKUP(EP19,Points_Table_Modified,IF(ES19&gt;=6,8,ES19+2),FALSE),IF(EP19&lt;&gt;"",HLOOKUP(EP19,Points_Table,IF(ES19&gt;=6,8,ES19+2),FALSE),"")),EQ19),EQ19)</f>
        <v/>
      </c>
      <c r="ES19" s="57">
        <f>VLOOKUP($G19,Entries_D_Event,7,FALSE)</f>
        <v>0</v>
      </c>
      <c r="ET19" s="52" t="str">
        <f>CONCATENATE(EO19,EJ19,EE19,DZ19,DU19,DP19)</f>
        <v/>
      </c>
      <c r="EU19" s="118" t="str">
        <f>IF(ET19&lt;&gt;"",IF(AND($G19="3",DN19&lt;&gt;""),10,IF(DN19&lt;&gt;"",5,"")),"")</f>
        <v/>
      </c>
      <c r="EV19" s="118">
        <f>_xlfn.NUMBERVALUE(IF(ET19&lt;&gt;"",CONCATENATE(ER19,EM19,EH19,EC19,DX19,DS19),""))</f>
        <v>0</v>
      </c>
      <c r="EW19" s="56">
        <f>IFERROR(EU19+EV19,0)</f>
        <v>0</v>
      </c>
      <c r="EX19" s="90"/>
      <c r="EY19" s="52" t="str">
        <f>IF(AND($G19="1",EX19&lt;&gt;""),EX19,"")</f>
        <v/>
      </c>
      <c r="EZ19" s="52" t="str">
        <f>IF(AND(EX19&lt;&gt;"",$G19="1"),_xlfn.RANK.EQ(EX19,$EY$6:$EY$89),"")</f>
        <v/>
      </c>
      <c r="FA19" s="52" t="str">
        <f>IF(IF(EZ19&lt;&gt;"",IF(MAX(COUNTIF($EZ$6:$EZ$89,$EZ$6:$EZ$89))&gt;1,"x",""),"")&lt;&gt;"",EZ19+1,"")</f>
        <v/>
      </c>
      <c r="FB19" s="52" t="str">
        <f>IF(EZ19&lt;&gt;"",IF($G19="3",IF(EX19&lt;&gt;"",IF(AND(EZ19&lt;=10,EX19&gt;=$EY$92),HLOOKUP(EZ19,Points_Table_Modified,IF(GC19&gt;=6,8,GC19+2),FALSE),0),""),IF(EX19&lt;&gt;"",IF(AND(EZ19&lt;=10,EX19&gt;=$EY$92),HLOOKUP(EZ19,Points_Table,IF(GC19&gt;=6,8,GC19+2),FALSE),0),"")),"")</f>
        <v/>
      </c>
      <c r="FC19" s="56" t="str">
        <f>IF(FB19&gt;0,IF(FA19&lt;&gt;"",AVERAGE(IF(AND($G19="3",FA19&lt;&gt;""),HLOOKUP(FA19,Points_Table_Modified,IF(GC19&gt;=6,8,GC19+2),FALSE),IF(FA19&lt;&gt;"",HLOOKUP(FA19,Points_Table,IF(GC19&gt;=6,8,GC19+2),FALSE),"")),FB19),FB19),0)</f>
        <v/>
      </c>
      <c r="FD19" s="51" t="str">
        <f>IF(AND($G19="2",EX19&lt;&gt;""),EX19,"")</f>
        <v/>
      </c>
      <c r="FE19" s="52" t="str">
        <f>IF(AND(EX19&lt;&gt;"",$G19="2"),_xlfn.RANK.EQ(EX19,$FD$6:$FD$89),"")</f>
        <v/>
      </c>
      <c r="FF19" s="52" t="str">
        <f>IF(IF(FE19&lt;&gt;"",IF(MAX(COUNTIF($FE$6:$FE$89,$FE$6:$FE$89))&gt;1,"x",""),"")&lt;&gt;"",FE19+1,"")</f>
        <v/>
      </c>
      <c r="FG19" s="54" t="str">
        <f>IF(FE19&lt;&gt;"",IF($G19="3",IF(EX19&lt;&gt;"",IF(AND(FE19&lt;=10,EX19&gt;=$FD$92),HLOOKUP(FE19,Points_Table_Modified,IF(GC19&gt;=6,8,GC19+2),FALSE),0),""),IF(EX19&lt;&gt;"",IF(AND(FE19&lt;=10,EX19&gt;=$FD$92),HLOOKUP(FE19,Points_Table,IF(GC19&gt;=6,8,GC19+2),FALSE),0),"")),"")</f>
        <v/>
      </c>
      <c r="FH19" s="56" t="str">
        <f>IF(FG19&gt;0,IF(FF19&lt;&gt;"",AVERAGE(IF(AND($G19="3",FF19&lt;&gt;""),HLOOKUP(FF19,Points_Table_Modified,IF(GC19&gt;=6,8,GC19+2),FALSE),IF(FF19&lt;&gt;"",HLOOKUP(FF19,Points_Table,IF(GC19&gt;=6,8,GC19+2),FALSE),"")),FG19),FG19),0)</f>
        <v/>
      </c>
      <c r="FI19" s="51" t="str">
        <f>IF(AND($G19="3",EX19&lt;&gt;""),EX19,"")</f>
        <v/>
      </c>
      <c r="FJ19" s="52" t="str">
        <f>IF(AND(EX19&lt;&gt;"",$G19="3"),_xlfn.RANK.EQ(EX19,$FI$6:$FI$89),"")</f>
        <v/>
      </c>
      <c r="FK19" s="52" t="str">
        <f>IF(IF(FJ19&lt;&gt;"",IF(MAX(COUNTIF($FJ$6:$FJ$89,$FJ$6:$FJ$89))&gt;1,"x",""),"")&lt;&gt;"",FJ19+1,"")</f>
        <v/>
      </c>
      <c r="FL19" s="52" t="str">
        <f>IF(FJ19&lt;&gt;"",IF($G19="3",IF(EX19&lt;&gt;"",IF(AND(FJ19&lt;=20,EX19&gt;=$FI$92),HLOOKUP(FJ19,Points_Table_Modified,IF(GC19&gt;=6,8,GC19+2),FALSE),0),""),IF(EX19&lt;&gt;"",IF(AND(FJ19&lt;=10,EX19&gt;=$FI$92),HLOOKUP(FJ19,Points_Table,IF(GC19&gt;=6,8,GC19+2),FALSE),0),"")),"")</f>
        <v/>
      </c>
      <c r="FM19" s="56" t="str">
        <f>IF(FL19&gt;0,IF(FK19&lt;&gt;"",AVERAGE(IF(AND($G19="3",FK19&lt;&gt;""),HLOOKUP(FK19,Points_Table_Modified,IF(GC19&gt;=6,8,GC19+2),FALSE),IF(FK19&lt;&gt;"",HLOOKUP(FK19,Points_Table,IF(GC19&gt;=6,8,GC19+2),FALSE),"")),FL19),FL19),0)</f>
        <v/>
      </c>
      <c r="FN19" s="51" t="str">
        <f>IF(AND($G19="4",EX19&lt;&gt;""),EX19,"")</f>
        <v/>
      </c>
      <c r="FO19" s="52" t="str">
        <f>IF(AND(EX19&lt;&gt;"",G19="4"),_xlfn.RANK.EQ(EX19,$FN$6:$FN$89),"")</f>
        <v/>
      </c>
      <c r="FP19" s="52" t="str">
        <f>IF(IF(FO19&lt;&gt;"",IF(MAX(COUNTIF($FO$6:$FO$89,$FO$6:$FO$89))&gt;1,"x",""),"")&lt;&gt;"",FO19+1,"")</f>
        <v/>
      </c>
      <c r="FQ19" s="52" t="str">
        <f>IF(FO19&lt;&gt;"",IF($G19="3",IF(EX19&lt;&gt;"",IF(AND(FO19&lt;=10,EX19&gt;=$FN$92),HLOOKUP(FO19,Points_Table_Modified,IF(GC19&gt;=6,8,GC19+2),FALSE),0),""),IF(EX19&lt;&gt;"",IF(AND(FO19&lt;=10,EX19&gt;=$FN$92),HLOOKUP(FO19,Points_Table,IF(GC19&gt;=6,8,GC19+2),FALSE),0),"")),"")</f>
        <v/>
      </c>
      <c r="FR19" s="56" t="str">
        <f>IF(FQ19&gt;0,IF(FP19&lt;&gt;"",AVERAGE(IF(AND($G19="3",FP19&lt;&gt;""),HLOOKUP(FP19,Points_Table_Modified,IF(GC19&gt;=6,8,GC19+2),FALSE),IF(FP19&lt;&gt;"",HLOOKUP(FP19,Points_Table,IF(GC19&gt;=6,8,GC19+2),FALSE),"")),FQ19),FQ19),0)</f>
        <v/>
      </c>
      <c r="FS19" s="51" t="str">
        <f>IF(AND($G19="5",EX19&lt;&gt;""),EX19,"")</f>
        <v/>
      </c>
      <c r="FT19" s="52" t="str">
        <f>IF(AND(EX19&lt;&gt;"",$G19="5"),_xlfn.RANK.EQ(EX19,$FS$6:$FS$89),"")</f>
        <v/>
      </c>
      <c r="FU19" s="52" t="str">
        <f>IF(IF(FT19&lt;&gt;"",IF(MAX(COUNTIF($FT$6:$FT$89,$FT$6:$FT$89))&gt;1,"x",""),"")&lt;&gt;"",FT19+1,"")</f>
        <v/>
      </c>
      <c r="FV19" s="52" t="str">
        <f>IF(FT19&lt;&gt;"",IF($G19="3",IF(EX19&lt;&gt;"",IF(AND(FT19&lt;=10,EX19&gt;=$FS$92),HLOOKUP(FT19,Points_Table_Modified,IF(GC19&gt;=6,8,GC19+2),FALSE),0),""),IF(EX19&lt;&gt;"",IF(AND(FT19&lt;=10,EX19&gt;=$FS$92),HLOOKUP(FT19,Points_Table,IF(GC19&gt;=6,8,GC19+2),FALSE),0),"")),"")</f>
        <v/>
      </c>
      <c r="FW19" s="56" t="str">
        <f>IF(FV19&gt;0,IF(FU19&lt;&gt;"",AVERAGE(IF(AND($G19="3",FU19&lt;&gt;""),HLOOKUP(FU19,Points_Table_Modified,IF(GC19&gt;=6,8,GC19+2),FALSE),IF(FU19&lt;&gt;"",HLOOKUP(FU19,Points_Table,IF(GC19&gt;=6,8,GC19+2),FALSE),"")),FV19),FV19),0)</f>
        <v/>
      </c>
      <c r="FX19" s="51" t="str">
        <f>IF(AND($G19="6",EX19&lt;&gt;""),EX19,"")</f>
        <v/>
      </c>
      <c r="FY19" s="52" t="str">
        <f>IF(AND(EX19&lt;&gt;"",$G19="6"),_xlfn.RANK.EQ(EX19,$FX$6:$FX$89),"")</f>
        <v/>
      </c>
      <c r="FZ19" s="52" t="str">
        <f>IF(IF(FY19&lt;&gt;"",IF(MAX(COUNTIF($FY$6:$FY$89,$FY$6:$FY$89))&gt;1,"x",""),"")&lt;&gt;"",FY19+1,"")</f>
        <v/>
      </c>
      <c r="GA19" s="52" t="str">
        <f>IF(FY19&lt;&gt;"",IF($G19="3",IF(EX19&lt;&gt;"",IF(AND(FY19&lt;=10,EX19&gt;=$FX$92),HLOOKUP(FY19,Points_Table_Modified,IF(GC19&gt;=6,8,GC19+2),FALSE),0),""),IF(EX19&lt;&gt;"",IF(AND(FY19&lt;=10,EX19&gt;=$FX$92),HLOOKUP(FY19,Points_Table,IF(GC19&gt;=6,8,GC19+2),FALSE),0),"")),"")</f>
        <v/>
      </c>
      <c r="GB19" s="56" t="str">
        <f>IF(GA19&gt;0,IF(FZ19&lt;&gt;"",AVERAGE(IF(AND($G19="3",FZ19&lt;&gt;""),HLOOKUP(FZ19,Points_Table_Modified,IF(GC19&gt;=6,8,GC19+2),FALSE),IF(FZ19&lt;&gt;"",HLOOKUP(FZ19,Points_Table,IF(GC19&gt;=6,8,GC19+2),FALSE),"")),GA19),GA19),0)</f>
        <v/>
      </c>
      <c r="GC19" s="57">
        <f>VLOOKUP($G19,Entries_D_Event,8,FALSE)</f>
        <v>0</v>
      </c>
      <c r="GD19" s="52" t="str">
        <f>CONCATENATE(FY19,FT19,FO19,FJ19,FE19,EZ19)</f>
        <v/>
      </c>
      <c r="GE19" s="118" t="str">
        <f>IF(GD19&lt;&gt;"",IF(AND($G19="3",EX19&lt;&gt;""),10,IF(EX19&lt;&gt;"",5,"")),"")</f>
        <v/>
      </c>
      <c r="GF19" s="118">
        <f>_xlfn.NUMBERVALUE(IF(GD19&lt;&gt;"",CONCATENATE(GB19,FW19,FR19,FM19,FH19,FC19),""))</f>
        <v>0</v>
      </c>
      <c r="GG19" s="56">
        <f>IFERROR(GE19+GF19,0)</f>
        <v>0</v>
      </c>
      <c r="GH19" s="90"/>
      <c r="GI19" s="52" t="str">
        <f>IF(AND($G19="1",GH19&lt;&gt;""),GH19,"")</f>
        <v/>
      </c>
      <c r="GJ19" s="52" t="str">
        <f>IF(AND(GH19&lt;&gt;"",$G19="1"),_xlfn.RANK.EQ(GH19,$GI$6:$GI$89),"")</f>
        <v/>
      </c>
      <c r="GK19" s="52" t="str">
        <f>IF(IF(GJ19&lt;&gt;"",IF(MAX(COUNTIF($GJ$6:$GJ$89,$GJ$6:$GJ$89))&gt;1,"x",""),"")&lt;&gt;"",GJ19+1,"")</f>
        <v/>
      </c>
      <c r="GL19" s="52" t="str">
        <f>IF(GJ19&lt;&gt;"",IF($G19="3",IF(GH19&lt;&gt;"",IF(AND(GJ19&lt;=10,GH19&gt;=$GI$92),HLOOKUP(GJ19,Points_Table_Modified,IF(HM19&gt;=6,8,HM19+2),FALSE),0),""),IF(GH19&lt;&gt;"",IF(AND(GJ19&lt;=10,GH19&gt;=$GI$92),HLOOKUP(GJ19,Points_Table,IF(HM19&gt;=6,8,HM19+2),FALSE),0),"")),"")</f>
        <v/>
      </c>
      <c r="GM19" s="53" t="str">
        <f>IF(GK19&lt;&gt;"",AVERAGE(IF(AND($G19="3",GK19&lt;&gt;""),HLOOKUP(GK19,Points_Table_Modified,IF(HM19&gt;=6,8,HM19+2),FALSE),IF(GK19&lt;&gt;"",HLOOKUP(GK19,Points_Table,IF(HM19&gt;=6,8,HM19+2),FALSE),"")),GL19),GL19)</f>
        <v/>
      </c>
      <c r="GN19" s="51" t="str">
        <f>IF(AND($G19="2",GH19&lt;&gt;""),GH19,"")</f>
        <v/>
      </c>
      <c r="GO19" s="52" t="str">
        <f>IF(AND(GH19&lt;&gt;"",$G19="2"),_xlfn.RANK.EQ(GH19,$GN$6:$GN$89),"")</f>
        <v/>
      </c>
      <c r="GP19" s="52" t="str">
        <f>IF(IF(GO19&lt;&gt;"",IF(MAX(COUNTIF($GO$6:$GO$89,$GO$6:$GO$89))&gt;1,"x",""),"")&lt;&gt;"",GO19+1,"")</f>
        <v/>
      </c>
      <c r="GQ19" s="54" t="str">
        <f>IF(GO19&lt;&gt;"",IF($G19="3",IF(GH19&lt;&gt;"",IF(AND(GO19&lt;=10,GH19&gt;=$GN$92),HLOOKUP(GO19,Points_Table_Modified,IF(HM19&gt;=6,8,HM19+2),FALSE),0),""),IF(GH19&lt;&gt;"",IF(AND(GO19&lt;=10,GH19&gt;=$GN$92),HLOOKUP(GO19,Points_Table,IF(HM19&gt;=6,8,HM19+2),FALSE),0),"")),"")</f>
        <v/>
      </c>
      <c r="GR19" s="53" t="str">
        <f>IF(GP19&lt;&gt;"",AVERAGE(IF(AND($G19="3",GP19&lt;&gt;""),HLOOKUP(GP19,Points_Table_Modified,IF(HM19&gt;=6,8,HM19+2),FALSE),IF(GP19&lt;&gt;"",HLOOKUP(GP19,Points_Table,IF(HM19&gt;=6,8,HM19+2),FALSE),"")),GQ19),GQ19)</f>
        <v/>
      </c>
      <c r="GS19" s="51" t="str">
        <f>IF(AND($G19="3",GH19&lt;&gt;""),GH19,"")</f>
        <v/>
      </c>
      <c r="GT19" s="52" t="str">
        <f>IF(AND(GH19&lt;&gt;"",$G19="3"),_xlfn.RANK.EQ(GH19,$GS$6:$GS$89),"")</f>
        <v/>
      </c>
      <c r="GU19" s="52" t="str">
        <f>IF(IF(GT19&lt;&gt;"",IF(MAX(COUNTIF($GT$6:$GT$89,$GT$6:$GT$89))&gt;1,"x",""),"")&lt;&gt;"",GT19+1,"")</f>
        <v/>
      </c>
      <c r="GV19" s="52" t="str">
        <f>IF(GT19&lt;&gt;"",IF($G19="3",IF(GH19&lt;&gt;"",IF(AND(GT19&lt;=20,GH19&gt;=$GS$92),HLOOKUP(GT19,Points_Table_Modified,IF(HM19&gt;=6,8,HM19+2),FALSE),0),""),IF(GH19&lt;&gt;"",IF(AND(GT19&lt;=10,GH19&gt;=$GS$92),HLOOKUP(GT19,Points_Table,IF(HM19&gt;=6,8,HM19+2),FALSE),0),"")),"")</f>
        <v/>
      </c>
      <c r="GW19" s="53" t="str">
        <f>IF(GU19&lt;&gt;"",AVERAGE(IF(AND($G19="3",GU19&lt;&gt;""),HLOOKUP(GU19,Points_Table_Modified,IF(HM19&gt;=6,8,HM19+2),FALSE),IF(GU19&lt;&gt;"",HLOOKUP(GU19,Points_Table,IF(HM19&gt;=6,8,HM19+2),FALSE),"")),GV19),GV19)</f>
        <v/>
      </c>
      <c r="GX19" s="51" t="str">
        <f>IF(AND($G19="4",GH19&lt;&gt;""),GH19,"")</f>
        <v/>
      </c>
      <c r="GY19" s="52" t="str">
        <f>IF(AND($GH19&lt;&gt;"",G19="4"),_xlfn.RANK.EQ(GH19,$GX$6:$GX$89),"")</f>
        <v/>
      </c>
      <c r="GZ19" s="52" t="str">
        <f>IF(IF(GY19&lt;&gt;"",IF(MAX(COUNTIF($GY$6:$GY$89,$GY$6:$GY$89))&gt;1,"x",""),"")&lt;&gt;"",GY19+1,"")</f>
        <v/>
      </c>
      <c r="HA19" s="52" t="str">
        <f>IF(GY19&lt;&gt;"",IF($G19="3",IF(GH19&lt;&gt;"",IF(AND(GY19&lt;=10,GH19&gt;=$GX$92),HLOOKUP(GY19,Points_Table_Modified,IF(HM19&gt;=6,8,HM19+2),FALSE),0),""),IF(GH19&lt;&gt;"",IF(AND(GY19&lt;=10,GH19&gt;=$GX$92),HLOOKUP(GY19,Points_Table,IF(HM19&gt;=6,8,HM19+2),FALSE),0),"")),"")</f>
        <v/>
      </c>
      <c r="HB19" s="53" t="str">
        <f>IF(GZ19&lt;&gt;"",AVERAGE(IF(AND($G19="3",GZ19&lt;&gt;""),HLOOKUP(GZ19,Points_Table_Modified,IF(HM19&gt;=6,8,HM19+2),FALSE),IF(GZ19&lt;&gt;"",HLOOKUP(GZ19,Points_Table,IF(HM19&gt;=6,8,HM19+2),FALSE),"")),HA19),HA19)</f>
        <v/>
      </c>
      <c r="HC19" s="51" t="str">
        <f>IF(AND($G19="5",GH19&lt;&gt;""),GH19,"")</f>
        <v/>
      </c>
      <c r="HD19" s="52" t="str">
        <f>IF(AND(GH19&lt;&gt;"",$G19="5"),_xlfn.RANK.EQ(GH19,$HC$6:$HC$89),"")</f>
        <v/>
      </c>
      <c r="HE19" s="52" t="str">
        <f>IF(IF(HD19&lt;&gt;"",IF(MAX(COUNTIF($HD$6:$HD$89,$HD$6:$HD$89))&gt;1,"x",""),"")&lt;&gt;"",HD19+1,"")</f>
        <v/>
      </c>
      <c r="HF19" s="52" t="str">
        <f>IF(HD19&lt;&gt;"",IF($G19="3",IF(GH19&lt;&gt;"",IF(AND(HD19&lt;=10,GH19&gt;=$HC$92),HLOOKUP(HD19,Points_Table_Modified,IF(HM19&gt;=6,8,HM19+2),FALSE),0),""),IF(GH19&lt;&gt;"",IF(AND(HD19&lt;=10,GH19&gt;=$HC$92),HLOOKUP(HD19,Points_Table,IF(HM19&gt;=6,8,HM19+2),FALSE),0),"")),"")</f>
        <v/>
      </c>
      <c r="HG19" s="53" t="str">
        <f>IF(HE19&lt;&gt;"",AVERAGE(IF(AND($G19="3",HE19&lt;&gt;""),HLOOKUP(HE19,Points_Table_Modified,IF(HM19&gt;=6,8,HM19+2),FALSE),IF(HE19&lt;&gt;"",HLOOKUP(HE19,Points_Table,IF(HM19&gt;=6,8,HM19+2),FALSE),"")),HF19),HF19)</f>
        <v/>
      </c>
      <c r="HH19" s="51" t="str">
        <f>IF(AND($G19="6",GH19&lt;&gt;""),GH19,"")</f>
        <v/>
      </c>
      <c r="HI19" s="52" t="str">
        <f>IF(AND(GH19&lt;&gt;"",$G19="6"),_xlfn.RANK.EQ(GH19,$HH$6:$HH$89),"")</f>
        <v/>
      </c>
      <c r="HJ19" s="52" t="str">
        <f>IF(IF(HI19&lt;&gt;"",IF(MAX(COUNTIF($HI$6:$HI$89,$HI$6:$HI$89))&gt;1,"x",""),"")&lt;&gt;"",HI19+1,"")</f>
        <v/>
      </c>
      <c r="HK19" s="52" t="str">
        <f>IF(HI19&lt;&gt;"",IF($G19="3",IF(GH19&lt;&gt;"",IF(AND(HI19&lt;=10,GH19&gt;=$HH$92),HLOOKUP(HI19,Points_Table_Modified,IF(HM19&gt;=6,8,HM19+2),FALSE),0),""),IF(GH19&lt;&gt;"",IF(AND(HI19&lt;=10,GH19&gt;=$HH$92),HLOOKUP(HI19,Points_Table,IF(HM19&gt;=6,8,HM19+2),FALSE),0),"")),"")</f>
        <v/>
      </c>
      <c r="HL19" s="53" t="str">
        <f>IF(HJ19&lt;&gt;"",AVERAGE(IF(AND($G19="3",HJ19&lt;&gt;""),HLOOKUP(HJ19,Points_Table_Modified,IF(HM19&gt;=6,8,HM19+2),FALSE),IF(HJ19&lt;&gt;"",HLOOKUP(HJ19,Points_Table,IF(HM19&gt;=6,8,HM19+2),FALSE),"")),HK19),HK19)</f>
        <v/>
      </c>
      <c r="HM19" s="57">
        <f>VLOOKUP($G19,Entries_D_Event,9,FALSE)</f>
        <v>0</v>
      </c>
      <c r="HN19" s="52" t="str">
        <f>CONCATENATE(HI19,HD19,GY19,GT19,GO19,GJ19)</f>
        <v/>
      </c>
      <c r="HO19" s="118" t="str">
        <f>IF(HN19&lt;&gt;"",IF(AND($G19="3",GH19&lt;&gt;""),10,IF(GH19&lt;&gt;"",5,"")),"")</f>
        <v/>
      </c>
      <c r="HP19" s="118">
        <f>_xlfn.NUMBERVALUE(IF(HN19&lt;&gt;"",CONCATENATE(HL19,HG19,HB19,GW19,GR19,GM19),""))</f>
        <v>0</v>
      </c>
      <c r="HQ19" s="56">
        <f>IFERROR(HO19+HP19,0)</f>
        <v>0</v>
      </c>
      <c r="HR19" s="90"/>
      <c r="HS19" s="52" t="str">
        <f>IF(AND($G19="1",HR19&lt;&gt;""),HR19,"")</f>
        <v/>
      </c>
      <c r="HT19" s="52" t="str">
        <f>IF(AND(HR19&lt;&gt;"",$G19="1"),_xlfn.RANK.EQ(HR19,$HS$6:$HS$89),"")</f>
        <v/>
      </c>
      <c r="HU19" s="52" t="str">
        <f>IF(IF(HT19&lt;&gt;"",IF(MAX(COUNTIF($HT$6:$HT$89,$HT$6:$HT$89))&gt;1,"x",""),"")&lt;&gt;"",HT19+1,"")</f>
        <v/>
      </c>
      <c r="HV19" s="52" t="str">
        <f>IF(HT19&lt;&gt;"",IF($G19="3",IF(HR19&lt;&gt;"",IF(AND(HT19&lt;=10,HR19&gt;=$HS$92),HLOOKUP(HT19,Points_Table_Modified,IF(IW19&gt;=6,8,IW19+2),FALSE),0),""),IF(HR19&lt;&gt;"",IF(AND(HT19&lt;=10,HR19&gt;=$HS$92),HLOOKUP(HT19,Points_Table,IF(IW19&gt;=6,8,IW19+2),FALSE),0),"")),"")</f>
        <v/>
      </c>
      <c r="HW19" s="53" t="str">
        <f>IF(HU19&lt;&gt;"",AVERAGE(IF(AND($G19="3",HU19&lt;&gt;""),HLOOKUP(HU19,Points_Table_Modified,IF(IW19&gt;=6,8,IW19+2),FALSE),IF(HU19&lt;&gt;"",HLOOKUP(HU19,Points_Table,IF(IW19&gt;=6,8,IW19+2),FALSE),"")),HV19),HV19)</f>
        <v/>
      </c>
      <c r="HX19" s="51" t="str">
        <f>IF(AND($G19="2",HR19&lt;&gt;""),HR19,"")</f>
        <v/>
      </c>
      <c r="HY19" s="52" t="str">
        <f>IF(AND(HR19&lt;&gt;"",$G19="2"),_xlfn.RANK.EQ(HR19,$HX$6:$HX$89),"")</f>
        <v/>
      </c>
      <c r="HZ19" s="52" t="str">
        <f>IF(IF(HY19&lt;&gt;"",IF(MAX(COUNTIF($HY$6:$HY$89,$HY$6:$HY$89))&gt;1,"x",""),"")&lt;&gt;"",HY19+1,"")</f>
        <v/>
      </c>
      <c r="IA19" s="54" t="str">
        <f>IF(HY19&lt;&gt;"",IF($G19="3",IF(HR19&lt;&gt;"",IF(AND(HY19&lt;=10,HR19&gt;=$HX$92),HLOOKUP(HY19,Points_Table_Modified,IF(IW19&gt;=6,8,IW19+2),FALSE),0),""),IF(HR19&lt;&gt;"",IF(AND(HY19&lt;=10,HR19&gt;=$HX$92),HLOOKUP(HY19,Points_Table,IF(IW19&gt;=6,8,IW19+2),FALSE),0),"")),"")</f>
        <v/>
      </c>
      <c r="IB19" s="53" t="str">
        <f>IF(HZ19&lt;&gt;"",AVERAGE(IF(AND($G19="3",HZ19&lt;&gt;""),HLOOKUP(HZ19,Points_Table_Modified,IF(IW19&gt;=6,8,IW19+2),FALSE),IF(HZ19&lt;&gt;"",HLOOKUP(HZ19,Points_Table,IF(IW19&gt;=6,8,IW19+2),FALSE),"")),IA19),IA19)</f>
        <v/>
      </c>
      <c r="IC19" s="51" t="str">
        <f>IF(AND($G19="3",HR19&lt;&gt;""),HR19,"")</f>
        <v/>
      </c>
      <c r="ID19" s="52" t="str">
        <f>IF(AND(HR19&lt;&gt;"",$G19="3"),_xlfn.RANK.EQ(HR19,$IC$6:$IC$89),"")</f>
        <v/>
      </c>
      <c r="IE19" s="52" t="str">
        <f>IF(IF(ID19&lt;&gt;"",IF(MAX(COUNTIF($ID$6:$ID$89,$ID$6:$ID$89))&gt;1,"x",""),"")&lt;&gt;"",ID19+1,"")</f>
        <v/>
      </c>
      <c r="IF19" s="52" t="str">
        <f>IF(ID19&lt;&gt;"",IF($G19="3",IF(HR19&lt;&gt;"",IF(AND(ID19&lt;=20,HR19&gt;=$IC$92),HLOOKUP(ID19,Points_Table_Modified,IF(IW19&gt;=6,8,IW19+2),FALSE),0),""),IF(HR19&lt;&gt;"",IF(AND(ID19&lt;=10,HR19&gt;=$IC$92),HLOOKUP(ID19,Points_Table,IF(IW19&gt;=6,8,IW19+2),FALSE),0),"")),"")</f>
        <v/>
      </c>
      <c r="IG19" s="53" t="str">
        <f>IF(IE19&lt;&gt;"",AVERAGE(IF(AND($G19="3",IE19&lt;&gt;""),HLOOKUP(IE19,Points_Table_Modified,IF(IW19&gt;=6,8,IW19+2),FALSE),IF(IE19&lt;&gt;"",HLOOKUP(IE19,Points_Table,IF(IW19&gt;=6,8,IW19+2),FALSE),"")),IF19),IF19)</f>
        <v/>
      </c>
      <c r="IH19" s="51" t="str">
        <f>IF(AND($G19="4",HR19&lt;&gt;""),HR19,"")</f>
        <v/>
      </c>
      <c r="II19" s="52" t="str">
        <f>IF(AND(HR19&lt;&gt;"",G19="4"),_xlfn.RANK.EQ(HR19,$IH$6:$IH$89),"")</f>
        <v/>
      </c>
      <c r="IJ19" s="52" t="str">
        <f>IF(IF(II19&lt;&gt;"",IF(MAX(COUNTIF($II$6:$II$89,$II$6:$II$89))&gt;1,"x",""),"")&lt;&gt;"",II19+1,"")</f>
        <v/>
      </c>
      <c r="IK19" s="52" t="str">
        <f>IF(II19&lt;&gt;"",IF($G19="3",IF(HR19&lt;&gt;"",IF(AND(II19&lt;=10,HR19&gt;=$IH$92),HLOOKUP(II19,Points_Table_Modified,IF(IW19&gt;=6,8,IW19+2),FALSE),0),""),IF(HR19&lt;&gt;"",IF(AND(II19&lt;=10,HR19&gt;=$IH$92),HLOOKUP(II19,Points_Table,IF(IW19&gt;=6,8,IW19+2),FALSE),0),"")),"")</f>
        <v/>
      </c>
      <c r="IL19" s="53" t="str">
        <f>IF(IJ19&lt;&gt;"",AVERAGE(IF(AND($G19="3",IJ19&lt;&gt;""),HLOOKUP(IJ19,Points_Table_Modified,IF(IW19&gt;=6,8,IW19+2),FALSE),IF(IJ19&lt;&gt;"",HLOOKUP(IJ19,Points_Table,IF(IW19&gt;=6,8,IW19+2),FALSE),"")),IK19),IK19)</f>
        <v/>
      </c>
      <c r="IM19" s="51" t="str">
        <f>IF(AND($G19="5",HR19&lt;&gt;""),HR19,"")</f>
        <v/>
      </c>
      <c r="IN19" s="52" t="str">
        <f>IF(AND(HR19&lt;&gt;"",$G19="5"),_xlfn.RANK.EQ(HR19,$IM$6:$IM$89),"")</f>
        <v/>
      </c>
      <c r="IO19" s="52" t="str">
        <f>IF(IF(IN19&lt;&gt;"",IF(MAX(COUNTIF($IN$6:$IN$89,$IN$6:$IN$89))&gt;1,"x",""),"")&lt;&gt;"",IN19+1,"")</f>
        <v/>
      </c>
      <c r="IP19" s="52" t="str">
        <f>IF(IN19&lt;&gt;"",IF($G19="3",IF(HR19&lt;&gt;"",IF(AND(IN19&lt;=10,HR19&gt;=$IM$92),HLOOKUP(IN19,Points_Table_Modified,IF(IW19&gt;=6,8,IW19+2),FALSE),0),""),IF(HR19&lt;&gt;"",IF(AND(IN19&lt;=10,HR19&gt;=$IM$92),HLOOKUP(IN19,Points_Table,IF(IW19&gt;=6,8,IW19+2),FALSE),0),"")),"")</f>
        <v/>
      </c>
      <c r="IQ19" s="53" t="str">
        <f>IF(IO19&lt;&gt;"",AVERAGE(IF(AND($G19="3",IO19&lt;&gt;""),HLOOKUP(IO19,Points_Table_Modified,IF(IW19&gt;=6,8,IW19+2),FALSE),IF(IO19&lt;&gt;"",HLOOKUP(IO19,Points_Table,IF(IW19&gt;=6,8,IW19+2),FALSE),"")),IP19),IP19)</f>
        <v/>
      </c>
      <c r="IR19" s="51" t="str">
        <f>IF(AND($G19="6",HR19&lt;&gt;""),HR19,"")</f>
        <v/>
      </c>
      <c r="IS19" s="52" t="str">
        <f>IF(AND(HR19&lt;&gt;"",$G19="6"),_xlfn.RANK.EQ(HR19,$IR$6:$IR$89),"")</f>
        <v/>
      </c>
      <c r="IT19" s="52" t="str">
        <f>IF(IF(IS19&lt;&gt;"",IF(MAX(COUNTIF($IS$6:$IS$89,$IS$6:$IS$89))&gt;1,"x",""),"")&lt;&gt;"",IS19+1,"")</f>
        <v/>
      </c>
      <c r="IU19" s="52" t="str">
        <f>IF(IS19&lt;&gt;"",IF($G19="3",IF(HR19&lt;&gt;"",IF(AND(IS19&lt;=10,HR19&gt;=$IR$92),HLOOKUP(IS19,Points_Table_Modified,IF(IW19&gt;=6,8,IW19+2),FALSE),0),""),IF(HR19&lt;&gt;"",IF(AND(IS19&lt;=10,HR19&gt;=$IR$92),HLOOKUP(IS19,Points_Table,IF(IW19&gt;=6,8,IW19+2),FALSE),0),"")),"")</f>
        <v/>
      </c>
      <c r="IV19" s="53" t="str">
        <f>IF(IT19&lt;&gt;"",AVERAGE(IF(AND($G19="3",IT19&lt;&gt;""),HLOOKUP(IT19,Points_Table_Modified,IF(IW19&gt;=6,8,IW19+2),FALSE),IF(IT19&lt;&gt;"",HLOOKUP(IT19,Points_Table,IF(IW19&gt;=6,8,IW19+2),FALSE),"")),IU19),IU19)</f>
        <v/>
      </c>
      <c r="IW19" s="57">
        <f>VLOOKUP($G19,Entries_D_Event,10,FALSE)</f>
        <v>0</v>
      </c>
      <c r="IX19" s="52" t="str">
        <f>CONCATENATE(IS19,IN19,II19,ID19,HY19,HT19)</f>
        <v/>
      </c>
      <c r="IY19" s="118" t="str">
        <f>IF(IX19&lt;&gt;"",IF(AND($G19="3",HR19&lt;&gt;""),10,IF(HR19&lt;&gt;"",5,"")),"")</f>
        <v/>
      </c>
      <c r="IZ19" s="118">
        <f>_xlfn.NUMBERVALUE(IF(IX19&lt;&gt;"",CONCATENATE(IV19,IQ19,IL19,IG19,IB19,HW19),""))</f>
        <v>0</v>
      </c>
      <c r="JA19" s="56">
        <f>IFERROR(IY19+IZ19,0)</f>
        <v>0</v>
      </c>
      <c r="JB19" s="90"/>
      <c r="JC19" s="52" t="str">
        <f>IF(AND($G19="1",JB19&lt;&gt;""),JB19,"")</f>
        <v/>
      </c>
      <c r="JD19" s="52" t="str">
        <f>IF(AND(JB19&lt;&gt;"",$G19="1"),_xlfn.RANK.EQ(JB19,$JC$6:$JC$89),"")</f>
        <v/>
      </c>
      <c r="JE19" s="52" t="str">
        <f>IF(IF(JD19&lt;&gt;"",IF(MAX(COUNTIF($JD$6:$JD$89,$JD$6:$JD$89))&gt;1,"x",""),"")&lt;&gt;"",JD19+1,"")</f>
        <v/>
      </c>
      <c r="JF19" s="52" t="str">
        <f>IF(JD19&lt;&gt;"",IF($G19="3",IF(JB19&lt;&gt;"",IF(AND(JD19&lt;=10,JB19&gt;=$JC$92),HLOOKUP(JD19,Points_Table_Modified,IF(KG19&gt;=6,8,KG19+2),FALSE),0),""),IF(JB19&lt;&gt;"",IF(AND(JD19&lt;=10,JB19&gt;=$JC$92),HLOOKUP(JD19,Points_Table,IF(KG19&gt;=6,8,KG19+2),FALSE),0),"")),"")</f>
        <v/>
      </c>
      <c r="JG19" s="53" t="str">
        <f>IF(JE19&lt;&gt;"",AVERAGE(IF(AND($G19="3",JE19&lt;&gt;""),HLOOKUP(JE19,Points_Table_Modified,IF(KG19&gt;=6,8,KG19+2),FALSE),IF(JE19&lt;&gt;"",HLOOKUP(JE19,Points_Table,IF(KG19&gt;=6,8,KG19+2),FALSE),"")),JF19),JF19)</f>
        <v/>
      </c>
      <c r="JH19" s="51" t="str">
        <f>IF(AND($G19="2",JB19&lt;&gt;""),JB19,"")</f>
        <v/>
      </c>
      <c r="JI19" s="52" t="str">
        <f>IF(AND(JB19&lt;&gt;"",$G19="2"),_xlfn.RANK.EQ(JB19,$JH$6:$JH$89),"")</f>
        <v/>
      </c>
      <c r="JJ19" s="52" t="str">
        <f>IF(IF(JI19&lt;&gt;"",IF(MAX(COUNTIF($JI$6:$JI$89,$JI$6:$JI$89))&gt;1,"x",""),"")&lt;&gt;"",JI19+1,"")</f>
        <v/>
      </c>
      <c r="JK19" s="54" t="str">
        <f>IF(JI19&lt;&gt;"",IF($G19="3",IF(JB19&lt;&gt;"",IF(AND(JI19&lt;=10,JB19&gt;=$JH$92),HLOOKUP(JI19,Points_Table_Modified,IF(KG19&gt;=6,8,KG19+2),FALSE),0),""),IF(JB19&lt;&gt;"",IF(AND(JI19&lt;=10,JB19&gt;=$JH$92),HLOOKUP(JI19,Points_Table,IF(KG19&gt;=6,8,KG19+2),FALSE),0),"")),"")</f>
        <v/>
      </c>
      <c r="JL19" s="53" t="str">
        <f>IF(JJ19&lt;&gt;"",AVERAGE(IF(AND($G19="3",JJ19&lt;&gt;""),HLOOKUP(JJ19,Points_Table_Modified,IF(KG19&gt;=6,8,KG19+2),FALSE),IF(JJ19&lt;&gt;"",HLOOKUP(JJ19,Points_Table,IF(KG19&gt;=6,8,KG19+2),FALSE),"")),JK19),JK19)</f>
        <v/>
      </c>
      <c r="JM19" s="51" t="str">
        <f>IF(AND($G19="3",JB19&lt;&gt;""),JB19,"")</f>
        <v/>
      </c>
      <c r="JN19" s="52" t="str">
        <f>IF(AND(JB19&lt;&gt;"",$G19="3"),_xlfn.RANK.EQ(JB19,$JM$6:$JM$89),"")</f>
        <v/>
      </c>
      <c r="JO19" s="52" t="str">
        <f>IF(IF(JN19&lt;&gt;"",IF(MAX(COUNTIF($JN$6:$JN$89,$JN$6:$JN$89))&gt;1,"x",""),"")&lt;&gt;"",JN19+1,"")</f>
        <v/>
      </c>
      <c r="JP19" s="52" t="str">
        <f>IF(JN19&lt;&gt;"",IF($G19="3",IF(JB19&lt;&gt;"",IF(AND(JN19&lt;=20,JB19&gt;=$JM$92),HLOOKUP(JN19,Points_Table_Modified,IF(KG19&gt;=6,8,KG19+2),FALSE),0),""),IF(JB19&lt;&gt;"",IF(AND(JN19&lt;=10,JB19&gt;=$JM$92),HLOOKUP(JN19,Points_Table,IF(KG19&gt;=6,8,KG19+2),FALSE),0),"")),"")</f>
        <v/>
      </c>
      <c r="JQ19" s="53" t="str">
        <f>IF(JO19&lt;&gt;"",AVERAGE(IF(AND($G19="3",JO19&lt;&gt;""),HLOOKUP(JO19,Points_Table_Modified,IF(KG19&gt;=6,8,KG19+2),FALSE),IF(JO19&lt;&gt;"",HLOOKUP(JO19,Points_Table,IF(KG19&gt;=6,8,KG19+2),FALSE),"")),JP19),JP19)</f>
        <v/>
      </c>
      <c r="JR19" s="51" t="str">
        <f>IF(AND($G19="4",JB19&lt;&gt;""),JB19,"")</f>
        <v/>
      </c>
      <c r="JS19" s="52" t="str">
        <f>IF(AND(JB19&lt;&gt;"",G19="4"),_xlfn.RANK.EQ(JB19,$JR$6:$JR$89),"")</f>
        <v/>
      </c>
      <c r="JT19" s="52" t="str">
        <f>IF(IF(JS19&lt;&gt;"",IF(MAX(COUNTIF($JS$6:$JS$89,$JS$6:$JS$89))&gt;1,"x",""),"")&lt;&gt;"",JS19+1,"")</f>
        <v/>
      </c>
      <c r="JU19" s="52" t="str">
        <f>IF(JS19&lt;&gt;"",IF($G19="3",IF(JB19&lt;&gt;"",IF(AND(JS19&lt;=10,JB19&gt;=$JR$92),HLOOKUP(JS19,Points_Table_Modified,IF(KG19&gt;=6,8,KG19+2),FALSE),0),""),IF(JB19&lt;&gt;"",IF(AND(JS19&lt;=10,JB19&gt;=$JR$92),HLOOKUP(JS19,Points_Table,IF(KG19&gt;=6,8,KG19+2),FALSE),0),"")),"")</f>
        <v/>
      </c>
      <c r="JV19" s="53" t="str">
        <f>IF(JT19&lt;&gt;"",AVERAGE(IF(AND($G19="3",JT19&lt;&gt;""),HLOOKUP(JT19,Points_Table_Modified,IF(KG19&gt;=6,8,KG19+2),FALSE),IF(JT19&lt;&gt;"",HLOOKUP(JT19,Points_Table,IF(KG19&gt;=6,8,KG19+2),FALSE),"")),JU19),JU19)</f>
        <v/>
      </c>
      <c r="JW19" s="51" t="str">
        <f>IF(AND($G19="5",JB19&lt;&gt;""),JB19,"")</f>
        <v/>
      </c>
      <c r="JX19" s="52" t="str">
        <f>IF(AND(JB19&lt;&gt;"",$G19="5"),_xlfn.RANK.EQ(JB19,$JW$6:$JW$89),"")</f>
        <v/>
      </c>
      <c r="JY19" s="52" t="str">
        <f>IF(IF(JX19&lt;&gt;"",IF(MAX(COUNTIF($JX$6:$JX$89,$JX$6:$JX$89))&gt;1,"x",""),"")&lt;&gt;"",JX19+1,"")</f>
        <v/>
      </c>
      <c r="JZ19" s="52" t="str">
        <f>IF(JX19&lt;&gt;"",IF($G19="3",IF(JB19&lt;&gt;"",IF(AND(JX19&lt;=10,JB19&gt;=$JW$92),HLOOKUP(JX19,Points_Table_Modified,IF(KG19&gt;=6,8,KG19+2),FALSE),0),""),IF(JB19&lt;&gt;"",IF(AND(JX19&lt;=10,JB19&gt;=$JW$92),HLOOKUP(JX19,Points_Table,IF(KG19&gt;=6,8,KG19+2),FALSE),0),"")),"")</f>
        <v/>
      </c>
      <c r="KA19" s="53" t="str">
        <f>IF(JY19&lt;&gt;"",AVERAGE(IF(AND($G19="3",JY19&lt;&gt;""),HLOOKUP(JY19,Points_Table_Modified,IF(KG19&gt;=6,8,KG19+2),FALSE),IF(JY19&lt;&gt;"",HLOOKUP(JY19,Points_Table,IF(KG19&gt;=6,8,KG19+2),FALSE),"")),JZ19),JZ19)</f>
        <v/>
      </c>
      <c r="KB19" s="51" t="str">
        <f>IF(AND($G19="6",JB19&lt;&gt;""),JB19,"")</f>
        <v/>
      </c>
      <c r="KC19" s="52" t="str">
        <f>IF(AND(JB19&lt;&gt;"",$G19="6"),_xlfn.RANK.EQ(JB19,$KB$6:$KB$89),"")</f>
        <v/>
      </c>
      <c r="KD19" s="52" t="str">
        <f>IF(IF(KC19&lt;&gt;"",IF(MAX(COUNTIF($KC$6:$KC$89,$KC$6:$KC$89))&gt;1,"x",""),"")&lt;&gt;"",KC19+1,"")</f>
        <v/>
      </c>
      <c r="KE19" s="52" t="str">
        <f>IF(KC19&lt;&gt;"",IF($G19="3",IF(JB19&lt;&gt;"",IF(AND(KC19&lt;=10,JB19&gt;=$KB$92),HLOOKUP(KC19,Points_Table_Modified,IF(KG19&gt;=6,8,KG19+2),FALSE),0),""),IF(JB19&lt;&gt;"",IF(AND(KC19&lt;=10,JB19&gt;=$KB$92),HLOOKUP(KC19,Points_Table,IF(KG19&gt;=6,8,KG19+2),FALSE),0),"")),"")</f>
        <v/>
      </c>
      <c r="KF19" s="53" t="str">
        <f>IF(KD19&lt;&gt;"",AVERAGE(IF(AND($G19="3",KD19&lt;&gt;""),HLOOKUP(KD19,Points_Table_Modified,IF(KG19&gt;=6,8,KG19+2),FALSE),IF(KD19&lt;&gt;"",HLOOKUP(KD19,Points_Table,IF(KG19&gt;=6,8,KG19+2),FALSE),"")),KE19),KE19)</f>
        <v/>
      </c>
      <c r="KG19" s="57">
        <f>VLOOKUP($G19,Entries_D_Event,11,FALSE)</f>
        <v>0</v>
      </c>
      <c r="KH19" s="52" t="str">
        <f>CONCATENATE(KC19,JX19,JS19,JN19,JI19,JD19)</f>
        <v/>
      </c>
      <c r="KI19" s="118" t="str">
        <f>IF(KH19&lt;&gt;"",IF(AND($G19="3",JB19&lt;&gt;""),10,IF(JB19&lt;&gt;"",5,"")),"")</f>
        <v/>
      </c>
      <c r="KJ19" s="118">
        <f>_xlfn.NUMBERVALUE(IF(KH19&lt;&gt;"",CONCATENATE(KF19,KA19,JV19,JQ19,JL19,JG19),""))</f>
        <v>0</v>
      </c>
      <c r="KK19" s="56">
        <f>IFERROR(KI19+KJ19,0)</f>
        <v>0</v>
      </c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</row>
    <row r="20" spans="1:358" s="1" customFormat="1" x14ac:dyDescent="0.25">
      <c r="A20" s="35"/>
      <c r="B20" s="45">
        <v>15</v>
      </c>
      <c r="C20" s="46" t="s">
        <v>179</v>
      </c>
      <c r="D20" s="47" t="s">
        <v>180</v>
      </c>
      <c r="E20" s="50">
        <v>10876</v>
      </c>
      <c r="F20" s="109">
        <v>210</v>
      </c>
      <c r="G20" s="49" t="s">
        <v>57</v>
      </c>
      <c r="H20" s="50" t="str">
        <f>VLOOKUP($G20,Class_Description,2)</f>
        <v>Production Modified</v>
      </c>
      <c r="I20" s="187">
        <f>AS20+CC20+DM20+EW20+GG20+HQ20+JA20+KK20</f>
        <v>5</v>
      </c>
      <c r="J20" s="116"/>
      <c r="K20" s="102" t="str">
        <f>IF(AND(J20&lt;&gt;"",$G20="1"),J20,"")</f>
        <v/>
      </c>
      <c r="L20" s="103" t="str">
        <f>IF(AND(J20&lt;&gt;"",$G20="1"),_xlfn.RANK.EQ(J20,$K$6:$K$89),"")</f>
        <v/>
      </c>
      <c r="M20" s="103" t="str">
        <f>IF(G20="6",IF(IF(L20&lt;&gt;"",IF(MAX(COUNTIF($L$6:$L$89,$L$6:$L$89))&gt;1,"x",""),"")&lt;&gt;"",L20+1,""),IF(K20=0,"",IF(IF(L20&lt;&gt;"",IF(MAX(COUNTIF($L$6:$L$89,$L$6:$L$89))&gt;1,"x",""),"")&lt;&gt;"",L20+1,"")))</f>
        <v/>
      </c>
      <c r="N20" s="103" t="str">
        <f>IF(L20&lt;&gt;"",IF($G20="3",IF(AND(L20&lt;=20,J20&gt;=$K$92),HLOOKUP(L20,Points_Table_Modified,IF(AO20&gt;=6,8,AO20+2),FALSE),0),IF(AND(L20&lt;=10,J20&gt;=$K$92),HLOOKUP(L20,Points_Table,IF(AO20&gt;=6,8,AO20+2),FALSE),0)),"")</f>
        <v/>
      </c>
      <c r="O20" s="103" t="str">
        <f>IF(M20&lt;&gt;"",AVERAGE(IF(AND($G20="3",M20&lt;&gt;""),HLOOKUP(M20,Points_Table_Modified,IF(AO20&gt;=6,8,AO20+2),FALSE),IF(M20&lt;&gt;"",HLOOKUP(M20,Points_Table,IF(AO20&gt;=6,8,AO20+2),FALSE),"")),N20),N20)</f>
        <v/>
      </c>
      <c r="P20" s="102" t="str">
        <f>IF(AND(J20&lt;&gt;"",$G20="2"),J20,"")</f>
        <v/>
      </c>
      <c r="Q20" s="103" t="str">
        <f>IF(AND(J20&lt;&gt;"",$G20="2"),_xlfn.RANK.EQ(J20,$P$6:$P$89),"")</f>
        <v/>
      </c>
      <c r="R20" s="103" t="str">
        <f>IF(G20="6",IF(IF(Q20&lt;&gt;"",IF(MAX(COUNTIF($Q$6:$Q$89,$Q$6:$Q$89))&gt;1,"x",""),"")&lt;&gt;"",Q20+1,""),IF(P20=0,"",IF(IF(Q20&lt;&gt;"",IF(MAX(COUNTIF($Q$6:$Q$89,$Q$6:$Q$89))&gt;1,"x",""),"")&lt;&gt;"",Q20+1,"")))</f>
        <v/>
      </c>
      <c r="S20" s="103" t="str">
        <f>IF(Q20&lt;&gt;"",IF($G20="3",IF(J20&lt;&gt;"",IF(AND(Q20&lt;=10,J20&gt;=$P$92),HLOOKUP(Q20,Points_Table_Modified,IF(AO20&gt;=6,8,AO20+2),FALSE),0),""),IF(J20&lt;&gt;"",IF(AND(Q20&lt;=10,J20&gt;=$P$92),HLOOKUP(Q20,Points_Table,IF(AO20&gt;=6,8,AO20+2),FALSE),0),"")),"")</f>
        <v/>
      </c>
      <c r="T20" s="103" t="str">
        <f>IF(R20&lt;&gt;"",AVERAGE(IF(AND($G20="3",R20&lt;&gt;""),HLOOKUP(R20,Points_Table_Modified,IF(AO20&gt;=6,8,AO20+2),FALSE),IF(R20&lt;&gt;"",HLOOKUP(R20,Points_Table,IF(AO20&gt;=6,8,AO20+2),FALSE),"")),S20),S20)</f>
        <v/>
      </c>
      <c r="U20" s="102" t="str">
        <f>IF(AND(J20&lt;&gt;"",$G20="3"),J20,"")</f>
        <v/>
      </c>
      <c r="V20" s="103" t="str">
        <f>IF(AND(J20&lt;&gt;"",$G20="3"),_xlfn.RANK.EQ(J20,$U$6:$U$89),"")</f>
        <v/>
      </c>
      <c r="W20" s="103" t="str">
        <f>IF(G20="6",IF(IF(V20&lt;&gt;"",IF(MAX(COUNTIF($V$6:$V$89,$V$6:$V$89))&gt;1,"x",""),"")&lt;&gt;"",V20+1,""),IF(U20=0,"",IF(IF(V20&lt;&gt;"",IF(MAX(COUNTIF($V$6:$V$89,$V$6:$V$89))&gt;1,"x",""),"")&lt;&gt;"",V20+1,"")))</f>
        <v/>
      </c>
      <c r="X20" s="103" t="str">
        <f>IF(V20&lt;&gt;"",IF($G20="3",IF(J20&lt;&gt;"",IF(AND(V20&lt;=20,J20&gt;=$U$92),HLOOKUP(V20,Points_Table_Modified,IF(AO20&gt;=6,8,AO20+2),FALSE),0),""),IF(J20&lt;&gt;"",IF(AND(V20&lt;=10,$J20&gt;=$U$92),HLOOKUP(V20,Points_Table,IF(AO20&gt;=6,8,AO20+2),FALSE),0),"")),"")</f>
        <v/>
      </c>
      <c r="Y20" s="103" t="str">
        <f>IF(W20&lt;&gt;"",AVERAGE(IF(AND($G20="3",W20&lt;&gt;""),HLOOKUP(W20,Points_Table_Modified,IF(AO20&gt;=6,8,AO20+2),FALSE),IF(W20&lt;&gt;"",HLOOKUP(W20,Points_Table,IF(AO20&gt;=6,8,AO20+2),FALSE),"")),X20),X20)</f>
        <v/>
      </c>
      <c r="Z20" s="102" t="str">
        <f>IF(AND(J20&lt;&gt;"",$G20="4"),J20,"")</f>
        <v/>
      </c>
      <c r="AA20" s="103" t="str">
        <f>IF(AND($J20&lt;&gt;"",G20="4"),_xlfn.RANK.EQ(J20,$Z$6:$Z$89),"")</f>
        <v/>
      </c>
      <c r="AB20" s="103" t="str">
        <f>IF($G20="6",IF(IF(AA20&lt;&gt;"",IF(MAX(COUNTIF($AA$6:$AA$89,$AA$6:$AA$89))&gt;1,"x",""),"")&lt;&gt;"",AA20+1,""),IF(Z20=0,"",IF(IF(AA20&lt;&gt;"",IF(MAX(COUNTIF($AA$6:$AA$89,$AA$6:$AA$89))&gt;1,"x",""),"")&lt;&gt;"",AA20+1,"")))</f>
        <v/>
      </c>
      <c r="AC20" s="103" t="str">
        <f>IF(AA20&lt;&gt;"",IF($G20="3",IF(J20&lt;&gt;"",IF(AND(AA20&lt;=10,J20&gt;=$Z$92),HLOOKUP(AA20,Points_Table_Modified,IF(AO20&gt;=6,8,AO20+2),FALSE),0),""),IF(J20&lt;&gt;"",IF(AND(AA20&lt;=10,J20&gt;=$Z$92),HLOOKUP(AA20,Points_Table,IF(AO20&gt;=6,8,AO20+2),FALSE),0),"")),"")</f>
        <v/>
      </c>
      <c r="AD20" s="103" t="str">
        <f>IF(AB20&lt;&gt;"",AVERAGE(IF(AND($G20="3",AB20&lt;&gt;""),HLOOKUP(AB20,Points_Table_Modified,IF(AO20&gt;=6,8,AO20+2),FALSE),IF(AB20&lt;&gt;"",HLOOKUP(AB20,Points_Table,IF(AO20&gt;=6,8,AO20+2),FALSE),"")),AC20),AC20)</f>
        <v/>
      </c>
      <c r="AE20" s="102" t="str">
        <f>IF(AND(J20&lt;&gt;"",$G20="5"),J20,"")</f>
        <v/>
      </c>
      <c r="AF20" s="103" t="str">
        <f>IF(AND(J20&lt;&gt;"",$G20="5"),_xlfn.RANK.EQ(J20,$AE$6:$AE$89),"")</f>
        <v/>
      </c>
      <c r="AG20" s="103" t="str">
        <f>IF($G20="6",IF(IF(AF20&lt;&gt;"",IF(MAX(COUNTIF($AF$6:$AF$89,$AF$6:$AF$89))&gt;1,"x",""),"")&lt;&gt;"",AF20+1,""),IF(AE20=0,"",IF(IF(AF20&lt;&gt;"",IF(MAX(COUNTIF($AF$6:$AF$89,$AF$6:$AF$89))&gt;1,"x",""),"")&lt;&gt;"",AF20+1,"")))</f>
        <v/>
      </c>
      <c r="AH20" s="103" t="str">
        <f>IF(AF20&lt;&gt;"",IF($G20="3",IF(J20&lt;&gt;"",IF(AND(AF20&lt;=10,J20&gt;=$AE$92),HLOOKUP(AF20,Points_Table_Modified,IF(AO20&gt;=6,8,AO20+2),FALSE),0),""),IF(J20&lt;&gt;"",IF(AND(AF20&lt;=10,J20&gt;=$AE$92),HLOOKUP(AF20,Points_Table,IF(AO20&gt;=6,8,AO20+2),FALSE),0),"")),"")</f>
        <v/>
      </c>
      <c r="AI20" s="103" t="str">
        <f>IF(AG20&lt;&gt;"",AVERAGE(IF(AND($G20="3",AG20&lt;&gt;""),HLOOKUP(AG20,Points_Table_Modified,IF(AO20&gt;=6,8,AO20+2),FALSE),IF(AG20&lt;&gt;"",HLOOKUP(AG20,Points_Table,IF(AO20&gt;=6,8,AO20+2),FALSE),"")),AH20),AH20)</f>
        <v/>
      </c>
      <c r="AJ20" s="102" t="str">
        <f>IF(AND(J20&lt;&gt;"",$G20="6"),J20,"")</f>
        <v/>
      </c>
      <c r="AK20" s="103" t="str">
        <f>IF(AND(J20&lt;&gt;"",$G20="6"),_xlfn.RANK.EQ(J20,$AJ$6:$AJ$89),"")</f>
        <v/>
      </c>
      <c r="AL20" s="103" t="str">
        <f>IF(G20="6",IF(IF(AK20&lt;&gt;"",IF(MAX(COUNTIF($AK$6:$AK$89,$AK$6:$AK$89))&gt;1,"x",""),"")&lt;&gt;"",AK20+1,""),IF(AJ20=0,"",IF(IF(AK20&lt;&gt;"",IF(MAX(COUNTIF($AK$6:$AK$89,$AK$6:$AK$89))&gt;1,"x",""),"")&lt;&gt;"",AK20+1,"")))</f>
        <v/>
      </c>
      <c r="AM20" s="103" t="str">
        <f>IF(AK20&lt;&gt;"",IF($G20="3",IF(J20&lt;&gt;"",IF(AND(AK20&lt;=10,J20&gt;=$AJ$92),HLOOKUP(AK20,Points_Table_Modified,IF(AO20&gt;=6,8,AO20+2),FALSE),0),""),IF(J20&lt;&gt;"",IF(AND(AK20&lt;=10,J20&gt;=$AJ$92),HLOOKUP(AK20,Points_Table,IF(AO20&gt;=6,8,AO20+2),FALSE),0),"")),"")</f>
        <v/>
      </c>
      <c r="AN20" s="136" t="str">
        <f>IF(AL20&lt;&gt;"",AVERAGE(IF(AND($G20="3",AL20&lt;&gt;""),HLOOKUP(AL20,Points_Table_Modified,IF(AO20&gt;=6,8,AO20+2),FALSE),IF(AL20&lt;&gt;"",HLOOKUP(AL20,Points_Table,IF(AO20&gt;=6,8,AO20+2),FALSE),"")),AM20),AM20)</f>
        <v/>
      </c>
      <c r="AO20" s="55">
        <f>VLOOKUP($G20,Entries_D_Event,4,FALSE)</f>
        <v>2</v>
      </c>
      <c r="AP20" s="52" t="str">
        <f>CONCATENATE(AK20,AF20,AA20,V20,Q20,L20)</f>
        <v/>
      </c>
      <c r="AQ20" s="118" t="str">
        <f>IF(AP20&lt;&gt;"",IF(AND($G20="3",J20&lt;&gt;""),10,IF(J20&lt;&gt;"",5,"")),"")</f>
        <v/>
      </c>
      <c r="AR20" s="118">
        <f>_xlfn.NUMBERVALUE(IF(AP20&lt;&gt;"",CONCATENATE(AN20,AI20,AD20,Y20,T20,O20),""))</f>
        <v>0</v>
      </c>
      <c r="AS20" s="56">
        <f>IFERROR(AQ20+AR20,0)</f>
        <v>0</v>
      </c>
      <c r="AT20" s="90">
        <v>247</v>
      </c>
      <c r="AU20" s="54" t="str">
        <f>IF(AND(AT20&lt;&gt;"",$G20="1"),AT20,"")</f>
        <v/>
      </c>
      <c r="AV20" s="52" t="str">
        <f>IF(AND(AT20&lt;&gt;"",$G20="1"),_xlfn.RANK.EQ(AT20,$AU$6:$AU$89),"")</f>
        <v/>
      </c>
      <c r="AW20" s="52" t="str">
        <f>IF(IF(AV20&lt;&gt;"",IF(MAX(COUNTIF($AV$6:$AV$89,$AV$6:$AV$89))&gt;1,"x",""),"")&lt;&gt;"",AV20+1,"")</f>
        <v/>
      </c>
      <c r="AX20" s="52" t="str">
        <f>IF(AV20&lt;&gt;"",IF($G20="3",IF(AT20&lt;&gt;"",IF(AND(AV20&lt;=10,AT20&gt;=$AU$92),HLOOKUP(AV20,Points_Table_Modified,IF(BY20&gt;=6,8,BY20+2),FALSE),0),""),IF(AT20&lt;&gt;"",IF(AND(AV20&lt;=10,AT20&gt;=$AU$92),HLOOKUP(AV20,Points_Table,IF(BY20&gt;=6,8,BY20+2),FALSE),0),"")),"")</f>
        <v/>
      </c>
      <c r="AY20" s="53" t="str">
        <f>IF(AW20&lt;&gt;"",AVERAGE(IF(AND($G20="3",AW20&lt;&gt;""),HLOOKUP(AW20,Points_Table_Modified,IF(BY20&gt;=6,8,BY20+2),FALSE),IF(AW20&lt;&gt;"",HLOOKUP(AW20,Points_Table,IF(BY20&gt;=6,8,BY20+2),FALSE),"")),AX20),AX20)</f>
        <v/>
      </c>
      <c r="AZ20" s="51">
        <f>IF(AND($G20="2",AT20&lt;&gt;""),AT20,"")</f>
        <v>247</v>
      </c>
      <c r="BA20" s="52">
        <f>IF(AND(AT20&lt;&gt;"",$G20="2"),_xlfn.RANK.EQ(AT20,$AZ$6:$AZ$89),"")</f>
        <v>1</v>
      </c>
      <c r="BB20" s="52" t="str">
        <f>IF(IF(BA20&lt;&gt;"",IF(MAX(COUNTIF($BA$6:$BA$89,$BA$6:$BA$89))&gt;1,"x",""),"")&lt;&gt;"",BA20+1,"")</f>
        <v/>
      </c>
      <c r="BC20" s="54">
        <f>IF(BA20&lt;&gt;"",IF($G20="3",IF(AT20&lt;&gt;"",IF(AND(BA20&lt;=10,AT20&gt;=$AZ$92),HLOOKUP(BA20,Points_Table_Modified,IF(BY20&gt;=6,8,BY20+2),FALSE),0),""),IF(AT20&lt;&gt;"",IF(AND(BA20&lt;=10,AT20&gt;=$AZ$92),HLOOKUP(BA20,Points_Table,IF(BY20&gt;=6,8,BY20+2),FALSE),0),"")),"")</f>
        <v>0</v>
      </c>
      <c r="BD20" s="53">
        <f>IF(BB20&lt;&gt;"",AVERAGE(IF(AND($G20="3",BB20&lt;&gt;""),HLOOKUP(BB20,Points_Table_Modified,IF(BY20&gt;=6,8,BY20+2),FALSE),IF(BB20&lt;&gt;"",HLOOKUP(BB20,Points_Table,IF(BY20&gt;=6,8,BY20+2),FALSE),"")),BC20),BC20)</f>
        <v>0</v>
      </c>
      <c r="BE20" s="51" t="str">
        <f>IF(AND($G20="3",AT20&lt;&gt;""),AT20,"")</f>
        <v/>
      </c>
      <c r="BF20" s="52" t="str">
        <f>IF(AND(AT20&lt;&gt;"",$G20="3"),_xlfn.RANK.EQ(AT20,$BE$6:$BE$89),"")</f>
        <v/>
      </c>
      <c r="BG20" s="52" t="str">
        <f>IF(IF(BF20&lt;&gt;"",IF(MAX(COUNTIF($BF$6:$BF$89,$BF$6:$BF$89))&gt;1,"x",""),"")&lt;&gt;"",BF20+1,"")</f>
        <v/>
      </c>
      <c r="BH20" s="52" t="str">
        <f>IF(BF20&lt;&gt;"",IF($G20="3",IF(AT20&lt;&gt;"",IF(AND(BF20&lt;=20,AT20&gt;=$BE$92),HLOOKUP(BF20,Points_Table_Modified,IF(BY20&gt;=6,8,BY20+2),FALSE),0),""),IF(AT20&lt;&gt;"",IF(AND(BF20&lt;=10,AT20&gt;=$BE$92),HLOOKUP(BF20,Points_Table,IF(BY20&gt;=6,8,BY20+2),FALSE),0),"")),"")</f>
        <v/>
      </c>
      <c r="BI20" s="53" t="str">
        <f>IF(BG20&lt;&gt;"",AVERAGE(IF(AND($G20="3",BG20&lt;&gt;""),HLOOKUP(BG20,Points_Table_Modified,IF(BY20&gt;=6,8,BY20+2),FALSE),IF(BG20&lt;&gt;"",HLOOKUP(BG20,Points_Table,IF(BY20&gt;=6,8,BY20+2),FALSE),"")),BH20),BH20)</f>
        <v/>
      </c>
      <c r="BJ20" s="51" t="str">
        <f>IF(AND($G20="4",AT20&lt;&gt;""),AT20,"")</f>
        <v/>
      </c>
      <c r="BK20" s="52" t="str">
        <f>IF(AND(AT20&lt;&gt;"",G20="4"),_xlfn.RANK.EQ(AT20,$BJ$6:$BJ$89),"")</f>
        <v/>
      </c>
      <c r="BL20" s="52" t="str">
        <f>IF(IF(BK20&lt;&gt;"",IF(MAX(COUNTIF($BK$6:$BK$89,$BK$6:$BK$89))&gt;1,"x",""),"")&lt;&gt;"",BK20+1,"")</f>
        <v/>
      </c>
      <c r="BM20" s="52" t="str">
        <f>IF(BK20&lt;&gt;"",IF($G20="3",IF(AT20&lt;&gt;"",IF(AND(BK20&lt;=10,AT20&gt;=$BJ$92),HLOOKUP(BK20,Points_Table_Modified,IF(BY20&gt;=6,8,BY20+2),FALSE),0),""),IF(AT20&lt;&gt;"",IF(AND(BK20&lt;=10,AT20&gt;=$BJ$92),HLOOKUP(BK20,Points_Table,IF(BY20&gt;=6,8,BY20+2),FALSE),0),"")),"")</f>
        <v/>
      </c>
      <c r="BN20" s="53" t="str">
        <f>IF(BL20&lt;&gt;"",AVERAGE(IF(AND($G20="3",BL20&lt;&gt;""),HLOOKUP(BL20,Points_Table_Modified,IF(BY20&gt;=6,8,BY20+2),FALSE),IF(BL20&lt;&gt;"",HLOOKUP(BL20,Points_Table,IF(BY20&gt;=6,8,BY20+2),FALSE),"")),BM20),BM20)</f>
        <v/>
      </c>
      <c r="BO20" s="51" t="str">
        <f>IF(AND($G20="5",AT20&lt;&gt;""),AT20,"")</f>
        <v/>
      </c>
      <c r="BP20" s="52" t="str">
        <f>IF(AND(AT20&lt;&gt;"",$G20="5"),_xlfn.RANK.EQ(AT20,$BO$6:$BO$89),"")</f>
        <v/>
      </c>
      <c r="BQ20" s="52" t="str">
        <f>IF(IF(BP20&lt;&gt;"",IF(MAX(COUNTIF($BP$6:$BP$89,$BP$6:$BP$89))&gt;1,"x",""),"")&lt;&gt;"",BP20+1,"")</f>
        <v/>
      </c>
      <c r="BR20" s="52" t="str">
        <f>IF(BP20&lt;&gt;"",IF($G20="3",IF(AT20&lt;&gt;"",IF(AND(BP20&lt;=10,AT20&gt;=$BO$92),HLOOKUP(BP20,Points_Table_Modified,IF(BY20&gt;=6,8,BY20+2),FALSE),0),""),IF(AT20&lt;&gt;"",IF(AND(BP20&lt;=10,AT20&gt;=$BO$92),HLOOKUP(BP20,Points_Table,IF(BY20&gt;=6,8,BY20+2),FALSE),0),"")),"")</f>
        <v/>
      </c>
      <c r="BS20" s="53" t="str">
        <f>IF(BQ20&lt;&gt;"",AVERAGE(IF(AND($G20="3",BQ20&lt;&gt;""),HLOOKUP(BQ20,Points_Table_Modified,IF(BY20&gt;=6,8,BY20+2),FALSE),IF(BQ20&lt;&gt;"",HLOOKUP(BQ20,Points_Table,IF(BY20&gt;=6,8,BY20+2),FALSE),"")),BR20),BR20)</f>
        <v/>
      </c>
      <c r="BT20" s="51" t="str">
        <f>IF(AND($G20="6",AT20&lt;&gt;""),AT20,"")</f>
        <v/>
      </c>
      <c r="BU20" s="52" t="str">
        <f>IF(AND(AT20&lt;&gt;"",$G20="6"),_xlfn.RANK.EQ(AT20,$BT$6:$BT$89),"")</f>
        <v/>
      </c>
      <c r="BV20" s="52" t="str">
        <f>IF(IF(BU20&lt;&gt;"",IF(MAX(COUNTIF($BU$6:$BU$89,$BU$6:$BU$89))&gt;1,"x",""),"")&lt;&gt;"",BU20+1,"")</f>
        <v/>
      </c>
      <c r="BW20" s="52" t="str">
        <f>IF(BU20&lt;&gt;"",IF($G20="3",IF(AT20&lt;&gt;"",IF(AND(BU20&lt;=10,AT20&gt;=$BT$92),HLOOKUP(BU20,Points_Table_Modified,IF(BY20&gt;=6,8,BY20+2),FALSE),0),""),IF(AT20&lt;&gt;"",IF(AND(BU20&lt;=10,AT20&gt;=$BT$92),HLOOKUP(BU20,Points_Table,IF(BY20&gt;=6,8,BY20+2),FALSE),0),"")),"")</f>
        <v/>
      </c>
      <c r="BX20" s="53" t="str">
        <f>IF(BV20&lt;&gt;"",AVERAGE(IF(AND($G20="3",BV20&lt;&gt;""),HLOOKUP(BV20,Points_Table_Modified,IF(BY20&gt;=6,8,BY20+2),FALSE),IF(BV20&lt;&gt;"",HLOOKUP(BV20,Points_Table,IF(BY20&gt;=6,8,BY20+2),FALSE),"")),BW20),BW20)</f>
        <v/>
      </c>
      <c r="BY20" s="55">
        <f>VLOOKUP($G20,Entries_D_Event,5,FALSE)</f>
        <v>1</v>
      </c>
      <c r="BZ20" s="52" t="str">
        <f>CONCATENATE(BU20,BP20,BK20,BF20,BA20,AV20)</f>
        <v>1</v>
      </c>
      <c r="CA20" s="118">
        <f>IF(BZ20&lt;&gt;"",IF(AND($G20="3",AT20&lt;&gt;""),10,IF(AT20&lt;&gt;"",5,"")),"")</f>
        <v>5</v>
      </c>
      <c r="CB20" s="118">
        <f>_xlfn.NUMBERVALUE(IF(BZ20&lt;&gt;"",CONCATENATE(BX20,BS20,BN20,BI20,BD20,AY20),""))</f>
        <v>0</v>
      </c>
      <c r="CC20" s="56">
        <f>IFERROR(CA20+CB20,0)</f>
        <v>5</v>
      </c>
      <c r="CD20" s="90"/>
      <c r="CE20" s="54" t="str">
        <f>IF(AND($G20="1",CD20&lt;&gt;""),CD20,"")</f>
        <v/>
      </c>
      <c r="CF20" s="52" t="str">
        <f>IF(AND(CD20&lt;&gt;"",$G20="1"),_xlfn.RANK.EQ(CD20,$CE$6:$CE$89),"")</f>
        <v/>
      </c>
      <c r="CG20" s="52" t="str">
        <f>IF(IF(CF20&lt;&gt;"",IF(MAX(COUNTIF($CF$6:$CF$89,$CF$6:$CF$89))&gt;1,"x",""),"")&lt;&gt;"",CF20+1,"")</f>
        <v/>
      </c>
      <c r="CH20" s="52" t="str">
        <f>IF(CF20&lt;&gt;"",IF($G20="3",IF(CD20&lt;&gt;"",IF(AND(CF20&lt;=10,CD20&gt;=$CE$92),HLOOKUP(CF20,Points_Table_Modified,IF(DI20&gt;=6,8,DI20+2),FALSE),0),""),IF(CD20&lt;&gt;"",IF(AND(CF20&lt;=10,CD20&gt;=$CE$92),HLOOKUP(CF20,Points_Table,IF(DI20&gt;=6,8,DI20+2),FALSE),0),"")),"")</f>
        <v/>
      </c>
      <c r="CI20" s="53" t="str">
        <f>IF(CG20&lt;&gt;"",AVERAGE(IF(AND($G20="3",CG20&lt;&gt;""),HLOOKUP(CG20,Points_Table_Modified,IF(DI20&gt;=6,8,DI20+2),FALSE),IF(CG20&lt;&gt;"",HLOOKUP(CG20,Points_Table,IF(DI20&gt;=6,8,DI20+2),FALSE),"")),CH20),CH20)</f>
        <v/>
      </c>
      <c r="CJ20" s="51" t="str">
        <f>IF(AND($G20="2",CD20&lt;&gt;""),CD20,"")</f>
        <v/>
      </c>
      <c r="CK20" s="52" t="str">
        <f>IF(AND(CD20&lt;&gt;"",$G20="2"),_xlfn.RANK.EQ(CD20,$CJ$6:$CJ$89),"")</f>
        <v/>
      </c>
      <c r="CL20" s="52" t="str">
        <f>IF(IF(CK20&lt;&gt;"",IF(MAX(COUNTIF($CK$6:$CK$89,$CK$6:$CK$89))&gt;1,"x",""),"")&lt;&gt;"",CK20+1,"")</f>
        <v/>
      </c>
      <c r="CM20" s="54" t="str">
        <f>IF(CK20&lt;&gt;"",IF($G20="3",IF(CD20&lt;&gt;"",IF(AND(CK20&lt;=10,CD20&gt;=$CJ$92),HLOOKUP(CK20,Points_Table_Modified,IF(DI20&gt;=6,8,DI20+2),FALSE),0),""),IF(CD20&lt;&gt;"",IF(AND(CK20&lt;=10,CD20&gt;=$CJ$92),HLOOKUP(CK20,Points_Table,IF(DI20&gt;=6,8,DI20+2),FALSE),0),"")),"")</f>
        <v/>
      </c>
      <c r="CN20" s="53" t="str">
        <f>IF(CL20&lt;&gt;"",AVERAGE(IF(AND($G20="3",CL20&lt;&gt;""),HLOOKUP(CL20,Points_Table_Modified,IF(DI20&gt;=6,8,DI20+2),FALSE),IF(CL20&lt;&gt;"",HLOOKUP(CL20,Points_Table,IF(DI20&gt;=6,8,DI20+2),FALSE),"")),CM20),CM20)</f>
        <v/>
      </c>
      <c r="CO20" s="51" t="str">
        <f>IF(AND($G20="3",CD20&lt;&gt;""),CD20,"")</f>
        <v/>
      </c>
      <c r="CP20" s="52" t="str">
        <f>IF(AND(CD20&lt;&gt;"",$G20="3"),_xlfn.RANK.EQ(CD20,$CO$6:$CO$89),"")</f>
        <v/>
      </c>
      <c r="CQ20" s="52" t="str">
        <f>IF(IF(CP20&lt;&gt;"",IF(MAX(COUNTIF($CP20:$CP$89,$CP$6:$CP$89))&gt;1,"x",""),"")&lt;&gt;"",CP20+1,"")</f>
        <v/>
      </c>
      <c r="CR20" s="52" t="str">
        <f>IF(CP20&lt;&gt;"",IF($G20="3",IF(CD20&lt;&gt;"",IF(AND(CP20&lt;=20,CD20&gt;=$CO$92),HLOOKUP(CP20,Points_Table_Modified,IF(DI20&gt;=6,8,DI20+2),FALSE),0),""),IF(CD20&lt;&gt;"",IF(AND(CP20&lt;=10,CD20&gt;=$CO$92),HLOOKUP(CP20,Points_Table,IF(DI20&gt;=6,8,DI20+2),FALSE),0),"")),"")</f>
        <v/>
      </c>
      <c r="CS20" s="53" t="str">
        <f>IF(CQ20&lt;&gt;"",AVERAGE(IF(AND($G20="3",CQ20&lt;&gt;""),HLOOKUP(CQ20,Points_Table_Modified,IF(DI20&gt;=6,8,DI20+2),FALSE),IF(CQ20&lt;&gt;"",HLOOKUP(CQ20,Points_Table,IF(DI20&gt;=6,8,DI20+2),FALSE),"")),CR20),CR20)</f>
        <v/>
      </c>
      <c r="CT20" s="51" t="str">
        <f>IF(AND($G20="4",CD20&lt;&gt;""),CD20,"")</f>
        <v/>
      </c>
      <c r="CU20" s="52" t="str">
        <f>IF(AND(CD20&lt;&gt;"",G20="4"),_xlfn.RANK.EQ(CD20,$CT$6:$CT$89),"")</f>
        <v/>
      </c>
      <c r="CV20" s="52" t="str">
        <f>IF(IF(CU20&lt;&gt;"",IF(MAX(COUNTIF($CU$6:$CU$89,$CU$6:$CU$89))&gt;1,"x",""),"")&lt;&gt;"",CU20+1,"")</f>
        <v/>
      </c>
      <c r="CW20" s="52" t="str">
        <f>IF(CU20&lt;&gt;"",IF($G20="3",IF(CD20&lt;&gt;"",IF(AND(CU20&lt;=10,CD20&gt;=$CT$92),HLOOKUP(CU20,Points_Table_Modified,IF(DI20&gt;=6,8,DI20+2),FALSE),0),""),IF(CD20&lt;&gt;"",IF(AND(CU20&lt;=10,CD20&gt;=$CT$92),HLOOKUP(CU20,Points_Table,IF(DI20&gt;=6,8,DI20+2),FALSE),0),"")),"")</f>
        <v/>
      </c>
      <c r="CX20" s="53" t="str">
        <f>IF(CV20&lt;&gt;"",AVERAGE(IF(AND($G20="3",CV20&lt;&gt;""),HLOOKUP(CV20,Points_Table_Modified,IF(DI20&gt;=6,8,DI20+2),FALSE),IF(CV20&lt;&gt;"",HLOOKUP(CV20,Points_Table,IF(DI20&gt;=6,8,DI20+2),FALSE),"")),CW20),CW20)</f>
        <v/>
      </c>
      <c r="CY20" s="51" t="str">
        <f>IF(AND($G20="5",CD20&lt;&gt;""),CD20,"")</f>
        <v/>
      </c>
      <c r="CZ20" s="52" t="str">
        <f>IF(AND(CD20&lt;&gt;"",$G20="5"),_xlfn.RANK.EQ(CD20,$CY$6:$CY$89),"")</f>
        <v/>
      </c>
      <c r="DA20" s="52" t="str">
        <f>IF(IF(CZ20&lt;&gt;"",IF(MAX(COUNTIF($CZ$6:$CZ$89,$CZ$6:$CZ$89))&gt;1,"x",""),"")&lt;&gt;"",CZ20+1,"")</f>
        <v/>
      </c>
      <c r="DB20" s="52" t="str">
        <f>IF(CZ20&lt;&gt;"",IF($G20="3",IF(CD20&lt;&gt;"",IF(AND(CZ20&lt;=10,CD20&gt;=$CY$92),HLOOKUP(CZ20,Points_Table_Modified,IF(DI20&gt;=6,8,DI20+2),FALSE),0),""),IF(CD20&lt;&gt;"",IF(AND(CZ20&lt;=10,CD20&gt;=$CY$92),HLOOKUP(CZ20,Points_Table,IF(DI20&gt;=6,8,DI20+2),FALSE),0),"")),"")</f>
        <v/>
      </c>
      <c r="DC20" s="53" t="str">
        <f>IF(DA20&lt;&gt;"",AVERAGE(IF(AND($G20="3",DA20&lt;&gt;""),HLOOKUP(DA20,Points_Table_Modified,IF(DI20&gt;=6,8,DI20+2),FALSE),IF(DA20&lt;&gt;"",HLOOKUP(DA20,Points_Table,IF(DI20&gt;=6,8,DI20+2),FALSE),"")),DB20),DB20)</f>
        <v/>
      </c>
      <c r="DD20" s="51" t="str">
        <f>IF(AND($G20="6",CD20&lt;&gt;""),CD20,"")</f>
        <v/>
      </c>
      <c r="DE20" s="52" t="str">
        <f>IF(AND(CD20&lt;&gt;"",$G20="6"),_xlfn.RANK.EQ(CD20,$DD$6:$DD$89),"")</f>
        <v/>
      </c>
      <c r="DF20" s="52" t="str">
        <f>IF(IF(DE20&lt;&gt;"",IF(MAX(COUNTIF($DE$6:$DE$89,$DE$6:$DE$89))&gt;1,"x",""),"")&lt;&gt;"",DE20+1,"")</f>
        <v/>
      </c>
      <c r="DG20" s="52" t="str">
        <f>IF(DE20&lt;&gt;"",IF($G20="3",IF(CD20&lt;&gt;"",IF(AND(DE20&lt;=10,CD20&gt;=$DD$92),HLOOKUP(DE20,Points_Table_Modified,IF(DI20&gt;=6,8,DI20+2),FALSE),0),""),IF(CD20&lt;&gt;"",IF(AND(DE20&lt;=10,CD20&gt;=$DD$92),HLOOKUP(DE20,Points_Table,IF(DI20&gt;=6,8,DI20+2),FALSE),0),"")),"")</f>
        <v/>
      </c>
      <c r="DH20" s="53" t="str">
        <f>IF(DF20&lt;&gt;"",AVERAGE(IF(AND($G20="3",DF20&lt;&gt;""),HLOOKUP(DF20,Points_Table_Modified,IF(DI20&gt;=6,8,DI20+2),FALSE),IF(DF20&lt;&gt;"",HLOOKUP(DF20,Points_Table,IF(DI20&gt;=6,8,DI20+2),FALSE),"")),DG20),DG20)</f>
        <v/>
      </c>
      <c r="DI20" s="55">
        <f>VLOOKUP($G20,Entries_D_Event,6,FALSE)</f>
        <v>0</v>
      </c>
      <c r="DJ20" s="52" t="str">
        <f>CONCATENATE(DE20,CZ20,CU20,CP20,CK20,CF20)</f>
        <v/>
      </c>
      <c r="DK20" s="52" t="str">
        <f>IF(DJ20&lt;&gt;"",IF(AND($G20="3",CD20&lt;&gt;""),10,IF(CD20&lt;&gt;"",5,"")),"")</f>
        <v/>
      </c>
      <c r="DL20" s="118">
        <f>_xlfn.NUMBERVALUE(IF(DJ20&lt;&gt;"",CONCATENATE(DH20,DC20,CX20,CS20,CN20,CI20),""))</f>
        <v>0</v>
      </c>
      <c r="DM20" s="56">
        <f>IFERROR(DK20+DL20,0)</f>
        <v>0</v>
      </c>
      <c r="DN20" s="90"/>
      <c r="DO20" s="52" t="str">
        <f>IF(AND($G20="1",DN20&lt;&gt;""),DN20,"")</f>
        <v/>
      </c>
      <c r="DP20" s="52" t="str">
        <f>IF(AND(DN20&lt;&gt;"",$G20="1"),_xlfn.RANK.EQ(DN20,$DO$6:$DO$89),"")</f>
        <v/>
      </c>
      <c r="DQ20" s="52" t="str">
        <f>IF(IF(DP20&lt;&gt;"",IF(MAX(COUNTIF($DP$6:$DP$89,$DP$6:$DP$89))&gt;1,"x",""),"")&lt;&gt;"",DP20+1,"")</f>
        <v/>
      </c>
      <c r="DR20" s="52" t="str">
        <f>IF(DP20&lt;&gt;"",IF($G20="3",IF(DN20&lt;&gt;"",IF(AND(DP20&lt;=10,DN20&gt;=$DO$92),HLOOKUP(DP20,Points_Table_Modified,IF(ES20&gt;=6,8,ES20+2),FALSE),0),""),IF(DN20&lt;&gt;"",IF(AND(DP20&lt;=10,DN20&gt;=$DO$92),HLOOKUP(DP20,Points_Table,IF(ES20&gt;=6,8,ES20+2),FALSE),0),"")),"")</f>
        <v/>
      </c>
      <c r="DS20" s="53" t="str">
        <f>IF(DQ20&lt;&gt;"",AVERAGE(IF(AND($G20="3",DQ20&lt;&gt;""),HLOOKUP(DQ20,Points_Table_Modified,IF(ES20&gt;=6,8,ES20+2),FALSE),IF(DQ20&lt;&gt;"",HLOOKUP(DQ20,Points_Table,IF(ES20&gt;=6,8,ES20+2),FALSE),"")),DR20),DR20)</f>
        <v/>
      </c>
      <c r="DT20" s="51" t="str">
        <f>IF(AND($G20="2",DN20&lt;&gt;""),DN20,"")</f>
        <v/>
      </c>
      <c r="DU20" s="52" t="str">
        <f>IF(AND(DN20&lt;&gt;"",$G20="2"),_xlfn.RANK.EQ(DN20,$DT$6:$DT$89),"")</f>
        <v/>
      </c>
      <c r="DV20" s="52" t="str">
        <f>IF(IF(DU20&lt;&gt;"",IF(MAX(COUNTIF($DU$6:$DU$89,$DU$6:$DU$89))&gt;1,"x",""),"")&lt;&gt;"",DU20+1,"")</f>
        <v/>
      </c>
      <c r="DW20" s="54" t="str">
        <f>IF(DU20&lt;&gt;"",IF($G20="3",IF(DN20&lt;&gt;"",IF(AND(DU20&lt;=10,DN20&gt;=$DT$92),HLOOKUP(DU20,Points_Table_Modified,IF(ES20&gt;=6,8,ES20+2),FALSE),0),""),IF(DN20&lt;&gt;"",IF(AND(DU20&lt;=10,DN20&gt;=$DT$92),HLOOKUP(DU20,Points_Table,IF(ES20&gt;=6,8,ES20+2),FALSE),0),"")),"")</f>
        <v/>
      </c>
      <c r="DX20" s="53" t="str">
        <f>IF(DV20&lt;&gt;"",AVERAGE(IF(AND($G20="3",DV20&lt;&gt;""),HLOOKUP(DV20,Points_Table_Modified,IF(ES20&gt;=6,8,ES20+2),FALSE),IF(DV20&lt;&gt;"",HLOOKUP(DV20,Points_Table,IF(ES20&gt;=6,8,ES20+2),FALSE),"")),DW20),DW20)</f>
        <v/>
      </c>
      <c r="DY20" s="51" t="str">
        <f>IF(AND($G20="3",DN20&lt;&gt;""),DN20,"")</f>
        <v/>
      </c>
      <c r="DZ20" s="52" t="str">
        <f>IF(AND(DN20&lt;&gt;"",$G20="3"),_xlfn.RANK.EQ(DN20,$DY$6:$DY$89),"")</f>
        <v/>
      </c>
      <c r="EA20" s="52" t="str">
        <f>IF(IF(DZ20&lt;&gt;"",IF(MAX(COUNTIF($DZ$6:$DZ$89,$DZ$6:$DZ$89))&gt;1,"x",""),"")&lt;&gt;"",DZ20+1,"")</f>
        <v/>
      </c>
      <c r="EB20" s="52" t="str">
        <f>IF(DZ20&lt;&gt;"",IF($G20="3",IF(DN20&lt;&gt;"",IF(AND(DZ20&lt;=20,DN20&gt;=$DY$92),HLOOKUP(DZ20,Points_Table_Modified,IF(ES20&gt;=6,8,ES20+2),FALSE),0),""),IF(DN20&lt;&gt;"",IF(AND(DZ20&lt;=10,DN20&gt;=$DY$92),HLOOKUP(DZ20,Points_Table,IF(ES20&gt;=6,8,ES20+2),FALSE),0),"")),"")</f>
        <v/>
      </c>
      <c r="EC20" s="53" t="str">
        <f>IF(EA20&lt;&gt;"",AVERAGE(IF(AND($G20="3",EA20&lt;&gt;""),HLOOKUP(EA20,Points_Table_Modified,IF(ES20&gt;=6,8,ES20+2),FALSE),IF(EA20&lt;&gt;"",HLOOKUP(EA20,Points_Table,IF(ES20&gt;=6,8,ES20+2),FALSE),"")),EB20),EB20)</f>
        <v/>
      </c>
      <c r="ED20" s="51" t="str">
        <f>IF(AND($G20="4",DN20&lt;&gt;""),DN20,"")</f>
        <v/>
      </c>
      <c r="EE20" s="52" t="str">
        <f>IF(AND(DN20&lt;&gt;"",G20="4"),_xlfn.RANK.EQ(DN20,$ED$6:$ED$89),"")</f>
        <v/>
      </c>
      <c r="EF20" s="52" t="str">
        <f>IF(IF(EE20&lt;&gt;"",IF(MAX(COUNTIF($EE$6:$EE$89,$EE$6:$EE$89))&gt;1,"x",""),"")&lt;&gt;"",EE20+1,"")</f>
        <v/>
      </c>
      <c r="EG20" s="52" t="str">
        <f>IF(EE20&lt;&gt;"",IF($G20="3",IF(DN20&lt;&gt;"",IF(AND(EE20&lt;=10,DN20&gt;=$ED$92),HLOOKUP(EE20,Points_Table_Modified,IF(ES20&gt;=6,8,ES20+2),FALSE),0),""),IF(DN20&lt;&gt;"",IF(AND(EE20&lt;=10,DN20&gt;=$ED$92),HLOOKUP(EE20,Points_Table,IF(ES20&gt;=6,8,ES20+2),FALSE),0),"")),"")</f>
        <v/>
      </c>
      <c r="EH20" s="53" t="str">
        <f>IF(EF20&lt;&gt;"",AVERAGE(IF(AND($G20="3",EF20&lt;&gt;""),HLOOKUP(EF20,Points_Table_Modified,IF(ES20&gt;=6,8,ES20+2),FALSE),IF(EF20&lt;&gt;"",HLOOKUP(EF20,Points_Table,IF(ES20&gt;=6,8,ES20+2),FALSE),"")),EG20),EG20)</f>
        <v/>
      </c>
      <c r="EI20" s="51" t="str">
        <f>IF(AND($G20="5",DN20&lt;&gt;""),DN20,"")</f>
        <v/>
      </c>
      <c r="EJ20" s="52" t="str">
        <f>IF(AND(DN20&lt;&gt;"",$G20="5"),_xlfn.RANK.EQ(DN20,$EI$6:$EI$89),"")</f>
        <v/>
      </c>
      <c r="EK20" s="52" t="str">
        <f>IF(IF(EJ20&lt;&gt;"",IF(MAX(COUNTIF($EJ$6:$EJ$89,$EJ$6:$EJ$89))&gt;1,"x",""),"")&lt;&gt;"",EJ20+1,"")</f>
        <v/>
      </c>
      <c r="EL20" s="52" t="str">
        <f>IF(EJ20&lt;&gt;"",IF($G20="3",IF(DN20&lt;&gt;"",IF(AND(EJ20&lt;=10,DN20&gt;=$EI$92),HLOOKUP(EJ20,Points_Table_Modified,IF(ES20&gt;=6,8,ES20+2),FALSE),0),""),IF(DN20&lt;&gt;"",IF(AND(EJ20&lt;=10,DN20&gt;=$EI$92),HLOOKUP(EJ20,Points_Table,IF(ES20&gt;=6,8,ES20+2),FALSE),0),"")),"")</f>
        <v/>
      </c>
      <c r="EM20" s="53" t="str">
        <f>IF(EK20&lt;&gt;"",AVERAGE(IF(AND($G20="3",EK20&lt;&gt;""),HLOOKUP(EK20,Points_Table_Modified,IF(ES20&gt;=6,8,ES20+2),FALSE),IF(EK20&lt;&gt;"",HLOOKUP(EK20,Points_Table,IF(ES20&gt;=6,8,ES20+2),FALSE),"")),EL20),EL20)</f>
        <v/>
      </c>
      <c r="EN20" s="51" t="str">
        <f>IF(AND($G20="6",DN20&lt;&gt;""),DN20,"")</f>
        <v/>
      </c>
      <c r="EO20" s="52" t="str">
        <f>IF(AND(DN20&lt;&gt;"",$G20="6"),_xlfn.RANK.EQ(DN20,$EN$6:$EN$89),"")</f>
        <v/>
      </c>
      <c r="EP20" s="52" t="str">
        <f>IF(IF(EO20&lt;&gt;"",IF(MAX(COUNTIF($EO$6:$EO$89,$EO$6:$EO$89))&gt;1,"x",""),"")&lt;&gt;"",EO20+1,"")</f>
        <v/>
      </c>
      <c r="EQ20" s="52" t="str">
        <f>IF(EO20&lt;&gt;"",IF($G20="3",IF(DN20&lt;&gt;"",IF(AND(EO20&lt;=10,DN20&gt;=$EN$92),HLOOKUP(EO20,Points_Table_Modified,IF(ES20&gt;=6,8,ES20+2),FALSE),0),""),IF(DN20&lt;&gt;"",IF(AND(EO20&lt;=10,DN20&gt;=$EN$92),HLOOKUP(EO20,Points_Table,IF(ES20&gt;=6,8,ES20+2),FALSE),0),"")),"")</f>
        <v/>
      </c>
      <c r="ER20" s="53" t="str">
        <f>IF(EP20&lt;&gt;"",AVERAGE(IF(AND($G20="3",EP20&lt;&gt;""),HLOOKUP(EP20,Points_Table_Modified,IF(ES20&gt;=6,8,ES20+2),FALSE),IF(EP20&lt;&gt;"",HLOOKUP(EP20,Points_Table,IF(ES20&gt;=6,8,ES20+2),FALSE),"")),EQ20),EQ20)</f>
        <v/>
      </c>
      <c r="ES20" s="57">
        <f>VLOOKUP($G20,Entries_D_Event,7,FALSE)</f>
        <v>0</v>
      </c>
      <c r="ET20" s="52" t="str">
        <f>CONCATENATE(EO20,EJ20,EE20,DZ20,DU20,DP20)</f>
        <v/>
      </c>
      <c r="EU20" s="118" t="str">
        <f>IF(ET20&lt;&gt;"",IF(AND($G20="3",DN20&lt;&gt;""),10,IF(DN20&lt;&gt;"",5,"")),"")</f>
        <v/>
      </c>
      <c r="EV20" s="118">
        <f>_xlfn.NUMBERVALUE(IF(ET20&lt;&gt;"",CONCATENATE(ER20,EM20,EH20,EC20,DX20,DS20),""))</f>
        <v>0</v>
      </c>
      <c r="EW20" s="56">
        <f>IFERROR(EU20+EV20,0)</f>
        <v>0</v>
      </c>
      <c r="EX20" s="90"/>
      <c r="EY20" s="52" t="str">
        <f>IF(AND($G20="1",EX20&lt;&gt;""),EX20,"")</f>
        <v/>
      </c>
      <c r="EZ20" s="52" t="str">
        <f>IF(AND(EX20&lt;&gt;"",$G20="1"),_xlfn.RANK.EQ(EX20,$EY$6:$EY$89),"")</f>
        <v/>
      </c>
      <c r="FA20" s="52" t="str">
        <f>IF(IF(EZ20&lt;&gt;"",IF(MAX(COUNTIF($EZ$6:$EZ$89,$EZ$6:$EZ$89))&gt;1,"x",""),"")&lt;&gt;"",EZ20+1,"")</f>
        <v/>
      </c>
      <c r="FB20" s="52" t="str">
        <f>IF(EZ20&lt;&gt;"",IF($G20="3",IF(EX20&lt;&gt;"",IF(AND(EZ20&lt;=10,EX20&gt;=$EY$92),HLOOKUP(EZ20,Points_Table_Modified,IF(GC20&gt;=6,8,GC20+2),FALSE),0),""),IF(EX20&lt;&gt;"",IF(AND(EZ20&lt;=10,EX20&gt;=$EY$92),HLOOKUP(EZ20,Points_Table,IF(GC20&gt;=6,8,GC20+2),FALSE),0),"")),"")</f>
        <v/>
      </c>
      <c r="FC20" s="56" t="str">
        <f>IF(FB20&gt;0,IF(FA20&lt;&gt;"",AVERAGE(IF(AND($G20="3",FA20&lt;&gt;""),HLOOKUP(FA20,Points_Table_Modified,IF(GC20&gt;=6,8,GC20+2),FALSE),IF(FA20&lt;&gt;"",HLOOKUP(FA20,Points_Table,IF(GC20&gt;=6,8,GC20+2),FALSE),"")),FB20),FB20),0)</f>
        <v/>
      </c>
      <c r="FD20" s="51" t="str">
        <f>IF(AND($G20="2",EX20&lt;&gt;""),EX20,"")</f>
        <v/>
      </c>
      <c r="FE20" s="52" t="str">
        <f>IF(AND(EX20&lt;&gt;"",$G20="2"),_xlfn.RANK.EQ(EX20,$FD$6:$FD$89),"")</f>
        <v/>
      </c>
      <c r="FF20" s="52" t="str">
        <f>IF(IF(FE20&lt;&gt;"",IF(MAX(COUNTIF($FE$6:$FE$89,$FE$6:$FE$89))&gt;1,"x",""),"")&lt;&gt;"",FE20+1,"")</f>
        <v/>
      </c>
      <c r="FG20" s="54" t="str">
        <f>IF(FE20&lt;&gt;"",IF($G20="3",IF(EX20&lt;&gt;"",IF(AND(FE20&lt;=10,EX20&gt;=$FD$92),HLOOKUP(FE20,Points_Table_Modified,IF(GC20&gt;=6,8,GC20+2),FALSE),0),""),IF(EX20&lt;&gt;"",IF(AND(FE20&lt;=10,EX20&gt;=$FD$92),HLOOKUP(FE20,Points_Table,IF(GC20&gt;=6,8,GC20+2),FALSE),0),"")),"")</f>
        <v/>
      </c>
      <c r="FH20" s="56" t="str">
        <f>IF(FG20&gt;0,IF(FF20&lt;&gt;"",AVERAGE(IF(AND($G20="3",FF20&lt;&gt;""),HLOOKUP(FF20,Points_Table_Modified,IF(GC20&gt;=6,8,GC20+2),FALSE),IF(FF20&lt;&gt;"",HLOOKUP(FF20,Points_Table,IF(GC20&gt;=6,8,GC20+2),FALSE),"")),FG20),FG20),0)</f>
        <v/>
      </c>
      <c r="FI20" s="51" t="str">
        <f>IF(AND($G20="3",EX20&lt;&gt;""),EX20,"")</f>
        <v/>
      </c>
      <c r="FJ20" s="52" t="str">
        <f>IF(AND(EX20&lt;&gt;"",$G20="3"),_xlfn.RANK.EQ(EX20,$FI$6:$FI$89),"")</f>
        <v/>
      </c>
      <c r="FK20" s="52" t="str">
        <f>IF(IF(FJ20&lt;&gt;"",IF(MAX(COUNTIF($FJ$6:$FJ$89,$FJ$6:$FJ$89))&gt;1,"x",""),"")&lt;&gt;"",FJ20+1,"")</f>
        <v/>
      </c>
      <c r="FL20" s="52" t="str">
        <f>IF(FJ20&lt;&gt;"",IF($G20="3",IF(EX20&lt;&gt;"",IF(AND(FJ20&lt;=20,EX20&gt;=$FI$92),HLOOKUP(FJ20,Points_Table_Modified,IF(GC20&gt;=6,8,GC20+2),FALSE),0),""),IF(EX20&lt;&gt;"",IF(AND(FJ20&lt;=10,EX20&gt;=$FI$92),HLOOKUP(FJ20,Points_Table,IF(GC20&gt;=6,8,GC20+2),FALSE),0),"")),"")</f>
        <v/>
      </c>
      <c r="FM20" s="56" t="str">
        <f>IF(FL20&gt;0,IF(FK20&lt;&gt;"",AVERAGE(IF(AND($G20="3",FK20&lt;&gt;""),HLOOKUP(FK20,Points_Table_Modified,IF(GC20&gt;=6,8,GC20+2),FALSE),IF(FK20&lt;&gt;"",HLOOKUP(FK20,Points_Table,IF(GC20&gt;=6,8,GC20+2),FALSE),"")),FL20),FL20),0)</f>
        <v/>
      </c>
      <c r="FN20" s="51" t="str">
        <f>IF(AND($G20="4",EX20&lt;&gt;""),EX20,"")</f>
        <v/>
      </c>
      <c r="FO20" s="52" t="str">
        <f>IF(AND(EX20&lt;&gt;"",G20="4"),_xlfn.RANK.EQ(EX20,$FN$6:$FN$89),"")</f>
        <v/>
      </c>
      <c r="FP20" s="52" t="str">
        <f>IF(IF(FO20&lt;&gt;"",IF(MAX(COUNTIF($FO$6:$FO$89,$FO$6:$FO$89))&gt;1,"x",""),"")&lt;&gt;"",FO20+1,"")</f>
        <v/>
      </c>
      <c r="FQ20" s="52" t="str">
        <f>IF(FO20&lt;&gt;"",IF($G20="3",IF(EX20&lt;&gt;"",IF(AND(FO20&lt;=10,EX20&gt;=$FN$92),HLOOKUP(FO20,Points_Table_Modified,IF(GC20&gt;=6,8,GC20+2),FALSE),0),""),IF(EX20&lt;&gt;"",IF(AND(FO20&lt;=10,EX20&gt;=$FN$92),HLOOKUP(FO20,Points_Table,IF(GC20&gt;=6,8,GC20+2),FALSE),0),"")),"")</f>
        <v/>
      </c>
      <c r="FR20" s="56" t="str">
        <f>IF(FQ20&gt;0,IF(FP20&lt;&gt;"",AVERAGE(IF(AND($G20="3",FP20&lt;&gt;""),HLOOKUP(FP20,Points_Table_Modified,IF(GC20&gt;=6,8,GC20+2),FALSE),IF(FP20&lt;&gt;"",HLOOKUP(FP20,Points_Table,IF(GC20&gt;=6,8,GC20+2),FALSE),"")),FQ20),FQ20),0)</f>
        <v/>
      </c>
      <c r="FS20" s="51" t="str">
        <f>IF(AND($G20="5",EX20&lt;&gt;""),EX20,"")</f>
        <v/>
      </c>
      <c r="FT20" s="52" t="str">
        <f>IF(AND(EX20&lt;&gt;"",$G20="5"),_xlfn.RANK.EQ(EX20,$FS$6:$FS$89),"")</f>
        <v/>
      </c>
      <c r="FU20" s="52" t="str">
        <f>IF(IF(FT20&lt;&gt;"",IF(MAX(COUNTIF($FT$6:$FT$89,$FT$6:$FT$89))&gt;1,"x",""),"")&lt;&gt;"",FT20+1,"")</f>
        <v/>
      </c>
      <c r="FV20" s="52" t="str">
        <f>IF(FT20&lt;&gt;"",IF($G20="3",IF(EX20&lt;&gt;"",IF(AND(FT20&lt;=10,EX20&gt;=$FS$92),HLOOKUP(FT20,Points_Table_Modified,IF(GC20&gt;=6,8,GC20+2),FALSE),0),""),IF(EX20&lt;&gt;"",IF(AND(FT20&lt;=10,EX20&gt;=$FS$92),HLOOKUP(FT20,Points_Table,IF(GC20&gt;=6,8,GC20+2),FALSE),0),"")),"")</f>
        <v/>
      </c>
      <c r="FW20" s="56" t="str">
        <f>IF(FV20&gt;0,IF(FU20&lt;&gt;"",AVERAGE(IF(AND($G20="3",FU20&lt;&gt;""),HLOOKUP(FU20,Points_Table_Modified,IF(GC20&gt;=6,8,GC20+2),FALSE),IF(FU20&lt;&gt;"",HLOOKUP(FU20,Points_Table,IF(GC20&gt;=6,8,GC20+2),FALSE),"")),FV20),FV20),0)</f>
        <v/>
      </c>
      <c r="FX20" s="51" t="str">
        <f>IF(AND($G20="6",EX20&lt;&gt;""),EX20,"")</f>
        <v/>
      </c>
      <c r="FY20" s="52" t="str">
        <f>IF(AND(EX20&lt;&gt;"",$G20="6"),_xlfn.RANK.EQ(EX20,$FX$6:$FX$89),"")</f>
        <v/>
      </c>
      <c r="FZ20" s="52" t="str">
        <f>IF(IF(FY20&lt;&gt;"",IF(MAX(COUNTIF($FY$6:$FY$89,$FY$6:$FY$89))&gt;1,"x",""),"")&lt;&gt;"",FY20+1,"")</f>
        <v/>
      </c>
      <c r="GA20" s="52" t="str">
        <f>IF(FY20&lt;&gt;"",IF($G20="3",IF(EX20&lt;&gt;"",IF(AND(FY20&lt;=10,EX20&gt;=$FX$92),HLOOKUP(FY20,Points_Table_Modified,IF(GC20&gt;=6,8,GC20+2),FALSE),0),""),IF(EX20&lt;&gt;"",IF(AND(FY20&lt;=10,EX20&gt;=$FX$92),HLOOKUP(FY20,Points_Table,IF(GC20&gt;=6,8,GC20+2),FALSE),0),"")),"")</f>
        <v/>
      </c>
      <c r="GB20" s="56" t="str">
        <f>IF(GA20&gt;0,IF(FZ20&lt;&gt;"",AVERAGE(IF(AND($G20="3",FZ20&lt;&gt;""),HLOOKUP(FZ20,Points_Table_Modified,IF(GC20&gt;=6,8,GC20+2),FALSE),IF(FZ20&lt;&gt;"",HLOOKUP(FZ20,Points_Table,IF(GC20&gt;=6,8,GC20+2),FALSE),"")),GA20),GA20),0)</f>
        <v/>
      </c>
      <c r="GC20" s="57">
        <f>VLOOKUP($G20,Entries_D_Event,8,FALSE)</f>
        <v>0</v>
      </c>
      <c r="GD20" s="52" t="str">
        <f>CONCATENATE(FY20,FT20,FO20,FJ20,FE20,EZ20)</f>
        <v/>
      </c>
      <c r="GE20" s="118" t="str">
        <f>IF(GD20&lt;&gt;"",IF(AND($G20="3",EX20&lt;&gt;""),10,IF(EX20&lt;&gt;"",5,"")),"")</f>
        <v/>
      </c>
      <c r="GF20" s="118">
        <f>_xlfn.NUMBERVALUE(IF(GD20&lt;&gt;"",CONCATENATE(GB20,FW20,FR20,FM20,FH20,FC20),""))</f>
        <v>0</v>
      </c>
      <c r="GG20" s="56">
        <f>IFERROR(GE20+GF20,0)</f>
        <v>0</v>
      </c>
      <c r="GH20" s="90"/>
      <c r="GI20" s="52" t="str">
        <f>IF(AND($G20="1",GH20&lt;&gt;""),GH20,"")</f>
        <v/>
      </c>
      <c r="GJ20" s="52" t="str">
        <f>IF(AND(GH20&lt;&gt;"",$G20="1"),_xlfn.RANK.EQ(GH20,$GI$6:$GI$89),"")</f>
        <v/>
      </c>
      <c r="GK20" s="52" t="str">
        <f>IF(IF(GJ20&lt;&gt;"",IF(MAX(COUNTIF($GJ$6:$GJ$89,$GJ$6:$GJ$89))&gt;1,"x",""),"")&lt;&gt;"",GJ20+1,"")</f>
        <v/>
      </c>
      <c r="GL20" s="52" t="str">
        <f>IF(GJ20&lt;&gt;"",IF($G20="3",IF(GH20&lt;&gt;"",IF(AND(GJ20&lt;=10,GH20&gt;=$GI$92),HLOOKUP(GJ20,Points_Table_Modified,IF(HM20&gt;=6,8,HM20+2),FALSE),0),""),IF(GH20&lt;&gt;"",IF(AND(GJ20&lt;=10,GH20&gt;=$GI$92),HLOOKUP(GJ20,Points_Table,IF(HM20&gt;=6,8,HM20+2),FALSE),0),"")),"")</f>
        <v/>
      </c>
      <c r="GM20" s="53" t="str">
        <f>IF(GK20&lt;&gt;"",AVERAGE(IF(AND($G20="3",GK20&lt;&gt;""),HLOOKUP(GK20,Points_Table_Modified,IF(HM20&gt;=6,8,HM20+2),FALSE),IF(GK20&lt;&gt;"",HLOOKUP(GK20,Points_Table,IF(HM20&gt;=6,8,HM20+2),FALSE),"")),GL20),GL20)</f>
        <v/>
      </c>
      <c r="GN20" s="51" t="str">
        <f>IF(AND($G20="2",GH20&lt;&gt;""),GH20,"")</f>
        <v/>
      </c>
      <c r="GO20" s="52" t="str">
        <f>IF(AND(GH20&lt;&gt;"",$G20="2"),_xlfn.RANK.EQ(GH20,$GN$6:$GN$89),"")</f>
        <v/>
      </c>
      <c r="GP20" s="52" t="str">
        <f>IF(IF(GO20&lt;&gt;"",IF(MAX(COUNTIF($GO$6:$GO$89,$GO$6:$GO$89))&gt;1,"x",""),"")&lt;&gt;"",GO20+1,"")</f>
        <v/>
      </c>
      <c r="GQ20" s="54" t="str">
        <f>IF(GO20&lt;&gt;"",IF($G20="3",IF(GH20&lt;&gt;"",IF(AND(GO20&lt;=10,GH20&gt;=$GN$92),HLOOKUP(GO20,Points_Table_Modified,IF(HM20&gt;=6,8,HM20+2),FALSE),0),""),IF(GH20&lt;&gt;"",IF(AND(GO20&lt;=10,GH20&gt;=$GN$92),HLOOKUP(GO20,Points_Table,IF(HM20&gt;=6,8,HM20+2),FALSE),0),"")),"")</f>
        <v/>
      </c>
      <c r="GR20" s="53" t="str">
        <f>IF(GP20&lt;&gt;"",AVERAGE(IF(AND($G20="3",GP20&lt;&gt;""),HLOOKUP(GP20,Points_Table_Modified,IF(HM20&gt;=6,8,HM20+2),FALSE),IF(GP20&lt;&gt;"",HLOOKUP(GP20,Points_Table,IF(HM20&gt;=6,8,HM20+2),FALSE),"")),GQ20),GQ20)</f>
        <v/>
      </c>
      <c r="GS20" s="51" t="str">
        <f>IF(AND($G20="3",GH20&lt;&gt;""),GH20,"")</f>
        <v/>
      </c>
      <c r="GT20" s="52" t="str">
        <f>IF(AND(GH20&lt;&gt;"",$G20="3"),_xlfn.RANK.EQ(GH20,$GS$6:$GS$89),"")</f>
        <v/>
      </c>
      <c r="GU20" s="52" t="str">
        <f>IF(IF(GT20&lt;&gt;"",IF(MAX(COUNTIF($GT$6:$GT$89,$GT$6:$GT$89))&gt;1,"x",""),"")&lt;&gt;"",GT20+1,"")</f>
        <v/>
      </c>
      <c r="GV20" s="52" t="str">
        <f>IF(GT20&lt;&gt;"",IF($G20="3",IF(GH20&lt;&gt;"",IF(AND(GT20&lt;=20,GH20&gt;=$GS$92),HLOOKUP(GT20,Points_Table_Modified,IF(HM20&gt;=6,8,HM20+2),FALSE),0),""),IF(GH20&lt;&gt;"",IF(AND(GT20&lt;=10,GH20&gt;=$GS$92),HLOOKUP(GT20,Points_Table,IF(HM20&gt;=6,8,HM20+2),FALSE),0),"")),"")</f>
        <v/>
      </c>
      <c r="GW20" s="53" t="str">
        <f>IF(GU20&lt;&gt;"",AVERAGE(IF(AND($G20="3",GU20&lt;&gt;""),HLOOKUP(GU20,Points_Table_Modified,IF(HM20&gt;=6,8,HM20+2),FALSE),IF(GU20&lt;&gt;"",HLOOKUP(GU20,Points_Table,IF(HM20&gt;=6,8,HM20+2),FALSE),"")),GV20),GV20)</f>
        <v/>
      </c>
      <c r="GX20" s="51" t="str">
        <f>IF(AND($G20="4",GH20&lt;&gt;""),GH20,"")</f>
        <v/>
      </c>
      <c r="GY20" s="52" t="str">
        <f>IF(AND($GH20&lt;&gt;"",G20="4"),_xlfn.RANK.EQ(GH20,$GX$6:$GX$89),"")</f>
        <v/>
      </c>
      <c r="GZ20" s="52" t="str">
        <f>IF(IF(GY20&lt;&gt;"",IF(MAX(COUNTIF($GY$6:$GY$89,$GY$6:$GY$89))&gt;1,"x",""),"")&lt;&gt;"",GY20+1,"")</f>
        <v/>
      </c>
      <c r="HA20" s="52" t="str">
        <f>IF(GY20&lt;&gt;"",IF($G20="3",IF(GH20&lt;&gt;"",IF(AND(GY20&lt;=10,GH20&gt;=$GX$92),HLOOKUP(GY20,Points_Table_Modified,IF(HM20&gt;=6,8,HM20+2),FALSE),0),""),IF(GH20&lt;&gt;"",IF(AND(GY20&lt;=10,GH20&gt;=$GX$92),HLOOKUP(GY20,Points_Table,IF(HM20&gt;=6,8,HM20+2),FALSE),0),"")),"")</f>
        <v/>
      </c>
      <c r="HB20" s="53" t="str">
        <f>IF(GZ20&lt;&gt;"",AVERAGE(IF(AND($G20="3",GZ20&lt;&gt;""),HLOOKUP(GZ20,Points_Table_Modified,IF(HM20&gt;=6,8,HM20+2),FALSE),IF(GZ20&lt;&gt;"",HLOOKUP(GZ20,Points_Table,IF(HM20&gt;=6,8,HM20+2),FALSE),"")),HA20),HA20)</f>
        <v/>
      </c>
      <c r="HC20" s="51" t="str">
        <f>IF(AND($G20="5",GH20&lt;&gt;""),GH20,"")</f>
        <v/>
      </c>
      <c r="HD20" s="52" t="str">
        <f>IF(AND(GH20&lt;&gt;"",$G20="5"),_xlfn.RANK.EQ(GH20,$HC$6:$HC$89),"")</f>
        <v/>
      </c>
      <c r="HE20" s="52" t="str">
        <f>IF(IF(HD20&lt;&gt;"",IF(MAX(COUNTIF($HD$6:$HD$89,$HD$6:$HD$89))&gt;1,"x",""),"")&lt;&gt;"",HD20+1,"")</f>
        <v/>
      </c>
      <c r="HF20" s="52" t="str">
        <f>IF(HD20&lt;&gt;"",IF($G20="3",IF(GH20&lt;&gt;"",IF(AND(HD20&lt;=10,GH20&gt;=$HC$92),HLOOKUP(HD20,Points_Table_Modified,IF(HM20&gt;=6,8,HM20+2),FALSE),0),""),IF(GH20&lt;&gt;"",IF(AND(HD20&lt;=10,GH20&gt;=$HC$92),HLOOKUP(HD20,Points_Table,IF(HM20&gt;=6,8,HM20+2),FALSE),0),"")),"")</f>
        <v/>
      </c>
      <c r="HG20" s="53" t="str">
        <f>IF(HE20&lt;&gt;"",AVERAGE(IF(AND($G20="3",HE20&lt;&gt;""),HLOOKUP(HE20,Points_Table_Modified,IF(HM20&gt;=6,8,HM20+2),FALSE),IF(HE20&lt;&gt;"",HLOOKUP(HE20,Points_Table,IF(HM20&gt;=6,8,HM20+2),FALSE),"")),HF20),HF20)</f>
        <v/>
      </c>
      <c r="HH20" s="51" t="str">
        <f>IF(AND($G20="6",GH20&lt;&gt;""),GH20,"")</f>
        <v/>
      </c>
      <c r="HI20" s="52" t="str">
        <f>IF(AND(GH20&lt;&gt;"",$G20="6"),_xlfn.RANK.EQ(GH20,$HH$6:$HH$89),"")</f>
        <v/>
      </c>
      <c r="HJ20" s="52" t="str">
        <f>IF(IF(HI20&lt;&gt;"",IF(MAX(COUNTIF($HI$6:$HI$89,$HI$6:$HI$89))&gt;1,"x",""),"")&lt;&gt;"",HI20+1,"")</f>
        <v/>
      </c>
      <c r="HK20" s="52" t="str">
        <f>IF(HI20&lt;&gt;"",IF($G20="3",IF(GH20&lt;&gt;"",IF(AND(HI20&lt;=10,GH20&gt;=$HH$92),HLOOKUP(HI20,Points_Table_Modified,IF(HM20&gt;=6,8,HM20+2),FALSE),0),""),IF(GH20&lt;&gt;"",IF(AND(HI20&lt;=10,GH20&gt;=$HH$92),HLOOKUP(HI20,Points_Table,IF(HM20&gt;=6,8,HM20+2),FALSE),0),"")),"")</f>
        <v/>
      </c>
      <c r="HL20" s="53" t="str">
        <f>IF(HJ20&lt;&gt;"",AVERAGE(IF(AND($G20="3",HJ20&lt;&gt;""),HLOOKUP(HJ20,Points_Table_Modified,IF(HM20&gt;=6,8,HM20+2),FALSE),IF(HJ20&lt;&gt;"",HLOOKUP(HJ20,Points_Table,IF(HM20&gt;=6,8,HM20+2),FALSE),"")),HK20),HK20)</f>
        <v/>
      </c>
      <c r="HM20" s="57">
        <f>VLOOKUP($G20,Entries_D_Event,9,FALSE)</f>
        <v>0</v>
      </c>
      <c r="HN20" s="52" t="str">
        <f>CONCATENATE(HI20,HD20,GY20,GT20,GO20,GJ20)</f>
        <v/>
      </c>
      <c r="HO20" s="118" t="str">
        <f>IF(HN20&lt;&gt;"",IF(AND($G20="3",GH20&lt;&gt;""),10,IF(GH20&lt;&gt;"",5,"")),"")</f>
        <v/>
      </c>
      <c r="HP20" s="118">
        <f>_xlfn.NUMBERVALUE(IF(HN20&lt;&gt;"",CONCATENATE(HL20,HG20,HB20,GW20,GR20,GM20),""))</f>
        <v>0</v>
      </c>
      <c r="HQ20" s="56">
        <f>IFERROR(HO20+HP20,0)</f>
        <v>0</v>
      </c>
      <c r="HR20" s="90"/>
      <c r="HS20" s="52" t="str">
        <f>IF(AND($G20="1",HR20&lt;&gt;""),HR20,"")</f>
        <v/>
      </c>
      <c r="HT20" s="52" t="str">
        <f>IF(AND(HR20&lt;&gt;"",$G20="1"),_xlfn.RANK.EQ(HR20,$HS$6:$HS$89),"")</f>
        <v/>
      </c>
      <c r="HU20" s="52" t="str">
        <f>IF(IF(HT20&lt;&gt;"",IF(MAX(COUNTIF($HT$6:$HT$89,$HT$6:$HT$89))&gt;1,"x",""),"")&lt;&gt;"",HT20+1,"")</f>
        <v/>
      </c>
      <c r="HV20" s="52" t="str">
        <f>IF(HT20&lt;&gt;"",IF($G20="3",IF(HR20&lt;&gt;"",IF(AND(HT20&lt;=10,HR20&gt;=$HS$92),HLOOKUP(HT20,Points_Table_Modified,IF(IW20&gt;=6,8,IW20+2),FALSE),0),""),IF(HR20&lt;&gt;"",IF(AND(HT20&lt;=10,HR20&gt;=$HS$92),HLOOKUP(HT20,Points_Table,IF(IW20&gt;=6,8,IW20+2),FALSE),0),"")),"")</f>
        <v/>
      </c>
      <c r="HW20" s="53" t="str">
        <f>IF(HU20&lt;&gt;"",AVERAGE(IF(AND($G20="3",HU20&lt;&gt;""),HLOOKUP(HU20,Points_Table_Modified,IF(IW20&gt;=6,8,IW20+2),FALSE),IF(HU20&lt;&gt;"",HLOOKUP(HU20,Points_Table,IF(IW20&gt;=6,8,IW20+2),FALSE),"")),HV20),HV20)</f>
        <v/>
      </c>
      <c r="HX20" s="51" t="str">
        <f>IF(AND($G20="2",HR20&lt;&gt;""),HR20,"")</f>
        <v/>
      </c>
      <c r="HY20" s="52" t="str">
        <f>IF(AND(HR20&lt;&gt;"",$G20="2"),_xlfn.RANK.EQ(HR20,$HX$6:$HX$89),"")</f>
        <v/>
      </c>
      <c r="HZ20" s="52" t="str">
        <f>IF(IF(HY20&lt;&gt;"",IF(MAX(COUNTIF($HY$6:$HY$89,$HY$6:$HY$89))&gt;1,"x",""),"")&lt;&gt;"",HY20+1,"")</f>
        <v/>
      </c>
      <c r="IA20" s="54" t="str">
        <f>IF(HY20&lt;&gt;"",IF($G20="3",IF(HR20&lt;&gt;"",IF(AND(HY20&lt;=10,HR20&gt;=$HX$92),HLOOKUP(HY20,Points_Table_Modified,IF(IW20&gt;=6,8,IW20+2),FALSE),0),""),IF(HR20&lt;&gt;"",IF(AND(HY20&lt;=10,HR20&gt;=$HX$92),HLOOKUP(HY20,Points_Table,IF(IW20&gt;=6,8,IW20+2),FALSE),0),"")),"")</f>
        <v/>
      </c>
      <c r="IB20" s="53" t="str">
        <f>IF(HZ20&lt;&gt;"",AVERAGE(IF(AND($G20="3",HZ20&lt;&gt;""),HLOOKUP(HZ20,Points_Table_Modified,IF(IW20&gt;=6,8,IW20+2),FALSE),IF(HZ20&lt;&gt;"",HLOOKUP(HZ20,Points_Table,IF(IW20&gt;=6,8,IW20+2),FALSE),"")),IA20),IA20)</f>
        <v/>
      </c>
      <c r="IC20" s="51" t="str">
        <f>IF(AND($G20="3",HR20&lt;&gt;""),HR20,"")</f>
        <v/>
      </c>
      <c r="ID20" s="52" t="str">
        <f>IF(AND(HR20&lt;&gt;"",$G20="3"),_xlfn.RANK.EQ(HR20,$IC$6:$IC$89),"")</f>
        <v/>
      </c>
      <c r="IE20" s="52" t="str">
        <f>IF(IF(ID20&lt;&gt;"",IF(MAX(COUNTIF($ID$6:$ID$89,$ID$6:$ID$89))&gt;1,"x",""),"")&lt;&gt;"",ID20+1,"")</f>
        <v/>
      </c>
      <c r="IF20" s="52" t="str">
        <f>IF(ID20&lt;&gt;"",IF($G20="3",IF(HR20&lt;&gt;"",IF(AND(ID20&lt;=20,HR20&gt;=$IC$92),HLOOKUP(ID20,Points_Table_Modified,IF(IW20&gt;=6,8,IW20+2),FALSE),0),""),IF(HR20&lt;&gt;"",IF(AND(ID20&lt;=10,HR20&gt;=$IC$92),HLOOKUP(ID20,Points_Table,IF(IW20&gt;=6,8,IW20+2),FALSE),0),"")),"")</f>
        <v/>
      </c>
      <c r="IG20" s="53" t="str">
        <f>IF(IE20&lt;&gt;"",AVERAGE(IF(AND($G20="3",IE20&lt;&gt;""),HLOOKUP(IE20,Points_Table_Modified,IF(IW20&gt;=6,8,IW20+2),FALSE),IF(IE20&lt;&gt;"",HLOOKUP(IE20,Points_Table,IF(IW20&gt;=6,8,IW20+2),FALSE),"")),IF20),IF20)</f>
        <v/>
      </c>
      <c r="IH20" s="51" t="str">
        <f>IF(AND($G20="4",HR20&lt;&gt;""),HR20,"")</f>
        <v/>
      </c>
      <c r="II20" s="52" t="str">
        <f>IF(AND(HR20&lt;&gt;"",G20="4"),_xlfn.RANK.EQ(HR20,$IH$6:$IH$89),"")</f>
        <v/>
      </c>
      <c r="IJ20" s="52" t="str">
        <f>IF(IF(II20&lt;&gt;"",IF(MAX(COUNTIF($II$6:$II$89,$II$6:$II$89))&gt;1,"x",""),"")&lt;&gt;"",II20+1,"")</f>
        <v/>
      </c>
      <c r="IK20" s="52" t="str">
        <f>IF(II20&lt;&gt;"",IF($G20="3",IF(HR20&lt;&gt;"",IF(AND(II20&lt;=10,HR20&gt;=$IH$92),HLOOKUP(II20,Points_Table_Modified,IF(IW20&gt;=6,8,IW20+2),FALSE),0),""),IF(HR20&lt;&gt;"",IF(AND(II20&lt;=10,HR20&gt;=$IH$92),HLOOKUP(II20,Points_Table,IF(IW20&gt;=6,8,IW20+2),FALSE),0),"")),"")</f>
        <v/>
      </c>
      <c r="IL20" s="53" t="str">
        <f>IF(IJ20&lt;&gt;"",AVERAGE(IF(AND($G20="3",IJ20&lt;&gt;""),HLOOKUP(IJ20,Points_Table_Modified,IF(IW20&gt;=6,8,IW20+2),FALSE),IF(IJ20&lt;&gt;"",HLOOKUP(IJ20,Points_Table,IF(IW20&gt;=6,8,IW20+2),FALSE),"")),IK20),IK20)</f>
        <v/>
      </c>
      <c r="IM20" s="51" t="str">
        <f>IF(AND($G20="5",HR20&lt;&gt;""),HR20,"")</f>
        <v/>
      </c>
      <c r="IN20" s="52" t="str">
        <f>IF(AND(HR20&lt;&gt;"",$G20="5"),_xlfn.RANK.EQ(HR20,$IM$6:$IM$89),"")</f>
        <v/>
      </c>
      <c r="IO20" s="52" t="str">
        <f>IF(IF(IN20&lt;&gt;"",IF(MAX(COUNTIF($IN$6:$IN$89,$IN$6:$IN$89))&gt;1,"x",""),"")&lt;&gt;"",IN20+1,"")</f>
        <v/>
      </c>
      <c r="IP20" s="52" t="str">
        <f>IF(IN20&lt;&gt;"",IF($G20="3",IF(HR20&lt;&gt;"",IF(AND(IN20&lt;=10,HR20&gt;=$IM$92),HLOOKUP(IN20,Points_Table_Modified,IF(IW20&gt;=6,8,IW20+2),FALSE),0),""),IF(HR20&lt;&gt;"",IF(AND(IN20&lt;=10,HR20&gt;=$IM$92),HLOOKUP(IN20,Points_Table,IF(IW20&gt;=6,8,IW20+2),FALSE),0),"")),"")</f>
        <v/>
      </c>
      <c r="IQ20" s="53" t="str">
        <f>IF(IO20&lt;&gt;"",AVERAGE(IF(AND($G20="3",IO20&lt;&gt;""),HLOOKUP(IO20,Points_Table_Modified,IF(IW20&gt;=6,8,IW20+2),FALSE),IF(IO20&lt;&gt;"",HLOOKUP(IO20,Points_Table,IF(IW20&gt;=6,8,IW20+2),FALSE),"")),IP20),IP20)</f>
        <v/>
      </c>
      <c r="IR20" s="51" t="str">
        <f>IF(AND($G20="6",HR20&lt;&gt;""),HR20,"")</f>
        <v/>
      </c>
      <c r="IS20" s="52" t="str">
        <f>IF(AND(HR20&lt;&gt;"",$G20="6"),_xlfn.RANK.EQ(HR20,$IR$6:$IR$89),"")</f>
        <v/>
      </c>
      <c r="IT20" s="52" t="str">
        <f>IF(IF(IS20&lt;&gt;"",IF(MAX(COUNTIF($IS$6:$IS$89,$IS$6:$IS$89))&gt;1,"x",""),"")&lt;&gt;"",IS20+1,"")</f>
        <v/>
      </c>
      <c r="IU20" s="52" t="str">
        <f>IF(IS20&lt;&gt;"",IF($G20="3",IF(HR20&lt;&gt;"",IF(AND(IS20&lt;=10,HR20&gt;=$IR$92),HLOOKUP(IS20,Points_Table_Modified,IF(IW20&gt;=6,8,IW20+2),FALSE),0),""),IF(HR20&lt;&gt;"",IF(AND(IS20&lt;=10,HR20&gt;=$IR$92),HLOOKUP(IS20,Points_Table,IF(IW20&gt;=6,8,IW20+2),FALSE),0),"")),"")</f>
        <v/>
      </c>
      <c r="IV20" s="53" t="str">
        <f>IF(IT20&lt;&gt;"",AVERAGE(IF(AND($G20="3",IT20&lt;&gt;""),HLOOKUP(IT20,Points_Table_Modified,IF(IW20&gt;=6,8,IW20+2),FALSE),IF(IT20&lt;&gt;"",HLOOKUP(IT20,Points_Table,IF(IW20&gt;=6,8,IW20+2),FALSE),"")),IU20),IU20)</f>
        <v/>
      </c>
      <c r="IW20" s="57">
        <f>VLOOKUP($G20,Entries_D_Event,10,FALSE)</f>
        <v>0</v>
      </c>
      <c r="IX20" s="52" t="str">
        <f>CONCATENATE(IS20,IN20,II20,ID20,HY20,HT20)</f>
        <v/>
      </c>
      <c r="IY20" s="118" t="str">
        <f>IF(IX20&lt;&gt;"",IF(AND($G20="3",HR20&lt;&gt;""),10,IF(HR20&lt;&gt;"",5,"")),"")</f>
        <v/>
      </c>
      <c r="IZ20" s="118">
        <f>_xlfn.NUMBERVALUE(IF(IX20&lt;&gt;"",CONCATENATE(IV20,IQ20,IL20,IG20,IB20,HW20),""))</f>
        <v>0</v>
      </c>
      <c r="JA20" s="56">
        <f>IFERROR(IY20+IZ20,0)</f>
        <v>0</v>
      </c>
      <c r="JB20" s="90"/>
      <c r="JC20" s="52" t="str">
        <f>IF(AND($G20="1",JB20&lt;&gt;""),JB20,"")</f>
        <v/>
      </c>
      <c r="JD20" s="52" t="str">
        <f>IF(AND(JB20&lt;&gt;"",$G20="1"),_xlfn.RANK.EQ(JB20,$JC$6:$JC$89),"")</f>
        <v/>
      </c>
      <c r="JE20" s="52" t="str">
        <f>IF(IF(JD20&lt;&gt;"",IF(MAX(COUNTIF($JD$6:$JD$89,$JD$6:$JD$89))&gt;1,"x",""),"")&lt;&gt;"",JD20+1,"")</f>
        <v/>
      </c>
      <c r="JF20" s="52" t="str">
        <f>IF(JD20&lt;&gt;"",IF($G20="3",IF(JB20&lt;&gt;"",IF(AND(JD20&lt;=10,JB20&gt;=$JC$92),HLOOKUP(JD20,Points_Table_Modified,IF(KG20&gt;=6,8,KG20+2),FALSE),0),""),IF(JB20&lt;&gt;"",IF(AND(JD20&lt;=10,JB20&gt;=$JC$92),HLOOKUP(JD20,Points_Table,IF(KG20&gt;=6,8,KG20+2),FALSE),0),"")),"")</f>
        <v/>
      </c>
      <c r="JG20" s="53" t="str">
        <f>IF(JE20&lt;&gt;"",AVERAGE(IF(AND($G20="3",JE20&lt;&gt;""),HLOOKUP(JE20,Points_Table_Modified,IF(KG20&gt;=6,8,KG20+2),FALSE),IF(JE20&lt;&gt;"",HLOOKUP(JE20,Points_Table,IF(KG20&gt;=6,8,KG20+2),FALSE),"")),JF20),JF20)</f>
        <v/>
      </c>
      <c r="JH20" s="51" t="str">
        <f>IF(AND($G20="2",JB20&lt;&gt;""),JB20,"")</f>
        <v/>
      </c>
      <c r="JI20" s="52" t="str">
        <f>IF(AND(JB20&lt;&gt;"",$G20="2"),_xlfn.RANK.EQ(JB20,$JH$6:$JH$89),"")</f>
        <v/>
      </c>
      <c r="JJ20" s="52" t="str">
        <f>IF(IF(JI20&lt;&gt;"",IF(MAX(COUNTIF($JI$6:$JI$89,$JI$6:$JI$89))&gt;1,"x",""),"")&lt;&gt;"",JI20+1,"")</f>
        <v/>
      </c>
      <c r="JK20" s="54" t="str">
        <f>IF(JI20&lt;&gt;"",IF($G20="3",IF(JB20&lt;&gt;"",IF(AND(JI20&lt;=10,JB20&gt;=$JH$92),HLOOKUP(JI20,Points_Table_Modified,IF(KG20&gt;=6,8,KG20+2),FALSE),0),""),IF(JB20&lt;&gt;"",IF(AND(JI20&lt;=10,JB20&gt;=$JH$92),HLOOKUP(JI20,Points_Table,IF(KG20&gt;=6,8,KG20+2),FALSE),0),"")),"")</f>
        <v/>
      </c>
      <c r="JL20" s="53" t="str">
        <f>IF(JJ20&lt;&gt;"",AVERAGE(IF(AND($G20="3",JJ20&lt;&gt;""),HLOOKUP(JJ20,Points_Table_Modified,IF(KG20&gt;=6,8,KG20+2),FALSE),IF(JJ20&lt;&gt;"",HLOOKUP(JJ20,Points_Table,IF(KG20&gt;=6,8,KG20+2),FALSE),"")),JK20),JK20)</f>
        <v/>
      </c>
      <c r="JM20" s="51" t="str">
        <f>IF(AND($G20="3",JB20&lt;&gt;""),JB20,"")</f>
        <v/>
      </c>
      <c r="JN20" s="52" t="str">
        <f>IF(AND(JB20&lt;&gt;"",$G20="3"),_xlfn.RANK.EQ(JB20,$JM$6:$JM$89),"")</f>
        <v/>
      </c>
      <c r="JO20" s="52" t="str">
        <f>IF(IF(JN20&lt;&gt;"",IF(MAX(COUNTIF($JN$6:$JN$89,$JN$6:$JN$89))&gt;1,"x",""),"")&lt;&gt;"",JN20+1,"")</f>
        <v/>
      </c>
      <c r="JP20" s="52" t="str">
        <f>IF(JN20&lt;&gt;"",IF($G20="3",IF(JB20&lt;&gt;"",IF(AND(JN20&lt;=20,JB20&gt;=$JM$92),HLOOKUP(JN20,Points_Table_Modified,IF(KG20&gt;=6,8,KG20+2),FALSE),0),""),IF(JB20&lt;&gt;"",IF(AND(JN20&lt;=10,JB20&gt;=$JM$92),HLOOKUP(JN20,Points_Table,IF(KG20&gt;=6,8,KG20+2),FALSE),0),"")),"")</f>
        <v/>
      </c>
      <c r="JQ20" s="53" t="str">
        <f>IF(JO20&lt;&gt;"",AVERAGE(IF(AND($G20="3",JO20&lt;&gt;""),HLOOKUP(JO20,Points_Table_Modified,IF(KG20&gt;=6,8,KG20+2),FALSE),IF(JO20&lt;&gt;"",HLOOKUP(JO20,Points_Table,IF(KG20&gt;=6,8,KG20+2),FALSE),"")),JP20),JP20)</f>
        <v/>
      </c>
      <c r="JR20" s="51" t="str">
        <f>IF(AND($G20="4",JB20&lt;&gt;""),JB20,"")</f>
        <v/>
      </c>
      <c r="JS20" s="52" t="str">
        <f>IF(AND(JB20&lt;&gt;"",G20="4"),_xlfn.RANK.EQ(JB20,$JR$6:$JR$89),"")</f>
        <v/>
      </c>
      <c r="JT20" s="52" t="str">
        <f>IF(IF(JS20&lt;&gt;"",IF(MAX(COUNTIF($JS$6:$JS$89,$JS$6:$JS$89))&gt;1,"x",""),"")&lt;&gt;"",JS20+1,"")</f>
        <v/>
      </c>
      <c r="JU20" s="52" t="str">
        <f>IF(JS20&lt;&gt;"",IF($G20="3",IF(JB20&lt;&gt;"",IF(AND(JS20&lt;=10,JB20&gt;=$JR$92),HLOOKUP(JS20,Points_Table_Modified,IF(KG20&gt;=6,8,KG20+2),FALSE),0),""),IF(JB20&lt;&gt;"",IF(AND(JS20&lt;=10,JB20&gt;=$JR$92),HLOOKUP(JS20,Points_Table,IF(KG20&gt;=6,8,KG20+2),FALSE),0),"")),"")</f>
        <v/>
      </c>
      <c r="JV20" s="53" t="str">
        <f>IF(JT20&lt;&gt;"",AVERAGE(IF(AND($G20="3",JT20&lt;&gt;""),HLOOKUP(JT20,Points_Table_Modified,IF(KG20&gt;=6,8,KG20+2),FALSE),IF(JT20&lt;&gt;"",HLOOKUP(JT20,Points_Table,IF(KG20&gt;=6,8,KG20+2),FALSE),"")),JU20),JU20)</f>
        <v/>
      </c>
      <c r="JW20" s="51" t="str">
        <f>IF(AND($G20="5",JB20&lt;&gt;""),JB20,"")</f>
        <v/>
      </c>
      <c r="JX20" s="52" t="str">
        <f>IF(AND(JB20&lt;&gt;"",$G20="5"),_xlfn.RANK.EQ(JB20,$JW$6:$JW$89),"")</f>
        <v/>
      </c>
      <c r="JY20" s="52" t="str">
        <f>IF(IF(JX20&lt;&gt;"",IF(MAX(COUNTIF($JX$6:$JX$89,$JX$6:$JX$89))&gt;1,"x",""),"")&lt;&gt;"",JX20+1,"")</f>
        <v/>
      </c>
      <c r="JZ20" s="52" t="str">
        <f>IF(JX20&lt;&gt;"",IF($G20="3",IF(JB20&lt;&gt;"",IF(AND(JX20&lt;=10,JB20&gt;=$JW$92),HLOOKUP(JX20,Points_Table_Modified,IF(KG20&gt;=6,8,KG20+2),FALSE),0),""),IF(JB20&lt;&gt;"",IF(AND(JX20&lt;=10,JB20&gt;=$JW$92),HLOOKUP(JX20,Points_Table,IF(KG20&gt;=6,8,KG20+2),FALSE),0),"")),"")</f>
        <v/>
      </c>
      <c r="KA20" s="53" t="str">
        <f>IF(JY20&lt;&gt;"",AVERAGE(IF(AND($G20="3",JY20&lt;&gt;""),HLOOKUP(JY20,Points_Table_Modified,IF(KG20&gt;=6,8,KG20+2),FALSE),IF(JY20&lt;&gt;"",HLOOKUP(JY20,Points_Table,IF(KG20&gt;=6,8,KG20+2),FALSE),"")),JZ20),JZ20)</f>
        <v/>
      </c>
      <c r="KB20" s="51" t="str">
        <f>IF(AND($G20="6",JB20&lt;&gt;""),JB20,"")</f>
        <v/>
      </c>
      <c r="KC20" s="52" t="str">
        <f>IF(AND(JB20&lt;&gt;"",$G20="6"),_xlfn.RANK.EQ(JB20,$KB$6:$KB$89),"")</f>
        <v/>
      </c>
      <c r="KD20" s="52" t="str">
        <f>IF(IF(KC20&lt;&gt;"",IF(MAX(COUNTIF($KC$6:$KC$89,$KC$6:$KC$89))&gt;1,"x",""),"")&lt;&gt;"",KC20+1,"")</f>
        <v/>
      </c>
      <c r="KE20" s="52" t="str">
        <f>IF(KC20&lt;&gt;"",IF($G20="3",IF(JB20&lt;&gt;"",IF(AND(KC20&lt;=10,JB20&gt;=$KB$92),HLOOKUP(KC20,Points_Table_Modified,IF(KG20&gt;=6,8,KG20+2),FALSE),0),""),IF(JB20&lt;&gt;"",IF(AND(KC20&lt;=10,JB20&gt;=$KB$92),HLOOKUP(KC20,Points_Table,IF(KG20&gt;=6,8,KG20+2),FALSE),0),"")),"")</f>
        <v/>
      </c>
      <c r="KF20" s="53" t="str">
        <f>IF(KD20&lt;&gt;"",AVERAGE(IF(AND($G20="3",KD20&lt;&gt;""),HLOOKUP(KD20,Points_Table_Modified,IF(KG20&gt;=6,8,KG20+2),FALSE),IF(KD20&lt;&gt;"",HLOOKUP(KD20,Points_Table,IF(KG20&gt;=6,8,KG20+2),FALSE),"")),KE20),KE20)</f>
        <v/>
      </c>
      <c r="KG20" s="57">
        <f>VLOOKUP($G20,Entries_D_Event,11,FALSE)</f>
        <v>0</v>
      </c>
      <c r="KH20" s="52" t="str">
        <f>CONCATENATE(KC20,JX20,JS20,JN20,JI20,JD20)</f>
        <v/>
      </c>
      <c r="KI20" s="118" t="str">
        <f>IF(KH20&lt;&gt;"",IF(AND($G20="3",JB20&lt;&gt;""),10,IF(JB20&lt;&gt;"",5,"")),"")</f>
        <v/>
      </c>
      <c r="KJ20" s="118">
        <f>_xlfn.NUMBERVALUE(IF(KH20&lt;&gt;"",CONCATENATE(KF20,KA20,JV20,JQ20,JL20,JG20),""))</f>
        <v>0</v>
      </c>
      <c r="KK20" s="56">
        <f>IFERROR(KI20+KJ20,0)</f>
        <v>0</v>
      </c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</row>
    <row r="21" spans="1:358" s="1" customFormat="1" x14ac:dyDescent="0.25">
      <c r="A21" s="35"/>
      <c r="B21" s="45">
        <v>16</v>
      </c>
      <c r="C21" s="46" t="s">
        <v>79</v>
      </c>
      <c r="D21" s="47" t="s">
        <v>91</v>
      </c>
      <c r="E21" s="50">
        <v>6766</v>
      </c>
      <c r="F21" s="109">
        <v>301</v>
      </c>
      <c r="G21" s="49" t="s">
        <v>55</v>
      </c>
      <c r="H21" s="50" t="str">
        <f>VLOOKUP($G21,Class_Description,2)</f>
        <v>Modified</v>
      </c>
      <c r="I21" s="187">
        <f>AS21+CC21+DM21+EW21+GG21+HQ21+JA21+KK21</f>
        <v>236.5</v>
      </c>
      <c r="J21" s="116">
        <v>700</v>
      </c>
      <c r="K21" s="102" t="str">
        <f>IF(AND(J21&lt;&gt;"",$G21="1"),J21,"")</f>
        <v/>
      </c>
      <c r="L21" s="103" t="str">
        <f>IF(AND(J21&lt;&gt;"",$G21="1"),_xlfn.RANK.EQ(J21,$K$6:$K$89),"")</f>
        <v/>
      </c>
      <c r="M21" s="103" t="str">
        <f>IF(G21="6",IF(IF(L21&lt;&gt;"",IF(MAX(COUNTIF($L$6:$L$89,$L$6:$L$89))&gt;1,"x",""),"")&lt;&gt;"",L21+1,""),IF(K21=0,"",IF(IF(L21&lt;&gt;"",IF(MAX(COUNTIF($L$6:$L$89,$L$6:$L$89))&gt;1,"x",""),"")&lt;&gt;"",L21+1,"")))</f>
        <v/>
      </c>
      <c r="N21" s="103" t="str">
        <f>IF(L21&lt;&gt;"",IF($G21="3",IF(AND(L21&lt;=20,J21&gt;=$K$92),HLOOKUP(L21,Points_Table_Modified,IF(AO21&gt;=6,8,AO21+2),FALSE),0),IF(AND(L21&lt;=10,J21&gt;=$K$92),HLOOKUP(L21,Points_Table,IF(AO21&gt;=6,8,AO21+2),FALSE),0)),"")</f>
        <v/>
      </c>
      <c r="O21" s="103" t="str">
        <f>IF(M21&lt;&gt;"",AVERAGE(IF(AND($G21="3",M21&lt;&gt;""),HLOOKUP(M21,Points_Table_Modified,IF(AO21&gt;=6,8,AO21+2),FALSE),IF(M21&lt;&gt;"",HLOOKUP(M21,Points_Table,IF(AO21&gt;=6,8,AO21+2),FALSE),"")),N21),N21)</f>
        <v/>
      </c>
      <c r="P21" s="102" t="str">
        <f>IF(AND(J21&lt;&gt;"",$G21="2"),J21,"")</f>
        <v/>
      </c>
      <c r="Q21" s="103" t="str">
        <f>IF(AND(J21&lt;&gt;"",$G21="2"),_xlfn.RANK.EQ(J21,$P$6:$P$89),"")</f>
        <v/>
      </c>
      <c r="R21" s="103" t="str">
        <f>IF(G21="6",IF(IF(Q21&lt;&gt;"",IF(MAX(COUNTIF($Q$6:$Q$89,$Q$6:$Q$89))&gt;1,"x",""),"")&lt;&gt;"",Q21+1,""),IF(P21=0,"",IF(IF(Q21&lt;&gt;"",IF(MAX(COUNTIF($Q$6:$Q$89,$Q$6:$Q$89))&gt;1,"x",""),"")&lt;&gt;"",Q21+1,"")))</f>
        <v/>
      </c>
      <c r="S21" s="103" t="str">
        <f>IF(Q21&lt;&gt;"",IF($G21="3",IF(J21&lt;&gt;"",IF(AND(Q21&lt;=10,J21&gt;=$P$92),HLOOKUP(Q21,Points_Table_Modified,IF(AO21&gt;=6,8,AO21+2),FALSE),0),""),IF(J21&lt;&gt;"",IF(AND(Q21&lt;=10,J21&gt;=$P$92),HLOOKUP(Q21,Points_Table,IF(AO21&gt;=6,8,AO21+2),FALSE),0),"")),"")</f>
        <v/>
      </c>
      <c r="T21" s="103" t="str">
        <f>IF(R21&lt;&gt;"",AVERAGE(IF(AND($G21="3",R21&lt;&gt;""),HLOOKUP(R21,Points_Table_Modified,IF(AO21&gt;=6,8,AO21+2),FALSE),IF(R21&lt;&gt;"",HLOOKUP(R21,Points_Table,IF(AO21&gt;=6,8,AO21+2),FALSE),"")),S21),S21)</f>
        <v/>
      </c>
      <c r="U21" s="102">
        <f>IF(AND(J21&lt;&gt;"",$G21="3"),J21,"")</f>
        <v>700</v>
      </c>
      <c r="V21" s="103">
        <f>IF(AND(J21&lt;&gt;"",$G21="3"),_xlfn.RANK.EQ(J21,$U$6:$U$89),"")</f>
        <v>1</v>
      </c>
      <c r="W21" s="103" t="str">
        <f>IF(G21="6",IF(IF(V21&lt;&gt;"",IF(MAX(COUNTIF($V$6:$V$89,$V$6:$V$89))&gt;1,"x",""),"")&lt;&gt;"",V21+1,""),IF(U21=0,"",IF(IF(V21&lt;&gt;"",IF(MAX(COUNTIF($V$6:$V$89,$V$6:$V$89))&gt;1,"x",""),"")&lt;&gt;"",V21+1,"")))</f>
        <v/>
      </c>
      <c r="X21" s="103">
        <f>IF(V21&lt;&gt;"",IF($G21="3",IF(J21&lt;&gt;"",IF(AND(V21&lt;=20,J21&gt;=$U$92),HLOOKUP(V21,Points_Table_Modified,IF(AO21&gt;=6,8,AO21+2),FALSE),0),""),IF(J21&lt;&gt;"",IF(AND(V21&lt;=10,$J21&gt;=$U$92),HLOOKUP(V21,Points_Table,IF(AO21&gt;=6,8,AO21+2),FALSE),0),"")),"")</f>
        <v>50</v>
      </c>
      <c r="Y21" s="103">
        <f>IF(W21&lt;&gt;"",AVERAGE(IF(AND($G21="3",W21&lt;&gt;""),HLOOKUP(W21,Points_Table_Modified,IF(AO21&gt;=6,8,AO21+2),FALSE),IF(W21&lt;&gt;"",HLOOKUP(W21,Points_Table,IF(AO21&gt;=6,8,AO21+2),FALSE),"")),X21),X21)</f>
        <v>50</v>
      </c>
      <c r="Z21" s="102" t="str">
        <f>IF(AND(J21&lt;&gt;"",$G21="4"),J21,"")</f>
        <v/>
      </c>
      <c r="AA21" s="103" t="str">
        <f>IF(AND($J21&lt;&gt;"",G21="4"),_xlfn.RANK.EQ(J21,$Z$6:$Z$89),"")</f>
        <v/>
      </c>
      <c r="AB21" s="103" t="str">
        <f>IF($G21="6",IF(IF(AA21&lt;&gt;"",IF(MAX(COUNTIF($AA$6:$AA$89,$AA$6:$AA$89))&gt;1,"x",""),"")&lt;&gt;"",AA21+1,""),IF(Z21=0,"",IF(IF(AA21&lt;&gt;"",IF(MAX(COUNTIF($AA$6:$AA$89,$AA$6:$AA$89))&gt;1,"x",""),"")&lt;&gt;"",AA21+1,"")))</f>
        <v/>
      </c>
      <c r="AC21" s="103" t="str">
        <f>IF(AA21&lt;&gt;"",IF($G21="3",IF(J21&lt;&gt;"",IF(AND(AA21&lt;=10,J21&gt;=$Z$92),HLOOKUP(AA21,Points_Table_Modified,IF(AO21&gt;=6,8,AO21+2),FALSE),0),""),IF(J21&lt;&gt;"",IF(AND(AA21&lt;=10,J21&gt;=$Z$92),HLOOKUP(AA21,Points_Table,IF(AO21&gt;=6,8,AO21+2),FALSE),0),"")),"")</f>
        <v/>
      </c>
      <c r="AD21" s="103" t="str">
        <f>IF(AB21&lt;&gt;"",AVERAGE(IF(AND($G21="3",AB21&lt;&gt;""),HLOOKUP(AB21,Points_Table_Modified,IF(AO21&gt;=6,8,AO21+2),FALSE),IF(AB21&lt;&gt;"",HLOOKUP(AB21,Points_Table,IF(AO21&gt;=6,8,AO21+2),FALSE),"")),AC21),AC21)</f>
        <v/>
      </c>
      <c r="AE21" s="102" t="str">
        <f>IF(AND(J21&lt;&gt;"",$G21="5"),J21,"")</f>
        <v/>
      </c>
      <c r="AF21" s="103" t="str">
        <f>IF(AND(J21&lt;&gt;"",$G21="5"),_xlfn.RANK.EQ(J21,$AE$6:$AE$89),"")</f>
        <v/>
      </c>
      <c r="AG21" s="103" t="str">
        <f>IF($G21="6",IF(IF(AF21&lt;&gt;"",IF(MAX(COUNTIF($AF$6:$AF$89,$AF$6:$AF$89))&gt;1,"x",""),"")&lt;&gt;"",AF21+1,""),IF(AE21=0,"",IF(IF(AF21&lt;&gt;"",IF(MAX(COUNTIF($AF$6:$AF$89,$AF$6:$AF$89))&gt;1,"x",""),"")&lt;&gt;"",AF21+1,"")))</f>
        <v/>
      </c>
      <c r="AH21" s="103" t="str">
        <f>IF(AF21&lt;&gt;"",IF($G21="3",IF(J21&lt;&gt;"",IF(AND(AF21&lt;=10,J21&gt;=$AE$92),HLOOKUP(AF21,Points_Table_Modified,IF(AO21&gt;=6,8,AO21+2),FALSE),0),""),IF(J21&lt;&gt;"",IF(AND(AF21&lt;=10,J21&gt;=$AE$92),HLOOKUP(AF21,Points_Table,IF(AO21&gt;=6,8,AO21+2),FALSE),0),"")),"")</f>
        <v/>
      </c>
      <c r="AI21" s="103" t="str">
        <f>IF(AG21&lt;&gt;"",AVERAGE(IF(AND($G21="3",AG21&lt;&gt;""),HLOOKUP(AG21,Points_Table_Modified,IF(AO21&gt;=6,8,AO21+2),FALSE),IF(AG21&lt;&gt;"",HLOOKUP(AG21,Points_Table,IF(AO21&gt;=6,8,AO21+2),FALSE),"")),AH21),AH21)</f>
        <v/>
      </c>
      <c r="AJ21" s="102" t="str">
        <f>IF(AND(J21&lt;&gt;"",$G21="6"),J21,"")</f>
        <v/>
      </c>
      <c r="AK21" s="103" t="str">
        <f>IF(AND(J21&lt;&gt;"",$G21="6"),_xlfn.RANK.EQ(J21,$AJ$6:$AJ$89),"")</f>
        <v/>
      </c>
      <c r="AL21" s="103" t="str">
        <f>IF(G21="6",IF(IF(AK21&lt;&gt;"",IF(MAX(COUNTIF($AK$6:$AK$89,$AK$6:$AK$89))&gt;1,"x",""),"")&lt;&gt;"",AK21+1,""),IF(AJ21=0,"",IF(IF(AK21&lt;&gt;"",IF(MAX(COUNTIF($AK$6:$AK$89,$AK$6:$AK$89))&gt;1,"x",""),"")&lt;&gt;"",AK21+1,"")))</f>
        <v/>
      </c>
      <c r="AM21" s="103" t="str">
        <f>IF(AK21&lt;&gt;"",IF($G21="3",IF(J21&lt;&gt;"",IF(AND(AK21&lt;=10,J21&gt;=$AJ$92),HLOOKUP(AK21,Points_Table_Modified,IF(AO21&gt;=6,8,AO21+2),FALSE),0),""),IF(J21&lt;&gt;"",IF(AND(AK21&lt;=10,J21&gt;=$AJ$92),HLOOKUP(AK21,Points_Table,IF(AO21&gt;=6,8,AO21+2),FALSE),0),"")),"")</f>
        <v/>
      </c>
      <c r="AN21" s="136" t="str">
        <f>IF(AL21&lt;&gt;"",AVERAGE(IF(AND($G21="3",AL21&lt;&gt;""),HLOOKUP(AL21,Points_Table_Modified,IF(AO21&gt;=6,8,AO21+2),FALSE),IF(AL21&lt;&gt;"",HLOOKUP(AL21,Points_Table,IF(AO21&gt;=6,8,AO21+2),FALSE),"")),AM21),AM21)</f>
        <v/>
      </c>
      <c r="AO21" s="55">
        <f>VLOOKUP($G21,Entries_D_Event,4,FALSE)</f>
        <v>10</v>
      </c>
      <c r="AP21" s="52" t="str">
        <f>CONCATENATE(AK21,AF21,AA21,V21,Q21,L21)</f>
        <v>1</v>
      </c>
      <c r="AQ21" s="118">
        <f>IF(AP21&lt;&gt;"",IF(AND($G21="3",J21&lt;&gt;""),10,IF(J21&lt;&gt;"",5,"")),"")</f>
        <v>10</v>
      </c>
      <c r="AR21" s="118">
        <f>_xlfn.NUMBERVALUE(IF(AP21&lt;&gt;"",CONCATENATE(AN21,AI21,AD21,Y21,T21,O21),""))</f>
        <v>50</v>
      </c>
      <c r="AS21" s="56">
        <f>IFERROR(AQ21+AR21,0)</f>
        <v>60</v>
      </c>
      <c r="AT21" s="90">
        <v>563</v>
      </c>
      <c r="AU21" s="54" t="str">
        <f>IF(AND(AT21&lt;&gt;"",$G21="1"),AT21,"")</f>
        <v/>
      </c>
      <c r="AV21" s="52" t="str">
        <f>IF(AND(AT21&lt;&gt;"",$G21="1"),_xlfn.RANK.EQ(AT21,$AU$6:$AU$89),"")</f>
        <v/>
      </c>
      <c r="AW21" s="52" t="str">
        <f>IF(IF(AV21&lt;&gt;"",IF(MAX(COUNTIF($AV$6:$AV$89,$AV$6:$AV$89))&gt;1,"x",""),"")&lt;&gt;"",AV21+1,"")</f>
        <v/>
      </c>
      <c r="AX21" s="52" t="str">
        <f>IF(AV21&lt;&gt;"",IF($G21="3",IF(AT21&lt;&gt;"",IF(AND(AV21&lt;=10,AT21&gt;=$AU$92),HLOOKUP(AV21,Points_Table_Modified,IF(BY21&gt;=6,8,BY21+2),FALSE),0),""),IF(AT21&lt;&gt;"",IF(AND(AV21&lt;=10,AT21&gt;=$AU$92),HLOOKUP(AV21,Points_Table,IF(BY21&gt;=6,8,BY21+2),FALSE),0),"")),"")</f>
        <v/>
      </c>
      <c r="AY21" s="53" t="str">
        <f>IF(AW21&lt;&gt;"",AVERAGE(IF(AND($G21="3",AW21&lt;&gt;""),HLOOKUP(AW21,Points_Table_Modified,IF(BY21&gt;=6,8,BY21+2),FALSE),IF(AW21&lt;&gt;"",HLOOKUP(AW21,Points_Table,IF(BY21&gt;=6,8,BY21+2),FALSE),"")),AX21),AX21)</f>
        <v/>
      </c>
      <c r="AZ21" s="51" t="str">
        <f>IF(AND($G21="2",AT21&lt;&gt;""),AT21,"")</f>
        <v/>
      </c>
      <c r="BA21" s="52" t="str">
        <f>IF(AND(AT21&lt;&gt;"",$G21="2"),_xlfn.RANK.EQ(AT21,$AZ$6:$AZ$89),"")</f>
        <v/>
      </c>
      <c r="BB21" s="52" t="str">
        <f>IF(IF(BA21&lt;&gt;"",IF(MAX(COUNTIF($BA$6:$BA$89,$BA$6:$BA$89))&gt;1,"x",""),"")&lt;&gt;"",BA21+1,"")</f>
        <v/>
      </c>
      <c r="BC21" s="54" t="str">
        <f>IF(BA21&lt;&gt;"",IF($G21="3",IF(AT21&lt;&gt;"",IF(AND(BA21&lt;=10,AT21&gt;=$AZ$92),HLOOKUP(BA21,Points_Table_Modified,IF(BY21&gt;=6,8,BY21+2),FALSE),0),""),IF(AT21&lt;&gt;"",IF(AND(BA21&lt;=10,AT21&gt;=$AZ$92),HLOOKUP(BA21,Points_Table,IF(BY21&gt;=6,8,BY21+2),FALSE),0),"")),"")</f>
        <v/>
      </c>
      <c r="BD21" s="53" t="str">
        <f>IF(BB21&lt;&gt;"",AVERAGE(IF(AND($G21="3",BB21&lt;&gt;""),HLOOKUP(BB21,Points_Table_Modified,IF(BY21&gt;=6,8,BY21+2),FALSE),IF(BB21&lt;&gt;"",HLOOKUP(BB21,Points_Table,IF(BY21&gt;=6,8,BY21+2),FALSE),"")),BC21),BC21)</f>
        <v/>
      </c>
      <c r="BE21" s="51">
        <f>IF(AND($G21="3",AT21&lt;&gt;""),AT21,"")</f>
        <v>563</v>
      </c>
      <c r="BF21" s="52">
        <f>IF(AND(AT21&lt;&gt;"",$G21="3"),_xlfn.RANK.EQ(AT21,$BE$6:$BE$89),"")</f>
        <v>1</v>
      </c>
      <c r="BG21" s="52">
        <f>IF(IF(BF21&lt;&gt;"",IF(MAX(COUNTIF($BF$6:$BF$89,$BF$6:$BF$89))&gt;1,"x",""),"")&lt;&gt;"",BF21+1,"")</f>
        <v>2</v>
      </c>
      <c r="BH21" s="52">
        <f>IF(BF21&lt;&gt;"",IF($G21="3",IF(AT21&lt;&gt;"",IF(AND(BF21&lt;=20,AT21&gt;=$BE$92),HLOOKUP(BF21,Points_Table_Modified,IF(BY21&gt;=6,8,BY21+2),FALSE),0),""),IF(AT21&lt;&gt;"",IF(AND(BF21&lt;=10,AT21&gt;=$BE$92),HLOOKUP(BF21,Points_Table,IF(BY21&gt;=6,8,BY21+2),FALSE),0),"")),"")</f>
        <v>50</v>
      </c>
      <c r="BI21" s="53">
        <f>IF(BG21&lt;&gt;"",AVERAGE(IF(AND($G21="3",BG21&lt;&gt;""),HLOOKUP(BG21,Points_Table_Modified,IF(BY21&gt;=6,8,BY21+2),FALSE),IF(BG21&lt;&gt;"",HLOOKUP(BG21,Points_Table,IF(BY21&gt;=6,8,BY21+2),FALSE),"")),BH21),BH21)</f>
        <v>46.5</v>
      </c>
      <c r="BJ21" s="51" t="str">
        <f>IF(AND($G21="4",AT21&lt;&gt;""),AT21,"")</f>
        <v/>
      </c>
      <c r="BK21" s="52" t="str">
        <f>IF(AND(AT21&lt;&gt;"",G21="4"),_xlfn.RANK.EQ(AT21,$BJ$6:$BJ$89),"")</f>
        <v/>
      </c>
      <c r="BL21" s="52" t="str">
        <f>IF(IF(BK21&lt;&gt;"",IF(MAX(COUNTIF($BK$6:$BK$89,$BK$6:$BK$89))&gt;1,"x",""),"")&lt;&gt;"",BK21+1,"")</f>
        <v/>
      </c>
      <c r="BM21" s="52" t="str">
        <f>IF(BK21&lt;&gt;"",IF($G21="3",IF(AT21&lt;&gt;"",IF(AND(BK21&lt;=10,AT21&gt;=$BJ$92),HLOOKUP(BK21,Points_Table_Modified,IF(BY21&gt;=6,8,BY21+2),FALSE),0),""),IF(AT21&lt;&gt;"",IF(AND(BK21&lt;=10,AT21&gt;=$BJ$92),HLOOKUP(BK21,Points_Table,IF(BY21&gt;=6,8,BY21+2),FALSE),0),"")),"")</f>
        <v/>
      </c>
      <c r="BN21" s="53" t="str">
        <f>IF(BL21&lt;&gt;"",AVERAGE(IF(AND($G21="3",BL21&lt;&gt;""),HLOOKUP(BL21,Points_Table_Modified,IF(BY21&gt;=6,8,BY21+2),FALSE),IF(BL21&lt;&gt;"",HLOOKUP(BL21,Points_Table,IF(BY21&gt;=6,8,BY21+2),FALSE),"")),BM21),BM21)</f>
        <v/>
      </c>
      <c r="BO21" s="51" t="str">
        <f>IF(AND($G21="5",AT21&lt;&gt;""),AT21,"")</f>
        <v/>
      </c>
      <c r="BP21" s="52" t="str">
        <f>IF(AND(AT21&lt;&gt;"",$G21="5"),_xlfn.RANK.EQ(AT21,$BO$6:$BO$89),"")</f>
        <v/>
      </c>
      <c r="BQ21" s="52" t="str">
        <f>IF(IF(BP21&lt;&gt;"",IF(MAX(COUNTIF($BP$6:$BP$89,$BP$6:$BP$89))&gt;1,"x",""),"")&lt;&gt;"",BP21+1,"")</f>
        <v/>
      </c>
      <c r="BR21" s="52" t="str">
        <f>IF(BP21&lt;&gt;"",IF($G21="3",IF(AT21&lt;&gt;"",IF(AND(BP21&lt;=10,AT21&gt;=$BO$92),HLOOKUP(BP21,Points_Table_Modified,IF(BY21&gt;=6,8,BY21+2),FALSE),0),""),IF(AT21&lt;&gt;"",IF(AND(BP21&lt;=10,AT21&gt;=$BO$92),HLOOKUP(BP21,Points_Table,IF(BY21&gt;=6,8,BY21+2),FALSE),0),"")),"")</f>
        <v/>
      </c>
      <c r="BS21" s="53" t="str">
        <f>IF(BQ21&lt;&gt;"",AVERAGE(IF(AND($G21="3",BQ21&lt;&gt;""),HLOOKUP(BQ21,Points_Table_Modified,IF(BY21&gt;=6,8,BY21+2),FALSE),IF(BQ21&lt;&gt;"",HLOOKUP(BQ21,Points_Table,IF(BY21&gt;=6,8,BY21+2),FALSE),"")),BR21),BR21)</f>
        <v/>
      </c>
      <c r="BT21" s="51" t="str">
        <f>IF(AND($G21="6",AT21&lt;&gt;""),AT21,"")</f>
        <v/>
      </c>
      <c r="BU21" s="52" t="str">
        <f>IF(AND(AT21&lt;&gt;"",$G21="6"),_xlfn.RANK.EQ(AT21,$BT$6:$BT$89),"")</f>
        <v/>
      </c>
      <c r="BV21" s="52" t="str">
        <f>IF(IF(BU21&lt;&gt;"",IF(MAX(COUNTIF($BU$6:$BU$89,$BU$6:$BU$89))&gt;1,"x",""),"")&lt;&gt;"",BU21+1,"")</f>
        <v/>
      </c>
      <c r="BW21" s="52" t="str">
        <f>IF(BU21&lt;&gt;"",IF($G21="3",IF(AT21&lt;&gt;"",IF(AND(BU21&lt;=10,AT21&gt;=$BT$92),HLOOKUP(BU21,Points_Table_Modified,IF(BY21&gt;=6,8,BY21+2),FALSE),0),""),IF(AT21&lt;&gt;"",IF(AND(BU21&lt;=10,AT21&gt;=$BT$92),HLOOKUP(BU21,Points_Table,IF(BY21&gt;=6,8,BY21+2),FALSE),0),"")),"")</f>
        <v/>
      </c>
      <c r="BX21" s="53" t="str">
        <f>IF(BV21&lt;&gt;"",AVERAGE(IF(AND($G21="3",BV21&lt;&gt;""),HLOOKUP(BV21,Points_Table_Modified,IF(BY21&gt;=6,8,BY21+2),FALSE),IF(BV21&lt;&gt;"",HLOOKUP(BV21,Points_Table,IF(BY21&gt;=6,8,BY21+2),FALSE),"")),BW21),BW21)</f>
        <v/>
      </c>
      <c r="BY21" s="55">
        <f>VLOOKUP($G21,Entries_D_Event,5,FALSE)</f>
        <v>12</v>
      </c>
      <c r="BZ21" s="52" t="str">
        <f>CONCATENATE(BU21,BP21,BK21,BF21,BA21,AV21)</f>
        <v>1</v>
      </c>
      <c r="CA21" s="118">
        <f>IF(BZ21&lt;&gt;"",IF(AND($G21="3",AT21&lt;&gt;""),10,IF(AT21&lt;&gt;"",5,"")),"")</f>
        <v>10</v>
      </c>
      <c r="CB21" s="118">
        <f>_xlfn.NUMBERVALUE(IF(BZ21&lt;&gt;"",CONCATENATE(BX21,BS21,BN21,BI21,BD21,AY21),""))</f>
        <v>46.5</v>
      </c>
      <c r="CC21" s="56">
        <f>IFERROR(CA21+CB21,0)</f>
        <v>56.5</v>
      </c>
      <c r="CD21" s="90">
        <v>396</v>
      </c>
      <c r="CE21" s="54" t="str">
        <f>IF(AND($G21="1",CD21&lt;&gt;""),CD21,"")</f>
        <v/>
      </c>
      <c r="CF21" s="52" t="str">
        <f>IF(AND(CD21&lt;&gt;"",$G21="1"),_xlfn.RANK.EQ(CD21,$CE$6:$CE$89),"")</f>
        <v/>
      </c>
      <c r="CG21" s="52" t="str">
        <f>IF(IF(CF21&lt;&gt;"",IF(MAX(COUNTIF($CF$6:$CF$89,$CF$6:$CF$89))&gt;1,"x",""),"")&lt;&gt;"",CF21+1,"")</f>
        <v/>
      </c>
      <c r="CH21" s="52" t="str">
        <f>IF(CF21&lt;&gt;"",IF($G21="3",IF(CD21&lt;&gt;"",IF(AND(CF21&lt;=10,CD21&gt;=$CE$92),HLOOKUP(CF21,Points_Table_Modified,IF(DI21&gt;=6,8,DI21+2),FALSE),0),""),IF(CD21&lt;&gt;"",IF(AND(CF21&lt;=10,CD21&gt;=$CE$92),HLOOKUP(CF21,Points_Table,IF(DI21&gt;=6,8,DI21+2),FALSE),0),"")),"")</f>
        <v/>
      </c>
      <c r="CI21" s="53" t="str">
        <f>IF(CG21&lt;&gt;"",AVERAGE(IF(AND($G21="3",CG21&lt;&gt;""),HLOOKUP(CG21,Points_Table_Modified,IF(DI21&gt;=6,8,DI21+2),FALSE),IF(CG21&lt;&gt;"",HLOOKUP(CG21,Points_Table,IF(DI21&gt;=6,8,DI21+2),FALSE),"")),CH21),CH21)</f>
        <v/>
      </c>
      <c r="CJ21" s="51" t="str">
        <f>IF(AND($G21="2",CD21&lt;&gt;""),CD21,"")</f>
        <v/>
      </c>
      <c r="CK21" s="52" t="str">
        <f>IF(AND(CD21&lt;&gt;"",$G21="2"),_xlfn.RANK.EQ(CD21,$CJ$6:$CJ$89),"")</f>
        <v/>
      </c>
      <c r="CL21" s="52" t="str">
        <f>IF(IF(CK21&lt;&gt;"",IF(MAX(COUNTIF($CK$6:$CK$89,$CK$6:$CK$89))&gt;1,"x",""),"")&lt;&gt;"",CK21+1,"")</f>
        <v/>
      </c>
      <c r="CM21" s="54" t="str">
        <f>IF(CK21&lt;&gt;"",IF($G21="3",IF(CD21&lt;&gt;"",IF(AND(CK21&lt;=10,CD21&gt;=$CJ$92),HLOOKUP(CK21,Points_Table_Modified,IF(DI21&gt;=6,8,DI21+2),FALSE),0),""),IF(CD21&lt;&gt;"",IF(AND(CK21&lt;=10,CD21&gt;=$CJ$92),HLOOKUP(CK21,Points_Table,IF(DI21&gt;=6,8,DI21+2),FALSE),0),"")),"")</f>
        <v/>
      </c>
      <c r="CN21" s="53" t="str">
        <f>IF(CL21&lt;&gt;"",AVERAGE(IF(AND($G21="3",CL21&lt;&gt;""),HLOOKUP(CL21,Points_Table_Modified,IF(DI21&gt;=6,8,DI21+2),FALSE),IF(CL21&lt;&gt;"",HLOOKUP(CL21,Points_Table,IF(DI21&gt;=6,8,DI21+2),FALSE),"")),CM21),CM21)</f>
        <v/>
      </c>
      <c r="CO21" s="51">
        <f>IF(AND($G21="3",CD21&lt;&gt;""),CD21,"")</f>
        <v>396</v>
      </c>
      <c r="CP21" s="52">
        <f>IF(AND(CD21&lt;&gt;"",$G21="3"),_xlfn.RANK.EQ(CD21,$CO$6:$CO$89),"")</f>
        <v>1</v>
      </c>
      <c r="CQ21" s="52" t="str">
        <f>IF(IF(CP21&lt;&gt;"",IF(MAX(COUNTIF($CP21:$CP$89,$CP$6:$CP$89))&gt;1,"x",""),"")&lt;&gt;"",CP21+1,"")</f>
        <v/>
      </c>
      <c r="CR21" s="52">
        <f>IF(CP21&lt;&gt;"",IF($G21="3",IF(CD21&lt;&gt;"",IF(AND(CP21&lt;=20,CD21&gt;=$CO$92),HLOOKUP(CP21,Points_Table_Modified,IF(DI21&gt;=6,8,DI21+2),FALSE),0),""),IF(CD21&lt;&gt;"",IF(AND(CP21&lt;=10,CD21&gt;=$CO$92),HLOOKUP(CP21,Points_Table,IF(DI21&gt;=6,8,DI21+2),FALSE),0),"")),"")</f>
        <v>50</v>
      </c>
      <c r="CS21" s="53">
        <f>IF(CQ21&lt;&gt;"",AVERAGE(IF(AND($G21="3",CQ21&lt;&gt;""),HLOOKUP(CQ21,Points_Table_Modified,IF(DI21&gt;=6,8,DI21+2),FALSE),IF(CQ21&lt;&gt;"",HLOOKUP(CQ21,Points_Table,IF(DI21&gt;=6,8,DI21+2),FALSE),"")),CR21),CR21)</f>
        <v>50</v>
      </c>
      <c r="CT21" s="51" t="str">
        <f>IF(AND($G21="4",CD21&lt;&gt;""),CD21,"")</f>
        <v/>
      </c>
      <c r="CU21" s="52" t="str">
        <f>IF(AND(CD21&lt;&gt;"",G21="4"),_xlfn.RANK.EQ(CD21,$CT$6:$CT$89),"")</f>
        <v/>
      </c>
      <c r="CV21" s="52" t="str">
        <f>IF(IF(CU21&lt;&gt;"",IF(MAX(COUNTIF($CU$6:$CU$89,$CU$6:$CU$89))&gt;1,"x",""),"")&lt;&gt;"",CU21+1,"")</f>
        <v/>
      </c>
      <c r="CW21" s="52" t="str">
        <f>IF(CU21&lt;&gt;"",IF($G21="3",IF(CD21&lt;&gt;"",IF(AND(CU21&lt;=10,CD21&gt;=$CT$92),HLOOKUP(CU21,Points_Table_Modified,IF(DI21&gt;=6,8,DI21+2),FALSE),0),""),IF(CD21&lt;&gt;"",IF(AND(CU21&lt;=10,CD21&gt;=$CT$92),HLOOKUP(CU21,Points_Table,IF(DI21&gt;=6,8,DI21+2),FALSE),0),"")),"")</f>
        <v/>
      </c>
      <c r="CX21" s="53" t="str">
        <f>IF(CV21&lt;&gt;"",AVERAGE(IF(AND($G21="3",CV21&lt;&gt;""),HLOOKUP(CV21,Points_Table_Modified,IF(DI21&gt;=6,8,DI21+2),FALSE),IF(CV21&lt;&gt;"",HLOOKUP(CV21,Points_Table,IF(DI21&gt;=6,8,DI21+2),FALSE),"")),CW21),CW21)</f>
        <v/>
      </c>
      <c r="CY21" s="51" t="str">
        <f>IF(AND($G21="5",CD21&lt;&gt;""),CD21,"")</f>
        <v/>
      </c>
      <c r="CZ21" s="52" t="str">
        <f>IF(AND(CD21&lt;&gt;"",$G21="5"),_xlfn.RANK.EQ(CD21,$CY$6:$CY$89),"")</f>
        <v/>
      </c>
      <c r="DA21" s="52" t="str">
        <f>IF(IF(CZ21&lt;&gt;"",IF(MAX(COUNTIF($CZ$6:$CZ$89,$CZ$6:$CZ$89))&gt;1,"x",""),"")&lt;&gt;"",CZ21+1,"")</f>
        <v/>
      </c>
      <c r="DB21" s="52" t="str">
        <f>IF(CZ21&lt;&gt;"",IF($G21="3",IF(CD21&lt;&gt;"",IF(AND(CZ21&lt;=10,CD21&gt;=$CY$92),HLOOKUP(CZ21,Points_Table_Modified,IF(DI21&gt;=6,8,DI21+2),FALSE),0),""),IF(CD21&lt;&gt;"",IF(AND(CZ21&lt;=10,CD21&gt;=$CY$92),HLOOKUP(CZ21,Points_Table,IF(DI21&gt;=6,8,DI21+2),FALSE),0),"")),"")</f>
        <v/>
      </c>
      <c r="DC21" s="53" t="str">
        <f>IF(DA21&lt;&gt;"",AVERAGE(IF(AND($G21="3",DA21&lt;&gt;""),HLOOKUP(DA21,Points_Table_Modified,IF(DI21&gt;=6,8,DI21+2),FALSE),IF(DA21&lt;&gt;"",HLOOKUP(DA21,Points_Table,IF(DI21&gt;=6,8,DI21+2),FALSE),"")),DB21),DB21)</f>
        <v/>
      </c>
      <c r="DD21" s="51" t="str">
        <f>IF(AND($G21="6",CD21&lt;&gt;""),CD21,"")</f>
        <v/>
      </c>
      <c r="DE21" s="52" t="str">
        <f>IF(AND(CD21&lt;&gt;"",$G21="6"),_xlfn.RANK.EQ(CD21,$DD$6:$DD$89),"")</f>
        <v/>
      </c>
      <c r="DF21" s="52" t="str">
        <f>IF(IF(DE21&lt;&gt;"",IF(MAX(COUNTIF($DE$6:$DE$89,$DE$6:$DE$89))&gt;1,"x",""),"")&lt;&gt;"",DE21+1,"")</f>
        <v/>
      </c>
      <c r="DG21" s="52" t="str">
        <f>IF(DE21&lt;&gt;"",IF($G21="3",IF(CD21&lt;&gt;"",IF(AND(DE21&lt;=10,CD21&gt;=$DD$92),HLOOKUP(DE21,Points_Table_Modified,IF(DI21&gt;=6,8,DI21+2),FALSE),0),""),IF(CD21&lt;&gt;"",IF(AND(DE21&lt;=10,CD21&gt;=$DD$92),HLOOKUP(DE21,Points_Table,IF(DI21&gt;=6,8,DI21+2),FALSE),0),"")),"")</f>
        <v/>
      </c>
      <c r="DH21" s="53" t="str">
        <f>IF(DF21&lt;&gt;"",AVERAGE(IF(AND($G21="3",DF21&lt;&gt;""),HLOOKUP(DF21,Points_Table_Modified,IF(DI21&gt;=6,8,DI21+2),FALSE),IF(DF21&lt;&gt;"",HLOOKUP(DF21,Points_Table,IF(DI21&gt;=6,8,DI21+2),FALSE),"")),DG21),DG21)</f>
        <v/>
      </c>
      <c r="DI21" s="55">
        <f>VLOOKUP($G21,Entries_D_Event,6,FALSE)</f>
        <v>12</v>
      </c>
      <c r="DJ21" s="52" t="str">
        <f>CONCATENATE(DE21,CZ21,CU21,CP21,CK21,CF21)</f>
        <v>1</v>
      </c>
      <c r="DK21" s="52">
        <f>IF(DJ21&lt;&gt;"",IF(AND($G21="3",CD21&lt;&gt;""),10,IF(CD21&lt;&gt;"",5,"")),"")</f>
        <v>10</v>
      </c>
      <c r="DL21" s="118">
        <f>_xlfn.NUMBERVALUE(IF(DJ21&lt;&gt;"",CONCATENATE(DH21,DC21,CX21,CS21,CN21,CI21),""))</f>
        <v>50</v>
      </c>
      <c r="DM21" s="56">
        <f>IFERROR(DK21+DL21,0)</f>
        <v>60</v>
      </c>
      <c r="DN21" s="90">
        <v>461</v>
      </c>
      <c r="DO21" s="52" t="str">
        <f>IF(AND($G21="1",DN21&lt;&gt;""),DN21,"")</f>
        <v/>
      </c>
      <c r="DP21" s="52" t="str">
        <f>IF(AND(DN21&lt;&gt;"",$G21="1"),_xlfn.RANK.EQ(DN21,$DO$6:$DO$89),"")</f>
        <v/>
      </c>
      <c r="DQ21" s="52" t="str">
        <f>IF(IF(DP21&lt;&gt;"",IF(MAX(COUNTIF($DP$6:$DP$89,$DP$6:$DP$89))&gt;1,"x",""),"")&lt;&gt;"",DP21+1,"")</f>
        <v/>
      </c>
      <c r="DR21" s="52" t="str">
        <f>IF(DP21&lt;&gt;"",IF($G21="3",IF(DN21&lt;&gt;"",IF(AND(DP21&lt;=10,DN21&gt;=$DO$92),HLOOKUP(DP21,Points_Table_Modified,IF(ES21&gt;=6,8,ES21+2),FALSE),0),""),IF(DN21&lt;&gt;"",IF(AND(DP21&lt;=10,DN21&gt;=$DO$92),HLOOKUP(DP21,Points_Table,IF(ES21&gt;=6,8,ES21+2),FALSE),0),"")),"")</f>
        <v/>
      </c>
      <c r="DS21" s="53" t="str">
        <f>IF(DQ21&lt;&gt;"",AVERAGE(IF(AND($G21="3",DQ21&lt;&gt;""),HLOOKUP(DQ21,Points_Table_Modified,IF(ES21&gt;=6,8,ES21+2),FALSE),IF(DQ21&lt;&gt;"",HLOOKUP(DQ21,Points_Table,IF(ES21&gt;=6,8,ES21+2),FALSE),"")),DR21),DR21)</f>
        <v/>
      </c>
      <c r="DT21" s="51" t="str">
        <f>IF(AND($G21="2",DN21&lt;&gt;""),DN21,"")</f>
        <v/>
      </c>
      <c r="DU21" s="52" t="str">
        <f>IF(AND(DN21&lt;&gt;"",$G21="2"),_xlfn.RANK.EQ(DN21,$DT$6:$DT$89),"")</f>
        <v/>
      </c>
      <c r="DV21" s="52" t="str">
        <f>IF(IF(DU21&lt;&gt;"",IF(MAX(COUNTIF($DU$6:$DU$89,$DU$6:$DU$89))&gt;1,"x",""),"")&lt;&gt;"",DU21+1,"")</f>
        <v/>
      </c>
      <c r="DW21" s="54" t="str">
        <f>IF(DU21&lt;&gt;"",IF($G21="3",IF(DN21&lt;&gt;"",IF(AND(DU21&lt;=10,DN21&gt;=$DT$92),HLOOKUP(DU21,Points_Table_Modified,IF(ES21&gt;=6,8,ES21+2),FALSE),0),""),IF(DN21&lt;&gt;"",IF(AND(DU21&lt;=10,DN21&gt;=$DT$92),HLOOKUP(DU21,Points_Table,IF(ES21&gt;=6,8,ES21+2),FALSE),0),"")),"")</f>
        <v/>
      </c>
      <c r="DX21" s="53" t="str">
        <f>IF(DV21&lt;&gt;"",AVERAGE(IF(AND($G21="3",DV21&lt;&gt;""),HLOOKUP(DV21,Points_Table_Modified,IF(ES21&gt;=6,8,ES21+2),FALSE),IF(DV21&lt;&gt;"",HLOOKUP(DV21,Points_Table,IF(ES21&gt;=6,8,ES21+2),FALSE),"")),DW21),DW21)</f>
        <v/>
      </c>
      <c r="DY21" s="51">
        <f>IF(AND($G21="3",DN21&lt;&gt;""),DN21,"")</f>
        <v>461</v>
      </c>
      <c r="DZ21" s="52">
        <f>IF(AND(DN21&lt;&gt;"",$G21="3"),_xlfn.RANK.EQ(DN21,$DY$6:$DY$89),"")</f>
        <v>1</v>
      </c>
      <c r="EA21" s="52" t="str">
        <f>IF(IF(DZ21&lt;&gt;"",IF(MAX(COUNTIF($DZ$6:$DZ$89,$DZ$6:$DZ$89))&gt;1,"x",""),"")&lt;&gt;"",DZ21+1,"")</f>
        <v/>
      </c>
      <c r="EB21" s="52">
        <f>IF(DZ21&lt;&gt;"",IF($G21="3",IF(DN21&lt;&gt;"",IF(AND(DZ21&lt;=20,DN21&gt;=$DY$92),HLOOKUP(DZ21,Points_Table_Modified,IF(ES21&gt;=6,8,ES21+2),FALSE),0),""),IF(DN21&lt;&gt;"",IF(AND(DZ21&lt;=10,DN21&gt;=$DY$92),HLOOKUP(DZ21,Points_Table,IF(ES21&gt;=6,8,ES21+2),FALSE),0),"")),"")</f>
        <v>50</v>
      </c>
      <c r="EC21" s="53">
        <f>IF(EA21&lt;&gt;"",AVERAGE(IF(AND($G21="3",EA21&lt;&gt;""),HLOOKUP(EA21,Points_Table_Modified,IF(ES21&gt;=6,8,ES21+2),FALSE),IF(EA21&lt;&gt;"",HLOOKUP(EA21,Points_Table,IF(ES21&gt;=6,8,ES21+2),FALSE),"")),EB21),EB21)</f>
        <v>50</v>
      </c>
      <c r="ED21" s="51" t="str">
        <f>IF(AND($G21="4",DN21&lt;&gt;""),DN21,"")</f>
        <v/>
      </c>
      <c r="EE21" s="52" t="str">
        <f>IF(AND(DN21&lt;&gt;"",G21="4"),_xlfn.RANK.EQ(DN21,$ED$6:$ED$89),"")</f>
        <v/>
      </c>
      <c r="EF21" s="52" t="str">
        <f>IF(IF(EE21&lt;&gt;"",IF(MAX(COUNTIF($EE$6:$EE$89,$EE$6:$EE$89))&gt;1,"x",""),"")&lt;&gt;"",EE21+1,"")</f>
        <v/>
      </c>
      <c r="EG21" s="52" t="str">
        <f>IF(EE21&lt;&gt;"",IF($G21="3",IF(DN21&lt;&gt;"",IF(AND(EE21&lt;=10,DN21&gt;=$ED$92),HLOOKUP(EE21,Points_Table_Modified,IF(ES21&gt;=6,8,ES21+2),FALSE),0),""),IF(DN21&lt;&gt;"",IF(AND(EE21&lt;=10,DN21&gt;=$ED$92),HLOOKUP(EE21,Points_Table,IF(ES21&gt;=6,8,ES21+2),FALSE),0),"")),"")</f>
        <v/>
      </c>
      <c r="EH21" s="53" t="str">
        <f>IF(EF21&lt;&gt;"",AVERAGE(IF(AND($G21="3",EF21&lt;&gt;""),HLOOKUP(EF21,Points_Table_Modified,IF(ES21&gt;=6,8,ES21+2),FALSE),IF(EF21&lt;&gt;"",HLOOKUP(EF21,Points_Table,IF(ES21&gt;=6,8,ES21+2),FALSE),"")),EG21),EG21)</f>
        <v/>
      </c>
      <c r="EI21" s="51" t="str">
        <f>IF(AND($G21="5",DN21&lt;&gt;""),DN21,"")</f>
        <v/>
      </c>
      <c r="EJ21" s="52" t="str">
        <f>IF(AND(DN21&lt;&gt;"",$G21="5"),_xlfn.RANK.EQ(DN21,$EI$6:$EI$89),"")</f>
        <v/>
      </c>
      <c r="EK21" s="52" t="str">
        <f>IF(IF(EJ21&lt;&gt;"",IF(MAX(COUNTIF($EJ$6:$EJ$89,$EJ$6:$EJ$89))&gt;1,"x",""),"")&lt;&gt;"",EJ21+1,"")</f>
        <v/>
      </c>
      <c r="EL21" s="52" t="str">
        <f>IF(EJ21&lt;&gt;"",IF($G21="3",IF(DN21&lt;&gt;"",IF(AND(EJ21&lt;=10,DN21&gt;=$EI$92),HLOOKUP(EJ21,Points_Table_Modified,IF(ES21&gt;=6,8,ES21+2),FALSE),0),""),IF(DN21&lt;&gt;"",IF(AND(EJ21&lt;=10,DN21&gt;=$EI$92),HLOOKUP(EJ21,Points_Table,IF(ES21&gt;=6,8,ES21+2),FALSE),0),"")),"")</f>
        <v/>
      </c>
      <c r="EM21" s="53" t="str">
        <f>IF(EK21&lt;&gt;"",AVERAGE(IF(AND($G21="3",EK21&lt;&gt;""),HLOOKUP(EK21,Points_Table_Modified,IF(ES21&gt;=6,8,ES21+2),FALSE),IF(EK21&lt;&gt;"",HLOOKUP(EK21,Points_Table,IF(ES21&gt;=6,8,ES21+2),FALSE),"")),EL21),EL21)</f>
        <v/>
      </c>
      <c r="EN21" s="51" t="str">
        <f>IF(AND($G21="6",DN21&lt;&gt;""),DN21,"")</f>
        <v/>
      </c>
      <c r="EO21" s="52" t="str">
        <f>IF(AND(DN21&lt;&gt;"",$G21="6"),_xlfn.RANK.EQ(DN21,$EN$6:$EN$89),"")</f>
        <v/>
      </c>
      <c r="EP21" s="52" t="str">
        <f>IF(IF(EO21&lt;&gt;"",IF(MAX(COUNTIF($EO$6:$EO$89,$EO$6:$EO$89))&gt;1,"x",""),"")&lt;&gt;"",EO21+1,"")</f>
        <v/>
      </c>
      <c r="EQ21" s="52" t="str">
        <f>IF(EO21&lt;&gt;"",IF($G21="3",IF(DN21&lt;&gt;"",IF(AND(EO21&lt;=10,DN21&gt;=$EN$92),HLOOKUP(EO21,Points_Table_Modified,IF(ES21&gt;=6,8,ES21+2),FALSE),0),""),IF(DN21&lt;&gt;"",IF(AND(EO21&lt;=10,DN21&gt;=$EN$92),HLOOKUP(EO21,Points_Table,IF(ES21&gt;=6,8,ES21+2),FALSE),0),"")),"")</f>
        <v/>
      </c>
      <c r="ER21" s="53" t="str">
        <f>IF(EP21&lt;&gt;"",AVERAGE(IF(AND($G21="3",EP21&lt;&gt;""),HLOOKUP(EP21,Points_Table_Modified,IF(ES21&gt;=6,8,ES21+2),FALSE),IF(EP21&lt;&gt;"",HLOOKUP(EP21,Points_Table,IF(ES21&gt;=6,8,ES21+2),FALSE),"")),EQ21),EQ21)</f>
        <v/>
      </c>
      <c r="ES21" s="57">
        <f>VLOOKUP($G21,Entries_D_Event,7,FALSE)</f>
        <v>9</v>
      </c>
      <c r="ET21" s="52" t="str">
        <f>CONCATENATE(EO21,EJ21,EE21,DZ21,DU21,DP21)</f>
        <v>1</v>
      </c>
      <c r="EU21" s="118">
        <f>IF(ET21&lt;&gt;"",IF(AND($G21="3",DN21&lt;&gt;""),10,IF(DN21&lt;&gt;"",5,"")),"")</f>
        <v>10</v>
      </c>
      <c r="EV21" s="118">
        <f>_xlfn.NUMBERVALUE(IF(ET21&lt;&gt;"",CONCATENATE(ER21,EM21,EH21,EC21,DX21,DS21),""))</f>
        <v>50</v>
      </c>
      <c r="EW21" s="56">
        <f>IFERROR(EU21+EV21,0)</f>
        <v>60</v>
      </c>
      <c r="EX21" s="90"/>
      <c r="EY21" s="52" t="str">
        <f>IF(AND($G21="1",EX21&lt;&gt;""),EX21,"")</f>
        <v/>
      </c>
      <c r="EZ21" s="52" t="str">
        <f>IF(AND(EX21&lt;&gt;"",$G21="1"),_xlfn.RANK.EQ(EX21,$EY$6:$EY$89),"")</f>
        <v/>
      </c>
      <c r="FA21" s="52" t="str">
        <f>IF(IF(EZ21&lt;&gt;"",IF(MAX(COUNTIF($EZ$6:$EZ$89,$EZ$6:$EZ$89))&gt;1,"x",""),"")&lt;&gt;"",EZ21+1,"")</f>
        <v/>
      </c>
      <c r="FB21" s="52" t="str">
        <f>IF(EZ21&lt;&gt;"",IF($G21="3",IF(EX21&lt;&gt;"",IF(AND(EZ21&lt;=10,EX21&gt;=$EY$92),HLOOKUP(EZ21,Points_Table_Modified,IF(GC21&gt;=6,8,GC21+2),FALSE),0),""),IF(EX21&lt;&gt;"",IF(AND(EZ21&lt;=10,EX21&gt;=$EY$92),HLOOKUP(EZ21,Points_Table,IF(GC21&gt;=6,8,GC21+2),FALSE),0),"")),"")</f>
        <v/>
      </c>
      <c r="FC21" s="56" t="str">
        <f>IF(FB21&gt;0,IF(FA21&lt;&gt;"",AVERAGE(IF(AND($G21="3",FA21&lt;&gt;""),HLOOKUP(FA21,Points_Table_Modified,IF(GC21&gt;=6,8,GC21+2),FALSE),IF(FA21&lt;&gt;"",HLOOKUP(FA21,Points_Table,IF(GC21&gt;=6,8,GC21+2),FALSE),"")),FB21),FB21),0)</f>
        <v/>
      </c>
      <c r="FD21" s="51" t="str">
        <f>IF(AND($G21="2",EX21&lt;&gt;""),EX21,"")</f>
        <v/>
      </c>
      <c r="FE21" s="52" t="str">
        <f>IF(AND(EX21&lt;&gt;"",$G21="2"),_xlfn.RANK.EQ(EX21,$FD$6:$FD$89),"")</f>
        <v/>
      </c>
      <c r="FF21" s="52" t="str">
        <f>IF(IF(FE21&lt;&gt;"",IF(MAX(COUNTIF($FE$6:$FE$89,$FE$6:$FE$89))&gt;1,"x",""),"")&lt;&gt;"",FE21+1,"")</f>
        <v/>
      </c>
      <c r="FG21" s="54" t="str">
        <f>IF(FE21&lt;&gt;"",IF($G21="3",IF(EX21&lt;&gt;"",IF(AND(FE21&lt;=10,EX21&gt;=$FD$92),HLOOKUP(FE21,Points_Table_Modified,IF(GC21&gt;=6,8,GC21+2),FALSE),0),""),IF(EX21&lt;&gt;"",IF(AND(FE21&lt;=10,EX21&gt;=$FD$92),HLOOKUP(FE21,Points_Table,IF(GC21&gt;=6,8,GC21+2),FALSE),0),"")),"")</f>
        <v/>
      </c>
      <c r="FH21" s="56" t="str">
        <f>IF(FG21&gt;0,IF(FF21&lt;&gt;"",AVERAGE(IF(AND($G21="3",FF21&lt;&gt;""),HLOOKUP(FF21,Points_Table_Modified,IF(GC21&gt;=6,8,GC21+2),FALSE),IF(FF21&lt;&gt;"",HLOOKUP(FF21,Points_Table,IF(GC21&gt;=6,8,GC21+2),FALSE),"")),FG21),FG21),0)</f>
        <v/>
      </c>
      <c r="FI21" s="51" t="str">
        <f>IF(AND($G21="3",EX21&lt;&gt;""),EX21,"")</f>
        <v/>
      </c>
      <c r="FJ21" s="52" t="str">
        <f>IF(AND(EX21&lt;&gt;"",$G21="3"),_xlfn.RANK.EQ(EX21,$FI$6:$FI$89),"")</f>
        <v/>
      </c>
      <c r="FK21" s="52" t="str">
        <f>IF(IF(FJ21&lt;&gt;"",IF(MAX(COUNTIF($FJ$6:$FJ$89,$FJ$6:$FJ$89))&gt;1,"x",""),"")&lt;&gt;"",FJ21+1,"")</f>
        <v/>
      </c>
      <c r="FL21" s="52" t="str">
        <f>IF(FJ21&lt;&gt;"",IF($G21="3",IF(EX21&lt;&gt;"",IF(AND(FJ21&lt;=20,EX21&gt;=$FI$92),HLOOKUP(FJ21,Points_Table_Modified,IF(GC21&gt;=6,8,GC21+2),FALSE),0),""),IF(EX21&lt;&gt;"",IF(AND(FJ21&lt;=10,EX21&gt;=$FI$92),HLOOKUP(FJ21,Points_Table,IF(GC21&gt;=6,8,GC21+2),FALSE),0),"")),"")</f>
        <v/>
      </c>
      <c r="FM21" s="56" t="str">
        <f>IF(FL21&gt;0,IF(FK21&lt;&gt;"",AVERAGE(IF(AND($G21="3",FK21&lt;&gt;""),HLOOKUP(FK21,Points_Table_Modified,IF(GC21&gt;=6,8,GC21+2),FALSE),IF(FK21&lt;&gt;"",HLOOKUP(FK21,Points_Table,IF(GC21&gt;=6,8,GC21+2),FALSE),"")),FL21),FL21),0)</f>
        <v/>
      </c>
      <c r="FN21" s="51" t="str">
        <f>IF(AND($G21="4",EX21&lt;&gt;""),EX21,"")</f>
        <v/>
      </c>
      <c r="FO21" s="52" t="str">
        <f>IF(AND(EX21&lt;&gt;"",G21="4"),_xlfn.RANK.EQ(EX21,$FN$6:$FN$89),"")</f>
        <v/>
      </c>
      <c r="FP21" s="52" t="str">
        <f>IF(IF(FO21&lt;&gt;"",IF(MAX(COUNTIF($FO$6:$FO$89,$FO$6:$FO$89))&gt;1,"x",""),"")&lt;&gt;"",FO21+1,"")</f>
        <v/>
      </c>
      <c r="FQ21" s="52" t="str">
        <f>IF(FO21&lt;&gt;"",IF($G21="3",IF(EX21&lt;&gt;"",IF(AND(FO21&lt;=10,EX21&gt;=$FN$92),HLOOKUP(FO21,Points_Table_Modified,IF(GC21&gt;=6,8,GC21+2),FALSE),0),""),IF(EX21&lt;&gt;"",IF(AND(FO21&lt;=10,EX21&gt;=$FN$92),HLOOKUP(FO21,Points_Table,IF(GC21&gt;=6,8,GC21+2),FALSE),0),"")),"")</f>
        <v/>
      </c>
      <c r="FR21" s="56" t="str">
        <f>IF(FQ21&gt;0,IF(FP21&lt;&gt;"",AVERAGE(IF(AND($G21="3",FP21&lt;&gt;""),HLOOKUP(FP21,Points_Table_Modified,IF(GC21&gt;=6,8,GC21+2),FALSE),IF(FP21&lt;&gt;"",HLOOKUP(FP21,Points_Table,IF(GC21&gt;=6,8,GC21+2),FALSE),"")),FQ21),FQ21),0)</f>
        <v/>
      </c>
      <c r="FS21" s="51" t="str">
        <f>IF(AND($G21="5",EX21&lt;&gt;""),EX21,"")</f>
        <v/>
      </c>
      <c r="FT21" s="52" t="str">
        <f>IF(AND(EX21&lt;&gt;"",$G21="5"),_xlfn.RANK.EQ(EX21,$FS$6:$FS$89),"")</f>
        <v/>
      </c>
      <c r="FU21" s="52" t="str">
        <f>IF(IF(FT21&lt;&gt;"",IF(MAX(COUNTIF($FT$6:$FT$89,$FT$6:$FT$89))&gt;1,"x",""),"")&lt;&gt;"",FT21+1,"")</f>
        <v/>
      </c>
      <c r="FV21" s="52" t="str">
        <f>IF(FT21&lt;&gt;"",IF($G21="3",IF(EX21&lt;&gt;"",IF(AND(FT21&lt;=10,EX21&gt;=$FS$92),HLOOKUP(FT21,Points_Table_Modified,IF(GC21&gt;=6,8,GC21+2),FALSE),0),""),IF(EX21&lt;&gt;"",IF(AND(FT21&lt;=10,EX21&gt;=$FS$92),HLOOKUP(FT21,Points_Table,IF(GC21&gt;=6,8,GC21+2),FALSE),0),"")),"")</f>
        <v/>
      </c>
      <c r="FW21" s="56" t="str">
        <f>IF(FV21&gt;0,IF(FU21&lt;&gt;"",AVERAGE(IF(AND($G21="3",FU21&lt;&gt;""),HLOOKUP(FU21,Points_Table_Modified,IF(GC21&gt;=6,8,GC21+2),FALSE),IF(FU21&lt;&gt;"",HLOOKUP(FU21,Points_Table,IF(GC21&gt;=6,8,GC21+2),FALSE),"")),FV21),FV21),0)</f>
        <v/>
      </c>
      <c r="FX21" s="51" t="str">
        <f>IF(AND($G21="6",EX21&lt;&gt;""),EX21,"")</f>
        <v/>
      </c>
      <c r="FY21" s="52" t="str">
        <f>IF(AND(EX21&lt;&gt;"",$G21="6"),_xlfn.RANK.EQ(EX21,$FX$6:$FX$89),"")</f>
        <v/>
      </c>
      <c r="FZ21" s="52" t="str">
        <f>IF(IF(FY21&lt;&gt;"",IF(MAX(COUNTIF($FY$6:$FY$89,$FY$6:$FY$89))&gt;1,"x",""),"")&lt;&gt;"",FY21+1,"")</f>
        <v/>
      </c>
      <c r="GA21" s="52" t="str">
        <f>IF(FY21&lt;&gt;"",IF($G21="3",IF(EX21&lt;&gt;"",IF(AND(FY21&lt;=10,EX21&gt;=$FX$92),HLOOKUP(FY21,Points_Table_Modified,IF(GC21&gt;=6,8,GC21+2),FALSE),0),""),IF(EX21&lt;&gt;"",IF(AND(FY21&lt;=10,EX21&gt;=$FX$92),HLOOKUP(FY21,Points_Table,IF(GC21&gt;=6,8,GC21+2),FALSE),0),"")),"")</f>
        <v/>
      </c>
      <c r="GB21" s="56" t="str">
        <f>IF(GA21&gt;0,IF(FZ21&lt;&gt;"",AVERAGE(IF(AND($G21="3",FZ21&lt;&gt;""),HLOOKUP(FZ21,Points_Table_Modified,IF(GC21&gt;=6,8,GC21+2),FALSE),IF(FZ21&lt;&gt;"",HLOOKUP(FZ21,Points_Table,IF(GC21&gt;=6,8,GC21+2),FALSE),"")),GA21),GA21),0)</f>
        <v/>
      </c>
      <c r="GC21" s="57">
        <f>VLOOKUP($G21,Entries_D_Event,8,FALSE)</f>
        <v>0</v>
      </c>
      <c r="GD21" s="52" t="str">
        <f>CONCATENATE(FY21,FT21,FO21,FJ21,FE21,EZ21)</f>
        <v/>
      </c>
      <c r="GE21" s="118" t="str">
        <f>IF(GD21&lt;&gt;"",IF(AND($G21="3",EX21&lt;&gt;""),10,IF(EX21&lt;&gt;"",5,"")),"")</f>
        <v/>
      </c>
      <c r="GF21" s="118">
        <f>_xlfn.NUMBERVALUE(IF(GD21&lt;&gt;"",CONCATENATE(GB21,FW21,FR21,FM21,FH21,FC21),""))</f>
        <v>0</v>
      </c>
      <c r="GG21" s="56">
        <f>IFERROR(GE21+GF21,0)</f>
        <v>0</v>
      </c>
      <c r="GH21" s="90"/>
      <c r="GI21" s="52" t="str">
        <f>IF(AND($G21="1",GH21&lt;&gt;""),GH21,"")</f>
        <v/>
      </c>
      <c r="GJ21" s="52" t="str">
        <f>IF(AND(GH21&lt;&gt;"",$G21="1"),_xlfn.RANK.EQ(GH21,$GI$6:$GI$89),"")</f>
        <v/>
      </c>
      <c r="GK21" s="52" t="str">
        <f>IF(IF(GJ21&lt;&gt;"",IF(MAX(COUNTIF($GJ$6:$GJ$89,$GJ$6:$GJ$89))&gt;1,"x",""),"")&lt;&gt;"",GJ21+1,"")</f>
        <v/>
      </c>
      <c r="GL21" s="52" t="str">
        <f>IF(GJ21&lt;&gt;"",IF($G21="3",IF(GH21&lt;&gt;"",IF(AND(GJ21&lt;=10,GH21&gt;=$GI$92),HLOOKUP(GJ21,Points_Table_Modified,IF(HM21&gt;=6,8,HM21+2),FALSE),0),""),IF(GH21&lt;&gt;"",IF(AND(GJ21&lt;=10,GH21&gt;=$GI$92),HLOOKUP(GJ21,Points_Table,IF(HM21&gt;=6,8,HM21+2),FALSE),0),"")),"")</f>
        <v/>
      </c>
      <c r="GM21" s="53" t="str">
        <f>IF(GK21&lt;&gt;"",AVERAGE(IF(AND($G21="3",GK21&lt;&gt;""),HLOOKUP(GK21,Points_Table_Modified,IF(HM21&gt;=6,8,HM21+2),FALSE),IF(GK21&lt;&gt;"",HLOOKUP(GK21,Points_Table,IF(HM21&gt;=6,8,HM21+2),FALSE),"")),GL21),GL21)</f>
        <v/>
      </c>
      <c r="GN21" s="51" t="str">
        <f>IF(AND($G21="2",GH21&lt;&gt;""),GH21,"")</f>
        <v/>
      </c>
      <c r="GO21" s="52" t="str">
        <f>IF(AND(GH21&lt;&gt;"",$G21="2"),_xlfn.RANK.EQ(GH21,$GN$6:$GN$89),"")</f>
        <v/>
      </c>
      <c r="GP21" s="52" t="str">
        <f>IF(IF(GO21&lt;&gt;"",IF(MAX(COUNTIF($GO$6:$GO$89,$GO$6:$GO$89))&gt;1,"x",""),"")&lt;&gt;"",GO21+1,"")</f>
        <v/>
      </c>
      <c r="GQ21" s="54" t="str">
        <f>IF(GO21&lt;&gt;"",IF($G21="3",IF(GH21&lt;&gt;"",IF(AND(GO21&lt;=10,GH21&gt;=$GN$92),HLOOKUP(GO21,Points_Table_Modified,IF(HM21&gt;=6,8,HM21+2),FALSE),0),""),IF(GH21&lt;&gt;"",IF(AND(GO21&lt;=10,GH21&gt;=$GN$92),HLOOKUP(GO21,Points_Table,IF(HM21&gt;=6,8,HM21+2),FALSE),0),"")),"")</f>
        <v/>
      </c>
      <c r="GR21" s="53" t="str">
        <f>IF(GP21&lt;&gt;"",AVERAGE(IF(AND($G21="3",GP21&lt;&gt;""),HLOOKUP(GP21,Points_Table_Modified,IF(HM21&gt;=6,8,HM21+2),FALSE),IF(GP21&lt;&gt;"",HLOOKUP(GP21,Points_Table,IF(HM21&gt;=6,8,HM21+2),FALSE),"")),GQ21),GQ21)</f>
        <v/>
      </c>
      <c r="GS21" s="51" t="str">
        <f>IF(AND($G21="3",GH21&lt;&gt;""),GH21,"")</f>
        <v/>
      </c>
      <c r="GT21" s="52" t="str">
        <f>IF(AND(GH21&lt;&gt;"",$G21="3"),_xlfn.RANK.EQ(GH21,$GS$6:$GS$89),"")</f>
        <v/>
      </c>
      <c r="GU21" s="52" t="str">
        <f>IF(IF(GT21&lt;&gt;"",IF(MAX(COUNTIF($GT$6:$GT$89,$GT$6:$GT$89))&gt;1,"x",""),"")&lt;&gt;"",GT21+1,"")</f>
        <v/>
      </c>
      <c r="GV21" s="52" t="str">
        <f>IF(GT21&lt;&gt;"",IF($G21="3",IF(GH21&lt;&gt;"",IF(AND(GT21&lt;=20,GH21&gt;=$GS$92),HLOOKUP(GT21,Points_Table_Modified,IF(HM21&gt;=6,8,HM21+2),FALSE),0),""),IF(GH21&lt;&gt;"",IF(AND(GT21&lt;=10,GH21&gt;=$GS$92),HLOOKUP(GT21,Points_Table,IF(HM21&gt;=6,8,HM21+2),FALSE),0),"")),"")</f>
        <v/>
      </c>
      <c r="GW21" s="53" t="str">
        <f>IF(GU21&lt;&gt;"",AVERAGE(IF(AND($G21="3",GU21&lt;&gt;""),HLOOKUP(GU21,Points_Table_Modified,IF(HM21&gt;=6,8,HM21+2),FALSE),IF(GU21&lt;&gt;"",HLOOKUP(GU21,Points_Table,IF(HM21&gt;=6,8,HM21+2),FALSE),"")),GV21),GV21)</f>
        <v/>
      </c>
      <c r="GX21" s="51" t="str">
        <f>IF(AND($G21="4",GH21&lt;&gt;""),GH21,"")</f>
        <v/>
      </c>
      <c r="GY21" s="52" t="str">
        <f>IF(AND($GH21&lt;&gt;"",G21="4"),_xlfn.RANK.EQ(GH21,$GX$6:$GX$89),"")</f>
        <v/>
      </c>
      <c r="GZ21" s="52" t="str">
        <f>IF(IF(GY21&lt;&gt;"",IF(MAX(COUNTIF($GY$6:$GY$89,$GY$6:$GY$89))&gt;1,"x",""),"")&lt;&gt;"",GY21+1,"")</f>
        <v/>
      </c>
      <c r="HA21" s="52" t="str">
        <f>IF(GY21&lt;&gt;"",IF($G21="3",IF(GH21&lt;&gt;"",IF(AND(GY21&lt;=10,GH21&gt;=$GX$92),HLOOKUP(GY21,Points_Table_Modified,IF(HM21&gt;=6,8,HM21+2),FALSE),0),""),IF(GH21&lt;&gt;"",IF(AND(GY21&lt;=10,GH21&gt;=$GX$92),HLOOKUP(GY21,Points_Table,IF(HM21&gt;=6,8,HM21+2),FALSE),0),"")),"")</f>
        <v/>
      </c>
      <c r="HB21" s="53" t="str">
        <f>IF(GZ21&lt;&gt;"",AVERAGE(IF(AND($G21="3",GZ21&lt;&gt;""),HLOOKUP(GZ21,Points_Table_Modified,IF(HM21&gt;=6,8,HM21+2),FALSE),IF(GZ21&lt;&gt;"",HLOOKUP(GZ21,Points_Table,IF(HM21&gt;=6,8,HM21+2),FALSE),"")),HA21),HA21)</f>
        <v/>
      </c>
      <c r="HC21" s="51" t="str">
        <f>IF(AND($G21="5",GH21&lt;&gt;""),GH21,"")</f>
        <v/>
      </c>
      <c r="HD21" s="52" t="str">
        <f>IF(AND(GH21&lt;&gt;"",$G21="5"),_xlfn.RANK.EQ(GH21,$HC$6:$HC$89),"")</f>
        <v/>
      </c>
      <c r="HE21" s="52" t="str">
        <f>IF(IF(HD21&lt;&gt;"",IF(MAX(COUNTIF($HD$6:$HD$89,$HD$6:$HD$89))&gt;1,"x",""),"")&lt;&gt;"",HD21+1,"")</f>
        <v/>
      </c>
      <c r="HF21" s="52" t="str">
        <f>IF(HD21&lt;&gt;"",IF($G21="3",IF(GH21&lt;&gt;"",IF(AND(HD21&lt;=10,GH21&gt;=$HC$92),HLOOKUP(HD21,Points_Table_Modified,IF(HM21&gt;=6,8,HM21+2),FALSE),0),""),IF(GH21&lt;&gt;"",IF(AND(HD21&lt;=10,GH21&gt;=$HC$92),HLOOKUP(HD21,Points_Table,IF(HM21&gt;=6,8,HM21+2),FALSE),0),"")),"")</f>
        <v/>
      </c>
      <c r="HG21" s="53" t="str">
        <f>IF(HE21&lt;&gt;"",AVERAGE(IF(AND($G21="3",HE21&lt;&gt;""),HLOOKUP(HE21,Points_Table_Modified,IF(HM21&gt;=6,8,HM21+2),FALSE),IF(HE21&lt;&gt;"",HLOOKUP(HE21,Points_Table,IF(HM21&gt;=6,8,HM21+2),FALSE),"")),HF21),HF21)</f>
        <v/>
      </c>
      <c r="HH21" s="51" t="str">
        <f>IF(AND($G21="6",GH21&lt;&gt;""),GH21,"")</f>
        <v/>
      </c>
      <c r="HI21" s="52" t="str">
        <f>IF(AND(GH21&lt;&gt;"",$G21="6"),_xlfn.RANK.EQ(GH21,$HH$6:$HH$89),"")</f>
        <v/>
      </c>
      <c r="HJ21" s="52" t="str">
        <f>IF(IF(HI21&lt;&gt;"",IF(MAX(COUNTIF($HI$6:$HI$89,$HI$6:$HI$89))&gt;1,"x",""),"")&lt;&gt;"",HI21+1,"")</f>
        <v/>
      </c>
      <c r="HK21" s="52" t="str">
        <f>IF(HI21&lt;&gt;"",IF($G21="3",IF(GH21&lt;&gt;"",IF(AND(HI21&lt;=10,GH21&gt;=$HH$92),HLOOKUP(HI21,Points_Table_Modified,IF(HM21&gt;=6,8,HM21+2),FALSE),0),""),IF(GH21&lt;&gt;"",IF(AND(HI21&lt;=10,GH21&gt;=$HH$92),HLOOKUP(HI21,Points_Table,IF(HM21&gt;=6,8,HM21+2),FALSE),0),"")),"")</f>
        <v/>
      </c>
      <c r="HL21" s="53" t="str">
        <f>IF(HJ21&lt;&gt;"",AVERAGE(IF(AND($G21="3",HJ21&lt;&gt;""),HLOOKUP(HJ21,Points_Table_Modified,IF(HM21&gt;=6,8,HM21+2),FALSE),IF(HJ21&lt;&gt;"",HLOOKUP(HJ21,Points_Table,IF(HM21&gt;=6,8,HM21+2),FALSE),"")),HK21),HK21)</f>
        <v/>
      </c>
      <c r="HM21" s="57">
        <f>VLOOKUP($G21,Entries_D_Event,9,FALSE)</f>
        <v>0</v>
      </c>
      <c r="HN21" s="52" t="str">
        <f>CONCATENATE(HI21,HD21,GY21,GT21,GO21,GJ21)</f>
        <v/>
      </c>
      <c r="HO21" s="118" t="str">
        <f>IF(HN21&lt;&gt;"",IF(AND($G21="3",GH21&lt;&gt;""),10,IF(GH21&lt;&gt;"",5,"")),"")</f>
        <v/>
      </c>
      <c r="HP21" s="118">
        <f>_xlfn.NUMBERVALUE(IF(HN21&lt;&gt;"",CONCATENATE(HL21,HG21,HB21,GW21,GR21,GM21),""))</f>
        <v>0</v>
      </c>
      <c r="HQ21" s="56">
        <f>IFERROR(HO21+HP21,0)</f>
        <v>0</v>
      </c>
      <c r="HR21" s="90"/>
      <c r="HS21" s="52" t="str">
        <f>IF(AND($G21="1",HR21&lt;&gt;""),HR21,"")</f>
        <v/>
      </c>
      <c r="HT21" s="52" t="str">
        <f>IF(AND(HR21&lt;&gt;"",$G21="1"),_xlfn.RANK.EQ(HR21,$HS$6:$HS$89),"")</f>
        <v/>
      </c>
      <c r="HU21" s="52" t="str">
        <f>IF(IF(HT21&lt;&gt;"",IF(MAX(COUNTIF($HT$6:$HT$89,$HT$6:$HT$89))&gt;1,"x",""),"")&lt;&gt;"",HT21+1,"")</f>
        <v/>
      </c>
      <c r="HV21" s="52" t="str">
        <f>IF(HT21&lt;&gt;"",IF($G21="3",IF(HR21&lt;&gt;"",IF(AND(HT21&lt;=10,HR21&gt;=$HS$92),HLOOKUP(HT21,Points_Table_Modified,IF(IW21&gt;=6,8,IW21+2),FALSE),0),""),IF(HR21&lt;&gt;"",IF(AND(HT21&lt;=10,HR21&gt;=$HS$92),HLOOKUP(HT21,Points_Table,IF(IW21&gt;=6,8,IW21+2),FALSE),0),"")),"")</f>
        <v/>
      </c>
      <c r="HW21" s="53" t="str">
        <f>IF(HU21&lt;&gt;"",AVERAGE(IF(AND($G21="3",HU21&lt;&gt;""),HLOOKUP(HU21,Points_Table_Modified,IF(IW21&gt;=6,8,IW21+2),FALSE),IF(HU21&lt;&gt;"",HLOOKUP(HU21,Points_Table,IF(IW21&gt;=6,8,IW21+2),FALSE),"")),HV21),HV21)</f>
        <v/>
      </c>
      <c r="HX21" s="51" t="str">
        <f>IF(AND($G21="2",HR21&lt;&gt;""),HR21,"")</f>
        <v/>
      </c>
      <c r="HY21" s="52" t="str">
        <f>IF(AND(HR21&lt;&gt;"",$G21="2"),_xlfn.RANK.EQ(HR21,$HX$6:$HX$89),"")</f>
        <v/>
      </c>
      <c r="HZ21" s="52" t="str">
        <f>IF(IF(HY21&lt;&gt;"",IF(MAX(COUNTIF($HY$6:$HY$89,$HY$6:$HY$89))&gt;1,"x",""),"")&lt;&gt;"",HY21+1,"")</f>
        <v/>
      </c>
      <c r="IA21" s="54" t="str">
        <f>IF(HY21&lt;&gt;"",IF($G21="3",IF(HR21&lt;&gt;"",IF(AND(HY21&lt;=10,HR21&gt;=$HX$92),HLOOKUP(HY21,Points_Table_Modified,IF(IW21&gt;=6,8,IW21+2),FALSE),0),""),IF(HR21&lt;&gt;"",IF(AND(HY21&lt;=10,HR21&gt;=$HX$92),HLOOKUP(HY21,Points_Table,IF(IW21&gt;=6,8,IW21+2),FALSE),0),"")),"")</f>
        <v/>
      </c>
      <c r="IB21" s="53" t="str">
        <f>IF(HZ21&lt;&gt;"",AVERAGE(IF(AND($G21="3",HZ21&lt;&gt;""),HLOOKUP(HZ21,Points_Table_Modified,IF(IW21&gt;=6,8,IW21+2),FALSE),IF(HZ21&lt;&gt;"",HLOOKUP(HZ21,Points_Table,IF(IW21&gt;=6,8,IW21+2),FALSE),"")),IA21),IA21)</f>
        <v/>
      </c>
      <c r="IC21" s="51" t="str">
        <f>IF(AND($G21="3",HR21&lt;&gt;""),HR21,"")</f>
        <v/>
      </c>
      <c r="ID21" s="52" t="str">
        <f>IF(AND(HR21&lt;&gt;"",$G21="3"),_xlfn.RANK.EQ(HR21,$IC$6:$IC$89),"")</f>
        <v/>
      </c>
      <c r="IE21" s="52" t="str">
        <f>IF(IF(ID21&lt;&gt;"",IF(MAX(COUNTIF($ID$6:$ID$89,$ID$6:$ID$89))&gt;1,"x",""),"")&lt;&gt;"",ID21+1,"")</f>
        <v/>
      </c>
      <c r="IF21" s="52" t="str">
        <f>IF(ID21&lt;&gt;"",IF($G21="3",IF(HR21&lt;&gt;"",IF(AND(ID21&lt;=20,HR21&gt;=$IC$92),HLOOKUP(ID21,Points_Table_Modified,IF(IW21&gt;=6,8,IW21+2),FALSE),0),""),IF(HR21&lt;&gt;"",IF(AND(ID21&lt;=10,HR21&gt;=$IC$92),HLOOKUP(ID21,Points_Table,IF(IW21&gt;=6,8,IW21+2),FALSE),0),"")),"")</f>
        <v/>
      </c>
      <c r="IG21" s="53" t="str">
        <f>IF(IE21&lt;&gt;"",AVERAGE(IF(AND($G21="3",IE21&lt;&gt;""),HLOOKUP(IE21,Points_Table_Modified,IF(IW21&gt;=6,8,IW21+2),FALSE),IF(IE21&lt;&gt;"",HLOOKUP(IE21,Points_Table,IF(IW21&gt;=6,8,IW21+2),FALSE),"")),IF21),IF21)</f>
        <v/>
      </c>
      <c r="IH21" s="51" t="str">
        <f>IF(AND($G21="4",HR21&lt;&gt;""),HR21,"")</f>
        <v/>
      </c>
      <c r="II21" s="52" t="str">
        <f>IF(AND(HR21&lt;&gt;"",G21="4"),_xlfn.RANK.EQ(HR21,$IH$6:$IH$89),"")</f>
        <v/>
      </c>
      <c r="IJ21" s="52" t="str">
        <f>IF(IF(II21&lt;&gt;"",IF(MAX(COUNTIF($II$6:$II$89,$II$6:$II$89))&gt;1,"x",""),"")&lt;&gt;"",II21+1,"")</f>
        <v/>
      </c>
      <c r="IK21" s="52" t="str">
        <f>IF(II21&lt;&gt;"",IF($G21="3",IF(HR21&lt;&gt;"",IF(AND(II21&lt;=10,HR21&gt;=$IH$92),HLOOKUP(II21,Points_Table_Modified,IF(IW21&gt;=6,8,IW21+2),FALSE),0),""),IF(HR21&lt;&gt;"",IF(AND(II21&lt;=10,HR21&gt;=$IH$92),HLOOKUP(II21,Points_Table,IF(IW21&gt;=6,8,IW21+2),FALSE),0),"")),"")</f>
        <v/>
      </c>
      <c r="IL21" s="53" t="str">
        <f>IF(IJ21&lt;&gt;"",AVERAGE(IF(AND($G21="3",IJ21&lt;&gt;""),HLOOKUP(IJ21,Points_Table_Modified,IF(IW21&gt;=6,8,IW21+2),FALSE),IF(IJ21&lt;&gt;"",HLOOKUP(IJ21,Points_Table,IF(IW21&gt;=6,8,IW21+2),FALSE),"")),IK21),IK21)</f>
        <v/>
      </c>
      <c r="IM21" s="51" t="str">
        <f>IF(AND($G21="5",HR21&lt;&gt;""),HR21,"")</f>
        <v/>
      </c>
      <c r="IN21" s="52" t="str">
        <f>IF(AND(HR21&lt;&gt;"",$G21="5"),_xlfn.RANK.EQ(HR21,$IM$6:$IM$89),"")</f>
        <v/>
      </c>
      <c r="IO21" s="52" t="str">
        <f>IF(IF(IN21&lt;&gt;"",IF(MAX(COUNTIF($IN$6:$IN$89,$IN$6:$IN$89))&gt;1,"x",""),"")&lt;&gt;"",IN21+1,"")</f>
        <v/>
      </c>
      <c r="IP21" s="52" t="str">
        <f>IF(IN21&lt;&gt;"",IF($G21="3",IF(HR21&lt;&gt;"",IF(AND(IN21&lt;=10,HR21&gt;=$IM$92),HLOOKUP(IN21,Points_Table_Modified,IF(IW21&gt;=6,8,IW21+2),FALSE),0),""),IF(HR21&lt;&gt;"",IF(AND(IN21&lt;=10,HR21&gt;=$IM$92),HLOOKUP(IN21,Points_Table,IF(IW21&gt;=6,8,IW21+2),FALSE),0),"")),"")</f>
        <v/>
      </c>
      <c r="IQ21" s="53" t="str">
        <f>IF(IO21&lt;&gt;"",AVERAGE(IF(AND($G21="3",IO21&lt;&gt;""),HLOOKUP(IO21,Points_Table_Modified,IF(IW21&gt;=6,8,IW21+2),FALSE),IF(IO21&lt;&gt;"",HLOOKUP(IO21,Points_Table,IF(IW21&gt;=6,8,IW21+2),FALSE),"")),IP21),IP21)</f>
        <v/>
      </c>
      <c r="IR21" s="51" t="str">
        <f>IF(AND($G21="6",HR21&lt;&gt;""),HR21,"")</f>
        <v/>
      </c>
      <c r="IS21" s="52" t="str">
        <f>IF(AND(HR21&lt;&gt;"",$G21="6"),_xlfn.RANK.EQ(HR21,$IR$6:$IR$89),"")</f>
        <v/>
      </c>
      <c r="IT21" s="52" t="str">
        <f>IF(IF(IS21&lt;&gt;"",IF(MAX(COUNTIF($IS$6:$IS$89,$IS$6:$IS$89))&gt;1,"x",""),"")&lt;&gt;"",IS21+1,"")</f>
        <v/>
      </c>
      <c r="IU21" s="52" t="str">
        <f>IF(IS21&lt;&gt;"",IF($G21="3",IF(HR21&lt;&gt;"",IF(AND(IS21&lt;=10,HR21&gt;=$IR$92),HLOOKUP(IS21,Points_Table_Modified,IF(IW21&gt;=6,8,IW21+2),FALSE),0),""),IF(HR21&lt;&gt;"",IF(AND(IS21&lt;=10,HR21&gt;=$IR$92),HLOOKUP(IS21,Points_Table,IF(IW21&gt;=6,8,IW21+2),FALSE),0),"")),"")</f>
        <v/>
      </c>
      <c r="IV21" s="53" t="str">
        <f>IF(IT21&lt;&gt;"",AVERAGE(IF(AND($G21="3",IT21&lt;&gt;""),HLOOKUP(IT21,Points_Table_Modified,IF(IW21&gt;=6,8,IW21+2),FALSE),IF(IT21&lt;&gt;"",HLOOKUP(IT21,Points_Table,IF(IW21&gt;=6,8,IW21+2),FALSE),"")),IU21),IU21)</f>
        <v/>
      </c>
      <c r="IW21" s="57">
        <f>VLOOKUP($G21,Entries_D_Event,10,FALSE)</f>
        <v>0</v>
      </c>
      <c r="IX21" s="52" t="str">
        <f>CONCATENATE(IS21,IN21,II21,ID21,HY21,HT21)</f>
        <v/>
      </c>
      <c r="IY21" s="118" t="str">
        <f>IF(IX21&lt;&gt;"",IF(AND($G21="3",HR21&lt;&gt;""),10,IF(HR21&lt;&gt;"",5,"")),"")</f>
        <v/>
      </c>
      <c r="IZ21" s="118">
        <f>_xlfn.NUMBERVALUE(IF(IX21&lt;&gt;"",CONCATENATE(IV21,IQ21,IL21,IG21,IB21,HW21),""))</f>
        <v>0</v>
      </c>
      <c r="JA21" s="56">
        <f>IFERROR(IY21+IZ21,0)</f>
        <v>0</v>
      </c>
      <c r="JB21" s="90"/>
      <c r="JC21" s="52" t="str">
        <f>IF(AND($G21="1",JB21&lt;&gt;""),JB21,"")</f>
        <v/>
      </c>
      <c r="JD21" s="52" t="str">
        <f>IF(AND(JB21&lt;&gt;"",$G21="1"),_xlfn.RANK.EQ(JB21,$JC$6:$JC$89),"")</f>
        <v/>
      </c>
      <c r="JE21" s="52" t="str">
        <f>IF(IF(JD21&lt;&gt;"",IF(MAX(COUNTIF($JD$6:$JD$89,$JD$6:$JD$89))&gt;1,"x",""),"")&lt;&gt;"",JD21+1,"")</f>
        <v/>
      </c>
      <c r="JF21" s="52" t="str">
        <f>IF(JD21&lt;&gt;"",IF($G21="3",IF(JB21&lt;&gt;"",IF(AND(JD21&lt;=10,JB21&gt;=$JC$92),HLOOKUP(JD21,Points_Table_Modified,IF(KG21&gt;=6,8,KG21+2),FALSE),0),""),IF(JB21&lt;&gt;"",IF(AND(JD21&lt;=10,JB21&gt;=$JC$92),HLOOKUP(JD21,Points_Table,IF(KG21&gt;=6,8,KG21+2),FALSE),0),"")),"")</f>
        <v/>
      </c>
      <c r="JG21" s="53" t="str">
        <f>IF(JE21&lt;&gt;"",AVERAGE(IF(AND($G21="3",JE21&lt;&gt;""),HLOOKUP(JE21,Points_Table_Modified,IF(KG21&gt;=6,8,KG21+2),FALSE),IF(JE21&lt;&gt;"",HLOOKUP(JE21,Points_Table,IF(KG21&gt;=6,8,KG21+2),FALSE),"")),JF21),JF21)</f>
        <v/>
      </c>
      <c r="JH21" s="51" t="str">
        <f>IF(AND($G21="2",JB21&lt;&gt;""),JB21,"")</f>
        <v/>
      </c>
      <c r="JI21" s="52" t="str">
        <f>IF(AND(JB21&lt;&gt;"",$G21="2"),_xlfn.RANK.EQ(JB21,$JH$6:$JH$89),"")</f>
        <v/>
      </c>
      <c r="JJ21" s="52" t="str">
        <f>IF(IF(JI21&lt;&gt;"",IF(MAX(COUNTIF($JI$6:$JI$89,$JI$6:$JI$89))&gt;1,"x",""),"")&lt;&gt;"",JI21+1,"")</f>
        <v/>
      </c>
      <c r="JK21" s="54" t="str">
        <f>IF(JI21&lt;&gt;"",IF($G21="3",IF(JB21&lt;&gt;"",IF(AND(JI21&lt;=10,JB21&gt;=$JH$92),HLOOKUP(JI21,Points_Table_Modified,IF(KG21&gt;=6,8,KG21+2),FALSE),0),""),IF(JB21&lt;&gt;"",IF(AND(JI21&lt;=10,JB21&gt;=$JH$92),HLOOKUP(JI21,Points_Table,IF(KG21&gt;=6,8,KG21+2),FALSE),0),"")),"")</f>
        <v/>
      </c>
      <c r="JL21" s="53" t="str">
        <f>IF(JJ21&lt;&gt;"",AVERAGE(IF(AND($G21="3",JJ21&lt;&gt;""),HLOOKUP(JJ21,Points_Table_Modified,IF(KG21&gt;=6,8,KG21+2),FALSE),IF(JJ21&lt;&gt;"",HLOOKUP(JJ21,Points_Table,IF(KG21&gt;=6,8,KG21+2),FALSE),"")),JK21),JK21)</f>
        <v/>
      </c>
      <c r="JM21" s="51" t="str">
        <f>IF(AND($G21="3",JB21&lt;&gt;""),JB21,"")</f>
        <v/>
      </c>
      <c r="JN21" s="52" t="str">
        <f>IF(AND(JB21&lt;&gt;"",$G21="3"),_xlfn.RANK.EQ(JB21,$JM$6:$JM$89),"")</f>
        <v/>
      </c>
      <c r="JO21" s="52" t="str">
        <f>IF(IF(JN21&lt;&gt;"",IF(MAX(COUNTIF($JN$6:$JN$89,$JN$6:$JN$89))&gt;1,"x",""),"")&lt;&gt;"",JN21+1,"")</f>
        <v/>
      </c>
      <c r="JP21" s="52" t="str">
        <f>IF(JN21&lt;&gt;"",IF($G21="3",IF(JB21&lt;&gt;"",IF(AND(JN21&lt;=20,JB21&gt;=$JM$92),HLOOKUP(JN21,Points_Table_Modified,IF(KG21&gt;=6,8,KG21+2),FALSE),0),""),IF(JB21&lt;&gt;"",IF(AND(JN21&lt;=10,JB21&gt;=$JM$92),HLOOKUP(JN21,Points_Table,IF(KG21&gt;=6,8,KG21+2),FALSE),0),"")),"")</f>
        <v/>
      </c>
      <c r="JQ21" s="53" t="str">
        <f>IF(JO21&lt;&gt;"",AVERAGE(IF(AND($G21="3",JO21&lt;&gt;""),HLOOKUP(JO21,Points_Table_Modified,IF(KG21&gt;=6,8,KG21+2),FALSE),IF(JO21&lt;&gt;"",HLOOKUP(JO21,Points_Table,IF(KG21&gt;=6,8,KG21+2),FALSE),"")),JP21),JP21)</f>
        <v/>
      </c>
      <c r="JR21" s="51" t="str">
        <f>IF(AND($G21="4",JB21&lt;&gt;""),JB21,"")</f>
        <v/>
      </c>
      <c r="JS21" s="52" t="str">
        <f>IF(AND(JB21&lt;&gt;"",G21="4"),_xlfn.RANK.EQ(JB21,$JR$6:$JR$89),"")</f>
        <v/>
      </c>
      <c r="JT21" s="52" t="str">
        <f>IF(IF(JS21&lt;&gt;"",IF(MAX(COUNTIF($JS$6:$JS$89,$JS$6:$JS$89))&gt;1,"x",""),"")&lt;&gt;"",JS21+1,"")</f>
        <v/>
      </c>
      <c r="JU21" s="52" t="str">
        <f>IF(JS21&lt;&gt;"",IF($G21="3",IF(JB21&lt;&gt;"",IF(AND(JS21&lt;=10,JB21&gt;=$JR$92),HLOOKUP(JS21,Points_Table_Modified,IF(KG21&gt;=6,8,KG21+2),FALSE),0),""),IF(JB21&lt;&gt;"",IF(AND(JS21&lt;=10,JB21&gt;=$JR$92),HLOOKUP(JS21,Points_Table,IF(KG21&gt;=6,8,KG21+2),FALSE),0),"")),"")</f>
        <v/>
      </c>
      <c r="JV21" s="53" t="str">
        <f>IF(JT21&lt;&gt;"",AVERAGE(IF(AND($G21="3",JT21&lt;&gt;""),HLOOKUP(JT21,Points_Table_Modified,IF(KG21&gt;=6,8,KG21+2),FALSE),IF(JT21&lt;&gt;"",HLOOKUP(JT21,Points_Table,IF(KG21&gt;=6,8,KG21+2),FALSE),"")),JU21),JU21)</f>
        <v/>
      </c>
      <c r="JW21" s="51" t="str">
        <f>IF(AND($G21="5",JB21&lt;&gt;""),JB21,"")</f>
        <v/>
      </c>
      <c r="JX21" s="52" t="str">
        <f>IF(AND(JB21&lt;&gt;"",$G21="5"),_xlfn.RANK.EQ(JB21,$JW$6:$JW$89),"")</f>
        <v/>
      </c>
      <c r="JY21" s="52" t="str">
        <f>IF(IF(JX21&lt;&gt;"",IF(MAX(COUNTIF($JX$6:$JX$89,$JX$6:$JX$89))&gt;1,"x",""),"")&lt;&gt;"",JX21+1,"")</f>
        <v/>
      </c>
      <c r="JZ21" s="52" t="str">
        <f>IF(JX21&lt;&gt;"",IF($G21="3",IF(JB21&lt;&gt;"",IF(AND(JX21&lt;=10,JB21&gt;=$JW$92),HLOOKUP(JX21,Points_Table_Modified,IF(KG21&gt;=6,8,KG21+2),FALSE),0),""),IF(JB21&lt;&gt;"",IF(AND(JX21&lt;=10,JB21&gt;=$JW$92),HLOOKUP(JX21,Points_Table,IF(KG21&gt;=6,8,KG21+2),FALSE),0),"")),"")</f>
        <v/>
      </c>
      <c r="KA21" s="53" t="str">
        <f>IF(JY21&lt;&gt;"",AVERAGE(IF(AND($G21="3",JY21&lt;&gt;""),HLOOKUP(JY21,Points_Table_Modified,IF(KG21&gt;=6,8,KG21+2),FALSE),IF(JY21&lt;&gt;"",HLOOKUP(JY21,Points_Table,IF(KG21&gt;=6,8,KG21+2),FALSE),"")),JZ21),JZ21)</f>
        <v/>
      </c>
      <c r="KB21" s="51" t="str">
        <f>IF(AND($G21="6",JB21&lt;&gt;""),JB21,"")</f>
        <v/>
      </c>
      <c r="KC21" s="52" t="str">
        <f>IF(AND(JB21&lt;&gt;"",$G21="6"),_xlfn.RANK.EQ(JB21,$KB$6:$KB$89),"")</f>
        <v/>
      </c>
      <c r="KD21" s="52" t="str">
        <f>IF(IF(KC21&lt;&gt;"",IF(MAX(COUNTIF($KC$6:$KC$89,$KC$6:$KC$89))&gt;1,"x",""),"")&lt;&gt;"",KC21+1,"")</f>
        <v/>
      </c>
      <c r="KE21" s="52" t="str">
        <f>IF(KC21&lt;&gt;"",IF($G21="3",IF(JB21&lt;&gt;"",IF(AND(KC21&lt;=10,JB21&gt;=$KB$92),HLOOKUP(KC21,Points_Table_Modified,IF(KG21&gt;=6,8,KG21+2),FALSE),0),""),IF(JB21&lt;&gt;"",IF(AND(KC21&lt;=10,JB21&gt;=$KB$92),HLOOKUP(KC21,Points_Table,IF(KG21&gt;=6,8,KG21+2),FALSE),0),"")),"")</f>
        <v/>
      </c>
      <c r="KF21" s="53" t="str">
        <f>IF(KD21&lt;&gt;"",AVERAGE(IF(AND($G21="3",KD21&lt;&gt;""),HLOOKUP(KD21,Points_Table_Modified,IF(KG21&gt;=6,8,KG21+2),FALSE),IF(KD21&lt;&gt;"",HLOOKUP(KD21,Points_Table,IF(KG21&gt;=6,8,KG21+2),FALSE),"")),KE21),KE21)</f>
        <v/>
      </c>
      <c r="KG21" s="57">
        <f>VLOOKUP($G21,Entries_D_Event,11,FALSE)</f>
        <v>0</v>
      </c>
      <c r="KH21" s="52" t="str">
        <f>CONCATENATE(KC21,JX21,JS21,JN21,JI21,JD21)</f>
        <v/>
      </c>
      <c r="KI21" s="118" t="str">
        <f>IF(KH21&lt;&gt;"",IF(AND($G21="3",JB21&lt;&gt;""),10,IF(JB21&lt;&gt;"",5,"")),"")</f>
        <v/>
      </c>
      <c r="KJ21" s="88">
        <f>_xlfn.NUMBERVALUE(IF(KH21&lt;&gt;"",CONCATENATE(KF21,KA21,JV21,JQ21,JL21,JG21),""))</f>
        <v>0</v>
      </c>
      <c r="KK21" s="56">
        <f>IFERROR(KI21+KJ21,0)</f>
        <v>0</v>
      </c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</row>
    <row r="22" spans="1:358" s="1" customFormat="1" x14ac:dyDescent="0.25">
      <c r="A22" s="35"/>
      <c r="B22" s="45">
        <v>17</v>
      </c>
      <c r="C22" s="46" t="s">
        <v>108</v>
      </c>
      <c r="D22" s="47" t="s">
        <v>109</v>
      </c>
      <c r="E22" s="50">
        <v>7324</v>
      </c>
      <c r="F22" s="109">
        <v>312</v>
      </c>
      <c r="G22" s="49" t="s">
        <v>55</v>
      </c>
      <c r="H22" s="50" t="str">
        <f>VLOOKUP($G22,Class_Description,2)</f>
        <v>Modified</v>
      </c>
      <c r="I22" s="187">
        <f>AS22+CC22+DM22+EW22+GG22+HQ22+JA22+KK22</f>
        <v>198.5</v>
      </c>
      <c r="J22" s="115">
        <v>560</v>
      </c>
      <c r="K22" s="102" t="str">
        <f>IF(AND(J22&lt;&gt;"",$G22="1"),J22,"")</f>
        <v/>
      </c>
      <c r="L22" s="103" t="str">
        <f>IF(AND(J22&lt;&gt;"",$G22="1"),_xlfn.RANK.EQ(J22,$K$6:$K$89),"")</f>
        <v/>
      </c>
      <c r="M22" s="103" t="str">
        <f>IF(G22="6",IF(IF(L22&lt;&gt;"",IF(MAX(COUNTIF($L$6:$L$89,$L$6:$L$89))&gt;1,"x",""),"")&lt;&gt;"",L22+1,""),IF(K22=0,"",IF(IF(L22&lt;&gt;"",IF(MAX(COUNTIF($L$6:$L$89,$L$6:$L$89))&gt;1,"x",""),"")&lt;&gt;"",L22+1,"")))</f>
        <v/>
      </c>
      <c r="N22" s="103" t="str">
        <f>IF(L22&lt;&gt;"",IF($G22="3",IF(AND(L22&lt;=20,J22&gt;=$K$92),HLOOKUP(L22,Points_Table_Modified,IF(AO22&gt;=6,8,AO22+2),FALSE),0),IF(AND(L22&lt;=10,J22&gt;=$K$92),HLOOKUP(L22,Points_Table,IF(AO22&gt;=6,8,AO22+2),FALSE),0)),"")</f>
        <v/>
      </c>
      <c r="O22" s="103" t="str">
        <f>IF(M22&lt;&gt;"",AVERAGE(IF(AND($G22="3",M22&lt;&gt;""),HLOOKUP(M22,Points_Table_Modified,IF(AO22&gt;=6,8,AO22+2),FALSE),IF(M22&lt;&gt;"",HLOOKUP(M22,Points_Table,IF(AO22&gt;=6,8,AO22+2),FALSE),"")),N22),N22)</f>
        <v/>
      </c>
      <c r="P22" s="102" t="str">
        <f>IF(AND(J22&lt;&gt;"",$G22="2"),J22,"")</f>
        <v/>
      </c>
      <c r="Q22" s="103" t="str">
        <f>IF(AND(J22&lt;&gt;"",$G22="2"),_xlfn.RANK.EQ(J22,$P$6:$P$89),"")</f>
        <v/>
      </c>
      <c r="R22" s="103" t="str">
        <f>IF(G22="6",IF(IF(Q22&lt;&gt;"",IF(MAX(COUNTIF($Q$6:$Q$89,$Q$6:$Q$89))&gt;1,"x",""),"")&lt;&gt;"",Q22+1,""),IF(P22=0,"",IF(IF(Q22&lt;&gt;"",IF(MAX(COUNTIF($Q$6:$Q$89,$Q$6:$Q$89))&gt;1,"x",""),"")&lt;&gt;"",Q22+1,"")))</f>
        <v/>
      </c>
      <c r="S22" s="103" t="str">
        <f>IF(Q22&lt;&gt;"",IF($G22="3",IF(J22&lt;&gt;"",IF(AND(Q22&lt;=10,J22&gt;=$P$92),HLOOKUP(Q22,Points_Table_Modified,IF(AO22&gt;=6,8,AO22+2),FALSE),0),""),IF(J22&lt;&gt;"",IF(AND(Q22&lt;=10,J22&gt;=$P$92),HLOOKUP(Q22,Points_Table,IF(AO22&gt;=6,8,AO22+2),FALSE),0),"")),"")</f>
        <v/>
      </c>
      <c r="T22" s="103" t="str">
        <f>IF(R22&lt;&gt;"",AVERAGE(IF(AND($G22="3",R22&lt;&gt;""),HLOOKUP(R22,Points_Table_Modified,IF(AO22&gt;=6,8,AO22+2),FALSE),IF(R22&lt;&gt;"",HLOOKUP(R22,Points_Table,IF(AO22&gt;=6,8,AO22+2),FALSE),"")),S22),S22)</f>
        <v/>
      </c>
      <c r="U22" s="102">
        <f>IF(AND(J22&lt;&gt;"",$G22="3"),J22,"")</f>
        <v>560</v>
      </c>
      <c r="V22" s="103">
        <f>IF(AND(J22&lt;&gt;"",$G22="3"),_xlfn.RANK.EQ(J22,$U$6:$U$89),"")</f>
        <v>3</v>
      </c>
      <c r="W22" s="103" t="str">
        <f>IF(G22="6",IF(IF(V22&lt;&gt;"",IF(MAX(COUNTIF($V$6:$V$89,$V$6:$V$89))&gt;1,"x",""),"")&lt;&gt;"",V22+1,""),IF(U22=0,"",IF(IF(V22&lt;&gt;"",IF(MAX(COUNTIF($V$6:$V$89,$V$6:$V$89))&gt;1,"x",""),"")&lt;&gt;"",V22+1,"")))</f>
        <v/>
      </c>
      <c r="X22" s="103">
        <f>IF(V22&lt;&gt;"",IF($G22="3",IF(J22&lt;&gt;"",IF(AND(V22&lt;=20,J22&gt;=$U$92),HLOOKUP(V22,Points_Table_Modified,IF(AO22&gt;=6,8,AO22+2),FALSE),0),""),IF(J22&lt;&gt;"",IF(AND(V22&lt;=10,$J22&gt;=$U$92),HLOOKUP(V22,Points_Table,IF(AO22&gt;=6,8,AO22+2),FALSE),0),"")),"")</f>
        <v>36</v>
      </c>
      <c r="Y22" s="103">
        <f>IF(W22&lt;&gt;"",AVERAGE(IF(AND($G22="3",W22&lt;&gt;""),HLOOKUP(W22,Points_Table_Modified,IF(AO22&gt;=6,8,AO22+2),FALSE),IF(W22&lt;&gt;"",HLOOKUP(W22,Points_Table,IF(AO22&gt;=6,8,AO22+2),FALSE),"")),X22),X22)</f>
        <v>36</v>
      </c>
      <c r="Z22" s="102" t="str">
        <f>IF(AND(J22&lt;&gt;"",$G22="4"),J22,"")</f>
        <v/>
      </c>
      <c r="AA22" s="103" t="str">
        <f>IF(AND($J22&lt;&gt;"",G22="4"),_xlfn.RANK.EQ(J22,$Z$6:$Z$89),"")</f>
        <v/>
      </c>
      <c r="AB22" s="103" t="str">
        <f>IF($G22="6",IF(IF(AA22&lt;&gt;"",IF(MAX(COUNTIF($AA$6:$AA$89,$AA$6:$AA$89))&gt;1,"x",""),"")&lt;&gt;"",AA22+1,""),IF(Z22=0,"",IF(IF(AA22&lt;&gt;"",IF(MAX(COUNTIF($AA$6:$AA$89,$AA$6:$AA$89))&gt;1,"x",""),"")&lt;&gt;"",AA22+1,"")))</f>
        <v/>
      </c>
      <c r="AC22" s="103" t="str">
        <f>IF(AA22&lt;&gt;"",IF($G22="3",IF(J22&lt;&gt;"",IF(AND(AA22&lt;=10,J22&gt;=$Z$92),HLOOKUP(AA22,Points_Table_Modified,IF(AO22&gt;=6,8,AO22+2),FALSE),0),""),IF(J22&lt;&gt;"",IF(AND(AA22&lt;=10,J22&gt;=$Z$92),HLOOKUP(AA22,Points_Table,IF(AO22&gt;=6,8,AO22+2),FALSE),0),"")),"")</f>
        <v/>
      </c>
      <c r="AD22" s="103" t="str">
        <f>IF(AB22&lt;&gt;"",AVERAGE(IF(AND($G22="3",AB22&lt;&gt;""),HLOOKUP(AB22,Points_Table_Modified,IF(AO22&gt;=6,8,AO22+2),FALSE),IF(AB22&lt;&gt;"",HLOOKUP(AB22,Points_Table,IF(AO22&gt;=6,8,AO22+2),FALSE),"")),AC22),AC22)</f>
        <v/>
      </c>
      <c r="AE22" s="102" t="str">
        <f>IF(AND(J22&lt;&gt;"",$G22="5"),J22,"")</f>
        <v/>
      </c>
      <c r="AF22" s="103" t="str">
        <f>IF(AND(J22&lt;&gt;"",$G22="5"),_xlfn.RANK.EQ(J22,$AE$6:$AE$89),"")</f>
        <v/>
      </c>
      <c r="AG22" s="103" t="str">
        <f>IF($G22="6",IF(IF(AF22&lt;&gt;"",IF(MAX(COUNTIF($AF$6:$AF$89,$AF$6:$AF$89))&gt;1,"x",""),"")&lt;&gt;"",AF22+1,""),IF(AE22=0,"",IF(IF(AF22&lt;&gt;"",IF(MAX(COUNTIF($AF$6:$AF$89,$AF$6:$AF$89))&gt;1,"x",""),"")&lt;&gt;"",AF22+1,"")))</f>
        <v/>
      </c>
      <c r="AH22" s="103" t="str">
        <f>IF(AF22&lt;&gt;"",IF($G22="3",IF(J22&lt;&gt;"",IF(AND(AF22&lt;=10,J22&gt;=$AE$92),HLOOKUP(AF22,Points_Table_Modified,IF(AO22&gt;=6,8,AO22+2),FALSE),0),""),IF(J22&lt;&gt;"",IF(AND(AF22&lt;=10,J22&gt;=$AE$92),HLOOKUP(AF22,Points_Table,IF(AO22&gt;=6,8,AO22+2),FALSE),0),"")),"")</f>
        <v/>
      </c>
      <c r="AI22" s="103" t="str">
        <f>IF(AG22&lt;&gt;"",AVERAGE(IF(AND($G22="3",AG22&lt;&gt;""),HLOOKUP(AG22,Points_Table_Modified,IF(AO22&gt;=6,8,AO22+2),FALSE),IF(AG22&lt;&gt;"",HLOOKUP(AG22,Points_Table,IF(AO22&gt;=6,8,AO22+2),FALSE),"")),AH22),AH22)</f>
        <v/>
      </c>
      <c r="AJ22" s="102" t="str">
        <f>IF(AND(J22&lt;&gt;"",$G22="6"),J22,"")</f>
        <v/>
      </c>
      <c r="AK22" s="103" t="str">
        <f>IF(AND(J22&lt;&gt;"",$G22="6"),_xlfn.RANK.EQ(J22,$AJ$6:$AJ$89),"")</f>
        <v/>
      </c>
      <c r="AL22" s="103" t="str">
        <f>IF(G22="6",IF(IF(AK22&lt;&gt;"",IF(MAX(COUNTIF($AK$6:$AK$89,$AK$6:$AK$89))&gt;1,"x",""),"")&lt;&gt;"",AK22+1,""),IF(AJ22=0,"",IF(IF(AK22&lt;&gt;"",IF(MAX(COUNTIF($AK$6:$AK$89,$AK$6:$AK$89))&gt;1,"x",""),"")&lt;&gt;"",AK22+1,"")))</f>
        <v/>
      </c>
      <c r="AM22" s="103" t="str">
        <f>IF(AK22&lt;&gt;"",IF($G22="3",IF(J22&lt;&gt;"",IF(AND(AK22&lt;=10,J22&gt;=$AJ$92),HLOOKUP(AK22,Points_Table_Modified,IF(AO22&gt;=6,8,AO22+2),FALSE),0),""),IF(J22&lt;&gt;"",IF(AND(AK22&lt;=10,J22&gt;=$AJ$92),HLOOKUP(AK22,Points_Table,IF(AO22&gt;=6,8,AO22+2),FALSE),0),"")),"")</f>
        <v/>
      </c>
      <c r="AN22" s="136" t="str">
        <f>IF(AL22&lt;&gt;"",AVERAGE(IF(AND($G22="3",AL22&lt;&gt;""),HLOOKUP(AL22,Points_Table_Modified,IF(AO22&gt;=6,8,AO22+2),FALSE),IF(AL22&lt;&gt;"",HLOOKUP(AL22,Points_Table,IF(AO22&gt;=6,8,AO22+2),FALSE),"")),AM22),AM22)</f>
        <v/>
      </c>
      <c r="AO22" s="55">
        <f>VLOOKUP($G22,Entries_D_Event,4,FALSE)</f>
        <v>10</v>
      </c>
      <c r="AP22" s="52" t="str">
        <f>CONCATENATE(AK22,AF22,AA22,V22,Q22,L22)</f>
        <v>3</v>
      </c>
      <c r="AQ22" s="118">
        <f>IF(AP22&lt;&gt;"",IF(AND($G22="3",J22&lt;&gt;""),10,IF(J22&lt;&gt;"",5,"")),"")</f>
        <v>10</v>
      </c>
      <c r="AR22" s="118">
        <f>_xlfn.NUMBERVALUE(IF(AP22&lt;&gt;"",CONCATENATE(AN22,AI22,AD22,Y22,T22,O22),""))</f>
        <v>36</v>
      </c>
      <c r="AS22" s="56">
        <f>IFERROR(AQ22+AR22,0)</f>
        <v>46</v>
      </c>
      <c r="AT22" s="90">
        <v>563</v>
      </c>
      <c r="AU22" s="54" t="str">
        <f>IF(AND(AT22&lt;&gt;"",$G22="1"),AT22,"")</f>
        <v/>
      </c>
      <c r="AV22" s="52" t="str">
        <f>IF(AND(AT22&lt;&gt;"",$G22="1"),_xlfn.RANK.EQ(AT22,$AU$6:$AU$89),"")</f>
        <v/>
      </c>
      <c r="AW22" s="52" t="str">
        <f>IF(IF(AV22&lt;&gt;"",IF(MAX(COUNTIF($AV$6:$AV$89,$AV$6:$AV$89))&gt;1,"x",""),"")&lt;&gt;"",AV22+1,"")</f>
        <v/>
      </c>
      <c r="AX22" s="52" t="str">
        <f>IF(AV22&lt;&gt;"",IF($G22="3",IF(AT22&lt;&gt;"",IF(AND(AV22&lt;=10,AT22&gt;=$AU$92),HLOOKUP(AV22,Points_Table_Modified,IF(BY22&gt;=6,8,BY22+2),FALSE),0),""),IF(AT22&lt;&gt;"",IF(AND(AV22&lt;=10,AT22&gt;=$AU$92),HLOOKUP(AV22,Points_Table,IF(BY22&gt;=6,8,BY22+2),FALSE),0),"")),"")</f>
        <v/>
      </c>
      <c r="AY22" s="53" t="str">
        <f>IF(AW22&lt;&gt;"",AVERAGE(IF(AND($G22="3",AW22&lt;&gt;""),HLOOKUP(AW22,Points_Table_Modified,IF(BY22&gt;=6,8,BY22+2),FALSE),IF(AW22&lt;&gt;"",HLOOKUP(AW22,Points_Table,IF(BY22&gt;=6,8,BY22+2),FALSE),"")),AX22),AX22)</f>
        <v/>
      </c>
      <c r="AZ22" s="51" t="str">
        <f>IF(AND($G22="2",AT22&lt;&gt;""),AT22,"")</f>
        <v/>
      </c>
      <c r="BA22" s="52" t="str">
        <f>IF(AND(AT22&lt;&gt;"",$G22="2"),_xlfn.RANK.EQ(AT22,$AZ$6:$AZ$89),"")</f>
        <v/>
      </c>
      <c r="BB22" s="52" t="str">
        <f>IF(IF(BA22&lt;&gt;"",IF(MAX(COUNTIF($BA$6:$BA$89,$BA$6:$BA$89))&gt;1,"x",""),"")&lt;&gt;"",BA22+1,"")</f>
        <v/>
      </c>
      <c r="BC22" s="54" t="str">
        <f>IF(BA22&lt;&gt;"",IF($G22="3",IF(AT22&lt;&gt;"",IF(AND(BA22&lt;=10,AT22&gt;=$AZ$92),HLOOKUP(BA22,Points_Table_Modified,IF(BY22&gt;=6,8,BY22+2),FALSE),0),""),IF(AT22&lt;&gt;"",IF(AND(BA22&lt;=10,AT22&gt;=$AZ$92),HLOOKUP(BA22,Points_Table,IF(BY22&gt;=6,8,BY22+2),FALSE),0),"")),"")</f>
        <v/>
      </c>
      <c r="BD22" s="53" t="str">
        <f>IF(BB22&lt;&gt;"",AVERAGE(IF(AND($G22="3",BB22&lt;&gt;""),HLOOKUP(BB22,Points_Table_Modified,IF(BY22&gt;=6,8,BY22+2),FALSE),IF(BB22&lt;&gt;"",HLOOKUP(BB22,Points_Table,IF(BY22&gt;=6,8,BY22+2),FALSE),"")),BC22),BC22)</f>
        <v/>
      </c>
      <c r="BE22" s="51">
        <f>IF(AND($G22="3",AT22&lt;&gt;""),AT22,"")</f>
        <v>563</v>
      </c>
      <c r="BF22" s="52">
        <f>IF(AND(AT22&lt;&gt;"",$G22="3"),_xlfn.RANK.EQ(AT22,$BE$6:$BE$89),"")</f>
        <v>1</v>
      </c>
      <c r="BG22" s="52">
        <f>IF(IF(BF22&lt;&gt;"",IF(MAX(COUNTIF($BF$6:$BF$89,$BF$6:$BF$89))&gt;1,"x",""),"")&lt;&gt;"",BF22+1,"")</f>
        <v>2</v>
      </c>
      <c r="BH22" s="52">
        <f>IF(BF22&lt;&gt;"",IF($G22="3",IF(AT22&lt;&gt;"",IF(AND(BF22&lt;=20,AT22&gt;=$BE$92),HLOOKUP(BF22,Points_Table_Modified,IF(BY22&gt;=6,8,BY22+2),FALSE),0),""),IF(AT22&lt;&gt;"",IF(AND(BF22&lt;=10,AT22&gt;=$BE$92),HLOOKUP(BF22,Points_Table,IF(BY22&gt;=6,8,BY22+2),FALSE),0),"")),"")</f>
        <v>50</v>
      </c>
      <c r="BI22" s="53">
        <f>IF(BG22&lt;&gt;"",AVERAGE(IF(AND($G22="3",BG22&lt;&gt;""),HLOOKUP(BG22,Points_Table_Modified,IF(BY22&gt;=6,8,BY22+2),FALSE),IF(BG22&lt;&gt;"",HLOOKUP(BG22,Points_Table,IF(BY22&gt;=6,8,BY22+2),FALSE),"")),BH22),BH22)</f>
        <v>46.5</v>
      </c>
      <c r="BJ22" s="51" t="str">
        <f>IF(AND($G22="4",AT22&lt;&gt;""),AT22,"")</f>
        <v/>
      </c>
      <c r="BK22" s="52" t="str">
        <f>IF(AND(AT22&lt;&gt;"",G22="4"),_xlfn.RANK.EQ(AT22,$BJ$6:$BJ$89),"")</f>
        <v/>
      </c>
      <c r="BL22" s="52" t="str">
        <f>IF(IF(BK22&lt;&gt;"",IF(MAX(COUNTIF($BK$6:$BK$89,$BK$6:$BK$89))&gt;1,"x",""),"")&lt;&gt;"",BK22+1,"")</f>
        <v/>
      </c>
      <c r="BM22" s="52" t="str">
        <f>IF(BK22&lt;&gt;"",IF($G22="3",IF(AT22&lt;&gt;"",IF(AND(BK22&lt;=10,AT22&gt;=$BJ$92),HLOOKUP(BK22,Points_Table_Modified,IF(BY22&gt;=6,8,BY22+2),FALSE),0),""),IF(AT22&lt;&gt;"",IF(AND(BK22&lt;=10,AT22&gt;=$BJ$92),HLOOKUP(BK22,Points_Table,IF(BY22&gt;=6,8,BY22+2),FALSE),0),"")),"")</f>
        <v/>
      </c>
      <c r="BN22" s="53" t="str">
        <f>IF(BL22&lt;&gt;"",AVERAGE(IF(AND($G22="3",BL22&lt;&gt;""),HLOOKUP(BL22,Points_Table_Modified,IF(BY22&gt;=6,8,BY22+2),FALSE),IF(BL22&lt;&gt;"",HLOOKUP(BL22,Points_Table,IF(BY22&gt;=6,8,BY22+2),FALSE),"")),BM22),BM22)</f>
        <v/>
      </c>
      <c r="BO22" s="51" t="str">
        <f>IF(AND($G22="5",AT22&lt;&gt;""),AT22,"")</f>
        <v/>
      </c>
      <c r="BP22" s="52" t="str">
        <f>IF(AND(AT22&lt;&gt;"",$G22="5"),_xlfn.RANK.EQ(AT22,$BO$6:$BO$89),"")</f>
        <v/>
      </c>
      <c r="BQ22" s="52" t="str">
        <f>IF(IF(BP22&lt;&gt;"",IF(MAX(COUNTIF($BP$6:$BP$89,$BP$6:$BP$89))&gt;1,"x",""),"")&lt;&gt;"",BP22+1,"")</f>
        <v/>
      </c>
      <c r="BR22" s="52" t="str">
        <f>IF(BP22&lt;&gt;"",IF($G22="3",IF(AT22&lt;&gt;"",IF(AND(BP22&lt;=10,AT22&gt;=$BO$92),HLOOKUP(BP22,Points_Table_Modified,IF(BY22&gt;=6,8,BY22+2),FALSE),0),""),IF(AT22&lt;&gt;"",IF(AND(BP22&lt;=10,AT22&gt;=$BO$92),HLOOKUP(BP22,Points_Table,IF(BY22&gt;=6,8,BY22+2),FALSE),0),"")),"")</f>
        <v/>
      </c>
      <c r="BS22" s="53" t="str">
        <f>IF(BQ22&lt;&gt;"",AVERAGE(IF(AND($G22="3",BQ22&lt;&gt;""),HLOOKUP(BQ22,Points_Table_Modified,IF(BY22&gt;=6,8,BY22+2),FALSE),IF(BQ22&lt;&gt;"",HLOOKUP(BQ22,Points_Table,IF(BY22&gt;=6,8,BY22+2),FALSE),"")),BR22),BR22)</f>
        <v/>
      </c>
      <c r="BT22" s="51" t="str">
        <f>IF(AND($G22="6",AT22&lt;&gt;""),AT22,"")</f>
        <v/>
      </c>
      <c r="BU22" s="52" t="str">
        <f>IF(AND(AT22&lt;&gt;"",$G22="6"),_xlfn.RANK.EQ(AT22,$BT$6:$BT$89),"")</f>
        <v/>
      </c>
      <c r="BV22" s="52" t="str">
        <f>IF(IF(BU22&lt;&gt;"",IF(MAX(COUNTIF($BU$6:$BU$89,$BU$6:$BU$89))&gt;1,"x",""),"")&lt;&gt;"",BU22+1,"")</f>
        <v/>
      </c>
      <c r="BW22" s="52" t="str">
        <f>IF(BU22&lt;&gt;"",IF($G22="3",IF(AT22&lt;&gt;"",IF(AND(BU22&lt;=10,AT22&gt;=$BT$92),HLOOKUP(BU22,Points_Table_Modified,IF(BY22&gt;=6,8,BY22+2),FALSE),0),""),IF(AT22&lt;&gt;"",IF(AND(BU22&lt;=10,AT22&gt;=$BT$92),HLOOKUP(BU22,Points_Table,IF(BY22&gt;=6,8,BY22+2),FALSE),0),"")),"")</f>
        <v/>
      </c>
      <c r="BX22" s="53" t="str">
        <f>IF(BV22&lt;&gt;"",AVERAGE(IF(AND($G22="3",BV22&lt;&gt;""),HLOOKUP(BV22,Points_Table_Modified,IF(BY22&gt;=6,8,BY22+2),FALSE),IF(BV22&lt;&gt;"",HLOOKUP(BV22,Points_Table,IF(BY22&gt;=6,8,BY22+2),FALSE),"")),BW22),BW22)</f>
        <v/>
      </c>
      <c r="BY22" s="55">
        <f>VLOOKUP($G22,Entries_D_Event,5,FALSE)</f>
        <v>12</v>
      </c>
      <c r="BZ22" s="52" t="str">
        <f>CONCATENATE(BU22,BP22,BK22,BF22,BA22,AV22)</f>
        <v>1</v>
      </c>
      <c r="CA22" s="118">
        <f>IF(BZ22&lt;&gt;"",IF(AND($G22="3",AT22&lt;&gt;""),10,IF(AT22&lt;&gt;"",5,"")),"")</f>
        <v>10</v>
      </c>
      <c r="CB22" s="118">
        <f>_xlfn.NUMBERVALUE(IF(BZ22&lt;&gt;"",CONCATENATE(BX22,BS22,BN22,BI22,BD22,AY22),""))</f>
        <v>46.5</v>
      </c>
      <c r="CC22" s="56">
        <f>IFERROR(CA22+CB22,0)</f>
        <v>56.5</v>
      </c>
      <c r="CD22" s="90">
        <v>366</v>
      </c>
      <c r="CE22" s="54" t="str">
        <f>IF(AND($G22="1",CD22&lt;&gt;""),CD22,"")</f>
        <v/>
      </c>
      <c r="CF22" s="52" t="str">
        <f>IF(AND(CD22&lt;&gt;"",$G22="1"),_xlfn.RANK.EQ(CD22,$CE$6:$CE$89),"")</f>
        <v/>
      </c>
      <c r="CG22" s="52" t="str">
        <f>IF(IF(CF22&lt;&gt;"",IF(MAX(COUNTIF($CF$6:$CF$89,$CF$6:$CF$89))&gt;1,"x",""),"")&lt;&gt;"",CF22+1,"")</f>
        <v/>
      </c>
      <c r="CH22" s="52" t="str">
        <f>IF(CF22&lt;&gt;"",IF($G22="3",IF(CD22&lt;&gt;"",IF(AND(CF22&lt;=10,CD22&gt;=$CE$92),HLOOKUP(CF22,Points_Table_Modified,IF(DI22&gt;=6,8,DI22+2),FALSE),0),""),IF(CD22&lt;&gt;"",IF(AND(CF22&lt;=10,CD22&gt;=$CE$92),HLOOKUP(CF22,Points_Table,IF(DI22&gt;=6,8,DI22+2),FALSE),0),"")),"")</f>
        <v/>
      </c>
      <c r="CI22" s="53" t="str">
        <f>IF(CG22&lt;&gt;"",AVERAGE(IF(AND($G22="3",CG22&lt;&gt;""),HLOOKUP(CG22,Points_Table_Modified,IF(DI22&gt;=6,8,DI22+2),FALSE),IF(CG22&lt;&gt;"",HLOOKUP(CG22,Points_Table,IF(DI22&gt;=6,8,DI22+2),FALSE),"")),CH22),CH22)</f>
        <v/>
      </c>
      <c r="CJ22" s="51" t="str">
        <f>IF(AND($G22="2",CD22&lt;&gt;""),CD22,"")</f>
        <v/>
      </c>
      <c r="CK22" s="52" t="str">
        <f>IF(AND(CD22&lt;&gt;"",$G22="2"),_xlfn.RANK.EQ(CD22,$CJ$6:$CJ$89),"")</f>
        <v/>
      </c>
      <c r="CL22" s="52" t="str">
        <f>IF(IF(CK22&lt;&gt;"",IF(MAX(COUNTIF($CK$6:$CK$89,$CK$6:$CK$89))&gt;1,"x",""),"")&lt;&gt;"",CK22+1,"")</f>
        <v/>
      </c>
      <c r="CM22" s="54" t="str">
        <f>IF(CK22&lt;&gt;"",IF($G22="3",IF(CD22&lt;&gt;"",IF(AND(CK22&lt;=10,CD22&gt;=$CJ$92),HLOOKUP(CK22,Points_Table_Modified,IF(DI22&gt;=6,8,DI22+2),FALSE),0),""),IF(CD22&lt;&gt;"",IF(AND(CK22&lt;=10,CD22&gt;=$CJ$92),HLOOKUP(CK22,Points_Table,IF(DI22&gt;=6,8,DI22+2),FALSE),0),"")),"")</f>
        <v/>
      </c>
      <c r="CN22" s="53" t="str">
        <f>IF(CL22&lt;&gt;"",AVERAGE(IF(AND($G22="3",CL22&lt;&gt;""),HLOOKUP(CL22,Points_Table_Modified,IF(DI22&gt;=6,8,DI22+2),FALSE),IF(CL22&lt;&gt;"",HLOOKUP(CL22,Points_Table,IF(DI22&gt;=6,8,DI22+2),FALSE),"")),CM22),CM22)</f>
        <v/>
      </c>
      <c r="CO22" s="51">
        <f>IF(AND($G22="3",CD22&lt;&gt;""),CD22,"")</f>
        <v>366</v>
      </c>
      <c r="CP22" s="52">
        <f>IF(AND(CD22&lt;&gt;"",$G22="3"),_xlfn.RANK.EQ(CD22,$CO$6:$CO$89),"")</f>
        <v>2</v>
      </c>
      <c r="CQ22" s="52" t="str">
        <f>IF(IF(CP22&lt;&gt;"",IF(MAX(COUNTIF($CP22:$CP$89,$CP$6:$CP$89))&gt;1,"x",""),"")&lt;&gt;"",CP22+1,"")</f>
        <v/>
      </c>
      <c r="CR22" s="52">
        <f>IF(CP22&lt;&gt;"",IF($G22="3",IF(CD22&lt;&gt;"",IF(AND(CP22&lt;=20,CD22&gt;=$CO$92),HLOOKUP(CP22,Points_Table_Modified,IF(DI22&gt;=6,8,DI22+2),FALSE),0),""),IF(CD22&lt;&gt;"",IF(AND(CP22&lt;=10,CD22&gt;=$CO$92),HLOOKUP(CP22,Points_Table,IF(DI22&gt;=6,8,DI22+2),FALSE),0),"")),"")</f>
        <v>43</v>
      </c>
      <c r="CS22" s="53">
        <f>IF(CQ22&lt;&gt;"",AVERAGE(IF(AND($G22="3",CQ22&lt;&gt;""),HLOOKUP(CQ22,Points_Table_Modified,IF(DI22&gt;=6,8,DI22+2),FALSE),IF(CQ22&lt;&gt;"",HLOOKUP(CQ22,Points_Table,IF(DI22&gt;=6,8,DI22+2),FALSE),"")),CR22),CR22)</f>
        <v>43</v>
      </c>
      <c r="CT22" s="51" t="str">
        <f>IF(AND($G22="4",CD22&lt;&gt;""),CD22,"")</f>
        <v/>
      </c>
      <c r="CU22" s="52" t="str">
        <f>IF(AND(CD22&lt;&gt;"",G22="4"),_xlfn.RANK.EQ(CD22,$CT$6:$CT$89),"")</f>
        <v/>
      </c>
      <c r="CV22" s="52" t="str">
        <f>IF(IF(CU22&lt;&gt;"",IF(MAX(COUNTIF($CU$6:$CU$89,$CU$6:$CU$89))&gt;1,"x",""),"")&lt;&gt;"",CU22+1,"")</f>
        <v/>
      </c>
      <c r="CW22" s="52" t="str">
        <f>IF(CU22&lt;&gt;"",IF($G22="3",IF(CD22&lt;&gt;"",IF(AND(CU22&lt;=10,CD22&gt;=$CT$92),HLOOKUP(CU22,Points_Table_Modified,IF(DI22&gt;=6,8,DI22+2),FALSE),0),""),IF(CD22&lt;&gt;"",IF(AND(CU22&lt;=10,CD22&gt;=$CT$92),HLOOKUP(CU22,Points_Table,IF(DI22&gt;=6,8,DI22+2),FALSE),0),"")),"")</f>
        <v/>
      </c>
      <c r="CX22" s="53" t="str">
        <f>IF(CV22&lt;&gt;"",AVERAGE(IF(AND($G22="3",CV22&lt;&gt;""),HLOOKUP(CV22,Points_Table_Modified,IF(DI22&gt;=6,8,DI22+2),FALSE),IF(CV22&lt;&gt;"",HLOOKUP(CV22,Points_Table,IF(DI22&gt;=6,8,DI22+2),FALSE),"")),CW22),CW22)</f>
        <v/>
      </c>
      <c r="CY22" s="51" t="str">
        <f>IF(AND($G22="5",CD22&lt;&gt;""),CD22,"")</f>
        <v/>
      </c>
      <c r="CZ22" s="52" t="str">
        <f>IF(AND(CD22&lt;&gt;"",$G22="5"),_xlfn.RANK.EQ(CD22,$CY$6:$CY$89),"")</f>
        <v/>
      </c>
      <c r="DA22" s="52" t="str">
        <f>IF(IF(CZ22&lt;&gt;"",IF(MAX(COUNTIF($CZ$6:$CZ$89,$CZ$6:$CZ$89))&gt;1,"x",""),"")&lt;&gt;"",CZ22+1,"")</f>
        <v/>
      </c>
      <c r="DB22" s="52" t="str">
        <f>IF(CZ22&lt;&gt;"",IF($G22="3",IF(CD22&lt;&gt;"",IF(AND(CZ22&lt;=10,CD22&gt;=$CY$92),HLOOKUP(CZ22,Points_Table_Modified,IF(DI22&gt;=6,8,DI22+2),FALSE),0),""),IF(CD22&lt;&gt;"",IF(AND(CZ22&lt;=10,CD22&gt;=$CY$92),HLOOKUP(CZ22,Points_Table,IF(DI22&gt;=6,8,DI22+2),FALSE),0),"")),"")</f>
        <v/>
      </c>
      <c r="DC22" s="53" t="str">
        <f>IF(DA22&lt;&gt;"",AVERAGE(IF(AND($G22="3",DA22&lt;&gt;""),HLOOKUP(DA22,Points_Table_Modified,IF(DI22&gt;=6,8,DI22+2),FALSE),IF(DA22&lt;&gt;"",HLOOKUP(DA22,Points_Table,IF(DI22&gt;=6,8,DI22+2),FALSE),"")),DB22),DB22)</f>
        <v/>
      </c>
      <c r="DD22" s="51" t="str">
        <f>IF(AND($G22="6",CD22&lt;&gt;""),CD22,"")</f>
        <v/>
      </c>
      <c r="DE22" s="52" t="str">
        <f>IF(AND(CD22&lt;&gt;"",$G22="6"),_xlfn.RANK.EQ(CD22,$DD$6:$DD$89),"")</f>
        <v/>
      </c>
      <c r="DF22" s="52" t="str">
        <f>IF(IF(DE22&lt;&gt;"",IF(MAX(COUNTIF($DE$6:$DE$89,$DE$6:$DE$89))&gt;1,"x",""),"")&lt;&gt;"",DE22+1,"")</f>
        <v/>
      </c>
      <c r="DG22" s="52" t="str">
        <f>IF(DE22&lt;&gt;"",IF($G22="3",IF(CD22&lt;&gt;"",IF(AND(DE22&lt;=10,CD22&gt;=$DD$92),HLOOKUP(DE22,Points_Table_Modified,IF(DI22&gt;=6,8,DI22+2),FALSE),0),""),IF(CD22&lt;&gt;"",IF(AND(DE22&lt;=10,CD22&gt;=$DD$92),HLOOKUP(DE22,Points_Table,IF(DI22&gt;=6,8,DI22+2),FALSE),0),"")),"")</f>
        <v/>
      </c>
      <c r="DH22" s="53" t="str">
        <f>IF(DF22&lt;&gt;"",AVERAGE(IF(AND($G22="3",DF22&lt;&gt;""),HLOOKUP(DF22,Points_Table_Modified,IF(DI22&gt;=6,8,DI22+2),FALSE),IF(DF22&lt;&gt;"",HLOOKUP(DF22,Points_Table,IF(DI22&gt;=6,8,DI22+2),FALSE),"")),DG22),DG22)</f>
        <v/>
      </c>
      <c r="DI22" s="55">
        <f>VLOOKUP($G22,Entries_D_Event,6,FALSE)</f>
        <v>12</v>
      </c>
      <c r="DJ22" s="52" t="str">
        <f>CONCATENATE(DE22,CZ22,CU22,CP22,CK22,CF22)</f>
        <v>2</v>
      </c>
      <c r="DK22" s="52">
        <f>IF(DJ22&lt;&gt;"",IF(AND($G22="3",CD22&lt;&gt;""),10,IF(CD22&lt;&gt;"",5,"")),"")</f>
        <v>10</v>
      </c>
      <c r="DL22" s="118">
        <f>_xlfn.NUMBERVALUE(IF(DJ22&lt;&gt;"",CONCATENATE(DH22,DC22,CX22,CS22,CN22,CI22),""))</f>
        <v>43</v>
      </c>
      <c r="DM22" s="56">
        <f>IFERROR(DK22+DL22,0)</f>
        <v>53</v>
      </c>
      <c r="DN22" s="90">
        <v>401</v>
      </c>
      <c r="DO22" s="52" t="str">
        <f>IF(AND($G22="1",DN22&lt;&gt;""),DN22,"")</f>
        <v/>
      </c>
      <c r="DP22" s="52" t="str">
        <f>IF(AND(DN22&lt;&gt;"",$G22="1"),_xlfn.RANK.EQ(DN22,$DO$6:$DO$89),"")</f>
        <v/>
      </c>
      <c r="DQ22" s="52" t="str">
        <f>IF(IF(DP22&lt;&gt;"",IF(MAX(COUNTIF($DP$6:$DP$89,$DP$6:$DP$89))&gt;1,"x",""),"")&lt;&gt;"",DP22+1,"")</f>
        <v/>
      </c>
      <c r="DR22" s="52" t="str">
        <f>IF(DP22&lt;&gt;"",IF($G22="3",IF(DN22&lt;&gt;"",IF(AND(DP22&lt;=10,DN22&gt;=$DO$92),HLOOKUP(DP22,Points_Table_Modified,IF(ES22&gt;=6,8,ES22+2),FALSE),0),""),IF(DN22&lt;&gt;"",IF(AND(DP22&lt;=10,DN22&gt;=$DO$92),HLOOKUP(DP22,Points_Table,IF(ES22&gt;=6,8,ES22+2),FALSE),0),"")),"")</f>
        <v/>
      </c>
      <c r="DS22" s="53" t="str">
        <f>IF(DQ22&lt;&gt;"",AVERAGE(IF(AND($G22="3",DQ22&lt;&gt;""),HLOOKUP(DQ22,Points_Table_Modified,IF(ES22&gt;=6,8,ES22+2),FALSE),IF(DQ22&lt;&gt;"",HLOOKUP(DQ22,Points_Table,IF(ES22&gt;=6,8,ES22+2),FALSE),"")),DR22),DR22)</f>
        <v/>
      </c>
      <c r="DT22" s="51" t="str">
        <f>IF(AND($G22="2",DN22&lt;&gt;""),DN22,"")</f>
        <v/>
      </c>
      <c r="DU22" s="52" t="str">
        <f>IF(AND(DN22&lt;&gt;"",$G22="2"),_xlfn.RANK.EQ(DN22,$DT$6:$DT$89),"")</f>
        <v/>
      </c>
      <c r="DV22" s="52" t="str">
        <f>IF(IF(DU22&lt;&gt;"",IF(MAX(COUNTIF($DU$6:$DU$89,$DU$6:$DU$89))&gt;1,"x",""),"")&lt;&gt;"",DU22+1,"")</f>
        <v/>
      </c>
      <c r="DW22" s="54" t="str">
        <f>IF(DU22&lt;&gt;"",IF($G22="3",IF(DN22&lt;&gt;"",IF(AND(DU22&lt;=10,DN22&gt;=$DT$92),HLOOKUP(DU22,Points_Table_Modified,IF(ES22&gt;=6,8,ES22+2),FALSE),0),""),IF(DN22&lt;&gt;"",IF(AND(DU22&lt;=10,DN22&gt;=$DT$92),HLOOKUP(DU22,Points_Table,IF(ES22&gt;=6,8,ES22+2),FALSE),0),"")),"")</f>
        <v/>
      </c>
      <c r="DX22" s="53" t="str">
        <f>IF(DV22&lt;&gt;"",AVERAGE(IF(AND($G22="3",DV22&lt;&gt;""),HLOOKUP(DV22,Points_Table_Modified,IF(ES22&gt;=6,8,ES22+2),FALSE),IF(DV22&lt;&gt;"",HLOOKUP(DV22,Points_Table,IF(ES22&gt;=6,8,ES22+2),FALSE),"")),DW22),DW22)</f>
        <v/>
      </c>
      <c r="DY22" s="51">
        <f>IF(AND($G22="3",DN22&lt;&gt;""),DN22,"")</f>
        <v>401</v>
      </c>
      <c r="DZ22" s="52">
        <f>IF(AND(DN22&lt;&gt;"",$G22="3"),_xlfn.RANK.EQ(DN22,$DY$6:$DY$89),"")</f>
        <v>4</v>
      </c>
      <c r="EA22" s="52" t="str">
        <f>IF(IF(DZ22&lt;&gt;"",IF(MAX(COUNTIF($DZ$6:$DZ$89,$DZ$6:$DZ$89))&gt;1,"x",""),"")&lt;&gt;"",DZ22+1,"")</f>
        <v/>
      </c>
      <c r="EB22" s="52">
        <f>IF(DZ22&lt;&gt;"",IF($G22="3",IF(DN22&lt;&gt;"",IF(AND(DZ22&lt;=20,DN22&gt;=$DY$92),HLOOKUP(DZ22,Points_Table_Modified,IF(ES22&gt;=6,8,ES22+2),FALSE),0),""),IF(DN22&lt;&gt;"",IF(AND(DZ22&lt;=10,DN22&gt;=$DY$92),HLOOKUP(DZ22,Points_Table,IF(ES22&gt;=6,8,ES22+2),FALSE),0),"")),"")</f>
        <v>33</v>
      </c>
      <c r="EC22" s="53">
        <f>IF(EA22&lt;&gt;"",AVERAGE(IF(AND($G22="3",EA22&lt;&gt;""),HLOOKUP(EA22,Points_Table_Modified,IF(ES22&gt;=6,8,ES22+2),FALSE),IF(EA22&lt;&gt;"",HLOOKUP(EA22,Points_Table,IF(ES22&gt;=6,8,ES22+2),FALSE),"")),EB22),EB22)</f>
        <v>33</v>
      </c>
      <c r="ED22" s="51" t="str">
        <f>IF(AND($G22="4",DN22&lt;&gt;""),DN22,"")</f>
        <v/>
      </c>
      <c r="EE22" s="52" t="str">
        <f>IF(AND(DN22&lt;&gt;"",G22="4"),_xlfn.RANK.EQ(DN22,$ED$6:$ED$89),"")</f>
        <v/>
      </c>
      <c r="EF22" s="52" t="str">
        <f>IF(IF(EE22&lt;&gt;"",IF(MAX(COUNTIF($EE$6:$EE$89,$EE$6:$EE$89))&gt;1,"x",""),"")&lt;&gt;"",EE22+1,"")</f>
        <v/>
      </c>
      <c r="EG22" s="52" t="str">
        <f>IF(EE22&lt;&gt;"",IF($G22="3",IF(DN22&lt;&gt;"",IF(AND(EE22&lt;=10,DN22&gt;=$ED$92),HLOOKUP(EE22,Points_Table_Modified,IF(ES22&gt;=6,8,ES22+2),FALSE),0),""),IF(DN22&lt;&gt;"",IF(AND(EE22&lt;=10,DN22&gt;=$ED$92),HLOOKUP(EE22,Points_Table,IF(ES22&gt;=6,8,ES22+2),FALSE),0),"")),"")</f>
        <v/>
      </c>
      <c r="EH22" s="53" t="str">
        <f>IF(EF22&lt;&gt;"",AVERAGE(IF(AND($G22="3",EF22&lt;&gt;""),HLOOKUP(EF22,Points_Table_Modified,IF(ES22&gt;=6,8,ES22+2),FALSE),IF(EF22&lt;&gt;"",HLOOKUP(EF22,Points_Table,IF(ES22&gt;=6,8,ES22+2),FALSE),"")),EG22),EG22)</f>
        <v/>
      </c>
      <c r="EI22" s="51" t="str">
        <f>IF(AND($G22="5",DN22&lt;&gt;""),DN22,"")</f>
        <v/>
      </c>
      <c r="EJ22" s="52" t="str">
        <f>IF(AND(DN22&lt;&gt;"",$G22="5"),_xlfn.RANK.EQ(DN22,$EI$6:$EI$89),"")</f>
        <v/>
      </c>
      <c r="EK22" s="52" t="str">
        <f>IF(IF(EJ22&lt;&gt;"",IF(MAX(COUNTIF($EJ$6:$EJ$89,$EJ$6:$EJ$89))&gt;1,"x",""),"")&lt;&gt;"",EJ22+1,"")</f>
        <v/>
      </c>
      <c r="EL22" s="52" t="str">
        <f>IF(EJ22&lt;&gt;"",IF($G22="3",IF(DN22&lt;&gt;"",IF(AND(EJ22&lt;=10,DN22&gt;=$EI$92),HLOOKUP(EJ22,Points_Table_Modified,IF(ES22&gt;=6,8,ES22+2),FALSE),0),""),IF(DN22&lt;&gt;"",IF(AND(EJ22&lt;=10,DN22&gt;=$EI$92),HLOOKUP(EJ22,Points_Table,IF(ES22&gt;=6,8,ES22+2),FALSE),0),"")),"")</f>
        <v/>
      </c>
      <c r="EM22" s="53" t="str">
        <f>IF(EK22&lt;&gt;"",AVERAGE(IF(AND($G22="3",EK22&lt;&gt;""),HLOOKUP(EK22,Points_Table_Modified,IF(ES22&gt;=6,8,ES22+2),FALSE),IF(EK22&lt;&gt;"",HLOOKUP(EK22,Points_Table,IF(ES22&gt;=6,8,ES22+2),FALSE),"")),EL22),EL22)</f>
        <v/>
      </c>
      <c r="EN22" s="51" t="str">
        <f>IF(AND($G22="6",DN22&lt;&gt;""),DN22,"")</f>
        <v/>
      </c>
      <c r="EO22" s="52" t="str">
        <f>IF(AND(DN22&lt;&gt;"",$G22="6"),_xlfn.RANK.EQ(DN22,$EN$6:$EN$89),"")</f>
        <v/>
      </c>
      <c r="EP22" s="52" t="str">
        <f>IF(IF(EO22&lt;&gt;"",IF(MAX(COUNTIF($EO$6:$EO$89,$EO$6:$EO$89))&gt;1,"x",""),"")&lt;&gt;"",EO22+1,"")</f>
        <v/>
      </c>
      <c r="EQ22" s="52" t="str">
        <f>IF(EO22&lt;&gt;"",IF($G22="3",IF(DN22&lt;&gt;"",IF(AND(EO22&lt;=10,DN22&gt;=$EN$92),HLOOKUP(EO22,Points_Table_Modified,IF(ES22&gt;=6,8,ES22+2),FALSE),0),""),IF(DN22&lt;&gt;"",IF(AND(EO22&lt;=10,DN22&gt;=$EN$92),HLOOKUP(EO22,Points_Table,IF(ES22&gt;=6,8,ES22+2),FALSE),0),"")),"")</f>
        <v/>
      </c>
      <c r="ER22" s="53" t="str">
        <f>IF(EP22&lt;&gt;"",AVERAGE(IF(AND($G22="3",EP22&lt;&gt;""),HLOOKUP(EP22,Points_Table_Modified,IF(ES22&gt;=6,8,ES22+2),FALSE),IF(EP22&lt;&gt;"",HLOOKUP(EP22,Points_Table,IF(ES22&gt;=6,8,ES22+2),FALSE),"")),EQ22),EQ22)</f>
        <v/>
      </c>
      <c r="ES22" s="57">
        <f>VLOOKUP($G22,Entries_D_Event,7,FALSE)</f>
        <v>9</v>
      </c>
      <c r="ET22" s="52" t="str">
        <f>CONCATENATE(EO22,EJ22,EE22,DZ22,DU22,DP22)</f>
        <v>4</v>
      </c>
      <c r="EU22" s="118">
        <f>IF(ET22&lt;&gt;"",IF(AND($G22="3",DN22&lt;&gt;""),10,IF(DN22&lt;&gt;"",5,"")),"")</f>
        <v>10</v>
      </c>
      <c r="EV22" s="118">
        <f>_xlfn.NUMBERVALUE(IF(ET22&lt;&gt;"",CONCATENATE(ER22,EM22,EH22,EC22,DX22,DS22),""))</f>
        <v>33</v>
      </c>
      <c r="EW22" s="56">
        <f>IFERROR(EU22+EV22,0)</f>
        <v>43</v>
      </c>
      <c r="EX22" s="90"/>
      <c r="EY22" s="52" t="str">
        <f>IF(AND($G22="1",EX22&lt;&gt;""),EX22,"")</f>
        <v/>
      </c>
      <c r="EZ22" s="52" t="str">
        <f>IF(AND(EX22&lt;&gt;"",$G22="1"),_xlfn.RANK.EQ(EX22,$EY$6:$EY$89),"")</f>
        <v/>
      </c>
      <c r="FA22" s="52" t="str">
        <f>IF(IF(EZ22&lt;&gt;"",IF(MAX(COUNTIF($EZ$6:$EZ$89,$EZ$6:$EZ$89))&gt;1,"x",""),"")&lt;&gt;"",EZ22+1,"")</f>
        <v/>
      </c>
      <c r="FB22" s="52" t="str">
        <f>IF(EZ22&lt;&gt;"",IF($G22="3",IF(EX22&lt;&gt;"",IF(AND(EZ22&lt;=10,EX22&gt;=$EY$92),HLOOKUP(EZ22,Points_Table_Modified,IF(GC22&gt;=6,8,GC22+2),FALSE),0),""),IF(EX22&lt;&gt;"",IF(AND(EZ22&lt;=10,EX22&gt;=$EY$92),HLOOKUP(EZ22,Points_Table,IF(GC22&gt;=6,8,GC22+2),FALSE),0),"")),"")</f>
        <v/>
      </c>
      <c r="FC22" s="56" t="str">
        <f>IF(FB22&gt;0,IF(FA22&lt;&gt;"",AVERAGE(IF(AND($G22="3",FA22&lt;&gt;""),HLOOKUP(FA22,Points_Table_Modified,IF(GC22&gt;=6,8,GC22+2),FALSE),IF(FA22&lt;&gt;"",HLOOKUP(FA22,Points_Table,IF(GC22&gt;=6,8,GC22+2),FALSE),"")),FB22),FB22),0)</f>
        <v/>
      </c>
      <c r="FD22" s="51" t="str">
        <f>IF(AND($G22="2",EX22&lt;&gt;""),EX22,"")</f>
        <v/>
      </c>
      <c r="FE22" s="52" t="str">
        <f>IF(AND(EX22&lt;&gt;"",$G22="2"),_xlfn.RANK.EQ(EX22,$FD$6:$FD$89),"")</f>
        <v/>
      </c>
      <c r="FF22" s="52" t="str">
        <f>IF(IF(FE22&lt;&gt;"",IF(MAX(COUNTIF($FE$6:$FE$89,$FE$6:$FE$89))&gt;1,"x",""),"")&lt;&gt;"",FE22+1,"")</f>
        <v/>
      </c>
      <c r="FG22" s="54" t="str">
        <f>IF(FE22&lt;&gt;"",IF($G22="3",IF(EX22&lt;&gt;"",IF(AND(FE22&lt;=10,EX22&gt;=$FD$92),HLOOKUP(FE22,Points_Table_Modified,IF(GC22&gt;=6,8,GC22+2),FALSE),0),""),IF(EX22&lt;&gt;"",IF(AND(FE22&lt;=10,EX22&gt;=$FD$92),HLOOKUP(FE22,Points_Table,IF(GC22&gt;=6,8,GC22+2),FALSE),0),"")),"")</f>
        <v/>
      </c>
      <c r="FH22" s="56" t="str">
        <f>IF(FG22&gt;0,IF(FF22&lt;&gt;"",AVERAGE(IF(AND($G22="3",FF22&lt;&gt;""),HLOOKUP(FF22,Points_Table_Modified,IF(GC22&gt;=6,8,GC22+2),FALSE),IF(FF22&lt;&gt;"",HLOOKUP(FF22,Points_Table,IF(GC22&gt;=6,8,GC22+2),FALSE),"")),FG22),FG22),0)</f>
        <v/>
      </c>
      <c r="FI22" s="51" t="str">
        <f>IF(AND($G22="3",EX22&lt;&gt;""),EX22,"")</f>
        <v/>
      </c>
      <c r="FJ22" s="52" t="str">
        <f>IF(AND(EX22&lt;&gt;"",$G22="3"),_xlfn.RANK.EQ(EX22,$FI$6:$FI$89),"")</f>
        <v/>
      </c>
      <c r="FK22" s="52" t="str">
        <f>IF(IF(FJ22&lt;&gt;"",IF(MAX(COUNTIF($FJ$6:$FJ$89,$FJ$6:$FJ$89))&gt;1,"x",""),"")&lt;&gt;"",FJ22+1,"")</f>
        <v/>
      </c>
      <c r="FL22" s="52" t="str">
        <f>IF(FJ22&lt;&gt;"",IF($G22="3",IF(EX22&lt;&gt;"",IF(AND(FJ22&lt;=20,EX22&gt;=$FI$92),HLOOKUP(FJ22,Points_Table_Modified,IF(GC22&gt;=6,8,GC22+2),FALSE),0),""),IF(EX22&lt;&gt;"",IF(AND(FJ22&lt;=10,EX22&gt;=$FI$92),HLOOKUP(FJ22,Points_Table,IF(GC22&gt;=6,8,GC22+2),FALSE),0),"")),"")</f>
        <v/>
      </c>
      <c r="FM22" s="56" t="str">
        <f>IF(FL22&gt;0,IF(FK22&lt;&gt;"",AVERAGE(IF(AND($G22="3",FK22&lt;&gt;""),HLOOKUP(FK22,Points_Table_Modified,IF(GC22&gt;=6,8,GC22+2),FALSE),IF(FK22&lt;&gt;"",HLOOKUP(FK22,Points_Table,IF(GC22&gt;=6,8,GC22+2),FALSE),"")),FL22),FL22),0)</f>
        <v/>
      </c>
      <c r="FN22" s="51" t="str">
        <f>IF(AND($G22="4",EX22&lt;&gt;""),EX22,"")</f>
        <v/>
      </c>
      <c r="FO22" s="52" t="str">
        <f>IF(AND(EX22&lt;&gt;"",G22="4"),_xlfn.RANK.EQ(EX22,$FN$6:$FN$89),"")</f>
        <v/>
      </c>
      <c r="FP22" s="52" t="str">
        <f>IF(IF(FO22&lt;&gt;"",IF(MAX(COUNTIF($FO$6:$FO$89,$FO$6:$FO$89))&gt;1,"x",""),"")&lt;&gt;"",FO22+1,"")</f>
        <v/>
      </c>
      <c r="FQ22" s="52" t="str">
        <f>IF(FO22&lt;&gt;"",IF($G22="3",IF(EX22&lt;&gt;"",IF(AND(FO22&lt;=10,EX22&gt;=$FN$92),HLOOKUP(FO22,Points_Table_Modified,IF(GC22&gt;=6,8,GC22+2),FALSE),0),""),IF(EX22&lt;&gt;"",IF(AND(FO22&lt;=10,EX22&gt;=$FN$92),HLOOKUP(FO22,Points_Table,IF(GC22&gt;=6,8,GC22+2),FALSE),0),"")),"")</f>
        <v/>
      </c>
      <c r="FR22" s="56" t="str">
        <f>IF(FQ22&gt;0,IF(FP22&lt;&gt;"",AVERAGE(IF(AND($G22="3",FP22&lt;&gt;""),HLOOKUP(FP22,Points_Table_Modified,IF(GC22&gt;=6,8,GC22+2),FALSE),IF(FP22&lt;&gt;"",HLOOKUP(FP22,Points_Table,IF(GC22&gt;=6,8,GC22+2),FALSE),"")),FQ22),FQ22),0)</f>
        <v/>
      </c>
      <c r="FS22" s="51" t="str">
        <f>IF(AND($G22="5",EX22&lt;&gt;""),EX22,"")</f>
        <v/>
      </c>
      <c r="FT22" s="52" t="str">
        <f>IF(AND(EX22&lt;&gt;"",$G22="5"),_xlfn.RANK.EQ(EX22,$FS$6:$FS$89),"")</f>
        <v/>
      </c>
      <c r="FU22" s="52" t="str">
        <f>IF(IF(FT22&lt;&gt;"",IF(MAX(COUNTIF($FT$6:$FT$89,$FT$6:$FT$89))&gt;1,"x",""),"")&lt;&gt;"",FT22+1,"")</f>
        <v/>
      </c>
      <c r="FV22" s="52" t="str">
        <f>IF(FT22&lt;&gt;"",IF($G22="3",IF(EX22&lt;&gt;"",IF(AND(FT22&lt;=10,EX22&gt;=$FS$92),HLOOKUP(FT22,Points_Table_Modified,IF(GC22&gt;=6,8,GC22+2),FALSE),0),""),IF(EX22&lt;&gt;"",IF(AND(FT22&lt;=10,EX22&gt;=$FS$92),HLOOKUP(FT22,Points_Table,IF(GC22&gt;=6,8,GC22+2),FALSE),0),"")),"")</f>
        <v/>
      </c>
      <c r="FW22" s="56" t="str">
        <f>IF(FV22&gt;0,IF(FU22&lt;&gt;"",AVERAGE(IF(AND($G22="3",FU22&lt;&gt;""),HLOOKUP(FU22,Points_Table_Modified,IF(GC22&gt;=6,8,GC22+2),FALSE),IF(FU22&lt;&gt;"",HLOOKUP(FU22,Points_Table,IF(GC22&gt;=6,8,GC22+2),FALSE),"")),FV22),FV22),0)</f>
        <v/>
      </c>
      <c r="FX22" s="51" t="str">
        <f>IF(AND($G22="6",EX22&lt;&gt;""),EX22,"")</f>
        <v/>
      </c>
      <c r="FY22" s="52" t="str">
        <f>IF(AND(EX22&lt;&gt;"",$G22="6"),_xlfn.RANK.EQ(EX22,$FX$6:$FX$89),"")</f>
        <v/>
      </c>
      <c r="FZ22" s="52" t="str">
        <f>IF(IF(FY22&lt;&gt;"",IF(MAX(COUNTIF($FY$6:$FY$89,$FY$6:$FY$89))&gt;1,"x",""),"")&lt;&gt;"",FY22+1,"")</f>
        <v/>
      </c>
      <c r="GA22" s="52" t="str">
        <f>IF(FY22&lt;&gt;"",IF($G22="3",IF(EX22&lt;&gt;"",IF(AND(FY22&lt;=10,EX22&gt;=$FX$92),HLOOKUP(FY22,Points_Table_Modified,IF(GC22&gt;=6,8,GC22+2),FALSE),0),""),IF(EX22&lt;&gt;"",IF(AND(FY22&lt;=10,EX22&gt;=$FX$92),HLOOKUP(FY22,Points_Table,IF(GC22&gt;=6,8,GC22+2),FALSE),0),"")),"")</f>
        <v/>
      </c>
      <c r="GB22" s="56" t="str">
        <f>IF(GA22&gt;0,IF(FZ22&lt;&gt;"",AVERAGE(IF(AND($G22="3",FZ22&lt;&gt;""),HLOOKUP(FZ22,Points_Table_Modified,IF(GC22&gt;=6,8,GC22+2),FALSE),IF(FZ22&lt;&gt;"",HLOOKUP(FZ22,Points_Table,IF(GC22&gt;=6,8,GC22+2),FALSE),"")),GA22),GA22),0)</f>
        <v/>
      </c>
      <c r="GC22" s="57">
        <f>VLOOKUP($G22,Entries_D_Event,8,FALSE)</f>
        <v>0</v>
      </c>
      <c r="GD22" s="52" t="str">
        <f>CONCATENATE(FY22,FT22,FO22,FJ22,FE22,EZ22)</f>
        <v/>
      </c>
      <c r="GE22" s="118" t="str">
        <f>IF(GD22&lt;&gt;"",IF(AND($G22="3",EX22&lt;&gt;""),10,IF(EX22&lt;&gt;"",5,"")),"")</f>
        <v/>
      </c>
      <c r="GF22" s="118">
        <f>_xlfn.NUMBERVALUE(IF(GD22&lt;&gt;"",CONCATENATE(GB22,FW22,FR22,FM22,FH22,FC22),""))</f>
        <v>0</v>
      </c>
      <c r="GG22" s="56">
        <f>IFERROR(GE22+GF22,0)</f>
        <v>0</v>
      </c>
      <c r="GH22" s="90"/>
      <c r="GI22" s="52" t="str">
        <f>IF(AND($G22="1",GH22&lt;&gt;""),GH22,"")</f>
        <v/>
      </c>
      <c r="GJ22" s="52" t="str">
        <f>IF(AND(GH22&lt;&gt;"",$G22="1"),_xlfn.RANK.EQ(GH22,$GI$6:$GI$89),"")</f>
        <v/>
      </c>
      <c r="GK22" s="52" t="str">
        <f>IF(IF(GJ22&lt;&gt;"",IF(MAX(COUNTIF($GJ$6:$GJ$89,$GJ$6:$GJ$89))&gt;1,"x",""),"")&lt;&gt;"",GJ22+1,"")</f>
        <v/>
      </c>
      <c r="GL22" s="52" t="str">
        <f>IF(GJ22&lt;&gt;"",IF($G22="3",IF(GH22&lt;&gt;"",IF(AND(GJ22&lt;=10,GH22&gt;=$GI$92),HLOOKUP(GJ22,Points_Table_Modified,IF(HM22&gt;=6,8,HM22+2),FALSE),0),""),IF(GH22&lt;&gt;"",IF(AND(GJ22&lt;=10,GH22&gt;=$GI$92),HLOOKUP(GJ22,Points_Table,IF(HM22&gt;=6,8,HM22+2),FALSE),0),"")),"")</f>
        <v/>
      </c>
      <c r="GM22" s="53" t="str">
        <f>IF(GK22&lt;&gt;"",AVERAGE(IF(AND($G22="3",GK22&lt;&gt;""),HLOOKUP(GK22,Points_Table_Modified,IF(HM22&gt;=6,8,HM22+2),FALSE),IF(GK22&lt;&gt;"",HLOOKUP(GK22,Points_Table,IF(HM22&gt;=6,8,HM22+2),FALSE),"")),GL22),GL22)</f>
        <v/>
      </c>
      <c r="GN22" s="51" t="str">
        <f>IF(AND($G22="2",GH22&lt;&gt;""),GH22,"")</f>
        <v/>
      </c>
      <c r="GO22" s="52" t="str">
        <f>IF(AND(GH22&lt;&gt;"",$G22="2"),_xlfn.RANK.EQ(GH22,$GN$6:$GN$89),"")</f>
        <v/>
      </c>
      <c r="GP22" s="52" t="str">
        <f>IF(IF(GO22&lt;&gt;"",IF(MAX(COUNTIF($GO$6:$GO$89,$GO$6:$GO$89))&gt;1,"x",""),"")&lt;&gt;"",GO22+1,"")</f>
        <v/>
      </c>
      <c r="GQ22" s="54" t="str">
        <f>IF(GO22&lt;&gt;"",IF($G22="3",IF(GH22&lt;&gt;"",IF(AND(GO22&lt;=10,GH22&gt;=$GN$92),HLOOKUP(GO22,Points_Table_Modified,IF(HM22&gt;=6,8,HM22+2),FALSE),0),""),IF(GH22&lt;&gt;"",IF(AND(GO22&lt;=10,GH22&gt;=$GN$92),HLOOKUP(GO22,Points_Table,IF(HM22&gt;=6,8,HM22+2),FALSE),0),"")),"")</f>
        <v/>
      </c>
      <c r="GR22" s="53" t="str">
        <f>IF(GP22&lt;&gt;"",AVERAGE(IF(AND($G22="3",GP22&lt;&gt;""),HLOOKUP(GP22,Points_Table_Modified,IF(HM22&gt;=6,8,HM22+2),FALSE),IF(GP22&lt;&gt;"",HLOOKUP(GP22,Points_Table,IF(HM22&gt;=6,8,HM22+2),FALSE),"")),GQ22),GQ22)</f>
        <v/>
      </c>
      <c r="GS22" s="51" t="str">
        <f>IF(AND($G22="3",GH22&lt;&gt;""),GH22,"")</f>
        <v/>
      </c>
      <c r="GT22" s="52" t="str">
        <f>IF(AND(GH22&lt;&gt;"",$G22="3"),_xlfn.RANK.EQ(GH22,$GS$6:$GS$89),"")</f>
        <v/>
      </c>
      <c r="GU22" s="52" t="str">
        <f>IF(IF(GT22&lt;&gt;"",IF(MAX(COUNTIF($GT$6:$GT$89,$GT$6:$GT$89))&gt;1,"x",""),"")&lt;&gt;"",GT22+1,"")</f>
        <v/>
      </c>
      <c r="GV22" s="52" t="str">
        <f>IF(GT22&lt;&gt;"",IF($G22="3",IF(GH22&lt;&gt;"",IF(AND(GT22&lt;=20,GH22&gt;=$GS$92),HLOOKUP(GT22,Points_Table_Modified,IF(HM22&gt;=6,8,HM22+2),FALSE),0),""),IF(GH22&lt;&gt;"",IF(AND(GT22&lt;=10,GH22&gt;=$GS$92),HLOOKUP(GT22,Points_Table,IF(HM22&gt;=6,8,HM22+2),FALSE),0),"")),"")</f>
        <v/>
      </c>
      <c r="GW22" s="53" t="str">
        <f>IF(GU22&lt;&gt;"",AVERAGE(IF(AND($G22="3",GU22&lt;&gt;""),HLOOKUP(GU22,Points_Table_Modified,IF(HM22&gt;=6,8,HM22+2),FALSE),IF(GU22&lt;&gt;"",HLOOKUP(GU22,Points_Table,IF(HM22&gt;=6,8,HM22+2),FALSE),"")),GV22),GV22)</f>
        <v/>
      </c>
      <c r="GX22" s="51" t="str">
        <f>IF(AND($G22="4",GH22&lt;&gt;""),GH22,"")</f>
        <v/>
      </c>
      <c r="GY22" s="52" t="str">
        <f>IF(AND($GH22&lt;&gt;"",G22="4"),_xlfn.RANK.EQ(GH22,$GX$6:$GX$89),"")</f>
        <v/>
      </c>
      <c r="GZ22" s="52" t="str">
        <f>IF(IF(GY22&lt;&gt;"",IF(MAX(COUNTIF($GY$6:$GY$89,$GY$6:$GY$89))&gt;1,"x",""),"")&lt;&gt;"",GY22+1,"")</f>
        <v/>
      </c>
      <c r="HA22" s="52" t="str">
        <f>IF(GY22&lt;&gt;"",IF($G22="3",IF(GH22&lt;&gt;"",IF(AND(GY22&lt;=10,GH22&gt;=$GX$92),HLOOKUP(GY22,Points_Table_Modified,IF(HM22&gt;=6,8,HM22+2),FALSE),0),""),IF(GH22&lt;&gt;"",IF(AND(GY22&lt;=10,GH22&gt;=$GX$92),HLOOKUP(GY22,Points_Table,IF(HM22&gt;=6,8,HM22+2),FALSE),0),"")),"")</f>
        <v/>
      </c>
      <c r="HB22" s="53" t="str">
        <f>IF(GZ22&lt;&gt;"",AVERAGE(IF(AND($G22="3",GZ22&lt;&gt;""),HLOOKUP(GZ22,Points_Table_Modified,IF(HM22&gt;=6,8,HM22+2),FALSE),IF(GZ22&lt;&gt;"",HLOOKUP(GZ22,Points_Table,IF(HM22&gt;=6,8,HM22+2),FALSE),"")),HA22),HA22)</f>
        <v/>
      </c>
      <c r="HC22" s="51" t="str">
        <f>IF(AND($G22="5",GH22&lt;&gt;""),GH22,"")</f>
        <v/>
      </c>
      <c r="HD22" s="52" t="str">
        <f>IF(AND(GH22&lt;&gt;"",$G22="5"),_xlfn.RANK.EQ(GH22,$HC$6:$HC$89),"")</f>
        <v/>
      </c>
      <c r="HE22" s="52" t="str">
        <f>IF(IF(HD22&lt;&gt;"",IF(MAX(COUNTIF($HD$6:$HD$89,$HD$6:$HD$89))&gt;1,"x",""),"")&lt;&gt;"",HD22+1,"")</f>
        <v/>
      </c>
      <c r="HF22" s="52" t="str">
        <f>IF(HD22&lt;&gt;"",IF($G22="3",IF(GH22&lt;&gt;"",IF(AND(HD22&lt;=10,GH22&gt;=$HC$92),HLOOKUP(HD22,Points_Table_Modified,IF(HM22&gt;=6,8,HM22+2),FALSE),0),""),IF(GH22&lt;&gt;"",IF(AND(HD22&lt;=10,GH22&gt;=$HC$92),HLOOKUP(HD22,Points_Table,IF(HM22&gt;=6,8,HM22+2),FALSE),0),"")),"")</f>
        <v/>
      </c>
      <c r="HG22" s="53" t="str">
        <f>IF(HE22&lt;&gt;"",AVERAGE(IF(AND($G22="3",HE22&lt;&gt;""),HLOOKUP(HE22,Points_Table_Modified,IF(HM22&gt;=6,8,HM22+2),FALSE),IF(HE22&lt;&gt;"",HLOOKUP(HE22,Points_Table,IF(HM22&gt;=6,8,HM22+2),FALSE),"")),HF22),HF22)</f>
        <v/>
      </c>
      <c r="HH22" s="51" t="str">
        <f>IF(AND($G22="6",GH22&lt;&gt;""),GH22,"")</f>
        <v/>
      </c>
      <c r="HI22" s="52" t="str">
        <f>IF(AND(GH22&lt;&gt;"",$G22="6"),_xlfn.RANK.EQ(GH22,$HH$6:$HH$89),"")</f>
        <v/>
      </c>
      <c r="HJ22" s="52" t="str">
        <f>IF(IF(HI22&lt;&gt;"",IF(MAX(COUNTIF($HI$6:$HI$89,$HI$6:$HI$89))&gt;1,"x",""),"")&lt;&gt;"",HI22+1,"")</f>
        <v/>
      </c>
      <c r="HK22" s="52" t="str">
        <f>IF(HI22&lt;&gt;"",IF($G22="3",IF(GH22&lt;&gt;"",IF(AND(HI22&lt;=10,GH22&gt;=$HH$92),HLOOKUP(HI22,Points_Table_Modified,IF(HM22&gt;=6,8,HM22+2),FALSE),0),""),IF(GH22&lt;&gt;"",IF(AND(HI22&lt;=10,GH22&gt;=$HH$92),HLOOKUP(HI22,Points_Table,IF(HM22&gt;=6,8,HM22+2),FALSE),0),"")),"")</f>
        <v/>
      </c>
      <c r="HL22" s="53" t="str">
        <f>IF(HJ22&lt;&gt;"",AVERAGE(IF(AND($G22="3",HJ22&lt;&gt;""),HLOOKUP(HJ22,Points_Table_Modified,IF(HM22&gt;=6,8,HM22+2),FALSE),IF(HJ22&lt;&gt;"",HLOOKUP(HJ22,Points_Table,IF(HM22&gt;=6,8,HM22+2),FALSE),"")),HK22),HK22)</f>
        <v/>
      </c>
      <c r="HM22" s="57">
        <f>VLOOKUP($G22,Entries_D_Event,9,FALSE)</f>
        <v>0</v>
      </c>
      <c r="HN22" s="52" t="str">
        <f>CONCATENATE(HI22,HD22,GY22,GT22,GO22,GJ22)</f>
        <v/>
      </c>
      <c r="HO22" s="118" t="str">
        <f>IF(HN22&lt;&gt;"",IF(AND($G22="3",GH22&lt;&gt;""),10,IF(GH22&lt;&gt;"",5,"")),"")</f>
        <v/>
      </c>
      <c r="HP22" s="118">
        <f>_xlfn.NUMBERVALUE(IF(HN22&lt;&gt;"",CONCATENATE(HL22,HG22,HB22,GW22,GR22,GM22),""))</f>
        <v>0</v>
      </c>
      <c r="HQ22" s="56">
        <f>IFERROR(HO22+HP22,0)</f>
        <v>0</v>
      </c>
      <c r="HR22" s="90"/>
      <c r="HS22" s="52" t="str">
        <f>IF(AND($G22="1",HR22&lt;&gt;""),HR22,"")</f>
        <v/>
      </c>
      <c r="HT22" s="52" t="str">
        <f>IF(AND(HR22&lt;&gt;"",$G22="1"),_xlfn.RANK.EQ(HR22,$HS$6:$HS$89),"")</f>
        <v/>
      </c>
      <c r="HU22" s="52" t="str">
        <f>IF(IF(HT22&lt;&gt;"",IF(MAX(COUNTIF($HT$6:$HT$89,$HT$6:$HT$89))&gt;1,"x",""),"")&lt;&gt;"",HT22+1,"")</f>
        <v/>
      </c>
      <c r="HV22" s="52" t="str">
        <f>IF(HT22&lt;&gt;"",IF($G22="3",IF(HR22&lt;&gt;"",IF(AND(HT22&lt;=10,HR22&gt;=$HS$92),HLOOKUP(HT22,Points_Table_Modified,IF(IW22&gt;=6,8,IW22+2),FALSE),0),""),IF(HR22&lt;&gt;"",IF(AND(HT22&lt;=10,HR22&gt;=$HS$92),HLOOKUP(HT22,Points_Table,IF(IW22&gt;=6,8,IW22+2),FALSE),0),"")),"")</f>
        <v/>
      </c>
      <c r="HW22" s="53" t="str">
        <f>IF(HU22&lt;&gt;"",AVERAGE(IF(AND($G22="3",HU22&lt;&gt;""),HLOOKUP(HU22,Points_Table_Modified,IF(IW22&gt;=6,8,IW22+2),FALSE),IF(HU22&lt;&gt;"",HLOOKUP(HU22,Points_Table,IF(IW22&gt;=6,8,IW22+2),FALSE),"")),HV22),HV22)</f>
        <v/>
      </c>
      <c r="HX22" s="51" t="str">
        <f>IF(AND($G22="2",HR22&lt;&gt;""),HR22,"")</f>
        <v/>
      </c>
      <c r="HY22" s="52" t="str">
        <f>IF(AND(HR22&lt;&gt;"",$G22="2"),_xlfn.RANK.EQ(HR22,$HX$6:$HX$89),"")</f>
        <v/>
      </c>
      <c r="HZ22" s="52" t="str">
        <f>IF(IF(HY22&lt;&gt;"",IF(MAX(COUNTIF($HY$6:$HY$89,$HY$6:$HY$89))&gt;1,"x",""),"")&lt;&gt;"",HY22+1,"")</f>
        <v/>
      </c>
      <c r="IA22" s="54" t="str">
        <f>IF(HY22&lt;&gt;"",IF($G22="3",IF(HR22&lt;&gt;"",IF(AND(HY22&lt;=10,HR22&gt;=$HX$92),HLOOKUP(HY22,Points_Table_Modified,IF(IW22&gt;=6,8,IW22+2),FALSE),0),""),IF(HR22&lt;&gt;"",IF(AND(HY22&lt;=10,HR22&gt;=$HX$92),HLOOKUP(HY22,Points_Table,IF(IW22&gt;=6,8,IW22+2),FALSE),0),"")),"")</f>
        <v/>
      </c>
      <c r="IB22" s="53" t="str">
        <f>IF(HZ22&lt;&gt;"",AVERAGE(IF(AND($G22="3",HZ22&lt;&gt;""),HLOOKUP(HZ22,Points_Table_Modified,IF(IW22&gt;=6,8,IW22+2),FALSE),IF(HZ22&lt;&gt;"",HLOOKUP(HZ22,Points_Table,IF(IW22&gt;=6,8,IW22+2),FALSE),"")),IA22),IA22)</f>
        <v/>
      </c>
      <c r="IC22" s="51" t="str">
        <f>IF(AND($G22="3",HR22&lt;&gt;""),HR22,"")</f>
        <v/>
      </c>
      <c r="ID22" s="52" t="str">
        <f>IF(AND(HR22&lt;&gt;"",$G22="3"),_xlfn.RANK.EQ(HR22,$IC$6:$IC$89),"")</f>
        <v/>
      </c>
      <c r="IE22" s="52" t="str">
        <f>IF(IF(ID22&lt;&gt;"",IF(MAX(COUNTIF($ID$6:$ID$89,$ID$6:$ID$89))&gt;1,"x",""),"")&lt;&gt;"",ID22+1,"")</f>
        <v/>
      </c>
      <c r="IF22" s="52" t="str">
        <f>IF(ID22&lt;&gt;"",IF($G22="3",IF(HR22&lt;&gt;"",IF(AND(ID22&lt;=20,HR22&gt;=$IC$92),HLOOKUP(ID22,Points_Table_Modified,IF(IW22&gt;=6,8,IW22+2),FALSE),0),""),IF(HR22&lt;&gt;"",IF(AND(ID22&lt;=10,HR22&gt;=$IC$92),HLOOKUP(ID22,Points_Table,IF(IW22&gt;=6,8,IW22+2),FALSE),0),"")),"")</f>
        <v/>
      </c>
      <c r="IG22" s="53" t="str">
        <f>IF(IE22&lt;&gt;"",AVERAGE(IF(AND($G22="3",IE22&lt;&gt;""),HLOOKUP(IE22,Points_Table_Modified,IF(IW22&gt;=6,8,IW22+2),FALSE),IF(IE22&lt;&gt;"",HLOOKUP(IE22,Points_Table,IF(IW22&gt;=6,8,IW22+2),FALSE),"")),IF22),IF22)</f>
        <v/>
      </c>
      <c r="IH22" s="51" t="str">
        <f>IF(AND($G22="4",HR22&lt;&gt;""),HR22,"")</f>
        <v/>
      </c>
      <c r="II22" s="52" t="str">
        <f>IF(AND(HR22&lt;&gt;"",G22="4"),_xlfn.RANK.EQ(HR22,$IH$6:$IH$89),"")</f>
        <v/>
      </c>
      <c r="IJ22" s="52" t="str">
        <f>IF(IF(II22&lt;&gt;"",IF(MAX(COUNTIF($II$6:$II$89,$II$6:$II$89))&gt;1,"x",""),"")&lt;&gt;"",II22+1,"")</f>
        <v/>
      </c>
      <c r="IK22" s="52" t="str">
        <f>IF(II22&lt;&gt;"",IF($G22="3",IF(HR22&lt;&gt;"",IF(AND(II22&lt;=10,HR22&gt;=$IH$92),HLOOKUP(II22,Points_Table_Modified,IF(IW22&gt;=6,8,IW22+2),FALSE),0),""),IF(HR22&lt;&gt;"",IF(AND(II22&lt;=10,HR22&gt;=$IH$92),HLOOKUP(II22,Points_Table,IF(IW22&gt;=6,8,IW22+2),FALSE),0),"")),"")</f>
        <v/>
      </c>
      <c r="IL22" s="53" t="str">
        <f>IF(IJ22&lt;&gt;"",AVERAGE(IF(AND($G22="3",IJ22&lt;&gt;""),HLOOKUP(IJ22,Points_Table_Modified,IF(IW22&gt;=6,8,IW22+2),FALSE),IF(IJ22&lt;&gt;"",HLOOKUP(IJ22,Points_Table,IF(IW22&gt;=6,8,IW22+2),FALSE),"")),IK22),IK22)</f>
        <v/>
      </c>
      <c r="IM22" s="51" t="str">
        <f>IF(AND($G22="5",HR22&lt;&gt;""),HR22,"")</f>
        <v/>
      </c>
      <c r="IN22" s="52" t="str">
        <f>IF(AND(HR22&lt;&gt;"",$G22="5"),_xlfn.RANK.EQ(HR22,$IM$6:$IM$89),"")</f>
        <v/>
      </c>
      <c r="IO22" s="52" t="str">
        <f>IF(IF(IN22&lt;&gt;"",IF(MAX(COUNTIF($IN$6:$IN$89,$IN$6:$IN$89))&gt;1,"x",""),"")&lt;&gt;"",IN22+1,"")</f>
        <v/>
      </c>
      <c r="IP22" s="52" t="str">
        <f>IF(IN22&lt;&gt;"",IF($G22="3",IF(HR22&lt;&gt;"",IF(AND(IN22&lt;=10,HR22&gt;=$IM$92),HLOOKUP(IN22,Points_Table_Modified,IF(IW22&gt;=6,8,IW22+2),FALSE),0),""),IF(HR22&lt;&gt;"",IF(AND(IN22&lt;=10,HR22&gt;=$IM$92),HLOOKUP(IN22,Points_Table,IF(IW22&gt;=6,8,IW22+2),FALSE),0),"")),"")</f>
        <v/>
      </c>
      <c r="IQ22" s="53" t="str">
        <f>IF(IO22&lt;&gt;"",AVERAGE(IF(AND($G22="3",IO22&lt;&gt;""),HLOOKUP(IO22,Points_Table_Modified,IF(IW22&gt;=6,8,IW22+2),FALSE),IF(IO22&lt;&gt;"",HLOOKUP(IO22,Points_Table,IF(IW22&gt;=6,8,IW22+2),FALSE),"")),IP22),IP22)</f>
        <v/>
      </c>
      <c r="IR22" s="51" t="str">
        <f>IF(AND($G22="6",HR22&lt;&gt;""),HR22,"")</f>
        <v/>
      </c>
      <c r="IS22" s="52" t="str">
        <f>IF(AND(HR22&lt;&gt;"",$G22="6"),_xlfn.RANK.EQ(HR22,$IR$6:$IR$89),"")</f>
        <v/>
      </c>
      <c r="IT22" s="52" t="str">
        <f>IF(IF(IS22&lt;&gt;"",IF(MAX(COUNTIF($IS$6:$IS$89,$IS$6:$IS$89))&gt;1,"x",""),"")&lt;&gt;"",IS22+1,"")</f>
        <v/>
      </c>
      <c r="IU22" s="52" t="str">
        <f>IF(IS22&lt;&gt;"",IF($G22="3",IF(HR22&lt;&gt;"",IF(AND(IS22&lt;=10,HR22&gt;=$IR$92),HLOOKUP(IS22,Points_Table_Modified,IF(IW22&gt;=6,8,IW22+2),FALSE),0),""),IF(HR22&lt;&gt;"",IF(AND(IS22&lt;=10,HR22&gt;=$IR$92),HLOOKUP(IS22,Points_Table,IF(IW22&gt;=6,8,IW22+2),FALSE),0),"")),"")</f>
        <v/>
      </c>
      <c r="IV22" s="53" t="str">
        <f>IF(IT22&lt;&gt;"",AVERAGE(IF(AND($G22="3",IT22&lt;&gt;""),HLOOKUP(IT22,Points_Table_Modified,IF(IW22&gt;=6,8,IW22+2),FALSE),IF(IT22&lt;&gt;"",HLOOKUP(IT22,Points_Table,IF(IW22&gt;=6,8,IW22+2),FALSE),"")),IU22),IU22)</f>
        <v/>
      </c>
      <c r="IW22" s="57">
        <f>VLOOKUP($G22,Entries_D_Event,10,FALSE)</f>
        <v>0</v>
      </c>
      <c r="IX22" s="52" t="str">
        <f>CONCATENATE(IS22,IN22,II22,ID22,HY22,HT22)</f>
        <v/>
      </c>
      <c r="IY22" s="118" t="str">
        <f>IF(IX22&lt;&gt;"",IF(AND($G22="3",HR22&lt;&gt;""),10,IF(HR22&lt;&gt;"",5,"")),"")</f>
        <v/>
      </c>
      <c r="IZ22" s="118">
        <f>_xlfn.NUMBERVALUE(IF(IX22&lt;&gt;"",CONCATENATE(IV22,IQ22,IL22,IG22,IB22,HW22),""))</f>
        <v>0</v>
      </c>
      <c r="JA22" s="56">
        <f>IFERROR(IY22+IZ22,0)</f>
        <v>0</v>
      </c>
      <c r="JB22" s="90"/>
      <c r="JC22" s="52" t="str">
        <f>IF(AND($G22="1",JB22&lt;&gt;""),JB22,"")</f>
        <v/>
      </c>
      <c r="JD22" s="52" t="str">
        <f>IF(AND(JB22&lt;&gt;"",$G22="1"),_xlfn.RANK.EQ(JB22,$JC$6:$JC$89),"")</f>
        <v/>
      </c>
      <c r="JE22" s="52" t="str">
        <f>IF(IF(JD22&lt;&gt;"",IF(MAX(COUNTIF($JD$6:$JD$89,$JD$6:$JD$89))&gt;1,"x",""),"")&lt;&gt;"",JD22+1,"")</f>
        <v/>
      </c>
      <c r="JF22" s="52" t="str">
        <f>IF(JD22&lt;&gt;"",IF($G22="3",IF(JB22&lt;&gt;"",IF(AND(JD22&lt;=10,JB22&gt;=$JC$92),HLOOKUP(JD22,Points_Table_Modified,IF(KG22&gt;=6,8,KG22+2),FALSE),0),""),IF(JB22&lt;&gt;"",IF(AND(JD22&lt;=10,JB22&gt;=$JC$92),HLOOKUP(JD22,Points_Table,IF(KG22&gt;=6,8,KG22+2),FALSE),0),"")),"")</f>
        <v/>
      </c>
      <c r="JG22" s="53" t="str">
        <f>IF(JE22&lt;&gt;"",AVERAGE(IF(AND($G22="3",JE22&lt;&gt;""),HLOOKUP(JE22,Points_Table_Modified,IF(KG22&gt;=6,8,KG22+2),FALSE),IF(JE22&lt;&gt;"",HLOOKUP(JE22,Points_Table,IF(KG22&gt;=6,8,KG22+2),FALSE),"")),JF22),JF22)</f>
        <v/>
      </c>
      <c r="JH22" s="51" t="str">
        <f>IF(AND($G22="2",JB22&lt;&gt;""),JB22,"")</f>
        <v/>
      </c>
      <c r="JI22" s="52" t="str">
        <f>IF(AND(JB22&lt;&gt;"",$G22="2"),_xlfn.RANK.EQ(JB22,$JH$6:$JH$89),"")</f>
        <v/>
      </c>
      <c r="JJ22" s="52" t="str">
        <f>IF(IF(JI22&lt;&gt;"",IF(MAX(COUNTIF($JI$6:$JI$89,$JI$6:$JI$89))&gt;1,"x",""),"")&lt;&gt;"",JI22+1,"")</f>
        <v/>
      </c>
      <c r="JK22" s="54" t="str">
        <f>IF(JI22&lt;&gt;"",IF($G22="3",IF(JB22&lt;&gt;"",IF(AND(JI22&lt;=10,JB22&gt;=$JH$92),HLOOKUP(JI22,Points_Table_Modified,IF(KG22&gt;=6,8,KG22+2),FALSE),0),""),IF(JB22&lt;&gt;"",IF(AND(JI22&lt;=10,JB22&gt;=$JH$92),HLOOKUP(JI22,Points_Table,IF(KG22&gt;=6,8,KG22+2),FALSE),0),"")),"")</f>
        <v/>
      </c>
      <c r="JL22" s="53" t="str">
        <f>IF(JJ22&lt;&gt;"",AVERAGE(IF(AND($G22="3",JJ22&lt;&gt;""),HLOOKUP(JJ22,Points_Table_Modified,IF(KG22&gt;=6,8,KG22+2),FALSE),IF(JJ22&lt;&gt;"",HLOOKUP(JJ22,Points_Table,IF(KG22&gt;=6,8,KG22+2),FALSE),"")),JK22),JK22)</f>
        <v/>
      </c>
      <c r="JM22" s="51" t="str">
        <f>IF(AND($G22="3",JB22&lt;&gt;""),JB22,"")</f>
        <v/>
      </c>
      <c r="JN22" s="52" t="str">
        <f>IF(AND(JB22&lt;&gt;"",$G22="3"),_xlfn.RANK.EQ(JB22,$JM$6:$JM$89),"")</f>
        <v/>
      </c>
      <c r="JO22" s="52" t="str">
        <f>IF(IF(JN22&lt;&gt;"",IF(MAX(COUNTIF($JN$6:$JN$89,$JN$6:$JN$89))&gt;1,"x",""),"")&lt;&gt;"",JN22+1,"")</f>
        <v/>
      </c>
      <c r="JP22" s="52" t="str">
        <f>IF(JN22&lt;&gt;"",IF($G22="3",IF(JB22&lt;&gt;"",IF(AND(JN22&lt;=20,JB22&gt;=$JM$92),HLOOKUP(JN22,Points_Table_Modified,IF(KG22&gt;=6,8,KG22+2),FALSE),0),""),IF(JB22&lt;&gt;"",IF(AND(JN22&lt;=10,JB22&gt;=$JM$92),HLOOKUP(JN22,Points_Table,IF(KG22&gt;=6,8,KG22+2),FALSE),0),"")),"")</f>
        <v/>
      </c>
      <c r="JQ22" s="53" t="str">
        <f>IF(JO22&lt;&gt;"",AVERAGE(IF(AND($G22="3",JO22&lt;&gt;""),HLOOKUP(JO22,Points_Table_Modified,IF(KG22&gt;=6,8,KG22+2),FALSE),IF(JO22&lt;&gt;"",HLOOKUP(JO22,Points_Table,IF(KG22&gt;=6,8,KG22+2),FALSE),"")),JP22),JP22)</f>
        <v/>
      </c>
      <c r="JR22" s="51" t="str">
        <f>IF(AND($G22="4",JB22&lt;&gt;""),JB22,"")</f>
        <v/>
      </c>
      <c r="JS22" s="52" t="str">
        <f>IF(AND(JB22&lt;&gt;"",G22="4"),_xlfn.RANK.EQ(JB22,$JR$6:$JR$89),"")</f>
        <v/>
      </c>
      <c r="JT22" s="52" t="str">
        <f>IF(IF(JS22&lt;&gt;"",IF(MAX(COUNTIF($JS$6:$JS$89,$JS$6:$JS$89))&gt;1,"x",""),"")&lt;&gt;"",JS22+1,"")</f>
        <v/>
      </c>
      <c r="JU22" s="52" t="str">
        <f>IF(JS22&lt;&gt;"",IF($G22="3",IF(JB22&lt;&gt;"",IF(AND(JS22&lt;=10,JB22&gt;=$JR$92),HLOOKUP(JS22,Points_Table_Modified,IF(KG22&gt;=6,8,KG22+2),FALSE),0),""),IF(JB22&lt;&gt;"",IF(AND(JS22&lt;=10,JB22&gt;=$JR$92),HLOOKUP(JS22,Points_Table,IF(KG22&gt;=6,8,KG22+2),FALSE),0),"")),"")</f>
        <v/>
      </c>
      <c r="JV22" s="53" t="str">
        <f>IF(JT22&lt;&gt;"",AVERAGE(IF(AND($G22="3",JT22&lt;&gt;""),HLOOKUP(JT22,Points_Table_Modified,IF(KG22&gt;=6,8,KG22+2),FALSE),IF(JT22&lt;&gt;"",HLOOKUP(JT22,Points_Table,IF(KG22&gt;=6,8,KG22+2),FALSE),"")),JU22),JU22)</f>
        <v/>
      </c>
      <c r="JW22" s="51" t="str">
        <f>IF(AND($G22="5",JB22&lt;&gt;""),JB22,"")</f>
        <v/>
      </c>
      <c r="JX22" s="52" t="str">
        <f>IF(AND(JB22&lt;&gt;"",$G22="5"),_xlfn.RANK.EQ(JB22,$JW$6:$JW$89),"")</f>
        <v/>
      </c>
      <c r="JY22" s="52" t="str">
        <f>IF(IF(JX22&lt;&gt;"",IF(MAX(COUNTIF($JX$6:$JX$89,$JX$6:$JX$89))&gt;1,"x",""),"")&lt;&gt;"",JX22+1,"")</f>
        <v/>
      </c>
      <c r="JZ22" s="52" t="str">
        <f>IF(JX22&lt;&gt;"",IF($G22="3",IF(JB22&lt;&gt;"",IF(AND(JX22&lt;=10,JB22&gt;=$JW$92),HLOOKUP(JX22,Points_Table_Modified,IF(KG22&gt;=6,8,KG22+2),FALSE),0),""),IF(JB22&lt;&gt;"",IF(AND(JX22&lt;=10,JB22&gt;=$JW$92),HLOOKUP(JX22,Points_Table,IF(KG22&gt;=6,8,KG22+2),FALSE),0),"")),"")</f>
        <v/>
      </c>
      <c r="KA22" s="53" t="str">
        <f>IF(JY22&lt;&gt;"",AVERAGE(IF(AND($G22="3",JY22&lt;&gt;""),HLOOKUP(JY22,Points_Table_Modified,IF(KG22&gt;=6,8,KG22+2),FALSE),IF(JY22&lt;&gt;"",HLOOKUP(JY22,Points_Table,IF(KG22&gt;=6,8,KG22+2),FALSE),"")),JZ22),JZ22)</f>
        <v/>
      </c>
      <c r="KB22" s="51" t="str">
        <f>IF(AND($G22="6",JB22&lt;&gt;""),JB22,"")</f>
        <v/>
      </c>
      <c r="KC22" s="52" t="str">
        <f>IF(AND(JB22&lt;&gt;"",$G22="6"),_xlfn.RANK.EQ(JB22,$KB$6:$KB$89),"")</f>
        <v/>
      </c>
      <c r="KD22" s="52" t="str">
        <f>IF(IF(KC22&lt;&gt;"",IF(MAX(COUNTIF($KC$6:$KC$89,$KC$6:$KC$89))&gt;1,"x",""),"")&lt;&gt;"",KC22+1,"")</f>
        <v/>
      </c>
      <c r="KE22" s="52" t="str">
        <f>IF(KC22&lt;&gt;"",IF($G22="3",IF(JB22&lt;&gt;"",IF(AND(KC22&lt;=10,JB22&gt;=$KB$92),HLOOKUP(KC22,Points_Table_Modified,IF(KG22&gt;=6,8,KG22+2),FALSE),0),""),IF(JB22&lt;&gt;"",IF(AND(KC22&lt;=10,JB22&gt;=$KB$92),HLOOKUP(KC22,Points_Table,IF(KG22&gt;=6,8,KG22+2),FALSE),0),"")),"")</f>
        <v/>
      </c>
      <c r="KF22" s="53" t="str">
        <f>IF(KD22&lt;&gt;"",AVERAGE(IF(AND($G22="3",KD22&lt;&gt;""),HLOOKUP(KD22,Points_Table_Modified,IF(KG22&gt;=6,8,KG22+2),FALSE),IF(KD22&lt;&gt;"",HLOOKUP(KD22,Points_Table,IF(KG22&gt;=6,8,KG22+2),FALSE),"")),KE22),KE22)</f>
        <v/>
      </c>
      <c r="KG22" s="57">
        <f>VLOOKUP($G22,Entries_D_Event,11,FALSE)</f>
        <v>0</v>
      </c>
      <c r="KH22" s="52" t="str">
        <f>CONCATENATE(KC22,JX22,JS22,JN22,JI22,JD22)</f>
        <v/>
      </c>
      <c r="KI22" s="118" t="str">
        <f>IF(KH22&lt;&gt;"",IF(AND($G22="3",JB22&lt;&gt;""),10,IF(JB22&lt;&gt;"",5,"")),"")</f>
        <v/>
      </c>
      <c r="KJ22" s="118">
        <f>_xlfn.NUMBERVALUE(IF(KH22&lt;&gt;"",CONCATENATE(KF22,KA22,JV22,JQ22,JL22,JG22),""))</f>
        <v>0</v>
      </c>
      <c r="KK22" s="56">
        <f>IFERROR(KI22+KJ22,0)</f>
        <v>0</v>
      </c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</row>
    <row r="23" spans="1:358" s="1" customFormat="1" x14ac:dyDescent="0.25">
      <c r="A23" s="35"/>
      <c r="B23" s="45">
        <v>18</v>
      </c>
      <c r="C23" s="46" t="s">
        <v>88</v>
      </c>
      <c r="D23" s="47" t="s">
        <v>85</v>
      </c>
      <c r="E23" s="50">
        <v>7387</v>
      </c>
      <c r="F23" s="109">
        <v>302</v>
      </c>
      <c r="G23" s="49" t="s">
        <v>55</v>
      </c>
      <c r="H23" s="50" t="str">
        <f>VLOOKUP($G23,Class_Description,2)</f>
        <v>Modified</v>
      </c>
      <c r="I23" s="187">
        <f>AS23+CC23+DM23+EW23+GG23+HQ23+JA23+KK23</f>
        <v>182</v>
      </c>
      <c r="J23" s="116">
        <v>615</v>
      </c>
      <c r="K23" s="102" t="str">
        <f>IF(AND(J23&lt;&gt;"",$G23="1"),J23,"")</f>
        <v/>
      </c>
      <c r="L23" s="103" t="str">
        <f>IF(AND(J23&lt;&gt;"",$G23="1"),_xlfn.RANK.EQ(J23,$K$6:$K$89),"")</f>
        <v/>
      </c>
      <c r="M23" s="103" t="str">
        <f>IF(G23="6",IF(IF(L23&lt;&gt;"",IF(MAX(COUNTIF($L$6:$L$89,$L$6:$L$89))&gt;1,"x",""),"")&lt;&gt;"",L23+1,""),IF(K23=0,"",IF(IF(L23&lt;&gt;"",IF(MAX(COUNTIF($L$6:$L$89,$L$6:$L$89))&gt;1,"x",""),"")&lt;&gt;"",L23+1,"")))</f>
        <v/>
      </c>
      <c r="N23" s="103" t="str">
        <f>IF(L23&lt;&gt;"",IF($G23="3",IF(AND(L23&lt;=20,J23&gt;=$K$92),HLOOKUP(L23,Points_Table_Modified,IF(AO23&gt;=6,8,AO23+2),FALSE),0),IF(AND(L23&lt;=10,J23&gt;=$K$92),HLOOKUP(L23,Points_Table,IF(AO23&gt;=6,8,AO23+2),FALSE),0)),"")</f>
        <v/>
      </c>
      <c r="O23" s="103" t="str">
        <f>IF(M23&lt;&gt;"",AVERAGE(IF(AND($G23="3",M23&lt;&gt;""),HLOOKUP(M23,Points_Table_Modified,IF(AO23&gt;=6,8,AO23+2),FALSE),IF(M23&lt;&gt;"",HLOOKUP(M23,Points_Table,IF(AO23&gt;=6,8,AO23+2),FALSE),"")),N23),N23)</f>
        <v/>
      </c>
      <c r="P23" s="102" t="str">
        <f>IF(AND(J23&lt;&gt;"",$G23="2"),J23,"")</f>
        <v/>
      </c>
      <c r="Q23" s="103" t="str">
        <f>IF(AND(J23&lt;&gt;"",$G23="2"),_xlfn.RANK.EQ(J23,$P$6:$P$89),"")</f>
        <v/>
      </c>
      <c r="R23" s="103" t="str">
        <f>IF(G23="6",IF(IF(Q23&lt;&gt;"",IF(MAX(COUNTIF($Q$6:$Q$89,$Q$6:$Q$89))&gt;1,"x",""),"")&lt;&gt;"",Q23+1,""),IF(P23=0,"",IF(IF(Q23&lt;&gt;"",IF(MAX(COUNTIF($Q$6:$Q$89,$Q$6:$Q$89))&gt;1,"x",""),"")&lt;&gt;"",Q23+1,"")))</f>
        <v/>
      </c>
      <c r="S23" s="103" t="str">
        <f>IF(Q23&lt;&gt;"",IF($G23="3",IF(J23&lt;&gt;"",IF(AND(Q23&lt;=10,J23&gt;=$P$92),HLOOKUP(Q23,Points_Table_Modified,IF(AO23&gt;=6,8,AO23+2),FALSE),0),""),IF(J23&lt;&gt;"",IF(AND(Q23&lt;=10,J23&gt;=$P$92),HLOOKUP(Q23,Points_Table,IF(AO23&gt;=6,8,AO23+2),FALSE),0),"")),"")</f>
        <v/>
      </c>
      <c r="T23" s="103" t="str">
        <f>IF(R23&lt;&gt;"",AVERAGE(IF(AND($G23="3",R23&lt;&gt;""),HLOOKUP(R23,Points_Table_Modified,IF(AO23&gt;=6,8,AO23+2),FALSE),IF(R23&lt;&gt;"",HLOOKUP(R23,Points_Table,IF(AO23&gt;=6,8,AO23+2),FALSE),"")),S23),S23)</f>
        <v/>
      </c>
      <c r="U23" s="102">
        <f>IF(AND(J23&lt;&gt;"",$G23="3"),J23,"")</f>
        <v>615</v>
      </c>
      <c r="V23" s="103">
        <f>IF(AND(J23&lt;&gt;"",$G23="3"),_xlfn.RANK.EQ(J23,$U$6:$U$89),"")</f>
        <v>2</v>
      </c>
      <c r="W23" s="103" t="str">
        <f>IF(G23="6",IF(IF(V23&lt;&gt;"",IF(MAX(COUNTIF($V$6:$V$89,$V$6:$V$89))&gt;1,"x",""),"")&lt;&gt;"",V23+1,""),IF(U23=0,"",IF(IF(V23&lt;&gt;"",IF(MAX(COUNTIF($V$6:$V$89,$V$6:$V$89))&gt;1,"x",""),"")&lt;&gt;"",V23+1,"")))</f>
        <v/>
      </c>
      <c r="X23" s="103">
        <f>IF(V23&lt;&gt;"",IF($G23="3",IF(J23&lt;&gt;"",IF(AND(V23&lt;=20,J23&gt;=$U$92),HLOOKUP(V23,Points_Table_Modified,IF(AO23&gt;=6,8,AO23+2),FALSE),0),""),IF(J23&lt;&gt;"",IF(AND(V23&lt;=10,$J23&gt;=$U$92),HLOOKUP(V23,Points_Table,IF(AO23&gt;=6,8,AO23+2),FALSE),0),"")),"")</f>
        <v>43</v>
      </c>
      <c r="Y23" s="103">
        <f>IF(W23&lt;&gt;"",AVERAGE(IF(AND($G23="3",W23&lt;&gt;""),HLOOKUP(W23,Points_Table_Modified,IF(AO23&gt;=6,8,AO23+2),FALSE),IF(W23&lt;&gt;"",HLOOKUP(W23,Points_Table,IF(AO23&gt;=6,8,AO23+2),FALSE),"")),X23),X23)</f>
        <v>43</v>
      </c>
      <c r="Z23" s="102" t="str">
        <f>IF(AND(J23&lt;&gt;"",$G23="4"),J23,"")</f>
        <v/>
      </c>
      <c r="AA23" s="103" t="str">
        <f>IF(AND($J23&lt;&gt;"",G23="4"),_xlfn.RANK.EQ(J23,$Z$6:$Z$89),"")</f>
        <v/>
      </c>
      <c r="AB23" s="103" t="str">
        <f>IF($G23="6",IF(IF(AA23&lt;&gt;"",IF(MAX(COUNTIF($AA$6:$AA$89,$AA$6:$AA$89))&gt;1,"x",""),"")&lt;&gt;"",AA23+1,""),IF(Z23=0,"",IF(IF(AA23&lt;&gt;"",IF(MAX(COUNTIF($AA$6:$AA$89,$AA$6:$AA$89))&gt;1,"x",""),"")&lt;&gt;"",AA23+1,"")))</f>
        <v/>
      </c>
      <c r="AC23" s="103" t="str">
        <f>IF(AA23&lt;&gt;"",IF($G23="3",IF(J23&lt;&gt;"",IF(AND(AA23&lt;=10,J23&gt;=$Z$92),HLOOKUP(AA23,Points_Table_Modified,IF(AO23&gt;=6,8,AO23+2),FALSE),0),""),IF(J23&lt;&gt;"",IF(AND(AA23&lt;=10,J23&gt;=$Z$92),HLOOKUP(AA23,Points_Table,IF(AO23&gt;=6,8,AO23+2),FALSE),0),"")),"")</f>
        <v/>
      </c>
      <c r="AD23" s="103" t="str">
        <f>IF(AB23&lt;&gt;"",AVERAGE(IF(AND($G23="3",AB23&lt;&gt;""),HLOOKUP(AB23,Points_Table_Modified,IF(AO23&gt;=6,8,AO23+2),FALSE),IF(AB23&lt;&gt;"",HLOOKUP(AB23,Points_Table,IF(AO23&gt;=6,8,AO23+2),FALSE),"")),AC23),AC23)</f>
        <v/>
      </c>
      <c r="AE23" s="102" t="str">
        <f>IF(AND(J23&lt;&gt;"",$G23="5"),J23,"")</f>
        <v/>
      </c>
      <c r="AF23" s="103" t="str">
        <f>IF(AND(J23&lt;&gt;"",$G23="5"),_xlfn.RANK.EQ(J23,$AE$6:$AE$89),"")</f>
        <v/>
      </c>
      <c r="AG23" s="103" t="str">
        <f>IF($G23="6",IF(IF(AF23&lt;&gt;"",IF(MAX(COUNTIF($AF$6:$AF$89,$AF$6:$AF$89))&gt;1,"x",""),"")&lt;&gt;"",AF23+1,""),IF(AE23=0,"",IF(IF(AF23&lt;&gt;"",IF(MAX(COUNTIF($AF$6:$AF$89,$AF$6:$AF$89))&gt;1,"x",""),"")&lt;&gt;"",AF23+1,"")))</f>
        <v/>
      </c>
      <c r="AH23" s="103" t="str">
        <f>IF(AF23&lt;&gt;"",IF($G23="3",IF(J23&lt;&gt;"",IF(AND(AF23&lt;=10,J23&gt;=$AE$92),HLOOKUP(AF23,Points_Table_Modified,IF(AO23&gt;=6,8,AO23+2),FALSE),0),""),IF(J23&lt;&gt;"",IF(AND(AF23&lt;=10,J23&gt;=$AE$92),HLOOKUP(AF23,Points_Table,IF(AO23&gt;=6,8,AO23+2),FALSE),0),"")),"")</f>
        <v/>
      </c>
      <c r="AI23" s="103" t="str">
        <f>IF(AG23&lt;&gt;"",AVERAGE(IF(AND($G23="3",AG23&lt;&gt;""),HLOOKUP(AG23,Points_Table_Modified,IF(AO23&gt;=6,8,AO23+2),FALSE),IF(AG23&lt;&gt;"",HLOOKUP(AG23,Points_Table,IF(AO23&gt;=6,8,AO23+2),FALSE),"")),AH23),AH23)</f>
        <v/>
      </c>
      <c r="AJ23" s="102" t="str">
        <f>IF(AND(J23&lt;&gt;"",$G23="6"),J23,"")</f>
        <v/>
      </c>
      <c r="AK23" s="103" t="str">
        <f>IF(AND(J23&lt;&gt;"",$G23="6"),_xlfn.RANK.EQ(J23,$AJ$6:$AJ$89),"")</f>
        <v/>
      </c>
      <c r="AL23" s="103" t="str">
        <f>IF(G23="6",IF(IF(AK23&lt;&gt;"",IF(MAX(COUNTIF($AK$6:$AK$89,$AK$6:$AK$89))&gt;1,"x",""),"")&lt;&gt;"",AK23+1,""),IF(AJ23=0,"",IF(IF(AK23&lt;&gt;"",IF(MAX(COUNTIF($AK$6:$AK$89,$AK$6:$AK$89))&gt;1,"x",""),"")&lt;&gt;"",AK23+1,"")))</f>
        <v/>
      </c>
      <c r="AM23" s="103" t="str">
        <f>IF(AK23&lt;&gt;"",IF($G23="3",IF(J23&lt;&gt;"",IF(AND(AK23&lt;=10,J23&gt;=$AJ$92),HLOOKUP(AK23,Points_Table_Modified,IF(AO23&gt;=6,8,AO23+2),FALSE),0),""),IF(J23&lt;&gt;"",IF(AND(AK23&lt;=10,J23&gt;=$AJ$92),HLOOKUP(AK23,Points_Table,IF(AO23&gt;=6,8,AO23+2),FALSE),0),"")),"")</f>
        <v/>
      </c>
      <c r="AN23" s="136" t="str">
        <f>IF(AL23&lt;&gt;"",AVERAGE(IF(AND($G23="3",AL23&lt;&gt;""),HLOOKUP(AL23,Points_Table_Modified,IF(AO23&gt;=6,8,AO23+2),FALSE),IF(AL23&lt;&gt;"",HLOOKUP(AL23,Points_Table,IF(AO23&gt;=6,8,AO23+2),FALSE),"")),AM23),AM23)</f>
        <v/>
      </c>
      <c r="AO23" s="55">
        <f>VLOOKUP($G23,Entries_D_Event,4,FALSE)</f>
        <v>10</v>
      </c>
      <c r="AP23" s="52" t="str">
        <f>CONCATENATE(AK23,AF23,AA23,V23,Q23,L23)</f>
        <v>2</v>
      </c>
      <c r="AQ23" s="118">
        <f>IF(AP23&lt;&gt;"",IF(AND($G23="3",J23&lt;&gt;""),10,IF(J23&lt;&gt;"",5,"")),"")</f>
        <v>10</v>
      </c>
      <c r="AR23" s="118">
        <f>_xlfn.NUMBERVALUE(IF(AP23&lt;&gt;"",CONCATENATE(AN23,AI23,AD23,Y23,T23,O23),""))</f>
        <v>43</v>
      </c>
      <c r="AS23" s="56">
        <f>IFERROR(AQ23+AR23,0)</f>
        <v>53</v>
      </c>
      <c r="AT23" s="90">
        <v>472</v>
      </c>
      <c r="AU23" s="54" t="str">
        <f>IF(AND(AT23&lt;&gt;"",$G23="1"),AT23,"")</f>
        <v/>
      </c>
      <c r="AV23" s="52" t="str">
        <f>IF(AND(AT23&lt;&gt;"",$G23="1"),_xlfn.RANK.EQ(AT23,$AU$6:$AU$89),"")</f>
        <v/>
      </c>
      <c r="AW23" s="52" t="str">
        <f>IF(IF(AV23&lt;&gt;"",IF(MAX(COUNTIF($AV$6:$AV$89,$AV$6:$AV$89))&gt;1,"x",""),"")&lt;&gt;"",AV23+1,"")</f>
        <v/>
      </c>
      <c r="AX23" s="52" t="str">
        <f>IF(AV23&lt;&gt;"",IF($G23="3",IF(AT23&lt;&gt;"",IF(AND(AV23&lt;=10,AT23&gt;=$AU$92),HLOOKUP(AV23,Points_Table_Modified,IF(BY23&gt;=6,8,BY23+2),FALSE),0),""),IF(AT23&lt;&gt;"",IF(AND(AV23&lt;=10,AT23&gt;=$AU$92),HLOOKUP(AV23,Points_Table,IF(BY23&gt;=6,8,BY23+2),FALSE),0),"")),"")</f>
        <v/>
      </c>
      <c r="AY23" s="53" t="str">
        <f>IF(AW23&lt;&gt;"",AVERAGE(IF(AND($G23="3",AW23&lt;&gt;""),HLOOKUP(AW23,Points_Table_Modified,IF(BY23&gt;=6,8,BY23+2),FALSE),IF(AW23&lt;&gt;"",HLOOKUP(AW23,Points_Table,IF(BY23&gt;=6,8,BY23+2),FALSE),"")),AX23),AX23)</f>
        <v/>
      </c>
      <c r="AZ23" s="51" t="str">
        <f>IF(AND($G23="2",AT23&lt;&gt;""),AT23,"")</f>
        <v/>
      </c>
      <c r="BA23" s="52" t="str">
        <f>IF(AND(AT23&lt;&gt;"",$G23="2"),_xlfn.RANK.EQ(AT23,$AZ$6:$AZ$89),"")</f>
        <v/>
      </c>
      <c r="BB23" s="52" t="str">
        <f>IF(IF(BA23&lt;&gt;"",IF(MAX(COUNTIF($BA$6:$BA$89,$BA$6:$BA$89))&gt;1,"x",""),"")&lt;&gt;"",BA23+1,"")</f>
        <v/>
      </c>
      <c r="BC23" s="54" t="str">
        <f>IF(BA23&lt;&gt;"",IF($G23="3",IF(AT23&lt;&gt;"",IF(AND(BA23&lt;=10,AT23&gt;=$AZ$92),HLOOKUP(BA23,Points_Table_Modified,IF(BY23&gt;=6,8,BY23+2),FALSE),0),""),IF(AT23&lt;&gt;"",IF(AND(BA23&lt;=10,AT23&gt;=$AZ$92),HLOOKUP(BA23,Points_Table,IF(BY23&gt;=6,8,BY23+2),FALSE),0),"")),"")</f>
        <v/>
      </c>
      <c r="BD23" s="53" t="str">
        <f>IF(BB23&lt;&gt;"",AVERAGE(IF(AND($G23="3",BB23&lt;&gt;""),HLOOKUP(BB23,Points_Table_Modified,IF(BY23&gt;=6,8,BY23+2),FALSE),IF(BB23&lt;&gt;"",HLOOKUP(BB23,Points_Table,IF(BY23&gt;=6,8,BY23+2),FALSE),"")),BC23),BC23)</f>
        <v/>
      </c>
      <c r="BE23" s="51">
        <f>IF(AND($G23="3",AT23&lt;&gt;""),AT23,"")</f>
        <v>472</v>
      </c>
      <c r="BF23" s="52">
        <f>IF(AND(AT23&lt;&gt;"",$G23="3"),_xlfn.RANK.EQ(AT23,$BE$6:$BE$89),"")</f>
        <v>3</v>
      </c>
      <c r="BG23" s="52" t="str">
        <f>IF(IF(BF23&lt;&gt;"",IF(MAX(COUNTIF($BF$6:$BF$89,$BF$6:$BF$89))&gt;1,"x",""),"")&lt;&gt;"",BF23+1,"")</f>
        <v/>
      </c>
      <c r="BH23" s="52">
        <f>IF(BF23&lt;&gt;"",IF($G23="3",IF(AT23&lt;&gt;"",IF(AND(BF23&lt;=20,AT23&gt;=$BE$92),HLOOKUP(BF23,Points_Table_Modified,IF(BY23&gt;=6,8,BY23+2),FALSE),0),""),IF(AT23&lt;&gt;"",IF(AND(BF23&lt;=10,AT23&gt;=$BE$92),HLOOKUP(BF23,Points_Table,IF(BY23&gt;=6,8,BY23+2),FALSE),0),"")),"")</f>
        <v>36</v>
      </c>
      <c r="BI23" s="53">
        <f>IF(BG23&lt;&gt;"",AVERAGE(IF(AND($G23="3",BG23&lt;&gt;""),HLOOKUP(BG23,Points_Table_Modified,IF(BY23&gt;=6,8,BY23+2),FALSE),IF(BG23&lt;&gt;"",HLOOKUP(BG23,Points_Table,IF(BY23&gt;=6,8,BY23+2),FALSE),"")),BH23),BH23)</f>
        <v>36</v>
      </c>
      <c r="BJ23" s="51" t="str">
        <f>IF(AND($G23="4",AT23&lt;&gt;""),AT23,"")</f>
        <v/>
      </c>
      <c r="BK23" s="52" t="str">
        <f>IF(AND(AT23&lt;&gt;"",G23="4"),_xlfn.RANK.EQ(AT23,$BJ$6:$BJ$89),"")</f>
        <v/>
      </c>
      <c r="BL23" s="52" t="str">
        <f>IF(IF(BK23&lt;&gt;"",IF(MAX(COUNTIF($BK$6:$BK$89,$BK$6:$BK$89))&gt;1,"x",""),"")&lt;&gt;"",BK23+1,"")</f>
        <v/>
      </c>
      <c r="BM23" s="52" t="str">
        <f>IF(BK23&lt;&gt;"",IF($G23="3",IF(AT23&lt;&gt;"",IF(AND(BK23&lt;=10,AT23&gt;=$BJ$92),HLOOKUP(BK23,Points_Table_Modified,IF(BY23&gt;=6,8,BY23+2),FALSE),0),""),IF(AT23&lt;&gt;"",IF(AND(BK23&lt;=10,AT23&gt;=$BJ$92),HLOOKUP(BK23,Points_Table,IF(BY23&gt;=6,8,BY23+2),FALSE),0),"")),"")</f>
        <v/>
      </c>
      <c r="BN23" s="53" t="str">
        <f>IF(BL23&lt;&gt;"",AVERAGE(IF(AND($G23="3",BL23&lt;&gt;""),HLOOKUP(BL23,Points_Table_Modified,IF(BY23&gt;=6,8,BY23+2),FALSE),IF(BL23&lt;&gt;"",HLOOKUP(BL23,Points_Table,IF(BY23&gt;=6,8,BY23+2),FALSE),"")),BM23),BM23)</f>
        <v/>
      </c>
      <c r="BO23" s="51" t="str">
        <f>IF(AND($G23="5",AT23&lt;&gt;""),AT23,"")</f>
        <v/>
      </c>
      <c r="BP23" s="52" t="str">
        <f>IF(AND(AT23&lt;&gt;"",$G23="5"),_xlfn.RANK.EQ(AT23,$BO$6:$BO$89),"")</f>
        <v/>
      </c>
      <c r="BQ23" s="52" t="str">
        <f>IF(IF(BP23&lt;&gt;"",IF(MAX(COUNTIF($BP$6:$BP$89,$BP$6:$BP$89))&gt;1,"x",""),"")&lt;&gt;"",BP23+1,"")</f>
        <v/>
      </c>
      <c r="BR23" s="52" t="str">
        <f>IF(BP23&lt;&gt;"",IF($G23="3",IF(AT23&lt;&gt;"",IF(AND(BP23&lt;=10,AT23&gt;=$BO$92),HLOOKUP(BP23,Points_Table_Modified,IF(BY23&gt;=6,8,BY23+2),FALSE),0),""),IF(AT23&lt;&gt;"",IF(AND(BP23&lt;=10,AT23&gt;=$BO$92),HLOOKUP(BP23,Points_Table,IF(BY23&gt;=6,8,BY23+2),FALSE),0),"")),"")</f>
        <v/>
      </c>
      <c r="BS23" s="53" t="str">
        <f>IF(BQ23&lt;&gt;"",AVERAGE(IF(AND($G23="3",BQ23&lt;&gt;""),HLOOKUP(BQ23,Points_Table_Modified,IF(BY23&gt;=6,8,BY23+2),FALSE),IF(BQ23&lt;&gt;"",HLOOKUP(BQ23,Points_Table,IF(BY23&gt;=6,8,BY23+2),FALSE),"")),BR23),BR23)</f>
        <v/>
      </c>
      <c r="BT23" s="51" t="str">
        <f>IF(AND($G23="6",AT23&lt;&gt;""),AT23,"")</f>
        <v/>
      </c>
      <c r="BU23" s="52" t="str">
        <f>IF(AND(AT23&lt;&gt;"",$G23="6"),_xlfn.RANK.EQ(AT23,$BT$6:$BT$89),"")</f>
        <v/>
      </c>
      <c r="BV23" s="52" t="str">
        <f>IF(IF(BU23&lt;&gt;"",IF(MAX(COUNTIF($BU$6:$BU$89,$BU$6:$BU$89))&gt;1,"x",""),"")&lt;&gt;"",BU23+1,"")</f>
        <v/>
      </c>
      <c r="BW23" s="52" t="str">
        <f>IF(BU23&lt;&gt;"",IF($G23="3",IF(AT23&lt;&gt;"",IF(AND(BU23&lt;=10,AT23&gt;=$BT$92),HLOOKUP(BU23,Points_Table_Modified,IF(BY23&gt;=6,8,BY23+2),FALSE),0),""),IF(AT23&lt;&gt;"",IF(AND(BU23&lt;=10,AT23&gt;=$BT$92),HLOOKUP(BU23,Points_Table,IF(BY23&gt;=6,8,BY23+2),FALSE),0),"")),"")</f>
        <v/>
      </c>
      <c r="BX23" s="53" t="str">
        <f>IF(BV23&lt;&gt;"",AVERAGE(IF(AND($G23="3",BV23&lt;&gt;""),HLOOKUP(BV23,Points_Table_Modified,IF(BY23&gt;=6,8,BY23+2),FALSE),IF(BV23&lt;&gt;"",HLOOKUP(BV23,Points_Table,IF(BY23&gt;=6,8,BY23+2),FALSE),"")),BW23),BW23)</f>
        <v/>
      </c>
      <c r="BY23" s="55">
        <f>VLOOKUP($G23,Entries_D_Event,5,FALSE)</f>
        <v>12</v>
      </c>
      <c r="BZ23" s="52" t="str">
        <f>CONCATENATE(BU23,BP23,BK23,BF23,BA23,AV23)</f>
        <v>3</v>
      </c>
      <c r="CA23" s="118">
        <f>IF(BZ23&lt;&gt;"",IF(AND($G23="3",AT23&lt;&gt;""),10,IF(AT23&lt;&gt;"",5,"")),"")</f>
        <v>10</v>
      </c>
      <c r="CB23" s="118">
        <f>_xlfn.NUMBERVALUE(IF(BZ23&lt;&gt;"",CONCATENATE(BX23,BS23,BN23,BI23,BD23,AY23),""))</f>
        <v>36</v>
      </c>
      <c r="CC23" s="56">
        <f>IFERROR(CA23+CB23,0)</f>
        <v>46</v>
      </c>
      <c r="CD23" s="90">
        <v>262</v>
      </c>
      <c r="CE23" s="54" t="str">
        <f>IF(AND($G23="1",CD23&lt;&gt;""),CD23,"")</f>
        <v/>
      </c>
      <c r="CF23" s="52" t="str">
        <f>IF(AND(CD23&lt;&gt;"",$G23="1"),_xlfn.RANK.EQ(CD23,$CE$6:$CE$89),"")</f>
        <v/>
      </c>
      <c r="CG23" s="52" t="str">
        <f>IF(IF(CF23&lt;&gt;"",IF(MAX(COUNTIF($CF$6:$CF$89,$CF$6:$CF$89))&gt;1,"x",""),"")&lt;&gt;"",CF23+1,"")</f>
        <v/>
      </c>
      <c r="CH23" s="52" t="str">
        <f>IF(CF23&lt;&gt;"",IF($G23="3",IF(CD23&lt;&gt;"",IF(AND(CF23&lt;=10,CD23&gt;=$CE$92),HLOOKUP(CF23,Points_Table_Modified,IF(DI23&gt;=6,8,DI23+2),FALSE),0),""),IF(CD23&lt;&gt;"",IF(AND(CF23&lt;=10,CD23&gt;=$CE$92),HLOOKUP(CF23,Points_Table,IF(DI23&gt;=6,8,DI23+2),FALSE),0),"")),"")</f>
        <v/>
      </c>
      <c r="CI23" s="53" t="str">
        <f>IF(CG23&lt;&gt;"",AVERAGE(IF(AND($G23="3",CG23&lt;&gt;""),HLOOKUP(CG23,Points_Table_Modified,IF(DI23&gt;=6,8,DI23+2),FALSE),IF(CG23&lt;&gt;"",HLOOKUP(CG23,Points_Table,IF(DI23&gt;=6,8,DI23+2),FALSE),"")),CH23),CH23)</f>
        <v/>
      </c>
      <c r="CJ23" s="51" t="str">
        <f>IF(AND($G23="2",CD23&lt;&gt;""),CD23,"")</f>
        <v/>
      </c>
      <c r="CK23" s="52" t="str">
        <f>IF(AND(CD23&lt;&gt;"",$G23="2"),_xlfn.RANK.EQ(CD23,$CJ$6:$CJ$89),"")</f>
        <v/>
      </c>
      <c r="CL23" s="52" t="str">
        <f>IF(IF(CK23&lt;&gt;"",IF(MAX(COUNTIF($CK$6:$CK$89,$CK$6:$CK$89))&gt;1,"x",""),"")&lt;&gt;"",CK23+1,"")</f>
        <v/>
      </c>
      <c r="CM23" s="54" t="str">
        <f>IF(CK23&lt;&gt;"",IF($G23="3",IF(CD23&lt;&gt;"",IF(AND(CK23&lt;=10,CD23&gt;=$CJ$92),HLOOKUP(CK23,Points_Table_Modified,IF(DI23&gt;=6,8,DI23+2),FALSE),0),""),IF(CD23&lt;&gt;"",IF(AND(CK23&lt;=10,CD23&gt;=$CJ$92),HLOOKUP(CK23,Points_Table,IF(DI23&gt;=6,8,DI23+2),FALSE),0),"")),"")</f>
        <v/>
      </c>
      <c r="CN23" s="53" t="str">
        <f>IF(CL23&lt;&gt;"",AVERAGE(IF(AND($G23="3",CL23&lt;&gt;""),HLOOKUP(CL23,Points_Table_Modified,IF(DI23&gt;=6,8,DI23+2),FALSE),IF(CL23&lt;&gt;"",HLOOKUP(CL23,Points_Table,IF(DI23&gt;=6,8,DI23+2),FALSE),"")),CM23),CM23)</f>
        <v/>
      </c>
      <c r="CO23" s="51">
        <f>IF(AND($G23="3",CD23&lt;&gt;""),CD23,"")</f>
        <v>262</v>
      </c>
      <c r="CP23" s="52">
        <f>IF(AND(CD23&lt;&gt;"",$G23="3"),_xlfn.RANK.EQ(CD23,$CO$6:$CO$89),"")</f>
        <v>6</v>
      </c>
      <c r="CQ23" s="52" t="str">
        <f>IF(IF(CP23&lt;&gt;"",IF(MAX(COUNTIF($CP23:$CP$89,$CP$6:$CP$89))&gt;1,"x",""),"")&lt;&gt;"",CP23+1,"")</f>
        <v/>
      </c>
      <c r="CR23" s="52">
        <f>IF(CP23&lt;&gt;"",IF($G23="3",IF(CD23&lt;&gt;"",IF(AND(CP23&lt;=20,CD23&gt;=$CO$92),HLOOKUP(CP23,Points_Table_Modified,IF(DI23&gt;=6,8,DI23+2),FALSE),0),""),IF(CD23&lt;&gt;"",IF(AND(CP23&lt;=10,CD23&gt;=$CO$92),HLOOKUP(CP23,Points_Table,IF(DI23&gt;=6,8,DI23+2),FALSE),0),"")),"")</f>
        <v>27</v>
      </c>
      <c r="CS23" s="53">
        <f>IF(CQ23&lt;&gt;"",AVERAGE(IF(AND($G23="3",CQ23&lt;&gt;""),HLOOKUP(CQ23,Points_Table_Modified,IF(DI23&gt;=6,8,DI23+2),FALSE),IF(CQ23&lt;&gt;"",HLOOKUP(CQ23,Points_Table,IF(DI23&gt;=6,8,DI23+2),FALSE),"")),CR23),CR23)</f>
        <v>27</v>
      </c>
      <c r="CT23" s="51" t="str">
        <f>IF(AND($G23="4",CD23&lt;&gt;""),CD23,"")</f>
        <v/>
      </c>
      <c r="CU23" s="52" t="str">
        <f>IF(AND(CD23&lt;&gt;"",G23="4"),_xlfn.RANK.EQ(CD23,$CT$6:$CT$89),"")</f>
        <v/>
      </c>
      <c r="CV23" s="52" t="str">
        <f>IF(IF(CU23&lt;&gt;"",IF(MAX(COUNTIF($CU$6:$CU$89,$CU$6:$CU$89))&gt;1,"x",""),"")&lt;&gt;"",CU23+1,"")</f>
        <v/>
      </c>
      <c r="CW23" s="52" t="str">
        <f>IF(CU23&lt;&gt;"",IF($G23="3",IF(CD23&lt;&gt;"",IF(AND(CU23&lt;=10,CD23&gt;=$CT$92),HLOOKUP(CU23,Points_Table_Modified,IF(DI23&gt;=6,8,DI23+2),FALSE),0),""),IF(CD23&lt;&gt;"",IF(AND(CU23&lt;=10,CD23&gt;=$CT$92),HLOOKUP(CU23,Points_Table,IF(DI23&gt;=6,8,DI23+2),FALSE),0),"")),"")</f>
        <v/>
      </c>
      <c r="CX23" s="53" t="str">
        <f>IF(CV23&lt;&gt;"",AVERAGE(IF(AND($G23="3",CV23&lt;&gt;""),HLOOKUP(CV23,Points_Table_Modified,IF(DI23&gt;=6,8,DI23+2),FALSE),IF(CV23&lt;&gt;"",HLOOKUP(CV23,Points_Table,IF(DI23&gt;=6,8,DI23+2),FALSE),"")),CW23),CW23)</f>
        <v/>
      </c>
      <c r="CY23" s="51" t="str">
        <f>IF(AND($G23="5",CD23&lt;&gt;""),CD23,"")</f>
        <v/>
      </c>
      <c r="CZ23" s="52" t="str">
        <f>IF(AND(CD23&lt;&gt;"",$G23="5"),_xlfn.RANK.EQ(CD23,$CY$6:$CY$89),"")</f>
        <v/>
      </c>
      <c r="DA23" s="52" t="str">
        <f>IF(IF(CZ23&lt;&gt;"",IF(MAX(COUNTIF($CZ$6:$CZ$89,$CZ$6:$CZ$89))&gt;1,"x",""),"")&lt;&gt;"",CZ23+1,"")</f>
        <v/>
      </c>
      <c r="DB23" s="52" t="str">
        <f>IF(CZ23&lt;&gt;"",IF($G23="3",IF(CD23&lt;&gt;"",IF(AND(CZ23&lt;=10,CD23&gt;=$CY$92),HLOOKUP(CZ23,Points_Table_Modified,IF(DI23&gt;=6,8,DI23+2),FALSE),0),""),IF(CD23&lt;&gt;"",IF(AND(CZ23&lt;=10,CD23&gt;=$CY$92),HLOOKUP(CZ23,Points_Table,IF(DI23&gt;=6,8,DI23+2),FALSE),0),"")),"")</f>
        <v/>
      </c>
      <c r="DC23" s="53" t="str">
        <f>IF(DA23&lt;&gt;"",AVERAGE(IF(AND($G23="3",DA23&lt;&gt;""),HLOOKUP(DA23,Points_Table_Modified,IF(DI23&gt;=6,8,DI23+2),FALSE),IF(DA23&lt;&gt;"",HLOOKUP(DA23,Points_Table,IF(DI23&gt;=6,8,DI23+2),FALSE),"")),DB23),DB23)</f>
        <v/>
      </c>
      <c r="DD23" s="51" t="str">
        <f>IF(AND($G23="6",CD23&lt;&gt;""),CD23,"")</f>
        <v/>
      </c>
      <c r="DE23" s="52" t="str">
        <f>IF(AND(CD23&lt;&gt;"",$G23="6"),_xlfn.RANK.EQ(CD23,$DD$6:$DD$89),"")</f>
        <v/>
      </c>
      <c r="DF23" s="52" t="str">
        <f>IF(IF(DE23&lt;&gt;"",IF(MAX(COUNTIF($DE$6:$DE$89,$DE$6:$DE$89))&gt;1,"x",""),"")&lt;&gt;"",DE23+1,"")</f>
        <v/>
      </c>
      <c r="DG23" s="52" t="str">
        <f>IF(DE23&lt;&gt;"",IF($G23="3",IF(CD23&lt;&gt;"",IF(AND(DE23&lt;=10,CD23&gt;=$DD$92),HLOOKUP(DE23,Points_Table_Modified,IF(DI23&gt;=6,8,DI23+2),FALSE),0),""),IF(CD23&lt;&gt;"",IF(AND(DE23&lt;=10,CD23&gt;=$DD$92),HLOOKUP(DE23,Points_Table,IF(DI23&gt;=6,8,DI23+2),FALSE),0),"")),"")</f>
        <v/>
      </c>
      <c r="DH23" s="53" t="str">
        <f>IF(DF23&lt;&gt;"",AVERAGE(IF(AND($G23="3",DF23&lt;&gt;""),HLOOKUP(DF23,Points_Table_Modified,IF(DI23&gt;=6,8,DI23+2),FALSE),IF(DF23&lt;&gt;"",HLOOKUP(DF23,Points_Table,IF(DI23&gt;=6,8,DI23+2),FALSE),"")),DG23),DG23)</f>
        <v/>
      </c>
      <c r="DI23" s="55">
        <f>VLOOKUP($G23,Entries_D_Event,6,FALSE)</f>
        <v>12</v>
      </c>
      <c r="DJ23" s="52" t="str">
        <f>CONCATENATE(DE23,CZ23,CU23,CP23,CK23,CF23)</f>
        <v>6</v>
      </c>
      <c r="DK23" s="52">
        <f>IF(DJ23&lt;&gt;"",IF(AND($G23="3",CD23&lt;&gt;""),10,IF(CD23&lt;&gt;"",5,"")),"")</f>
        <v>10</v>
      </c>
      <c r="DL23" s="118">
        <f>_xlfn.NUMBERVALUE(IF(DJ23&lt;&gt;"",CONCATENATE(DH23,DC23,CX23,CS23,CN23,CI23),""))</f>
        <v>27</v>
      </c>
      <c r="DM23" s="56">
        <f>IFERROR(DK23+DL23,0)</f>
        <v>37</v>
      </c>
      <c r="DN23" s="90">
        <v>419</v>
      </c>
      <c r="DO23" s="52" t="str">
        <f>IF(AND($G23="1",DN23&lt;&gt;""),DN23,"")</f>
        <v/>
      </c>
      <c r="DP23" s="52" t="str">
        <f>IF(AND(DN23&lt;&gt;"",$G23="1"),_xlfn.RANK.EQ(DN23,$DO$6:$DO$89),"")</f>
        <v/>
      </c>
      <c r="DQ23" s="52" t="str">
        <f>IF(IF(DP23&lt;&gt;"",IF(MAX(COUNTIF($DP$6:$DP$89,$DP$6:$DP$89))&gt;1,"x",""),"")&lt;&gt;"",DP23+1,"")</f>
        <v/>
      </c>
      <c r="DR23" s="52" t="str">
        <f>IF(DP23&lt;&gt;"",IF($G23="3",IF(DN23&lt;&gt;"",IF(AND(DP23&lt;=10,DN23&gt;=$DO$92),HLOOKUP(DP23,Points_Table_Modified,IF(ES23&gt;=6,8,ES23+2),FALSE),0),""),IF(DN23&lt;&gt;"",IF(AND(DP23&lt;=10,DN23&gt;=$DO$92),HLOOKUP(DP23,Points_Table,IF(ES23&gt;=6,8,ES23+2),FALSE),0),"")),"")</f>
        <v/>
      </c>
      <c r="DS23" s="53" t="str">
        <f>IF(DQ23&lt;&gt;"",AVERAGE(IF(AND($G23="3",DQ23&lt;&gt;""),HLOOKUP(DQ23,Points_Table_Modified,IF(ES23&gt;=6,8,ES23+2),FALSE),IF(DQ23&lt;&gt;"",HLOOKUP(DQ23,Points_Table,IF(ES23&gt;=6,8,ES23+2),FALSE),"")),DR23),DR23)</f>
        <v/>
      </c>
      <c r="DT23" s="51" t="str">
        <f>IF(AND($G23="2",DN23&lt;&gt;""),DN23,"")</f>
        <v/>
      </c>
      <c r="DU23" s="52" t="str">
        <f>IF(AND(DN23&lt;&gt;"",$G23="2"),_xlfn.RANK.EQ(DN23,$DT$6:$DT$89),"")</f>
        <v/>
      </c>
      <c r="DV23" s="52" t="str">
        <f>IF(IF(DU23&lt;&gt;"",IF(MAX(COUNTIF($DU$6:$DU$89,$DU$6:$DU$89))&gt;1,"x",""),"")&lt;&gt;"",DU23+1,"")</f>
        <v/>
      </c>
      <c r="DW23" s="54" t="str">
        <f>IF(DU23&lt;&gt;"",IF($G23="3",IF(DN23&lt;&gt;"",IF(AND(DU23&lt;=10,DN23&gt;=$DT$92),HLOOKUP(DU23,Points_Table_Modified,IF(ES23&gt;=6,8,ES23+2),FALSE),0),""),IF(DN23&lt;&gt;"",IF(AND(DU23&lt;=10,DN23&gt;=$DT$92),HLOOKUP(DU23,Points_Table,IF(ES23&gt;=6,8,ES23+2),FALSE),0),"")),"")</f>
        <v/>
      </c>
      <c r="DX23" s="53" t="str">
        <f>IF(DV23&lt;&gt;"",AVERAGE(IF(AND($G23="3",DV23&lt;&gt;""),HLOOKUP(DV23,Points_Table_Modified,IF(ES23&gt;=6,8,ES23+2),FALSE),IF(DV23&lt;&gt;"",HLOOKUP(DV23,Points_Table,IF(ES23&gt;=6,8,ES23+2),FALSE),"")),DW23),DW23)</f>
        <v/>
      </c>
      <c r="DY23" s="51">
        <f>IF(AND($G23="3",DN23&lt;&gt;""),DN23,"")</f>
        <v>419</v>
      </c>
      <c r="DZ23" s="52">
        <f>IF(AND(DN23&lt;&gt;"",$G23="3"),_xlfn.RANK.EQ(DN23,$DY$6:$DY$89),"")</f>
        <v>3</v>
      </c>
      <c r="EA23" s="52" t="str">
        <f>IF(IF(DZ23&lt;&gt;"",IF(MAX(COUNTIF($DZ$6:$DZ$89,$DZ$6:$DZ$89))&gt;1,"x",""),"")&lt;&gt;"",DZ23+1,"")</f>
        <v/>
      </c>
      <c r="EB23" s="52">
        <f>IF(DZ23&lt;&gt;"",IF($G23="3",IF(DN23&lt;&gt;"",IF(AND(DZ23&lt;=20,DN23&gt;=$DY$92),HLOOKUP(DZ23,Points_Table_Modified,IF(ES23&gt;=6,8,ES23+2),FALSE),0),""),IF(DN23&lt;&gt;"",IF(AND(DZ23&lt;=10,DN23&gt;=$DY$92),HLOOKUP(DZ23,Points_Table,IF(ES23&gt;=6,8,ES23+2),FALSE),0),"")),"")</f>
        <v>36</v>
      </c>
      <c r="EC23" s="53">
        <f>IF(EA23&lt;&gt;"",AVERAGE(IF(AND($G23="3",EA23&lt;&gt;""),HLOOKUP(EA23,Points_Table_Modified,IF(ES23&gt;=6,8,ES23+2),FALSE),IF(EA23&lt;&gt;"",HLOOKUP(EA23,Points_Table,IF(ES23&gt;=6,8,ES23+2),FALSE),"")),EB23),EB23)</f>
        <v>36</v>
      </c>
      <c r="ED23" s="51" t="str">
        <f>IF(AND($G23="4",DN23&lt;&gt;""),DN23,"")</f>
        <v/>
      </c>
      <c r="EE23" s="52" t="str">
        <f>IF(AND(DN23&lt;&gt;"",G23="4"),_xlfn.RANK.EQ(DN23,$ED$6:$ED$89),"")</f>
        <v/>
      </c>
      <c r="EF23" s="52" t="str">
        <f>IF(IF(EE23&lt;&gt;"",IF(MAX(COUNTIF($EE$6:$EE$89,$EE$6:$EE$89))&gt;1,"x",""),"")&lt;&gt;"",EE23+1,"")</f>
        <v/>
      </c>
      <c r="EG23" s="52" t="str">
        <f>IF(EE23&lt;&gt;"",IF($G23="3",IF(DN23&lt;&gt;"",IF(AND(EE23&lt;=10,DN23&gt;=$ED$92),HLOOKUP(EE23,Points_Table_Modified,IF(ES23&gt;=6,8,ES23+2),FALSE),0),""),IF(DN23&lt;&gt;"",IF(AND(EE23&lt;=10,DN23&gt;=$ED$92),HLOOKUP(EE23,Points_Table,IF(ES23&gt;=6,8,ES23+2),FALSE),0),"")),"")</f>
        <v/>
      </c>
      <c r="EH23" s="53" t="str">
        <f>IF(EF23&lt;&gt;"",AVERAGE(IF(AND($G23="3",EF23&lt;&gt;""),HLOOKUP(EF23,Points_Table_Modified,IF(ES23&gt;=6,8,ES23+2),FALSE),IF(EF23&lt;&gt;"",HLOOKUP(EF23,Points_Table,IF(ES23&gt;=6,8,ES23+2),FALSE),"")),EG23),EG23)</f>
        <v/>
      </c>
      <c r="EI23" s="51" t="str">
        <f>IF(AND($G23="5",DN23&lt;&gt;""),DN23,"")</f>
        <v/>
      </c>
      <c r="EJ23" s="52" t="str">
        <f>IF(AND(DN23&lt;&gt;"",$G23="5"),_xlfn.RANK.EQ(DN23,$EI$6:$EI$89),"")</f>
        <v/>
      </c>
      <c r="EK23" s="52" t="str">
        <f>IF(IF(EJ23&lt;&gt;"",IF(MAX(COUNTIF($EJ$6:$EJ$89,$EJ$6:$EJ$89))&gt;1,"x",""),"")&lt;&gt;"",EJ23+1,"")</f>
        <v/>
      </c>
      <c r="EL23" s="52" t="str">
        <f>IF(EJ23&lt;&gt;"",IF($G23="3",IF(DN23&lt;&gt;"",IF(AND(EJ23&lt;=10,DN23&gt;=$EI$92),HLOOKUP(EJ23,Points_Table_Modified,IF(ES23&gt;=6,8,ES23+2),FALSE),0),""),IF(DN23&lt;&gt;"",IF(AND(EJ23&lt;=10,DN23&gt;=$EI$92),HLOOKUP(EJ23,Points_Table,IF(ES23&gt;=6,8,ES23+2),FALSE),0),"")),"")</f>
        <v/>
      </c>
      <c r="EM23" s="53" t="str">
        <f>IF(EK23&lt;&gt;"",AVERAGE(IF(AND($G23="3",EK23&lt;&gt;""),HLOOKUP(EK23,Points_Table_Modified,IF(ES23&gt;=6,8,ES23+2),FALSE),IF(EK23&lt;&gt;"",HLOOKUP(EK23,Points_Table,IF(ES23&gt;=6,8,ES23+2),FALSE),"")),EL23),EL23)</f>
        <v/>
      </c>
      <c r="EN23" s="51" t="str">
        <f>IF(AND($G23="6",DN23&lt;&gt;""),DN23,"")</f>
        <v/>
      </c>
      <c r="EO23" s="52" t="str">
        <f>IF(AND(DN23&lt;&gt;"",$G23="6"),_xlfn.RANK.EQ(DN23,$EN$6:$EN$89),"")</f>
        <v/>
      </c>
      <c r="EP23" s="52" t="str">
        <f>IF(IF(EO23&lt;&gt;"",IF(MAX(COUNTIF($EO$6:$EO$89,$EO$6:$EO$89))&gt;1,"x",""),"")&lt;&gt;"",EO23+1,"")</f>
        <v/>
      </c>
      <c r="EQ23" s="52" t="str">
        <f>IF(EO23&lt;&gt;"",IF($G23="3",IF(DN23&lt;&gt;"",IF(AND(EO23&lt;=10,DN23&gt;=$EN$92),HLOOKUP(EO23,Points_Table_Modified,IF(ES23&gt;=6,8,ES23+2),FALSE),0),""),IF(DN23&lt;&gt;"",IF(AND(EO23&lt;=10,DN23&gt;=$EN$92),HLOOKUP(EO23,Points_Table,IF(ES23&gt;=6,8,ES23+2),FALSE),0),"")),"")</f>
        <v/>
      </c>
      <c r="ER23" s="53" t="str">
        <f>IF(EP23&lt;&gt;"",AVERAGE(IF(AND($G23="3",EP23&lt;&gt;""),HLOOKUP(EP23,Points_Table_Modified,IF(ES23&gt;=6,8,ES23+2),FALSE),IF(EP23&lt;&gt;"",HLOOKUP(EP23,Points_Table,IF(ES23&gt;=6,8,ES23+2),FALSE),"")),EQ23),EQ23)</f>
        <v/>
      </c>
      <c r="ES23" s="57">
        <f>VLOOKUP($G23,Entries_D_Event,7,FALSE)</f>
        <v>9</v>
      </c>
      <c r="ET23" s="52" t="str">
        <f>CONCATENATE(EO23,EJ23,EE23,DZ23,DU23,DP23)</f>
        <v>3</v>
      </c>
      <c r="EU23" s="118">
        <f>IF(ET23&lt;&gt;"",IF(AND($G23="3",DN23&lt;&gt;""),10,IF(DN23&lt;&gt;"",5,"")),"")</f>
        <v>10</v>
      </c>
      <c r="EV23" s="118">
        <f>_xlfn.NUMBERVALUE(IF(ET23&lt;&gt;"",CONCATENATE(ER23,EM23,EH23,EC23,DX23,DS23),""))</f>
        <v>36</v>
      </c>
      <c r="EW23" s="56">
        <f>IFERROR(EU23+EV23,0)</f>
        <v>46</v>
      </c>
      <c r="EX23" s="90"/>
      <c r="EY23" s="52" t="str">
        <f>IF(AND($G23="1",EX23&lt;&gt;""),EX23,"")</f>
        <v/>
      </c>
      <c r="EZ23" s="52" t="str">
        <f>IF(AND(EX23&lt;&gt;"",$G23="1"),_xlfn.RANK.EQ(EX23,$EY$6:$EY$89),"")</f>
        <v/>
      </c>
      <c r="FA23" s="52" t="str">
        <f>IF(IF(EZ23&lt;&gt;"",IF(MAX(COUNTIF($EZ$6:$EZ$89,$EZ$6:$EZ$89))&gt;1,"x",""),"")&lt;&gt;"",EZ23+1,"")</f>
        <v/>
      </c>
      <c r="FB23" s="52" t="str">
        <f>IF(EZ23&lt;&gt;"",IF($G23="3",IF(EX23&lt;&gt;"",IF(AND(EZ23&lt;=10,EX23&gt;=$EY$92),HLOOKUP(EZ23,Points_Table_Modified,IF(GC23&gt;=6,8,GC23+2),FALSE),0),""),IF(EX23&lt;&gt;"",IF(AND(EZ23&lt;=10,EX23&gt;=$EY$92),HLOOKUP(EZ23,Points_Table,IF(GC23&gt;=6,8,GC23+2),FALSE),0),"")),"")</f>
        <v/>
      </c>
      <c r="FC23" s="56" t="str">
        <f>IF(FB23&gt;0,IF(FA23&lt;&gt;"",AVERAGE(IF(AND($G23="3",FA23&lt;&gt;""),HLOOKUP(FA23,Points_Table_Modified,IF(GC23&gt;=6,8,GC23+2),FALSE),IF(FA23&lt;&gt;"",HLOOKUP(FA23,Points_Table,IF(GC23&gt;=6,8,GC23+2),FALSE),"")),FB23),FB23),0)</f>
        <v/>
      </c>
      <c r="FD23" s="51" t="str">
        <f>IF(AND($G23="2",EX23&lt;&gt;""),EX23,"")</f>
        <v/>
      </c>
      <c r="FE23" s="52" t="str">
        <f>IF(AND(EX23&lt;&gt;"",$G23="2"),_xlfn.RANK.EQ(EX23,$FD$6:$FD$89),"")</f>
        <v/>
      </c>
      <c r="FF23" s="52" t="str">
        <f>IF(IF(FE23&lt;&gt;"",IF(MAX(COUNTIF($FE$6:$FE$89,$FE$6:$FE$89))&gt;1,"x",""),"")&lt;&gt;"",FE23+1,"")</f>
        <v/>
      </c>
      <c r="FG23" s="54" t="str">
        <f>IF(FE23&lt;&gt;"",IF($G23="3",IF(EX23&lt;&gt;"",IF(AND(FE23&lt;=10,EX23&gt;=$FD$92),HLOOKUP(FE23,Points_Table_Modified,IF(GC23&gt;=6,8,GC23+2),FALSE),0),""),IF(EX23&lt;&gt;"",IF(AND(FE23&lt;=10,EX23&gt;=$FD$92),HLOOKUP(FE23,Points_Table,IF(GC23&gt;=6,8,GC23+2),FALSE),0),"")),"")</f>
        <v/>
      </c>
      <c r="FH23" s="56" t="str">
        <f>IF(FG23&gt;0,IF(FF23&lt;&gt;"",AVERAGE(IF(AND($G23="3",FF23&lt;&gt;""),HLOOKUP(FF23,Points_Table_Modified,IF(GC23&gt;=6,8,GC23+2),FALSE),IF(FF23&lt;&gt;"",HLOOKUP(FF23,Points_Table,IF(GC23&gt;=6,8,GC23+2),FALSE),"")),FG23),FG23),0)</f>
        <v/>
      </c>
      <c r="FI23" s="51" t="str">
        <f>IF(AND($G23="3",EX23&lt;&gt;""),EX23,"")</f>
        <v/>
      </c>
      <c r="FJ23" s="52" t="str">
        <f>IF(AND(EX23&lt;&gt;"",$G23="3"),_xlfn.RANK.EQ(EX23,$FI$6:$FI$89),"")</f>
        <v/>
      </c>
      <c r="FK23" s="52" t="str">
        <f>IF(IF(FJ23&lt;&gt;"",IF(MAX(COUNTIF($FJ$6:$FJ$89,$FJ$6:$FJ$89))&gt;1,"x",""),"")&lt;&gt;"",FJ23+1,"")</f>
        <v/>
      </c>
      <c r="FL23" s="52" t="str">
        <f>IF(FJ23&lt;&gt;"",IF($G23="3",IF(EX23&lt;&gt;"",IF(AND(FJ23&lt;=20,EX23&gt;=$FI$92),HLOOKUP(FJ23,Points_Table_Modified,IF(GC23&gt;=6,8,GC23+2),FALSE),0),""),IF(EX23&lt;&gt;"",IF(AND(FJ23&lt;=10,EX23&gt;=$FI$92),HLOOKUP(FJ23,Points_Table,IF(GC23&gt;=6,8,GC23+2),FALSE),0),"")),"")</f>
        <v/>
      </c>
      <c r="FM23" s="56" t="str">
        <f>IF(FL23&gt;0,IF(FK23&lt;&gt;"",AVERAGE(IF(AND($G23="3",FK23&lt;&gt;""),HLOOKUP(FK23,Points_Table_Modified,IF(GC23&gt;=6,8,GC23+2),FALSE),IF(FK23&lt;&gt;"",HLOOKUP(FK23,Points_Table,IF(GC23&gt;=6,8,GC23+2),FALSE),"")),FL23),FL23),0)</f>
        <v/>
      </c>
      <c r="FN23" s="51" t="str">
        <f>IF(AND($G23="4",EX23&lt;&gt;""),EX23,"")</f>
        <v/>
      </c>
      <c r="FO23" s="52" t="str">
        <f>IF(AND(EX23&lt;&gt;"",G23="4"),_xlfn.RANK.EQ(EX23,$FN$6:$FN$89),"")</f>
        <v/>
      </c>
      <c r="FP23" s="52" t="str">
        <f>IF(IF(FO23&lt;&gt;"",IF(MAX(COUNTIF($FO$6:$FO$89,$FO$6:$FO$89))&gt;1,"x",""),"")&lt;&gt;"",FO23+1,"")</f>
        <v/>
      </c>
      <c r="FQ23" s="52" t="str">
        <f>IF(FO23&lt;&gt;"",IF($G23="3",IF(EX23&lt;&gt;"",IF(AND(FO23&lt;=10,EX23&gt;=$FN$92),HLOOKUP(FO23,Points_Table_Modified,IF(GC23&gt;=6,8,GC23+2),FALSE),0),""),IF(EX23&lt;&gt;"",IF(AND(FO23&lt;=10,EX23&gt;=$FN$92),HLOOKUP(FO23,Points_Table,IF(GC23&gt;=6,8,GC23+2),FALSE),0),"")),"")</f>
        <v/>
      </c>
      <c r="FR23" s="56" t="str">
        <f>IF(FQ23&gt;0,IF(FP23&lt;&gt;"",AVERAGE(IF(AND($G23="3",FP23&lt;&gt;""),HLOOKUP(FP23,Points_Table_Modified,IF(GC23&gt;=6,8,GC23+2),FALSE),IF(FP23&lt;&gt;"",HLOOKUP(FP23,Points_Table,IF(GC23&gt;=6,8,GC23+2),FALSE),"")),FQ23),FQ23),0)</f>
        <v/>
      </c>
      <c r="FS23" s="51" t="str">
        <f>IF(AND($G23="5",EX23&lt;&gt;""),EX23,"")</f>
        <v/>
      </c>
      <c r="FT23" s="52" t="str">
        <f>IF(AND(EX23&lt;&gt;"",$G23="5"),_xlfn.RANK.EQ(EX23,$FS$6:$FS$89),"")</f>
        <v/>
      </c>
      <c r="FU23" s="52" t="str">
        <f>IF(IF(FT23&lt;&gt;"",IF(MAX(COUNTIF($FT$6:$FT$89,$FT$6:$FT$89))&gt;1,"x",""),"")&lt;&gt;"",FT23+1,"")</f>
        <v/>
      </c>
      <c r="FV23" s="52" t="str">
        <f>IF(FT23&lt;&gt;"",IF($G23="3",IF(EX23&lt;&gt;"",IF(AND(FT23&lt;=10,EX23&gt;=$FS$92),HLOOKUP(FT23,Points_Table_Modified,IF(GC23&gt;=6,8,GC23+2),FALSE),0),""),IF(EX23&lt;&gt;"",IF(AND(FT23&lt;=10,EX23&gt;=$FS$92),HLOOKUP(FT23,Points_Table,IF(GC23&gt;=6,8,GC23+2),FALSE),0),"")),"")</f>
        <v/>
      </c>
      <c r="FW23" s="56" t="str">
        <f>IF(FV23&gt;0,IF(FU23&lt;&gt;"",AVERAGE(IF(AND($G23="3",FU23&lt;&gt;""),HLOOKUP(FU23,Points_Table_Modified,IF(GC23&gt;=6,8,GC23+2),FALSE),IF(FU23&lt;&gt;"",HLOOKUP(FU23,Points_Table,IF(GC23&gt;=6,8,GC23+2),FALSE),"")),FV23),FV23),0)</f>
        <v/>
      </c>
      <c r="FX23" s="51" t="str">
        <f>IF(AND($G23="6",EX23&lt;&gt;""),EX23,"")</f>
        <v/>
      </c>
      <c r="FY23" s="52" t="str">
        <f>IF(AND(EX23&lt;&gt;"",$G23="6"),_xlfn.RANK.EQ(EX23,$FX$6:$FX$89),"")</f>
        <v/>
      </c>
      <c r="FZ23" s="52" t="str">
        <f>IF(IF(FY23&lt;&gt;"",IF(MAX(COUNTIF($FY$6:$FY$89,$FY$6:$FY$89))&gt;1,"x",""),"")&lt;&gt;"",FY23+1,"")</f>
        <v/>
      </c>
      <c r="GA23" s="52" t="str">
        <f>IF(FY23&lt;&gt;"",IF($G23="3",IF(EX23&lt;&gt;"",IF(AND(FY23&lt;=10,EX23&gt;=$FX$92),HLOOKUP(FY23,Points_Table_Modified,IF(GC23&gt;=6,8,GC23+2),FALSE),0),""),IF(EX23&lt;&gt;"",IF(AND(FY23&lt;=10,EX23&gt;=$FX$92),HLOOKUP(FY23,Points_Table,IF(GC23&gt;=6,8,GC23+2),FALSE),0),"")),"")</f>
        <v/>
      </c>
      <c r="GB23" s="56" t="str">
        <f>IF(GA23&gt;0,IF(FZ23&lt;&gt;"",AVERAGE(IF(AND($G23="3",FZ23&lt;&gt;""),HLOOKUP(FZ23,Points_Table_Modified,IF(GC23&gt;=6,8,GC23+2),FALSE),IF(FZ23&lt;&gt;"",HLOOKUP(FZ23,Points_Table,IF(GC23&gt;=6,8,GC23+2),FALSE),"")),GA23),GA23),0)</f>
        <v/>
      </c>
      <c r="GC23" s="57">
        <f>VLOOKUP($G23,Entries_D_Event,8,FALSE)</f>
        <v>0</v>
      </c>
      <c r="GD23" s="52" t="str">
        <f>CONCATENATE(FY23,FT23,FO23,FJ23,FE23,EZ23)</f>
        <v/>
      </c>
      <c r="GE23" s="118" t="str">
        <f>IF(GD23&lt;&gt;"",IF(AND($G23="3",EX23&lt;&gt;""),10,IF(EX23&lt;&gt;"",5,"")),"")</f>
        <v/>
      </c>
      <c r="GF23" s="118">
        <f>_xlfn.NUMBERVALUE(IF(GD23&lt;&gt;"",CONCATENATE(GB23,FW23,FR23,FM23,FH23,FC23),""))</f>
        <v>0</v>
      </c>
      <c r="GG23" s="56">
        <f>IFERROR(GE23+GF23,0)</f>
        <v>0</v>
      </c>
      <c r="GH23" s="90"/>
      <c r="GI23" s="52" t="str">
        <f>IF(AND($G23="1",GH23&lt;&gt;""),GH23,"")</f>
        <v/>
      </c>
      <c r="GJ23" s="52" t="str">
        <f>IF(AND(GH23&lt;&gt;"",$G23="1"),_xlfn.RANK.EQ(GH23,$GI$6:$GI$89),"")</f>
        <v/>
      </c>
      <c r="GK23" s="52" t="str">
        <f>IF(IF(GJ23&lt;&gt;"",IF(MAX(COUNTIF($GJ$6:$GJ$89,$GJ$6:$GJ$89))&gt;1,"x",""),"")&lt;&gt;"",GJ23+1,"")</f>
        <v/>
      </c>
      <c r="GL23" s="52" t="str">
        <f>IF(GJ23&lt;&gt;"",IF($G23="3",IF(GH23&lt;&gt;"",IF(AND(GJ23&lt;=10,GH23&gt;=$GI$92),HLOOKUP(GJ23,Points_Table_Modified,IF(HM23&gt;=6,8,HM23+2),FALSE),0),""),IF(GH23&lt;&gt;"",IF(AND(GJ23&lt;=10,GH23&gt;=$GI$92),HLOOKUP(GJ23,Points_Table,IF(HM23&gt;=6,8,HM23+2),FALSE),0),"")),"")</f>
        <v/>
      </c>
      <c r="GM23" s="53" t="str">
        <f>IF(GK23&lt;&gt;"",AVERAGE(IF(AND($G23="3",GK23&lt;&gt;""),HLOOKUP(GK23,Points_Table_Modified,IF(HM23&gt;=6,8,HM23+2),FALSE),IF(GK23&lt;&gt;"",HLOOKUP(GK23,Points_Table,IF(HM23&gt;=6,8,HM23+2),FALSE),"")),GL23),GL23)</f>
        <v/>
      </c>
      <c r="GN23" s="51" t="str">
        <f>IF(AND($G23="2",GH23&lt;&gt;""),GH23,"")</f>
        <v/>
      </c>
      <c r="GO23" s="52" t="str">
        <f>IF(AND(GH23&lt;&gt;"",$G23="2"),_xlfn.RANK.EQ(GH23,$GN$6:$GN$89),"")</f>
        <v/>
      </c>
      <c r="GP23" s="52" t="str">
        <f>IF(IF(GO23&lt;&gt;"",IF(MAX(COUNTIF($GO$6:$GO$89,$GO$6:$GO$89))&gt;1,"x",""),"")&lt;&gt;"",GO23+1,"")</f>
        <v/>
      </c>
      <c r="GQ23" s="54" t="str">
        <f>IF(GO23&lt;&gt;"",IF($G23="3",IF(GH23&lt;&gt;"",IF(AND(GO23&lt;=10,GH23&gt;=$GN$92),HLOOKUP(GO23,Points_Table_Modified,IF(HM23&gt;=6,8,HM23+2),FALSE),0),""),IF(GH23&lt;&gt;"",IF(AND(GO23&lt;=10,GH23&gt;=$GN$92),HLOOKUP(GO23,Points_Table,IF(HM23&gt;=6,8,HM23+2),FALSE),0),"")),"")</f>
        <v/>
      </c>
      <c r="GR23" s="53" t="str">
        <f>IF(GP23&lt;&gt;"",AVERAGE(IF(AND($G23="3",GP23&lt;&gt;""),HLOOKUP(GP23,Points_Table_Modified,IF(HM23&gt;=6,8,HM23+2),FALSE),IF(GP23&lt;&gt;"",HLOOKUP(GP23,Points_Table,IF(HM23&gt;=6,8,HM23+2),FALSE),"")),GQ23),GQ23)</f>
        <v/>
      </c>
      <c r="GS23" s="51" t="str">
        <f>IF(AND($G23="3",GH23&lt;&gt;""),GH23,"")</f>
        <v/>
      </c>
      <c r="GT23" s="52" t="str">
        <f>IF(AND(GH23&lt;&gt;"",$G23="3"),_xlfn.RANK.EQ(GH23,$GS$6:$GS$89),"")</f>
        <v/>
      </c>
      <c r="GU23" s="52" t="str">
        <f>IF(IF(GT23&lt;&gt;"",IF(MAX(COUNTIF($GT$6:$GT$89,$GT$6:$GT$89))&gt;1,"x",""),"")&lt;&gt;"",GT23+1,"")</f>
        <v/>
      </c>
      <c r="GV23" s="52" t="str">
        <f>IF(GT23&lt;&gt;"",IF($G23="3",IF(GH23&lt;&gt;"",IF(AND(GT23&lt;=20,GH23&gt;=$GS$92),HLOOKUP(GT23,Points_Table_Modified,IF(HM23&gt;=6,8,HM23+2),FALSE),0),""),IF(GH23&lt;&gt;"",IF(AND(GT23&lt;=10,GH23&gt;=$GS$92),HLOOKUP(GT23,Points_Table,IF(HM23&gt;=6,8,HM23+2),FALSE),0),"")),"")</f>
        <v/>
      </c>
      <c r="GW23" s="53" t="str">
        <f>IF(GU23&lt;&gt;"",AVERAGE(IF(AND($G23="3",GU23&lt;&gt;""),HLOOKUP(GU23,Points_Table_Modified,IF(HM23&gt;=6,8,HM23+2),FALSE),IF(GU23&lt;&gt;"",HLOOKUP(GU23,Points_Table,IF(HM23&gt;=6,8,HM23+2),FALSE),"")),GV23),GV23)</f>
        <v/>
      </c>
      <c r="GX23" s="51" t="str">
        <f>IF(AND($G23="4",GH23&lt;&gt;""),GH23,"")</f>
        <v/>
      </c>
      <c r="GY23" s="52" t="str">
        <f>IF(AND($GH23&lt;&gt;"",G23="4"),_xlfn.RANK.EQ(GH23,$GX$6:$GX$89),"")</f>
        <v/>
      </c>
      <c r="GZ23" s="52" t="str">
        <f>IF(IF(GY23&lt;&gt;"",IF(MAX(COUNTIF($GY$6:$GY$89,$GY$6:$GY$89))&gt;1,"x",""),"")&lt;&gt;"",GY23+1,"")</f>
        <v/>
      </c>
      <c r="HA23" s="52" t="str">
        <f>IF(GY23&lt;&gt;"",IF($G23="3",IF(GH23&lt;&gt;"",IF(AND(GY23&lt;=10,GH23&gt;=$GX$92),HLOOKUP(GY23,Points_Table_Modified,IF(HM23&gt;=6,8,HM23+2),FALSE),0),""),IF(GH23&lt;&gt;"",IF(AND(GY23&lt;=10,GH23&gt;=$GX$92),HLOOKUP(GY23,Points_Table,IF(HM23&gt;=6,8,HM23+2),FALSE),0),"")),"")</f>
        <v/>
      </c>
      <c r="HB23" s="53" t="str">
        <f>IF(GZ23&lt;&gt;"",AVERAGE(IF(AND($G23="3",GZ23&lt;&gt;""),HLOOKUP(GZ23,Points_Table_Modified,IF(HM23&gt;=6,8,HM23+2),FALSE),IF(GZ23&lt;&gt;"",HLOOKUP(GZ23,Points_Table,IF(HM23&gt;=6,8,HM23+2),FALSE),"")),HA23),HA23)</f>
        <v/>
      </c>
      <c r="HC23" s="51" t="str">
        <f>IF(AND($G23="5",GH23&lt;&gt;""),GH23,"")</f>
        <v/>
      </c>
      <c r="HD23" s="52" t="str">
        <f>IF(AND(GH23&lt;&gt;"",$G23="5"),_xlfn.RANK.EQ(GH23,$HC$6:$HC$89),"")</f>
        <v/>
      </c>
      <c r="HE23" s="52" t="str">
        <f>IF(IF(HD23&lt;&gt;"",IF(MAX(COUNTIF($HD$6:$HD$89,$HD$6:$HD$89))&gt;1,"x",""),"")&lt;&gt;"",HD23+1,"")</f>
        <v/>
      </c>
      <c r="HF23" s="52" t="str">
        <f>IF(HD23&lt;&gt;"",IF($G23="3",IF(GH23&lt;&gt;"",IF(AND(HD23&lt;=10,GH23&gt;=$HC$92),HLOOKUP(HD23,Points_Table_Modified,IF(HM23&gt;=6,8,HM23+2),FALSE),0),""),IF(GH23&lt;&gt;"",IF(AND(HD23&lt;=10,GH23&gt;=$HC$92),HLOOKUP(HD23,Points_Table,IF(HM23&gt;=6,8,HM23+2),FALSE),0),"")),"")</f>
        <v/>
      </c>
      <c r="HG23" s="53" t="str">
        <f>IF(HE23&lt;&gt;"",AVERAGE(IF(AND($G23="3",HE23&lt;&gt;""),HLOOKUP(HE23,Points_Table_Modified,IF(HM23&gt;=6,8,HM23+2),FALSE),IF(HE23&lt;&gt;"",HLOOKUP(HE23,Points_Table,IF(HM23&gt;=6,8,HM23+2),FALSE),"")),HF23),HF23)</f>
        <v/>
      </c>
      <c r="HH23" s="51" t="str">
        <f>IF(AND($G23="6",GH23&lt;&gt;""),GH23,"")</f>
        <v/>
      </c>
      <c r="HI23" s="52" t="str">
        <f>IF(AND(GH23&lt;&gt;"",$G23="6"),_xlfn.RANK.EQ(GH23,$HH$6:$HH$89),"")</f>
        <v/>
      </c>
      <c r="HJ23" s="52" t="str">
        <f>IF(IF(HI23&lt;&gt;"",IF(MAX(COUNTIF($HI$6:$HI$89,$HI$6:$HI$89))&gt;1,"x",""),"")&lt;&gt;"",HI23+1,"")</f>
        <v/>
      </c>
      <c r="HK23" s="52" t="str">
        <f>IF(HI23&lt;&gt;"",IF($G23="3",IF(GH23&lt;&gt;"",IF(AND(HI23&lt;=10,GH23&gt;=$HH$92),HLOOKUP(HI23,Points_Table_Modified,IF(HM23&gt;=6,8,HM23+2),FALSE),0),""),IF(GH23&lt;&gt;"",IF(AND(HI23&lt;=10,GH23&gt;=$HH$92),HLOOKUP(HI23,Points_Table,IF(HM23&gt;=6,8,HM23+2),FALSE),0),"")),"")</f>
        <v/>
      </c>
      <c r="HL23" s="53" t="str">
        <f>IF(HJ23&lt;&gt;"",AVERAGE(IF(AND($G23="3",HJ23&lt;&gt;""),HLOOKUP(HJ23,Points_Table_Modified,IF(HM23&gt;=6,8,HM23+2),FALSE),IF(HJ23&lt;&gt;"",HLOOKUP(HJ23,Points_Table,IF(HM23&gt;=6,8,HM23+2),FALSE),"")),HK23),HK23)</f>
        <v/>
      </c>
      <c r="HM23" s="57">
        <f>VLOOKUP($G23,Entries_D_Event,9,FALSE)</f>
        <v>0</v>
      </c>
      <c r="HN23" s="52" t="str">
        <f>CONCATENATE(HI23,HD23,GY23,GT23,GO23,GJ23)</f>
        <v/>
      </c>
      <c r="HO23" s="118" t="str">
        <f>IF(HN23&lt;&gt;"",IF(AND($G23="3",GH23&lt;&gt;""),10,IF(GH23&lt;&gt;"",5,"")),"")</f>
        <v/>
      </c>
      <c r="HP23" s="118">
        <f>_xlfn.NUMBERVALUE(IF(HN23&lt;&gt;"",CONCATENATE(HL23,HG23,HB23,GW23,GR23,GM23),""))</f>
        <v>0</v>
      </c>
      <c r="HQ23" s="56">
        <f>IFERROR(HO23+HP23,0)</f>
        <v>0</v>
      </c>
      <c r="HR23" s="90"/>
      <c r="HS23" s="52" t="str">
        <f>IF(AND($G23="1",HR23&lt;&gt;""),HR23,"")</f>
        <v/>
      </c>
      <c r="HT23" s="52" t="str">
        <f>IF(AND(HR23&lt;&gt;"",$G23="1"),_xlfn.RANK.EQ(HR23,$HS$6:$HS$89),"")</f>
        <v/>
      </c>
      <c r="HU23" s="52" t="str">
        <f>IF(IF(HT23&lt;&gt;"",IF(MAX(COUNTIF($HT$6:$HT$89,$HT$6:$HT$89))&gt;1,"x",""),"")&lt;&gt;"",HT23+1,"")</f>
        <v/>
      </c>
      <c r="HV23" s="52" t="str">
        <f>IF(HT23&lt;&gt;"",IF($G23="3",IF(HR23&lt;&gt;"",IF(AND(HT23&lt;=10,HR23&gt;=$HS$92),HLOOKUP(HT23,Points_Table_Modified,IF(IW23&gt;=6,8,IW23+2),FALSE),0),""),IF(HR23&lt;&gt;"",IF(AND(HT23&lt;=10,HR23&gt;=$HS$92),HLOOKUP(HT23,Points_Table,IF(IW23&gt;=6,8,IW23+2),FALSE),0),"")),"")</f>
        <v/>
      </c>
      <c r="HW23" s="53" t="str">
        <f>IF(HU23&lt;&gt;"",AVERAGE(IF(AND($G23="3",HU23&lt;&gt;""),HLOOKUP(HU23,Points_Table_Modified,IF(IW23&gt;=6,8,IW23+2),FALSE),IF(HU23&lt;&gt;"",HLOOKUP(HU23,Points_Table,IF(IW23&gt;=6,8,IW23+2),FALSE),"")),HV23),HV23)</f>
        <v/>
      </c>
      <c r="HX23" s="51" t="str">
        <f>IF(AND($G23="2",HR23&lt;&gt;""),HR23,"")</f>
        <v/>
      </c>
      <c r="HY23" s="52" t="str">
        <f>IF(AND(HR23&lt;&gt;"",$G23="2"),_xlfn.RANK.EQ(HR23,$HX$6:$HX$89),"")</f>
        <v/>
      </c>
      <c r="HZ23" s="52" t="str">
        <f>IF(IF(HY23&lt;&gt;"",IF(MAX(COUNTIF($HY$6:$HY$89,$HY$6:$HY$89))&gt;1,"x",""),"")&lt;&gt;"",HY23+1,"")</f>
        <v/>
      </c>
      <c r="IA23" s="54" t="str">
        <f>IF(HY23&lt;&gt;"",IF($G23="3",IF(HR23&lt;&gt;"",IF(AND(HY23&lt;=10,HR23&gt;=$HX$92),HLOOKUP(HY23,Points_Table_Modified,IF(IW23&gt;=6,8,IW23+2),FALSE),0),""),IF(HR23&lt;&gt;"",IF(AND(HY23&lt;=10,HR23&gt;=$HX$92),HLOOKUP(HY23,Points_Table,IF(IW23&gt;=6,8,IW23+2),FALSE),0),"")),"")</f>
        <v/>
      </c>
      <c r="IB23" s="53" t="str">
        <f>IF(HZ23&lt;&gt;"",AVERAGE(IF(AND($G23="3",HZ23&lt;&gt;""),HLOOKUP(HZ23,Points_Table_Modified,IF(IW23&gt;=6,8,IW23+2),FALSE),IF(HZ23&lt;&gt;"",HLOOKUP(HZ23,Points_Table,IF(IW23&gt;=6,8,IW23+2),FALSE),"")),IA23),IA23)</f>
        <v/>
      </c>
      <c r="IC23" s="51" t="str">
        <f>IF(AND($G23="3",HR23&lt;&gt;""),HR23,"")</f>
        <v/>
      </c>
      <c r="ID23" s="52" t="str">
        <f>IF(AND(HR23&lt;&gt;"",$G23="3"),_xlfn.RANK.EQ(HR23,$IC$6:$IC$89),"")</f>
        <v/>
      </c>
      <c r="IE23" s="52" t="str">
        <f>IF(IF(ID23&lt;&gt;"",IF(MAX(COUNTIF($ID$6:$ID$89,$ID$6:$ID$89))&gt;1,"x",""),"")&lt;&gt;"",ID23+1,"")</f>
        <v/>
      </c>
      <c r="IF23" s="52" t="str">
        <f>IF(ID23&lt;&gt;"",IF($G23="3",IF(HR23&lt;&gt;"",IF(AND(ID23&lt;=20,HR23&gt;=$IC$92),HLOOKUP(ID23,Points_Table_Modified,IF(IW23&gt;=6,8,IW23+2),FALSE),0),""),IF(HR23&lt;&gt;"",IF(AND(ID23&lt;=10,HR23&gt;=$IC$92),HLOOKUP(ID23,Points_Table,IF(IW23&gt;=6,8,IW23+2),FALSE),0),"")),"")</f>
        <v/>
      </c>
      <c r="IG23" s="53" t="str">
        <f>IF(IE23&lt;&gt;"",AVERAGE(IF(AND($G23="3",IE23&lt;&gt;""),HLOOKUP(IE23,Points_Table_Modified,IF(IW23&gt;=6,8,IW23+2),FALSE),IF(IE23&lt;&gt;"",HLOOKUP(IE23,Points_Table,IF(IW23&gt;=6,8,IW23+2),FALSE),"")),IF23),IF23)</f>
        <v/>
      </c>
      <c r="IH23" s="51" t="str">
        <f>IF(AND($G23="4",HR23&lt;&gt;""),HR23,"")</f>
        <v/>
      </c>
      <c r="II23" s="52" t="str">
        <f>IF(AND(HR23&lt;&gt;"",G23="4"),_xlfn.RANK.EQ(HR23,$IH$6:$IH$89),"")</f>
        <v/>
      </c>
      <c r="IJ23" s="52" t="str">
        <f>IF(IF(II23&lt;&gt;"",IF(MAX(COUNTIF($II$6:$II$89,$II$6:$II$89))&gt;1,"x",""),"")&lt;&gt;"",II23+1,"")</f>
        <v/>
      </c>
      <c r="IK23" s="52" t="str">
        <f>IF(II23&lt;&gt;"",IF($G23="3",IF(HR23&lt;&gt;"",IF(AND(II23&lt;=10,HR23&gt;=$IH$92),HLOOKUP(II23,Points_Table_Modified,IF(IW23&gt;=6,8,IW23+2),FALSE),0),""),IF(HR23&lt;&gt;"",IF(AND(II23&lt;=10,HR23&gt;=$IH$92),HLOOKUP(II23,Points_Table,IF(IW23&gt;=6,8,IW23+2),FALSE),0),"")),"")</f>
        <v/>
      </c>
      <c r="IL23" s="53" t="str">
        <f>IF(IJ23&lt;&gt;"",AVERAGE(IF(AND($G23="3",IJ23&lt;&gt;""),HLOOKUP(IJ23,Points_Table_Modified,IF(IW23&gt;=6,8,IW23+2),FALSE),IF(IJ23&lt;&gt;"",HLOOKUP(IJ23,Points_Table,IF(IW23&gt;=6,8,IW23+2),FALSE),"")),IK23),IK23)</f>
        <v/>
      </c>
      <c r="IM23" s="51" t="str">
        <f>IF(AND($G23="5",HR23&lt;&gt;""),HR23,"")</f>
        <v/>
      </c>
      <c r="IN23" s="52" t="str">
        <f>IF(AND(HR23&lt;&gt;"",$G23="5"),_xlfn.RANK.EQ(HR23,$IM$6:$IM$89),"")</f>
        <v/>
      </c>
      <c r="IO23" s="52" t="str">
        <f>IF(IF(IN23&lt;&gt;"",IF(MAX(COUNTIF($IN$6:$IN$89,$IN$6:$IN$89))&gt;1,"x",""),"")&lt;&gt;"",IN23+1,"")</f>
        <v/>
      </c>
      <c r="IP23" s="52" t="str">
        <f>IF(IN23&lt;&gt;"",IF($G23="3",IF(HR23&lt;&gt;"",IF(AND(IN23&lt;=10,HR23&gt;=$IM$92),HLOOKUP(IN23,Points_Table_Modified,IF(IW23&gt;=6,8,IW23+2),FALSE),0),""),IF(HR23&lt;&gt;"",IF(AND(IN23&lt;=10,HR23&gt;=$IM$92),HLOOKUP(IN23,Points_Table,IF(IW23&gt;=6,8,IW23+2),FALSE),0),"")),"")</f>
        <v/>
      </c>
      <c r="IQ23" s="53" t="str">
        <f>IF(IO23&lt;&gt;"",AVERAGE(IF(AND($G23="3",IO23&lt;&gt;""),HLOOKUP(IO23,Points_Table_Modified,IF(IW23&gt;=6,8,IW23+2),FALSE),IF(IO23&lt;&gt;"",HLOOKUP(IO23,Points_Table,IF(IW23&gt;=6,8,IW23+2),FALSE),"")),IP23),IP23)</f>
        <v/>
      </c>
      <c r="IR23" s="51" t="str">
        <f>IF(AND($G23="6",HR23&lt;&gt;""),HR23,"")</f>
        <v/>
      </c>
      <c r="IS23" s="52" t="str">
        <f>IF(AND(HR23&lt;&gt;"",$G23="6"),_xlfn.RANK.EQ(HR23,$IR$6:$IR$89),"")</f>
        <v/>
      </c>
      <c r="IT23" s="52" t="str">
        <f>IF(IF(IS23&lt;&gt;"",IF(MAX(COUNTIF($IS$6:$IS$89,$IS$6:$IS$89))&gt;1,"x",""),"")&lt;&gt;"",IS23+1,"")</f>
        <v/>
      </c>
      <c r="IU23" s="52" t="str">
        <f>IF(IS23&lt;&gt;"",IF($G23="3",IF(HR23&lt;&gt;"",IF(AND(IS23&lt;=10,HR23&gt;=$IR$92),HLOOKUP(IS23,Points_Table_Modified,IF(IW23&gt;=6,8,IW23+2),FALSE),0),""),IF(HR23&lt;&gt;"",IF(AND(IS23&lt;=10,HR23&gt;=$IR$92),HLOOKUP(IS23,Points_Table,IF(IW23&gt;=6,8,IW23+2),FALSE),0),"")),"")</f>
        <v/>
      </c>
      <c r="IV23" s="53" t="str">
        <f>IF(IT23&lt;&gt;"",AVERAGE(IF(AND($G23="3",IT23&lt;&gt;""),HLOOKUP(IT23,Points_Table_Modified,IF(IW23&gt;=6,8,IW23+2),FALSE),IF(IT23&lt;&gt;"",HLOOKUP(IT23,Points_Table,IF(IW23&gt;=6,8,IW23+2),FALSE),"")),IU23),IU23)</f>
        <v/>
      </c>
      <c r="IW23" s="57">
        <f>VLOOKUP($G23,Entries_D_Event,10,FALSE)</f>
        <v>0</v>
      </c>
      <c r="IX23" s="52" t="str">
        <f>CONCATENATE(IS23,IN23,II23,ID23,HY23,HT23)</f>
        <v/>
      </c>
      <c r="IY23" s="118" t="str">
        <f>IF(IX23&lt;&gt;"",IF(AND($G23="3",HR23&lt;&gt;""),10,IF(HR23&lt;&gt;"",5,"")),"")</f>
        <v/>
      </c>
      <c r="IZ23" s="118">
        <f>_xlfn.NUMBERVALUE(IF(IX23&lt;&gt;"",CONCATENATE(IV23,IQ23,IL23,IG23,IB23,HW23),""))</f>
        <v>0</v>
      </c>
      <c r="JA23" s="56">
        <f>IFERROR(IY23+IZ23,0)</f>
        <v>0</v>
      </c>
      <c r="JB23" s="90"/>
      <c r="JC23" s="52" t="str">
        <f>IF(AND($G23="1",JB23&lt;&gt;""),JB23,"")</f>
        <v/>
      </c>
      <c r="JD23" s="52" t="str">
        <f>IF(AND(JB23&lt;&gt;"",$G23="1"),_xlfn.RANK.EQ(JB23,$JC$6:$JC$89),"")</f>
        <v/>
      </c>
      <c r="JE23" s="52" t="str">
        <f>IF(IF(JD23&lt;&gt;"",IF(MAX(COUNTIF($JD$6:$JD$89,$JD$6:$JD$89))&gt;1,"x",""),"")&lt;&gt;"",JD23+1,"")</f>
        <v/>
      </c>
      <c r="JF23" s="52" t="str">
        <f>IF(JD23&lt;&gt;"",IF($G23="3",IF(JB23&lt;&gt;"",IF(AND(JD23&lt;=10,JB23&gt;=$JC$92),HLOOKUP(JD23,Points_Table_Modified,IF(KG23&gt;=6,8,KG23+2),FALSE),0),""),IF(JB23&lt;&gt;"",IF(AND(JD23&lt;=10,JB23&gt;=$JC$92),HLOOKUP(JD23,Points_Table,IF(KG23&gt;=6,8,KG23+2),FALSE),0),"")),"")</f>
        <v/>
      </c>
      <c r="JG23" s="53" t="str">
        <f>IF(JE23&lt;&gt;"",AVERAGE(IF(AND($G23="3",JE23&lt;&gt;""),HLOOKUP(JE23,Points_Table_Modified,IF(KG23&gt;=6,8,KG23+2),FALSE),IF(JE23&lt;&gt;"",HLOOKUP(JE23,Points_Table,IF(KG23&gt;=6,8,KG23+2),FALSE),"")),JF23),JF23)</f>
        <v/>
      </c>
      <c r="JH23" s="51" t="str">
        <f>IF(AND($G23="2",JB23&lt;&gt;""),JB23,"")</f>
        <v/>
      </c>
      <c r="JI23" s="52" t="str">
        <f>IF(AND(JB23&lt;&gt;"",$G23="2"),_xlfn.RANK.EQ(JB23,$JH$6:$JH$89),"")</f>
        <v/>
      </c>
      <c r="JJ23" s="52" t="str">
        <f>IF(IF(JI23&lt;&gt;"",IF(MAX(COUNTIF($JI$6:$JI$89,$JI$6:$JI$89))&gt;1,"x",""),"")&lt;&gt;"",JI23+1,"")</f>
        <v/>
      </c>
      <c r="JK23" s="54" t="str">
        <f>IF(JI23&lt;&gt;"",IF($G23="3",IF(JB23&lt;&gt;"",IF(AND(JI23&lt;=10,JB23&gt;=$JH$92),HLOOKUP(JI23,Points_Table_Modified,IF(KG23&gt;=6,8,KG23+2),FALSE),0),""),IF(JB23&lt;&gt;"",IF(AND(JI23&lt;=10,JB23&gt;=$JH$92),HLOOKUP(JI23,Points_Table,IF(KG23&gt;=6,8,KG23+2),FALSE),0),"")),"")</f>
        <v/>
      </c>
      <c r="JL23" s="53" t="str">
        <f>IF(JJ23&lt;&gt;"",AVERAGE(IF(AND($G23="3",JJ23&lt;&gt;""),HLOOKUP(JJ23,Points_Table_Modified,IF(KG23&gt;=6,8,KG23+2),FALSE),IF(JJ23&lt;&gt;"",HLOOKUP(JJ23,Points_Table,IF(KG23&gt;=6,8,KG23+2),FALSE),"")),JK23),JK23)</f>
        <v/>
      </c>
      <c r="JM23" s="51" t="str">
        <f>IF(AND($G23="3",JB23&lt;&gt;""),JB23,"")</f>
        <v/>
      </c>
      <c r="JN23" s="52" t="str">
        <f>IF(AND(JB23&lt;&gt;"",$G23="3"),_xlfn.RANK.EQ(JB23,$JM$6:$JM$89),"")</f>
        <v/>
      </c>
      <c r="JO23" s="52" t="str">
        <f>IF(IF(JN23&lt;&gt;"",IF(MAX(COUNTIF($JN$6:$JN$89,$JN$6:$JN$89))&gt;1,"x",""),"")&lt;&gt;"",JN23+1,"")</f>
        <v/>
      </c>
      <c r="JP23" s="52" t="str">
        <f>IF(JN23&lt;&gt;"",IF($G23="3",IF(JB23&lt;&gt;"",IF(AND(JN23&lt;=20,JB23&gt;=$JM$92),HLOOKUP(JN23,Points_Table_Modified,IF(KG23&gt;=6,8,KG23+2),FALSE),0),""),IF(JB23&lt;&gt;"",IF(AND(JN23&lt;=10,JB23&gt;=$JM$92),HLOOKUP(JN23,Points_Table,IF(KG23&gt;=6,8,KG23+2),FALSE),0),"")),"")</f>
        <v/>
      </c>
      <c r="JQ23" s="53" t="str">
        <f>IF(JO23&lt;&gt;"",AVERAGE(IF(AND($G23="3",JO23&lt;&gt;""),HLOOKUP(JO23,Points_Table_Modified,IF(KG23&gt;=6,8,KG23+2),FALSE),IF(JO23&lt;&gt;"",HLOOKUP(JO23,Points_Table,IF(KG23&gt;=6,8,KG23+2),FALSE),"")),JP23),JP23)</f>
        <v/>
      </c>
      <c r="JR23" s="51" t="str">
        <f>IF(AND($G23="4",JB23&lt;&gt;""),JB23,"")</f>
        <v/>
      </c>
      <c r="JS23" s="52" t="str">
        <f>IF(AND(JB23&lt;&gt;"",G23="4"),_xlfn.RANK.EQ(JB23,$JR$6:$JR$89),"")</f>
        <v/>
      </c>
      <c r="JT23" s="52" t="str">
        <f>IF(IF(JS23&lt;&gt;"",IF(MAX(COUNTIF($JS$6:$JS$89,$JS$6:$JS$89))&gt;1,"x",""),"")&lt;&gt;"",JS23+1,"")</f>
        <v/>
      </c>
      <c r="JU23" s="52" t="str">
        <f>IF(JS23&lt;&gt;"",IF($G23="3",IF(JB23&lt;&gt;"",IF(AND(JS23&lt;=10,JB23&gt;=$JR$92),HLOOKUP(JS23,Points_Table_Modified,IF(KG23&gt;=6,8,KG23+2),FALSE),0),""),IF(JB23&lt;&gt;"",IF(AND(JS23&lt;=10,JB23&gt;=$JR$92),HLOOKUP(JS23,Points_Table,IF(KG23&gt;=6,8,KG23+2),FALSE),0),"")),"")</f>
        <v/>
      </c>
      <c r="JV23" s="53" t="str">
        <f>IF(JT23&lt;&gt;"",AVERAGE(IF(AND($G23="3",JT23&lt;&gt;""),HLOOKUP(JT23,Points_Table_Modified,IF(KG23&gt;=6,8,KG23+2),FALSE),IF(JT23&lt;&gt;"",HLOOKUP(JT23,Points_Table,IF(KG23&gt;=6,8,KG23+2),FALSE),"")),JU23),JU23)</f>
        <v/>
      </c>
      <c r="JW23" s="51" t="str">
        <f>IF(AND($G23="5",JB23&lt;&gt;""),JB23,"")</f>
        <v/>
      </c>
      <c r="JX23" s="52" t="str">
        <f>IF(AND(JB23&lt;&gt;"",$G23="5"),_xlfn.RANK.EQ(JB23,$JW$6:$JW$89),"")</f>
        <v/>
      </c>
      <c r="JY23" s="52" t="str">
        <f>IF(IF(JX23&lt;&gt;"",IF(MAX(COUNTIF($JX$6:$JX$89,$JX$6:$JX$89))&gt;1,"x",""),"")&lt;&gt;"",JX23+1,"")</f>
        <v/>
      </c>
      <c r="JZ23" s="52" t="str">
        <f>IF(JX23&lt;&gt;"",IF($G23="3",IF(JB23&lt;&gt;"",IF(AND(JX23&lt;=10,JB23&gt;=$JW$92),HLOOKUP(JX23,Points_Table_Modified,IF(KG23&gt;=6,8,KG23+2),FALSE),0),""),IF(JB23&lt;&gt;"",IF(AND(JX23&lt;=10,JB23&gt;=$JW$92),HLOOKUP(JX23,Points_Table,IF(KG23&gt;=6,8,KG23+2),FALSE),0),"")),"")</f>
        <v/>
      </c>
      <c r="KA23" s="53" t="str">
        <f>IF(JY23&lt;&gt;"",AVERAGE(IF(AND($G23="3",JY23&lt;&gt;""),HLOOKUP(JY23,Points_Table_Modified,IF(KG23&gt;=6,8,KG23+2),FALSE),IF(JY23&lt;&gt;"",HLOOKUP(JY23,Points_Table,IF(KG23&gt;=6,8,KG23+2),FALSE),"")),JZ23),JZ23)</f>
        <v/>
      </c>
      <c r="KB23" s="51" t="str">
        <f>IF(AND($G23="6",JB23&lt;&gt;""),JB23,"")</f>
        <v/>
      </c>
      <c r="KC23" s="52" t="str">
        <f>IF(AND(JB23&lt;&gt;"",$G23="6"),_xlfn.RANK.EQ(JB23,$KB$6:$KB$89),"")</f>
        <v/>
      </c>
      <c r="KD23" s="52" t="str">
        <f>IF(IF(KC23&lt;&gt;"",IF(MAX(COUNTIF($KC$6:$KC$89,$KC$6:$KC$89))&gt;1,"x",""),"")&lt;&gt;"",KC23+1,"")</f>
        <v/>
      </c>
      <c r="KE23" s="52" t="str">
        <f>IF(KC23&lt;&gt;"",IF($G23="3",IF(JB23&lt;&gt;"",IF(AND(KC23&lt;=10,JB23&gt;=$KB$92),HLOOKUP(KC23,Points_Table_Modified,IF(KG23&gt;=6,8,KG23+2),FALSE),0),""),IF(JB23&lt;&gt;"",IF(AND(KC23&lt;=10,JB23&gt;=$KB$92),HLOOKUP(KC23,Points_Table,IF(KG23&gt;=6,8,KG23+2),FALSE),0),"")),"")</f>
        <v/>
      </c>
      <c r="KF23" s="53" t="str">
        <f>IF(KD23&lt;&gt;"",AVERAGE(IF(AND($G23="3",KD23&lt;&gt;""),HLOOKUP(KD23,Points_Table_Modified,IF(KG23&gt;=6,8,KG23+2),FALSE),IF(KD23&lt;&gt;"",HLOOKUP(KD23,Points_Table,IF(KG23&gt;=6,8,KG23+2),FALSE),"")),KE23),KE23)</f>
        <v/>
      </c>
      <c r="KG23" s="57">
        <f>VLOOKUP($G23,Entries_D_Event,11,FALSE)</f>
        <v>0</v>
      </c>
      <c r="KH23" s="52" t="str">
        <f>CONCATENATE(KC23,JX23,JS23,JN23,JI23,JD23)</f>
        <v/>
      </c>
      <c r="KI23" s="118" t="str">
        <f>IF(KH23&lt;&gt;"",IF(AND($G23="3",JB23&lt;&gt;""),10,IF(JB23&lt;&gt;"",5,"")),"")</f>
        <v/>
      </c>
      <c r="KJ23" s="118">
        <f>_xlfn.NUMBERVALUE(IF(KH23&lt;&gt;"",CONCATENATE(KF23,KA23,JV23,JQ23,JL23,JG23),""))</f>
        <v>0</v>
      </c>
      <c r="KK23" s="56">
        <f>IFERROR(KI23+KJ23,0)</f>
        <v>0</v>
      </c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</row>
    <row r="24" spans="1:358" s="1" customFormat="1" x14ac:dyDescent="0.25">
      <c r="A24" s="35"/>
      <c r="B24" s="45">
        <v>19</v>
      </c>
      <c r="C24" s="46" t="s">
        <v>158</v>
      </c>
      <c r="D24" s="47" t="s">
        <v>39</v>
      </c>
      <c r="E24" s="50">
        <v>6436</v>
      </c>
      <c r="F24" s="50">
        <v>316</v>
      </c>
      <c r="G24" s="49" t="s">
        <v>55</v>
      </c>
      <c r="H24" s="50" t="str">
        <f>VLOOKUP($G24,Class_Description,2)</f>
        <v>Modified</v>
      </c>
      <c r="I24" s="187">
        <f>AS24+CC24+DM24+EW24+GG24+HQ24+JA24+KK24</f>
        <v>164.5</v>
      </c>
      <c r="J24" s="116">
        <v>540</v>
      </c>
      <c r="K24" s="102" t="str">
        <f>IF(AND(J24&lt;&gt;"",$G24="1"),J24,"")</f>
        <v/>
      </c>
      <c r="L24" s="103" t="str">
        <f>IF(AND(J24&lt;&gt;"",$G24="1"),_xlfn.RANK.EQ(J24,$K$6:$K$89),"")</f>
        <v/>
      </c>
      <c r="M24" s="103" t="str">
        <f>IF(G24="6",IF(IF(L24&lt;&gt;"",IF(MAX(COUNTIF($L$6:$L$89,$L$6:$L$89))&gt;1,"x",""),"")&lt;&gt;"",L24+1,""),IF(K24=0,"",IF(IF(L24&lt;&gt;"",IF(MAX(COUNTIF($L$6:$L$89,$L$6:$L$89))&gt;1,"x",""),"")&lt;&gt;"",L24+1,"")))</f>
        <v/>
      </c>
      <c r="N24" s="103" t="str">
        <f>IF(L24&lt;&gt;"",IF($G24="3",IF(AND(L24&lt;=20,J24&gt;=$K$92),HLOOKUP(L24,Points_Table_Modified,IF(AO24&gt;=6,8,AO24+2),FALSE),0),IF(AND(L24&lt;=10,J24&gt;=$K$92),HLOOKUP(L24,Points_Table,IF(AO24&gt;=6,8,AO24+2),FALSE),0)),"")</f>
        <v/>
      </c>
      <c r="O24" s="103" t="str">
        <f>IF(M24&lt;&gt;"",AVERAGE(IF(AND($G24="3",M24&lt;&gt;""),HLOOKUP(M24,Points_Table_Modified,IF(AO24&gt;=6,8,AO24+2),FALSE),IF(M24&lt;&gt;"",HLOOKUP(M24,Points_Table,IF(AO24&gt;=6,8,AO24+2),FALSE),"")),N24),N24)</f>
        <v/>
      </c>
      <c r="P24" s="102" t="str">
        <f>IF(AND(J24&lt;&gt;"",$G24="2"),J24,"")</f>
        <v/>
      </c>
      <c r="Q24" s="103" t="str">
        <f>IF(AND(J24&lt;&gt;"",$G24="2"),_xlfn.RANK.EQ(J24,$P$6:$P$89),"")</f>
        <v/>
      </c>
      <c r="R24" s="103" t="str">
        <f>IF(G24="6",IF(IF(Q24&lt;&gt;"",IF(MAX(COUNTIF($Q$6:$Q$89,$Q$6:$Q$89))&gt;1,"x",""),"")&lt;&gt;"",Q24+1,""),IF(P24=0,"",IF(IF(Q24&lt;&gt;"",IF(MAX(COUNTIF($Q$6:$Q$89,$Q$6:$Q$89))&gt;1,"x",""),"")&lt;&gt;"",Q24+1,"")))</f>
        <v/>
      </c>
      <c r="S24" s="103" t="str">
        <f>IF(Q24&lt;&gt;"",IF($G24="3",IF(J24&lt;&gt;"",IF(AND(Q24&lt;=10,J24&gt;=$P$92),HLOOKUP(Q24,Points_Table_Modified,IF(AO24&gt;=6,8,AO24+2),FALSE),0),""),IF(J24&lt;&gt;"",IF(AND(Q24&lt;=10,J24&gt;=$P$92),HLOOKUP(Q24,Points_Table,IF(AO24&gt;=6,8,AO24+2),FALSE),0),"")),"")</f>
        <v/>
      </c>
      <c r="T24" s="103" t="str">
        <f>IF(R24&lt;&gt;"",AVERAGE(IF(AND($G24="3",R24&lt;&gt;""),HLOOKUP(R24,Points_Table_Modified,IF(AO24&gt;=6,8,AO24+2),FALSE),IF(R24&lt;&gt;"",HLOOKUP(R24,Points_Table,IF(AO24&gt;=6,8,AO24+2),FALSE),"")),S24),S24)</f>
        <v/>
      </c>
      <c r="U24" s="102">
        <f>IF(AND(J24&lt;&gt;"",$G24="3"),J24,"")</f>
        <v>540</v>
      </c>
      <c r="V24" s="103">
        <f>IF(AND(J24&lt;&gt;"",$G24="3"),_xlfn.RANK.EQ(J24,$U$6:$U$89),"")</f>
        <v>5</v>
      </c>
      <c r="W24" s="103">
        <f>IF(G24="6",IF(IF(V24&lt;&gt;"",IF(MAX(COUNTIF($V$6:$V$89,$V$6:$V$89))&gt;1,"x",""),"")&lt;&gt;"",V24+1,""),IF(U24=0,"",IF(IF(V24&lt;&gt;"",IF(MAX(COUNTIF($V$6:$V$89,$V$6:$V$89))&gt;1,"x",""),"")&lt;&gt;"",V24+1,"")))</f>
        <v>6</v>
      </c>
      <c r="X24" s="103">
        <f>IF(V24&lt;&gt;"",IF($G24="3",IF(J24&lt;&gt;"",IF(AND(V24&lt;=20,J24&gt;=$U$92),HLOOKUP(V24,Points_Table_Modified,IF(AO24&gt;=6,8,AO24+2),FALSE),0),""),IF(J24&lt;&gt;"",IF(AND(V24&lt;=10,$J24&gt;=$U$92),HLOOKUP(V24,Points_Table,IF(AO24&gt;=6,8,AO24+2),FALSE),0),"")),"")</f>
        <v>30</v>
      </c>
      <c r="Y24" s="103">
        <f>IF(W24&lt;&gt;"",AVERAGE(IF(AND($G24="3",W24&lt;&gt;""),HLOOKUP(W24,Points_Table_Modified,IF(AO24&gt;=6,8,AO24+2),FALSE),IF(W24&lt;&gt;"",HLOOKUP(W24,Points_Table,IF(AO24&gt;=6,8,AO24+2),FALSE),"")),X24),X24)</f>
        <v>28.5</v>
      </c>
      <c r="Z24" s="102" t="str">
        <f>IF(AND(J24&lt;&gt;"",$G24="4"),J24,"")</f>
        <v/>
      </c>
      <c r="AA24" s="103" t="str">
        <f>IF(AND($J24&lt;&gt;"",G24="4"),_xlfn.RANK.EQ(J24,$Z$6:$Z$89),"")</f>
        <v/>
      </c>
      <c r="AB24" s="103" t="str">
        <f>IF($G24="6",IF(IF(AA24&lt;&gt;"",IF(MAX(COUNTIF($AA$6:$AA$89,$AA$6:$AA$89))&gt;1,"x",""),"")&lt;&gt;"",AA24+1,""),IF(Z24=0,"",IF(IF(AA24&lt;&gt;"",IF(MAX(COUNTIF($AA$6:$AA$89,$AA$6:$AA$89))&gt;1,"x",""),"")&lt;&gt;"",AA24+1,"")))</f>
        <v/>
      </c>
      <c r="AC24" s="103" t="str">
        <f>IF(AA24&lt;&gt;"",IF($G24="3",IF(J24&lt;&gt;"",IF(AND(AA24&lt;=10,J24&gt;=$Z$92),HLOOKUP(AA24,Points_Table_Modified,IF(AO24&gt;=6,8,AO24+2),FALSE),0),""),IF(J24&lt;&gt;"",IF(AND(AA24&lt;=10,J24&gt;=$Z$92),HLOOKUP(AA24,Points_Table,IF(AO24&gt;=6,8,AO24+2),FALSE),0),"")),"")</f>
        <v/>
      </c>
      <c r="AD24" s="103" t="str">
        <f>IF(AB24&lt;&gt;"",AVERAGE(IF(AND($G24="3",AB24&lt;&gt;""),HLOOKUP(AB24,Points_Table_Modified,IF(AO24&gt;=6,8,AO24+2),FALSE),IF(AB24&lt;&gt;"",HLOOKUP(AB24,Points_Table,IF(AO24&gt;=6,8,AO24+2),FALSE),"")),AC24),AC24)</f>
        <v/>
      </c>
      <c r="AE24" s="102" t="str">
        <f>IF(AND(J24&lt;&gt;"",$G24="5"),J24,"")</f>
        <v/>
      </c>
      <c r="AF24" s="103" t="str">
        <f>IF(AND(J24&lt;&gt;"",$G24="5"),_xlfn.RANK.EQ(J24,$AE$6:$AE$89),"")</f>
        <v/>
      </c>
      <c r="AG24" s="103" t="str">
        <f>IF($G24="6",IF(IF(AF24&lt;&gt;"",IF(MAX(COUNTIF($AF$6:$AF$89,$AF$6:$AF$89))&gt;1,"x",""),"")&lt;&gt;"",AF24+1,""),IF(AE24=0,"",IF(IF(AF24&lt;&gt;"",IF(MAX(COUNTIF($AF$6:$AF$89,$AF$6:$AF$89))&gt;1,"x",""),"")&lt;&gt;"",AF24+1,"")))</f>
        <v/>
      </c>
      <c r="AH24" s="103" t="str">
        <f>IF(AF24&lt;&gt;"",IF($G24="3",IF(J24&lt;&gt;"",IF(AND(AF24&lt;=10,J24&gt;=$AE$92),HLOOKUP(AF24,Points_Table_Modified,IF(AO24&gt;=6,8,AO24+2),FALSE),0),""),IF(J24&lt;&gt;"",IF(AND(AF24&lt;=10,J24&gt;=$AE$92),HLOOKUP(AF24,Points_Table,IF(AO24&gt;=6,8,AO24+2),FALSE),0),"")),"")</f>
        <v/>
      </c>
      <c r="AI24" s="103" t="str">
        <f>IF(AG24&lt;&gt;"",AVERAGE(IF(AND($G24="3",AG24&lt;&gt;""),HLOOKUP(AG24,Points_Table_Modified,IF(AO24&gt;=6,8,AO24+2),FALSE),IF(AG24&lt;&gt;"",HLOOKUP(AG24,Points_Table,IF(AO24&gt;=6,8,AO24+2),FALSE),"")),AH24),AH24)</f>
        <v/>
      </c>
      <c r="AJ24" s="102" t="str">
        <f>IF(AND(J24&lt;&gt;"",$G24="6"),J24,"")</f>
        <v/>
      </c>
      <c r="AK24" s="103" t="str">
        <f>IF(AND(J24&lt;&gt;"",$G24="6"),_xlfn.RANK.EQ(J24,$AJ$6:$AJ$89),"")</f>
        <v/>
      </c>
      <c r="AL24" s="103" t="str">
        <f>IF(G24="6",IF(IF(AK24&lt;&gt;"",IF(MAX(COUNTIF($AK$6:$AK$89,$AK$6:$AK$89))&gt;1,"x",""),"")&lt;&gt;"",AK24+1,""),IF(AJ24=0,"",IF(IF(AK24&lt;&gt;"",IF(MAX(COUNTIF($AK$6:$AK$89,$AK$6:$AK$89))&gt;1,"x",""),"")&lt;&gt;"",AK24+1,"")))</f>
        <v/>
      </c>
      <c r="AM24" s="103" t="str">
        <f>IF(AK24&lt;&gt;"",IF($G24="3",IF(J24&lt;&gt;"",IF(AND(AK24&lt;=10,J24&gt;=$AJ$92),HLOOKUP(AK24,Points_Table_Modified,IF(AO24&gt;=6,8,AO24+2),FALSE),0),""),IF(J24&lt;&gt;"",IF(AND(AK24&lt;=10,J24&gt;=$AJ$92),HLOOKUP(AK24,Points_Table,IF(AO24&gt;=6,8,AO24+2),FALSE),0),"")),"")</f>
        <v/>
      </c>
      <c r="AN24" s="136" t="str">
        <f>IF(AL24&lt;&gt;"",AVERAGE(IF(AND($G24="3",AL24&lt;&gt;""),HLOOKUP(AL24,Points_Table_Modified,IF(AO24&gt;=6,8,AO24+2),FALSE),IF(AL24&lt;&gt;"",HLOOKUP(AL24,Points_Table,IF(AO24&gt;=6,8,AO24+2),FALSE),"")),AM24),AM24)</f>
        <v/>
      </c>
      <c r="AO24" s="55">
        <f>VLOOKUP($G24,Entries_D_Event,4,FALSE)</f>
        <v>10</v>
      </c>
      <c r="AP24" s="52" t="str">
        <f>CONCATENATE(AK24,AF24,AA24,V24,Q24,L24)</f>
        <v>5</v>
      </c>
      <c r="AQ24" s="118">
        <f>IF(AP24&lt;&gt;"",IF(AND($G24="3",J24&lt;&gt;""),10,IF(J24&lt;&gt;"",5,"")),"")</f>
        <v>10</v>
      </c>
      <c r="AR24" s="118">
        <f>_xlfn.NUMBERVALUE(IF(AP24&lt;&gt;"",CONCATENATE(AN24,AI24,AD24,Y24,T24,O24),""))</f>
        <v>28.5</v>
      </c>
      <c r="AS24" s="56">
        <f>IFERROR(AQ24+AR24,0)</f>
        <v>38.5</v>
      </c>
      <c r="AT24" s="90">
        <v>242</v>
      </c>
      <c r="AU24" s="54" t="str">
        <f>IF(AND(AT24&lt;&gt;"",$G24="1"),AT24,"")</f>
        <v/>
      </c>
      <c r="AV24" s="52" t="str">
        <f>IF(AND(AT24&lt;&gt;"",$G24="1"),_xlfn.RANK.EQ(AT24,$AU$6:$AU$89),"")</f>
        <v/>
      </c>
      <c r="AW24" s="52" t="str">
        <f>IF(IF(AV24&lt;&gt;"",IF(MAX(COUNTIF($AV$6:$AV$89,$AV$6:$AV$89))&gt;1,"x",""),"")&lt;&gt;"",AV24+1,"")</f>
        <v/>
      </c>
      <c r="AX24" s="52" t="str">
        <f>IF(AV24&lt;&gt;"",IF($G24="3",IF(AT24&lt;&gt;"",IF(AND(AV24&lt;=10,AT24&gt;=$AU$92),HLOOKUP(AV24,Points_Table_Modified,IF(BY24&gt;=6,8,BY24+2),FALSE),0),""),IF(AT24&lt;&gt;"",IF(AND(AV24&lt;=10,AT24&gt;=$AU$92),HLOOKUP(AV24,Points_Table,IF(BY24&gt;=6,8,BY24+2),FALSE),0),"")),"")</f>
        <v/>
      </c>
      <c r="AY24" s="53" t="str">
        <f>IF(AW24&lt;&gt;"",AVERAGE(IF(AND($G24="3",AW24&lt;&gt;""),HLOOKUP(AW24,Points_Table_Modified,IF(BY24&gt;=6,8,BY24+2),FALSE),IF(AW24&lt;&gt;"",HLOOKUP(AW24,Points_Table,IF(BY24&gt;=6,8,BY24+2),FALSE),"")),AX24),AX24)</f>
        <v/>
      </c>
      <c r="AZ24" s="51" t="str">
        <f>IF(AND($G24="2",AT24&lt;&gt;""),AT24,"")</f>
        <v/>
      </c>
      <c r="BA24" s="52" t="str">
        <f>IF(AND(AT24&lt;&gt;"",$G24="2"),_xlfn.RANK.EQ(AT24,$AZ$6:$AZ$89),"")</f>
        <v/>
      </c>
      <c r="BB24" s="52" t="str">
        <f>IF(IF(BA24&lt;&gt;"",IF(MAX(COUNTIF($BA$6:$BA$89,$BA$6:$BA$89))&gt;1,"x",""),"")&lt;&gt;"",BA24+1,"")</f>
        <v/>
      </c>
      <c r="BC24" s="54" t="str">
        <f>IF(BA24&lt;&gt;"",IF($G24="3",IF(AT24&lt;&gt;"",IF(AND(BA24&lt;=10,AT24&gt;=$AZ$92),HLOOKUP(BA24,Points_Table_Modified,IF(BY24&gt;=6,8,BY24+2),FALSE),0),""),IF(AT24&lt;&gt;"",IF(AND(BA24&lt;=10,AT24&gt;=$AZ$92),HLOOKUP(BA24,Points_Table,IF(BY24&gt;=6,8,BY24+2),FALSE),0),"")),"")</f>
        <v/>
      </c>
      <c r="BD24" s="53" t="str">
        <f>IF(BB24&lt;&gt;"",AVERAGE(IF(AND($G24="3",BB24&lt;&gt;""),HLOOKUP(BB24,Points_Table_Modified,IF(BY24&gt;=6,8,BY24+2),FALSE),IF(BB24&lt;&gt;"",HLOOKUP(BB24,Points_Table,IF(BY24&gt;=6,8,BY24+2),FALSE),"")),BC24),BC24)</f>
        <v/>
      </c>
      <c r="BE24" s="51">
        <f>IF(AND($G24="3",AT24&lt;&gt;""),AT24,"")</f>
        <v>242</v>
      </c>
      <c r="BF24" s="52">
        <f>IF(AND(AT24&lt;&gt;"",$G24="3"),_xlfn.RANK.EQ(AT24,$BE$6:$BE$89),"")</f>
        <v>9</v>
      </c>
      <c r="BG24" s="52" t="str">
        <f>IF(IF(BF24&lt;&gt;"",IF(MAX(COUNTIF($BF$6:$BF$89,$BF$6:$BF$89))&gt;1,"x",""),"")&lt;&gt;"",BF24+1,"")</f>
        <v/>
      </c>
      <c r="BH24" s="52">
        <f>IF(BF24&lt;&gt;"",IF($G24="3",IF(AT24&lt;&gt;"",IF(AND(BF24&lt;=20,AT24&gt;=$BE$92),HLOOKUP(BF24,Points_Table_Modified,IF(BY24&gt;=6,8,BY24+2),FALSE),0),""),IF(AT24&lt;&gt;"",IF(AND(BF24&lt;=10,AT24&gt;=$BE$92),HLOOKUP(BF24,Points_Table,IF(BY24&gt;=6,8,BY24+2),FALSE),0),"")),"")</f>
        <v>20</v>
      </c>
      <c r="BI24" s="53">
        <f>IF(BG24&lt;&gt;"",AVERAGE(IF(AND($G24="3",BG24&lt;&gt;""),HLOOKUP(BG24,Points_Table_Modified,IF(BY24&gt;=6,8,BY24+2),FALSE),IF(BG24&lt;&gt;"",HLOOKUP(BG24,Points_Table,IF(BY24&gt;=6,8,BY24+2),FALSE),"")),BH24),BH24)</f>
        <v>20</v>
      </c>
      <c r="BJ24" s="51" t="str">
        <f>IF(AND($G24="4",AT24&lt;&gt;""),AT24,"")</f>
        <v/>
      </c>
      <c r="BK24" s="52" t="str">
        <f>IF(AND(AT24&lt;&gt;"",G24="4"),_xlfn.RANK.EQ(AT24,$BJ$6:$BJ$89),"")</f>
        <v/>
      </c>
      <c r="BL24" s="52" t="str">
        <f>IF(IF(BK24&lt;&gt;"",IF(MAX(COUNTIF($BK$6:$BK$89,$BK$6:$BK$89))&gt;1,"x",""),"")&lt;&gt;"",BK24+1,"")</f>
        <v/>
      </c>
      <c r="BM24" s="52" t="str">
        <f>IF(BK24&lt;&gt;"",IF($G24="3",IF(AT24&lt;&gt;"",IF(AND(BK24&lt;=10,AT24&gt;=$BJ$92),HLOOKUP(BK24,Points_Table_Modified,IF(BY24&gt;=6,8,BY24+2),FALSE),0),""),IF(AT24&lt;&gt;"",IF(AND(BK24&lt;=10,AT24&gt;=$BJ$92),HLOOKUP(BK24,Points_Table,IF(BY24&gt;=6,8,BY24+2),FALSE),0),"")),"")</f>
        <v/>
      </c>
      <c r="BN24" s="53" t="str">
        <f>IF(BL24&lt;&gt;"",AVERAGE(IF(AND($G24="3",BL24&lt;&gt;""),HLOOKUP(BL24,Points_Table_Modified,IF(BY24&gt;=6,8,BY24+2),FALSE),IF(BL24&lt;&gt;"",HLOOKUP(BL24,Points_Table,IF(BY24&gt;=6,8,BY24+2),FALSE),"")),BM24),BM24)</f>
        <v/>
      </c>
      <c r="BO24" s="51" t="str">
        <f>IF(AND($G24="5",AT24&lt;&gt;""),AT24,"")</f>
        <v/>
      </c>
      <c r="BP24" s="52" t="str">
        <f>IF(AND(AT24&lt;&gt;"",$G24="5"),_xlfn.RANK.EQ(AT24,$BO$6:$BO$89),"")</f>
        <v/>
      </c>
      <c r="BQ24" s="52" t="str">
        <f>IF(IF(BP24&lt;&gt;"",IF(MAX(COUNTIF($BP$6:$BP$89,$BP$6:$BP$89))&gt;1,"x",""),"")&lt;&gt;"",BP24+1,"")</f>
        <v/>
      </c>
      <c r="BR24" s="52" t="str">
        <f>IF(BP24&lt;&gt;"",IF($G24="3",IF(AT24&lt;&gt;"",IF(AND(BP24&lt;=10,AT24&gt;=$BO$92),HLOOKUP(BP24,Points_Table_Modified,IF(BY24&gt;=6,8,BY24+2),FALSE),0),""),IF(AT24&lt;&gt;"",IF(AND(BP24&lt;=10,AT24&gt;=$BO$92),HLOOKUP(BP24,Points_Table,IF(BY24&gt;=6,8,BY24+2),FALSE),0),"")),"")</f>
        <v/>
      </c>
      <c r="BS24" s="53" t="str">
        <f>IF(BQ24&lt;&gt;"",AVERAGE(IF(AND($G24="3",BQ24&lt;&gt;""),HLOOKUP(BQ24,Points_Table_Modified,IF(BY24&gt;=6,8,BY24+2),FALSE),IF(BQ24&lt;&gt;"",HLOOKUP(BQ24,Points_Table,IF(BY24&gt;=6,8,BY24+2),FALSE),"")),BR24),BR24)</f>
        <v/>
      </c>
      <c r="BT24" s="51" t="str">
        <f>IF(AND($G24="6",AT24&lt;&gt;""),AT24,"")</f>
        <v/>
      </c>
      <c r="BU24" s="52" t="str">
        <f>IF(AND(AT24&lt;&gt;"",$G24="6"),_xlfn.RANK.EQ(AT24,$BT$6:$BT$89),"")</f>
        <v/>
      </c>
      <c r="BV24" s="52" t="str">
        <f>IF(IF(BU24&lt;&gt;"",IF(MAX(COUNTIF($BU$6:$BU$89,$BU$6:$BU$89))&gt;1,"x",""),"")&lt;&gt;"",BU24+1,"")</f>
        <v/>
      </c>
      <c r="BW24" s="52" t="str">
        <f>IF(BU24&lt;&gt;"",IF($G24="3",IF(AT24&lt;&gt;"",IF(AND(BU24&lt;=10,AT24&gt;=$BT$92),HLOOKUP(BU24,Points_Table_Modified,IF(BY24&gt;=6,8,BY24+2),FALSE),0),""),IF(AT24&lt;&gt;"",IF(AND(BU24&lt;=10,AT24&gt;=$BT$92),HLOOKUP(BU24,Points_Table,IF(BY24&gt;=6,8,BY24+2),FALSE),0),"")),"")</f>
        <v/>
      </c>
      <c r="BX24" s="53" t="str">
        <f>IF(BV24&lt;&gt;"",AVERAGE(IF(AND($G24="3",BV24&lt;&gt;""),HLOOKUP(BV24,Points_Table_Modified,IF(BY24&gt;=6,8,BY24+2),FALSE),IF(BV24&lt;&gt;"",HLOOKUP(BV24,Points_Table,IF(BY24&gt;=6,8,BY24+2),FALSE),"")),BW24),BW24)</f>
        <v/>
      </c>
      <c r="BY24" s="55">
        <f>VLOOKUP($G24,Entries_D_Event,5,FALSE)</f>
        <v>12</v>
      </c>
      <c r="BZ24" s="52" t="str">
        <f>CONCATENATE(BU24,BP24,BK24,BF24,BA24,AV24)</f>
        <v>9</v>
      </c>
      <c r="CA24" s="118">
        <f>IF(BZ24&lt;&gt;"",IF(AND($G24="3",AT24&lt;&gt;""),10,IF(AT24&lt;&gt;"",5,"")),"")</f>
        <v>10</v>
      </c>
      <c r="CB24" s="118">
        <f>_xlfn.NUMBERVALUE(IF(BZ24&lt;&gt;"",CONCATENATE(BX24,BS24,BN24,BI24,BD24,AY24),""))</f>
        <v>20</v>
      </c>
      <c r="CC24" s="56">
        <f>IFERROR(CA24+CB24,0)</f>
        <v>30</v>
      </c>
      <c r="CD24" s="90">
        <v>326</v>
      </c>
      <c r="CE24" s="54" t="str">
        <f>IF(AND($G24="1",CD24&lt;&gt;""),CD24,"")</f>
        <v/>
      </c>
      <c r="CF24" s="52" t="str">
        <f>IF(AND(CD24&lt;&gt;"",$G24="1"),_xlfn.RANK.EQ(CD24,$CE$6:$CE$89),"")</f>
        <v/>
      </c>
      <c r="CG24" s="52" t="str">
        <f>IF(IF(CF24&lt;&gt;"",IF(MAX(COUNTIF($CF$6:$CF$89,$CF$6:$CF$89))&gt;1,"x",""),"")&lt;&gt;"",CF24+1,"")</f>
        <v/>
      </c>
      <c r="CH24" s="52" t="str">
        <f>IF(CF24&lt;&gt;"",IF($G24="3",IF(CD24&lt;&gt;"",IF(AND(CF24&lt;=10,CD24&gt;=$CE$92),HLOOKUP(CF24,Points_Table_Modified,IF(DI24&gt;=6,8,DI24+2),FALSE),0),""),IF(CD24&lt;&gt;"",IF(AND(CF24&lt;=10,CD24&gt;=$CE$92),HLOOKUP(CF24,Points_Table,IF(DI24&gt;=6,8,DI24+2),FALSE),0),"")),"")</f>
        <v/>
      </c>
      <c r="CI24" s="53" t="str">
        <f>IF(CG24&lt;&gt;"",AVERAGE(IF(AND($G24="3",CG24&lt;&gt;""),HLOOKUP(CG24,Points_Table_Modified,IF(DI24&gt;=6,8,DI24+2),FALSE),IF(CG24&lt;&gt;"",HLOOKUP(CG24,Points_Table,IF(DI24&gt;=6,8,DI24+2),FALSE),"")),CH24),CH24)</f>
        <v/>
      </c>
      <c r="CJ24" s="51" t="str">
        <f>IF(AND($G24="2",CD24&lt;&gt;""),CD24,"")</f>
        <v/>
      </c>
      <c r="CK24" s="52" t="str">
        <f>IF(AND(CD24&lt;&gt;"",$G24="2"),_xlfn.RANK.EQ(CD24,$CJ$6:$CJ$89),"")</f>
        <v/>
      </c>
      <c r="CL24" s="52" t="str">
        <f>IF(IF(CK24&lt;&gt;"",IF(MAX(COUNTIF($CK$6:$CK$89,$CK$6:$CK$89))&gt;1,"x",""),"")&lt;&gt;"",CK24+1,"")</f>
        <v/>
      </c>
      <c r="CM24" s="54" t="str">
        <f>IF(CK24&lt;&gt;"",IF($G24="3",IF(CD24&lt;&gt;"",IF(AND(CK24&lt;=10,CD24&gt;=$CJ$92),HLOOKUP(CK24,Points_Table_Modified,IF(DI24&gt;=6,8,DI24+2),FALSE),0),""),IF(CD24&lt;&gt;"",IF(AND(CK24&lt;=10,CD24&gt;=$CJ$92),HLOOKUP(CK24,Points_Table,IF(DI24&gt;=6,8,DI24+2),FALSE),0),"")),"")</f>
        <v/>
      </c>
      <c r="CN24" s="53" t="str">
        <f>IF(CL24&lt;&gt;"",AVERAGE(IF(AND($G24="3",CL24&lt;&gt;""),HLOOKUP(CL24,Points_Table_Modified,IF(DI24&gt;=6,8,DI24+2),FALSE),IF(CL24&lt;&gt;"",HLOOKUP(CL24,Points_Table,IF(DI24&gt;=6,8,DI24+2),FALSE),"")),CM24),CM24)</f>
        <v/>
      </c>
      <c r="CO24" s="51">
        <f>IF(AND($G24="3",CD24&lt;&gt;""),CD24,"")</f>
        <v>326</v>
      </c>
      <c r="CP24" s="52">
        <f>IF(AND(CD24&lt;&gt;"",$G24="3"),_xlfn.RANK.EQ(CD24,$CO$6:$CO$89),"")</f>
        <v>4</v>
      </c>
      <c r="CQ24" s="52" t="str">
        <f>IF(IF(CP24&lt;&gt;"",IF(MAX(COUNTIF($CP24:$CP$89,$CP$6:$CP$89))&gt;1,"x",""),"")&lt;&gt;"",CP24+1,"")</f>
        <v/>
      </c>
      <c r="CR24" s="52">
        <f>IF(CP24&lt;&gt;"",IF($G24="3",IF(CD24&lt;&gt;"",IF(AND(CP24&lt;=20,CD24&gt;=$CO$92),HLOOKUP(CP24,Points_Table_Modified,IF(DI24&gt;=6,8,DI24+2),FALSE),0),""),IF(CD24&lt;&gt;"",IF(AND(CP24&lt;=10,CD24&gt;=$CO$92),HLOOKUP(CP24,Points_Table,IF(DI24&gt;=6,8,DI24+2),FALSE),0),"")),"")</f>
        <v>33</v>
      </c>
      <c r="CS24" s="53">
        <f>IF(CQ24&lt;&gt;"",AVERAGE(IF(AND($G24="3",CQ24&lt;&gt;""),HLOOKUP(CQ24,Points_Table_Modified,IF(DI24&gt;=6,8,DI24+2),FALSE),IF(CQ24&lt;&gt;"",HLOOKUP(CQ24,Points_Table,IF(DI24&gt;=6,8,DI24+2),FALSE),"")),CR24),CR24)</f>
        <v>33</v>
      </c>
      <c r="CT24" s="51" t="str">
        <f>IF(AND($G24="4",CD24&lt;&gt;""),CD24,"")</f>
        <v/>
      </c>
      <c r="CU24" s="52" t="str">
        <f>IF(AND(CD24&lt;&gt;"",G24="4"),_xlfn.RANK.EQ(CD24,$CT$6:$CT$89),"")</f>
        <v/>
      </c>
      <c r="CV24" s="52" t="str">
        <f>IF(IF(CU24&lt;&gt;"",IF(MAX(COUNTIF($CU$6:$CU$89,$CU$6:$CU$89))&gt;1,"x",""),"")&lt;&gt;"",CU24+1,"")</f>
        <v/>
      </c>
      <c r="CW24" s="52" t="str">
        <f>IF(CU24&lt;&gt;"",IF($G24="3",IF(CD24&lt;&gt;"",IF(AND(CU24&lt;=10,CD24&gt;=$CT$92),HLOOKUP(CU24,Points_Table_Modified,IF(DI24&gt;=6,8,DI24+2),FALSE),0),""),IF(CD24&lt;&gt;"",IF(AND(CU24&lt;=10,CD24&gt;=$CT$92),HLOOKUP(CU24,Points_Table,IF(DI24&gt;=6,8,DI24+2),FALSE),0),"")),"")</f>
        <v/>
      </c>
      <c r="CX24" s="53" t="str">
        <f>IF(CV24&lt;&gt;"",AVERAGE(IF(AND($G24="3",CV24&lt;&gt;""),HLOOKUP(CV24,Points_Table_Modified,IF(DI24&gt;=6,8,DI24+2),FALSE),IF(CV24&lt;&gt;"",HLOOKUP(CV24,Points_Table,IF(DI24&gt;=6,8,DI24+2),FALSE),"")),CW24),CW24)</f>
        <v/>
      </c>
      <c r="CY24" s="51" t="str">
        <f>IF(AND($G24="5",CD24&lt;&gt;""),CD24,"")</f>
        <v/>
      </c>
      <c r="CZ24" s="52" t="str">
        <f>IF(AND(CD24&lt;&gt;"",$G24="5"),_xlfn.RANK.EQ(CD24,$CY$6:$CY$89),"")</f>
        <v/>
      </c>
      <c r="DA24" s="52" t="str">
        <f>IF(IF(CZ24&lt;&gt;"",IF(MAX(COUNTIF($CZ$6:$CZ$89,$CZ$6:$CZ$89))&gt;1,"x",""),"")&lt;&gt;"",CZ24+1,"")</f>
        <v/>
      </c>
      <c r="DB24" s="52" t="str">
        <f>IF(CZ24&lt;&gt;"",IF($G24="3",IF(CD24&lt;&gt;"",IF(AND(CZ24&lt;=10,CD24&gt;=$CY$92),HLOOKUP(CZ24,Points_Table_Modified,IF(DI24&gt;=6,8,DI24+2),FALSE),0),""),IF(CD24&lt;&gt;"",IF(AND(CZ24&lt;=10,CD24&gt;=$CY$92),HLOOKUP(CZ24,Points_Table,IF(DI24&gt;=6,8,DI24+2),FALSE),0),"")),"")</f>
        <v/>
      </c>
      <c r="DC24" s="53" t="str">
        <f>IF(DA24&lt;&gt;"",AVERAGE(IF(AND($G24="3",DA24&lt;&gt;""),HLOOKUP(DA24,Points_Table_Modified,IF(DI24&gt;=6,8,DI24+2),FALSE),IF(DA24&lt;&gt;"",HLOOKUP(DA24,Points_Table,IF(DI24&gt;=6,8,DI24+2),FALSE),"")),DB24),DB24)</f>
        <v/>
      </c>
      <c r="DD24" s="51" t="str">
        <f>IF(AND($G24="6",CD24&lt;&gt;""),CD24,"")</f>
        <v/>
      </c>
      <c r="DE24" s="52" t="str">
        <f>IF(AND(CD24&lt;&gt;"",$G24="6"),_xlfn.RANK.EQ(CD24,$DD$6:$DD$89),"")</f>
        <v/>
      </c>
      <c r="DF24" s="52" t="str">
        <f>IF(IF(DE24&lt;&gt;"",IF(MAX(COUNTIF($DE$6:$DE$89,$DE$6:$DE$89))&gt;1,"x",""),"")&lt;&gt;"",DE24+1,"")</f>
        <v/>
      </c>
      <c r="DG24" s="52" t="str">
        <f>IF(DE24&lt;&gt;"",IF($G24="3",IF(CD24&lt;&gt;"",IF(AND(DE24&lt;=10,CD24&gt;=$DD$92),HLOOKUP(DE24,Points_Table_Modified,IF(DI24&gt;=6,8,DI24+2),FALSE),0),""),IF(CD24&lt;&gt;"",IF(AND(DE24&lt;=10,CD24&gt;=$DD$92),HLOOKUP(DE24,Points_Table,IF(DI24&gt;=6,8,DI24+2),FALSE),0),"")),"")</f>
        <v/>
      </c>
      <c r="DH24" s="53" t="str">
        <f>IF(DF24&lt;&gt;"",AVERAGE(IF(AND($G24="3",DF24&lt;&gt;""),HLOOKUP(DF24,Points_Table_Modified,IF(DI24&gt;=6,8,DI24+2),FALSE),IF(DF24&lt;&gt;"",HLOOKUP(DF24,Points_Table,IF(DI24&gt;=6,8,DI24+2),FALSE),"")),DG24),DG24)</f>
        <v/>
      </c>
      <c r="DI24" s="55">
        <f>VLOOKUP($G24,Entries_D_Event,6,FALSE)</f>
        <v>12</v>
      </c>
      <c r="DJ24" s="52" t="str">
        <f>CONCATENATE(DE24,CZ24,CU24,CP24,CK24,CF24)</f>
        <v>4</v>
      </c>
      <c r="DK24" s="52">
        <f>IF(DJ24&lt;&gt;"",IF(AND($G24="3",CD24&lt;&gt;""),10,IF(CD24&lt;&gt;"",5,"")),"")</f>
        <v>10</v>
      </c>
      <c r="DL24" s="118">
        <f>_xlfn.NUMBERVALUE(IF(DJ24&lt;&gt;"",CONCATENATE(DH24,DC24,CX24,CS24,CN24,CI24),""))</f>
        <v>33</v>
      </c>
      <c r="DM24" s="56">
        <f>IFERROR(DK24+DL24,0)</f>
        <v>43</v>
      </c>
      <c r="DN24" s="90">
        <v>435</v>
      </c>
      <c r="DO24" s="52" t="str">
        <f>IF(AND($G24="1",DN24&lt;&gt;""),DN24,"")</f>
        <v/>
      </c>
      <c r="DP24" s="52" t="str">
        <f>IF(AND(DN24&lt;&gt;"",$G24="1"),_xlfn.RANK.EQ(DN24,$DO$6:$DO$89),"")</f>
        <v/>
      </c>
      <c r="DQ24" s="52" t="str">
        <f>IF(IF(DP24&lt;&gt;"",IF(MAX(COUNTIF($DP$6:$DP$89,$DP$6:$DP$89))&gt;1,"x",""),"")&lt;&gt;"",DP24+1,"")</f>
        <v/>
      </c>
      <c r="DR24" s="52" t="str">
        <f>IF(DP24&lt;&gt;"",IF($G24="3",IF(DN24&lt;&gt;"",IF(AND(DP24&lt;=10,DN24&gt;=$DO$92),HLOOKUP(DP24,Points_Table_Modified,IF(ES24&gt;=6,8,ES24+2),FALSE),0),""),IF(DN24&lt;&gt;"",IF(AND(DP24&lt;=10,DN24&gt;=$DO$92),HLOOKUP(DP24,Points_Table,IF(ES24&gt;=6,8,ES24+2),FALSE),0),"")),"")</f>
        <v/>
      </c>
      <c r="DS24" s="53" t="str">
        <f>IF(DQ24&lt;&gt;"",AVERAGE(IF(AND($G24="3",DQ24&lt;&gt;""),HLOOKUP(DQ24,Points_Table_Modified,IF(ES24&gt;=6,8,ES24+2),FALSE),IF(DQ24&lt;&gt;"",HLOOKUP(DQ24,Points_Table,IF(ES24&gt;=6,8,ES24+2),FALSE),"")),DR24),DR24)</f>
        <v/>
      </c>
      <c r="DT24" s="51" t="str">
        <f>IF(AND($G24="2",DN24&lt;&gt;""),DN24,"")</f>
        <v/>
      </c>
      <c r="DU24" s="52" t="str">
        <f>IF(AND(DN24&lt;&gt;"",$G24="2"),_xlfn.RANK.EQ(DN24,$DT$6:$DT$89),"")</f>
        <v/>
      </c>
      <c r="DV24" s="52" t="str">
        <f>IF(IF(DU24&lt;&gt;"",IF(MAX(COUNTIF($DU$6:$DU$89,$DU$6:$DU$89))&gt;1,"x",""),"")&lt;&gt;"",DU24+1,"")</f>
        <v/>
      </c>
      <c r="DW24" s="54" t="str">
        <f>IF(DU24&lt;&gt;"",IF($G24="3",IF(DN24&lt;&gt;"",IF(AND(DU24&lt;=10,DN24&gt;=$DT$92),HLOOKUP(DU24,Points_Table_Modified,IF(ES24&gt;=6,8,ES24+2),FALSE),0),""),IF(DN24&lt;&gt;"",IF(AND(DU24&lt;=10,DN24&gt;=$DT$92),HLOOKUP(DU24,Points_Table,IF(ES24&gt;=6,8,ES24+2),FALSE),0),"")),"")</f>
        <v/>
      </c>
      <c r="DX24" s="53" t="str">
        <f>IF(DV24&lt;&gt;"",AVERAGE(IF(AND($G24="3",DV24&lt;&gt;""),HLOOKUP(DV24,Points_Table_Modified,IF(ES24&gt;=6,8,ES24+2),FALSE),IF(DV24&lt;&gt;"",HLOOKUP(DV24,Points_Table,IF(ES24&gt;=6,8,ES24+2),FALSE),"")),DW24),DW24)</f>
        <v/>
      </c>
      <c r="DY24" s="51">
        <f>IF(AND($G24="3",DN24&lt;&gt;""),DN24,"")</f>
        <v>435</v>
      </c>
      <c r="DZ24" s="52">
        <f>IF(AND(DN24&lt;&gt;"",$G24="3"),_xlfn.RANK.EQ(DN24,$DY$6:$DY$89),"")</f>
        <v>2</v>
      </c>
      <c r="EA24" s="52" t="str">
        <f>IF(IF(DZ24&lt;&gt;"",IF(MAX(COUNTIF($DZ$6:$DZ$89,$DZ$6:$DZ$89))&gt;1,"x",""),"")&lt;&gt;"",DZ24+1,"")</f>
        <v/>
      </c>
      <c r="EB24" s="52">
        <f>IF(DZ24&lt;&gt;"",IF($G24="3",IF(DN24&lt;&gt;"",IF(AND(DZ24&lt;=20,DN24&gt;=$DY$92),HLOOKUP(DZ24,Points_Table_Modified,IF(ES24&gt;=6,8,ES24+2),FALSE),0),""),IF(DN24&lt;&gt;"",IF(AND(DZ24&lt;=10,DN24&gt;=$DY$92),HLOOKUP(DZ24,Points_Table,IF(ES24&gt;=6,8,ES24+2),FALSE),0),"")),"")</f>
        <v>43</v>
      </c>
      <c r="EC24" s="53">
        <f>IF(EA24&lt;&gt;"",AVERAGE(IF(AND($G24="3",EA24&lt;&gt;""),HLOOKUP(EA24,Points_Table_Modified,IF(ES24&gt;=6,8,ES24+2),FALSE),IF(EA24&lt;&gt;"",HLOOKUP(EA24,Points_Table,IF(ES24&gt;=6,8,ES24+2),FALSE),"")),EB24),EB24)</f>
        <v>43</v>
      </c>
      <c r="ED24" s="51" t="str">
        <f>IF(AND($G24="4",DN24&lt;&gt;""),DN24,"")</f>
        <v/>
      </c>
      <c r="EE24" s="52" t="str">
        <f>IF(AND(DN24&lt;&gt;"",G24="4"),_xlfn.RANK.EQ(DN24,$ED$6:$ED$89),"")</f>
        <v/>
      </c>
      <c r="EF24" s="52" t="str">
        <f>IF(IF(EE24&lt;&gt;"",IF(MAX(COUNTIF($EE$6:$EE$89,$EE$6:$EE$89))&gt;1,"x",""),"")&lt;&gt;"",EE24+1,"")</f>
        <v/>
      </c>
      <c r="EG24" s="52" t="str">
        <f>IF(EE24&lt;&gt;"",IF($G24="3",IF(DN24&lt;&gt;"",IF(AND(EE24&lt;=10,DN24&gt;=$ED$92),HLOOKUP(EE24,Points_Table_Modified,IF(ES24&gt;=6,8,ES24+2),FALSE),0),""),IF(DN24&lt;&gt;"",IF(AND(EE24&lt;=10,DN24&gt;=$ED$92),HLOOKUP(EE24,Points_Table,IF(ES24&gt;=6,8,ES24+2),FALSE),0),"")),"")</f>
        <v/>
      </c>
      <c r="EH24" s="53" t="str">
        <f>IF(EF24&lt;&gt;"",AVERAGE(IF(AND($G24="3",EF24&lt;&gt;""),HLOOKUP(EF24,Points_Table_Modified,IF(ES24&gt;=6,8,ES24+2),FALSE),IF(EF24&lt;&gt;"",HLOOKUP(EF24,Points_Table,IF(ES24&gt;=6,8,ES24+2),FALSE),"")),EG24),EG24)</f>
        <v/>
      </c>
      <c r="EI24" s="51" t="str">
        <f>IF(AND($G24="5",DN24&lt;&gt;""),DN24,"")</f>
        <v/>
      </c>
      <c r="EJ24" s="52" t="str">
        <f>IF(AND(DN24&lt;&gt;"",$G24="5"),_xlfn.RANK.EQ(DN24,$EI$6:$EI$89),"")</f>
        <v/>
      </c>
      <c r="EK24" s="52" t="str">
        <f>IF(IF(EJ24&lt;&gt;"",IF(MAX(COUNTIF($EJ$6:$EJ$89,$EJ$6:$EJ$89))&gt;1,"x",""),"")&lt;&gt;"",EJ24+1,"")</f>
        <v/>
      </c>
      <c r="EL24" s="52" t="str">
        <f>IF(EJ24&lt;&gt;"",IF($G24="3",IF(DN24&lt;&gt;"",IF(AND(EJ24&lt;=10,DN24&gt;=$EI$92),HLOOKUP(EJ24,Points_Table_Modified,IF(ES24&gt;=6,8,ES24+2),FALSE),0),""),IF(DN24&lt;&gt;"",IF(AND(EJ24&lt;=10,DN24&gt;=$EI$92),HLOOKUP(EJ24,Points_Table,IF(ES24&gt;=6,8,ES24+2),FALSE),0),"")),"")</f>
        <v/>
      </c>
      <c r="EM24" s="53" t="str">
        <f>IF(EK24&lt;&gt;"",AVERAGE(IF(AND($G24="3",EK24&lt;&gt;""),HLOOKUP(EK24,Points_Table_Modified,IF(ES24&gt;=6,8,ES24+2),FALSE),IF(EK24&lt;&gt;"",HLOOKUP(EK24,Points_Table,IF(ES24&gt;=6,8,ES24+2),FALSE),"")),EL24),EL24)</f>
        <v/>
      </c>
      <c r="EN24" s="51" t="str">
        <f>IF(AND($G24="6",DN24&lt;&gt;""),DN24,"")</f>
        <v/>
      </c>
      <c r="EO24" s="52" t="str">
        <f>IF(AND(DN24&lt;&gt;"",$G24="6"),_xlfn.RANK.EQ(DN24,$EN$6:$EN$89),"")</f>
        <v/>
      </c>
      <c r="EP24" s="52" t="str">
        <f>IF(IF(EO24&lt;&gt;"",IF(MAX(COUNTIF($EO$6:$EO$89,$EO$6:$EO$89))&gt;1,"x",""),"")&lt;&gt;"",EO24+1,"")</f>
        <v/>
      </c>
      <c r="EQ24" s="52" t="str">
        <f>IF(EO24&lt;&gt;"",IF($G24="3",IF(DN24&lt;&gt;"",IF(AND(EO24&lt;=10,DN24&gt;=$EN$92),HLOOKUP(EO24,Points_Table_Modified,IF(ES24&gt;=6,8,ES24+2),FALSE),0),""),IF(DN24&lt;&gt;"",IF(AND(EO24&lt;=10,DN24&gt;=$EN$92),HLOOKUP(EO24,Points_Table,IF(ES24&gt;=6,8,ES24+2),FALSE),0),"")),"")</f>
        <v/>
      </c>
      <c r="ER24" s="53" t="str">
        <f>IF(EP24&lt;&gt;"",AVERAGE(IF(AND($G24="3",EP24&lt;&gt;""),HLOOKUP(EP24,Points_Table_Modified,IF(ES24&gt;=6,8,ES24+2),FALSE),IF(EP24&lt;&gt;"",HLOOKUP(EP24,Points_Table,IF(ES24&gt;=6,8,ES24+2),FALSE),"")),EQ24),EQ24)</f>
        <v/>
      </c>
      <c r="ES24" s="57">
        <f>VLOOKUP($G24,Entries_D_Event,7,FALSE)</f>
        <v>9</v>
      </c>
      <c r="ET24" s="52" t="str">
        <f>CONCATENATE(EO24,EJ24,EE24,DZ24,DU24,DP24)</f>
        <v>2</v>
      </c>
      <c r="EU24" s="118">
        <f>IF(ET24&lt;&gt;"",IF(AND($G24="3",DN24&lt;&gt;""),10,IF(DN24&lt;&gt;"",5,"")),"")</f>
        <v>10</v>
      </c>
      <c r="EV24" s="118">
        <f>_xlfn.NUMBERVALUE(IF(ET24&lt;&gt;"",CONCATENATE(ER24,EM24,EH24,EC24,DX24,DS24),""))</f>
        <v>43</v>
      </c>
      <c r="EW24" s="56">
        <f>IFERROR(EU24+EV24,0)</f>
        <v>53</v>
      </c>
      <c r="EX24" s="90"/>
      <c r="EY24" s="52" t="str">
        <f>IF(AND($G24="1",EX24&lt;&gt;""),EX24,"")</f>
        <v/>
      </c>
      <c r="EZ24" s="52" t="str">
        <f>IF(AND(EX24&lt;&gt;"",$G24="1"),_xlfn.RANK.EQ(EX24,$EY$6:$EY$89),"")</f>
        <v/>
      </c>
      <c r="FA24" s="52" t="str">
        <f>IF(IF(EZ24&lt;&gt;"",IF(MAX(COUNTIF($EZ$6:$EZ$89,$EZ$6:$EZ$89))&gt;1,"x",""),"")&lt;&gt;"",EZ24+1,"")</f>
        <v/>
      </c>
      <c r="FB24" s="52" t="str">
        <f>IF(EZ24&lt;&gt;"",IF($G24="3",IF(EX24&lt;&gt;"",IF(AND(EZ24&lt;=10,EX24&gt;=$EY$92),HLOOKUP(EZ24,Points_Table_Modified,IF(GC24&gt;=6,8,GC24+2),FALSE),0),""),IF(EX24&lt;&gt;"",IF(AND(EZ24&lt;=10,EX24&gt;=$EY$92),HLOOKUP(EZ24,Points_Table,IF(GC24&gt;=6,8,GC24+2),FALSE),0),"")),"")</f>
        <v/>
      </c>
      <c r="FC24" s="56" t="str">
        <f>IF(FB24&gt;0,IF(FA24&lt;&gt;"",AVERAGE(IF(AND($G24="3",FA24&lt;&gt;""),HLOOKUP(FA24,Points_Table_Modified,IF(GC24&gt;=6,8,GC24+2),FALSE),IF(FA24&lt;&gt;"",HLOOKUP(FA24,Points_Table,IF(GC24&gt;=6,8,GC24+2),FALSE),"")),FB24),FB24),0)</f>
        <v/>
      </c>
      <c r="FD24" s="51" t="str">
        <f>IF(AND($G24="2",EX24&lt;&gt;""),EX24,"")</f>
        <v/>
      </c>
      <c r="FE24" s="52" t="str">
        <f>IF(AND(EX24&lt;&gt;"",$G24="2"),_xlfn.RANK.EQ(EX24,$FD$6:$FD$89),"")</f>
        <v/>
      </c>
      <c r="FF24" s="52" t="str">
        <f>IF(IF(FE24&lt;&gt;"",IF(MAX(COUNTIF($FE$6:$FE$89,$FE$6:$FE$89))&gt;1,"x",""),"")&lt;&gt;"",FE24+1,"")</f>
        <v/>
      </c>
      <c r="FG24" s="54" t="str">
        <f>IF(FE24&lt;&gt;"",IF($G24="3",IF(EX24&lt;&gt;"",IF(AND(FE24&lt;=10,EX24&gt;=$FD$92),HLOOKUP(FE24,Points_Table_Modified,IF(GC24&gt;=6,8,GC24+2),FALSE),0),""),IF(EX24&lt;&gt;"",IF(AND(FE24&lt;=10,EX24&gt;=$FD$92),HLOOKUP(FE24,Points_Table,IF(GC24&gt;=6,8,GC24+2),FALSE),0),"")),"")</f>
        <v/>
      </c>
      <c r="FH24" s="56" t="str">
        <f>IF(FG24&gt;0,IF(FF24&lt;&gt;"",AVERAGE(IF(AND($G24="3",FF24&lt;&gt;""),HLOOKUP(FF24,Points_Table_Modified,IF(GC24&gt;=6,8,GC24+2),FALSE),IF(FF24&lt;&gt;"",HLOOKUP(FF24,Points_Table,IF(GC24&gt;=6,8,GC24+2),FALSE),"")),FG24),FG24),0)</f>
        <v/>
      </c>
      <c r="FI24" s="51" t="str">
        <f>IF(AND($G24="3",EX24&lt;&gt;""),EX24,"")</f>
        <v/>
      </c>
      <c r="FJ24" s="52" t="str">
        <f>IF(AND(EX24&lt;&gt;"",$G24="3"),_xlfn.RANK.EQ(EX24,$FI$6:$FI$89),"")</f>
        <v/>
      </c>
      <c r="FK24" s="52" t="str">
        <f>IF(IF(FJ24&lt;&gt;"",IF(MAX(COUNTIF($FJ$6:$FJ$89,$FJ$6:$FJ$89))&gt;1,"x",""),"")&lt;&gt;"",FJ24+1,"")</f>
        <v/>
      </c>
      <c r="FL24" s="52" t="str">
        <f>IF(FJ24&lt;&gt;"",IF($G24="3",IF(EX24&lt;&gt;"",IF(AND(FJ24&lt;=20,EX24&gt;=$FI$92),HLOOKUP(FJ24,Points_Table_Modified,IF(GC24&gt;=6,8,GC24+2),FALSE),0),""),IF(EX24&lt;&gt;"",IF(AND(FJ24&lt;=10,EX24&gt;=$FI$92),HLOOKUP(FJ24,Points_Table,IF(GC24&gt;=6,8,GC24+2),FALSE),0),"")),"")</f>
        <v/>
      </c>
      <c r="FM24" s="56" t="str">
        <f>IF(FL24&gt;0,IF(FK24&lt;&gt;"",AVERAGE(IF(AND($G24="3",FK24&lt;&gt;""),HLOOKUP(FK24,Points_Table_Modified,IF(GC24&gt;=6,8,GC24+2),FALSE),IF(FK24&lt;&gt;"",HLOOKUP(FK24,Points_Table,IF(GC24&gt;=6,8,GC24+2),FALSE),"")),FL24),FL24),0)</f>
        <v/>
      </c>
      <c r="FN24" s="51" t="str">
        <f>IF(AND($G24="4",EX24&lt;&gt;""),EX24,"")</f>
        <v/>
      </c>
      <c r="FO24" s="52" t="str">
        <f>IF(AND(EX24&lt;&gt;"",G24="4"),_xlfn.RANK.EQ(EX24,$FN$6:$FN$89),"")</f>
        <v/>
      </c>
      <c r="FP24" s="52" t="str">
        <f>IF(IF(FO24&lt;&gt;"",IF(MAX(COUNTIF($FO$6:$FO$89,$FO$6:$FO$89))&gt;1,"x",""),"")&lt;&gt;"",FO24+1,"")</f>
        <v/>
      </c>
      <c r="FQ24" s="52" t="str">
        <f>IF(FO24&lt;&gt;"",IF($G24="3",IF(EX24&lt;&gt;"",IF(AND(FO24&lt;=10,EX24&gt;=$FN$92),HLOOKUP(FO24,Points_Table_Modified,IF(GC24&gt;=6,8,GC24+2),FALSE),0),""),IF(EX24&lt;&gt;"",IF(AND(FO24&lt;=10,EX24&gt;=$FN$92),HLOOKUP(FO24,Points_Table,IF(GC24&gt;=6,8,GC24+2),FALSE),0),"")),"")</f>
        <v/>
      </c>
      <c r="FR24" s="56" t="str">
        <f>IF(FQ24&gt;0,IF(FP24&lt;&gt;"",AVERAGE(IF(AND($G24="3",FP24&lt;&gt;""),HLOOKUP(FP24,Points_Table_Modified,IF(GC24&gt;=6,8,GC24+2),FALSE),IF(FP24&lt;&gt;"",HLOOKUP(FP24,Points_Table,IF(GC24&gt;=6,8,GC24+2),FALSE),"")),FQ24),FQ24),0)</f>
        <v/>
      </c>
      <c r="FS24" s="51" t="str">
        <f>IF(AND($G24="5",EX24&lt;&gt;""),EX24,"")</f>
        <v/>
      </c>
      <c r="FT24" s="52" t="str">
        <f>IF(AND(EX24&lt;&gt;"",$G24="5"),_xlfn.RANK.EQ(EX24,$FS$6:$FS$89),"")</f>
        <v/>
      </c>
      <c r="FU24" s="52" t="str">
        <f>IF(IF(FT24&lt;&gt;"",IF(MAX(COUNTIF($FT$6:$FT$89,$FT$6:$FT$89))&gt;1,"x",""),"")&lt;&gt;"",FT24+1,"")</f>
        <v/>
      </c>
      <c r="FV24" s="52" t="str">
        <f>IF(FT24&lt;&gt;"",IF($G24="3",IF(EX24&lt;&gt;"",IF(AND(FT24&lt;=10,EX24&gt;=$FS$92),HLOOKUP(FT24,Points_Table_Modified,IF(GC24&gt;=6,8,GC24+2),FALSE),0),""),IF(EX24&lt;&gt;"",IF(AND(FT24&lt;=10,EX24&gt;=$FS$92),HLOOKUP(FT24,Points_Table,IF(GC24&gt;=6,8,GC24+2),FALSE),0),"")),"")</f>
        <v/>
      </c>
      <c r="FW24" s="56" t="str">
        <f>IF(FV24&gt;0,IF(FU24&lt;&gt;"",AVERAGE(IF(AND($G24="3",FU24&lt;&gt;""),HLOOKUP(FU24,Points_Table_Modified,IF(GC24&gt;=6,8,GC24+2),FALSE),IF(FU24&lt;&gt;"",HLOOKUP(FU24,Points_Table,IF(GC24&gt;=6,8,GC24+2),FALSE),"")),FV24),FV24),0)</f>
        <v/>
      </c>
      <c r="FX24" s="51" t="str">
        <f>IF(AND($G24="6",EX24&lt;&gt;""),EX24,"")</f>
        <v/>
      </c>
      <c r="FY24" s="52" t="str">
        <f>IF(AND(EX24&lt;&gt;"",$G24="6"),_xlfn.RANK.EQ(EX24,$FX$6:$FX$89),"")</f>
        <v/>
      </c>
      <c r="FZ24" s="52" t="str">
        <f>IF(IF(FY24&lt;&gt;"",IF(MAX(COUNTIF($FY$6:$FY$89,$FY$6:$FY$89))&gt;1,"x",""),"")&lt;&gt;"",FY24+1,"")</f>
        <v/>
      </c>
      <c r="GA24" s="52" t="str">
        <f>IF(FY24&lt;&gt;"",IF($G24="3",IF(EX24&lt;&gt;"",IF(AND(FY24&lt;=10,EX24&gt;=$FX$92),HLOOKUP(FY24,Points_Table_Modified,IF(GC24&gt;=6,8,GC24+2),FALSE),0),""),IF(EX24&lt;&gt;"",IF(AND(FY24&lt;=10,EX24&gt;=$FX$92),HLOOKUP(FY24,Points_Table,IF(GC24&gt;=6,8,GC24+2),FALSE),0),"")),"")</f>
        <v/>
      </c>
      <c r="GB24" s="56" t="str">
        <f>IF(GA24&gt;0,IF(FZ24&lt;&gt;"",AVERAGE(IF(AND($G24="3",FZ24&lt;&gt;""),HLOOKUP(FZ24,Points_Table_Modified,IF(GC24&gt;=6,8,GC24+2),FALSE),IF(FZ24&lt;&gt;"",HLOOKUP(FZ24,Points_Table,IF(GC24&gt;=6,8,GC24+2),FALSE),"")),GA24),GA24),0)</f>
        <v/>
      </c>
      <c r="GC24" s="57">
        <f>VLOOKUP($G24,Entries_D_Event,8,FALSE)</f>
        <v>0</v>
      </c>
      <c r="GD24" s="52" t="str">
        <f>CONCATENATE(FY24,FT24,FO24,FJ24,FE24,EZ24)</f>
        <v/>
      </c>
      <c r="GE24" s="118" t="str">
        <f>IF(GD24&lt;&gt;"",IF(AND($G24="3",EX24&lt;&gt;""),10,IF(EX24&lt;&gt;"",5,"")),"")</f>
        <v/>
      </c>
      <c r="GF24" s="118">
        <f>_xlfn.NUMBERVALUE(IF(GD24&lt;&gt;"",CONCATENATE(GB24,FW24,FR24,FM24,FH24,FC24),""))</f>
        <v>0</v>
      </c>
      <c r="GG24" s="56">
        <f>IFERROR(GE24+GF24,0)</f>
        <v>0</v>
      </c>
      <c r="GH24" s="90"/>
      <c r="GI24" s="52" t="str">
        <f>IF(AND($G24="1",GH24&lt;&gt;""),GH24,"")</f>
        <v/>
      </c>
      <c r="GJ24" s="52" t="str">
        <f>IF(AND(GH24&lt;&gt;"",$G24="1"),_xlfn.RANK.EQ(GH24,$GI$6:$GI$89),"")</f>
        <v/>
      </c>
      <c r="GK24" s="52" t="str">
        <f>IF(IF(GJ24&lt;&gt;"",IF(MAX(COUNTIF($GJ$6:$GJ$89,$GJ$6:$GJ$89))&gt;1,"x",""),"")&lt;&gt;"",GJ24+1,"")</f>
        <v/>
      </c>
      <c r="GL24" s="52" t="str">
        <f>IF(GJ24&lt;&gt;"",IF($G24="3",IF(GH24&lt;&gt;"",IF(AND(GJ24&lt;=10,GH24&gt;=$GI$92),HLOOKUP(GJ24,Points_Table_Modified,IF(HM24&gt;=6,8,HM24+2),FALSE),0),""),IF(GH24&lt;&gt;"",IF(AND(GJ24&lt;=10,GH24&gt;=$GI$92),HLOOKUP(GJ24,Points_Table,IF(HM24&gt;=6,8,HM24+2),FALSE),0),"")),"")</f>
        <v/>
      </c>
      <c r="GM24" s="53" t="str">
        <f>IF(GK24&lt;&gt;"",AVERAGE(IF(AND($G24="3",GK24&lt;&gt;""),HLOOKUP(GK24,Points_Table_Modified,IF(HM24&gt;=6,8,HM24+2),FALSE),IF(GK24&lt;&gt;"",HLOOKUP(GK24,Points_Table,IF(HM24&gt;=6,8,HM24+2),FALSE),"")),GL24),GL24)</f>
        <v/>
      </c>
      <c r="GN24" s="51" t="str">
        <f>IF(AND($G24="2",GH24&lt;&gt;""),GH24,"")</f>
        <v/>
      </c>
      <c r="GO24" s="52" t="str">
        <f>IF(AND(GH24&lt;&gt;"",$G24="2"),_xlfn.RANK.EQ(GH24,$GN$6:$GN$89),"")</f>
        <v/>
      </c>
      <c r="GP24" s="52" t="str">
        <f>IF(IF(GO24&lt;&gt;"",IF(MAX(COUNTIF($GO$6:$GO$89,$GO$6:$GO$89))&gt;1,"x",""),"")&lt;&gt;"",GO24+1,"")</f>
        <v/>
      </c>
      <c r="GQ24" s="54" t="str">
        <f>IF(GO24&lt;&gt;"",IF($G24="3",IF(GH24&lt;&gt;"",IF(AND(GO24&lt;=10,GH24&gt;=$GN$92),HLOOKUP(GO24,Points_Table_Modified,IF(HM24&gt;=6,8,HM24+2),FALSE),0),""),IF(GH24&lt;&gt;"",IF(AND(GO24&lt;=10,GH24&gt;=$GN$92),HLOOKUP(GO24,Points_Table,IF(HM24&gt;=6,8,HM24+2),FALSE),0),"")),"")</f>
        <v/>
      </c>
      <c r="GR24" s="53" t="str">
        <f>IF(GP24&lt;&gt;"",AVERAGE(IF(AND($G24="3",GP24&lt;&gt;""),HLOOKUP(GP24,Points_Table_Modified,IF(HM24&gt;=6,8,HM24+2),FALSE),IF(GP24&lt;&gt;"",HLOOKUP(GP24,Points_Table,IF(HM24&gt;=6,8,HM24+2),FALSE),"")),GQ24),GQ24)</f>
        <v/>
      </c>
      <c r="GS24" s="51" t="str">
        <f>IF(AND($G24="3",GH24&lt;&gt;""),GH24,"")</f>
        <v/>
      </c>
      <c r="GT24" s="52" t="str">
        <f>IF(AND(GH24&lt;&gt;"",$G24="3"),_xlfn.RANK.EQ(GH24,$GS$6:$GS$89),"")</f>
        <v/>
      </c>
      <c r="GU24" s="52" t="str">
        <f>IF(IF(GT24&lt;&gt;"",IF(MAX(COUNTIF($GT$6:$GT$89,$GT$6:$GT$89))&gt;1,"x",""),"")&lt;&gt;"",GT24+1,"")</f>
        <v/>
      </c>
      <c r="GV24" s="52" t="str">
        <f>IF(GT24&lt;&gt;"",IF($G24="3",IF(GH24&lt;&gt;"",IF(AND(GT24&lt;=20,GH24&gt;=$GS$92),HLOOKUP(GT24,Points_Table_Modified,IF(HM24&gt;=6,8,HM24+2),FALSE),0),""),IF(GH24&lt;&gt;"",IF(AND(GT24&lt;=10,GH24&gt;=$GS$92),HLOOKUP(GT24,Points_Table,IF(HM24&gt;=6,8,HM24+2),FALSE),0),"")),"")</f>
        <v/>
      </c>
      <c r="GW24" s="53" t="str">
        <f>IF(GU24&lt;&gt;"",AVERAGE(IF(AND($G24="3",GU24&lt;&gt;""),HLOOKUP(GU24,Points_Table_Modified,IF(HM24&gt;=6,8,HM24+2),FALSE),IF(GU24&lt;&gt;"",HLOOKUP(GU24,Points_Table,IF(HM24&gt;=6,8,HM24+2),FALSE),"")),GV24),GV24)</f>
        <v/>
      </c>
      <c r="GX24" s="51" t="str">
        <f>IF(AND($G24="4",GH24&lt;&gt;""),GH24,"")</f>
        <v/>
      </c>
      <c r="GY24" s="52" t="str">
        <f>IF(AND($GH24&lt;&gt;"",G24="4"),_xlfn.RANK.EQ(GH24,$GX$6:$GX$89),"")</f>
        <v/>
      </c>
      <c r="GZ24" s="52" t="str">
        <f>IF(IF(GY24&lt;&gt;"",IF(MAX(COUNTIF($GY$6:$GY$89,$GY$6:$GY$89))&gt;1,"x",""),"")&lt;&gt;"",GY24+1,"")</f>
        <v/>
      </c>
      <c r="HA24" s="52" t="str">
        <f>IF(GY24&lt;&gt;"",IF($G24="3",IF(GH24&lt;&gt;"",IF(AND(GY24&lt;=10,GH24&gt;=$GX$92),HLOOKUP(GY24,Points_Table_Modified,IF(HM24&gt;=6,8,HM24+2),FALSE),0),""),IF(GH24&lt;&gt;"",IF(AND(GY24&lt;=10,GH24&gt;=$GX$92),HLOOKUP(GY24,Points_Table,IF(HM24&gt;=6,8,HM24+2),FALSE),0),"")),"")</f>
        <v/>
      </c>
      <c r="HB24" s="53" t="str">
        <f>IF(GZ24&lt;&gt;"",AVERAGE(IF(AND($G24="3",GZ24&lt;&gt;""),HLOOKUP(GZ24,Points_Table_Modified,IF(HM24&gt;=6,8,HM24+2),FALSE),IF(GZ24&lt;&gt;"",HLOOKUP(GZ24,Points_Table,IF(HM24&gt;=6,8,HM24+2),FALSE),"")),HA24),HA24)</f>
        <v/>
      </c>
      <c r="HC24" s="51" t="str">
        <f>IF(AND($G24="5",GH24&lt;&gt;""),GH24,"")</f>
        <v/>
      </c>
      <c r="HD24" s="52" t="str">
        <f>IF(AND(GH24&lt;&gt;"",$G24="5"),_xlfn.RANK.EQ(GH24,$HC$6:$HC$89),"")</f>
        <v/>
      </c>
      <c r="HE24" s="52" t="str">
        <f>IF(IF(HD24&lt;&gt;"",IF(MAX(COUNTIF($HD$6:$HD$89,$HD$6:$HD$89))&gt;1,"x",""),"")&lt;&gt;"",HD24+1,"")</f>
        <v/>
      </c>
      <c r="HF24" s="52" t="str">
        <f>IF(HD24&lt;&gt;"",IF($G24="3",IF(GH24&lt;&gt;"",IF(AND(HD24&lt;=10,GH24&gt;=$HC$92),HLOOKUP(HD24,Points_Table_Modified,IF(HM24&gt;=6,8,HM24+2),FALSE),0),""),IF(GH24&lt;&gt;"",IF(AND(HD24&lt;=10,GH24&gt;=$HC$92),HLOOKUP(HD24,Points_Table,IF(HM24&gt;=6,8,HM24+2),FALSE),0),"")),"")</f>
        <v/>
      </c>
      <c r="HG24" s="53" t="str">
        <f>IF(HE24&lt;&gt;"",AVERAGE(IF(AND($G24="3",HE24&lt;&gt;""),HLOOKUP(HE24,Points_Table_Modified,IF(HM24&gt;=6,8,HM24+2),FALSE),IF(HE24&lt;&gt;"",HLOOKUP(HE24,Points_Table,IF(HM24&gt;=6,8,HM24+2),FALSE),"")),HF24),HF24)</f>
        <v/>
      </c>
      <c r="HH24" s="51" t="str">
        <f>IF(AND($G24="6",GH24&lt;&gt;""),GH24,"")</f>
        <v/>
      </c>
      <c r="HI24" s="52" t="str">
        <f>IF(AND(GH24&lt;&gt;"",$G24="6"),_xlfn.RANK.EQ(GH24,$HH$6:$HH$89),"")</f>
        <v/>
      </c>
      <c r="HJ24" s="52" t="str">
        <f>IF(IF(HI24&lt;&gt;"",IF(MAX(COUNTIF($HI$6:$HI$89,$HI$6:$HI$89))&gt;1,"x",""),"")&lt;&gt;"",HI24+1,"")</f>
        <v/>
      </c>
      <c r="HK24" s="52" t="str">
        <f>IF(HI24&lt;&gt;"",IF($G24="3",IF(GH24&lt;&gt;"",IF(AND(HI24&lt;=10,GH24&gt;=$HH$92),HLOOKUP(HI24,Points_Table_Modified,IF(HM24&gt;=6,8,HM24+2),FALSE),0),""),IF(GH24&lt;&gt;"",IF(AND(HI24&lt;=10,GH24&gt;=$HH$92),HLOOKUP(HI24,Points_Table,IF(HM24&gt;=6,8,HM24+2),FALSE),0),"")),"")</f>
        <v/>
      </c>
      <c r="HL24" s="53" t="str">
        <f>IF(HJ24&lt;&gt;"",AVERAGE(IF(AND($G24="3",HJ24&lt;&gt;""),HLOOKUP(HJ24,Points_Table_Modified,IF(HM24&gt;=6,8,HM24+2),FALSE),IF(HJ24&lt;&gt;"",HLOOKUP(HJ24,Points_Table,IF(HM24&gt;=6,8,HM24+2),FALSE),"")),HK24),HK24)</f>
        <v/>
      </c>
      <c r="HM24" s="57">
        <f>VLOOKUP($G24,Entries_D_Event,9,FALSE)</f>
        <v>0</v>
      </c>
      <c r="HN24" s="52" t="str">
        <f>CONCATENATE(HI24,HD24,GY24,GT24,GO24,GJ24)</f>
        <v/>
      </c>
      <c r="HO24" s="118" t="str">
        <f>IF(HN24&lt;&gt;"",IF(AND($G24="3",GH24&lt;&gt;""),10,IF(GH24&lt;&gt;"",5,"")),"")</f>
        <v/>
      </c>
      <c r="HP24" s="118">
        <f>_xlfn.NUMBERVALUE(IF(HN24&lt;&gt;"",CONCATENATE(HL24,HG24,HB24,GW24,GR24,GM24),""))</f>
        <v>0</v>
      </c>
      <c r="HQ24" s="56">
        <f>IFERROR(HO24+HP24,0)</f>
        <v>0</v>
      </c>
      <c r="HR24" s="90"/>
      <c r="HS24" s="52" t="str">
        <f>IF(AND($G24="1",HR24&lt;&gt;""),HR24,"")</f>
        <v/>
      </c>
      <c r="HT24" s="52" t="str">
        <f>IF(AND(HR24&lt;&gt;"",$G24="1"),_xlfn.RANK.EQ(HR24,$HS$6:$HS$89),"")</f>
        <v/>
      </c>
      <c r="HU24" s="52" t="str">
        <f>IF(IF(HT24&lt;&gt;"",IF(MAX(COUNTIF($HT$6:$HT$89,$HT$6:$HT$89))&gt;1,"x",""),"")&lt;&gt;"",HT24+1,"")</f>
        <v/>
      </c>
      <c r="HV24" s="52" t="str">
        <f>IF(HT24&lt;&gt;"",IF($G24="3",IF(HR24&lt;&gt;"",IF(AND(HT24&lt;=10,HR24&gt;=$HS$92),HLOOKUP(HT24,Points_Table_Modified,IF(IW24&gt;=6,8,IW24+2),FALSE),0),""),IF(HR24&lt;&gt;"",IF(AND(HT24&lt;=10,HR24&gt;=$HS$92),HLOOKUP(HT24,Points_Table,IF(IW24&gt;=6,8,IW24+2),FALSE),0),"")),"")</f>
        <v/>
      </c>
      <c r="HW24" s="53" t="str">
        <f>IF(HU24&lt;&gt;"",AVERAGE(IF(AND($G24="3",HU24&lt;&gt;""),HLOOKUP(HU24,Points_Table_Modified,IF(IW24&gt;=6,8,IW24+2),FALSE),IF(HU24&lt;&gt;"",HLOOKUP(HU24,Points_Table,IF(IW24&gt;=6,8,IW24+2),FALSE),"")),HV24),HV24)</f>
        <v/>
      </c>
      <c r="HX24" s="51" t="str">
        <f>IF(AND($G24="2",HR24&lt;&gt;""),HR24,"")</f>
        <v/>
      </c>
      <c r="HY24" s="52" t="str">
        <f>IF(AND(HR24&lt;&gt;"",$G24="2"),_xlfn.RANK.EQ(HR24,$HX$6:$HX$89),"")</f>
        <v/>
      </c>
      <c r="HZ24" s="52" t="str">
        <f>IF(IF(HY24&lt;&gt;"",IF(MAX(COUNTIF($HY$6:$HY$89,$HY$6:$HY$89))&gt;1,"x",""),"")&lt;&gt;"",HY24+1,"")</f>
        <v/>
      </c>
      <c r="IA24" s="54" t="str">
        <f>IF(HY24&lt;&gt;"",IF($G24="3",IF(HR24&lt;&gt;"",IF(AND(HY24&lt;=10,HR24&gt;=$HX$92),HLOOKUP(HY24,Points_Table_Modified,IF(IW24&gt;=6,8,IW24+2),FALSE),0),""),IF(HR24&lt;&gt;"",IF(AND(HY24&lt;=10,HR24&gt;=$HX$92),HLOOKUP(HY24,Points_Table,IF(IW24&gt;=6,8,IW24+2),FALSE),0),"")),"")</f>
        <v/>
      </c>
      <c r="IB24" s="53" t="str">
        <f>IF(HZ24&lt;&gt;"",AVERAGE(IF(AND($G24="3",HZ24&lt;&gt;""),HLOOKUP(HZ24,Points_Table_Modified,IF(IW24&gt;=6,8,IW24+2),FALSE),IF(HZ24&lt;&gt;"",HLOOKUP(HZ24,Points_Table,IF(IW24&gt;=6,8,IW24+2),FALSE),"")),IA24),IA24)</f>
        <v/>
      </c>
      <c r="IC24" s="51" t="str">
        <f>IF(AND($G24="3",HR24&lt;&gt;""),HR24,"")</f>
        <v/>
      </c>
      <c r="ID24" s="52" t="str">
        <f>IF(AND(HR24&lt;&gt;"",$G24="3"),_xlfn.RANK.EQ(HR24,$IC$6:$IC$89),"")</f>
        <v/>
      </c>
      <c r="IE24" s="52" t="str">
        <f>IF(IF(ID24&lt;&gt;"",IF(MAX(COUNTIF($ID$6:$ID$89,$ID$6:$ID$89))&gt;1,"x",""),"")&lt;&gt;"",ID24+1,"")</f>
        <v/>
      </c>
      <c r="IF24" s="52" t="str">
        <f>IF(ID24&lt;&gt;"",IF($G24="3",IF(HR24&lt;&gt;"",IF(AND(ID24&lt;=20,HR24&gt;=$IC$92),HLOOKUP(ID24,Points_Table_Modified,IF(IW24&gt;=6,8,IW24+2),FALSE),0),""),IF(HR24&lt;&gt;"",IF(AND(ID24&lt;=10,HR24&gt;=$IC$92),HLOOKUP(ID24,Points_Table,IF(IW24&gt;=6,8,IW24+2),FALSE),0),"")),"")</f>
        <v/>
      </c>
      <c r="IG24" s="53" t="str">
        <f>IF(IE24&lt;&gt;"",AVERAGE(IF(AND($G24="3",IE24&lt;&gt;""),HLOOKUP(IE24,Points_Table_Modified,IF(IW24&gt;=6,8,IW24+2),FALSE),IF(IE24&lt;&gt;"",HLOOKUP(IE24,Points_Table,IF(IW24&gt;=6,8,IW24+2),FALSE),"")),IF24),IF24)</f>
        <v/>
      </c>
      <c r="IH24" s="51" t="str">
        <f>IF(AND($G24="4",HR24&lt;&gt;""),HR24,"")</f>
        <v/>
      </c>
      <c r="II24" s="52" t="str">
        <f>IF(AND(HR24&lt;&gt;"",G24="4"),_xlfn.RANK.EQ(HR24,$IH$6:$IH$89),"")</f>
        <v/>
      </c>
      <c r="IJ24" s="52" t="str">
        <f>IF(IF(II24&lt;&gt;"",IF(MAX(COUNTIF($II$6:$II$89,$II$6:$II$89))&gt;1,"x",""),"")&lt;&gt;"",II24+1,"")</f>
        <v/>
      </c>
      <c r="IK24" s="52" t="str">
        <f>IF(II24&lt;&gt;"",IF($G24="3",IF(HR24&lt;&gt;"",IF(AND(II24&lt;=10,HR24&gt;=$IH$92),HLOOKUP(II24,Points_Table_Modified,IF(IW24&gt;=6,8,IW24+2),FALSE),0),""),IF(HR24&lt;&gt;"",IF(AND(II24&lt;=10,HR24&gt;=$IH$92),HLOOKUP(II24,Points_Table,IF(IW24&gt;=6,8,IW24+2),FALSE),0),"")),"")</f>
        <v/>
      </c>
      <c r="IL24" s="53" t="str">
        <f>IF(IJ24&lt;&gt;"",AVERAGE(IF(AND($G24="3",IJ24&lt;&gt;""),HLOOKUP(IJ24,Points_Table_Modified,IF(IW24&gt;=6,8,IW24+2),FALSE),IF(IJ24&lt;&gt;"",HLOOKUP(IJ24,Points_Table,IF(IW24&gt;=6,8,IW24+2),FALSE),"")),IK24),IK24)</f>
        <v/>
      </c>
      <c r="IM24" s="51" t="str">
        <f>IF(AND($G24="5",HR24&lt;&gt;""),HR24,"")</f>
        <v/>
      </c>
      <c r="IN24" s="52" t="str">
        <f>IF(AND(HR24&lt;&gt;"",$G24="5"),_xlfn.RANK.EQ(HR24,$IM$6:$IM$89),"")</f>
        <v/>
      </c>
      <c r="IO24" s="52" t="str">
        <f>IF(IF(IN24&lt;&gt;"",IF(MAX(COUNTIF($IN$6:$IN$89,$IN$6:$IN$89))&gt;1,"x",""),"")&lt;&gt;"",IN24+1,"")</f>
        <v/>
      </c>
      <c r="IP24" s="52" t="str">
        <f>IF(IN24&lt;&gt;"",IF($G24="3",IF(HR24&lt;&gt;"",IF(AND(IN24&lt;=10,HR24&gt;=$IM$92),HLOOKUP(IN24,Points_Table_Modified,IF(IW24&gt;=6,8,IW24+2),FALSE),0),""),IF(HR24&lt;&gt;"",IF(AND(IN24&lt;=10,HR24&gt;=$IM$92),HLOOKUP(IN24,Points_Table,IF(IW24&gt;=6,8,IW24+2),FALSE),0),"")),"")</f>
        <v/>
      </c>
      <c r="IQ24" s="53" t="str">
        <f>IF(IO24&lt;&gt;"",AVERAGE(IF(AND($G24="3",IO24&lt;&gt;""),HLOOKUP(IO24,Points_Table_Modified,IF(IW24&gt;=6,8,IW24+2),FALSE),IF(IO24&lt;&gt;"",HLOOKUP(IO24,Points_Table,IF(IW24&gt;=6,8,IW24+2),FALSE),"")),IP24),IP24)</f>
        <v/>
      </c>
      <c r="IR24" s="51" t="str">
        <f>IF(AND($G24="6",HR24&lt;&gt;""),HR24,"")</f>
        <v/>
      </c>
      <c r="IS24" s="52" t="str">
        <f>IF(AND(HR24&lt;&gt;"",$G24="6"),_xlfn.RANK.EQ(HR24,$IR$6:$IR$89),"")</f>
        <v/>
      </c>
      <c r="IT24" s="52" t="str">
        <f>IF(IF(IS24&lt;&gt;"",IF(MAX(COUNTIF($IS$6:$IS$89,$IS$6:$IS$89))&gt;1,"x",""),"")&lt;&gt;"",IS24+1,"")</f>
        <v/>
      </c>
      <c r="IU24" s="52" t="str">
        <f>IF(IS24&lt;&gt;"",IF($G24="3",IF(HR24&lt;&gt;"",IF(AND(IS24&lt;=10,HR24&gt;=$IR$92),HLOOKUP(IS24,Points_Table_Modified,IF(IW24&gt;=6,8,IW24+2),FALSE),0),""),IF(HR24&lt;&gt;"",IF(AND(IS24&lt;=10,HR24&gt;=$IR$92),HLOOKUP(IS24,Points_Table,IF(IW24&gt;=6,8,IW24+2),FALSE),0),"")),"")</f>
        <v/>
      </c>
      <c r="IV24" s="53" t="str">
        <f>IF(IT24&lt;&gt;"",AVERAGE(IF(AND($G24="3",IT24&lt;&gt;""),HLOOKUP(IT24,Points_Table_Modified,IF(IW24&gt;=6,8,IW24+2),FALSE),IF(IT24&lt;&gt;"",HLOOKUP(IT24,Points_Table,IF(IW24&gt;=6,8,IW24+2),FALSE),"")),IU24),IU24)</f>
        <v/>
      </c>
      <c r="IW24" s="57">
        <f>VLOOKUP($G24,Entries_D_Event,10,FALSE)</f>
        <v>0</v>
      </c>
      <c r="IX24" s="52" t="str">
        <f>CONCATENATE(IS24,IN24,II24,ID24,HY24,HT24)</f>
        <v/>
      </c>
      <c r="IY24" s="118" t="str">
        <f>IF(IX24&lt;&gt;"",IF(AND($G24="3",HR24&lt;&gt;""),10,IF(HR24&lt;&gt;"",5,"")),"")</f>
        <v/>
      </c>
      <c r="IZ24" s="118">
        <f>_xlfn.NUMBERVALUE(IF(IX24&lt;&gt;"",CONCATENATE(IV24,IQ24,IL24,IG24,IB24,HW24),""))</f>
        <v>0</v>
      </c>
      <c r="JA24" s="56">
        <f>IFERROR(IY24+IZ24,0)</f>
        <v>0</v>
      </c>
      <c r="JB24" s="90"/>
      <c r="JC24" s="52" t="str">
        <f>IF(AND($G24="1",JB24&lt;&gt;""),JB24,"")</f>
        <v/>
      </c>
      <c r="JD24" s="52" t="str">
        <f>IF(AND(JB24&lt;&gt;"",$G24="1"),_xlfn.RANK.EQ(JB24,$JC$6:$JC$89),"")</f>
        <v/>
      </c>
      <c r="JE24" s="52" t="str">
        <f>IF(IF(JD24&lt;&gt;"",IF(MAX(COUNTIF($JD$6:$JD$89,$JD$6:$JD$89))&gt;1,"x",""),"")&lt;&gt;"",JD24+1,"")</f>
        <v/>
      </c>
      <c r="JF24" s="52" t="str">
        <f>IF(JD24&lt;&gt;"",IF($G24="3",IF(JB24&lt;&gt;"",IF(AND(JD24&lt;=10,JB24&gt;=$JC$92),HLOOKUP(JD24,Points_Table_Modified,IF(KG24&gt;=6,8,KG24+2),FALSE),0),""),IF(JB24&lt;&gt;"",IF(AND(JD24&lt;=10,JB24&gt;=$JC$92),HLOOKUP(JD24,Points_Table,IF(KG24&gt;=6,8,KG24+2),FALSE),0),"")),"")</f>
        <v/>
      </c>
      <c r="JG24" s="53" t="str">
        <f>IF(JE24&lt;&gt;"",AVERAGE(IF(AND($G24="3",JE24&lt;&gt;""),HLOOKUP(JE24,Points_Table_Modified,IF(KG24&gt;=6,8,KG24+2),FALSE),IF(JE24&lt;&gt;"",HLOOKUP(JE24,Points_Table,IF(KG24&gt;=6,8,KG24+2),FALSE),"")),JF24),JF24)</f>
        <v/>
      </c>
      <c r="JH24" s="51" t="str">
        <f>IF(AND($G24="2",JB24&lt;&gt;""),JB24,"")</f>
        <v/>
      </c>
      <c r="JI24" s="52" t="str">
        <f>IF(AND(JB24&lt;&gt;"",$G24="2"),_xlfn.RANK.EQ(JB24,$JH$6:$JH$89),"")</f>
        <v/>
      </c>
      <c r="JJ24" s="52" t="str">
        <f>IF(IF(JI24&lt;&gt;"",IF(MAX(COUNTIF($JI$6:$JI$89,$JI$6:$JI$89))&gt;1,"x",""),"")&lt;&gt;"",JI24+1,"")</f>
        <v/>
      </c>
      <c r="JK24" s="54" t="str">
        <f>IF(JI24&lt;&gt;"",IF($G24="3",IF(JB24&lt;&gt;"",IF(AND(JI24&lt;=10,JB24&gt;=$JH$92),HLOOKUP(JI24,Points_Table_Modified,IF(KG24&gt;=6,8,KG24+2),FALSE),0),""),IF(JB24&lt;&gt;"",IF(AND(JI24&lt;=10,JB24&gt;=$JH$92),HLOOKUP(JI24,Points_Table,IF(KG24&gt;=6,8,KG24+2),FALSE),0),"")),"")</f>
        <v/>
      </c>
      <c r="JL24" s="53" t="str">
        <f>IF(JJ24&lt;&gt;"",AVERAGE(IF(AND($G24="3",JJ24&lt;&gt;""),HLOOKUP(JJ24,Points_Table_Modified,IF(KG24&gt;=6,8,KG24+2),FALSE),IF(JJ24&lt;&gt;"",HLOOKUP(JJ24,Points_Table,IF(KG24&gt;=6,8,KG24+2),FALSE),"")),JK24),JK24)</f>
        <v/>
      </c>
      <c r="JM24" s="51" t="str">
        <f>IF(AND($G24="3",JB24&lt;&gt;""),JB24,"")</f>
        <v/>
      </c>
      <c r="JN24" s="52" t="str">
        <f>IF(AND(JB24&lt;&gt;"",$G24="3"),_xlfn.RANK.EQ(JB24,$JM$6:$JM$89),"")</f>
        <v/>
      </c>
      <c r="JO24" s="52" t="str">
        <f>IF(IF(JN24&lt;&gt;"",IF(MAX(COUNTIF($JN$6:$JN$89,$JN$6:$JN$89))&gt;1,"x",""),"")&lt;&gt;"",JN24+1,"")</f>
        <v/>
      </c>
      <c r="JP24" s="52" t="str">
        <f>IF(JN24&lt;&gt;"",IF($G24="3",IF(JB24&lt;&gt;"",IF(AND(JN24&lt;=20,JB24&gt;=$JM$92),HLOOKUP(JN24,Points_Table_Modified,IF(KG24&gt;=6,8,KG24+2),FALSE),0),""),IF(JB24&lt;&gt;"",IF(AND(JN24&lt;=10,JB24&gt;=$JM$92),HLOOKUP(JN24,Points_Table,IF(KG24&gt;=6,8,KG24+2),FALSE),0),"")),"")</f>
        <v/>
      </c>
      <c r="JQ24" s="53" t="str">
        <f>IF(JO24&lt;&gt;"",AVERAGE(IF(AND($G24="3",JO24&lt;&gt;""),HLOOKUP(JO24,Points_Table_Modified,IF(KG24&gt;=6,8,KG24+2),FALSE),IF(JO24&lt;&gt;"",HLOOKUP(JO24,Points_Table,IF(KG24&gt;=6,8,KG24+2),FALSE),"")),JP24),JP24)</f>
        <v/>
      </c>
      <c r="JR24" s="51" t="str">
        <f>IF(AND($G24="4",JB24&lt;&gt;""),JB24,"")</f>
        <v/>
      </c>
      <c r="JS24" s="52" t="str">
        <f>IF(AND(JB24&lt;&gt;"",G24="4"),_xlfn.RANK.EQ(JB24,$JR$6:$JR$89),"")</f>
        <v/>
      </c>
      <c r="JT24" s="52" t="str">
        <f>IF(IF(JS24&lt;&gt;"",IF(MAX(COUNTIF($JS$6:$JS$89,$JS$6:$JS$89))&gt;1,"x",""),"")&lt;&gt;"",JS24+1,"")</f>
        <v/>
      </c>
      <c r="JU24" s="52" t="str">
        <f>IF(JS24&lt;&gt;"",IF($G24="3",IF(JB24&lt;&gt;"",IF(AND(JS24&lt;=10,JB24&gt;=$JR$92),HLOOKUP(JS24,Points_Table_Modified,IF(KG24&gt;=6,8,KG24+2),FALSE),0),""),IF(JB24&lt;&gt;"",IF(AND(JS24&lt;=10,JB24&gt;=$JR$92),HLOOKUP(JS24,Points_Table,IF(KG24&gt;=6,8,KG24+2),FALSE),0),"")),"")</f>
        <v/>
      </c>
      <c r="JV24" s="53" t="str">
        <f>IF(JT24&lt;&gt;"",AVERAGE(IF(AND($G24="3",JT24&lt;&gt;""),HLOOKUP(JT24,Points_Table_Modified,IF(KG24&gt;=6,8,KG24+2),FALSE),IF(JT24&lt;&gt;"",HLOOKUP(JT24,Points_Table,IF(KG24&gt;=6,8,KG24+2),FALSE),"")),JU24),JU24)</f>
        <v/>
      </c>
      <c r="JW24" s="51" t="str">
        <f>IF(AND($G24="5",JB24&lt;&gt;""),JB24,"")</f>
        <v/>
      </c>
      <c r="JX24" s="52" t="str">
        <f>IF(AND(JB24&lt;&gt;"",$G24="5"),_xlfn.RANK.EQ(JB24,$JW$6:$JW$89),"")</f>
        <v/>
      </c>
      <c r="JY24" s="52" t="str">
        <f>IF(IF(JX24&lt;&gt;"",IF(MAX(COUNTIF($JX$6:$JX$89,$JX$6:$JX$89))&gt;1,"x",""),"")&lt;&gt;"",JX24+1,"")</f>
        <v/>
      </c>
      <c r="JZ24" s="52" t="str">
        <f>IF(JX24&lt;&gt;"",IF($G24="3",IF(JB24&lt;&gt;"",IF(AND(JX24&lt;=10,JB24&gt;=$JW$92),HLOOKUP(JX24,Points_Table_Modified,IF(KG24&gt;=6,8,KG24+2),FALSE),0),""),IF(JB24&lt;&gt;"",IF(AND(JX24&lt;=10,JB24&gt;=$JW$92),HLOOKUP(JX24,Points_Table,IF(KG24&gt;=6,8,KG24+2),FALSE),0),"")),"")</f>
        <v/>
      </c>
      <c r="KA24" s="53" t="str">
        <f>IF(JY24&lt;&gt;"",AVERAGE(IF(AND($G24="3",JY24&lt;&gt;""),HLOOKUP(JY24,Points_Table_Modified,IF(KG24&gt;=6,8,KG24+2),FALSE),IF(JY24&lt;&gt;"",HLOOKUP(JY24,Points_Table,IF(KG24&gt;=6,8,KG24+2),FALSE),"")),JZ24),JZ24)</f>
        <v/>
      </c>
      <c r="KB24" s="51" t="str">
        <f>IF(AND($G24="6",JB24&lt;&gt;""),JB24,"")</f>
        <v/>
      </c>
      <c r="KC24" s="52" t="str">
        <f>IF(AND(JB24&lt;&gt;"",$G24="6"),_xlfn.RANK.EQ(JB24,$KB$6:$KB$89),"")</f>
        <v/>
      </c>
      <c r="KD24" s="52" t="str">
        <f>IF(IF(KC24&lt;&gt;"",IF(MAX(COUNTIF($KC$6:$KC$89,$KC$6:$KC$89))&gt;1,"x",""),"")&lt;&gt;"",KC24+1,"")</f>
        <v/>
      </c>
      <c r="KE24" s="52" t="str">
        <f>IF(KC24&lt;&gt;"",IF($G24="3",IF(JB24&lt;&gt;"",IF(AND(KC24&lt;=10,JB24&gt;=$KB$92),HLOOKUP(KC24,Points_Table_Modified,IF(KG24&gt;=6,8,KG24+2),FALSE),0),""),IF(JB24&lt;&gt;"",IF(AND(KC24&lt;=10,JB24&gt;=$KB$92),HLOOKUP(KC24,Points_Table,IF(KG24&gt;=6,8,KG24+2),FALSE),0),"")),"")</f>
        <v/>
      </c>
      <c r="KF24" s="53" t="str">
        <f>IF(KD24&lt;&gt;"",AVERAGE(IF(AND($G24="3",KD24&lt;&gt;""),HLOOKUP(KD24,Points_Table_Modified,IF(KG24&gt;=6,8,KG24+2),FALSE),IF(KD24&lt;&gt;"",HLOOKUP(KD24,Points_Table,IF(KG24&gt;=6,8,KG24+2),FALSE),"")),KE24),KE24)</f>
        <v/>
      </c>
      <c r="KG24" s="57">
        <f>VLOOKUP($G24,Entries_D_Event,11,FALSE)</f>
        <v>0</v>
      </c>
      <c r="KH24" s="52" t="str">
        <f>CONCATENATE(KC24,JX24,JS24,JN24,JI24,JD24)</f>
        <v/>
      </c>
      <c r="KI24" s="118" t="str">
        <f>IF(KH24&lt;&gt;"",IF(AND($G24="3",JB24&lt;&gt;""),10,IF(JB24&lt;&gt;"",5,"")),"")</f>
        <v/>
      </c>
      <c r="KJ24" s="118">
        <f>_xlfn.NUMBERVALUE(IF(KH24&lt;&gt;"",CONCATENATE(KF24,KA24,JV24,JQ24,JL24,JG24),""))</f>
        <v>0</v>
      </c>
      <c r="KK24" s="56">
        <f>IFERROR(KI24+KJ24,0)</f>
        <v>0</v>
      </c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</row>
    <row r="25" spans="1:358" s="1" customFormat="1" x14ac:dyDescent="0.25">
      <c r="A25" s="35"/>
      <c r="B25" s="45">
        <v>20</v>
      </c>
      <c r="C25" s="46" t="s">
        <v>16</v>
      </c>
      <c r="D25" s="47" t="s">
        <v>96</v>
      </c>
      <c r="E25" s="50">
        <v>6116</v>
      </c>
      <c r="F25" s="109">
        <v>304</v>
      </c>
      <c r="G25" s="49" t="s">
        <v>55</v>
      </c>
      <c r="H25" s="50" t="str">
        <f>VLOOKUP($G25,Class_Description,2)</f>
        <v>Modified</v>
      </c>
      <c r="I25" s="187">
        <f>AS25+CC25+DM25+EW25+GG25+HQ25+JA25+KK25</f>
        <v>163</v>
      </c>
      <c r="J25" s="115">
        <v>557</v>
      </c>
      <c r="K25" s="102" t="str">
        <f>IF(AND(J25&lt;&gt;"",$G25="1"),J25,"")</f>
        <v/>
      </c>
      <c r="L25" s="103" t="str">
        <f>IF(AND(J25&lt;&gt;"",$G25="1"),_xlfn.RANK.EQ(J25,$K$6:$K$89),"")</f>
        <v/>
      </c>
      <c r="M25" s="103" t="str">
        <f>IF(G25="6",IF(IF(L25&lt;&gt;"",IF(MAX(COUNTIF($L$6:$L$89,$L$6:$L$89))&gt;1,"x",""),"")&lt;&gt;"",L25+1,""),IF(K25=0,"",IF(IF(L25&lt;&gt;"",IF(MAX(COUNTIF($L$6:$L$89,$L$6:$L$89))&gt;1,"x",""),"")&lt;&gt;"",L25+1,"")))</f>
        <v/>
      </c>
      <c r="N25" s="103" t="str">
        <f>IF(L25&lt;&gt;"",IF($G25="3",IF(AND(L25&lt;=20,J25&gt;=$K$92),HLOOKUP(L25,Points_Table_Modified,IF(AO25&gt;=6,8,AO25+2),FALSE),0),IF(AND(L25&lt;=10,J25&gt;=$K$92),HLOOKUP(L25,Points_Table,IF(AO25&gt;=6,8,AO25+2),FALSE),0)),"")</f>
        <v/>
      </c>
      <c r="O25" s="103" t="str">
        <f>IF(M25&lt;&gt;"",AVERAGE(IF(AND($G25="3",M25&lt;&gt;""),HLOOKUP(M25,Points_Table_Modified,IF(AO25&gt;=6,8,AO25+2),FALSE),IF(M25&lt;&gt;"",HLOOKUP(M25,Points_Table,IF(AO25&gt;=6,8,AO25+2),FALSE),"")),N25),N25)</f>
        <v/>
      </c>
      <c r="P25" s="102" t="str">
        <f>IF(AND(J25&lt;&gt;"",$G25="2"),J25,"")</f>
        <v/>
      </c>
      <c r="Q25" s="103" t="str">
        <f>IF(AND(J25&lt;&gt;"",$G25="2"),_xlfn.RANK.EQ(J25,$P$6:$P$89),"")</f>
        <v/>
      </c>
      <c r="R25" s="103" t="str">
        <f>IF(G25="6",IF(IF(Q25&lt;&gt;"",IF(MAX(COUNTIF($Q$6:$Q$89,$Q$6:$Q$89))&gt;1,"x",""),"")&lt;&gt;"",Q25+1,""),IF(P25=0,"",IF(IF(Q25&lt;&gt;"",IF(MAX(COUNTIF($Q$6:$Q$89,$Q$6:$Q$89))&gt;1,"x",""),"")&lt;&gt;"",Q25+1,"")))</f>
        <v/>
      </c>
      <c r="S25" s="103" t="str">
        <f>IF(Q25&lt;&gt;"",IF($G25="3",IF(J25&lt;&gt;"",IF(AND(Q25&lt;=10,J25&gt;=$P$92),HLOOKUP(Q25,Points_Table_Modified,IF(AO25&gt;=6,8,AO25+2),FALSE),0),""),IF(J25&lt;&gt;"",IF(AND(Q25&lt;=10,J25&gt;=$P$92),HLOOKUP(Q25,Points_Table,IF(AO25&gt;=6,8,AO25+2),FALSE),0),"")),"")</f>
        <v/>
      </c>
      <c r="T25" s="103" t="str">
        <f>IF(R25&lt;&gt;"",AVERAGE(IF(AND($G25="3",R25&lt;&gt;""),HLOOKUP(R25,Points_Table_Modified,IF(AO25&gt;=6,8,AO25+2),FALSE),IF(R25&lt;&gt;"",HLOOKUP(R25,Points_Table,IF(AO25&gt;=6,8,AO25+2),FALSE),"")),S25),S25)</f>
        <v/>
      </c>
      <c r="U25" s="102">
        <f>IF(AND(J25&lt;&gt;"",$G25="3"),J25,"")</f>
        <v>557</v>
      </c>
      <c r="V25" s="103">
        <f>IF(AND(J25&lt;&gt;"",$G25="3"),_xlfn.RANK.EQ(J25,$U$6:$U$89),"")</f>
        <v>4</v>
      </c>
      <c r="W25" s="103" t="str">
        <f>IF(G25="6",IF(IF(V25&lt;&gt;"",IF(MAX(COUNTIF($V$6:$V$89,$V$6:$V$89))&gt;1,"x",""),"")&lt;&gt;"",V25+1,""),IF(U25=0,"",IF(IF(V25&lt;&gt;"",IF(MAX(COUNTIF($V$6:$V$89,$V$6:$V$89))&gt;1,"x",""),"")&lt;&gt;"",V25+1,"")))</f>
        <v/>
      </c>
      <c r="X25" s="103">
        <f>IF(V25&lt;&gt;"",IF($G25="3",IF(J25&lt;&gt;"",IF(AND(V25&lt;=20,J25&gt;=$U$92),HLOOKUP(V25,Points_Table_Modified,IF(AO25&gt;=6,8,AO25+2),FALSE),0),""),IF(J25&lt;&gt;"",IF(AND(V25&lt;=10,$J25&gt;=$U$92),HLOOKUP(V25,Points_Table,IF(AO25&gt;=6,8,AO25+2),FALSE),0),"")),"")</f>
        <v>33</v>
      </c>
      <c r="Y25" s="103">
        <f>IF(W25&lt;&gt;"",AVERAGE(IF(AND($G25="3",W25&lt;&gt;""),HLOOKUP(W25,Points_Table_Modified,IF(AO25&gt;=6,8,AO25+2),FALSE),IF(W25&lt;&gt;"",HLOOKUP(W25,Points_Table,IF(AO25&gt;=6,8,AO25+2),FALSE),"")),X25),X25)</f>
        <v>33</v>
      </c>
      <c r="Z25" s="102" t="str">
        <f>IF(AND(J25&lt;&gt;"",$G25="4"),J25,"")</f>
        <v/>
      </c>
      <c r="AA25" s="103" t="str">
        <f>IF(AND($J25&lt;&gt;"",G25="4"),_xlfn.RANK.EQ(J25,$Z$6:$Z$89),"")</f>
        <v/>
      </c>
      <c r="AB25" s="103" t="str">
        <f>IF($G25="6",IF(IF(AA25&lt;&gt;"",IF(MAX(COUNTIF($AA$6:$AA$89,$AA$6:$AA$89))&gt;1,"x",""),"")&lt;&gt;"",AA25+1,""),IF(Z25=0,"",IF(IF(AA25&lt;&gt;"",IF(MAX(COUNTIF($AA$6:$AA$89,$AA$6:$AA$89))&gt;1,"x",""),"")&lt;&gt;"",AA25+1,"")))</f>
        <v/>
      </c>
      <c r="AC25" s="103" t="str">
        <f>IF(AA25&lt;&gt;"",IF($G25="3",IF(J25&lt;&gt;"",IF(AND(AA25&lt;=10,J25&gt;=$Z$92),HLOOKUP(AA25,Points_Table_Modified,IF(AO25&gt;=6,8,AO25+2),FALSE),0),""),IF(J25&lt;&gt;"",IF(AND(AA25&lt;=10,J25&gt;=$Z$92),HLOOKUP(AA25,Points_Table,IF(AO25&gt;=6,8,AO25+2),FALSE),0),"")),"")</f>
        <v/>
      </c>
      <c r="AD25" s="103" t="str">
        <f>IF(AB25&lt;&gt;"",AVERAGE(IF(AND($G25="3",AB25&lt;&gt;""),HLOOKUP(AB25,Points_Table_Modified,IF(AO25&gt;=6,8,AO25+2),FALSE),IF(AB25&lt;&gt;"",HLOOKUP(AB25,Points_Table,IF(AO25&gt;=6,8,AO25+2),FALSE),"")),AC25),AC25)</f>
        <v/>
      </c>
      <c r="AE25" s="102" t="str">
        <f>IF(AND(J25&lt;&gt;"",$G25="5"),J25,"")</f>
        <v/>
      </c>
      <c r="AF25" s="103" t="str">
        <f>IF(AND(J25&lt;&gt;"",$G25="5"),_xlfn.RANK.EQ(J25,$AE$6:$AE$89),"")</f>
        <v/>
      </c>
      <c r="AG25" s="103" t="str">
        <f>IF($G25="6",IF(IF(AF25&lt;&gt;"",IF(MAX(COUNTIF($AF$6:$AF$89,$AF$6:$AF$89))&gt;1,"x",""),"")&lt;&gt;"",AF25+1,""),IF(AE25=0,"",IF(IF(AF25&lt;&gt;"",IF(MAX(COUNTIF($AF$6:$AF$89,$AF$6:$AF$89))&gt;1,"x",""),"")&lt;&gt;"",AF25+1,"")))</f>
        <v/>
      </c>
      <c r="AH25" s="103" t="str">
        <f>IF(AF25&lt;&gt;"",IF($G25="3",IF(J25&lt;&gt;"",IF(AND(AF25&lt;=10,J25&gt;=$AE$92),HLOOKUP(AF25,Points_Table_Modified,IF(AO25&gt;=6,8,AO25+2),FALSE),0),""),IF(J25&lt;&gt;"",IF(AND(AF25&lt;=10,J25&gt;=$AE$92),HLOOKUP(AF25,Points_Table,IF(AO25&gt;=6,8,AO25+2),FALSE),0),"")),"")</f>
        <v/>
      </c>
      <c r="AI25" s="103" t="str">
        <f>IF(AG25&lt;&gt;"",AVERAGE(IF(AND($G25="3",AG25&lt;&gt;""),HLOOKUP(AG25,Points_Table_Modified,IF(AO25&gt;=6,8,AO25+2),FALSE),IF(AG25&lt;&gt;"",HLOOKUP(AG25,Points_Table,IF(AO25&gt;=6,8,AO25+2),FALSE),"")),AH25),AH25)</f>
        <v/>
      </c>
      <c r="AJ25" s="102" t="str">
        <f>IF(AND(J25&lt;&gt;"",$G25="6"),J25,"")</f>
        <v/>
      </c>
      <c r="AK25" s="103" t="str">
        <f>IF(AND(J25&lt;&gt;"",$G25="6"),_xlfn.RANK.EQ(J25,$AJ$6:$AJ$89),"")</f>
        <v/>
      </c>
      <c r="AL25" s="103" t="str">
        <f>IF(G25="6",IF(IF(AK25&lt;&gt;"",IF(MAX(COUNTIF($AK$6:$AK$89,$AK$6:$AK$89))&gt;1,"x",""),"")&lt;&gt;"",AK25+1,""),IF(AJ25=0,"",IF(IF(AK25&lt;&gt;"",IF(MAX(COUNTIF($AK$6:$AK$89,$AK$6:$AK$89))&gt;1,"x",""),"")&lt;&gt;"",AK25+1,"")))</f>
        <v/>
      </c>
      <c r="AM25" s="103" t="str">
        <f>IF(AK25&lt;&gt;"",IF($G25="3",IF(J25&lt;&gt;"",IF(AND(AK25&lt;=10,J25&gt;=$AJ$92),HLOOKUP(AK25,Points_Table_Modified,IF(AO25&gt;=6,8,AO25+2),FALSE),0),""),IF(J25&lt;&gt;"",IF(AND(AK25&lt;=10,J25&gt;=$AJ$92),HLOOKUP(AK25,Points_Table,IF(AO25&gt;=6,8,AO25+2),FALSE),0),"")),"")</f>
        <v/>
      </c>
      <c r="AN25" s="136" t="str">
        <f>IF(AL25&lt;&gt;"",AVERAGE(IF(AND($G25="3",AL25&lt;&gt;""),HLOOKUP(AL25,Points_Table_Modified,IF(AO25&gt;=6,8,AO25+2),FALSE),IF(AL25&lt;&gt;"",HLOOKUP(AL25,Points_Table,IF(AO25&gt;=6,8,AO25+2),FALSE),"")),AM25),AM25)</f>
        <v/>
      </c>
      <c r="AO25" s="55">
        <f>VLOOKUP($G25,Entries_D_Event,4,FALSE)</f>
        <v>10</v>
      </c>
      <c r="AP25" s="52" t="str">
        <f>CONCATENATE(AK25,AF25,AA25,V25,Q25,L25)</f>
        <v>4</v>
      </c>
      <c r="AQ25" s="118">
        <f>IF(AP25&lt;&gt;"",IF(AND($G25="3",J25&lt;&gt;""),10,IF(J25&lt;&gt;"",5,"")),"")</f>
        <v>10</v>
      </c>
      <c r="AR25" s="118">
        <f>_xlfn.NUMBERVALUE(IF(AP25&lt;&gt;"",CONCATENATE(AN25,AI25,AD25,Y25,T25,O25),""))</f>
        <v>33</v>
      </c>
      <c r="AS25" s="56">
        <f>IFERROR(AQ25+AR25,0)</f>
        <v>43</v>
      </c>
      <c r="AT25" s="90">
        <v>372</v>
      </c>
      <c r="AU25" s="54" t="str">
        <f>IF(AND(AT25&lt;&gt;"",$G25="1"),AT25,"")</f>
        <v/>
      </c>
      <c r="AV25" s="52" t="str">
        <f>IF(AND(AT25&lt;&gt;"",$G25="1"),_xlfn.RANK.EQ(AT25,$AU$6:$AU$89),"")</f>
        <v/>
      </c>
      <c r="AW25" s="52" t="str">
        <f>IF(IF(AV25&lt;&gt;"",IF(MAX(COUNTIF($AV$6:$AV$89,$AV$6:$AV$89))&gt;1,"x",""),"")&lt;&gt;"",AV25+1,"")</f>
        <v/>
      </c>
      <c r="AX25" s="52" t="str">
        <f>IF(AV25&lt;&gt;"",IF($G25="3",IF(AT25&lt;&gt;"",IF(AND(AV25&lt;=10,AT25&gt;=$AU$92),HLOOKUP(AV25,Points_Table_Modified,IF(BY25&gt;=6,8,BY25+2),FALSE),0),""),IF(AT25&lt;&gt;"",IF(AND(AV25&lt;=10,AT25&gt;=$AU$92),HLOOKUP(AV25,Points_Table,IF(BY25&gt;=6,8,BY25+2),FALSE),0),"")),"")</f>
        <v/>
      </c>
      <c r="AY25" s="53" t="str">
        <f>IF(AW25&lt;&gt;"",AVERAGE(IF(AND($G25="3",AW25&lt;&gt;""),HLOOKUP(AW25,Points_Table_Modified,IF(BY25&gt;=6,8,BY25+2),FALSE),IF(AW25&lt;&gt;"",HLOOKUP(AW25,Points_Table,IF(BY25&gt;=6,8,BY25+2),FALSE),"")),AX25),AX25)</f>
        <v/>
      </c>
      <c r="AZ25" s="51" t="str">
        <f>IF(AND($G25="2",AT25&lt;&gt;""),AT25,"")</f>
        <v/>
      </c>
      <c r="BA25" s="52" t="str">
        <f>IF(AND(AT25&lt;&gt;"",$G25="2"),_xlfn.RANK.EQ(AT25,$AZ$6:$AZ$89),"")</f>
        <v/>
      </c>
      <c r="BB25" s="52" t="str">
        <f>IF(IF(BA25&lt;&gt;"",IF(MAX(COUNTIF($BA$6:$BA$89,$BA$6:$BA$89))&gt;1,"x",""),"")&lt;&gt;"",BA25+1,"")</f>
        <v/>
      </c>
      <c r="BC25" s="54" t="str">
        <f>IF(BA25&lt;&gt;"",IF($G25="3",IF(AT25&lt;&gt;"",IF(AND(BA25&lt;=10,AT25&gt;=$AZ$92),HLOOKUP(BA25,Points_Table_Modified,IF(BY25&gt;=6,8,BY25+2),FALSE),0),""),IF(AT25&lt;&gt;"",IF(AND(BA25&lt;=10,AT25&gt;=$AZ$92),HLOOKUP(BA25,Points_Table,IF(BY25&gt;=6,8,BY25+2),FALSE),0),"")),"")</f>
        <v/>
      </c>
      <c r="BD25" s="53" t="str">
        <f>IF(BB25&lt;&gt;"",AVERAGE(IF(AND($G25="3",BB25&lt;&gt;""),HLOOKUP(BB25,Points_Table_Modified,IF(BY25&gt;=6,8,BY25+2),FALSE),IF(BB25&lt;&gt;"",HLOOKUP(BB25,Points_Table,IF(BY25&gt;=6,8,BY25+2),FALSE),"")),BC25),BC25)</f>
        <v/>
      </c>
      <c r="BE25" s="51">
        <f>IF(AND($G25="3",AT25&lt;&gt;""),AT25,"")</f>
        <v>372</v>
      </c>
      <c r="BF25" s="52">
        <f>IF(AND(AT25&lt;&gt;"",$G25="3"),_xlfn.RANK.EQ(AT25,$BE$6:$BE$89),"")</f>
        <v>6</v>
      </c>
      <c r="BG25" s="52" t="str">
        <f>IF(IF(BF25&lt;&gt;"",IF(MAX(COUNTIF($BF$6:$BF$89,$BF$6:$BF$89))&gt;1,"x",""),"")&lt;&gt;"",BF25+1,"")</f>
        <v/>
      </c>
      <c r="BH25" s="52">
        <f>IF(BF25&lt;&gt;"",IF($G25="3",IF(AT25&lt;&gt;"",IF(AND(BF25&lt;=20,AT25&gt;=$BE$92),HLOOKUP(BF25,Points_Table_Modified,IF(BY25&gt;=6,8,BY25+2),FALSE),0),""),IF(AT25&lt;&gt;"",IF(AND(BF25&lt;=10,AT25&gt;=$BE$92),HLOOKUP(BF25,Points_Table,IF(BY25&gt;=6,8,BY25+2),FALSE),0),"")),"")</f>
        <v>27</v>
      </c>
      <c r="BI25" s="53">
        <f>IF(BG25&lt;&gt;"",AVERAGE(IF(AND($G25="3",BG25&lt;&gt;""),HLOOKUP(BG25,Points_Table_Modified,IF(BY25&gt;=6,8,BY25+2),FALSE),IF(BG25&lt;&gt;"",HLOOKUP(BG25,Points_Table,IF(BY25&gt;=6,8,BY25+2),FALSE),"")),BH25),BH25)</f>
        <v>27</v>
      </c>
      <c r="BJ25" s="51" t="str">
        <f>IF(AND($G25="4",AT25&lt;&gt;""),AT25,"")</f>
        <v/>
      </c>
      <c r="BK25" s="52" t="str">
        <f>IF(AND(AT25&lt;&gt;"",G25="4"),_xlfn.RANK.EQ(AT25,$BJ$6:$BJ$89),"")</f>
        <v/>
      </c>
      <c r="BL25" s="52" t="str">
        <f>IF(IF(BK25&lt;&gt;"",IF(MAX(COUNTIF($BK$6:$BK$89,$BK$6:$BK$89))&gt;1,"x",""),"")&lt;&gt;"",BK25+1,"")</f>
        <v/>
      </c>
      <c r="BM25" s="52" t="str">
        <f>IF(BK25&lt;&gt;"",IF($G25="3",IF(AT25&lt;&gt;"",IF(AND(BK25&lt;=10,AT25&gt;=$BJ$92),HLOOKUP(BK25,Points_Table_Modified,IF(BY25&gt;=6,8,BY25+2),FALSE),0),""),IF(AT25&lt;&gt;"",IF(AND(BK25&lt;=10,AT25&gt;=$BJ$92),HLOOKUP(BK25,Points_Table,IF(BY25&gt;=6,8,BY25+2),FALSE),0),"")),"")</f>
        <v/>
      </c>
      <c r="BN25" s="53" t="str">
        <f>IF(BL25&lt;&gt;"",AVERAGE(IF(AND($G25="3",BL25&lt;&gt;""),HLOOKUP(BL25,Points_Table_Modified,IF(BY25&gt;=6,8,BY25+2),FALSE),IF(BL25&lt;&gt;"",HLOOKUP(BL25,Points_Table,IF(BY25&gt;=6,8,BY25+2),FALSE),"")),BM25),BM25)</f>
        <v/>
      </c>
      <c r="BO25" s="51" t="str">
        <f>IF(AND($G25="5",AT25&lt;&gt;""),AT25,"")</f>
        <v/>
      </c>
      <c r="BP25" s="52" t="str">
        <f>IF(AND(AT25&lt;&gt;"",$G25="5"),_xlfn.RANK.EQ(AT25,$BO$6:$BO$89),"")</f>
        <v/>
      </c>
      <c r="BQ25" s="52" t="str">
        <f>IF(IF(BP25&lt;&gt;"",IF(MAX(COUNTIF($BP$6:$BP$89,$BP$6:$BP$89))&gt;1,"x",""),"")&lt;&gt;"",BP25+1,"")</f>
        <v/>
      </c>
      <c r="BR25" s="52" t="str">
        <f>IF(BP25&lt;&gt;"",IF($G25="3",IF(AT25&lt;&gt;"",IF(AND(BP25&lt;=10,AT25&gt;=$BO$92),HLOOKUP(BP25,Points_Table_Modified,IF(BY25&gt;=6,8,BY25+2),FALSE),0),""),IF(AT25&lt;&gt;"",IF(AND(BP25&lt;=10,AT25&gt;=$BO$92),HLOOKUP(BP25,Points_Table,IF(BY25&gt;=6,8,BY25+2),FALSE),0),"")),"")</f>
        <v/>
      </c>
      <c r="BS25" s="53" t="str">
        <f>IF(BQ25&lt;&gt;"",AVERAGE(IF(AND($G25="3",BQ25&lt;&gt;""),HLOOKUP(BQ25,Points_Table_Modified,IF(BY25&gt;=6,8,BY25+2),FALSE),IF(BQ25&lt;&gt;"",HLOOKUP(BQ25,Points_Table,IF(BY25&gt;=6,8,BY25+2),FALSE),"")),BR25),BR25)</f>
        <v/>
      </c>
      <c r="BT25" s="51" t="str">
        <f>IF(AND($G25="6",AT25&lt;&gt;""),AT25,"")</f>
        <v/>
      </c>
      <c r="BU25" s="52" t="str">
        <f>IF(AND(AT25&lt;&gt;"",$G25="6"),_xlfn.RANK.EQ(AT25,$BT$6:$BT$89),"")</f>
        <v/>
      </c>
      <c r="BV25" s="52" t="str">
        <f>IF(IF(BU25&lt;&gt;"",IF(MAX(COUNTIF($BU$6:$BU$89,$BU$6:$BU$89))&gt;1,"x",""),"")&lt;&gt;"",BU25+1,"")</f>
        <v/>
      </c>
      <c r="BW25" s="52" t="str">
        <f>IF(BU25&lt;&gt;"",IF($G25="3",IF(AT25&lt;&gt;"",IF(AND(BU25&lt;=10,AT25&gt;=$BT$92),HLOOKUP(BU25,Points_Table_Modified,IF(BY25&gt;=6,8,BY25+2),FALSE),0),""),IF(AT25&lt;&gt;"",IF(AND(BU25&lt;=10,AT25&gt;=$BT$92),HLOOKUP(BU25,Points_Table,IF(BY25&gt;=6,8,BY25+2),FALSE),0),"")),"")</f>
        <v/>
      </c>
      <c r="BX25" s="53" t="str">
        <f>IF(BV25&lt;&gt;"",AVERAGE(IF(AND($G25="3",BV25&lt;&gt;""),HLOOKUP(BV25,Points_Table_Modified,IF(BY25&gt;=6,8,BY25+2),FALSE),IF(BV25&lt;&gt;"",HLOOKUP(BV25,Points_Table,IF(BY25&gt;=6,8,BY25+2),FALSE),"")),BW25),BW25)</f>
        <v/>
      </c>
      <c r="BY25" s="55">
        <f>VLOOKUP($G25,Entries_D_Event,5,FALSE)</f>
        <v>12</v>
      </c>
      <c r="BZ25" s="52" t="str">
        <f>CONCATENATE(BU25,BP25,BK25,BF25,BA25,AV25)</f>
        <v>6</v>
      </c>
      <c r="CA25" s="118">
        <f>IF(BZ25&lt;&gt;"",IF(AND($G25="3",AT25&lt;&gt;""),10,IF(AT25&lt;&gt;"",5,"")),"")</f>
        <v>10</v>
      </c>
      <c r="CB25" s="118">
        <f>_xlfn.NUMBERVALUE(IF(BZ25&lt;&gt;"",CONCATENATE(BX25,BS25,BN25,BI25,BD25,AY25),""))</f>
        <v>27</v>
      </c>
      <c r="CC25" s="56">
        <f>IFERROR(CA25+CB25,0)</f>
        <v>37</v>
      </c>
      <c r="CD25" s="90">
        <v>332</v>
      </c>
      <c r="CE25" s="54" t="str">
        <f>IF(AND($G25="1",CD25&lt;&gt;""),CD25,"")</f>
        <v/>
      </c>
      <c r="CF25" s="52" t="str">
        <f>IF(AND(CD25&lt;&gt;"",$G25="1"),_xlfn.RANK.EQ(CD25,$CE$6:$CE$89),"")</f>
        <v/>
      </c>
      <c r="CG25" s="52" t="str">
        <f>IF(IF(CF25&lt;&gt;"",IF(MAX(COUNTIF($CF$6:$CF$89,$CF$6:$CF$89))&gt;1,"x",""),"")&lt;&gt;"",CF25+1,"")</f>
        <v/>
      </c>
      <c r="CH25" s="52" t="str">
        <f>IF(CF25&lt;&gt;"",IF($G25="3",IF(CD25&lt;&gt;"",IF(AND(CF25&lt;=10,CD25&gt;=$CE$92),HLOOKUP(CF25,Points_Table_Modified,IF(DI25&gt;=6,8,DI25+2),FALSE),0),""),IF(CD25&lt;&gt;"",IF(AND(CF25&lt;=10,CD25&gt;=$CE$92),HLOOKUP(CF25,Points_Table,IF(DI25&gt;=6,8,DI25+2),FALSE),0),"")),"")</f>
        <v/>
      </c>
      <c r="CI25" s="53" t="str">
        <f>IF(CG25&lt;&gt;"",AVERAGE(IF(AND($G25="3",CG25&lt;&gt;""),HLOOKUP(CG25,Points_Table_Modified,IF(DI25&gt;=6,8,DI25+2),FALSE),IF(CG25&lt;&gt;"",HLOOKUP(CG25,Points_Table,IF(DI25&gt;=6,8,DI25+2),FALSE),"")),CH25),CH25)</f>
        <v/>
      </c>
      <c r="CJ25" s="51" t="str">
        <f>IF(AND($G25="2",CD25&lt;&gt;""),CD25,"")</f>
        <v/>
      </c>
      <c r="CK25" s="52" t="str">
        <f>IF(AND(CD25&lt;&gt;"",$G25="2"),_xlfn.RANK.EQ(CD25,$CJ$6:$CJ$89),"")</f>
        <v/>
      </c>
      <c r="CL25" s="52" t="str">
        <f>IF(IF(CK25&lt;&gt;"",IF(MAX(COUNTIF($CK$6:$CK$89,$CK$6:$CK$89))&gt;1,"x",""),"")&lt;&gt;"",CK25+1,"")</f>
        <v/>
      </c>
      <c r="CM25" s="54" t="str">
        <f>IF(CK25&lt;&gt;"",IF($G25="3",IF(CD25&lt;&gt;"",IF(AND(CK25&lt;=10,CD25&gt;=$CJ$92),HLOOKUP(CK25,Points_Table_Modified,IF(DI25&gt;=6,8,DI25+2),FALSE),0),""),IF(CD25&lt;&gt;"",IF(AND(CK25&lt;=10,CD25&gt;=$CJ$92),HLOOKUP(CK25,Points_Table,IF(DI25&gt;=6,8,DI25+2),FALSE),0),"")),"")</f>
        <v/>
      </c>
      <c r="CN25" s="53" t="str">
        <f>IF(CL25&lt;&gt;"",AVERAGE(IF(AND($G25="3",CL25&lt;&gt;""),HLOOKUP(CL25,Points_Table_Modified,IF(DI25&gt;=6,8,DI25+2),FALSE),IF(CL25&lt;&gt;"",HLOOKUP(CL25,Points_Table,IF(DI25&gt;=6,8,DI25+2),FALSE),"")),CM25),CM25)</f>
        <v/>
      </c>
      <c r="CO25" s="51">
        <f>IF(AND($G25="3",CD25&lt;&gt;""),CD25,"")</f>
        <v>332</v>
      </c>
      <c r="CP25" s="52">
        <f>IF(AND(CD25&lt;&gt;"",$G25="3"),_xlfn.RANK.EQ(CD25,$CO$6:$CO$89),"")</f>
        <v>3</v>
      </c>
      <c r="CQ25" s="52" t="str">
        <f>IF(IF(CP25&lt;&gt;"",IF(MAX(COUNTIF($CP25:$CP$89,$CP$6:$CP$89))&gt;1,"x",""),"")&lt;&gt;"",CP25+1,"")</f>
        <v/>
      </c>
      <c r="CR25" s="52">
        <f>IF(CP25&lt;&gt;"",IF($G25="3",IF(CD25&lt;&gt;"",IF(AND(CP25&lt;=20,CD25&gt;=$CO$92),HLOOKUP(CP25,Points_Table_Modified,IF(DI25&gt;=6,8,DI25+2),FALSE),0),""),IF(CD25&lt;&gt;"",IF(AND(CP25&lt;=10,CD25&gt;=$CO$92),HLOOKUP(CP25,Points_Table,IF(DI25&gt;=6,8,DI25+2),FALSE),0),"")),"")</f>
        <v>36</v>
      </c>
      <c r="CS25" s="53">
        <f>IF(CQ25&lt;&gt;"",AVERAGE(IF(AND($G25="3",CQ25&lt;&gt;""),HLOOKUP(CQ25,Points_Table_Modified,IF(DI25&gt;=6,8,DI25+2),FALSE),IF(CQ25&lt;&gt;"",HLOOKUP(CQ25,Points_Table,IF(DI25&gt;=6,8,DI25+2),FALSE),"")),CR25),CR25)</f>
        <v>36</v>
      </c>
      <c r="CT25" s="51" t="str">
        <f>IF(AND($G25="4",CD25&lt;&gt;""),CD25,"")</f>
        <v/>
      </c>
      <c r="CU25" s="52" t="str">
        <f>IF(AND(CD25&lt;&gt;"",G25="4"),_xlfn.RANK.EQ(CD25,$CT$6:$CT$89),"")</f>
        <v/>
      </c>
      <c r="CV25" s="52" t="str">
        <f>IF(IF(CU25&lt;&gt;"",IF(MAX(COUNTIF($CU$6:$CU$89,$CU$6:$CU$89))&gt;1,"x",""),"")&lt;&gt;"",CU25+1,"")</f>
        <v/>
      </c>
      <c r="CW25" s="52" t="str">
        <f>IF(CU25&lt;&gt;"",IF($G25="3",IF(CD25&lt;&gt;"",IF(AND(CU25&lt;=10,CD25&gt;=$CT$92),HLOOKUP(CU25,Points_Table_Modified,IF(DI25&gt;=6,8,DI25+2),FALSE),0),""),IF(CD25&lt;&gt;"",IF(AND(CU25&lt;=10,CD25&gt;=$CT$92),HLOOKUP(CU25,Points_Table,IF(DI25&gt;=6,8,DI25+2),FALSE),0),"")),"")</f>
        <v/>
      </c>
      <c r="CX25" s="53" t="str">
        <f>IF(CV25&lt;&gt;"",AVERAGE(IF(AND($G25="3",CV25&lt;&gt;""),HLOOKUP(CV25,Points_Table_Modified,IF(DI25&gt;=6,8,DI25+2),FALSE),IF(CV25&lt;&gt;"",HLOOKUP(CV25,Points_Table,IF(DI25&gt;=6,8,DI25+2),FALSE),"")),CW25),CW25)</f>
        <v/>
      </c>
      <c r="CY25" s="51" t="str">
        <f>IF(AND($G25="5",CD25&lt;&gt;""),CD25,"")</f>
        <v/>
      </c>
      <c r="CZ25" s="52" t="str">
        <f>IF(AND(CD25&lt;&gt;"",$G25="5"),_xlfn.RANK.EQ(CD25,$CY$6:$CY$89),"")</f>
        <v/>
      </c>
      <c r="DA25" s="52" t="str">
        <f>IF(IF(CZ25&lt;&gt;"",IF(MAX(COUNTIF($CZ$6:$CZ$89,$CZ$6:$CZ$89))&gt;1,"x",""),"")&lt;&gt;"",CZ25+1,"")</f>
        <v/>
      </c>
      <c r="DB25" s="52" t="str">
        <f>IF(CZ25&lt;&gt;"",IF($G25="3",IF(CD25&lt;&gt;"",IF(AND(CZ25&lt;=10,CD25&gt;=$CY$92),HLOOKUP(CZ25,Points_Table_Modified,IF(DI25&gt;=6,8,DI25+2),FALSE),0),""),IF(CD25&lt;&gt;"",IF(AND(CZ25&lt;=10,CD25&gt;=$CY$92),HLOOKUP(CZ25,Points_Table,IF(DI25&gt;=6,8,DI25+2),FALSE),0),"")),"")</f>
        <v/>
      </c>
      <c r="DC25" s="53" t="str">
        <f>IF(DA25&lt;&gt;"",AVERAGE(IF(AND($G25="3",DA25&lt;&gt;""),HLOOKUP(DA25,Points_Table_Modified,IF(DI25&gt;=6,8,DI25+2),FALSE),IF(DA25&lt;&gt;"",HLOOKUP(DA25,Points_Table,IF(DI25&gt;=6,8,DI25+2),FALSE),"")),DB25),DB25)</f>
        <v/>
      </c>
      <c r="DD25" s="51" t="str">
        <f>IF(AND($G25="6",CD25&lt;&gt;""),CD25,"")</f>
        <v/>
      </c>
      <c r="DE25" s="52" t="str">
        <f>IF(AND(CD25&lt;&gt;"",$G25="6"),_xlfn.RANK.EQ(CD25,$DD$6:$DD$89),"")</f>
        <v/>
      </c>
      <c r="DF25" s="52" t="str">
        <f>IF(IF(DE25&lt;&gt;"",IF(MAX(COUNTIF($DE$6:$DE$89,$DE$6:$DE$89))&gt;1,"x",""),"")&lt;&gt;"",DE25+1,"")</f>
        <v/>
      </c>
      <c r="DG25" s="52" t="str">
        <f>IF(DE25&lt;&gt;"",IF($G25="3",IF(CD25&lt;&gt;"",IF(AND(DE25&lt;=10,CD25&gt;=$DD$92),HLOOKUP(DE25,Points_Table_Modified,IF(DI25&gt;=6,8,DI25+2),FALSE),0),""),IF(CD25&lt;&gt;"",IF(AND(DE25&lt;=10,CD25&gt;=$DD$92),HLOOKUP(DE25,Points_Table,IF(DI25&gt;=6,8,DI25+2),FALSE),0),"")),"")</f>
        <v/>
      </c>
      <c r="DH25" s="53" t="str">
        <f>IF(DF25&lt;&gt;"",AVERAGE(IF(AND($G25="3",DF25&lt;&gt;""),HLOOKUP(DF25,Points_Table_Modified,IF(DI25&gt;=6,8,DI25+2),FALSE),IF(DF25&lt;&gt;"",HLOOKUP(DF25,Points_Table,IF(DI25&gt;=6,8,DI25+2),FALSE),"")),DG25),DG25)</f>
        <v/>
      </c>
      <c r="DI25" s="55">
        <f>VLOOKUP($G25,Entries_D_Event,6,FALSE)</f>
        <v>12</v>
      </c>
      <c r="DJ25" s="52" t="str">
        <f>CONCATENATE(DE25,CZ25,CU25,CP25,CK25,CF25)</f>
        <v>3</v>
      </c>
      <c r="DK25" s="52">
        <f>IF(DJ25&lt;&gt;"",IF(AND($G25="3",CD25&lt;&gt;""),10,IF(CD25&lt;&gt;"",5,"")),"")</f>
        <v>10</v>
      </c>
      <c r="DL25" s="118">
        <f>_xlfn.NUMBERVALUE(IF(DJ25&lt;&gt;"",CONCATENATE(DH25,DC25,CX25,CS25,CN25,CI25),""))</f>
        <v>36</v>
      </c>
      <c r="DM25" s="56">
        <f>IFERROR(DK25+DL25,0)</f>
        <v>46</v>
      </c>
      <c r="DN25" s="90">
        <v>387</v>
      </c>
      <c r="DO25" s="52" t="str">
        <f>IF(AND($G25="1",DN25&lt;&gt;""),DN25,"")</f>
        <v/>
      </c>
      <c r="DP25" s="52" t="str">
        <f>IF(AND(DN25&lt;&gt;"",$G25="1"),_xlfn.RANK.EQ(DN25,$DO$6:$DO$89),"")</f>
        <v/>
      </c>
      <c r="DQ25" s="52" t="str">
        <f>IF(IF(DP25&lt;&gt;"",IF(MAX(COUNTIF($DP$6:$DP$89,$DP$6:$DP$89))&gt;1,"x",""),"")&lt;&gt;"",DP25+1,"")</f>
        <v/>
      </c>
      <c r="DR25" s="52" t="str">
        <f>IF(DP25&lt;&gt;"",IF($G25="3",IF(DN25&lt;&gt;"",IF(AND(DP25&lt;=10,DN25&gt;=$DO$92),HLOOKUP(DP25,Points_Table_Modified,IF(ES25&gt;=6,8,ES25+2),FALSE),0),""),IF(DN25&lt;&gt;"",IF(AND(DP25&lt;=10,DN25&gt;=$DO$92),HLOOKUP(DP25,Points_Table,IF(ES25&gt;=6,8,ES25+2),FALSE),0),"")),"")</f>
        <v/>
      </c>
      <c r="DS25" s="53" t="str">
        <f>IF(DQ25&lt;&gt;"",AVERAGE(IF(AND($G25="3",DQ25&lt;&gt;""),HLOOKUP(DQ25,Points_Table_Modified,IF(ES25&gt;=6,8,ES25+2),FALSE),IF(DQ25&lt;&gt;"",HLOOKUP(DQ25,Points_Table,IF(ES25&gt;=6,8,ES25+2),FALSE),"")),DR25),DR25)</f>
        <v/>
      </c>
      <c r="DT25" s="51" t="str">
        <f>IF(AND($G25="2",DN25&lt;&gt;""),DN25,"")</f>
        <v/>
      </c>
      <c r="DU25" s="52" t="str">
        <f>IF(AND(DN25&lt;&gt;"",$G25="2"),_xlfn.RANK.EQ(DN25,$DT$6:$DT$89),"")</f>
        <v/>
      </c>
      <c r="DV25" s="52" t="str">
        <f>IF(IF(DU25&lt;&gt;"",IF(MAX(COUNTIF($DU$6:$DU$89,$DU$6:$DU$89))&gt;1,"x",""),"")&lt;&gt;"",DU25+1,"")</f>
        <v/>
      </c>
      <c r="DW25" s="54" t="str">
        <f>IF(DU25&lt;&gt;"",IF($G25="3",IF(DN25&lt;&gt;"",IF(AND(DU25&lt;=10,DN25&gt;=$DT$92),HLOOKUP(DU25,Points_Table_Modified,IF(ES25&gt;=6,8,ES25+2),FALSE),0),""),IF(DN25&lt;&gt;"",IF(AND(DU25&lt;=10,DN25&gt;=$DT$92),HLOOKUP(DU25,Points_Table,IF(ES25&gt;=6,8,ES25+2),FALSE),0),"")),"")</f>
        <v/>
      </c>
      <c r="DX25" s="53" t="str">
        <f>IF(DV25&lt;&gt;"",AVERAGE(IF(AND($G25="3",DV25&lt;&gt;""),HLOOKUP(DV25,Points_Table_Modified,IF(ES25&gt;=6,8,ES25+2),FALSE),IF(DV25&lt;&gt;"",HLOOKUP(DV25,Points_Table,IF(ES25&gt;=6,8,ES25+2),FALSE),"")),DW25),DW25)</f>
        <v/>
      </c>
      <c r="DY25" s="51">
        <f>IF(AND($G25="3",DN25&lt;&gt;""),DN25,"")</f>
        <v>387</v>
      </c>
      <c r="DZ25" s="52">
        <f>IF(AND(DN25&lt;&gt;"",$G25="3"),_xlfn.RANK.EQ(DN25,$DY$6:$DY$89),"")</f>
        <v>6</v>
      </c>
      <c r="EA25" s="52" t="str">
        <f>IF(IF(DZ25&lt;&gt;"",IF(MAX(COUNTIF($DZ$6:$DZ$89,$DZ$6:$DZ$89))&gt;1,"x",""),"")&lt;&gt;"",DZ25+1,"")</f>
        <v/>
      </c>
      <c r="EB25" s="52">
        <f>IF(DZ25&lt;&gt;"",IF($G25="3",IF(DN25&lt;&gt;"",IF(AND(DZ25&lt;=20,DN25&gt;=$DY$92),HLOOKUP(DZ25,Points_Table_Modified,IF(ES25&gt;=6,8,ES25+2),FALSE),0),""),IF(DN25&lt;&gt;"",IF(AND(DZ25&lt;=10,DN25&gt;=$DY$92),HLOOKUP(DZ25,Points_Table,IF(ES25&gt;=6,8,ES25+2),FALSE),0),"")),"")</f>
        <v>27</v>
      </c>
      <c r="EC25" s="53">
        <f>IF(EA25&lt;&gt;"",AVERAGE(IF(AND($G25="3",EA25&lt;&gt;""),HLOOKUP(EA25,Points_Table_Modified,IF(ES25&gt;=6,8,ES25+2),FALSE),IF(EA25&lt;&gt;"",HLOOKUP(EA25,Points_Table,IF(ES25&gt;=6,8,ES25+2),FALSE),"")),EB25),EB25)</f>
        <v>27</v>
      </c>
      <c r="ED25" s="51" t="str">
        <f>IF(AND($G25="4",DN25&lt;&gt;""),DN25,"")</f>
        <v/>
      </c>
      <c r="EE25" s="52" t="str">
        <f>IF(AND(DN25&lt;&gt;"",G25="4"),_xlfn.RANK.EQ(DN25,$ED$6:$ED$89),"")</f>
        <v/>
      </c>
      <c r="EF25" s="52" t="str">
        <f>IF(IF(EE25&lt;&gt;"",IF(MAX(COUNTIF($EE$6:$EE$89,$EE$6:$EE$89))&gt;1,"x",""),"")&lt;&gt;"",EE25+1,"")</f>
        <v/>
      </c>
      <c r="EG25" s="52" t="str">
        <f>IF(EE25&lt;&gt;"",IF($G25="3",IF(DN25&lt;&gt;"",IF(AND(EE25&lt;=10,DN25&gt;=$ED$92),HLOOKUP(EE25,Points_Table_Modified,IF(ES25&gt;=6,8,ES25+2),FALSE),0),""),IF(DN25&lt;&gt;"",IF(AND(EE25&lt;=10,DN25&gt;=$ED$92),HLOOKUP(EE25,Points_Table,IF(ES25&gt;=6,8,ES25+2),FALSE),0),"")),"")</f>
        <v/>
      </c>
      <c r="EH25" s="53" t="str">
        <f>IF(EF25&lt;&gt;"",AVERAGE(IF(AND($G25="3",EF25&lt;&gt;""),HLOOKUP(EF25,Points_Table_Modified,IF(ES25&gt;=6,8,ES25+2),FALSE),IF(EF25&lt;&gt;"",HLOOKUP(EF25,Points_Table,IF(ES25&gt;=6,8,ES25+2),FALSE),"")),EG25),EG25)</f>
        <v/>
      </c>
      <c r="EI25" s="51" t="str">
        <f>IF(AND($G25="5",DN25&lt;&gt;""),DN25,"")</f>
        <v/>
      </c>
      <c r="EJ25" s="52" t="str">
        <f>IF(AND(DN25&lt;&gt;"",$G25="5"),_xlfn.RANK.EQ(DN25,$EI$6:$EI$89),"")</f>
        <v/>
      </c>
      <c r="EK25" s="52" t="str">
        <f>IF(IF(EJ25&lt;&gt;"",IF(MAX(COUNTIF($EJ$6:$EJ$89,$EJ$6:$EJ$89))&gt;1,"x",""),"")&lt;&gt;"",EJ25+1,"")</f>
        <v/>
      </c>
      <c r="EL25" s="52" t="str">
        <f>IF(EJ25&lt;&gt;"",IF($G25="3",IF(DN25&lt;&gt;"",IF(AND(EJ25&lt;=10,DN25&gt;=$EI$92),HLOOKUP(EJ25,Points_Table_Modified,IF(ES25&gt;=6,8,ES25+2),FALSE),0),""),IF(DN25&lt;&gt;"",IF(AND(EJ25&lt;=10,DN25&gt;=$EI$92),HLOOKUP(EJ25,Points_Table,IF(ES25&gt;=6,8,ES25+2),FALSE),0),"")),"")</f>
        <v/>
      </c>
      <c r="EM25" s="53" t="str">
        <f>IF(EK25&lt;&gt;"",AVERAGE(IF(AND($G25="3",EK25&lt;&gt;""),HLOOKUP(EK25,Points_Table_Modified,IF(ES25&gt;=6,8,ES25+2),FALSE),IF(EK25&lt;&gt;"",HLOOKUP(EK25,Points_Table,IF(ES25&gt;=6,8,ES25+2),FALSE),"")),EL25),EL25)</f>
        <v/>
      </c>
      <c r="EN25" s="51" t="str">
        <f>IF(AND($G25="6",DN25&lt;&gt;""),DN25,"")</f>
        <v/>
      </c>
      <c r="EO25" s="52" t="str">
        <f>IF(AND(DN25&lt;&gt;"",$G25="6"),_xlfn.RANK.EQ(DN25,$EN$6:$EN$89),"")</f>
        <v/>
      </c>
      <c r="EP25" s="52" t="str">
        <f>IF(IF(EO25&lt;&gt;"",IF(MAX(COUNTIF($EO$6:$EO$89,$EO$6:$EO$89))&gt;1,"x",""),"")&lt;&gt;"",EO25+1,"")</f>
        <v/>
      </c>
      <c r="EQ25" s="52" t="str">
        <f>IF(EO25&lt;&gt;"",IF($G25="3",IF(DN25&lt;&gt;"",IF(AND(EO25&lt;=10,DN25&gt;=$EN$92),HLOOKUP(EO25,Points_Table_Modified,IF(ES25&gt;=6,8,ES25+2),FALSE),0),""),IF(DN25&lt;&gt;"",IF(AND(EO25&lt;=10,DN25&gt;=$EN$92),HLOOKUP(EO25,Points_Table,IF(ES25&gt;=6,8,ES25+2),FALSE),0),"")),"")</f>
        <v/>
      </c>
      <c r="ER25" s="53" t="str">
        <f>IF(EP25&lt;&gt;"",AVERAGE(IF(AND($G25="3",EP25&lt;&gt;""),HLOOKUP(EP25,Points_Table_Modified,IF(ES25&gt;=6,8,ES25+2),FALSE),IF(EP25&lt;&gt;"",HLOOKUP(EP25,Points_Table,IF(ES25&gt;=6,8,ES25+2),FALSE),"")),EQ25),EQ25)</f>
        <v/>
      </c>
      <c r="ES25" s="57">
        <f>VLOOKUP($G25,Entries_D_Event,7,FALSE)</f>
        <v>9</v>
      </c>
      <c r="ET25" s="52" t="str">
        <f>CONCATENATE(EO25,EJ25,EE25,DZ25,DU25,DP25)</f>
        <v>6</v>
      </c>
      <c r="EU25" s="118">
        <f>IF(ET25&lt;&gt;"",IF(AND($G25="3",DN25&lt;&gt;""),10,IF(DN25&lt;&gt;"",5,"")),"")</f>
        <v>10</v>
      </c>
      <c r="EV25" s="118">
        <f>_xlfn.NUMBERVALUE(IF(ET25&lt;&gt;"",CONCATENATE(ER25,EM25,EH25,EC25,DX25,DS25),""))</f>
        <v>27</v>
      </c>
      <c r="EW25" s="56">
        <f>IFERROR(EU25+EV25,0)</f>
        <v>37</v>
      </c>
      <c r="EX25" s="90"/>
      <c r="EY25" s="52" t="str">
        <f>IF(AND($G25="1",EX25&lt;&gt;""),EX25,"")</f>
        <v/>
      </c>
      <c r="EZ25" s="52" t="str">
        <f>IF(AND(EX25&lt;&gt;"",$G25="1"),_xlfn.RANK.EQ(EX25,$EY$6:$EY$89),"")</f>
        <v/>
      </c>
      <c r="FA25" s="52" t="str">
        <f>IF(IF(EZ25&lt;&gt;"",IF(MAX(COUNTIF($EZ$6:$EZ$89,$EZ$6:$EZ$89))&gt;1,"x",""),"")&lt;&gt;"",EZ25+1,"")</f>
        <v/>
      </c>
      <c r="FB25" s="52" t="str">
        <f>IF(EZ25&lt;&gt;"",IF($G25="3",IF(EX25&lt;&gt;"",IF(AND(EZ25&lt;=10,EX25&gt;=$EY$92),HLOOKUP(EZ25,Points_Table_Modified,IF(GC25&gt;=6,8,GC25+2),FALSE),0),""),IF(EX25&lt;&gt;"",IF(AND(EZ25&lt;=10,EX25&gt;=$EY$92),HLOOKUP(EZ25,Points_Table,IF(GC25&gt;=6,8,GC25+2),FALSE),0),"")),"")</f>
        <v/>
      </c>
      <c r="FC25" s="56" t="str">
        <f>IF(FB25&gt;0,IF(FA25&lt;&gt;"",AVERAGE(IF(AND($G25="3",FA25&lt;&gt;""),HLOOKUP(FA25,Points_Table_Modified,IF(GC25&gt;=6,8,GC25+2),FALSE),IF(FA25&lt;&gt;"",HLOOKUP(FA25,Points_Table,IF(GC25&gt;=6,8,GC25+2),FALSE),"")),FB25),FB25),0)</f>
        <v/>
      </c>
      <c r="FD25" s="51" t="str">
        <f>IF(AND($G25="2",EX25&lt;&gt;""),EX25,"")</f>
        <v/>
      </c>
      <c r="FE25" s="52" t="str">
        <f>IF(AND(EX25&lt;&gt;"",$G25="2"),_xlfn.RANK.EQ(EX25,$FD$6:$FD$89),"")</f>
        <v/>
      </c>
      <c r="FF25" s="52" t="str">
        <f>IF(IF(FE25&lt;&gt;"",IF(MAX(COUNTIF($FE$6:$FE$89,$FE$6:$FE$89))&gt;1,"x",""),"")&lt;&gt;"",FE25+1,"")</f>
        <v/>
      </c>
      <c r="FG25" s="54" t="str">
        <f>IF(FE25&lt;&gt;"",IF($G25="3",IF(EX25&lt;&gt;"",IF(AND(FE25&lt;=10,EX25&gt;=$FD$92),HLOOKUP(FE25,Points_Table_Modified,IF(GC25&gt;=6,8,GC25+2),FALSE),0),""),IF(EX25&lt;&gt;"",IF(AND(FE25&lt;=10,EX25&gt;=$FD$92),HLOOKUP(FE25,Points_Table,IF(GC25&gt;=6,8,GC25+2),FALSE),0),"")),"")</f>
        <v/>
      </c>
      <c r="FH25" s="56" t="str">
        <f>IF(FG25&gt;0,IF(FF25&lt;&gt;"",AVERAGE(IF(AND($G25="3",FF25&lt;&gt;""),HLOOKUP(FF25,Points_Table_Modified,IF(GC25&gt;=6,8,GC25+2),FALSE),IF(FF25&lt;&gt;"",HLOOKUP(FF25,Points_Table,IF(GC25&gt;=6,8,GC25+2),FALSE),"")),FG25),FG25),0)</f>
        <v/>
      </c>
      <c r="FI25" s="51" t="str">
        <f>IF(AND($G25="3",EX25&lt;&gt;""),EX25,"")</f>
        <v/>
      </c>
      <c r="FJ25" s="52" t="str">
        <f>IF(AND(EX25&lt;&gt;"",$G25="3"),_xlfn.RANK.EQ(EX25,$FI$6:$FI$89),"")</f>
        <v/>
      </c>
      <c r="FK25" s="52" t="str">
        <f>IF(IF(FJ25&lt;&gt;"",IF(MAX(COUNTIF($FJ$6:$FJ$89,$FJ$6:$FJ$89))&gt;1,"x",""),"")&lt;&gt;"",FJ25+1,"")</f>
        <v/>
      </c>
      <c r="FL25" s="52" t="str">
        <f>IF(FJ25&lt;&gt;"",IF($G25="3",IF(EX25&lt;&gt;"",IF(AND(FJ25&lt;=20,EX25&gt;=$FI$92),HLOOKUP(FJ25,Points_Table_Modified,IF(GC25&gt;=6,8,GC25+2),FALSE),0),""),IF(EX25&lt;&gt;"",IF(AND(FJ25&lt;=10,EX25&gt;=$FI$92),HLOOKUP(FJ25,Points_Table,IF(GC25&gt;=6,8,GC25+2),FALSE),0),"")),"")</f>
        <v/>
      </c>
      <c r="FM25" s="56" t="str">
        <f>IF(FL25&gt;0,IF(FK25&lt;&gt;"",AVERAGE(IF(AND($G25="3",FK25&lt;&gt;""),HLOOKUP(FK25,Points_Table_Modified,IF(GC25&gt;=6,8,GC25+2),FALSE),IF(FK25&lt;&gt;"",HLOOKUP(FK25,Points_Table,IF(GC25&gt;=6,8,GC25+2),FALSE),"")),FL25),FL25),0)</f>
        <v/>
      </c>
      <c r="FN25" s="51" t="str">
        <f>IF(AND($G25="4",EX25&lt;&gt;""),EX25,"")</f>
        <v/>
      </c>
      <c r="FO25" s="52" t="str">
        <f>IF(AND(EX25&lt;&gt;"",G25="4"),_xlfn.RANK.EQ(EX25,$FN$6:$FN$89),"")</f>
        <v/>
      </c>
      <c r="FP25" s="52" t="str">
        <f>IF(IF(FO25&lt;&gt;"",IF(MAX(COUNTIF($FO$6:$FO$89,$FO$6:$FO$89))&gt;1,"x",""),"")&lt;&gt;"",FO25+1,"")</f>
        <v/>
      </c>
      <c r="FQ25" s="52" t="str">
        <f>IF(FO25&lt;&gt;"",IF($G25="3",IF(EX25&lt;&gt;"",IF(AND(FO25&lt;=10,EX25&gt;=$FN$92),HLOOKUP(FO25,Points_Table_Modified,IF(GC25&gt;=6,8,GC25+2),FALSE),0),""),IF(EX25&lt;&gt;"",IF(AND(FO25&lt;=10,EX25&gt;=$FN$92),HLOOKUP(FO25,Points_Table,IF(GC25&gt;=6,8,GC25+2),FALSE),0),"")),"")</f>
        <v/>
      </c>
      <c r="FR25" s="56" t="str">
        <f>IF(FQ25&gt;0,IF(FP25&lt;&gt;"",AVERAGE(IF(AND($G25="3",FP25&lt;&gt;""),HLOOKUP(FP25,Points_Table_Modified,IF(GC25&gt;=6,8,GC25+2),FALSE),IF(FP25&lt;&gt;"",HLOOKUP(FP25,Points_Table,IF(GC25&gt;=6,8,GC25+2),FALSE),"")),FQ25),FQ25),0)</f>
        <v/>
      </c>
      <c r="FS25" s="51" t="str">
        <f>IF(AND($G25="5",EX25&lt;&gt;""),EX25,"")</f>
        <v/>
      </c>
      <c r="FT25" s="52" t="str">
        <f>IF(AND(EX25&lt;&gt;"",$G25="5"),_xlfn.RANK.EQ(EX25,$FS$6:$FS$89),"")</f>
        <v/>
      </c>
      <c r="FU25" s="52" t="str">
        <f>IF(IF(FT25&lt;&gt;"",IF(MAX(COUNTIF($FT$6:$FT$89,$FT$6:$FT$89))&gt;1,"x",""),"")&lt;&gt;"",FT25+1,"")</f>
        <v/>
      </c>
      <c r="FV25" s="52" t="str">
        <f>IF(FT25&lt;&gt;"",IF($G25="3",IF(EX25&lt;&gt;"",IF(AND(FT25&lt;=10,EX25&gt;=$FS$92),HLOOKUP(FT25,Points_Table_Modified,IF(GC25&gt;=6,8,GC25+2),FALSE),0),""),IF(EX25&lt;&gt;"",IF(AND(FT25&lt;=10,EX25&gt;=$FS$92),HLOOKUP(FT25,Points_Table,IF(GC25&gt;=6,8,GC25+2),FALSE),0),"")),"")</f>
        <v/>
      </c>
      <c r="FW25" s="56" t="str">
        <f>IF(FV25&gt;0,IF(FU25&lt;&gt;"",AVERAGE(IF(AND($G25="3",FU25&lt;&gt;""),HLOOKUP(FU25,Points_Table_Modified,IF(GC25&gt;=6,8,GC25+2),FALSE),IF(FU25&lt;&gt;"",HLOOKUP(FU25,Points_Table,IF(GC25&gt;=6,8,GC25+2),FALSE),"")),FV25),FV25),0)</f>
        <v/>
      </c>
      <c r="FX25" s="51" t="str">
        <f>IF(AND($G25="6",EX25&lt;&gt;""),EX25,"")</f>
        <v/>
      </c>
      <c r="FY25" s="52" t="str">
        <f>IF(AND(EX25&lt;&gt;"",$G25="6"),_xlfn.RANK.EQ(EX25,$FX$6:$FX$89),"")</f>
        <v/>
      </c>
      <c r="FZ25" s="52" t="str">
        <f>IF(IF(FY25&lt;&gt;"",IF(MAX(COUNTIF($FY$6:$FY$89,$FY$6:$FY$89))&gt;1,"x",""),"")&lt;&gt;"",FY25+1,"")</f>
        <v/>
      </c>
      <c r="GA25" s="52" t="str">
        <f>IF(FY25&lt;&gt;"",IF($G25="3",IF(EX25&lt;&gt;"",IF(AND(FY25&lt;=10,EX25&gt;=$FX$92),HLOOKUP(FY25,Points_Table_Modified,IF(GC25&gt;=6,8,GC25+2),FALSE),0),""),IF(EX25&lt;&gt;"",IF(AND(FY25&lt;=10,EX25&gt;=$FX$92),HLOOKUP(FY25,Points_Table,IF(GC25&gt;=6,8,GC25+2),FALSE),0),"")),"")</f>
        <v/>
      </c>
      <c r="GB25" s="56" t="str">
        <f>IF(GA25&gt;0,IF(FZ25&lt;&gt;"",AVERAGE(IF(AND($G25="3",FZ25&lt;&gt;""),HLOOKUP(FZ25,Points_Table_Modified,IF(GC25&gt;=6,8,GC25+2),FALSE),IF(FZ25&lt;&gt;"",HLOOKUP(FZ25,Points_Table,IF(GC25&gt;=6,8,GC25+2),FALSE),"")),GA25),GA25),0)</f>
        <v/>
      </c>
      <c r="GC25" s="57">
        <f>VLOOKUP($G25,Entries_D_Event,8,FALSE)</f>
        <v>0</v>
      </c>
      <c r="GD25" s="52" t="str">
        <f>CONCATENATE(FY25,FT25,FO25,FJ25,FE25,EZ25)</f>
        <v/>
      </c>
      <c r="GE25" s="118" t="str">
        <f>IF(GD25&lt;&gt;"",IF(AND($G25="3",EX25&lt;&gt;""),10,IF(EX25&lt;&gt;"",5,"")),"")</f>
        <v/>
      </c>
      <c r="GF25" s="118">
        <f>_xlfn.NUMBERVALUE(IF(GD25&lt;&gt;"",CONCATENATE(GB25,FW25,FR25,FM25,FH25,FC25),""))</f>
        <v>0</v>
      </c>
      <c r="GG25" s="56">
        <f>IFERROR(GE25+GF25,0)</f>
        <v>0</v>
      </c>
      <c r="GH25" s="90"/>
      <c r="GI25" s="52" t="str">
        <f>IF(AND($G25="1",GH25&lt;&gt;""),GH25,"")</f>
        <v/>
      </c>
      <c r="GJ25" s="52" t="str">
        <f>IF(AND(GH25&lt;&gt;"",$G25="1"),_xlfn.RANK.EQ(GH25,$GI$6:$GI$89),"")</f>
        <v/>
      </c>
      <c r="GK25" s="52" t="str">
        <f>IF(IF(GJ25&lt;&gt;"",IF(MAX(COUNTIF($GJ$6:$GJ$89,$GJ$6:$GJ$89))&gt;1,"x",""),"")&lt;&gt;"",GJ25+1,"")</f>
        <v/>
      </c>
      <c r="GL25" s="52" t="str">
        <f>IF(GJ25&lt;&gt;"",IF($G25="3",IF(GH25&lt;&gt;"",IF(AND(GJ25&lt;=10,GH25&gt;=$GI$92),HLOOKUP(GJ25,Points_Table_Modified,IF(HM25&gt;=6,8,HM25+2),FALSE),0),""),IF(GH25&lt;&gt;"",IF(AND(GJ25&lt;=10,GH25&gt;=$GI$92),HLOOKUP(GJ25,Points_Table,IF(HM25&gt;=6,8,HM25+2),FALSE),0),"")),"")</f>
        <v/>
      </c>
      <c r="GM25" s="53" t="str">
        <f>IF(GK25&lt;&gt;"",AVERAGE(IF(AND($G25="3",GK25&lt;&gt;""),HLOOKUP(GK25,Points_Table_Modified,IF(HM25&gt;=6,8,HM25+2),FALSE),IF(GK25&lt;&gt;"",HLOOKUP(GK25,Points_Table,IF(HM25&gt;=6,8,HM25+2),FALSE),"")),GL25),GL25)</f>
        <v/>
      </c>
      <c r="GN25" s="51" t="str">
        <f>IF(AND($G25="2",GH25&lt;&gt;""),GH25,"")</f>
        <v/>
      </c>
      <c r="GO25" s="52" t="str">
        <f>IF(AND(GH25&lt;&gt;"",$G25="2"),_xlfn.RANK.EQ(GH25,$GN$6:$GN$89),"")</f>
        <v/>
      </c>
      <c r="GP25" s="52" t="str">
        <f>IF(IF(GO25&lt;&gt;"",IF(MAX(COUNTIF($GO$6:$GO$89,$GO$6:$GO$89))&gt;1,"x",""),"")&lt;&gt;"",GO25+1,"")</f>
        <v/>
      </c>
      <c r="GQ25" s="54" t="str">
        <f>IF(GO25&lt;&gt;"",IF($G25="3",IF(GH25&lt;&gt;"",IF(AND(GO25&lt;=10,GH25&gt;=$GN$92),HLOOKUP(GO25,Points_Table_Modified,IF(HM25&gt;=6,8,HM25+2),FALSE),0),""),IF(GH25&lt;&gt;"",IF(AND(GO25&lt;=10,GH25&gt;=$GN$92),HLOOKUP(GO25,Points_Table,IF(HM25&gt;=6,8,HM25+2),FALSE),0),"")),"")</f>
        <v/>
      </c>
      <c r="GR25" s="53" t="str">
        <f>IF(GP25&lt;&gt;"",AVERAGE(IF(AND($G25="3",GP25&lt;&gt;""),HLOOKUP(GP25,Points_Table_Modified,IF(HM25&gt;=6,8,HM25+2),FALSE),IF(GP25&lt;&gt;"",HLOOKUP(GP25,Points_Table,IF(HM25&gt;=6,8,HM25+2),FALSE),"")),GQ25),GQ25)</f>
        <v/>
      </c>
      <c r="GS25" s="51" t="str">
        <f>IF(AND($G25="3",GH25&lt;&gt;""),GH25,"")</f>
        <v/>
      </c>
      <c r="GT25" s="52" t="str">
        <f>IF(AND(GH25&lt;&gt;"",$G25="3"),_xlfn.RANK.EQ(GH25,$GS$6:$GS$89),"")</f>
        <v/>
      </c>
      <c r="GU25" s="52" t="str">
        <f>IF(IF(GT25&lt;&gt;"",IF(MAX(COUNTIF($GT$6:$GT$89,$GT$6:$GT$89))&gt;1,"x",""),"")&lt;&gt;"",GT25+1,"")</f>
        <v/>
      </c>
      <c r="GV25" s="52" t="str">
        <f>IF(GT25&lt;&gt;"",IF($G25="3",IF(GH25&lt;&gt;"",IF(AND(GT25&lt;=20,GH25&gt;=$GS$92),HLOOKUP(GT25,Points_Table_Modified,IF(HM25&gt;=6,8,HM25+2),FALSE),0),""),IF(GH25&lt;&gt;"",IF(AND(GT25&lt;=10,GH25&gt;=$GS$92),HLOOKUP(GT25,Points_Table,IF(HM25&gt;=6,8,HM25+2),FALSE),0),"")),"")</f>
        <v/>
      </c>
      <c r="GW25" s="53" t="str">
        <f>IF(GU25&lt;&gt;"",AVERAGE(IF(AND($G25="3",GU25&lt;&gt;""),HLOOKUP(GU25,Points_Table_Modified,IF(HM25&gt;=6,8,HM25+2),FALSE),IF(GU25&lt;&gt;"",HLOOKUP(GU25,Points_Table,IF(HM25&gt;=6,8,HM25+2),FALSE),"")),GV25),GV25)</f>
        <v/>
      </c>
      <c r="GX25" s="51" t="str">
        <f>IF(AND($G25="4",GH25&lt;&gt;""),GH25,"")</f>
        <v/>
      </c>
      <c r="GY25" s="52" t="str">
        <f>IF(AND($GH25&lt;&gt;"",G25="4"),_xlfn.RANK.EQ(GH25,$GX$6:$GX$89),"")</f>
        <v/>
      </c>
      <c r="GZ25" s="52" t="str">
        <f>IF(IF(GY25&lt;&gt;"",IF(MAX(COUNTIF($GY$6:$GY$89,$GY$6:$GY$89))&gt;1,"x",""),"")&lt;&gt;"",GY25+1,"")</f>
        <v/>
      </c>
      <c r="HA25" s="52" t="str">
        <f>IF(GY25&lt;&gt;"",IF($G25="3",IF(GH25&lt;&gt;"",IF(AND(GY25&lt;=10,GH25&gt;=$GX$92),HLOOKUP(GY25,Points_Table_Modified,IF(HM25&gt;=6,8,HM25+2),FALSE),0),""),IF(GH25&lt;&gt;"",IF(AND(GY25&lt;=10,GH25&gt;=$GX$92),HLOOKUP(GY25,Points_Table,IF(HM25&gt;=6,8,HM25+2),FALSE),0),"")),"")</f>
        <v/>
      </c>
      <c r="HB25" s="53" t="str">
        <f>IF(GZ25&lt;&gt;"",AVERAGE(IF(AND($G25="3",GZ25&lt;&gt;""),HLOOKUP(GZ25,Points_Table_Modified,IF(HM25&gt;=6,8,HM25+2),FALSE),IF(GZ25&lt;&gt;"",HLOOKUP(GZ25,Points_Table,IF(HM25&gt;=6,8,HM25+2),FALSE),"")),HA25),HA25)</f>
        <v/>
      </c>
      <c r="HC25" s="51" t="str">
        <f>IF(AND($G25="5",GH25&lt;&gt;""),GH25,"")</f>
        <v/>
      </c>
      <c r="HD25" s="52" t="str">
        <f>IF(AND(GH25&lt;&gt;"",$G25="5"),_xlfn.RANK.EQ(GH25,$HC$6:$HC$89),"")</f>
        <v/>
      </c>
      <c r="HE25" s="52" t="str">
        <f>IF(IF(HD25&lt;&gt;"",IF(MAX(COUNTIF($HD$6:$HD$89,$HD$6:$HD$89))&gt;1,"x",""),"")&lt;&gt;"",HD25+1,"")</f>
        <v/>
      </c>
      <c r="HF25" s="52" t="str">
        <f>IF(HD25&lt;&gt;"",IF($G25="3",IF(GH25&lt;&gt;"",IF(AND(HD25&lt;=10,GH25&gt;=$HC$92),HLOOKUP(HD25,Points_Table_Modified,IF(HM25&gt;=6,8,HM25+2),FALSE),0),""),IF(GH25&lt;&gt;"",IF(AND(HD25&lt;=10,GH25&gt;=$HC$92),HLOOKUP(HD25,Points_Table,IF(HM25&gt;=6,8,HM25+2),FALSE),0),"")),"")</f>
        <v/>
      </c>
      <c r="HG25" s="53" t="str">
        <f>IF(HE25&lt;&gt;"",AVERAGE(IF(AND($G25="3",HE25&lt;&gt;""),HLOOKUP(HE25,Points_Table_Modified,IF(HM25&gt;=6,8,HM25+2),FALSE),IF(HE25&lt;&gt;"",HLOOKUP(HE25,Points_Table,IF(HM25&gt;=6,8,HM25+2),FALSE),"")),HF25),HF25)</f>
        <v/>
      </c>
      <c r="HH25" s="51" t="str">
        <f>IF(AND($G25="6",GH25&lt;&gt;""),GH25,"")</f>
        <v/>
      </c>
      <c r="HI25" s="52" t="str">
        <f>IF(AND(GH25&lt;&gt;"",$G25="6"),_xlfn.RANK.EQ(GH25,$HH$6:$HH$89),"")</f>
        <v/>
      </c>
      <c r="HJ25" s="52" t="str">
        <f>IF(IF(HI25&lt;&gt;"",IF(MAX(COUNTIF($HI$6:$HI$89,$HI$6:$HI$89))&gt;1,"x",""),"")&lt;&gt;"",HI25+1,"")</f>
        <v/>
      </c>
      <c r="HK25" s="52" t="str">
        <f>IF(HI25&lt;&gt;"",IF($G25="3",IF(GH25&lt;&gt;"",IF(AND(HI25&lt;=10,GH25&gt;=$HH$92),HLOOKUP(HI25,Points_Table_Modified,IF(HM25&gt;=6,8,HM25+2),FALSE),0),""),IF(GH25&lt;&gt;"",IF(AND(HI25&lt;=10,GH25&gt;=$HH$92),HLOOKUP(HI25,Points_Table,IF(HM25&gt;=6,8,HM25+2),FALSE),0),"")),"")</f>
        <v/>
      </c>
      <c r="HL25" s="53" t="str">
        <f>IF(HJ25&lt;&gt;"",AVERAGE(IF(AND($G25="3",HJ25&lt;&gt;""),HLOOKUP(HJ25,Points_Table_Modified,IF(HM25&gt;=6,8,HM25+2),FALSE),IF(HJ25&lt;&gt;"",HLOOKUP(HJ25,Points_Table,IF(HM25&gt;=6,8,HM25+2),FALSE),"")),HK25),HK25)</f>
        <v/>
      </c>
      <c r="HM25" s="57">
        <f>VLOOKUP($G25,Entries_D_Event,9,FALSE)</f>
        <v>0</v>
      </c>
      <c r="HN25" s="52" t="str">
        <f>CONCATENATE(HI25,HD25,GY25,GT25,GO25,GJ25)</f>
        <v/>
      </c>
      <c r="HO25" s="118" t="str">
        <f>IF(HN25&lt;&gt;"",IF(AND($G25="3",GH25&lt;&gt;""),10,IF(GH25&lt;&gt;"",5,"")),"")</f>
        <v/>
      </c>
      <c r="HP25" s="118">
        <f>_xlfn.NUMBERVALUE(IF(HN25&lt;&gt;"",CONCATENATE(HL25,HG25,HB25,GW25,GR25,GM25),""))</f>
        <v>0</v>
      </c>
      <c r="HQ25" s="56">
        <f>IFERROR(HO25+HP25,0)</f>
        <v>0</v>
      </c>
      <c r="HR25" s="90"/>
      <c r="HS25" s="52" t="str">
        <f>IF(AND($G25="1",HR25&lt;&gt;""),HR25,"")</f>
        <v/>
      </c>
      <c r="HT25" s="52" t="str">
        <f>IF(AND(HR25&lt;&gt;"",$G25="1"),_xlfn.RANK.EQ(HR25,$HS$6:$HS$89),"")</f>
        <v/>
      </c>
      <c r="HU25" s="52" t="str">
        <f>IF(IF(HT25&lt;&gt;"",IF(MAX(COUNTIF($HT$6:$HT$89,$HT$6:$HT$89))&gt;1,"x",""),"")&lt;&gt;"",HT25+1,"")</f>
        <v/>
      </c>
      <c r="HV25" s="52" t="str">
        <f>IF(HT25&lt;&gt;"",IF($G25="3",IF(HR25&lt;&gt;"",IF(AND(HT25&lt;=10,HR25&gt;=$HS$92),HLOOKUP(HT25,Points_Table_Modified,IF(IW25&gt;=6,8,IW25+2),FALSE),0),""),IF(HR25&lt;&gt;"",IF(AND(HT25&lt;=10,HR25&gt;=$HS$92),HLOOKUP(HT25,Points_Table,IF(IW25&gt;=6,8,IW25+2),FALSE),0),"")),"")</f>
        <v/>
      </c>
      <c r="HW25" s="53" t="str">
        <f>IF(HU25&lt;&gt;"",AVERAGE(IF(AND($G25="3",HU25&lt;&gt;""),HLOOKUP(HU25,Points_Table_Modified,IF(IW25&gt;=6,8,IW25+2),FALSE),IF(HU25&lt;&gt;"",HLOOKUP(HU25,Points_Table,IF(IW25&gt;=6,8,IW25+2),FALSE),"")),HV25),HV25)</f>
        <v/>
      </c>
      <c r="HX25" s="51" t="str">
        <f>IF(AND($G25="2",HR25&lt;&gt;""),HR25,"")</f>
        <v/>
      </c>
      <c r="HY25" s="52" t="str">
        <f>IF(AND(HR25&lt;&gt;"",$G25="2"),_xlfn.RANK.EQ(HR25,$HX$6:$HX$89),"")</f>
        <v/>
      </c>
      <c r="HZ25" s="52" t="str">
        <f>IF(IF(HY25&lt;&gt;"",IF(MAX(COUNTIF($HY$6:$HY$89,$HY$6:$HY$89))&gt;1,"x",""),"")&lt;&gt;"",HY25+1,"")</f>
        <v/>
      </c>
      <c r="IA25" s="54" t="str">
        <f>IF(HY25&lt;&gt;"",IF($G25="3",IF(HR25&lt;&gt;"",IF(AND(HY25&lt;=10,HR25&gt;=$HX$92),HLOOKUP(HY25,Points_Table_Modified,IF(IW25&gt;=6,8,IW25+2),FALSE),0),""),IF(HR25&lt;&gt;"",IF(AND(HY25&lt;=10,HR25&gt;=$HX$92),HLOOKUP(HY25,Points_Table,IF(IW25&gt;=6,8,IW25+2),FALSE),0),"")),"")</f>
        <v/>
      </c>
      <c r="IB25" s="53" t="str">
        <f>IF(HZ25&lt;&gt;"",AVERAGE(IF(AND($G25="3",HZ25&lt;&gt;""),HLOOKUP(HZ25,Points_Table_Modified,IF(IW25&gt;=6,8,IW25+2),FALSE),IF(HZ25&lt;&gt;"",HLOOKUP(HZ25,Points_Table,IF(IW25&gt;=6,8,IW25+2),FALSE),"")),IA25),IA25)</f>
        <v/>
      </c>
      <c r="IC25" s="51" t="str">
        <f>IF(AND($G25="3",HR25&lt;&gt;""),HR25,"")</f>
        <v/>
      </c>
      <c r="ID25" s="52" t="str">
        <f>IF(AND(HR25&lt;&gt;"",$G25="3"),_xlfn.RANK.EQ(HR25,$IC$6:$IC$89),"")</f>
        <v/>
      </c>
      <c r="IE25" s="52" t="str">
        <f>IF(IF(ID25&lt;&gt;"",IF(MAX(COUNTIF($ID$6:$ID$89,$ID$6:$ID$89))&gt;1,"x",""),"")&lt;&gt;"",ID25+1,"")</f>
        <v/>
      </c>
      <c r="IF25" s="52" t="str">
        <f>IF(ID25&lt;&gt;"",IF($G25="3",IF(HR25&lt;&gt;"",IF(AND(ID25&lt;=20,HR25&gt;=$IC$92),HLOOKUP(ID25,Points_Table_Modified,IF(IW25&gt;=6,8,IW25+2),FALSE),0),""),IF(HR25&lt;&gt;"",IF(AND(ID25&lt;=10,HR25&gt;=$IC$92),HLOOKUP(ID25,Points_Table,IF(IW25&gt;=6,8,IW25+2),FALSE),0),"")),"")</f>
        <v/>
      </c>
      <c r="IG25" s="53" t="str">
        <f>IF(IE25&lt;&gt;"",AVERAGE(IF(AND($G25="3",IE25&lt;&gt;""),HLOOKUP(IE25,Points_Table_Modified,IF(IW25&gt;=6,8,IW25+2),FALSE),IF(IE25&lt;&gt;"",HLOOKUP(IE25,Points_Table,IF(IW25&gt;=6,8,IW25+2),FALSE),"")),IF25),IF25)</f>
        <v/>
      </c>
      <c r="IH25" s="51" t="str">
        <f>IF(AND($G25="4",HR25&lt;&gt;""),HR25,"")</f>
        <v/>
      </c>
      <c r="II25" s="52" t="str">
        <f>IF(AND(HR25&lt;&gt;"",G25="4"),_xlfn.RANK.EQ(HR25,$IH$6:$IH$89),"")</f>
        <v/>
      </c>
      <c r="IJ25" s="52" t="str">
        <f>IF(IF(II25&lt;&gt;"",IF(MAX(COUNTIF($II$6:$II$89,$II$6:$II$89))&gt;1,"x",""),"")&lt;&gt;"",II25+1,"")</f>
        <v/>
      </c>
      <c r="IK25" s="52" t="str">
        <f>IF(II25&lt;&gt;"",IF($G25="3",IF(HR25&lt;&gt;"",IF(AND(II25&lt;=10,HR25&gt;=$IH$92),HLOOKUP(II25,Points_Table_Modified,IF(IW25&gt;=6,8,IW25+2),FALSE),0),""),IF(HR25&lt;&gt;"",IF(AND(II25&lt;=10,HR25&gt;=$IH$92),HLOOKUP(II25,Points_Table,IF(IW25&gt;=6,8,IW25+2),FALSE),0),"")),"")</f>
        <v/>
      </c>
      <c r="IL25" s="53" t="str">
        <f>IF(IJ25&lt;&gt;"",AVERAGE(IF(AND($G25="3",IJ25&lt;&gt;""),HLOOKUP(IJ25,Points_Table_Modified,IF(IW25&gt;=6,8,IW25+2),FALSE),IF(IJ25&lt;&gt;"",HLOOKUP(IJ25,Points_Table,IF(IW25&gt;=6,8,IW25+2),FALSE),"")),IK25),IK25)</f>
        <v/>
      </c>
      <c r="IM25" s="51" t="str">
        <f>IF(AND($G25="5",HR25&lt;&gt;""),HR25,"")</f>
        <v/>
      </c>
      <c r="IN25" s="52" t="str">
        <f>IF(AND(HR25&lt;&gt;"",$G25="5"),_xlfn.RANK.EQ(HR25,$IM$6:$IM$89),"")</f>
        <v/>
      </c>
      <c r="IO25" s="52" t="str">
        <f>IF(IF(IN25&lt;&gt;"",IF(MAX(COUNTIF($IN$6:$IN$89,$IN$6:$IN$89))&gt;1,"x",""),"")&lt;&gt;"",IN25+1,"")</f>
        <v/>
      </c>
      <c r="IP25" s="52" t="str">
        <f>IF(IN25&lt;&gt;"",IF($G25="3",IF(HR25&lt;&gt;"",IF(AND(IN25&lt;=10,HR25&gt;=$IM$92),HLOOKUP(IN25,Points_Table_Modified,IF(IW25&gt;=6,8,IW25+2),FALSE),0),""),IF(HR25&lt;&gt;"",IF(AND(IN25&lt;=10,HR25&gt;=$IM$92),HLOOKUP(IN25,Points_Table,IF(IW25&gt;=6,8,IW25+2),FALSE),0),"")),"")</f>
        <v/>
      </c>
      <c r="IQ25" s="53" t="str">
        <f>IF(IO25&lt;&gt;"",AVERAGE(IF(AND($G25="3",IO25&lt;&gt;""),HLOOKUP(IO25,Points_Table_Modified,IF(IW25&gt;=6,8,IW25+2),FALSE),IF(IO25&lt;&gt;"",HLOOKUP(IO25,Points_Table,IF(IW25&gt;=6,8,IW25+2),FALSE),"")),IP25),IP25)</f>
        <v/>
      </c>
      <c r="IR25" s="51" t="str">
        <f>IF(AND($G25="6",HR25&lt;&gt;""),HR25,"")</f>
        <v/>
      </c>
      <c r="IS25" s="52" t="str">
        <f>IF(AND(HR25&lt;&gt;"",$G25="6"),_xlfn.RANK.EQ(HR25,$IR$6:$IR$89),"")</f>
        <v/>
      </c>
      <c r="IT25" s="52" t="str">
        <f>IF(IF(IS25&lt;&gt;"",IF(MAX(COUNTIF($IS$6:$IS$89,$IS$6:$IS$89))&gt;1,"x",""),"")&lt;&gt;"",IS25+1,"")</f>
        <v/>
      </c>
      <c r="IU25" s="52" t="str">
        <f>IF(IS25&lt;&gt;"",IF($G25="3",IF(HR25&lt;&gt;"",IF(AND(IS25&lt;=10,HR25&gt;=$IR$92),HLOOKUP(IS25,Points_Table_Modified,IF(IW25&gt;=6,8,IW25+2),FALSE),0),""),IF(HR25&lt;&gt;"",IF(AND(IS25&lt;=10,HR25&gt;=$IR$92),HLOOKUP(IS25,Points_Table,IF(IW25&gt;=6,8,IW25+2),FALSE),0),"")),"")</f>
        <v/>
      </c>
      <c r="IV25" s="53" t="str">
        <f>IF(IT25&lt;&gt;"",AVERAGE(IF(AND($G25="3",IT25&lt;&gt;""),HLOOKUP(IT25,Points_Table_Modified,IF(IW25&gt;=6,8,IW25+2),FALSE),IF(IT25&lt;&gt;"",HLOOKUP(IT25,Points_Table,IF(IW25&gt;=6,8,IW25+2),FALSE),"")),IU25),IU25)</f>
        <v/>
      </c>
      <c r="IW25" s="57">
        <f>VLOOKUP($G25,Entries_D_Event,10,FALSE)</f>
        <v>0</v>
      </c>
      <c r="IX25" s="52" t="str">
        <f>CONCATENATE(IS25,IN25,II25,ID25,HY25,HT25)</f>
        <v/>
      </c>
      <c r="IY25" s="118" t="str">
        <f>IF(IX25&lt;&gt;"",IF(AND($G25="3",HR25&lt;&gt;""),10,IF(HR25&lt;&gt;"",5,"")),"")</f>
        <v/>
      </c>
      <c r="IZ25" s="118">
        <f>_xlfn.NUMBERVALUE(IF(IX25&lt;&gt;"",CONCATENATE(IV25,IQ25,IL25,IG25,IB25,HW25),""))</f>
        <v>0</v>
      </c>
      <c r="JA25" s="56">
        <f>IFERROR(IY25+IZ25,0)</f>
        <v>0</v>
      </c>
      <c r="JB25" s="90"/>
      <c r="JC25" s="52" t="str">
        <f>IF(AND($G25="1",JB25&lt;&gt;""),JB25,"")</f>
        <v/>
      </c>
      <c r="JD25" s="52" t="str">
        <f>IF(AND(JB25&lt;&gt;"",$G25="1"),_xlfn.RANK.EQ(JB25,$JC$6:$JC$89),"")</f>
        <v/>
      </c>
      <c r="JE25" s="52" t="str">
        <f>IF(IF(JD25&lt;&gt;"",IF(MAX(COUNTIF($JD$6:$JD$89,$JD$6:$JD$89))&gt;1,"x",""),"")&lt;&gt;"",JD25+1,"")</f>
        <v/>
      </c>
      <c r="JF25" s="52" t="str">
        <f>IF(JD25&lt;&gt;"",IF($G25="3",IF(JB25&lt;&gt;"",IF(AND(JD25&lt;=10,JB25&gt;=$JC$92),HLOOKUP(JD25,Points_Table_Modified,IF(KG25&gt;=6,8,KG25+2),FALSE),0),""),IF(JB25&lt;&gt;"",IF(AND(JD25&lt;=10,JB25&gt;=$JC$92),HLOOKUP(JD25,Points_Table,IF(KG25&gt;=6,8,KG25+2),FALSE),0),"")),"")</f>
        <v/>
      </c>
      <c r="JG25" s="53" t="str">
        <f>IF(JE25&lt;&gt;"",AVERAGE(IF(AND($G25="3",JE25&lt;&gt;""),HLOOKUP(JE25,Points_Table_Modified,IF(KG25&gt;=6,8,KG25+2),FALSE),IF(JE25&lt;&gt;"",HLOOKUP(JE25,Points_Table,IF(KG25&gt;=6,8,KG25+2),FALSE),"")),JF25),JF25)</f>
        <v/>
      </c>
      <c r="JH25" s="51" t="str">
        <f>IF(AND($G25="2",JB25&lt;&gt;""),JB25,"")</f>
        <v/>
      </c>
      <c r="JI25" s="52" t="str">
        <f>IF(AND(JB25&lt;&gt;"",$G25="2"),_xlfn.RANK.EQ(JB25,$JH$6:$JH$89),"")</f>
        <v/>
      </c>
      <c r="JJ25" s="52" t="str">
        <f>IF(IF(JI25&lt;&gt;"",IF(MAX(COUNTIF($JI$6:$JI$89,$JI$6:$JI$89))&gt;1,"x",""),"")&lt;&gt;"",JI25+1,"")</f>
        <v/>
      </c>
      <c r="JK25" s="54" t="str">
        <f>IF(JI25&lt;&gt;"",IF($G25="3",IF(JB25&lt;&gt;"",IF(AND(JI25&lt;=10,JB25&gt;=$JH$92),HLOOKUP(JI25,Points_Table_Modified,IF(KG25&gt;=6,8,KG25+2),FALSE),0),""),IF(JB25&lt;&gt;"",IF(AND(JI25&lt;=10,JB25&gt;=$JH$92),HLOOKUP(JI25,Points_Table,IF(KG25&gt;=6,8,KG25+2),FALSE),0),"")),"")</f>
        <v/>
      </c>
      <c r="JL25" s="53" t="str">
        <f>IF(JJ25&lt;&gt;"",AVERAGE(IF(AND($G25="3",JJ25&lt;&gt;""),HLOOKUP(JJ25,Points_Table_Modified,IF(KG25&gt;=6,8,KG25+2),FALSE),IF(JJ25&lt;&gt;"",HLOOKUP(JJ25,Points_Table,IF(KG25&gt;=6,8,KG25+2),FALSE),"")),JK25),JK25)</f>
        <v/>
      </c>
      <c r="JM25" s="51" t="str">
        <f>IF(AND($G25="3",JB25&lt;&gt;""),JB25,"")</f>
        <v/>
      </c>
      <c r="JN25" s="52" t="str">
        <f>IF(AND(JB25&lt;&gt;"",$G25="3"),_xlfn.RANK.EQ(JB25,$JM$6:$JM$89),"")</f>
        <v/>
      </c>
      <c r="JO25" s="52" t="str">
        <f>IF(IF(JN25&lt;&gt;"",IF(MAX(COUNTIF($JN$6:$JN$89,$JN$6:$JN$89))&gt;1,"x",""),"")&lt;&gt;"",JN25+1,"")</f>
        <v/>
      </c>
      <c r="JP25" s="52" t="str">
        <f>IF(JN25&lt;&gt;"",IF($G25="3",IF(JB25&lt;&gt;"",IF(AND(JN25&lt;=20,JB25&gt;=$JM$92),HLOOKUP(JN25,Points_Table_Modified,IF(KG25&gt;=6,8,KG25+2),FALSE),0),""),IF(JB25&lt;&gt;"",IF(AND(JN25&lt;=10,JB25&gt;=$JM$92),HLOOKUP(JN25,Points_Table,IF(KG25&gt;=6,8,KG25+2),FALSE),0),"")),"")</f>
        <v/>
      </c>
      <c r="JQ25" s="53" t="str">
        <f>IF(JO25&lt;&gt;"",AVERAGE(IF(AND($G25="3",JO25&lt;&gt;""),HLOOKUP(JO25,Points_Table_Modified,IF(KG25&gt;=6,8,KG25+2),FALSE),IF(JO25&lt;&gt;"",HLOOKUP(JO25,Points_Table,IF(KG25&gt;=6,8,KG25+2),FALSE),"")),JP25),JP25)</f>
        <v/>
      </c>
      <c r="JR25" s="51" t="str">
        <f>IF(AND($G25="4",JB25&lt;&gt;""),JB25,"")</f>
        <v/>
      </c>
      <c r="JS25" s="52" t="str">
        <f>IF(AND(JB25&lt;&gt;"",G25="4"),_xlfn.RANK.EQ(JB25,$JR$6:$JR$89),"")</f>
        <v/>
      </c>
      <c r="JT25" s="52" t="str">
        <f>IF(IF(JS25&lt;&gt;"",IF(MAX(COUNTIF($JS$6:$JS$89,$JS$6:$JS$89))&gt;1,"x",""),"")&lt;&gt;"",JS25+1,"")</f>
        <v/>
      </c>
      <c r="JU25" s="52" t="str">
        <f>IF(JS25&lt;&gt;"",IF($G25="3",IF(JB25&lt;&gt;"",IF(AND(JS25&lt;=10,JB25&gt;=$JR$92),HLOOKUP(JS25,Points_Table_Modified,IF(KG25&gt;=6,8,KG25+2),FALSE),0),""),IF(JB25&lt;&gt;"",IF(AND(JS25&lt;=10,JB25&gt;=$JR$92),HLOOKUP(JS25,Points_Table,IF(KG25&gt;=6,8,KG25+2),FALSE),0),"")),"")</f>
        <v/>
      </c>
      <c r="JV25" s="53" t="str">
        <f>IF(JT25&lt;&gt;"",AVERAGE(IF(AND($G25="3",JT25&lt;&gt;""),HLOOKUP(JT25,Points_Table_Modified,IF(KG25&gt;=6,8,KG25+2),FALSE),IF(JT25&lt;&gt;"",HLOOKUP(JT25,Points_Table,IF(KG25&gt;=6,8,KG25+2),FALSE),"")),JU25),JU25)</f>
        <v/>
      </c>
      <c r="JW25" s="51" t="str">
        <f>IF(AND($G25="5",JB25&lt;&gt;""),JB25,"")</f>
        <v/>
      </c>
      <c r="JX25" s="52" t="str">
        <f>IF(AND(JB25&lt;&gt;"",$G25="5"),_xlfn.RANK.EQ(JB25,$JW$6:$JW$89),"")</f>
        <v/>
      </c>
      <c r="JY25" s="52" t="str">
        <f>IF(IF(JX25&lt;&gt;"",IF(MAX(COUNTIF($JX$6:$JX$89,$JX$6:$JX$89))&gt;1,"x",""),"")&lt;&gt;"",JX25+1,"")</f>
        <v/>
      </c>
      <c r="JZ25" s="52" t="str">
        <f>IF(JX25&lt;&gt;"",IF($G25="3",IF(JB25&lt;&gt;"",IF(AND(JX25&lt;=10,JB25&gt;=$JW$92),HLOOKUP(JX25,Points_Table_Modified,IF(KG25&gt;=6,8,KG25+2),FALSE),0),""),IF(JB25&lt;&gt;"",IF(AND(JX25&lt;=10,JB25&gt;=$JW$92),HLOOKUP(JX25,Points_Table,IF(KG25&gt;=6,8,KG25+2),FALSE),0),"")),"")</f>
        <v/>
      </c>
      <c r="KA25" s="53" t="str">
        <f>IF(JY25&lt;&gt;"",AVERAGE(IF(AND($G25="3",JY25&lt;&gt;""),HLOOKUP(JY25,Points_Table_Modified,IF(KG25&gt;=6,8,KG25+2),FALSE),IF(JY25&lt;&gt;"",HLOOKUP(JY25,Points_Table,IF(KG25&gt;=6,8,KG25+2),FALSE),"")),JZ25),JZ25)</f>
        <v/>
      </c>
      <c r="KB25" s="51" t="str">
        <f>IF(AND($G25="6",JB25&lt;&gt;""),JB25,"")</f>
        <v/>
      </c>
      <c r="KC25" s="52" t="str">
        <f>IF(AND(JB25&lt;&gt;"",$G25="6"),_xlfn.RANK.EQ(JB25,$KB$6:$KB$89),"")</f>
        <v/>
      </c>
      <c r="KD25" s="52" t="str">
        <f>IF(IF(KC25&lt;&gt;"",IF(MAX(COUNTIF($KC$6:$KC$89,$KC$6:$KC$89))&gt;1,"x",""),"")&lt;&gt;"",KC25+1,"")</f>
        <v/>
      </c>
      <c r="KE25" s="52" t="str">
        <f>IF(KC25&lt;&gt;"",IF($G25="3",IF(JB25&lt;&gt;"",IF(AND(KC25&lt;=10,JB25&gt;=$KB$92),HLOOKUP(KC25,Points_Table_Modified,IF(KG25&gt;=6,8,KG25+2),FALSE),0),""),IF(JB25&lt;&gt;"",IF(AND(KC25&lt;=10,JB25&gt;=$KB$92),HLOOKUP(KC25,Points_Table,IF(KG25&gt;=6,8,KG25+2),FALSE),0),"")),"")</f>
        <v/>
      </c>
      <c r="KF25" s="53" t="str">
        <f>IF(KD25&lt;&gt;"",AVERAGE(IF(AND($G25="3",KD25&lt;&gt;""),HLOOKUP(KD25,Points_Table_Modified,IF(KG25&gt;=6,8,KG25+2),FALSE),IF(KD25&lt;&gt;"",HLOOKUP(KD25,Points_Table,IF(KG25&gt;=6,8,KG25+2),FALSE),"")),KE25),KE25)</f>
        <v/>
      </c>
      <c r="KG25" s="57">
        <f>VLOOKUP($G25,Entries_D_Event,11,FALSE)</f>
        <v>0</v>
      </c>
      <c r="KH25" s="52" t="str">
        <f>CONCATENATE(KC25,JX25,JS25,JN25,JI25,JD25)</f>
        <v/>
      </c>
      <c r="KI25" s="118" t="str">
        <f>IF(KH25&lt;&gt;"",IF(AND($G25="3",JB25&lt;&gt;""),10,IF(JB25&lt;&gt;"",5,"")),"")</f>
        <v/>
      </c>
      <c r="KJ25" s="118">
        <f>_xlfn.NUMBERVALUE(IF(KH25&lt;&gt;"",CONCATENATE(KF25,KA25,JV25,JQ25,JL25,JG25),""))</f>
        <v>0</v>
      </c>
      <c r="KK25" s="56">
        <f>IFERROR(KI25+KJ25,0)</f>
        <v>0</v>
      </c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</row>
    <row r="26" spans="1:358" s="1" customFormat="1" x14ac:dyDescent="0.25">
      <c r="A26" s="35"/>
      <c r="B26" s="45">
        <v>21</v>
      </c>
      <c r="C26" s="47" t="s">
        <v>156</v>
      </c>
      <c r="D26" s="47" t="s">
        <v>157</v>
      </c>
      <c r="E26" s="50">
        <v>6886</v>
      </c>
      <c r="F26" s="50">
        <v>327</v>
      </c>
      <c r="G26" s="49" t="s">
        <v>55</v>
      </c>
      <c r="H26" s="50" t="str">
        <f>VLOOKUP($G26,Class_Description,2)</f>
        <v>Modified</v>
      </c>
      <c r="I26" s="187">
        <f>AS26+CC26+DM26+EW26+GG26+HQ26+JA26+KK26</f>
        <v>152.5</v>
      </c>
      <c r="J26" s="116">
        <v>540</v>
      </c>
      <c r="K26" s="102" t="str">
        <f>IF(AND(J26&lt;&gt;"",$G26="1"),J26,"")</f>
        <v/>
      </c>
      <c r="L26" s="103" t="str">
        <f>IF(AND(J26&lt;&gt;"",$G26="1"),_xlfn.RANK.EQ(J26,$K$6:$K$89),"")</f>
        <v/>
      </c>
      <c r="M26" s="103" t="str">
        <f>IF(G26="6",IF(IF(L26&lt;&gt;"",IF(MAX(COUNTIF($L$6:$L$89,$L$6:$L$89))&gt;1,"x",""),"")&lt;&gt;"",L26+1,""),IF(K26=0,"",IF(IF(L26&lt;&gt;"",IF(MAX(COUNTIF($L$6:$L$89,$L$6:$L$89))&gt;1,"x",""),"")&lt;&gt;"",L26+1,"")))</f>
        <v/>
      </c>
      <c r="N26" s="103" t="str">
        <f>IF(L26&lt;&gt;"",IF($G26="3",IF(AND(L26&lt;=20,J26&gt;=$K$92),HLOOKUP(L26,Points_Table_Modified,IF(AO26&gt;=6,8,AO26+2),FALSE),0),IF(AND(L26&lt;=10,J26&gt;=$K$92),HLOOKUP(L26,Points_Table,IF(AO26&gt;=6,8,AO26+2),FALSE),0)),"")</f>
        <v/>
      </c>
      <c r="O26" s="103" t="str">
        <f>IF(M26&lt;&gt;"",AVERAGE(IF(AND($G26="3",M26&lt;&gt;""),HLOOKUP(M26,Points_Table_Modified,IF(AO26&gt;=6,8,AO26+2),FALSE),IF(M26&lt;&gt;"",HLOOKUP(M26,Points_Table,IF(AO26&gt;=6,8,AO26+2),FALSE),"")),N26),N26)</f>
        <v/>
      </c>
      <c r="P26" s="102" t="str">
        <f>IF(AND(J26&lt;&gt;"",$G26="2"),J26,"")</f>
        <v/>
      </c>
      <c r="Q26" s="103" t="str">
        <f>IF(AND(J26&lt;&gt;"",$G26="2"),_xlfn.RANK.EQ(J26,$P$6:$P$89),"")</f>
        <v/>
      </c>
      <c r="R26" s="103" t="str">
        <f>IF(G26="6",IF(IF(Q26&lt;&gt;"",IF(MAX(COUNTIF($Q$6:$Q$89,$Q$6:$Q$89))&gt;1,"x",""),"")&lt;&gt;"",Q26+1,""),IF(P26=0,"",IF(IF(Q26&lt;&gt;"",IF(MAX(COUNTIF($Q$6:$Q$89,$Q$6:$Q$89))&gt;1,"x",""),"")&lt;&gt;"",Q26+1,"")))</f>
        <v/>
      </c>
      <c r="S26" s="103" t="str">
        <f>IF(Q26&lt;&gt;"",IF($G26="3",IF(J26&lt;&gt;"",IF(AND(Q26&lt;=10,J26&gt;=$P$92),HLOOKUP(Q26,Points_Table_Modified,IF(AO26&gt;=6,8,AO26+2),FALSE),0),""),IF(J26&lt;&gt;"",IF(AND(Q26&lt;=10,J26&gt;=$P$92),HLOOKUP(Q26,Points_Table,IF(AO26&gt;=6,8,AO26+2),FALSE),0),"")),"")</f>
        <v/>
      </c>
      <c r="T26" s="103" t="str">
        <f>IF(R26&lt;&gt;"",AVERAGE(IF(AND($G26="3",R26&lt;&gt;""),HLOOKUP(R26,Points_Table_Modified,IF(AO26&gt;=6,8,AO26+2),FALSE),IF(R26&lt;&gt;"",HLOOKUP(R26,Points_Table,IF(AO26&gt;=6,8,AO26+2),FALSE),"")),S26),S26)</f>
        <v/>
      </c>
      <c r="U26" s="102">
        <f>IF(AND(J26&lt;&gt;"",$G26="3"),J26,"")</f>
        <v>540</v>
      </c>
      <c r="V26" s="103">
        <f>IF(AND(J26&lt;&gt;"",$G26="3"),_xlfn.RANK.EQ(J26,$U$6:$U$89),"")</f>
        <v>5</v>
      </c>
      <c r="W26" s="103">
        <f>IF(G26="6",IF(IF(V26&lt;&gt;"",IF(MAX(COUNTIF($V$6:$V$89,$V$6:$V$89))&gt;1,"x",""),"")&lt;&gt;"",V26+1,""),IF(U26=0,"",IF(IF(V26&lt;&gt;"",IF(MAX(COUNTIF($V$6:$V$89,$V$6:$V$89))&gt;1,"x",""),"")&lt;&gt;"",V26+1,"")))</f>
        <v>6</v>
      </c>
      <c r="X26" s="103">
        <f>IF(V26&lt;&gt;"",IF($G26="3",IF(J26&lt;&gt;"",IF(AND(V26&lt;=20,J26&gt;=$U$92),HLOOKUP(V26,Points_Table_Modified,IF(AO26&gt;=6,8,AO26+2),FALSE),0),""),IF(J26&lt;&gt;"",IF(AND(V26&lt;=10,$J26&gt;=$U$92),HLOOKUP(V26,Points_Table,IF(AO26&gt;=6,8,AO26+2),FALSE),0),"")),"")</f>
        <v>30</v>
      </c>
      <c r="Y26" s="103">
        <f>IF(W26&lt;&gt;"",AVERAGE(IF(AND($G26="3",W26&lt;&gt;""),HLOOKUP(W26,Points_Table_Modified,IF(AO26&gt;=6,8,AO26+2),FALSE),IF(W26&lt;&gt;"",HLOOKUP(W26,Points_Table,IF(AO26&gt;=6,8,AO26+2),FALSE),"")),X26),X26)</f>
        <v>28.5</v>
      </c>
      <c r="Z26" s="102" t="str">
        <f>IF(AND(J26&lt;&gt;"",$G26="4"),J26,"")</f>
        <v/>
      </c>
      <c r="AA26" s="103" t="str">
        <f>IF(AND($J26&lt;&gt;"",G26="4"),_xlfn.RANK.EQ(J26,$Z$6:$Z$89),"")</f>
        <v/>
      </c>
      <c r="AB26" s="103" t="str">
        <f>IF($G26="6",IF(IF(AA26&lt;&gt;"",IF(MAX(COUNTIF($AA$6:$AA$89,$AA$6:$AA$89))&gt;1,"x",""),"")&lt;&gt;"",AA26+1,""),IF(Z26=0,"",IF(IF(AA26&lt;&gt;"",IF(MAX(COUNTIF($AA$6:$AA$89,$AA$6:$AA$89))&gt;1,"x",""),"")&lt;&gt;"",AA26+1,"")))</f>
        <v/>
      </c>
      <c r="AC26" s="103" t="str">
        <f>IF(AA26&lt;&gt;"",IF($G26="3",IF(J26&lt;&gt;"",IF(AND(AA26&lt;=10,J26&gt;=$Z$92),HLOOKUP(AA26,Points_Table_Modified,IF(AO26&gt;=6,8,AO26+2),FALSE),0),""),IF(J26&lt;&gt;"",IF(AND(AA26&lt;=10,J26&gt;=$Z$92),HLOOKUP(AA26,Points_Table,IF(AO26&gt;=6,8,AO26+2),FALSE),0),"")),"")</f>
        <v/>
      </c>
      <c r="AD26" s="103" t="str">
        <f>IF(AB26&lt;&gt;"",AVERAGE(IF(AND($G26="3",AB26&lt;&gt;""),HLOOKUP(AB26,Points_Table_Modified,IF(AO26&gt;=6,8,AO26+2),FALSE),IF(AB26&lt;&gt;"",HLOOKUP(AB26,Points_Table,IF(AO26&gt;=6,8,AO26+2),FALSE),"")),AC26),AC26)</f>
        <v/>
      </c>
      <c r="AE26" s="102" t="str">
        <f>IF(AND(J26&lt;&gt;"",$G26="5"),J26,"")</f>
        <v/>
      </c>
      <c r="AF26" s="103" t="str">
        <f>IF(AND(J26&lt;&gt;"",$G26="5"),_xlfn.RANK.EQ(J26,$AE$6:$AE$89),"")</f>
        <v/>
      </c>
      <c r="AG26" s="103" t="str">
        <f>IF($G26="6",IF(IF(AF26&lt;&gt;"",IF(MAX(COUNTIF($AF$6:$AF$89,$AF$6:$AF$89))&gt;1,"x",""),"")&lt;&gt;"",AF26+1,""),IF(AE26=0,"",IF(IF(AF26&lt;&gt;"",IF(MAX(COUNTIF($AF$6:$AF$89,$AF$6:$AF$89))&gt;1,"x",""),"")&lt;&gt;"",AF26+1,"")))</f>
        <v/>
      </c>
      <c r="AH26" s="103" t="str">
        <f>IF(AF26&lt;&gt;"",IF($G26="3",IF(J26&lt;&gt;"",IF(AND(AF26&lt;=10,J26&gt;=$AE$92),HLOOKUP(AF26,Points_Table_Modified,IF(AO26&gt;=6,8,AO26+2),FALSE),0),""),IF(J26&lt;&gt;"",IF(AND(AF26&lt;=10,J26&gt;=$AE$92),HLOOKUP(AF26,Points_Table,IF(AO26&gt;=6,8,AO26+2),FALSE),0),"")),"")</f>
        <v/>
      </c>
      <c r="AI26" s="103" t="str">
        <f>IF(AG26&lt;&gt;"",AVERAGE(IF(AND($G26="3",AG26&lt;&gt;""),HLOOKUP(AG26,Points_Table_Modified,IF(AO26&gt;=6,8,AO26+2),FALSE),IF(AG26&lt;&gt;"",HLOOKUP(AG26,Points_Table,IF(AO26&gt;=6,8,AO26+2),FALSE),"")),AH26),AH26)</f>
        <v/>
      </c>
      <c r="AJ26" s="102" t="str">
        <f>IF(AND(J26&lt;&gt;"",$G26="6"),J26,"")</f>
        <v/>
      </c>
      <c r="AK26" s="103" t="str">
        <f>IF(AND(J26&lt;&gt;"",$G26="6"),_xlfn.RANK.EQ(J26,$AJ$6:$AJ$89),"")</f>
        <v/>
      </c>
      <c r="AL26" s="103" t="str">
        <f>IF(G26="6",IF(IF(AK26&lt;&gt;"",IF(MAX(COUNTIF($AK$6:$AK$89,$AK$6:$AK$89))&gt;1,"x",""),"")&lt;&gt;"",AK26+1,""),IF(AJ26=0,"",IF(IF(AK26&lt;&gt;"",IF(MAX(COUNTIF($AK$6:$AK$89,$AK$6:$AK$89))&gt;1,"x",""),"")&lt;&gt;"",AK26+1,"")))</f>
        <v/>
      </c>
      <c r="AM26" s="103" t="str">
        <f>IF(AK26&lt;&gt;"",IF($G26="3",IF(J26&lt;&gt;"",IF(AND(AK26&lt;=10,J26&gt;=$AJ$92),HLOOKUP(AK26,Points_Table_Modified,IF(AO26&gt;=6,8,AO26+2),FALSE),0),""),IF(J26&lt;&gt;"",IF(AND(AK26&lt;=10,J26&gt;=$AJ$92),HLOOKUP(AK26,Points_Table,IF(AO26&gt;=6,8,AO26+2),FALSE),0),"")),"")</f>
        <v/>
      </c>
      <c r="AN26" s="136" t="str">
        <f>IF(AL26&lt;&gt;"",AVERAGE(IF(AND($G26="3",AL26&lt;&gt;""),HLOOKUP(AL26,Points_Table_Modified,IF(AO26&gt;=6,8,AO26+2),FALSE),IF(AL26&lt;&gt;"",HLOOKUP(AL26,Points_Table,IF(AO26&gt;=6,8,AO26+2),FALSE),"")),AM26),AM26)</f>
        <v/>
      </c>
      <c r="AO26" s="55">
        <f>VLOOKUP($G26,Entries_D_Event,4,FALSE)</f>
        <v>10</v>
      </c>
      <c r="AP26" s="52" t="str">
        <f>CONCATENATE(AK26,AF26,AA26,V26,Q26,L26)</f>
        <v>5</v>
      </c>
      <c r="AQ26" s="118">
        <f>IF(AP26&lt;&gt;"",IF(AND($G26="3",J26&lt;&gt;""),10,IF(J26&lt;&gt;"",5,"")),"")</f>
        <v>10</v>
      </c>
      <c r="AR26" s="118">
        <f>_xlfn.NUMBERVALUE(IF(AP26&lt;&gt;"",CONCATENATE(AN26,AI26,AD26,Y26,T26,O26),""))</f>
        <v>28.5</v>
      </c>
      <c r="AS26" s="56">
        <f>IFERROR(AQ26+AR26,0)</f>
        <v>38.5</v>
      </c>
      <c r="AT26" s="90">
        <v>417</v>
      </c>
      <c r="AU26" s="54" t="str">
        <f>IF(AND(AT26&lt;&gt;"",$G26="1"),AT26,"")</f>
        <v/>
      </c>
      <c r="AV26" s="52" t="str">
        <f>IF(AND(AT26&lt;&gt;"",$G26="1"),_xlfn.RANK.EQ(AT26,$AU$6:$AU$89),"")</f>
        <v/>
      </c>
      <c r="AW26" s="52" t="str">
        <f>IF(IF(AV26&lt;&gt;"",IF(MAX(COUNTIF($AV$6:$AV$89,$AV$6:$AV$89))&gt;1,"x",""),"")&lt;&gt;"",AV26+1,"")</f>
        <v/>
      </c>
      <c r="AX26" s="52" t="str">
        <f>IF(AV26&lt;&gt;"",IF($G26="3",IF(AT26&lt;&gt;"",IF(AND(AV26&lt;=10,AT26&gt;=$AU$92),HLOOKUP(AV26,Points_Table_Modified,IF(BY26&gt;=6,8,BY26+2),FALSE),0),""),IF(AT26&lt;&gt;"",IF(AND(AV26&lt;=10,AT26&gt;=$AU$92),HLOOKUP(AV26,Points_Table,IF(BY26&gt;=6,8,BY26+2),FALSE),0),"")),"")</f>
        <v/>
      </c>
      <c r="AY26" s="53" t="str">
        <f>IF(AW26&lt;&gt;"",AVERAGE(IF(AND($G26="3",AW26&lt;&gt;""),HLOOKUP(AW26,Points_Table_Modified,IF(BY26&gt;=6,8,BY26+2),FALSE),IF(AW26&lt;&gt;"",HLOOKUP(AW26,Points_Table,IF(BY26&gt;=6,8,BY26+2),FALSE),"")),AX26),AX26)</f>
        <v/>
      </c>
      <c r="AZ26" s="51" t="str">
        <f>IF(AND($G26="2",AT26&lt;&gt;""),AT26,"")</f>
        <v/>
      </c>
      <c r="BA26" s="52" t="str">
        <f>IF(AND(AT26&lt;&gt;"",$G26="2"),_xlfn.RANK.EQ(AT26,$AZ$6:$AZ$89),"")</f>
        <v/>
      </c>
      <c r="BB26" s="52" t="str">
        <f>IF(IF(BA26&lt;&gt;"",IF(MAX(COUNTIF($BA$6:$BA$89,$BA$6:$BA$89))&gt;1,"x",""),"")&lt;&gt;"",BA26+1,"")</f>
        <v/>
      </c>
      <c r="BC26" s="54" t="str">
        <f>IF(BA26&lt;&gt;"",IF($G26="3",IF(AT26&lt;&gt;"",IF(AND(BA26&lt;=10,AT26&gt;=$AZ$92),HLOOKUP(BA26,Points_Table_Modified,IF(BY26&gt;=6,8,BY26+2),FALSE),0),""),IF(AT26&lt;&gt;"",IF(AND(BA26&lt;=10,AT26&gt;=$AZ$92),HLOOKUP(BA26,Points_Table,IF(BY26&gt;=6,8,BY26+2),FALSE),0),"")),"")</f>
        <v/>
      </c>
      <c r="BD26" s="53" t="str">
        <f>IF(BB26&lt;&gt;"",AVERAGE(IF(AND($G26="3",BB26&lt;&gt;""),HLOOKUP(BB26,Points_Table_Modified,IF(BY26&gt;=6,8,BY26+2),FALSE),IF(BB26&lt;&gt;"",HLOOKUP(BB26,Points_Table,IF(BY26&gt;=6,8,BY26+2),FALSE),"")),BC26),BC26)</f>
        <v/>
      </c>
      <c r="BE26" s="51">
        <f>IF(AND($G26="3",AT26&lt;&gt;""),AT26,"")</f>
        <v>417</v>
      </c>
      <c r="BF26" s="52">
        <f>IF(AND(AT26&lt;&gt;"",$G26="3"),_xlfn.RANK.EQ(AT26,$BE$6:$BE$89),"")</f>
        <v>5</v>
      </c>
      <c r="BG26" s="52" t="str">
        <f>IF(IF(BF26&lt;&gt;"",IF(MAX(COUNTIF($BF$6:$BF$89,$BF$6:$BF$89))&gt;1,"x",""),"")&lt;&gt;"",BF26+1,"")</f>
        <v/>
      </c>
      <c r="BH26" s="52">
        <f>IF(BF26&lt;&gt;"",IF($G26="3",IF(AT26&lt;&gt;"",IF(AND(BF26&lt;=20,AT26&gt;=$BE$92),HLOOKUP(BF26,Points_Table_Modified,IF(BY26&gt;=6,8,BY26+2),FALSE),0),""),IF(AT26&lt;&gt;"",IF(AND(BF26&lt;=10,AT26&gt;=$BE$92),HLOOKUP(BF26,Points_Table,IF(BY26&gt;=6,8,BY26+2),FALSE),0),"")),"")</f>
        <v>30</v>
      </c>
      <c r="BI26" s="53">
        <f>IF(BG26&lt;&gt;"",AVERAGE(IF(AND($G26="3",BG26&lt;&gt;""),HLOOKUP(BG26,Points_Table_Modified,IF(BY26&gt;=6,8,BY26+2),FALSE),IF(BG26&lt;&gt;"",HLOOKUP(BG26,Points_Table,IF(BY26&gt;=6,8,BY26+2),FALSE),"")),BH26),BH26)</f>
        <v>30</v>
      </c>
      <c r="BJ26" s="51" t="str">
        <f>IF(AND($G26="4",AT26&lt;&gt;""),AT26,"")</f>
        <v/>
      </c>
      <c r="BK26" s="52" t="str">
        <f>IF(AND(AT26&lt;&gt;"",G26="4"),_xlfn.RANK.EQ(AT26,$BJ$6:$BJ$89),"")</f>
        <v/>
      </c>
      <c r="BL26" s="52" t="str">
        <f>IF(IF(BK26&lt;&gt;"",IF(MAX(COUNTIF($BK$6:$BK$89,$BK$6:$BK$89))&gt;1,"x",""),"")&lt;&gt;"",BK26+1,"")</f>
        <v/>
      </c>
      <c r="BM26" s="52" t="str">
        <f>IF(BK26&lt;&gt;"",IF($G26="3",IF(AT26&lt;&gt;"",IF(AND(BK26&lt;=10,AT26&gt;=$BJ$92),HLOOKUP(BK26,Points_Table_Modified,IF(BY26&gt;=6,8,BY26+2),FALSE),0),""),IF(AT26&lt;&gt;"",IF(AND(BK26&lt;=10,AT26&gt;=$BJ$92),HLOOKUP(BK26,Points_Table,IF(BY26&gt;=6,8,BY26+2),FALSE),0),"")),"")</f>
        <v/>
      </c>
      <c r="BN26" s="53" t="str">
        <f>IF(BL26&lt;&gt;"",AVERAGE(IF(AND($G26="3",BL26&lt;&gt;""),HLOOKUP(BL26,Points_Table_Modified,IF(BY26&gt;=6,8,BY26+2),FALSE),IF(BL26&lt;&gt;"",HLOOKUP(BL26,Points_Table,IF(BY26&gt;=6,8,BY26+2),FALSE),"")),BM26),BM26)</f>
        <v/>
      </c>
      <c r="BO26" s="51" t="str">
        <f>IF(AND($G26="5",AT26&lt;&gt;""),AT26,"")</f>
        <v/>
      </c>
      <c r="BP26" s="52" t="str">
        <f>IF(AND(AT26&lt;&gt;"",$G26="5"),_xlfn.RANK.EQ(AT26,$BO$6:$BO$89),"")</f>
        <v/>
      </c>
      <c r="BQ26" s="52" t="str">
        <f>IF(IF(BP26&lt;&gt;"",IF(MAX(COUNTIF($BP$6:$BP$89,$BP$6:$BP$89))&gt;1,"x",""),"")&lt;&gt;"",BP26+1,"")</f>
        <v/>
      </c>
      <c r="BR26" s="52" t="str">
        <f>IF(BP26&lt;&gt;"",IF($G26="3",IF(AT26&lt;&gt;"",IF(AND(BP26&lt;=10,AT26&gt;=$BO$92),HLOOKUP(BP26,Points_Table_Modified,IF(BY26&gt;=6,8,BY26+2),FALSE),0),""),IF(AT26&lt;&gt;"",IF(AND(BP26&lt;=10,AT26&gt;=$BO$92),HLOOKUP(BP26,Points_Table,IF(BY26&gt;=6,8,BY26+2),FALSE),0),"")),"")</f>
        <v/>
      </c>
      <c r="BS26" s="53" t="str">
        <f>IF(BQ26&lt;&gt;"",AVERAGE(IF(AND($G26="3",BQ26&lt;&gt;""),HLOOKUP(BQ26,Points_Table_Modified,IF(BY26&gt;=6,8,BY26+2),FALSE),IF(BQ26&lt;&gt;"",HLOOKUP(BQ26,Points_Table,IF(BY26&gt;=6,8,BY26+2),FALSE),"")),BR26),BR26)</f>
        <v/>
      </c>
      <c r="BT26" s="51" t="str">
        <f>IF(AND($G26="6",AT26&lt;&gt;""),AT26,"")</f>
        <v/>
      </c>
      <c r="BU26" s="52" t="str">
        <f>IF(AND(AT26&lt;&gt;"",$G26="6"),_xlfn.RANK.EQ(AT26,$BT$6:$BT$89),"")</f>
        <v/>
      </c>
      <c r="BV26" s="52" t="str">
        <f>IF(IF(BU26&lt;&gt;"",IF(MAX(COUNTIF($BU$6:$BU$89,$BU$6:$BU$89))&gt;1,"x",""),"")&lt;&gt;"",BU26+1,"")</f>
        <v/>
      </c>
      <c r="BW26" s="52" t="str">
        <f>IF(BU26&lt;&gt;"",IF($G26="3",IF(AT26&lt;&gt;"",IF(AND(BU26&lt;=10,AT26&gt;=$BT$92),HLOOKUP(BU26,Points_Table_Modified,IF(BY26&gt;=6,8,BY26+2),FALSE),0),""),IF(AT26&lt;&gt;"",IF(AND(BU26&lt;=10,AT26&gt;=$BT$92),HLOOKUP(BU26,Points_Table,IF(BY26&gt;=6,8,BY26+2),FALSE),0),"")),"")</f>
        <v/>
      </c>
      <c r="BX26" s="53" t="str">
        <f>IF(BV26&lt;&gt;"",AVERAGE(IF(AND($G26="3",BV26&lt;&gt;""),HLOOKUP(BV26,Points_Table_Modified,IF(BY26&gt;=6,8,BY26+2),FALSE),IF(BV26&lt;&gt;"",HLOOKUP(BV26,Points_Table,IF(BY26&gt;=6,8,BY26+2),FALSE),"")),BW26),BW26)</f>
        <v/>
      </c>
      <c r="BY26" s="55">
        <f>VLOOKUP($G26,Entries_D_Event,5,FALSE)</f>
        <v>12</v>
      </c>
      <c r="BZ26" s="52" t="str">
        <f>CONCATENATE(BU26,BP26,BK26,BF26,BA26,AV26)</f>
        <v>5</v>
      </c>
      <c r="CA26" s="118">
        <f>IF(BZ26&lt;&gt;"",IF(AND($G26="3",AT26&lt;&gt;""),10,IF(AT26&lt;&gt;"",5,"")),"")</f>
        <v>10</v>
      </c>
      <c r="CB26" s="118">
        <f>_xlfn.NUMBERVALUE(IF(BZ26&lt;&gt;"",CONCATENATE(BX26,BS26,BN26,BI26,BD26,AY26),""))</f>
        <v>30</v>
      </c>
      <c r="CC26" s="56">
        <f>IFERROR(CA26+CB26,0)</f>
        <v>40</v>
      </c>
      <c r="CD26" s="90">
        <v>313</v>
      </c>
      <c r="CE26" s="54" t="str">
        <f>IF(AND($G26="1",CD26&lt;&gt;""),CD26,"")</f>
        <v/>
      </c>
      <c r="CF26" s="52" t="str">
        <f>IF(AND(CD26&lt;&gt;"",$G26="1"),_xlfn.RANK.EQ(CD26,$CE$6:$CE$89),"")</f>
        <v/>
      </c>
      <c r="CG26" s="52" t="str">
        <f>IF(IF(CF26&lt;&gt;"",IF(MAX(COUNTIF($CF$6:$CF$89,$CF$6:$CF$89))&gt;1,"x",""),"")&lt;&gt;"",CF26+1,"")</f>
        <v/>
      </c>
      <c r="CH26" s="52" t="str">
        <f>IF(CF26&lt;&gt;"",IF($G26="3",IF(CD26&lt;&gt;"",IF(AND(CF26&lt;=10,CD26&gt;=$CE$92),HLOOKUP(CF26,Points_Table_Modified,IF(DI26&gt;=6,8,DI26+2),FALSE),0),""),IF(CD26&lt;&gt;"",IF(AND(CF26&lt;=10,CD26&gt;=$CE$92),HLOOKUP(CF26,Points_Table,IF(DI26&gt;=6,8,DI26+2),FALSE),0),"")),"")</f>
        <v/>
      </c>
      <c r="CI26" s="53" t="str">
        <f>IF(CG26&lt;&gt;"",AVERAGE(IF(AND($G26="3",CG26&lt;&gt;""),HLOOKUP(CG26,Points_Table_Modified,IF(DI26&gt;=6,8,DI26+2),FALSE),IF(CG26&lt;&gt;"",HLOOKUP(CG26,Points_Table,IF(DI26&gt;=6,8,DI26+2),FALSE),"")),CH26),CH26)</f>
        <v/>
      </c>
      <c r="CJ26" s="51" t="str">
        <f>IF(AND($G26="2",CD26&lt;&gt;""),CD26,"")</f>
        <v/>
      </c>
      <c r="CK26" s="52" t="str">
        <f>IF(AND(CD26&lt;&gt;"",$G26="2"),_xlfn.RANK.EQ(CD26,$CJ$6:$CJ$89),"")</f>
        <v/>
      </c>
      <c r="CL26" s="52" t="str">
        <f>IF(IF(CK26&lt;&gt;"",IF(MAX(COUNTIF($CK$6:$CK$89,$CK$6:$CK$89))&gt;1,"x",""),"")&lt;&gt;"",CK26+1,"")</f>
        <v/>
      </c>
      <c r="CM26" s="54" t="str">
        <f>IF(CK26&lt;&gt;"",IF($G26="3",IF(CD26&lt;&gt;"",IF(AND(CK26&lt;=10,CD26&gt;=$CJ$92),HLOOKUP(CK26,Points_Table_Modified,IF(DI26&gt;=6,8,DI26+2),FALSE),0),""),IF(CD26&lt;&gt;"",IF(AND(CK26&lt;=10,CD26&gt;=$CJ$92),HLOOKUP(CK26,Points_Table,IF(DI26&gt;=6,8,DI26+2),FALSE),0),"")),"")</f>
        <v/>
      </c>
      <c r="CN26" s="53" t="str">
        <f>IF(CL26&lt;&gt;"",AVERAGE(IF(AND($G26="3",CL26&lt;&gt;""),HLOOKUP(CL26,Points_Table_Modified,IF(DI26&gt;=6,8,DI26+2),FALSE),IF(CL26&lt;&gt;"",HLOOKUP(CL26,Points_Table,IF(DI26&gt;=6,8,DI26+2),FALSE),"")),CM26),CM26)</f>
        <v/>
      </c>
      <c r="CO26" s="51">
        <f>IF(AND($G26="3",CD26&lt;&gt;""),CD26,"")</f>
        <v>313</v>
      </c>
      <c r="CP26" s="52">
        <f>IF(AND(CD26&lt;&gt;"",$G26="3"),_xlfn.RANK.EQ(CD26,$CO$6:$CO$89),"")</f>
        <v>5</v>
      </c>
      <c r="CQ26" s="52" t="str">
        <f>IF(IF(CP26&lt;&gt;"",IF(MAX(COUNTIF($CP26:$CP$89,$CP$6:$CP$89))&gt;1,"x",""),"")&lt;&gt;"",CP26+1,"")</f>
        <v/>
      </c>
      <c r="CR26" s="52">
        <f>IF(CP26&lt;&gt;"",IF($G26="3",IF(CD26&lt;&gt;"",IF(AND(CP26&lt;=20,CD26&gt;=$CO$92),HLOOKUP(CP26,Points_Table_Modified,IF(DI26&gt;=6,8,DI26+2),FALSE),0),""),IF(CD26&lt;&gt;"",IF(AND(CP26&lt;=10,CD26&gt;=$CO$92),HLOOKUP(CP26,Points_Table,IF(DI26&gt;=6,8,DI26+2),FALSE),0),"")),"")</f>
        <v>30</v>
      </c>
      <c r="CS26" s="53">
        <f>IF(CQ26&lt;&gt;"",AVERAGE(IF(AND($G26="3",CQ26&lt;&gt;""),HLOOKUP(CQ26,Points_Table_Modified,IF(DI26&gt;=6,8,DI26+2),FALSE),IF(CQ26&lt;&gt;"",HLOOKUP(CQ26,Points_Table,IF(DI26&gt;=6,8,DI26+2),FALSE),"")),CR26),CR26)</f>
        <v>30</v>
      </c>
      <c r="CT26" s="51" t="str">
        <f>IF(AND($G26="4",CD26&lt;&gt;""),CD26,"")</f>
        <v/>
      </c>
      <c r="CU26" s="52" t="str">
        <f>IF(AND(CD26&lt;&gt;"",G26="4"),_xlfn.RANK.EQ(CD26,$CT$6:$CT$89),"")</f>
        <v/>
      </c>
      <c r="CV26" s="52" t="str">
        <f>IF(IF(CU26&lt;&gt;"",IF(MAX(COUNTIF($CU$6:$CU$89,$CU$6:$CU$89))&gt;1,"x",""),"")&lt;&gt;"",CU26+1,"")</f>
        <v/>
      </c>
      <c r="CW26" s="52" t="str">
        <f>IF(CU26&lt;&gt;"",IF($G26="3",IF(CD26&lt;&gt;"",IF(AND(CU26&lt;=10,CD26&gt;=$CT$92),HLOOKUP(CU26,Points_Table_Modified,IF(DI26&gt;=6,8,DI26+2),FALSE),0),""),IF(CD26&lt;&gt;"",IF(AND(CU26&lt;=10,CD26&gt;=$CT$92),HLOOKUP(CU26,Points_Table,IF(DI26&gt;=6,8,DI26+2),FALSE),0),"")),"")</f>
        <v/>
      </c>
      <c r="CX26" s="53" t="str">
        <f>IF(CV26&lt;&gt;"",AVERAGE(IF(AND($G26="3",CV26&lt;&gt;""),HLOOKUP(CV26,Points_Table_Modified,IF(DI26&gt;=6,8,DI26+2),FALSE),IF(CV26&lt;&gt;"",HLOOKUP(CV26,Points_Table,IF(DI26&gt;=6,8,DI26+2),FALSE),"")),CW26),CW26)</f>
        <v/>
      </c>
      <c r="CY26" s="51" t="str">
        <f>IF(AND($G26="5",CD26&lt;&gt;""),CD26,"")</f>
        <v/>
      </c>
      <c r="CZ26" s="52" t="str">
        <f>IF(AND(CD26&lt;&gt;"",$G26="5"),_xlfn.RANK.EQ(CD26,$CY$6:$CY$89),"")</f>
        <v/>
      </c>
      <c r="DA26" s="52" t="str">
        <f>IF(IF(CZ26&lt;&gt;"",IF(MAX(COUNTIF($CZ$6:$CZ$89,$CZ$6:$CZ$89))&gt;1,"x",""),"")&lt;&gt;"",CZ26+1,"")</f>
        <v/>
      </c>
      <c r="DB26" s="52" t="str">
        <f>IF(CZ26&lt;&gt;"",IF($G26="3",IF(CD26&lt;&gt;"",IF(AND(CZ26&lt;=10,CD26&gt;=$CY$92),HLOOKUP(CZ26,Points_Table_Modified,IF(DI26&gt;=6,8,DI26+2),FALSE),0),""),IF(CD26&lt;&gt;"",IF(AND(CZ26&lt;=10,CD26&gt;=$CY$92),HLOOKUP(CZ26,Points_Table,IF(DI26&gt;=6,8,DI26+2),FALSE),0),"")),"")</f>
        <v/>
      </c>
      <c r="DC26" s="53" t="str">
        <f>IF(DA26&lt;&gt;"",AVERAGE(IF(AND($G26="3",DA26&lt;&gt;""),HLOOKUP(DA26,Points_Table_Modified,IF(DI26&gt;=6,8,DI26+2),FALSE),IF(DA26&lt;&gt;"",HLOOKUP(DA26,Points_Table,IF(DI26&gt;=6,8,DI26+2),FALSE),"")),DB26),DB26)</f>
        <v/>
      </c>
      <c r="DD26" s="51" t="str">
        <f>IF(AND($G26="6",CD26&lt;&gt;""),CD26,"")</f>
        <v/>
      </c>
      <c r="DE26" s="52" t="str">
        <f>IF(AND(CD26&lt;&gt;"",$G26="6"),_xlfn.RANK.EQ(CD26,$DD$6:$DD$89),"")</f>
        <v/>
      </c>
      <c r="DF26" s="52" t="str">
        <f>IF(IF(DE26&lt;&gt;"",IF(MAX(COUNTIF($DE$6:$DE$89,$DE$6:$DE$89))&gt;1,"x",""),"")&lt;&gt;"",DE26+1,"")</f>
        <v/>
      </c>
      <c r="DG26" s="52" t="str">
        <f>IF(DE26&lt;&gt;"",IF($G26="3",IF(CD26&lt;&gt;"",IF(AND(DE26&lt;=10,CD26&gt;=$DD$92),HLOOKUP(DE26,Points_Table_Modified,IF(DI26&gt;=6,8,DI26+2),FALSE),0),""),IF(CD26&lt;&gt;"",IF(AND(DE26&lt;=10,CD26&gt;=$DD$92),HLOOKUP(DE26,Points_Table,IF(DI26&gt;=6,8,DI26+2),FALSE),0),"")),"")</f>
        <v/>
      </c>
      <c r="DH26" s="53" t="str">
        <f>IF(DF26&lt;&gt;"",AVERAGE(IF(AND($G26="3",DF26&lt;&gt;""),HLOOKUP(DF26,Points_Table_Modified,IF(DI26&gt;=6,8,DI26+2),FALSE),IF(DF26&lt;&gt;"",HLOOKUP(DF26,Points_Table,IF(DI26&gt;=6,8,DI26+2),FALSE),"")),DG26),DG26)</f>
        <v/>
      </c>
      <c r="DI26" s="55">
        <f>VLOOKUP($G26,Entries_D_Event,6,FALSE)</f>
        <v>12</v>
      </c>
      <c r="DJ26" s="52" t="str">
        <f>CONCATENATE(DE26,CZ26,CU26,CP26,CK26,CF26)</f>
        <v>5</v>
      </c>
      <c r="DK26" s="52">
        <f>IF(DJ26&lt;&gt;"",IF(AND($G26="3",CD26&lt;&gt;""),10,IF(CD26&lt;&gt;"",5,"")),"")</f>
        <v>10</v>
      </c>
      <c r="DL26" s="118">
        <f>_xlfn.NUMBERVALUE(IF(DJ26&lt;&gt;"",CONCATENATE(DH26,DC26,CX26,CS26,CN26,CI26),""))</f>
        <v>30</v>
      </c>
      <c r="DM26" s="56">
        <f>IFERROR(DK26+DL26,0)</f>
        <v>40</v>
      </c>
      <c r="DN26" s="90">
        <v>336</v>
      </c>
      <c r="DO26" s="52" t="str">
        <f>IF(AND($G26="1",DN26&lt;&gt;""),DN26,"")</f>
        <v/>
      </c>
      <c r="DP26" s="52" t="str">
        <f>IF(AND(DN26&lt;&gt;"",$G26="1"),_xlfn.RANK.EQ(DN26,$DO$6:$DO$89),"")</f>
        <v/>
      </c>
      <c r="DQ26" s="52" t="str">
        <f>IF(IF(DP26&lt;&gt;"",IF(MAX(COUNTIF($DP$6:$DP$89,$DP$6:$DP$89))&gt;1,"x",""),"")&lt;&gt;"",DP26+1,"")</f>
        <v/>
      </c>
      <c r="DR26" s="52" t="str">
        <f>IF(DP26&lt;&gt;"",IF($G26="3",IF(DN26&lt;&gt;"",IF(AND(DP26&lt;=10,DN26&gt;=$DO$92),HLOOKUP(DP26,Points_Table_Modified,IF(ES26&gt;=6,8,ES26+2),FALSE),0),""),IF(DN26&lt;&gt;"",IF(AND(DP26&lt;=10,DN26&gt;=$DO$92),HLOOKUP(DP26,Points_Table,IF(ES26&gt;=6,8,ES26+2),FALSE),0),"")),"")</f>
        <v/>
      </c>
      <c r="DS26" s="53" t="str">
        <f>IF(DQ26&lt;&gt;"",AVERAGE(IF(AND($G26="3",DQ26&lt;&gt;""),HLOOKUP(DQ26,Points_Table_Modified,IF(ES26&gt;=6,8,ES26+2),FALSE),IF(DQ26&lt;&gt;"",HLOOKUP(DQ26,Points_Table,IF(ES26&gt;=6,8,ES26+2),FALSE),"")),DR26),DR26)</f>
        <v/>
      </c>
      <c r="DT26" s="51" t="str">
        <f>IF(AND($G26="2",DN26&lt;&gt;""),DN26,"")</f>
        <v/>
      </c>
      <c r="DU26" s="52" t="str">
        <f>IF(AND(DN26&lt;&gt;"",$G26="2"),_xlfn.RANK.EQ(DN26,$DT$6:$DT$89),"")</f>
        <v/>
      </c>
      <c r="DV26" s="52" t="str">
        <f>IF(IF(DU26&lt;&gt;"",IF(MAX(COUNTIF($DU$6:$DU$89,$DU$6:$DU$89))&gt;1,"x",""),"")&lt;&gt;"",DU26+1,"")</f>
        <v/>
      </c>
      <c r="DW26" s="54" t="str">
        <f>IF(DU26&lt;&gt;"",IF($G26="3",IF(DN26&lt;&gt;"",IF(AND(DU26&lt;=10,DN26&gt;=$DT$92),HLOOKUP(DU26,Points_Table_Modified,IF(ES26&gt;=6,8,ES26+2),FALSE),0),""),IF(DN26&lt;&gt;"",IF(AND(DU26&lt;=10,DN26&gt;=$DT$92),HLOOKUP(DU26,Points_Table,IF(ES26&gt;=6,8,ES26+2),FALSE),0),"")),"")</f>
        <v/>
      </c>
      <c r="DX26" s="53" t="str">
        <f>IF(DV26&lt;&gt;"",AVERAGE(IF(AND($G26="3",DV26&lt;&gt;""),HLOOKUP(DV26,Points_Table_Modified,IF(ES26&gt;=6,8,ES26+2),FALSE),IF(DV26&lt;&gt;"",HLOOKUP(DV26,Points_Table,IF(ES26&gt;=6,8,ES26+2),FALSE),"")),DW26),DW26)</f>
        <v/>
      </c>
      <c r="DY26" s="51">
        <f>IF(AND($G26="3",DN26&lt;&gt;""),DN26,"")</f>
        <v>336</v>
      </c>
      <c r="DZ26" s="52">
        <f>IF(AND(DN26&lt;&gt;"",$G26="3"),_xlfn.RANK.EQ(DN26,$DY$6:$DY$89),"")</f>
        <v>7</v>
      </c>
      <c r="EA26" s="52" t="str">
        <f>IF(IF(DZ26&lt;&gt;"",IF(MAX(COUNTIF($DZ$6:$DZ$89,$DZ$6:$DZ$89))&gt;1,"x",""),"")&lt;&gt;"",DZ26+1,"")</f>
        <v/>
      </c>
      <c r="EB26" s="52">
        <f>IF(DZ26&lt;&gt;"",IF($G26="3",IF(DN26&lt;&gt;"",IF(AND(DZ26&lt;=20,DN26&gt;=$DY$92),HLOOKUP(DZ26,Points_Table_Modified,IF(ES26&gt;=6,8,ES26+2),FALSE),0),""),IF(DN26&lt;&gt;"",IF(AND(DZ26&lt;=10,DN26&gt;=$DY$92),HLOOKUP(DZ26,Points_Table,IF(ES26&gt;=6,8,ES26+2),FALSE),0),"")),"")</f>
        <v>24</v>
      </c>
      <c r="EC26" s="53">
        <f>IF(EA26&lt;&gt;"",AVERAGE(IF(AND($G26="3",EA26&lt;&gt;""),HLOOKUP(EA26,Points_Table_Modified,IF(ES26&gt;=6,8,ES26+2),FALSE),IF(EA26&lt;&gt;"",HLOOKUP(EA26,Points_Table,IF(ES26&gt;=6,8,ES26+2),FALSE),"")),EB26),EB26)</f>
        <v>24</v>
      </c>
      <c r="ED26" s="51" t="str">
        <f>IF(AND($G26="4",DN26&lt;&gt;""),DN26,"")</f>
        <v/>
      </c>
      <c r="EE26" s="52" t="str">
        <f>IF(AND(DN26&lt;&gt;"",G26="4"),_xlfn.RANK.EQ(DN26,$ED$6:$ED$89),"")</f>
        <v/>
      </c>
      <c r="EF26" s="52" t="str">
        <f>IF(IF(EE26&lt;&gt;"",IF(MAX(COUNTIF($EE$6:$EE$89,$EE$6:$EE$89))&gt;1,"x",""),"")&lt;&gt;"",EE26+1,"")</f>
        <v/>
      </c>
      <c r="EG26" s="52" t="str">
        <f>IF(EE26&lt;&gt;"",IF($G26="3",IF(DN26&lt;&gt;"",IF(AND(EE26&lt;=10,DN26&gt;=$ED$92),HLOOKUP(EE26,Points_Table_Modified,IF(ES26&gt;=6,8,ES26+2),FALSE),0),""),IF(DN26&lt;&gt;"",IF(AND(EE26&lt;=10,DN26&gt;=$ED$92),HLOOKUP(EE26,Points_Table,IF(ES26&gt;=6,8,ES26+2),FALSE),0),"")),"")</f>
        <v/>
      </c>
      <c r="EH26" s="53" t="str">
        <f>IF(EF26&lt;&gt;"",AVERAGE(IF(AND($G26="3",EF26&lt;&gt;""),HLOOKUP(EF26,Points_Table_Modified,IF(ES26&gt;=6,8,ES26+2),FALSE),IF(EF26&lt;&gt;"",HLOOKUP(EF26,Points_Table,IF(ES26&gt;=6,8,ES26+2),FALSE),"")),EG26),EG26)</f>
        <v/>
      </c>
      <c r="EI26" s="51" t="str">
        <f>IF(AND($G26="5",DN26&lt;&gt;""),DN26,"")</f>
        <v/>
      </c>
      <c r="EJ26" s="52" t="str">
        <f>IF(AND(DN26&lt;&gt;"",$G26="5"),_xlfn.RANK.EQ(DN26,$EI$6:$EI$89),"")</f>
        <v/>
      </c>
      <c r="EK26" s="52" t="str">
        <f>IF(IF(EJ26&lt;&gt;"",IF(MAX(COUNTIF($EJ$6:$EJ$89,$EJ$6:$EJ$89))&gt;1,"x",""),"")&lt;&gt;"",EJ26+1,"")</f>
        <v/>
      </c>
      <c r="EL26" s="52" t="str">
        <f>IF(EJ26&lt;&gt;"",IF($G26="3",IF(DN26&lt;&gt;"",IF(AND(EJ26&lt;=10,DN26&gt;=$EI$92),HLOOKUP(EJ26,Points_Table_Modified,IF(ES26&gt;=6,8,ES26+2),FALSE),0),""),IF(DN26&lt;&gt;"",IF(AND(EJ26&lt;=10,DN26&gt;=$EI$92),HLOOKUP(EJ26,Points_Table,IF(ES26&gt;=6,8,ES26+2),FALSE),0),"")),"")</f>
        <v/>
      </c>
      <c r="EM26" s="53" t="str">
        <f>IF(EK26&lt;&gt;"",AVERAGE(IF(AND($G26="3",EK26&lt;&gt;""),HLOOKUP(EK26,Points_Table_Modified,IF(ES26&gt;=6,8,ES26+2),FALSE),IF(EK26&lt;&gt;"",HLOOKUP(EK26,Points_Table,IF(ES26&gt;=6,8,ES26+2),FALSE),"")),EL26),EL26)</f>
        <v/>
      </c>
      <c r="EN26" s="51" t="str">
        <f>IF(AND($G26="6",DN26&lt;&gt;""),DN26,"")</f>
        <v/>
      </c>
      <c r="EO26" s="52" t="str">
        <f>IF(AND(DN26&lt;&gt;"",$G26="6"),_xlfn.RANK.EQ(DN26,$EN$6:$EN$89),"")</f>
        <v/>
      </c>
      <c r="EP26" s="52" t="str">
        <f>IF(IF(EO26&lt;&gt;"",IF(MAX(COUNTIF($EO$6:$EO$89,$EO$6:$EO$89))&gt;1,"x",""),"")&lt;&gt;"",EO26+1,"")</f>
        <v/>
      </c>
      <c r="EQ26" s="52" t="str">
        <f>IF(EO26&lt;&gt;"",IF($G26="3",IF(DN26&lt;&gt;"",IF(AND(EO26&lt;=10,DN26&gt;=$EN$92),HLOOKUP(EO26,Points_Table_Modified,IF(ES26&gt;=6,8,ES26+2),FALSE),0),""),IF(DN26&lt;&gt;"",IF(AND(EO26&lt;=10,DN26&gt;=$EN$92),HLOOKUP(EO26,Points_Table,IF(ES26&gt;=6,8,ES26+2),FALSE),0),"")),"")</f>
        <v/>
      </c>
      <c r="ER26" s="53" t="str">
        <f>IF(EP26&lt;&gt;"",AVERAGE(IF(AND($G26="3",EP26&lt;&gt;""),HLOOKUP(EP26,Points_Table_Modified,IF(ES26&gt;=6,8,ES26+2),FALSE),IF(EP26&lt;&gt;"",HLOOKUP(EP26,Points_Table,IF(ES26&gt;=6,8,ES26+2),FALSE),"")),EQ26),EQ26)</f>
        <v/>
      </c>
      <c r="ES26" s="57">
        <f>VLOOKUP($G26,Entries_D_Event,7,FALSE)</f>
        <v>9</v>
      </c>
      <c r="ET26" s="52" t="str">
        <f>CONCATENATE(EO26,EJ26,EE26,DZ26,DU26,DP26)</f>
        <v>7</v>
      </c>
      <c r="EU26" s="118">
        <f>IF(ET26&lt;&gt;"",IF(AND($G26="3",DN26&lt;&gt;""),10,IF(DN26&lt;&gt;"",5,"")),"")</f>
        <v>10</v>
      </c>
      <c r="EV26" s="118">
        <f>_xlfn.NUMBERVALUE(IF(ET26&lt;&gt;"",CONCATENATE(ER26,EM26,EH26,EC26,DX26,DS26),""))</f>
        <v>24</v>
      </c>
      <c r="EW26" s="56">
        <f>IFERROR(EU26+EV26,0)</f>
        <v>34</v>
      </c>
      <c r="EX26" s="90"/>
      <c r="EY26" s="52" t="str">
        <f>IF(AND($G26="1",EX26&lt;&gt;""),EX26,"")</f>
        <v/>
      </c>
      <c r="EZ26" s="52" t="str">
        <f>IF(AND(EX26&lt;&gt;"",$G26="1"),_xlfn.RANK.EQ(EX26,$EY$6:$EY$89),"")</f>
        <v/>
      </c>
      <c r="FA26" s="52" t="str">
        <f>IF(IF(EZ26&lt;&gt;"",IF(MAX(COUNTIF($EZ$6:$EZ$89,$EZ$6:$EZ$89))&gt;1,"x",""),"")&lt;&gt;"",EZ26+1,"")</f>
        <v/>
      </c>
      <c r="FB26" s="52" t="str">
        <f>IF(EZ26&lt;&gt;"",IF($G26="3",IF(EX26&lt;&gt;"",IF(AND(EZ26&lt;=10,EX26&gt;=$EY$92),HLOOKUP(EZ26,Points_Table_Modified,IF(GC26&gt;=6,8,GC26+2),FALSE),0),""),IF(EX26&lt;&gt;"",IF(AND(EZ26&lt;=10,EX26&gt;=$EY$92),HLOOKUP(EZ26,Points_Table,IF(GC26&gt;=6,8,GC26+2),FALSE),0),"")),"")</f>
        <v/>
      </c>
      <c r="FC26" s="56" t="str">
        <f>IF(FB26&gt;0,IF(FA26&lt;&gt;"",AVERAGE(IF(AND($G26="3",FA26&lt;&gt;""),HLOOKUP(FA26,Points_Table_Modified,IF(GC26&gt;=6,8,GC26+2),FALSE),IF(FA26&lt;&gt;"",HLOOKUP(FA26,Points_Table,IF(GC26&gt;=6,8,GC26+2),FALSE),"")),FB26),FB26),0)</f>
        <v/>
      </c>
      <c r="FD26" s="51" t="str">
        <f>IF(AND($G26="2",EX26&lt;&gt;""),EX26,"")</f>
        <v/>
      </c>
      <c r="FE26" s="52" t="str">
        <f>IF(AND(EX26&lt;&gt;"",$G26="2"),_xlfn.RANK.EQ(EX26,$FD$6:$FD$89),"")</f>
        <v/>
      </c>
      <c r="FF26" s="52" t="str">
        <f>IF(IF(FE26&lt;&gt;"",IF(MAX(COUNTIF($FE$6:$FE$89,$FE$6:$FE$89))&gt;1,"x",""),"")&lt;&gt;"",FE26+1,"")</f>
        <v/>
      </c>
      <c r="FG26" s="54" t="str">
        <f>IF(FE26&lt;&gt;"",IF($G26="3",IF(EX26&lt;&gt;"",IF(AND(FE26&lt;=10,EX26&gt;=$FD$92),HLOOKUP(FE26,Points_Table_Modified,IF(GC26&gt;=6,8,GC26+2),FALSE),0),""),IF(EX26&lt;&gt;"",IF(AND(FE26&lt;=10,EX26&gt;=$FD$92),HLOOKUP(FE26,Points_Table,IF(GC26&gt;=6,8,GC26+2),FALSE),0),"")),"")</f>
        <v/>
      </c>
      <c r="FH26" s="56" t="str">
        <f>IF(FG26&gt;0,IF(FF26&lt;&gt;"",AVERAGE(IF(AND($G26="3",FF26&lt;&gt;""),HLOOKUP(FF26,Points_Table_Modified,IF(GC26&gt;=6,8,GC26+2),FALSE),IF(FF26&lt;&gt;"",HLOOKUP(FF26,Points_Table,IF(GC26&gt;=6,8,GC26+2),FALSE),"")),FG26),FG26),0)</f>
        <v/>
      </c>
      <c r="FI26" s="51" t="str">
        <f>IF(AND($G26="3",EX26&lt;&gt;""),EX26,"")</f>
        <v/>
      </c>
      <c r="FJ26" s="52" t="str">
        <f>IF(AND(EX26&lt;&gt;"",$G26="3"),_xlfn.RANK.EQ(EX26,$FI$6:$FI$89),"")</f>
        <v/>
      </c>
      <c r="FK26" s="52" t="str">
        <f>IF(IF(FJ26&lt;&gt;"",IF(MAX(COUNTIF($FJ$6:$FJ$89,$FJ$6:$FJ$89))&gt;1,"x",""),"")&lt;&gt;"",FJ26+1,"")</f>
        <v/>
      </c>
      <c r="FL26" s="52" t="str">
        <f>IF(FJ26&lt;&gt;"",IF($G26="3",IF(EX26&lt;&gt;"",IF(AND(FJ26&lt;=20,EX26&gt;=$FI$92),HLOOKUP(FJ26,Points_Table_Modified,IF(GC26&gt;=6,8,GC26+2),FALSE),0),""),IF(EX26&lt;&gt;"",IF(AND(FJ26&lt;=10,EX26&gt;=$FI$92),HLOOKUP(FJ26,Points_Table,IF(GC26&gt;=6,8,GC26+2),FALSE),0),"")),"")</f>
        <v/>
      </c>
      <c r="FM26" s="56" t="str">
        <f>IF(FL26&gt;0,IF(FK26&lt;&gt;"",AVERAGE(IF(AND($G26="3",FK26&lt;&gt;""),HLOOKUP(FK26,Points_Table_Modified,IF(GC26&gt;=6,8,GC26+2),FALSE),IF(FK26&lt;&gt;"",HLOOKUP(FK26,Points_Table,IF(GC26&gt;=6,8,GC26+2),FALSE),"")),FL26),FL26),0)</f>
        <v/>
      </c>
      <c r="FN26" s="51" t="str">
        <f>IF(AND($G26="4",EX26&lt;&gt;""),EX26,"")</f>
        <v/>
      </c>
      <c r="FO26" s="52" t="str">
        <f>IF(AND(EX26&lt;&gt;"",G26="4"),_xlfn.RANK.EQ(EX26,$FN$6:$FN$89),"")</f>
        <v/>
      </c>
      <c r="FP26" s="52" t="str">
        <f>IF(IF(FO26&lt;&gt;"",IF(MAX(COUNTIF($FO$6:$FO$89,$FO$6:$FO$89))&gt;1,"x",""),"")&lt;&gt;"",FO26+1,"")</f>
        <v/>
      </c>
      <c r="FQ26" s="52" t="str">
        <f>IF(FO26&lt;&gt;"",IF($G26="3",IF(EX26&lt;&gt;"",IF(AND(FO26&lt;=10,EX26&gt;=$FN$92),HLOOKUP(FO26,Points_Table_Modified,IF(GC26&gt;=6,8,GC26+2),FALSE),0),""),IF(EX26&lt;&gt;"",IF(AND(FO26&lt;=10,EX26&gt;=$FN$92),HLOOKUP(FO26,Points_Table,IF(GC26&gt;=6,8,GC26+2),FALSE),0),"")),"")</f>
        <v/>
      </c>
      <c r="FR26" s="56" t="str">
        <f>IF(FQ26&gt;0,IF(FP26&lt;&gt;"",AVERAGE(IF(AND($G26="3",FP26&lt;&gt;""),HLOOKUP(FP26,Points_Table_Modified,IF(GC26&gt;=6,8,GC26+2),FALSE),IF(FP26&lt;&gt;"",HLOOKUP(FP26,Points_Table,IF(GC26&gt;=6,8,GC26+2),FALSE),"")),FQ26),FQ26),0)</f>
        <v/>
      </c>
      <c r="FS26" s="51" t="str">
        <f>IF(AND($G26="5",EX26&lt;&gt;""),EX26,"")</f>
        <v/>
      </c>
      <c r="FT26" s="52" t="str">
        <f>IF(AND(EX26&lt;&gt;"",$G26="5"),_xlfn.RANK.EQ(EX26,$FS$6:$FS$89),"")</f>
        <v/>
      </c>
      <c r="FU26" s="52" t="str">
        <f>IF(IF(FT26&lt;&gt;"",IF(MAX(COUNTIF($FT$6:$FT$89,$FT$6:$FT$89))&gt;1,"x",""),"")&lt;&gt;"",FT26+1,"")</f>
        <v/>
      </c>
      <c r="FV26" s="52" t="str">
        <f>IF(FT26&lt;&gt;"",IF($G26="3",IF(EX26&lt;&gt;"",IF(AND(FT26&lt;=10,EX26&gt;=$FS$92),HLOOKUP(FT26,Points_Table_Modified,IF(GC26&gt;=6,8,GC26+2),FALSE),0),""),IF(EX26&lt;&gt;"",IF(AND(FT26&lt;=10,EX26&gt;=$FS$92),HLOOKUP(FT26,Points_Table,IF(GC26&gt;=6,8,GC26+2),FALSE),0),"")),"")</f>
        <v/>
      </c>
      <c r="FW26" s="56" t="str">
        <f>IF(FV26&gt;0,IF(FU26&lt;&gt;"",AVERAGE(IF(AND($G26="3",FU26&lt;&gt;""),HLOOKUP(FU26,Points_Table_Modified,IF(GC26&gt;=6,8,GC26+2),FALSE),IF(FU26&lt;&gt;"",HLOOKUP(FU26,Points_Table,IF(GC26&gt;=6,8,GC26+2),FALSE),"")),FV26),FV26),0)</f>
        <v/>
      </c>
      <c r="FX26" s="51" t="str">
        <f>IF(AND($G26="6",EX26&lt;&gt;""),EX26,"")</f>
        <v/>
      </c>
      <c r="FY26" s="52" t="str">
        <f>IF(AND(EX26&lt;&gt;"",$G26="6"),_xlfn.RANK.EQ(EX26,$FX$6:$FX$89),"")</f>
        <v/>
      </c>
      <c r="FZ26" s="52" t="str">
        <f>IF(IF(FY26&lt;&gt;"",IF(MAX(COUNTIF($FY$6:$FY$89,$FY$6:$FY$89))&gt;1,"x",""),"")&lt;&gt;"",FY26+1,"")</f>
        <v/>
      </c>
      <c r="GA26" s="52" t="str">
        <f>IF(FY26&lt;&gt;"",IF($G26="3",IF(EX26&lt;&gt;"",IF(AND(FY26&lt;=10,EX26&gt;=$FX$92),HLOOKUP(FY26,Points_Table_Modified,IF(GC26&gt;=6,8,GC26+2),FALSE),0),""),IF(EX26&lt;&gt;"",IF(AND(FY26&lt;=10,EX26&gt;=$FX$92),HLOOKUP(FY26,Points_Table,IF(GC26&gt;=6,8,GC26+2),FALSE),0),"")),"")</f>
        <v/>
      </c>
      <c r="GB26" s="56" t="str">
        <f>IF(GA26&gt;0,IF(FZ26&lt;&gt;"",AVERAGE(IF(AND($G26="3",FZ26&lt;&gt;""),HLOOKUP(FZ26,Points_Table_Modified,IF(GC26&gt;=6,8,GC26+2),FALSE),IF(FZ26&lt;&gt;"",HLOOKUP(FZ26,Points_Table,IF(GC26&gt;=6,8,GC26+2),FALSE),"")),GA26),GA26),0)</f>
        <v/>
      </c>
      <c r="GC26" s="57">
        <f>VLOOKUP($G26,Entries_D_Event,8,FALSE)</f>
        <v>0</v>
      </c>
      <c r="GD26" s="52" t="str">
        <f>CONCATENATE(FY26,FT26,FO26,FJ26,FE26,EZ26)</f>
        <v/>
      </c>
      <c r="GE26" s="118" t="str">
        <f>IF(GD26&lt;&gt;"",IF(AND($G26="3",EX26&lt;&gt;""),10,IF(EX26&lt;&gt;"",5,"")),"")</f>
        <v/>
      </c>
      <c r="GF26" s="118">
        <f>_xlfn.NUMBERVALUE(IF(GD26&lt;&gt;"",CONCATENATE(GB26,FW26,FR26,FM26,FH26,FC26),""))</f>
        <v>0</v>
      </c>
      <c r="GG26" s="56">
        <f>IFERROR(GE26+GF26,0)</f>
        <v>0</v>
      </c>
      <c r="GH26" s="90"/>
      <c r="GI26" s="52" t="str">
        <f>IF(AND($G26="1",GH26&lt;&gt;""),GH26,"")</f>
        <v/>
      </c>
      <c r="GJ26" s="52" t="str">
        <f>IF(AND(GH26&lt;&gt;"",$G26="1"),_xlfn.RANK.EQ(GH26,$GI$6:$GI$89),"")</f>
        <v/>
      </c>
      <c r="GK26" s="52" t="str">
        <f>IF(IF(GJ26&lt;&gt;"",IF(MAX(COUNTIF($GJ$6:$GJ$89,$GJ$6:$GJ$89))&gt;1,"x",""),"")&lt;&gt;"",GJ26+1,"")</f>
        <v/>
      </c>
      <c r="GL26" s="52" t="str">
        <f>IF(GJ26&lt;&gt;"",IF($G26="3",IF(GH26&lt;&gt;"",IF(AND(GJ26&lt;=10,GH26&gt;=$GI$92),HLOOKUP(GJ26,Points_Table_Modified,IF(HM26&gt;=6,8,HM26+2),FALSE),0),""),IF(GH26&lt;&gt;"",IF(AND(GJ26&lt;=10,GH26&gt;=$GI$92),HLOOKUP(GJ26,Points_Table,IF(HM26&gt;=6,8,HM26+2),FALSE),0),"")),"")</f>
        <v/>
      </c>
      <c r="GM26" s="53" t="str">
        <f>IF(GK26&lt;&gt;"",AVERAGE(IF(AND($G26="3",GK26&lt;&gt;""),HLOOKUP(GK26,Points_Table_Modified,IF(HM26&gt;=6,8,HM26+2),FALSE),IF(GK26&lt;&gt;"",HLOOKUP(GK26,Points_Table,IF(HM26&gt;=6,8,HM26+2),FALSE),"")),GL26),GL26)</f>
        <v/>
      </c>
      <c r="GN26" s="51" t="str">
        <f>IF(AND($G26="2",GH26&lt;&gt;""),GH26,"")</f>
        <v/>
      </c>
      <c r="GO26" s="52" t="str">
        <f>IF(AND(GH26&lt;&gt;"",$G26="2"),_xlfn.RANK.EQ(GH26,$GN$6:$GN$89),"")</f>
        <v/>
      </c>
      <c r="GP26" s="52" t="str">
        <f>IF(IF(GO26&lt;&gt;"",IF(MAX(COUNTIF($GO$6:$GO$89,$GO$6:$GO$89))&gt;1,"x",""),"")&lt;&gt;"",GO26+1,"")</f>
        <v/>
      </c>
      <c r="GQ26" s="54" t="str">
        <f>IF(GO26&lt;&gt;"",IF($G26="3",IF(GH26&lt;&gt;"",IF(AND(GO26&lt;=10,GH26&gt;=$GN$92),HLOOKUP(GO26,Points_Table_Modified,IF(HM26&gt;=6,8,HM26+2),FALSE),0),""),IF(GH26&lt;&gt;"",IF(AND(GO26&lt;=10,GH26&gt;=$GN$92),HLOOKUP(GO26,Points_Table,IF(HM26&gt;=6,8,HM26+2),FALSE),0),"")),"")</f>
        <v/>
      </c>
      <c r="GR26" s="53" t="str">
        <f>IF(GP26&lt;&gt;"",AVERAGE(IF(AND($G26="3",GP26&lt;&gt;""),HLOOKUP(GP26,Points_Table_Modified,IF(HM26&gt;=6,8,HM26+2),FALSE),IF(GP26&lt;&gt;"",HLOOKUP(GP26,Points_Table,IF(HM26&gt;=6,8,HM26+2),FALSE),"")),GQ26),GQ26)</f>
        <v/>
      </c>
      <c r="GS26" s="51" t="str">
        <f>IF(AND($G26="3",GH26&lt;&gt;""),GH26,"")</f>
        <v/>
      </c>
      <c r="GT26" s="52" t="str">
        <f>IF(AND(GH26&lt;&gt;"",$G26="3"),_xlfn.RANK.EQ(GH26,$GS$6:$GS$89),"")</f>
        <v/>
      </c>
      <c r="GU26" s="52" t="str">
        <f>IF(IF(GT26&lt;&gt;"",IF(MAX(COUNTIF($GT$6:$GT$89,$GT$6:$GT$89))&gt;1,"x",""),"")&lt;&gt;"",GT26+1,"")</f>
        <v/>
      </c>
      <c r="GV26" s="52" t="str">
        <f>IF(GT26&lt;&gt;"",IF($G26="3",IF(GH26&lt;&gt;"",IF(AND(GT26&lt;=20,GH26&gt;=$GS$92),HLOOKUP(GT26,Points_Table_Modified,IF(HM26&gt;=6,8,HM26+2),FALSE),0),""),IF(GH26&lt;&gt;"",IF(AND(GT26&lt;=10,GH26&gt;=$GS$92),HLOOKUP(GT26,Points_Table,IF(HM26&gt;=6,8,HM26+2),FALSE),0),"")),"")</f>
        <v/>
      </c>
      <c r="GW26" s="53" t="str">
        <f>IF(GU26&lt;&gt;"",AVERAGE(IF(AND($G26="3",GU26&lt;&gt;""),HLOOKUP(GU26,Points_Table_Modified,IF(HM26&gt;=6,8,HM26+2),FALSE),IF(GU26&lt;&gt;"",HLOOKUP(GU26,Points_Table,IF(HM26&gt;=6,8,HM26+2),FALSE),"")),GV26),GV26)</f>
        <v/>
      </c>
      <c r="GX26" s="51" t="str">
        <f>IF(AND($G26="4",GH26&lt;&gt;""),GH26,"")</f>
        <v/>
      </c>
      <c r="GY26" s="52" t="str">
        <f>IF(AND($GH26&lt;&gt;"",G26="4"),_xlfn.RANK.EQ(GH26,$GX$6:$GX$89),"")</f>
        <v/>
      </c>
      <c r="GZ26" s="52" t="str">
        <f>IF(IF(GY26&lt;&gt;"",IF(MAX(COUNTIF($GY$6:$GY$89,$GY$6:$GY$89))&gt;1,"x",""),"")&lt;&gt;"",GY26+1,"")</f>
        <v/>
      </c>
      <c r="HA26" s="52" t="str">
        <f>IF(GY26&lt;&gt;"",IF($G26="3",IF(GH26&lt;&gt;"",IF(AND(GY26&lt;=10,GH26&gt;=$GX$92),HLOOKUP(GY26,Points_Table_Modified,IF(HM26&gt;=6,8,HM26+2),FALSE),0),""),IF(GH26&lt;&gt;"",IF(AND(GY26&lt;=10,GH26&gt;=$GX$92),HLOOKUP(GY26,Points_Table,IF(HM26&gt;=6,8,HM26+2),FALSE),0),"")),"")</f>
        <v/>
      </c>
      <c r="HB26" s="53" t="str">
        <f>IF(GZ26&lt;&gt;"",AVERAGE(IF(AND($G26="3",GZ26&lt;&gt;""),HLOOKUP(GZ26,Points_Table_Modified,IF(HM26&gt;=6,8,HM26+2),FALSE),IF(GZ26&lt;&gt;"",HLOOKUP(GZ26,Points_Table,IF(HM26&gt;=6,8,HM26+2),FALSE),"")),HA26),HA26)</f>
        <v/>
      </c>
      <c r="HC26" s="51" t="str">
        <f>IF(AND($G26="5",GH26&lt;&gt;""),GH26,"")</f>
        <v/>
      </c>
      <c r="HD26" s="52" t="str">
        <f>IF(AND(GH26&lt;&gt;"",$G26="5"),_xlfn.RANK.EQ(GH26,$HC$6:$HC$89),"")</f>
        <v/>
      </c>
      <c r="HE26" s="52" t="str">
        <f>IF(IF(HD26&lt;&gt;"",IF(MAX(COUNTIF($HD$6:$HD$89,$HD$6:$HD$89))&gt;1,"x",""),"")&lt;&gt;"",HD26+1,"")</f>
        <v/>
      </c>
      <c r="HF26" s="52" t="str">
        <f>IF(HD26&lt;&gt;"",IF($G26="3",IF(GH26&lt;&gt;"",IF(AND(HD26&lt;=10,GH26&gt;=$HC$92),HLOOKUP(HD26,Points_Table_Modified,IF(HM26&gt;=6,8,HM26+2),FALSE),0),""),IF(GH26&lt;&gt;"",IF(AND(HD26&lt;=10,GH26&gt;=$HC$92),HLOOKUP(HD26,Points_Table,IF(HM26&gt;=6,8,HM26+2),FALSE),0),"")),"")</f>
        <v/>
      </c>
      <c r="HG26" s="53" t="str">
        <f>IF(HE26&lt;&gt;"",AVERAGE(IF(AND($G26="3",HE26&lt;&gt;""),HLOOKUP(HE26,Points_Table_Modified,IF(HM26&gt;=6,8,HM26+2),FALSE),IF(HE26&lt;&gt;"",HLOOKUP(HE26,Points_Table,IF(HM26&gt;=6,8,HM26+2),FALSE),"")),HF26),HF26)</f>
        <v/>
      </c>
      <c r="HH26" s="51" t="str">
        <f>IF(AND($G26="6",GH26&lt;&gt;""),GH26,"")</f>
        <v/>
      </c>
      <c r="HI26" s="52" t="str">
        <f>IF(AND(GH26&lt;&gt;"",$G26="6"),_xlfn.RANK.EQ(GH26,$HH$6:$HH$89),"")</f>
        <v/>
      </c>
      <c r="HJ26" s="52" t="str">
        <f>IF(IF(HI26&lt;&gt;"",IF(MAX(COUNTIF($HI$6:$HI$89,$HI$6:$HI$89))&gt;1,"x",""),"")&lt;&gt;"",HI26+1,"")</f>
        <v/>
      </c>
      <c r="HK26" s="52" t="str">
        <f>IF(HI26&lt;&gt;"",IF($G26="3",IF(GH26&lt;&gt;"",IF(AND(HI26&lt;=10,GH26&gt;=$HH$92),HLOOKUP(HI26,Points_Table_Modified,IF(HM26&gt;=6,8,HM26+2),FALSE),0),""),IF(GH26&lt;&gt;"",IF(AND(HI26&lt;=10,GH26&gt;=$HH$92),HLOOKUP(HI26,Points_Table,IF(HM26&gt;=6,8,HM26+2),FALSE),0),"")),"")</f>
        <v/>
      </c>
      <c r="HL26" s="53" t="str">
        <f>IF(HJ26&lt;&gt;"",AVERAGE(IF(AND($G26="3",HJ26&lt;&gt;""),HLOOKUP(HJ26,Points_Table_Modified,IF(HM26&gt;=6,8,HM26+2),FALSE),IF(HJ26&lt;&gt;"",HLOOKUP(HJ26,Points_Table,IF(HM26&gt;=6,8,HM26+2),FALSE),"")),HK26),HK26)</f>
        <v/>
      </c>
      <c r="HM26" s="57">
        <f>VLOOKUP($G26,Entries_D_Event,9,FALSE)</f>
        <v>0</v>
      </c>
      <c r="HN26" s="52" t="str">
        <f>CONCATENATE(HI26,HD26,GY26,GT26,GO26,GJ26)</f>
        <v/>
      </c>
      <c r="HO26" s="118" t="str">
        <f>IF(HN26&lt;&gt;"",IF(AND($G26="3",GH26&lt;&gt;""),10,IF(GH26&lt;&gt;"",5,"")),"")</f>
        <v/>
      </c>
      <c r="HP26" s="118">
        <f>_xlfn.NUMBERVALUE(IF(HN26&lt;&gt;"",CONCATENATE(HL26,HG26,HB26,GW26,GR26,GM26),""))</f>
        <v>0</v>
      </c>
      <c r="HQ26" s="56">
        <f>IFERROR(HO26+HP26,0)</f>
        <v>0</v>
      </c>
      <c r="HR26" s="90"/>
      <c r="HS26" s="52" t="str">
        <f>IF(AND($G26="1",HR26&lt;&gt;""),HR26,"")</f>
        <v/>
      </c>
      <c r="HT26" s="52" t="str">
        <f>IF(AND(HR26&lt;&gt;"",$G26="1"),_xlfn.RANK.EQ(HR26,$HS$6:$HS$89),"")</f>
        <v/>
      </c>
      <c r="HU26" s="52" t="str">
        <f>IF(IF(HT26&lt;&gt;"",IF(MAX(COUNTIF($HT$6:$HT$89,$HT$6:$HT$89))&gt;1,"x",""),"")&lt;&gt;"",HT26+1,"")</f>
        <v/>
      </c>
      <c r="HV26" s="52" t="str">
        <f>IF(HT26&lt;&gt;"",IF($G26="3",IF(HR26&lt;&gt;"",IF(AND(HT26&lt;=10,HR26&gt;=$HS$92),HLOOKUP(HT26,Points_Table_Modified,IF(IW26&gt;=6,8,IW26+2),FALSE),0),""),IF(HR26&lt;&gt;"",IF(AND(HT26&lt;=10,HR26&gt;=$HS$92),HLOOKUP(HT26,Points_Table,IF(IW26&gt;=6,8,IW26+2),FALSE),0),"")),"")</f>
        <v/>
      </c>
      <c r="HW26" s="53" t="str">
        <f>IF(HU26&lt;&gt;"",AVERAGE(IF(AND($G26="3",HU26&lt;&gt;""),HLOOKUP(HU26,Points_Table_Modified,IF(IW26&gt;=6,8,IW26+2),FALSE),IF(HU26&lt;&gt;"",HLOOKUP(HU26,Points_Table,IF(IW26&gt;=6,8,IW26+2),FALSE),"")),HV26),HV26)</f>
        <v/>
      </c>
      <c r="HX26" s="51" t="str">
        <f>IF(AND($G26="2",HR26&lt;&gt;""),HR26,"")</f>
        <v/>
      </c>
      <c r="HY26" s="52" t="str">
        <f>IF(AND(HR26&lt;&gt;"",$G26="2"),_xlfn.RANK.EQ(HR26,$HX$6:$HX$89),"")</f>
        <v/>
      </c>
      <c r="HZ26" s="52" t="str">
        <f>IF(IF(HY26&lt;&gt;"",IF(MAX(COUNTIF($HY$6:$HY$89,$HY$6:$HY$89))&gt;1,"x",""),"")&lt;&gt;"",HY26+1,"")</f>
        <v/>
      </c>
      <c r="IA26" s="54" t="str">
        <f>IF(HY26&lt;&gt;"",IF($G26="3",IF(HR26&lt;&gt;"",IF(AND(HY26&lt;=10,HR26&gt;=$HX$92),HLOOKUP(HY26,Points_Table_Modified,IF(IW26&gt;=6,8,IW26+2),FALSE),0),""),IF(HR26&lt;&gt;"",IF(AND(HY26&lt;=10,HR26&gt;=$HX$92),HLOOKUP(HY26,Points_Table,IF(IW26&gt;=6,8,IW26+2),FALSE),0),"")),"")</f>
        <v/>
      </c>
      <c r="IB26" s="53" t="str">
        <f>IF(HZ26&lt;&gt;"",AVERAGE(IF(AND($G26="3",HZ26&lt;&gt;""),HLOOKUP(HZ26,Points_Table_Modified,IF(IW26&gt;=6,8,IW26+2),FALSE),IF(HZ26&lt;&gt;"",HLOOKUP(HZ26,Points_Table,IF(IW26&gt;=6,8,IW26+2),FALSE),"")),IA26),IA26)</f>
        <v/>
      </c>
      <c r="IC26" s="51" t="str">
        <f>IF(AND($G26="3",HR26&lt;&gt;""),HR26,"")</f>
        <v/>
      </c>
      <c r="ID26" s="52" t="str">
        <f>IF(AND(HR26&lt;&gt;"",$G26="3"),_xlfn.RANK.EQ(HR26,$IC$6:$IC$89),"")</f>
        <v/>
      </c>
      <c r="IE26" s="52" t="str">
        <f>IF(IF(ID26&lt;&gt;"",IF(MAX(COUNTIF($ID$6:$ID$89,$ID$6:$ID$89))&gt;1,"x",""),"")&lt;&gt;"",ID26+1,"")</f>
        <v/>
      </c>
      <c r="IF26" s="52" t="str">
        <f>IF(ID26&lt;&gt;"",IF($G26="3",IF(HR26&lt;&gt;"",IF(AND(ID26&lt;=20,HR26&gt;=$IC$92),HLOOKUP(ID26,Points_Table_Modified,IF(IW26&gt;=6,8,IW26+2),FALSE),0),""),IF(HR26&lt;&gt;"",IF(AND(ID26&lt;=10,HR26&gt;=$IC$92),HLOOKUP(ID26,Points_Table,IF(IW26&gt;=6,8,IW26+2),FALSE),0),"")),"")</f>
        <v/>
      </c>
      <c r="IG26" s="53" t="str">
        <f>IF(IE26&lt;&gt;"",AVERAGE(IF(AND($G26="3",IE26&lt;&gt;""),HLOOKUP(IE26,Points_Table_Modified,IF(IW26&gt;=6,8,IW26+2),FALSE),IF(IE26&lt;&gt;"",HLOOKUP(IE26,Points_Table,IF(IW26&gt;=6,8,IW26+2),FALSE),"")),IF26),IF26)</f>
        <v/>
      </c>
      <c r="IH26" s="51" t="str">
        <f>IF(AND($G26="4",HR26&lt;&gt;""),HR26,"")</f>
        <v/>
      </c>
      <c r="II26" s="52" t="str">
        <f>IF(AND(HR26&lt;&gt;"",G26="4"),_xlfn.RANK.EQ(HR26,$IH$6:$IH$89),"")</f>
        <v/>
      </c>
      <c r="IJ26" s="52" t="str">
        <f>IF(IF(II26&lt;&gt;"",IF(MAX(COUNTIF($II$6:$II$89,$II$6:$II$89))&gt;1,"x",""),"")&lt;&gt;"",II26+1,"")</f>
        <v/>
      </c>
      <c r="IK26" s="52" t="str">
        <f>IF(II26&lt;&gt;"",IF($G26="3",IF(HR26&lt;&gt;"",IF(AND(II26&lt;=10,HR26&gt;=$IH$92),HLOOKUP(II26,Points_Table_Modified,IF(IW26&gt;=6,8,IW26+2),FALSE),0),""),IF(HR26&lt;&gt;"",IF(AND(II26&lt;=10,HR26&gt;=$IH$92),HLOOKUP(II26,Points_Table,IF(IW26&gt;=6,8,IW26+2),FALSE),0),"")),"")</f>
        <v/>
      </c>
      <c r="IL26" s="53" t="str">
        <f>IF(IJ26&lt;&gt;"",AVERAGE(IF(AND($G26="3",IJ26&lt;&gt;""),HLOOKUP(IJ26,Points_Table_Modified,IF(IW26&gt;=6,8,IW26+2),FALSE),IF(IJ26&lt;&gt;"",HLOOKUP(IJ26,Points_Table,IF(IW26&gt;=6,8,IW26+2),FALSE),"")),IK26),IK26)</f>
        <v/>
      </c>
      <c r="IM26" s="51" t="str">
        <f>IF(AND($G26="5",HR26&lt;&gt;""),HR26,"")</f>
        <v/>
      </c>
      <c r="IN26" s="52" t="str">
        <f>IF(AND(HR26&lt;&gt;"",$G26="5"),_xlfn.RANK.EQ(HR26,$IM$6:$IM$89),"")</f>
        <v/>
      </c>
      <c r="IO26" s="52" t="str">
        <f>IF(IF(IN26&lt;&gt;"",IF(MAX(COUNTIF($IN$6:$IN$89,$IN$6:$IN$89))&gt;1,"x",""),"")&lt;&gt;"",IN26+1,"")</f>
        <v/>
      </c>
      <c r="IP26" s="52" t="str">
        <f>IF(IN26&lt;&gt;"",IF($G26="3",IF(HR26&lt;&gt;"",IF(AND(IN26&lt;=10,HR26&gt;=$IM$92),HLOOKUP(IN26,Points_Table_Modified,IF(IW26&gt;=6,8,IW26+2),FALSE),0),""),IF(HR26&lt;&gt;"",IF(AND(IN26&lt;=10,HR26&gt;=$IM$92),HLOOKUP(IN26,Points_Table,IF(IW26&gt;=6,8,IW26+2),FALSE),0),"")),"")</f>
        <v/>
      </c>
      <c r="IQ26" s="53" t="str">
        <f>IF(IO26&lt;&gt;"",AVERAGE(IF(AND($G26="3",IO26&lt;&gt;""),HLOOKUP(IO26,Points_Table_Modified,IF(IW26&gt;=6,8,IW26+2),FALSE),IF(IO26&lt;&gt;"",HLOOKUP(IO26,Points_Table,IF(IW26&gt;=6,8,IW26+2),FALSE),"")),IP26),IP26)</f>
        <v/>
      </c>
      <c r="IR26" s="51" t="str">
        <f>IF(AND($G26="6",HR26&lt;&gt;""),HR26,"")</f>
        <v/>
      </c>
      <c r="IS26" s="52" t="str">
        <f>IF(AND(HR26&lt;&gt;"",$G26="6"),_xlfn.RANK.EQ(HR26,$IR$6:$IR$89),"")</f>
        <v/>
      </c>
      <c r="IT26" s="52" t="str">
        <f>IF(IF(IS26&lt;&gt;"",IF(MAX(COUNTIF($IS$6:$IS$89,$IS$6:$IS$89))&gt;1,"x",""),"")&lt;&gt;"",IS26+1,"")</f>
        <v/>
      </c>
      <c r="IU26" s="52" t="str">
        <f>IF(IS26&lt;&gt;"",IF($G26="3",IF(HR26&lt;&gt;"",IF(AND(IS26&lt;=10,HR26&gt;=$IR$92),HLOOKUP(IS26,Points_Table_Modified,IF(IW26&gt;=6,8,IW26+2),FALSE),0),""),IF(HR26&lt;&gt;"",IF(AND(IS26&lt;=10,HR26&gt;=$IR$92),HLOOKUP(IS26,Points_Table,IF(IW26&gt;=6,8,IW26+2),FALSE),0),"")),"")</f>
        <v/>
      </c>
      <c r="IV26" s="53" t="str">
        <f>IF(IT26&lt;&gt;"",AVERAGE(IF(AND($G26="3",IT26&lt;&gt;""),HLOOKUP(IT26,Points_Table_Modified,IF(IW26&gt;=6,8,IW26+2),FALSE),IF(IT26&lt;&gt;"",HLOOKUP(IT26,Points_Table,IF(IW26&gt;=6,8,IW26+2),FALSE),"")),IU26),IU26)</f>
        <v/>
      </c>
      <c r="IW26" s="57">
        <f>VLOOKUP($G26,Entries_D_Event,10,FALSE)</f>
        <v>0</v>
      </c>
      <c r="IX26" s="52" t="str">
        <f>CONCATENATE(IS26,IN26,II26,ID26,HY26,HT26)</f>
        <v/>
      </c>
      <c r="IY26" s="118" t="str">
        <f>IF(IX26&lt;&gt;"",IF(AND($G26="3",HR26&lt;&gt;""),10,IF(HR26&lt;&gt;"",5,"")),"")</f>
        <v/>
      </c>
      <c r="IZ26" s="118">
        <f>_xlfn.NUMBERVALUE(IF(IX26&lt;&gt;"",CONCATENATE(IV26,IQ26,IL26,IG26,IB26,HW26),""))</f>
        <v>0</v>
      </c>
      <c r="JA26" s="56">
        <f>IFERROR(IY26+IZ26,0)</f>
        <v>0</v>
      </c>
      <c r="JB26" s="90"/>
      <c r="JC26" s="52" t="str">
        <f>IF(AND($G26="1",JB26&lt;&gt;""),JB26,"")</f>
        <v/>
      </c>
      <c r="JD26" s="52" t="str">
        <f>IF(AND(JB26&lt;&gt;"",$G26="1"),_xlfn.RANK.EQ(JB26,$JC$6:$JC$89),"")</f>
        <v/>
      </c>
      <c r="JE26" s="52" t="str">
        <f>IF(IF(JD26&lt;&gt;"",IF(MAX(COUNTIF($JD$6:$JD$89,$JD$6:$JD$89))&gt;1,"x",""),"")&lt;&gt;"",JD26+1,"")</f>
        <v/>
      </c>
      <c r="JF26" s="52" t="str">
        <f>IF(JD26&lt;&gt;"",IF($G26="3",IF(JB26&lt;&gt;"",IF(AND(JD26&lt;=10,JB26&gt;=$JC$92),HLOOKUP(JD26,Points_Table_Modified,IF(KG26&gt;=6,8,KG26+2),FALSE),0),""),IF(JB26&lt;&gt;"",IF(AND(JD26&lt;=10,JB26&gt;=$JC$92),HLOOKUP(JD26,Points_Table,IF(KG26&gt;=6,8,KG26+2),FALSE),0),"")),"")</f>
        <v/>
      </c>
      <c r="JG26" s="53" t="str">
        <f>IF(JE26&lt;&gt;"",AVERAGE(IF(AND($G26="3",JE26&lt;&gt;""),HLOOKUP(JE26,Points_Table_Modified,IF(KG26&gt;=6,8,KG26+2),FALSE),IF(JE26&lt;&gt;"",HLOOKUP(JE26,Points_Table,IF(KG26&gt;=6,8,KG26+2),FALSE),"")),JF26),JF26)</f>
        <v/>
      </c>
      <c r="JH26" s="51" t="str">
        <f>IF(AND($G26="2",JB26&lt;&gt;""),JB26,"")</f>
        <v/>
      </c>
      <c r="JI26" s="52" t="str">
        <f>IF(AND(JB26&lt;&gt;"",$G26="2"),_xlfn.RANK.EQ(JB26,$JH$6:$JH$89),"")</f>
        <v/>
      </c>
      <c r="JJ26" s="52" t="str">
        <f>IF(IF(JI26&lt;&gt;"",IF(MAX(COUNTIF($JI$6:$JI$89,$JI$6:$JI$89))&gt;1,"x",""),"")&lt;&gt;"",JI26+1,"")</f>
        <v/>
      </c>
      <c r="JK26" s="54" t="str">
        <f>IF(JI26&lt;&gt;"",IF($G26="3",IF(JB26&lt;&gt;"",IF(AND(JI26&lt;=10,JB26&gt;=$JH$92),HLOOKUP(JI26,Points_Table_Modified,IF(KG26&gt;=6,8,KG26+2),FALSE),0),""),IF(JB26&lt;&gt;"",IF(AND(JI26&lt;=10,JB26&gt;=$JH$92),HLOOKUP(JI26,Points_Table,IF(KG26&gt;=6,8,KG26+2),FALSE),0),"")),"")</f>
        <v/>
      </c>
      <c r="JL26" s="53" t="str">
        <f>IF(JJ26&lt;&gt;"",AVERAGE(IF(AND($G26="3",JJ26&lt;&gt;""),HLOOKUP(JJ26,Points_Table_Modified,IF(KG26&gt;=6,8,KG26+2),FALSE),IF(JJ26&lt;&gt;"",HLOOKUP(JJ26,Points_Table,IF(KG26&gt;=6,8,KG26+2),FALSE),"")),JK26),JK26)</f>
        <v/>
      </c>
      <c r="JM26" s="51" t="str">
        <f>IF(AND($G26="3",JB26&lt;&gt;""),JB26,"")</f>
        <v/>
      </c>
      <c r="JN26" s="52" t="str">
        <f>IF(AND(JB26&lt;&gt;"",$G26="3"),_xlfn.RANK.EQ(JB26,$JM$6:$JM$89),"")</f>
        <v/>
      </c>
      <c r="JO26" s="52" t="str">
        <f>IF(IF(JN26&lt;&gt;"",IF(MAX(COUNTIF($JN$6:$JN$89,$JN$6:$JN$89))&gt;1,"x",""),"")&lt;&gt;"",JN26+1,"")</f>
        <v/>
      </c>
      <c r="JP26" s="52" t="str">
        <f>IF(JN26&lt;&gt;"",IF($G26="3",IF(JB26&lt;&gt;"",IF(AND(JN26&lt;=20,JB26&gt;=$JM$92),HLOOKUP(JN26,Points_Table_Modified,IF(KG26&gt;=6,8,KG26+2),FALSE),0),""),IF(JB26&lt;&gt;"",IF(AND(JN26&lt;=10,JB26&gt;=$JM$92),HLOOKUP(JN26,Points_Table,IF(KG26&gt;=6,8,KG26+2),FALSE),0),"")),"")</f>
        <v/>
      </c>
      <c r="JQ26" s="53" t="str">
        <f>IF(JO26&lt;&gt;"",AVERAGE(IF(AND($G26="3",JO26&lt;&gt;""),HLOOKUP(JO26,Points_Table_Modified,IF(KG26&gt;=6,8,KG26+2),FALSE),IF(JO26&lt;&gt;"",HLOOKUP(JO26,Points_Table,IF(KG26&gt;=6,8,KG26+2),FALSE),"")),JP26),JP26)</f>
        <v/>
      </c>
      <c r="JR26" s="51" t="str">
        <f>IF(AND($G26="4",JB26&lt;&gt;""),JB26,"")</f>
        <v/>
      </c>
      <c r="JS26" s="52" t="str">
        <f>IF(AND(JB26&lt;&gt;"",G26="4"),_xlfn.RANK.EQ(JB26,$JR$6:$JR$89),"")</f>
        <v/>
      </c>
      <c r="JT26" s="52" t="str">
        <f>IF(IF(JS26&lt;&gt;"",IF(MAX(COUNTIF($JS$6:$JS$89,$JS$6:$JS$89))&gt;1,"x",""),"")&lt;&gt;"",JS26+1,"")</f>
        <v/>
      </c>
      <c r="JU26" s="52" t="str">
        <f>IF(JS26&lt;&gt;"",IF($G26="3",IF(JB26&lt;&gt;"",IF(AND(JS26&lt;=10,JB26&gt;=$JR$92),HLOOKUP(JS26,Points_Table_Modified,IF(KG26&gt;=6,8,KG26+2),FALSE),0),""),IF(JB26&lt;&gt;"",IF(AND(JS26&lt;=10,JB26&gt;=$JR$92),HLOOKUP(JS26,Points_Table,IF(KG26&gt;=6,8,KG26+2),FALSE),0),"")),"")</f>
        <v/>
      </c>
      <c r="JV26" s="53" t="str">
        <f>IF(JT26&lt;&gt;"",AVERAGE(IF(AND($G26="3",JT26&lt;&gt;""),HLOOKUP(JT26,Points_Table_Modified,IF(KG26&gt;=6,8,KG26+2),FALSE),IF(JT26&lt;&gt;"",HLOOKUP(JT26,Points_Table,IF(KG26&gt;=6,8,KG26+2),FALSE),"")),JU26),JU26)</f>
        <v/>
      </c>
      <c r="JW26" s="51" t="str">
        <f>IF(AND($G26="5",JB26&lt;&gt;""),JB26,"")</f>
        <v/>
      </c>
      <c r="JX26" s="52" t="str">
        <f>IF(AND(JB26&lt;&gt;"",$G26="5"),_xlfn.RANK.EQ(JB26,$JW$6:$JW$89),"")</f>
        <v/>
      </c>
      <c r="JY26" s="52" t="str">
        <f>IF(IF(JX26&lt;&gt;"",IF(MAX(COUNTIF($JX$6:$JX$89,$JX$6:$JX$89))&gt;1,"x",""),"")&lt;&gt;"",JX26+1,"")</f>
        <v/>
      </c>
      <c r="JZ26" s="52" t="str">
        <f>IF(JX26&lt;&gt;"",IF($G26="3",IF(JB26&lt;&gt;"",IF(AND(JX26&lt;=10,JB26&gt;=$JW$92),HLOOKUP(JX26,Points_Table_Modified,IF(KG26&gt;=6,8,KG26+2),FALSE),0),""),IF(JB26&lt;&gt;"",IF(AND(JX26&lt;=10,JB26&gt;=$JW$92),HLOOKUP(JX26,Points_Table,IF(KG26&gt;=6,8,KG26+2),FALSE),0),"")),"")</f>
        <v/>
      </c>
      <c r="KA26" s="53" t="str">
        <f>IF(JY26&lt;&gt;"",AVERAGE(IF(AND($G26="3",JY26&lt;&gt;""),HLOOKUP(JY26,Points_Table_Modified,IF(KG26&gt;=6,8,KG26+2),FALSE),IF(JY26&lt;&gt;"",HLOOKUP(JY26,Points_Table,IF(KG26&gt;=6,8,KG26+2),FALSE),"")),JZ26),JZ26)</f>
        <v/>
      </c>
      <c r="KB26" s="51" t="str">
        <f>IF(AND($G26="6",JB26&lt;&gt;""),JB26,"")</f>
        <v/>
      </c>
      <c r="KC26" s="52" t="str">
        <f>IF(AND(JB26&lt;&gt;"",$G26="6"),_xlfn.RANK.EQ(JB26,$KB$6:$KB$89),"")</f>
        <v/>
      </c>
      <c r="KD26" s="52" t="str">
        <f>IF(IF(KC26&lt;&gt;"",IF(MAX(COUNTIF($KC$6:$KC$89,$KC$6:$KC$89))&gt;1,"x",""),"")&lt;&gt;"",KC26+1,"")</f>
        <v/>
      </c>
      <c r="KE26" s="52" t="str">
        <f>IF(KC26&lt;&gt;"",IF($G26="3",IF(JB26&lt;&gt;"",IF(AND(KC26&lt;=10,JB26&gt;=$KB$92),HLOOKUP(KC26,Points_Table_Modified,IF(KG26&gt;=6,8,KG26+2),FALSE),0),""),IF(JB26&lt;&gt;"",IF(AND(KC26&lt;=10,JB26&gt;=$KB$92),HLOOKUP(KC26,Points_Table,IF(KG26&gt;=6,8,KG26+2),FALSE),0),"")),"")</f>
        <v/>
      </c>
      <c r="KF26" s="53" t="str">
        <f>IF(KD26&lt;&gt;"",AVERAGE(IF(AND($G26="3",KD26&lt;&gt;""),HLOOKUP(KD26,Points_Table_Modified,IF(KG26&gt;=6,8,KG26+2),FALSE),IF(KD26&lt;&gt;"",HLOOKUP(KD26,Points_Table,IF(KG26&gt;=6,8,KG26+2),FALSE),"")),KE26),KE26)</f>
        <v/>
      </c>
      <c r="KG26" s="57">
        <f>VLOOKUP($G26,Entries_D_Event,11,FALSE)</f>
        <v>0</v>
      </c>
      <c r="KH26" s="52" t="str">
        <f>CONCATENATE(KC26,JX26,JS26,JN26,JI26,JD26)</f>
        <v/>
      </c>
      <c r="KI26" s="118" t="str">
        <f>IF(KH26&lt;&gt;"",IF(AND($G26="3",JB26&lt;&gt;""),10,IF(JB26&lt;&gt;"",5,"")),"")</f>
        <v/>
      </c>
      <c r="KJ26" s="118">
        <f>_xlfn.NUMBERVALUE(IF(KH26&lt;&gt;"",CONCATENATE(KF26,KA26,JV26,JQ26,JL26,JG26),""))</f>
        <v>0</v>
      </c>
      <c r="KK26" s="56">
        <f>IFERROR(KI26+KJ26,0)</f>
        <v>0</v>
      </c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</row>
    <row r="27" spans="1:358" s="1" customFormat="1" x14ac:dyDescent="0.25">
      <c r="A27" s="35"/>
      <c r="B27" s="45">
        <v>22</v>
      </c>
      <c r="C27" s="46" t="s">
        <v>118</v>
      </c>
      <c r="D27" s="47" t="s">
        <v>162</v>
      </c>
      <c r="E27" s="50">
        <v>5703</v>
      </c>
      <c r="F27" s="109">
        <v>314</v>
      </c>
      <c r="G27" s="49" t="s">
        <v>55</v>
      </c>
      <c r="H27" s="50" t="str">
        <f>VLOOKUP($G27,Class_Description,2)</f>
        <v>Modified</v>
      </c>
      <c r="I27" s="187">
        <f>AS27+CC27+DM27+EW27+GG27+HQ27+JA27+KK27</f>
        <v>120</v>
      </c>
      <c r="J27" s="116">
        <v>332</v>
      </c>
      <c r="K27" s="102" t="str">
        <f>IF(AND(J27&lt;&gt;"",$G27="1"),J27,"")</f>
        <v/>
      </c>
      <c r="L27" s="103" t="str">
        <f>IF(AND(J27&lt;&gt;"",$G27="1"),_xlfn.RANK.EQ(J27,$K$6:$K$89),"")</f>
        <v/>
      </c>
      <c r="M27" s="103" t="str">
        <f>IF(G27="6",IF(IF(L27&lt;&gt;"",IF(MAX(COUNTIF($L$6:$L$89,$L$6:$L$89))&gt;1,"x",""),"")&lt;&gt;"",L27+1,""),IF(K27=0,"",IF(IF(L27&lt;&gt;"",IF(MAX(COUNTIF($L$6:$L$89,$L$6:$L$89))&gt;1,"x",""),"")&lt;&gt;"",L27+1,"")))</f>
        <v/>
      </c>
      <c r="N27" s="103" t="str">
        <f>IF(L27&lt;&gt;"",IF($G27="3",IF(AND(L27&lt;=20,J27&gt;=$K$92),HLOOKUP(L27,Points_Table_Modified,IF(AO27&gt;=6,8,AO27+2),FALSE),0),IF(AND(L27&lt;=10,J27&gt;=$K$92),HLOOKUP(L27,Points_Table,IF(AO27&gt;=6,8,AO27+2),FALSE),0)),"")</f>
        <v/>
      </c>
      <c r="O27" s="103" t="str">
        <f>IF(M27&lt;&gt;"",AVERAGE(IF(AND($G27="3",M27&lt;&gt;""),HLOOKUP(M27,Points_Table_Modified,IF(AO27&gt;=6,8,AO27+2),FALSE),IF(M27&lt;&gt;"",HLOOKUP(M27,Points_Table,IF(AO27&gt;=6,8,AO27+2),FALSE),"")),N27),N27)</f>
        <v/>
      </c>
      <c r="P27" s="102" t="str">
        <f>IF(AND(J27&lt;&gt;"",$G27="2"),J27,"")</f>
        <v/>
      </c>
      <c r="Q27" s="103" t="str">
        <f>IF(AND(J27&lt;&gt;"",$G27="2"),_xlfn.RANK.EQ(J27,$P$6:$P$89),"")</f>
        <v/>
      </c>
      <c r="R27" s="103" t="str">
        <f>IF(G27="6",IF(IF(Q27&lt;&gt;"",IF(MAX(COUNTIF($Q$6:$Q$89,$Q$6:$Q$89))&gt;1,"x",""),"")&lt;&gt;"",Q27+1,""),IF(P27=0,"",IF(IF(Q27&lt;&gt;"",IF(MAX(COUNTIF($Q$6:$Q$89,$Q$6:$Q$89))&gt;1,"x",""),"")&lt;&gt;"",Q27+1,"")))</f>
        <v/>
      </c>
      <c r="S27" s="103" t="str">
        <f>IF(Q27&lt;&gt;"",IF($G27="3",IF(J27&lt;&gt;"",IF(AND(Q27&lt;=10,J27&gt;=$P$92),HLOOKUP(Q27,Points_Table_Modified,IF(AO27&gt;=6,8,AO27+2),FALSE),0),""),IF(J27&lt;&gt;"",IF(AND(Q27&lt;=10,J27&gt;=$P$92),HLOOKUP(Q27,Points_Table,IF(AO27&gt;=6,8,AO27+2),FALSE),0),"")),"")</f>
        <v/>
      </c>
      <c r="T27" s="103" t="str">
        <f>IF(R27&lt;&gt;"",AVERAGE(IF(AND($G27="3",R27&lt;&gt;""),HLOOKUP(R27,Points_Table_Modified,IF(AO27&gt;=6,8,AO27+2),FALSE),IF(R27&lt;&gt;"",HLOOKUP(R27,Points_Table,IF(AO27&gt;=6,8,AO27+2),FALSE),"")),S27),S27)</f>
        <v/>
      </c>
      <c r="U27" s="102">
        <f>IF(AND(J27&lt;&gt;"",$G27="3"),J27,"")</f>
        <v>332</v>
      </c>
      <c r="V27" s="103">
        <f>IF(AND(J27&lt;&gt;"",$G27="3"),_xlfn.RANK.EQ(J27,$U$6:$U$89),"")</f>
        <v>10</v>
      </c>
      <c r="W27" s="103" t="str">
        <f>IF(G27="6",IF(IF(V27&lt;&gt;"",IF(MAX(COUNTIF($V$6:$V$89,$V$6:$V$89))&gt;1,"x",""),"")&lt;&gt;"",V27+1,""),IF(U27=0,"",IF(IF(V27&lt;&gt;"",IF(MAX(COUNTIF($V$6:$V$89,$V$6:$V$89))&gt;1,"x",""),"")&lt;&gt;"",V27+1,"")))</f>
        <v/>
      </c>
      <c r="X27" s="103">
        <f>IF(V27&lt;&gt;"",IF($G27="3",IF(J27&lt;&gt;"",IF(AND(V27&lt;=20,J27&gt;=$U$92),HLOOKUP(V27,Points_Table_Modified,IF(AO27&gt;=6,8,AO27+2),FALSE),0),""),IF(J27&lt;&gt;"",IF(AND(V27&lt;=10,$J27&gt;=$U$92),HLOOKUP(V27,Points_Table,IF(AO27&gt;=6,8,AO27+2),FALSE),0),"")),"")</f>
        <v>18</v>
      </c>
      <c r="Y27" s="103">
        <f>IF(W27&lt;&gt;"",AVERAGE(IF(AND($G27="3",W27&lt;&gt;""),HLOOKUP(W27,Points_Table_Modified,IF(AO27&gt;=6,8,AO27+2),FALSE),IF(W27&lt;&gt;"",HLOOKUP(W27,Points_Table,IF(AO27&gt;=6,8,AO27+2),FALSE),"")),X27),X27)</f>
        <v>18</v>
      </c>
      <c r="Z27" s="102" t="str">
        <f>IF(AND(J27&lt;&gt;"",$G27="4"),J27,"")</f>
        <v/>
      </c>
      <c r="AA27" s="103" t="str">
        <f>IF(AND($J27&lt;&gt;"",G27="4"),_xlfn.RANK.EQ(J27,$Z$6:$Z$89),"")</f>
        <v/>
      </c>
      <c r="AB27" s="103" t="str">
        <f>IF($G27="6",IF(IF(AA27&lt;&gt;"",IF(MAX(COUNTIF($AA$6:$AA$89,$AA$6:$AA$89))&gt;1,"x",""),"")&lt;&gt;"",AA27+1,""),IF(Z27=0,"",IF(IF(AA27&lt;&gt;"",IF(MAX(COUNTIF($AA$6:$AA$89,$AA$6:$AA$89))&gt;1,"x",""),"")&lt;&gt;"",AA27+1,"")))</f>
        <v/>
      </c>
      <c r="AC27" s="103" t="str">
        <f>IF(AA27&lt;&gt;"",IF($G27="3",IF(J27&lt;&gt;"",IF(AND(AA27&lt;=10,J27&gt;=$Z$92),HLOOKUP(AA27,Points_Table_Modified,IF(AO27&gt;=6,8,AO27+2),FALSE),0),""),IF(J27&lt;&gt;"",IF(AND(AA27&lt;=10,J27&gt;=$Z$92),HLOOKUP(AA27,Points_Table,IF(AO27&gt;=6,8,AO27+2),FALSE),0),"")),"")</f>
        <v/>
      </c>
      <c r="AD27" s="103" t="str">
        <f>IF(AB27&lt;&gt;"",AVERAGE(IF(AND($G27="3",AB27&lt;&gt;""),HLOOKUP(AB27,Points_Table_Modified,IF(AO27&gt;=6,8,AO27+2),FALSE),IF(AB27&lt;&gt;"",HLOOKUP(AB27,Points_Table,IF(AO27&gt;=6,8,AO27+2),FALSE),"")),AC27),AC27)</f>
        <v/>
      </c>
      <c r="AE27" s="102" t="str">
        <f>IF(AND(J27&lt;&gt;"",$G27="5"),J27,"")</f>
        <v/>
      </c>
      <c r="AF27" s="103" t="str">
        <f>IF(AND(J27&lt;&gt;"",$G27="5"),_xlfn.RANK.EQ(J27,$AE$6:$AE$89),"")</f>
        <v/>
      </c>
      <c r="AG27" s="103" t="str">
        <f>IF($G27="6",IF(IF(AF27&lt;&gt;"",IF(MAX(COUNTIF($AF$6:$AF$89,$AF$6:$AF$89))&gt;1,"x",""),"")&lt;&gt;"",AF27+1,""),IF(AE27=0,"",IF(IF(AF27&lt;&gt;"",IF(MAX(COUNTIF($AF$6:$AF$89,$AF$6:$AF$89))&gt;1,"x",""),"")&lt;&gt;"",AF27+1,"")))</f>
        <v/>
      </c>
      <c r="AH27" s="103" t="str">
        <f>IF(AF27&lt;&gt;"",IF($G27="3",IF(J27&lt;&gt;"",IF(AND(AF27&lt;=10,J27&gt;=$AE$92),HLOOKUP(AF27,Points_Table_Modified,IF(AO27&gt;=6,8,AO27+2),FALSE),0),""),IF(J27&lt;&gt;"",IF(AND(AF27&lt;=10,J27&gt;=$AE$92),HLOOKUP(AF27,Points_Table,IF(AO27&gt;=6,8,AO27+2),FALSE),0),"")),"")</f>
        <v/>
      </c>
      <c r="AI27" s="103" t="str">
        <f>IF(AG27&lt;&gt;"",AVERAGE(IF(AND($G27="3",AG27&lt;&gt;""),HLOOKUP(AG27,Points_Table_Modified,IF(AO27&gt;=6,8,AO27+2),FALSE),IF(AG27&lt;&gt;"",HLOOKUP(AG27,Points_Table,IF(AO27&gt;=6,8,AO27+2),FALSE),"")),AH27),AH27)</f>
        <v/>
      </c>
      <c r="AJ27" s="102" t="str">
        <f>IF(AND(J27&lt;&gt;"",$G27="6"),J27,"")</f>
        <v/>
      </c>
      <c r="AK27" s="103" t="str">
        <f>IF(AND(J27&lt;&gt;"",$G27="6"),_xlfn.RANK.EQ(J27,$AJ$6:$AJ$89),"")</f>
        <v/>
      </c>
      <c r="AL27" s="103" t="str">
        <f>IF(G27="6",IF(IF(AK27&lt;&gt;"",IF(MAX(COUNTIF($AK$6:$AK$89,$AK$6:$AK$89))&gt;1,"x",""),"")&lt;&gt;"",AK27+1,""),IF(AJ27=0,"",IF(IF(AK27&lt;&gt;"",IF(MAX(COUNTIF($AK$6:$AK$89,$AK$6:$AK$89))&gt;1,"x",""),"")&lt;&gt;"",AK27+1,"")))</f>
        <v/>
      </c>
      <c r="AM27" s="103" t="str">
        <f>IF(AK27&lt;&gt;"",IF($G27="3",IF(J27&lt;&gt;"",IF(AND(AK27&lt;=10,J27&gt;=$AJ$92),HLOOKUP(AK27,Points_Table_Modified,IF(AO27&gt;=6,8,AO27+2),FALSE),0),""),IF(J27&lt;&gt;"",IF(AND(AK27&lt;=10,J27&gt;=$AJ$92),HLOOKUP(AK27,Points_Table,IF(AO27&gt;=6,8,AO27+2),FALSE),0),"")),"")</f>
        <v/>
      </c>
      <c r="AN27" s="136" t="str">
        <f>IF(AL27&lt;&gt;"",AVERAGE(IF(AND($G27="3",AL27&lt;&gt;""),HLOOKUP(AL27,Points_Table_Modified,IF(AO27&gt;=6,8,AO27+2),FALSE),IF(AL27&lt;&gt;"",HLOOKUP(AL27,Points_Table,IF(AO27&gt;=6,8,AO27+2),FALSE),"")),AM27),AM27)</f>
        <v/>
      </c>
      <c r="AO27" s="55">
        <f>VLOOKUP($G27,Entries_D_Event,4,FALSE)</f>
        <v>10</v>
      </c>
      <c r="AP27" s="52" t="str">
        <f>CONCATENATE(AK27,AF27,AA27,V27,Q27,L27)</f>
        <v>10</v>
      </c>
      <c r="AQ27" s="118">
        <f>IF(AP27&lt;&gt;"",IF(AND($G27="3",J27&lt;&gt;""),10,IF(J27&lt;&gt;"",5,"")),"")</f>
        <v>10</v>
      </c>
      <c r="AR27" s="118">
        <f>_xlfn.NUMBERVALUE(IF(AP27&lt;&gt;"",CONCATENATE(AN27,AI27,AD27,Y27,T27,O27),""))</f>
        <v>18</v>
      </c>
      <c r="AS27" s="56">
        <f>IFERROR(AQ27+AR27,0)</f>
        <v>28</v>
      </c>
      <c r="AT27" s="90">
        <v>140</v>
      </c>
      <c r="AU27" s="54" t="str">
        <f>IF(AND(AT27&lt;&gt;"",$G27="1"),AT27,"")</f>
        <v/>
      </c>
      <c r="AV27" s="52" t="str">
        <f>IF(AND(AT27&lt;&gt;"",$G27="1"),_xlfn.RANK.EQ(AT27,$AU$6:$AU$89),"")</f>
        <v/>
      </c>
      <c r="AW27" s="52" t="str">
        <f>IF(IF(AV27&lt;&gt;"",IF(MAX(COUNTIF($AV$6:$AV$89,$AV$6:$AV$89))&gt;1,"x",""),"")&lt;&gt;"",AV27+1,"")</f>
        <v/>
      </c>
      <c r="AX27" s="52" t="str">
        <f>IF(AV27&lt;&gt;"",IF($G27="3",IF(AT27&lt;&gt;"",IF(AND(AV27&lt;=10,AT27&gt;=$AU$92),HLOOKUP(AV27,Points_Table_Modified,IF(BY27&gt;=6,8,BY27+2),FALSE),0),""),IF(AT27&lt;&gt;"",IF(AND(AV27&lt;=10,AT27&gt;=$AU$92),HLOOKUP(AV27,Points_Table,IF(BY27&gt;=6,8,BY27+2),FALSE),0),"")),"")</f>
        <v/>
      </c>
      <c r="AY27" s="53" t="str">
        <f>IF(AW27&lt;&gt;"",AVERAGE(IF(AND($G27="3",AW27&lt;&gt;""),HLOOKUP(AW27,Points_Table_Modified,IF(BY27&gt;=6,8,BY27+2),FALSE),IF(AW27&lt;&gt;"",HLOOKUP(AW27,Points_Table,IF(BY27&gt;=6,8,BY27+2),FALSE),"")),AX27),AX27)</f>
        <v/>
      </c>
      <c r="AZ27" s="51" t="str">
        <f>IF(AND($G27="2",AT27&lt;&gt;""),AT27,"")</f>
        <v/>
      </c>
      <c r="BA27" s="52" t="str">
        <f>IF(AND(AT27&lt;&gt;"",$G27="2"),_xlfn.RANK.EQ(AT27,$AZ$6:$AZ$89),"")</f>
        <v/>
      </c>
      <c r="BB27" s="52" t="str">
        <f>IF(IF(BA27&lt;&gt;"",IF(MAX(COUNTIF($BA$6:$BA$89,$BA$6:$BA$89))&gt;1,"x",""),"")&lt;&gt;"",BA27+1,"")</f>
        <v/>
      </c>
      <c r="BC27" s="54" t="str">
        <f>IF(BA27&lt;&gt;"",IF($G27="3",IF(AT27&lt;&gt;"",IF(AND(BA27&lt;=10,AT27&gt;=$AZ$92),HLOOKUP(BA27,Points_Table_Modified,IF(BY27&gt;=6,8,BY27+2),FALSE),0),""),IF(AT27&lt;&gt;"",IF(AND(BA27&lt;=10,AT27&gt;=$AZ$92),HLOOKUP(BA27,Points_Table,IF(BY27&gt;=6,8,BY27+2),FALSE),0),"")),"")</f>
        <v/>
      </c>
      <c r="BD27" s="53" t="str">
        <f>IF(BB27&lt;&gt;"",AVERAGE(IF(AND($G27="3",BB27&lt;&gt;""),HLOOKUP(BB27,Points_Table_Modified,IF(BY27&gt;=6,8,BY27+2),FALSE),IF(BB27&lt;&gt;"",HLOOKUP(BB27,Points_Table,IF(BY27&gt;=6,8,BY27+2),FALSE),"")),BC27),BC27)</f>
        <v/>
      </c>
      <c r="BE27" s="51">
        <f>IF(AND($G27="3",AT27&lt;&gt;""),AT27,"")</f>
        <v>140</v>
      </c>
      <c r="BF27" s="52">
        <f>IF(AND(AT27&lt;&gt;"",$G27="3"),_xlfn.RANK.EQ(AT27,$BE$6:$BE$89),"")</f>
        <v>10</v>
      </c>
      <c r="BG27" s="52" t="str">
        <f>IF(IF(BF27&lt;&gt;"",IF(MAX(COUNTIF($BF$6:$BF$89,$BF$6:$BF$89))&gt;1,"x",""),"")&lt;&gt;"",BF27+1,"")</f>
        <v/>
      </c>
      <c r="BH27" s="52">
        <f>IF(BF27&lt;&gt;"",IF($G27="3",IF(AT27&lt;&gt;"",IF(AND(BF27&lt;=20,AT27&gt;=$BE$92),HLOOKUP(BF27,Points_Table_Modified,IF(BY27&gt;=6,8,BY27+2),FALSE),0),""),IF(AT27&lt;&gt;"",IF(AND(BF27&lt;=10,AT27&gt;=$BE$92),HLOOKUP(BF27,Points_Table,IF(BY27&gt;=6,8,BY27+2),FALSE),0),"")),"")</f>
        <v>18</v>
      </c>
      <c r="BI27" s="53">
        <f>IF(BG27&lt;&gt;"",AVERAGE(IF(AND($G27="3",BG27&lt;&gt;""),HLOOKUP(BG27,Points_Table_Modified,IF(BY27&gt;=6,8,BY27+2),FALSE),IF(BG27&lt;&gt;"",HLOOKUP(BG27,Points_Table,IF(BY27&gt;=6,8,BY27+2),FALSE),"")),BH27),BH27)</f>
        <v>18</v>
      </c>
      <c r="BJ27" s="51" t="str">
        <f>IF(AND($G27="4",AT27&lt;&gt;""),AT27,"")</f>
        <v/>
      </c>
      <c r="BK27" s="52" t="str">
        <f>IF(AND(AT27&lt;&gt;"",G27="4"),_xlfn.RANK.EQ(AT27,$BJ$6:$BJ$89),"")</f>
        <v/>
      </c>
      <c r="BL27" s="52" t="str">
        <f>IF(IF(BK27&lt;&gt;"",IF(MAX(COUNTIF($BK$6:$BK$89,$BK$6:$BK$89))&gt;1,"x",""),"")&lt;&gt;"",BK27+1,"")</f>
        <v/>
      </c>
      <c r="BM27" s="52" t="str">
        <f>IF(BK27&lt;&gt;"",IF($G27="3",IF(AT27&lt;&gt;"",IF(AND(BK27&lt;=10,AT27&gt;=$BJ$92),HLOOKUP(BK27,Points_Table_Modified,IF(BY27&gt;=6,8,BY27+2),FALSE),0),""),IF(AT27&lt;&gt;"",IF(AND(BK27&lt;=10,AT27&gt;=$BJ$92),HLOOKUP(BK27,Points_Table,IF(BY27&gt;=6,8,BY27+2),FALSE),0),"")),"")</f>
        <v/>
      </c>
      <c r="BN27" s="53" t="str">
        <f>IF(BL27&lt;&gt;"",AVERAGE(IF(AND($G27="3",BL27&lt;&gt;""),HLOOKUP(BL27,Points_Table_Modified,IF(BY27&gt;=6,8,BY27+2),FALSE),IF(BL27&lt;&gt;"",HLOOKUP(BL27,Points_Table,IF(BY27&gt;=6,8,BY27+2),FALSE),"")),BM27),BM27)</f>
        <v/>
      </c>
      <c r="BO27" s="51" t="str">
        <f>IF(AND($G27="5",AT27&lt;&gt;""),AT27,"")</f>
        <v/>
      </c>
      <c r="BP27" s="52" t="str">
        <f>IF(AND(AT27&lt;&gt;"",$G27="5"),_xlfn.RANK.EQ(AT27,$BO$6:$BO$89),"")</f>
        <v/>
      </c>
      <c r="BQ27" s="52" t="str">
        <f>IF(IF(BP27&lt;&gt;"",IF(MAX(COUNTIF($BP$6:$BP$89,$BP$6:$BP$89))&gt;1,"x",""),"")&lt;&gt;"",BP27+1,"")</f>
        <v/>
      </c>
      <c r="BR27" s="52" t="str">
        <f>IF(BP27&lt;&gt;"",IF($G27="3",IF(AT27&lt;&gt;"",IF(AND(BP27&lt;=10,AT27&gt;=$BO$92),HLOOKUP(BP27,Points_Table_Modified,IF(BY27&gt;=6,8,BY27+2),FALSE),0),""),IF(AT27&lt;&gt;"",IF(AND(BP27&lt;=10,AT27&gt;=$BO$92),HLOOKUP(BP27,Points_Table,IF(BY27&gt;=6,8,BY27+2),FALSE),0),"")),"")</f>
        <v/>
      </c>
      <c r="BS27" s="53" t="str">
        <f>IF(BQ27&lt;&gt;"",AVERAGE(IF(AND($G27="3",BQ27&lt;&gt;""),HLOOKUP(BQ27,Points_Table_Modified,IF(BY27&gt;=6,8,BY27+2),FALSE),IF(BQ27&lt;&gt;"",HLOOKUP(BQ27,Points_Table,IF(BY27&gt;=6,8,BY27+2),FALSE),"")),BR27),BR27)</f>
        <v/>
      </c>
      <c r="BT27" s="51" t="str">
        <f>IF(AND($G27="6",AT27&lt;&gt;""),AT27,"")</f>
        <v/>
      </c>
      <c r="BU27" s="52" t="str">
        <f>IF(AND(AT27&lt;&gt;"",$G27="6"),_xlfn.RANK.EQ(AT27,$BT$6:$BT$89),"")</f>
        <v/>
      </c>
      <c r="BV27" s="52" t="str">
        <f>IF(IF(BU27&lt;&gt;"",IF(MAX(COUNTIF($BU$6:$BU$89,$BU$6:$BU$89))&gt;1,"x",""),"")&lt;&gt;"",BU27+1,"")</f>
        <v/>
      </c>
      <c r="BW27" s="52" t="str">
        <f>IF(BU27&lt;&gt;"",IF($G27="3",IF(AT27&lt;&gt;"",IF(AND(BU27&lt;=10,AT27&gt;=$BT$92),HLOOKUP(BU27,Points_Table_Modified,IF(BY27&gt;=6,8,BY27+2),FALSE),0),""),IF(AT27&lt;&gt;"",IF(AND(BU27&lt;=10,AT27&gt;=$BT$92),HLOOKUP(BU27,Points_Table,IF(BY27&gt;=6,8,BY27+2),FALSE),0),"")),"")</f>
        <v/>
      </c>
      <c r="BX27" s="53" t="str">
        <f>IF(BV27&lt;&gt;"",AVERAGE(IF(AND($G27="3",BV27&lt;&gt;""),HLOOKUP(BV27,Points_Table_Modified,IF(BY27&gt;=6,8,BY27+2),FALSE),IF(BV27&lt;&gt;"",HLOOKUP(BV27,Points_Table,IF(BY27&gt;=6,8,BY27+2),FALSE),"")),BW27),BW27)</f>
        <v/>
      </c>
      <c r="BY27" s="55">
        <f>VLOOKUP($G27,Entries_D_Event,5,FALSE)</f>
        <v>12</v>
      </c>
      <c r="BZ27" s="52" t="str">
        <f>CONCATENATE(BU27,BP27,BK27,BF27,BA27,AV27)</f>
        <v>10</v>
      </c>
      <c r="CA27" s="118">
        <f>IF(BZ27&lt;&gt;"",IF(AND($G27="3",AT27&lt;&gt;""),10,IF(AT27&lt;&gt;"",5,"")),"")</f>
        <v>10</v>
      </c>
      <c r="CB27" s="118">
        <f>_xlfn.NUMBERVALUE(IF(BZ27&lt;&gt;"",CONCATENATE(BX27,BS27,BN27,BI27,BD27,AY27),""))</f>
        <v>18</v>
      </c>
      <c r="CC27" s="56">
        <f>IFERROR(CA27+CB27,0)</f>
        <v>28</v>
      </c>
      <c r="CD27" s="90">
        <v>242</v>
      </c>
      <c r="CE27" s="54" t="str">
        <f>IF(AND($G27="1",CD27&lt;&gt;""),CD27,"")</f>
        <v/>
      </c>
      <c r="CF27" s="52" t="str">
        <f>IF(AND(CD27&lt;&gt;"",$G27="1"),_xlfn.RANK.EQ(CD27,$CE$6:$CE$89),"")</f>
        <v/>
      </c>
      <c r="CG27" s="52" t="str">
        <f>IF(IF(CF27&lt;&gt;"",IF(MAX(COUNTIF($CF$6:$CF$89,$CF$6:$CF$89))&gt;1,"x",""),"")&lt;&gt;"",CF27+1,"")</f>
        <v/>
      </c>
      <c r="CH27" s="52" t="str">
        <f>IF(CF27&lt;&gt;"",IF($G27="3",IF(CD27&lt;&gt;"",IF(AND(CF27&lt;=10,CD27&gt;=$CE$92),HLOOKUP(CF27,Points_Table_Modified,IF(DI27&gt;=6,8,DI27+2),FALSE),0),""),IF(CD27&lt;&gt;"",IF(AND(CF27&lt;=10,CD27&gt;=$CE$92),HLOOKUP(CF27,Points_Table,IF(DI27&gt;=6,8,DI27+2),FALSE),0),"")),"")</f>
        <v/>
      </c>
      <c r="CI27" s="53" t="str">
        <f>IF(CG27&lt;&gt;"",AVERAGE(IF(AND($G27="3",CG27&lt;&gt;""),HLOOKUP(CG27,Points_Table_Modified,IF(DI27&gt;=6,8,DI27+2),FALSE),IF(CG27&lt;&gt;"",HLOOKUP(CG27,Points_Table,IF(DI27&gt;=6,8,DI27+2),FALSE),"")),CH27),CH27)</f>
        <v/>
      </c>
      <c r="CJ27" s="51" t="str">
        <f>IF(AND($G27="2",CD27&lt;&gt;""),CD27,"")</f>
        <v/>
      </c>
      <c r="CK27" s="52" t="str">
        <f>IF(AND(CD27&lt;&gt;"",$G27="2"),_xlfn.RANK.EQ(CD27,$CJ$6:$CJ$89),"")</f>
        <v/>
      </c>
      <c r="CL27" s="52" t="str">
        <f>IF(IF(CK27&lt;&gt;"",IF(MAX(COUNTIF($CK$6:$CK$89,$CK$6:$CK$89))&gt;1,"x",""),"")&lt;&gt;"",CK27+1,"")</f>
        <v/>
      </c>
      <c r="CM27" s="54" t="str">
        <f>IF(CK27&lt;&gt;"",IF($G27="3",IF(CD27&lt;&gt;"",IF(AND(CK27&lt;=10,CD27&gt;=$CJ$92),HLOOKUP(CK27,Points_Table_Modified,IF(DI27&gt;=6,8,DI27+2),FALSE),0),""),IF(CD27&lt;&gt;"",IF(AND(CK27&lt;=10,CD27&gt;=$CJ$92),HLOOKUP(CK27,Points_Table,IF(DI27&gt;=6,8,DI27+2),FALSE),0),"")),"")</f>
        <v/>
      </c>
      <c r="CN27" s="53" t="str">
        <f>IF(CL27&lt;&gt;"",AVERAGE(IF(AND($G27="3",CL27&lt;&gt;""),HLOOKUP(CL27,Points_Table_Modified,IF(DI27&gt;=6,8,DI27+2),FALSE),IF(CL27&lt;&gt;"",HLOOKUP(CL27,Points_Table,IF(DI27&gt;=6,8,DI27+2),FALSE),"")),CM27),CM27)</f>
        <v/>
      </c>
      <c r="CO27" s="51">
        <f>IF(AND($G27="3",CD27&lt;&gt;""),CD27,"")</f>
        <v>242</v>
      </c>
      <c r="CP27" s="52">
        <f>IF(AND(CD27&lt;&gt;"",$G27="3"),_xlfn.RANK.EQ(CD27,$CO$6:$CO$89),"")</f>
        <v>8</v>
      </c>
      <c r="CQ27" s="52" t="str">
        <f>IF(IF(CP27&lt;&gt;"",IF(MAX(COUNTIF($CP27:$CP$89,$CP$6:$CP$89))&gt;1,"x",""),"")&lt;&gt;"",CP27+1,"")</f>
        <v/>
      </c>
      <c r="CR27" s="52">
        <f>IF(CP27&lt;&gt;"",IF($G27="3",IF(CD27&lt;&gt;"",IF(AND(CP27&lt;=20,CD27&gt;=$CO$92),HLOOKUP(CP27,Points_Table_Modified,IF(DI27&gt;=6,8,DI27+2),FALSE),0),""),IF(CD27&lt;&gt;"",IF(AND(CP27&lt;=10,CD27&gt;=$CO$92),HLOOKUP(CP27,Points_Table,IF(DI27&gt;=6,8,DI27+2),FALSE),0),"")),"")</f>
        <v>22</v>
      </c>
      <c r="CS27" s="53">
        <f>IF(CQ27&lt;&gt;"",AVERAGE(IF(AND($G27="3",CQ27&lt;&gt;""),HLOOKUP(CQ27,Points_Table_Modified,IF(DI27&gt;=6,8,DI27+2),FALSE),IF(CQ27&lt;&gt;"",HLOOKUP(CQ27,Points_Table,IF(DI27&gt;=6,8,DI27+2),FALSE),"")),CR27),CR27)</f>
        <v>22</v>
      </c>
      <c r="CT27" s="51" t="str">
        <f>IF(AND($G27="4",CD27&lt;&gt;""),CD27,"")</f>
        <v/>
      </c>
      <c r="CU27" s="52" t="str">
        <f>IF(AND(CD27&lt;&gt;"",G27="4"),_xlfn.RANK.EQ(CD27,$CT$6:$CT$89),"")</f>
        <v/>
      </c>
      <c r="CV27" s="52" t="str">
        <f>IF(IF(CU27&lt;&gt;"",IF(MAX(COUNTIF($CU$6:$CU$89,$CU$6:$CU$89))&gt;1,"x",""),"")&lt;&gt;"",CU27+1,"")</f>
        <v/>
      </c>
      <c r="CW27" s="52" t="str">
        <f>IF(CU27&lt;&gt;"",IF($G27="3",IF(CD27&lt;&gt;"",IF(AND(CU27&lt;=10,CD27&gt;=$CT$92),HLOOKUP(CU27,Points_Table_Modified,IF(DI27&gt;=6,8,DI27+2),FALSE),0),""),IF(CD27&lt;&gt;"",IF(AND(CU27&lt;=10,CD27&gt;=$CT$92),HLOOKUP(CU27,Points_Table,IF(DI27&gt;=6,8,DI27+2),FALSE),0),"")),"")</f>
        <v/>
      </c>
      <c r="CX27" s="53" t="str">
        <f>IF(CV27&lt;&gt;"",AVERAGE(IF(AND($G27="3",CV27&lt;&gt;""),HLOOKUP(CV27,Points_Table_Modified,IF(DI27&gt;=6,8,DI27+2),FALSE),IF(CV27&lt;&gt;"",HLOOKUP(CV27,Points_Table,IF(DI27&gt;=6,8,DI27+2),FALSE),"")),CW27),CW27)</f>
        <v/>
      </c>
      <c r="CY27" s="51" t="str">
        <f>IF(AND($G27="5",CD27&lt;&gt;""),CD27,"")</f>
        <v/>
      </c>
      <c r="CZ27" s="52" t="str">
        <f>IF(AND(CD27&lt;&gt;"",$G27="5"),_xlfn.RANK.EQ(CD27,$CY$6:$CY$89),"")</f>
        <v/>
      </c>
      <c r="DA27" s="52" t="str">
        <f>IF(IF(CZ27&lt;&gt;"",IF(MAX(COUNTIF($CZ$6:$CZ$89,$CZ$6:$CZ$89))&gt;1,"x",""),"")&lt;&gt;"",CZ27+1,"")</f>
        <v/>
      </c>
      <c r="DB27" s="52" t="str">
        <f>IF(CZ27&lt;&gt;"",IF($G27="3",IF(CD27&lt;&gt;"",IF(AND(CZ27&lt;=10,CD27&gt;=$CY$92),HLOOKUP(CZ27,Points_Table_Modified,IF(DI27&gt;=6,8,DI27+2),FALSE),0),""),IF(CD27&lt;&gt;"",IF(AND(CZ27&lt;=10,CD27&gt;=$CY$92),HLOOKUP(CZ27,Points_Table,IF(DI27&gt;=6,8,DI27+2),FALSE),0),"")),"")</f>
        <v/>
      </c>
      <c r="DC27" s="53" t="str">
        <f>IF(DA27&lt;&gt;"",AVERAGE(IF(AND($G27="3",DA27&lt;&gt;""),HLOOKUP(DA27,Points_Table_Modified,IF(DI27&gt;=6,8,DI27+2),FALSE),IF(DA27&lt;&gt;"",HLOOKUP(DA27,Points_Table,IF(DI27&gt;=6,8,DI27+2),FALSE),"")),DB27),DB27)</f>
        <v/>
      </c>
      <c r="DD27" s="51" t="str">
        <f>IF(AND($G27="6",CD27&lt;&gt;""),CD27,"")</f>
        <v/>
      </c>
      <c r="DE27" s="52" t="str">
        <f>IF(AND(CD27&lt;&gt;"",$G27="6"),_xlfn.RANK.EQ(CD27,$DD$6:$DD$89),"")</f>
        <v/>
      </c>
      <c r="DF27" s="52" t="str">
        <f>IF(IF(DE27&lt;&gt;"",IF(MAX(COUNTIF($DE$6:$DE$89,$DE$6:$DE$89))&gt;1,"x",""),"")&lt;&gt;"",DE27+1,"")</f>
        <v/>
      </c>
      <c r="DG27" s="52" t="str">
        <f>IF(DE27&lt;&gt;"",IF($G27="3",IF(CD27&lt;&gt;"",IF(AND(DE27&lt;=10,CD27&gt;=$DD$92),HLOOKUP(DE27,Points_Table_Modified,IF(DI27&gt;=6,8,DI27+2),FALSE),0),""),IF(CD27&lt;&gt;"",IF(AND(DE27&lt;=10,CD27&gt;=$DD$92),HLOOKUP(DE27,Points_Table,IF(DI27&gt;=6,8,DI27+2),FALSE),0),"")),"")</f>
        <v/>
      </c>
      <c r="DH27" s="53" t="str">
        <f>IF(DF27&lt;&gt;"",AVERAGE(IF(AND($G27="3",DF27&lt;&gt;""),HLOOKUP(DF27,Points_Table_Modified,IF(DI27&gt;=6,8,DI27+2),FALSE),IF(DF27&lt;&gt;"",HLOOKUP(DF27,Points_Table,IF(DI27&gt;=6,8,DI27+2),FALSE),"")),DG27),DG27)</f>
        <v/>
      </c>
      <c r="DI27" s="55">
        <f>VLOOKUP($G27,Entries_D_Event,6,FALSE)</f>
        <v>12</v>
      </c>
      <c r="DJ27" s="52" t="str">
        <f>CONCATENATE(DE27,CZ27,CU27,CP27,CK27,CF27)</f>
        <v>8</v>
      </c>
      <c r="DK27" s="52">
        <f>IF(DJ27&lt;&gt;"",IF(AND($G27="3",CD27&lt;&gt;""),10,IF(CD27&lt;&gt;"",5,"")),"")</f>
        <v>10</v>
      </c>
      <c r="DL27" s="118">
        <f>_xlfn.NUMBERVALUE(IF(DJ27&lt;&gt;"",CONCATENATE(DH27,DC27,CX27,CS27,CN27,CI27),""))</f>
        <v>22</v>
      </c>
      <c r="DM27" s="56">
        <f>IFERROR(DK27+DL27,0)</f>
        <v>32</v>
      </c>
      <c r="DN27" s="90">
        <v>300</v>
      </c>
      <c r="DO27" s="52" t="str">
        <f>IF(AND($G27="1",DN27&lt;&gt;""),DN27,"")</f>
        <v/>
      </c>
      <c r="DP27" s="52" t="str">
        <f>IF(AND(DN27&lt;&gt;"",$G27="1"),_xlfn.RANK.EQ(DN27,$DO$6:$DO$89),"")</f>
        <v/>
      </c>
      <c r="DQ27" s="52" t="str">
        <f>IF(IF(DP27&lt;&gt;"",IF(MAX(COUNTIF($DP$6:$DP$89,$DP$6:$DP$89))&gt;1,"x",""),"")&lt;&gt;"",DP27+1,"")</f>
        <v/>
      </c>
      <c r="DR27" s="52" t="str">
        <f>IF(DP27&lt;&gt;"",IF($G27="3",IF(DN27&lt;&gt;"",IF(AND(DP27&lt;=10,DN27&gt;=$DO$92),HLOOKUP(DP27,Points_Table_Modified,IF(ES27&gt;=6,8,ES27+2),FALSE),0),""),IF(DN27&lt;&gt;"",IF(AND(DP27&lt;=10,DN27&gt;=$DO$92),HLOOKUP(DP27,Points_Table,IF(ES27&gt;=6,8,ES27+2),FALSE),0),"")),"")</f>
        <v/>
      </c>
      <c r="DS27" s="53" t="str">
        <f>IF(DQ27&lt;&gt;"",AVERAGE(IF(AND($G27="3",DQ27&lt;&gt;""),HLOOKUP(DQ27,Points_Table_Modified,IF(ES27&gt;=6,8,ES27+2),FALSE),IF(DQ27&lt;&gt;"",HLOOKUP(DQ27,Points_Table,IF(ES27&gt;=6,8,ES27+2),FALSE),"")),DR27),DR27)</f>
        <v/>
      </c>
      <c r="DT27" s="51" t="str">
        <f>IF(AND($G27="2",DN27&lt;&gt;""),DN27,"")</f>
        <v/>
      </c>
      <c r="DU27" s="52" t="str">
        <f>IF(AND(DN27&lt;&gt;"",$G27="2"),_xlfn.RANK.EQ(DN27,$DT$6:$DT$89),"")</f>
        <v/>
      </c>
      <c r="DV27" s="52" t="str">
        <f>IF(IF(DU27&lt;&gt;"",IF(MAX(COUNTIF($DU$6:$DU$89,$DU$6:$DU$89))&gt;1,"x",""),"")&lt;&gt;"",DU27+1,"")</f>
        <v/>
      </c>
      <c r="DW27" s="54" t="str">
        <f>IF(DU27&lt;&gt;"",IF($G27="3",IF(DN27&lt;&gt;"",IF(AND(DU27&lt;=10,DN27&gt;=$DT$92),HLOOKUP(DU27,Points_Table_Modified,IF(ES27&gt;=6,8,ES27+2),FALSE),0),""),IF(DN27&lt;&gt;"",IF(AND(DU27&lt;=10,DN27&gt;=$DT$92),HLOOKUP(DU27,Points_Table,IF(ES27&gt;=6,8,ES27+2),FALSE),0),"")),"")</f>
        <v/>
      </c>
      <c r="DX27" s="53" t="str">
        <f>IF(DV27&lt;&gt;"",AVERAGE(IF(AND($G27="3",DV27&lt;&gt;""),HLOOKUP(DV27,Points_Table_Modified,IF(ES27&gt;=6,8,ES27+2),FALSE),IF(DV27&lt;&gt;"",HLOOKUP(DV27,Points_Table,IF(ES27&gt;=6,8,ES27+2),FALSE),"")),DW27),DW27)</f>
        <v/>
      </c>
      <c r="DY27" s="51">
        <f>IF(AND($G27="3",DN27&lt;&gt;""),DN27,"")</f>
        <v>300</v>
      </c>
      <c r="DZ27" s="52">
        <f>IF(AND(DN27&lt;&gt;"",$G27="3"),_xlfn.RANK.EQ(DN27,$DY$6:$DY$89),"")</f>
        <v>8</v>
      </c>
      <c r="EA27" s="52" t="str">
        <f>IF(IF(DZ27&lt;&gt;"",IF(MAX(COUNTIF($DZ$6:$DZ$89,$DZ$6:$DZ$89))&gt;1,"x",""),"")&lt;&gt;"",DZ27+1,"")</f>
        <v/>
      </c>
      <c r="EB27" s="52">
        <f>IF(DZ27&lt;&gt;"",IF($G27="3",IF(DN27&lt;&gt;"",IF(AND(DZ27&lt;=20,DN27&gt;=$DY$92),HLOOKUP(DZ27,Points_Table_Modified,IF(ES27&gt;=6,8,ES27+2),FALSE),0),""),IF(DN27&lt;&gt;"",IF(AND(DZ27&lt;=10,DN27&gt;=$DY$92),HLOOKUP(DZ27,Points_Table,IF(ES27&gt;=6,8,ES27+2),FALSE),0),"")),"")</f>
        <v>22</v>
      </c>
      <c r="EC27" s="53">
        <f>IF(EA27&lt;&gt;"",AVERAGE(IF(AND($G27="3",EA27&lt;&gt;""),HLOOKUP(EA27,Points_Table_Modified,IF(ES27&gt;=6,8,ES27+2),FALSE),IF(EA27&lt;&gt;"",HLOOKUP(EA27,Points_Table,IF(ES27&gt;=6,8,ES27+2),FALSE),"")),EB27),EB27)</f>
        <v>22</v>
      </c>
      <c r="ED27" s="51" t="str">
        <f>IF(AND($G27="4",DN27&lt;&gt;""),DN27,"")</f>
        <v/>
      </c>
      <c r="EE27" s="52" t="str">
        <f>IF(AND(DN27&lt;&gt;"",G27="4"),_xlfn.RANK.EQ(DN27,$ED$6:$ED$89),"")</f>
        <v/>
      </c>
      <c r="EF27" s="52" t="str">
        <f>IF(IF(EE27&lt;&gt;"",IF(MAX(COUNTIF($EE$6:$EE$89,$EE$6:$EE$89))&gt;1,"x",""),"")&lt;&gt;"",EE27+1,"")</f>
        <v/>
      </c>
      <c r="EG27" s="52" t="str">
        <f>IF(EE27&lt;&gt;"",IF($G27="3",IF(DN27&lt;&gt;"",IF(AND(EE27&lt;=10,DN27&gt;=$ED$92),HLOOKUP(EE27,Points_Table_Modified,IF(ES27&gt;=6,8,ES27+2),FALSE),0),""),IF(DN27&lt;&gt;"",IF(AND(EE27&lt;=10,DN27&gt;=$ED$92),HLOOKUP(EE27,Points_Table,IF(ES27&gt;=6,8,ES27+2),FALSE),0),"")),"")</f>
        <v/>
      </c>
      <c r="EH27" s="53" t="str">
        <f>IF(EF27&lt;&gt;"",AVERAGE(IF(AND($G27="3",EF27&lt;&gt;""),HLOOKUP(EF27,Points_Table_Modified,IF(ES27&gt;=6,8,ES27+2),FALSE),IF(EF27&lt;&gt;"",HLOOKUP(EF27,Points_Table,IF(ES27&gt;=6,8,ES27+2),FALSE),"")),EG27),EG27)</f>
        <v/>
      </c>
      <c r="EI27" s="51" t="str">
        <f>IF(AND($G27="5",DN27&lt;&gt;""),DN27,"")</f>
        <v/>
      </c>
      <c r="EJ27" s="52" t="str">
        <f>IF(AND(DN27&lt;&gt;"",$G27="5"),_xlfn.RANK.EQ(DN27,$EI$6:$EI$89),"")</f>
        <v/>
      </c>
      <c r="EK27" s="52" t="str">
        <f>IF(IF(EJ27&lt;&gt;"",IF(MAX(COUNTIF($EJ$6:$EJ$89,$EJ$6:$EJ$89))&gt;1,"x",""),"")&lt;&gt;"",EJ27+1,"")</f>
        <v/>
      </c>
      <c r="EL27" s="52" t="str">
        <f>IF(EJ27&lt;&gt;"",IF($G27="3",IF(DN27&lt;&gt;"",IF(AND(EJ27&lt;=10,DN27&gt;=$EI$92),HLOOKUP(EJ27,Points_Table_Modified,IF(ES27&gt;=6,8,ES27+2),FALSE),0),""),IF(DN27&lt;&gt;"",IF(AND(EJ27&lt;=10,DN27&gt;=$EI$92),HLOOKUP(EJ27,Points_Table,IF(ES27&gt;=6,8,ES27+2),FALSE),0),"")),"")</f>
        <v/>
      </c>
      <c r="EM27" s="53" t="str">
        <f>IF(EK27&lt;&gt;"",AVERAGE(IF(AND($G27="3",EK27&lt;&gt;""),HLOOKUP(EK27,Points_Table_Modified,IF(ES27&gt;=6,8,ES27+2),FALSE),IF(EK27&lt;&gt;"",HLOOKUP(EK27,Points_Table,IF(ES27&gt;=6,8,ES27+2),FALSE),"")),EL27),EL27)</f>
        <v/>
      </c>
      <c r="EN27" s="51" t="str">
        <f>IF(AND($G27="6",DN27&lt;&gt;""),DN27,"")</f>
        <v/>
      </c>
      <c r="EO27" s="52" t="str">
        <f>IF(AND(DN27&lt;&gt;"",$G27="6"),_xlfn.RANK.EQ(DN27,$EN$6:$EN$89),"")</f>
        <v/>
      </c>
      <c r="EP27" s="52" t="str">
        <f>IF(IF(EO27&lt;&gt;"",IF(MAX(COUNTIF($EO$6:$EO$89,$EO$6:$EO$89))&gt;1,"x",""),"")&lt;&gt;"",EO27+1,"")</f>
        <v/>
      </c>
      <c r="EQ27" s="52" t="str">
        <f>IF(EO27&lt;&gt;"",IF($G27="3",IF(DN27&lt;&gt;"",IF(AND(EO27&lt;=10,DN27&gt;=$EN$92),HLOOKUP(EO27,Points_Table_Modified,IF(ES27&gt;=6,8,ES27+2),FALSE),0),""),IF(DN27&lt;&gt;"",IF(AND(EO27&lt;=10,DN27&gt;=$EN$92),HLOOKUP(EO27,Points_Table,IF(ES27&gt;=6,8,ES27+2),FALSE),0),"")),"")</f>
        <v/>
      </c>
      <c r="ER27" s="53" t="str">
        <f>IF(EP27&lt;&gt;"",AVERAGE(IF(AND($G27="3",EP27&lt;&gt;""),HLOOKUP(EP27,Points_Table_Modified,IF(ES27&gt;=6,8,ES27+2),FALSE),IF(EP27&lt;&gt;"",HLOOKUP(EP27,Points_Table,IF(ES27&gt;=6,8,ES27+2),FALSE),"")),EQ27),EQ27)</f>
        <v/>
      </c>
      <c r="ES27" s="57">
        <f>VLOOKUP($G27,Entries_D_Event,7,FALSE)</f>
        <v>9</v>
      </c>
      <c r="ET27" s="52" t="str">
        <f>CONCATENATE(EO27,EJ27,EE27,DZ27,DU27,DP27)</f>
        <v>8</v>
      </c>
      <c r="EU27" s="118">
        <f>IF(ET27&lt;&gt;"",IF(AND($G27="3",DN27&lt;&gt;""),10,IF(DN27&lt;&gt;"",5,"")),"")</f>
        <v>10</v>
      </c>
      <c r="EV27" s="118">
        <f>_xlfn.NUMBERVALUE(IF(ET27&lt;&gt;"",CONCATENATE(ER27,EM27,EH27,EC27,DX27,DS27),""))</f>
        <v>22</v>
      </c>
      <c r="EW27" s="56">
        <f>IFERROR(EU27+EV27,0)</f>
        <v>32</v>
      </c>
      <c r="EX27" s="90"/>
      <c r="EY27" s="52" t="str">
        <f>IF(AND($G27="1",EX27&lt;&gt;""),EX27,"")</f>
        <v/>
      </c>
      <c r="EZ27" s="52" t="str">
        <f>IF(AND(EX27&lt;&gt;"",$G27="1"),_xlfn.RANK.EQ(EX27,$EY$6:$EY$89),"")</f>
        <v/>
      </c>
      <c r="FA27" s="52" t="str">
        <f>IF(IF(EZ27&lt;&gt;"",IF(MAX(COUNTIF($EZ$6:$EZ$89,$EZ$6:$EZ$89))&gt;1,"x",""),"")&lt;&gt;"",EZ27+1,"")</f>
        <v/>
      </c>
      <c r="FB27" s="52" t="str">
        <f>IF(EZ27&lt;&gt;"",IF($G27="3",IF(EX27&lt;&gt;"",IF(AND(EZ27&lt;=10,EX27&gt;=$EY$92),HLOOKUP(EZ27,Points_Table_Modified,IF(GC27&gt;=6,8,GC27+2),FALSE),0),""),IF(EX27&lt;&gt;"",IF(AND(EZ27&lt;=10,EX27&gt;=$EY$92),HLOOKUP(EZ27,Points_Table,IF(GC27&gt;=6,8,GC27+2),FALSE),0),"")),"")</f>
        <v/>
      </c>
      <c r="FC27" s="56" t="str">
        <f>IF(FB27&gt;0,IF(FA27&lt;&gt;"",AVERAGE(IF(AND($G27="3",FA27&lt;&gt;""),HLOOKUP(FA27,Points_Table_Modified,IF(GC27&gt;=6,8,GC27+2),FALSE),IF(FA27&lt;&gt;"",HLOOKUP(FA27,Points_Table,IF(GC27&gt;=6,8,GC27+2),FALSE),"")),FB27),FB27),0)</f>
        <v/>
      </c>
      <c r="FD27" s="51" t="str">
        <f>IF(AND($G27="2",EX27&lt;&gt;""),EX27,"")</f>
        <v/>
      </c>
      <c r="FE27" s="52" t="str">
        <f>IF(AND(EX27&lt;&gt;"",$G27="2"),_xlfn.RANK.EQ(EX27,$FD$6:$FD$89),"")</f>
        <v/>
      </c>
      <c r="FF27" s="52" t="str">
        <f>IF(IF(FE27&lt;&gt;"",IF(MAX(COUNTIF($FE$6:$FE$89,$FE$6:$FE$89))&gt;1,"x",""),"")&lt;&gt;"",FE27+1,"")</f>
        <v/>
      </c>
      <c r="FG27" s="54" t="str">
        <f>IF(FE27&lt;&gt;"",IF($G27="3",IF(EX27&lt;&gt;"",IF(AND(FE27&lt;=10,EX27&gt;=$FD$92),HLOOKUP(FE27,Points_Table_Modified,IF(GC27&gt;=6,8,GC27+2),FALSE),0),""),IF(EX27&lt;&gt;"",IF(AND(FE27&lt;=10,EX27&gt;=$FD$92),HLOOKUP(FE27,Points_Table,IF(GC27&gt;=6,8,GC27+2),FALSE),0),"")),"")</f>
        <v/>
      </c>
      <c r="FH27" s="56" t="str">
        <f>IF(FG27&gt;0,IF(FF27&lt;&gt;"",AVERAGE(IF(AND($G27="3",FF27&lt;&gt;""),HLOOKUP(FF27,Points_Table_Modified,IF(GC27&gt;=6,8,GC27+2),FALSE),IF(FF27&lt;&gt;"",HLOOKUP(FF27,Points_Table,IF(GC27&gt;=6,8,GC27+2),FALSE),"")),FG27),FG27),0)</f>
        <v/>
      </c>
      <c r="FI27" s="51" t="str">
        <f>IF(AND($G27="3",EX27&lt;&gt;""),EX27,"")</f>
        <v/>
      </c>
      <c r="FJ27" s="52" t="str">
        <f>IF(AND(EX27&lt;&gt;"",$G27="3"),_xlfn.RANK.EQ(EX27,$FI$6:$FI$89),"")</f>
        <v/>
      </c>
      <c r="FK27" s="52" t="str">
        <f>IF(IF(FJ27&lt;&gt;"",IF(MAX(COUNTIF($FJ$6:$FJ$89,$FJ$6:$FJ$89))&gt;1,"x",""),"")&lt;&gt;"",FJ27+1,"")</f>
        <v/>
      </c>
      <c r="FL27" s="52" t="str">
        <f>IF(FJ27&lt;&gt;"",IF($G27="3",IF(EX27&lt;&gt;"",IF(AND(FJ27&lt;=20,EX27&gt;=$FI$92),HLOOKUP(FJ27,Points_Table_Modified,IF(GC27&gt;=6,8,GC27+2),FALSE),0),""),IF(EX27&lt;&gt;"",IF(AND(FJ27&lt;=10,EX27&gt;=$FI$92),HLOOKUP(FJ27,Points_Table,IF(GC27&gt;=6,8,GC27+2),FALSE),0),"")),"")</f>
        <v/>
      </c>
      <c r="FM27" s="56" t="str">
        <f>IF(FL27&gt;0,IF(FK27&lt;&gt;"",AVERAGE(IF(AND($G27="3",FK27&lt;&gt;""),HLOOKUP(FK27,Points_Table_Modified,IF(GC27&gt;=6,8,GC27+2),FALSE),IF(FK27&lt;&gt;"",HLOOKUP(FK27,Points_Table,IF(GC27&gt;=6,8,GC27+2),FALSE),"")),FL27),FL27),0)</f>
        <v/>
      </c>
      <c r="FN27" s="51" t="str">
        <f>IF(AND($G27="4",EX27&lt;&gt;""),EX27,"")</f>
        <v/>
      </c>
      <c r="FO27" s="52" t="str">
        <f>IF(AND(EX27&lt;&gt;"",G27="4"),_xlfn.RANK.EQ(EX27,$FN$6:$FN$89),"")</f>
        <v/>
      </c>
      <c r="FP27" s="52" t="str">
        <f>IF(IF(FO27&lt;&gt;"",IF(MAX(COUNTIF($FO$6:$FO$89,$FO$6:$FO$89))&gt;1,"x",""),"")&lt;&gt;"",FO27+1,"")</f>
        <v/>
      </c>
      <c r="FQ27" s="52" t="str">
        <f>IF(FO27&lt;&gt;"",IF($G27="3",IF(EX27&lt;&gt;"",IF(AND(FO27&lt;=10,EX27&gt;=$FN$92),HLOOKUP(FO27,Points_Table_Modified,IF(GC27&gt;=6,8,GC27+2),FALSE),0),""),IF(EX27&lt;&gt;"",IF(AND(FO27&lt;=10,EX27&gt;=$FN$92),HLOOKUP(FO27,Points_Table,IF(GC27&gt;=6,8,GC27+2),FALSE),0),"")),"")</f>
        <v/>
      </c>
      <c r="FR27" s="56" t="str">
        <f>IF(FQ27&gt;0,IF(FP27&lt;&gt;"",AVERAGE(IF(AND($G27="3",FP27&lt;&gt;""),HLOOKUP(FP27,Points_Table_Modified,IF(GC27&gt;=6,8,GC27+2),FALSE),IF(FP27&lt;&gt;"",HLOOKUP(FP27,Points_Table,IF(GC27&gt;=6,8,GC27+2),FALSE),"")),FQ27),FQ27),0)</f>
        <v/>
      </c>
      <c r="FS27" s="51" t="str">
        <f>IF(AND($G27="5",EX27&lt;&gt;""),EX27,"")</f>
        <v/>
      </c>
      <c r="FT27" s="52" t="str">
        <f>IF(AND(EX27&lt;&gt;"",$G27="5"),_xlfn.RANK.EQ(EX27,$FS$6:$FS$89),"")</f>
        <v/>
      </c>
      <c r="FU27" s="52" t="str">
        <f>IF(IF(FT27&lt;&gt;"",IF(MAX(COUNTIF($FT$6:$FT$89,$FT$6:$FT$89))&gt;1,"x",""),"")&lt;&gt;"",FT27+1,"")</f>
        <v/>
      </c>
      <c r="FV27" s="52" t="str">
        <f>IF(FT27&lt;&gt;"",IF($G27="3",IF(EX27&lt;&gt;"",IF(AND(FT27&lt;=10,EX27&gt;=$FS$92),HLOOKUP(FT27,Points_Table_Modified,IF(GC27&gt;=6,8,GC27+2),FALSE),0),""),IF(EX27&lt;&gt;"",IF(AND(FT27&lt;=10,EX27&gt;=$FS$92),HLOOKUP(FT27,Points_Table,IF(GC27&gt;=6,8,GC27+2),FALSE),0),"")),"")</f>
        <v/>
      </c>
      <c r="FW27" s="56" t="str">
        <f>IF(FV27&gt;0,IF(FU27&lt;&gt;"",AVERAGE(IF(AND($G27="3",FU27&lt;&gt;""),HLOOKUP(FU27,Points_Table_Modified,IF(GC27&gt;=6,8,GC27+2),FALSE),IF(FU27&lt;&gt;"",HLOOKUP(FU27,Points_Table,IF(GC27&gt;=6,8,GC27+2),FALSE),"")),FV27),FV27),0)</f>
        <v/>
      </c>
      <c r="FX27" s="51" t="str">
        <f>IF(AND($G27="6",EX27&lt;&gt;""),EX27,"")</f>
        <v/>
      </c>
      <c r="FY27" s="52" t="str">
        <f>IF(AND(EX27&lt;&gt;"",$G27="6"),_xlfn.RANK.EQ(EX27,$FX$6:$FX$89),"")</f>
        <v/>
      </c>
      <c r="FZ27" s="52" t="str">
        <f>IF(IF(FY27&lt;&gt;"",IF(MAX(COUNTIF($FY$6:$FY$89,$FY$6:$FY$89))&gt;1,"x",""),"")&lt;&gt;"",FY27+1,"")</f>
        <v/>
      </c>
      <c r="GA27" s="52" t="str">
        <f>IF(FY27&lt;&gt;"",IF($G27="3",IF(EX27&lt;&gt;"",IF(AND(FY27&lt;=10,EX27&gt;=$FX$92),HLOOKUP(FY27,Points_Table_Modified,IF(GC27&gt;=6,8,GC27+2),FALSE),0),""),IF(EX27&lt;&gt;"",IF(AND(FY27&lt;=10,EX27&gt;=$FX$92),HLOOKUP(FY27,Points_Table,IF(GC27&gt;=6,8,GC27+2),FALSE),0),"")),"")</f>
        <v/>
      </c>
      <c r="GB27" s="56" t="str">
        <f>IF(GA27&gt;0,IF(FZ27&lt;&gt;"",AVERAGE(IF(AND($G27="3",FZ27&lt;&gt;""),HLOOKUP(FZ27,Points_Table_Modified,IF(GC27&gt;=6,8,GC27+2),FALSE),IF(FZ27&lt;&gt;"",HLOOKUP(FZ27,Points_Table,IF(GC27&gt;=6,8,GC27+2),FALSE),"")),GA27),GA27),0)</f>
        <v/>
      </c>
      <c r="GC27" s="57">
        <f>VLOOKUP($G27,Entries_D_Event,8,FALSE)</f>
        <v>0</v>
      </c>
      <c r="GD27" s="52" t="str">
        <f>CONCATENATE(FY27,FT27,FO27,FJ27,FE27,EZ27)</f>
        <v/>
      </c>
      <c r="GE27" s="118" t="str">
        <f>IF(GD27&lt;&gt;"",IF(AND($G27="3",EX27&lt;&gt;""),10,IF(EX27&lt;&gt;"",5,"")),"")</f>
        <v/>
      </c>
      <c r="GF27" s="118">
        <f>_xlfn.NUMBERVALUE(IF(GD27&lt;&gt;"",CONCATENATE(GB27,FW27,FR27,FM27,FH27,FC27),""))</f>
        <v>0</v>
      </c>
      <c r="GG27" s="56">
        <f>IFERROR(GE27+GF27,0)</f>
        <v>0</v>
      </c>
      <c r="GH27" s="90"/>
      <c r="GI27" s="52" t="str">
        <f>IF(AND($G27="1",GH27&lt;&gt;""),GH27,"")</f>
        <v/>
      </c>
      <c r="GJ27" s="52" t="str">
        <f>IF(AND(GH27&lt;&gt;"",$G27="1"),_xlfn.RANK.EQ(GH27,$GI$6:$GI$89),"")</f>
        <v/>
      </c>
      <c r="GK27" s="52" t="str">
        <f>IF(IF(GJ27&lt;&gt;"",IF(MAX(COUNTIF($GJ$6:$GJ$89,$GJ$6:$GJ$89))&gt;1,"x",""),"")&lt;&gt;"",GJ27+1,"")</f>
        <v/>
      </c>
      <c r="GL27" s="52" t="str">
        <f>IF(GJ27&lt;&gt;"",IF($G27="3",IF(GH27&lt;&gt;"",IF(AND(GJ27&lt;=10,GH27&gt;=$GI$92),HLOOKUP(GJ27,Points_Table_Modified,IF(HM27&gt;=6,8,HM27+2),FALSE),0),""),IF(GH27&lt;&gt;"",IF(AND(GJ27&lt;=10,GH27&gt;=$GI$92),HLOOKUP(GJ27,Points_Table,IF(HM27&gt;=6,8,HM27+2),FALSE),0),"")),"")</f>
        <v/>
      </c>
      <c r="GM27" s="53" t="str">
        <f>IF(GK27&lt;&gt;"",AVERAGE(IF(AND($G27="3",GK27&lt;&gt;""),HLOOKUP(GK27,Points_Table_Modified,IF(HM27&gt;=6,8,HM27+2),FALSE),IF(GK27&lt;&gt;"",HLOOKUP(GK27,Points_Table,IF(HM27&gt;=6,8,HM27+2),FALSE),"")),GL27),GL27)</f>
        <v/>
      </c>
      <c r="GN27" s="51" t="str">
        <f>IF(AND($G27="2",GH27&lt;&gt;""),GH27,"")</f>
        <v/>
      </c>
      <c r="GO27" s="52" t="str">
        <f>IF(AND(GH27&lt;&gt;"",$G27="2"),_xlfn.RANK.EQ(GH27,$GN$6:$GN$89),"")</f>
        <v/>
      </c>
      <c r="GP27" s="52" t="str">
        <f>IF(IF(GO27&lt;&gt;"",IF(MAX(COUNTIF($GO$6:$GO$89,$GO$6:$GO$89))&gt;1,"x",""),"")&lt;&gt;"",GO27+1,"")</f>
        <v/>
      </c>
      <c r="GQ27" s="54" t="str">
        <f>IF(GO27&lt;&gt;"",IF($G27="3",IF(GH27&lt;&gt;"",IF(AND(GO27&lt;=10,GH27&gt;=$GN$92),HLOOKUP(GO27,Points_Table_Modified,IF(HM27&gt;=6,8,HM27+2),FALSE),0),""),IF(GH27&lt;&gt;"",IF(AND(GO27&lt;=10,GH27&gt;=$GN$92),HLOOKUP(GO27,Points_Table,IF(HM27&gt;=6,8,HM27+2),FALSE),0),"")),"")</f>
        <v/>
      </c>
      <c r="GR27" s="53" t="str">
        <f>IF(GP27&lt;&gt;"",AVERAGE(IF(AND($G27="3",GP27&lt;&gt;""),HLOOKUP(GP27,Points_Table_Modified,IF(HM27&gt;=6,8,HM27+2),FALSE),IF(GP27&lt;&gt;"",HLOOKUP(GP27,Points_Table,IF(HM27&gt;=6,8,HM27+2),FALSE),"")),GQ27),GQ27)</f>
        <v/>
      </c>
      <c r="GS27" s="51" t="str">
        <f>IF(AND($G27="3",GH27&lt;&gt;""),GH27,"")</f>
        <v/>
      </c>
      <c r="GT27" s="52" t="str">
        <f>IF(AND(GH27&lt;&gt;"",$G27="3"),_xlfn.RANK.EQ(GH27,$GS$6:$GS$89),"")</f>
        <v/>
      </c>
      <c r="GU27" s="52" t="str">
        <f>IF(IF(GT27&lt;&gt;"",IF(MAX(COUNTIF($GT$6:$GT$89,$GT$6:$GT$89))&gt;1,"x",""),"")&lt;&gt;"",GT27+1,"")</f>
        <v/>
      </c>
      <c r="GV27" s="52" t="str">
        <f>IF(GT27&lt;&gt;"",IF($G27="3",IF(GH27&lt;&gt;"",IF(AND(GT27&lt;=20,GH27&gt;=$GS$92),HLOOKUP(GT27,Points_Table_Modified,IF(HM27&gt;=6,8,HM27+2),FALSE),0),""),IF(GH27&lt;&gt;"",IF(AND(GT27&lt;=10,GH27&gt;=$GS$92),HLOOKUP(GT27,Points_Table,IF(HM27&gt;=6,8,HM27+2),FALSE),0),"")),"")</f>
        <v/>
      </c>
      <c r="GW27" s="53" t="str">
        <f>IF(GU27&lt;&gt;"",AVERAGE(IF(AND($G27="3",GU27&lt;&gt;""),HLOOKUP(GU27,Points_Table_Modified,IF(HM27&gt;=6,8,HM27+2),FALSE),IF(GU27&lt;&gt;"",HLOOKUP(GU27,Points_Table,IF(HM27&gt;=6,8,HM27+2),FALSE),"")),GV27),GV27)</f>
        <v/>
      </c>
      <c r="GX27" s="51" t="str">
        <f>IF(AND($G27="4",GH27&lt;&gt;""),GH27,"")</f>
        <v/>
      </c>
      <c r="GY27" s="52" t="str">
        <f>IF(AND($GH27&lt;&gt;"",G27="4"),_xlfn.RANK.EQ(GH27,$GX$6:$GX$89),"")</f>
        <v/>
      </c>
      <c r="GZ27" s="52" t="str">
        <f>IF(IF(GY27&lt;&gt;"",IF(MAX(COUNTIF($GY$6:$GY$89,$GY$6:$GY$89))&gt;1,"x",""),"")&lt;&gt;"",GY27+1,"")</f>
        <v/>
      </c>
      <c r="HA27" s="52" t="str">
        <f>IF(GY27&lt;&gt;"",IF($G27="3",IF(GH27&lt;&gt;"",IF(AND(GY27&lt;=10,GH27&gt;=$GX$92),HLOOKUP(GY27,Points_Table_Modified,IF(HM27&gt;=6,8,HM27+2),FALSE),0),""),IF(GH27&lt;&gt;"",IF(AND(GY27&lt;=10,GH27&gt;=$GX$92),HLOOKUP(GY27,Points_Table,IF(HM27&gt;=6,8,HM27+2),FALSE),0),"")),"")</f>
        <v/>
      </c>
      <c r="HB27" s="53" t="str">
        <f>IF(GZ27&lt;&gt;"",AVERAGE(IF(AND($G27="3",GZ27&lt;&gt;""),HLOOKUP(GZ27,Points_Table_Modified,IF(HM27&gt;=6,8,HM27+2),FALSE),IF(GZ27&lt;&gt;"",HLOOKUP(GZ27,Points_Table,IF(HM27&gt;=6,8,HM27+2),FALSE),"")),HA27),HA27)</f>
        <v/>
      </c>
      <c r="HC27" s="51" t="str">
        <f>IF(AND($G27="5",GH27&lt;&gt;""),GH27,"")</f>
        <v/>
      </c>
      <c r="HD27" s="52" t="str">
        <f>IF(AND(GH27&lt;&gt;"",$G27="5"),_xlfn.RANK.EQ(GH27,$HC$6:$HC$89),"")</f>
        <v/>
      </c>
      <c r="HE27" s="52" t="str">
        <f>IF(IF(HD27&lt;&gt;"",IF(MAX(COUNTIF($HD$6:$HD$89,$HD$6:$HD$89))&gt;1,"x",""),"")&lt;&gt;"",HD27+1,"")</f>
        <v/>
      </c>
      <c r="HF27" s="52" t="str">
        <f>IF(HD27&lt;&gt;"",IF($G27="3",IF(GH27&lt;&gt;"",IF(AND(HD27&lt;=10,GH27&gt;=$HC$92),HLOOKUP(HD27,Points_Table_Modified,IF(HM27&gt;=6,8,HM27+2),FALSE),0),""),IF(GH27&lt;&gt;"",IF(AND(HD27&lt;=10,GH27&gt;=$HC$92),HLOOKUP(HD27,Points_Table,IF(HM27&gt;=6,8,HM27+2),FALSE),0),"")),"")</f>
        <v/>
      </c>
      <c r="HG27" s="53" t="str">
        <f>IF(HE27&lt;&gt;"",AVERAGE(IF(AND($G27="3",HE27&lt;&gt;""),HLOOKUP(HE27,Points_Table_Modified,IF(HM27&gt;=6,8,HM27+2),FALSE),IF(HE27&lt;&gt;"",HLOOKUP(HE27,Points_Table,IF(HM27&gt;=6,8,HM27+2),FALSE),"")),HF27),HF27)</f>
        <v/>
      </c>
      <c r="HH27" s="51" t="str">
        <f>IF(AND($G27="6",GH27&lt;&gt;""),GH27,"")</f>
        <v/>
      </c>
      <c r="HI27" s="52" t="str">
        <f>IF(AND(GH27&lt;&gt;"",$G27="6"),_xlfn.RANK.EQ(GH27,$HH$6:$HH$89),"")</f>
        <v/>
      </c>
      <c r="HJ27" s="52" t="str">
        <f>IF(IF(HI27&lt;&gt;"",IF(MAX(COUNTIF($HI$6:$HI$89,$HI$6:$HI$89))&gt;1,"x",""),"")&lt;&gt;"",HI27+1,"")</f>
        <v/>
      </c>
      <c r="HK27" s="52" t="str">
        <f>IF(HI27&lt;&gt;"",IF($G27="3",IF(GH27&lt;&gt;"",IF(AND(HI27&lt;=10,GH27&gt;=$HH$92),HLOOKUP(HI27,Points_Table_Modified,IF(HM27&gt;=6,8,HM27+2),FALSE),0),""),IF(GH27&lt;&gt;"",IF(AND(HI27&lt;=10,GH27&gt;=$HH$92),HLOOKUP(HI27,Points_Table,IF(HM27&gt;=6,8,HM27+2),FALSE),0),"")),"")</f>
        <v/>
      </c>
      <c r="HL27" s="53" t="str">
        <f>IF(HJ27&lt;&gt;"",AVERAGE(IF(AND($G27="3",HJ27&lt;&gt;""),HLOOKUP(HJ27,Points_Table_Modified,IF(HM27&gt;=6,8,HM27+2),FALSE),IF(HJ27&lt;&gt;"",HLOOKUP(HJ27,Points_Table,IF(HM27&gt;=6,8,HM27+2),FALSE),"")),HK27),HK27)</f>
        <v/>
      </c>
      <c r="HM27" s="57">
        <f>VLOOKUP($G27,Entries_D_Event,9,FALSE)</f>
        <v>0</v>
      </c>
      <c r="HN27" s="52" t="str">
        <f>CONCATENATE(HI27,HD27,GY27,GT27,GO27,GJ27)</f>
        <v/>
      </c>
      <c r="HO27" s="118" t="str">
        <f>IF(HN27&lt;&gt;"",IF(AND($G27="3",GH27&lt;&gt;""),10,IF(GH27&lt;&gt;"",5,"")),"")</f>
        <v/>
      </c>
      <c r="HP27" s="118">
        <f>_xlfn.NUMBERVALUE(IF(HN27&lt;&gt;"",CONCATENATE(HL27,HG27,HB27,GW27,GR27,GM27),""))</f>
        <v>0</v>
      </c>
      <c r="HQ27" s="56">
        <f>IFERROR(HO27+HP27,0)</f>
        <v>0</v>
      </c>
      <c r="HR27" s="90"/>
      <c r="HS27" s="52" t="str">
        <f>IF(AND($G27="1",HR27&lt;&gt;""),HR27,"")</f>
        <v/>
      </c>
      <c r="HT27" s="52" t="str">
        <f>IF(AND(HR27&lt;&gt;"",$G27="1"),_xlfn.RANK.EQ(HR27,$HS$6:$HS$89),"")</f>
        <v/>
      </c>
      <c r="HU27" s="52" t="str">
        <f>IF(IF(HT27&lt;&gt;"",IF(MAX(COUNTIF($HT$6:$HT$89,$HT$6:$HT$89))&gt;1,"x",""),"")&lt;&gt;"",HT27+1,"")</f>
        <v/>
      </c>
      <c r="HV27" s="52" t="str">
        <f>IF(HT27&lt;&gt;"",IF($G27="3",IF(HR27&lt;&gt;"",IF(AND(HT27&lt;=10,HR27&gt;=$HS$92),HLOOKUP(HT27,Points_Table_Modified,IF(IW27&gt;=6,8,IW27+2),FALSE),0),""),IF(HR27&lt;&gt;"",IF(AND(HT27&lt;=10,HR27&gt;=$HS$92),HLOOKUP(HT27,Points_Table,IF(IW27&gt;=6,8,IW27+2),FALSE),0),"")),"")</f>
        <v/>
      </c>
      <c r="HW27" s="53" t="str">
        <f>IF(HU27&lt;&gt;"",AVERAGE(IF(AND($G27="3",HU27&lt;&gt;""),HLOOKUP(HU27,Points_Table_Modified,IF(IW27&gt;=6,8,IW27+2),FALSE),IF(HU27&lt;&gt;"",HLOOKUP(HU27,Points_Table,IF(IW27&gt;=6,8,IW27+2),FALSE),"")),HV27),HV27)</f>
        <v/>
      </c>
      <c r="HX27" s="51" t="str">
        <f>IF(AND($G27="2",HR27&lt;&gt;""),HR27,"")</f>
        <v/>
      </c>
      <c r="HY27" s="52" t="str">
        <f>IF(AND(HR27&lt;&gt;"",$G27="2"),_xlfn.RANK.EQ(HR27,$HX$6:$HX$89),"")</f>
        <v/>
      </c>
      <c r="HZ27" s="52" t="str">
        <f>IF(IF(HY27&lt;&gt;"",IF(MAX(COUNTIF($HY$6:$HY$89,$HY$6:$HY$89))&gt;1,"x",""),"")&lt;&gt;"",HY27+1,"")</f>
        <v/>
      </c>
      <c r="IA27" s="54" t="str">
        <f>IF(HY27&lt;&gt;"",IF($G27="3",IF(HR27&lt;&gt;"",IF(AND(HY27&lt;=10,HR27&gt;=$HX$92),HLOOKUP(HY27,Points_Table_Modified,IF(IW27&gt;=6,8,IW27+2),FALSE),0),""),IF(HR27&lt;&gt;"",IF(AND(HY27&lt;=10,HR27&gt;=$HX$92),HLOOKUP(HY27,Points_Table,IF(IW27&gt;=6,8,IW27+2),FALSE),0),"")),"")</f>
        <v/>
      </c>
      <c r="IB27" s="53" t="str">
        <f>IF(HZ27&lt;&gt;"",AVERAGE(IF(AND($G27="3",HZ27&lt;&gt;""),HLOOKUP(HZ27,Points_Table_Modified,IF(IW27&gt;=6,8,IW27+2),FALSE),IF(HZ27&lt;&gt;"",HLOOKUP(HZ27,Points_Table,IF(IW27&gt;=6,8,IW27+2),FALSE),"")),IA27),IA27)</f>
        <v/>
      </c>
      <c r="IC27" s="51" t="str">
        <f>IF(AND($G27="3",HR27&lt;&gt;""),HR27,"")</f>
        <v/>
      </c>
      <c r="ID27" s="52" t="str">
        <f>IF(AND(HR27&lt;&gt;"",$G27="3"),_xlfn.RANK.EQ(HR27,$IC$6:$IC$89),"")</f>
        <v/>
      </c>
      <c r="IE27" s="52" t="str">
        <f>IF(IF(ID27&lt;&gt;"",IF(MAX(COUNTIF($ID$6:$ID$89,$ID$6:$ID$89))&gt;1,"x",""),"")&lt;&gt;"",ID27+1,"")</f>
        <v/>
      </c>
      <c r="IF27" s="52" t="str">
        <f>IF(ID27&lt;&gt;"",IF($G27="3",IF(HR27&lt;&gt;"",IF(AND(ID27&lt;=20,HR27&gt;=$IC$92),HLOOKUP(ID27,Points_Table_Modified,IF(IW27&gt;=6,8,IW27+2),FALSE),0),""),IF(HR27&lt;&gt;"",IF(AND(ID27&lt;=10,HR27&gt;=$IC$92),HLOOKUP(ID27,Points_Table,IF(IW27&gt;=6,8,IW27+2),FALSE),0),"")),"")</f>
        <v/>
      </c>
      <c r="IG27" s="53" t="str">
        <f>IF(IE27&lt;&gt;"",AVERAGE(IF(AND($G27="3",IE27&lt;&gt;""),HLOOKUP(IE27,Points_Table_Modified,IF(IW27&gt;=6,8,IW27+2),FALSE),IF(IE27&lt;&gt;"",HLOOKUP(IE27,Points_Table,IF(IW27&gt;=6,8,IW27+2),FALSE),"")),IF27),IF27)</f>
        <v/>
      </c>
      <c r="IH27" s="51" t="str">
        <f>IF(AND($G27="4",HR27&lt;&gt;""),HR27,"")</f>
        <v/>
      </c>
      <c r="II27" s="52" t="str">
        <f>IF(AND(HR27&lt;&gt;"",G27="4"),_xlfn.RANK.EQ(HR27,$IH$6:$IH$89),"")</f>
        <v/>
      </c>
      <c r="IJ27" s="52" t="str">
        <f>IF(IF(II27&lt;&gt;"",IF(MAX(COUNTIF($II$6:$II$89,$II$6:$II$89))&gt;1,"x",""),"")&lt;&gt;"",II27+1,"")</f>
        <v/>
      </c>
      <c r="IK27" s="52" t="str">
        <f>IF(II27&lt;&gt;"",IF($G27="3",IF(HR27&lt;&gt;"",IF(AND(II27&lt;=10,HR27&gt;=$IH$92),HLOOKUP(II27,Points_Table_Modified,IF(IW27&gt;=6,8,IW27+2),FALSE),0),""),IF(HR27&lt;&gt;"",IF(AND(II27&lt;=10,HR27&gt;=$IH$92),HLOOKUP(II27,Points_Table,IF(IW27&gt;=6,8,IW27+2),FALSE),0),"")),"")</f>
        <v/>
      </c>
      <c r="IL27" s="53" t="str">
        <f>IF(IJ27&lt;&gt;"",AVERAGE(IF(AND($G27="3",IJ27&lt;&gt;""),HLOOKUP(IJ27,Points_Table_Modified,IF(IW27&gt;=6,8,IW27+2),FALSE),IF(IJ27&lt;&gt;"",HLOOKUP(IJ27,Points_Table,IF(IW27&gt;=6,8,IW27+2),FALSE),"")),IK27),IK27)</f>
        <v/>
      </c>
      <c r="IM27" s="51" t="str">
        <f>IF(AND($G27="5",HR27&lt;&gt;""),HR27,"")</f>
        <v/>
      </c>
      <c r="IN27" s="52" t="str">
        <f>IF(AND(HR27&lt;&gt;"",$G27="5"),_xlfn.RANK.EQ(HR27,$IM$6:$IM$89),"")</f>
        <v/>
      </c>
      <c r="IO27" s="52" t="str">
        <f>IF(IF(IN27&lt;&gt;"",IF(MAX(COUNTIF($IN$6:$IN$89,$IN$6:$IN$89))&gt;1,"x",""),"")&lt;&gt;"",IN27+1,"")</f>
        <v/>
      </c>
      <c r="IP27" s="52" t="str">
        <f>IF(IN27&lt;&gt;"",IF($G27="3",IF(HR27&lt;&gt;"",IF(AND(IN27&lt;=10,HR27&gt;=$IM$92),HLOOKUP(IN27,Points_Table_Modified,IF(IW27&gt;=6,8,IW27+2),FALSE),0),""),IF(HR27&lt;&gt;"",IF(AND(IN27&lt;=10,HR27&gt;=$IM$92),HLOOKUP(IN27,Points_Table,IF(IW27&gt;=6,8,IW27+2),FALSE),0),"")),"")</f>
        <v/>
      </c>
      <c r="IQ27" s="53" t="str">
        <f>IF(IO27&lt;&gt;"",AVERAGE(IF(AND($G27="3",IO27&lt;&gt;""),HLOOKUP(IO27,Points_Table_Modified,IF(IW27&gt;=6,8,IW27+2),FALSE),IF(IO27&lt;&gt;"",HLOOKUP(IO27,Points_Table,IF(IW27&gt;=6,8,IW27+2),FALSE),"")),IP27),IP27)</f>
        <v/>
      </c>
      <c r="IR27" s="51" t="str">
        <f>IF(AND($G27="6",HR27&lt;&gt;""),HR27,"")</f>
        <v/>
      </c>
      <c r="IS27" s="52" t="str">
        <f>IF(AND(HR27&lt;&gt;"",$G27="6"),_xlfn.RANK.EQ(HR27,$IR$6:$IR$89),"")</f>
        <v/>
      </c>
      <c r="IT27" s="52" t="str">
        <f>IF(IF(IS27&lt;&gt;"",IF(MAX(COUNTIF($IS$6:$IS$89,$IS$6:$IS$89))&gt;1,"x",""),"")&lt;&gt;"",IS27+1,"")</f>
        <v/>
      </c>
      <c r="IU27" s="52" t="str">
        <f>IF(IS27&lt;&gt;"",IF($G27="3",IF(HR27&lt;&gt;"",IF(AND(IS27&lt;=10,HR27&gt;=$IR$92),HLOOKUP(IS27,Points_Table_Modified,IF(IW27&gt;=6,8,IW27+2),FALSE),0),""),IF(HR27&lt;&gt;"",IF(AND(IS27&lt;=10,HR27&gt;=$IR$92),HLOOKUP(IS27,Points_Table,IF(IW27&gt;=6,8,IW27+2),FALSE),0),"")),"")</f>
        <v/>
      </c>
      <c r="IV27" s="53" t="str">
        <f>IF(IT27&lt;&gt;"",AVERAGE(IF(AND($G27="3",IT27&lt;&gt;""),HLOOKUP(IT27,Points_Table_Modified,IF(IW27&gt;=6,8,IW27+2),FALSE),IF(IT27&lt;&gt;"",HLOOKUP(IT27,Points_Table,IF(IW27&gt;=6,8,IW27+2),FALSE),"")),IU27),IU27)</f>
        <v/>
      </c>
      <c r="IW27" s="57">
        <f>VLOOKUP($G27,Entries_D_Event,10,FALSE)</f>
        <v>0</v>
      </c>
      <c r="IX27" s="52" t="str">
        <f>CONCATENATE(IS27,IN27,II27,ID27,HY27,HT27)</f>
        <v/>
      </c>
      <c r="IY27" s="118" t="str">
        <f>IF(IX27&lt;&gt;"",IF(AND($G27="3",HR27&lt;&gt;""),10,IF(HR27&lt;&gt;"",5,"")),"")</f>
        <v/>
      </c>
      <c r="IZ27" s="118">
        <f>_xlfn.NUMBERVALUE(IF(IX27&lt;&gt;"",CONCATENATE(IV27,IQ27,IL27,IG27,IB27,HW27),""))</f>
        <v>0</v>
      </c>
      <c r="JA27" s="56">
        <f>IFERROR(IY27+IZ27,0)</f>
        <v>0</v>
      </c>
      <c r="JB27" s="90"/>
      <c r="JC27" s="52" t="str">
        <f>IF(AND($G27="1",JB27&lt;&gt;""),JB27,"")</f>
        <v/>
      </c>
      <c r="JD27" s="52" t="str">
        <f>IF(AND(JB27&lt;&gt;"",$G27="1"),_xlfn.RANK.EQ(JB27,$JC$6:$JC$89),"")</f>
        <v/>
      </c>
      <c r="JE27" s="52" t="str">
        <f>IF(IF(JD27&lt;&gt;"",IF(MAX(COUNTIF($JD$6:$JD$89,$JD$6:$JD$89))&gt;1,"x",""),"")&lt;&gt;"",JD27+1,"")</f>
        <v/>
      </c>
      <c r="JF27" s="52" t="str">
        <f>IF(JD27&lt;&gt;"",IF($G27="3",IF(JB27&lt;&gt;"",IF(AND(JD27&lt;=10,JB27&gt;=$JC$92),HLOOKUP(JD27,Points_Table_Modified,IF(KG27&gt;=6,8,KG27+2),FALSE),0),""),IF(JB27&lt;&gt;"",IF(AND(JD27&lt;=10,JB27&gt;=$JC$92),HLOOKUP(JD27,Points_Table,IF(KG27&gt;=6,8,KG27+2),FALSE),0),"")),"")</f>
        <v/>
      </c>
      <c r="JG27" s="53" t="str">
        <f>IF(JE27&lt;&gt;"",AVERAGE(IF(AND($G27="3",JE27&lt;&gt;""),HLOOKUP(JE27,Points_Table_Modified,IF(KG27&gt;=6,8,KG27+2),FALSE),IF(JE27&lt;&gt;"",HLOOKUP(JE27,Points_Table,IF(KG27&gt;=6,8,KG27+2),FALSE),"")),JF27),JF27)</f>
        <v/>
      </c>
      <c r="JH27" s="51" t="str">
        <f>IF(AND($G27="2",JB27&lt;&gt;""),JB27,"")</f>
        <v/>
      </c>
      <c r="JI27" s="52" t="str">
        <f>IF(AND(JB27&lt;&gt;"",$G27="2"),_xlfn.RANK.EQ(JB27,$JH$6:$JH$89),"")</f>
        <v/>
      </c>
      <c r="JJ27" s="52" t="str">
        <f>IF(IF(JI27&lt;&gt;"",IF(MAX(COUNTIF($JI$6:$JI$89,$JI$6:$JI$89))&gt;1,"x",""),"")&lt;&gt;"",JI27+1,"")</f>
        <v/>
      </c>
      <c r="JK27" s="54" t="str">
        <f>IF(JI27&lt;&gt;"",IF($G27="3",IF(JB27&lt;&gt;"",IF(AND(JI27&lt;=10,JB27&gt;=$JH$92),HLOOKUP(JI27,Points_Table_Modified,IF(KG27&gt;=6,8,KG27+2),FALSE),0),""),IF(JB27&lt;&gt;"",IF(AND(JI27&lt;=10,JB27&gt;=$JH$92),HLOOKUP(JI27,Points_Table,IF(KG27&gt;=6,8,KG27+2),FALSE),0),"")),"")</f>
        <v/>
      </c>
      <c r="JL27" s="53" t="str">
        <f>IF(JJ27&lt;&gt;"",AVERAGE(IF(AND($G27="3",JJ27&lt;&gt;""),HLOOKUP(JJ27,Points_Table_Modified,IF(KG27&gt;=6,8,KG27+2),FALSE),IF(JJ27&lt;&gt;"",HLOOKUP(JJ27,Points_Table,IF(KG27&gt;=6,8,KG27+2),FALSE),"")),JK27),JK27)</f>
        <v/>
      </c>
      <c r="JM27" s="51" t="str">
        <f>IF(AND($G27="3",JB27&lt;&gt;""),JB27,"")</f>
        <v/>
      </c>
      <c r="JN27" s="52" t="str">
        <f>IF(AND(JB27&lt;&gt;"",$G27="3"),_xlfn.RANK.EQ(JB27,$JM$6:$JM$89),"")</f>
        <v/>
      </c>
      <c r="JO27" s="52" t="str">
        <f>IF(IF(JN27&lt;&gt;"",IF(MAX(COUNTIF($JN$6:$JN$89,$JN$6:$JN$89))&gt;1,"x",""),"")&lt;&gt;"",JN27+1,"")</f>
        <v/>
      </c>
      <c r="JP27" s="52" t="str">
        <f>IF(JN27&lt;&gt;"",IF($G27="3",IF(JB27&lt;&gt;"",IF(AND(JN27&lt;=20,JB27&gt;=$JM$92),HLOOKUP(JN27,Points_Table_Modified,IF(KG27&gt;=6,8,KG27+2),FALSE),0),""),IF(JB27&lt;&gt;"",IF(AND(JN27&lt;=10,JB27&gt;=$JM$92),HLOOKUP(JN27,Points_Table,IF(KG27&gt;=6,8,KG27+2),FALSE),0),"")),"")</f>
        <v/>
      </c>
      <c r="JQ27" s="53" t="str">
        <f>IF(JO27&lt;&gt;"",AVERAGE(IF(AND($G27="3",JO27&lt;&gt;""),HLOOKUP(JO27,Points_Table_Modified,IF(KG27&gt;=6,8,KG27+2),FALSE),IF(JO27&lt;&gt;"",HLOOKUP(JO27,Points_Table,IF(KG27&gt;=6,8,KG27+2),FALSE),"")),JP27),JP27)</f>
        <v/>
      </c>
      <c r="JR27" s="51" t="str">
        <f>IF(AND($G27="4",JB27&lt;&gt;""),JB27,"")</f>
        <v/>
      </c>
      <c r="JS27" s="52" t="str">
        <f>IF(AND(JB27&lt;&gt;"",G27="4"),_xlfn.RANK.EQ(JB27,$JR$6:$JR$89),"")</f>
        <v/>
      </c>
      <c r="JT27" s="52" t="str">
        <f>IF(IF(JS27&lt;&gt;"",IF(MAX(COUNTIF($JS$6:$JS$89,$JS$6:$JS$89))&gt;1,"x",""),"")&lt;&gt;"",JS27+1,"")</f>
        <v/>
      </c>
      <c r="JU27" s="52" t="str">
        <f>IF(JS27&lt;&gt;"",IF($G27="3",IF(JB27&lt;&gt;"",IF(AND(JS27&lt;=10,JB27&gt;=$JR$92),HLOOKUP(JS27,Points_Table_Modified,IF(KG27&gt;=6,8,KG27+2),FALSE),0),""),IF(JB27&lt;&gt;"",IF(AND(JS27&lt;=10,JB27&gt;=$JR$92),HLOOKUP(JS27,Points_Table,IF(KG27&gt;=6,8,KG27+2),FALSE),0),"")),"")</f>
        <v/>
      </c>
      <c r="JV27" s="53" t="str">
        <f>IF(JT27&lt;&gt;"",AVERAGE(IF(AND($G27="3",JT27&lt;&gt;""),HLOOKUP(JT27,Points_Table_Modified,IF(KG27&gt;=6,8,KG27+2),FALSE),IF(JT27&lt;&gt;"",HLOOKUP(JT27,Points_Table,IF(KG27&gt;=6,8,KG27+2),FALSE),"")),JU27),JU27)</f>
        <v/>
      </c>
      <c r="JW27" s="51" t="str">
        <f>IF(AND($G27="5",JB27&lt;&gt;""),JB27,"")</f>
        <v/>
      </c>
      <c r="JX27" s="52" t="str">
        <f>IF(AND(JB27&lt;&gt;"",$G27="5"),_xlfn.RANK.EQ(JB27,$JW$6:$JW$89),"")</f>
        <v/>
      </c>
      <c r="JY27" s="52" t="str">
        <f>IF(IF(JX27&lt;&gt;"",IF(MAX(COUNTIF($JX$6:$JX$89,$JX$6:$JX$89))&gt;1,"x",""),"")&lt;&gt;"",JX27+1,"")</f>
        <v/>
      </c>
      <c r="JZ27" s="52" t="str">
        <f>IF(JX27&lt;&gt;"",IF($G27="3",IF(JB27&lt;&gt;"",IF(AND(JX27&lt;=10,JB27&gt;=$JW$92),HLOOKUP(JX27,Points_Table_Modified,IF(KG27&gt;=6,8,KG27+2),FALSE),0),""),IF(JB27&lt;&gt;"",IF(AND(JX27&lt;=10,JB27&gt;=$JW$92),HLOOKUP(JX27,Points_Table,IF(KG27&gt;=6,8,KG27+2),FALSE),0),"")),"")</f>
        <v/>
      </c>
      <c r="KA27" s="53" t="str">
        <f>IF(JY27&lt;&gt;"",AVERAGE(IF(AND($G27="3",JY27&lt;&gt;""),HLOOKUP(JY27,Points_Table_Modified,IF(KG27&gt;=6,8,KG27+2),FALSE),IF(JY27&lt;&gt;"",HLOOKUP(JY27,Points_Table,IF(KG27&gt;=6,8,KG27+2),FALSE),"")),JZ27),JZ27)</f>
        <v/>
      </c>
      <c r="KB27" s="51" t="str">
        <f>IF(AND($G27="6",JB27&lt;&gt;""),JB27,"")</f>
        <v/>
      </c>
      <c r="KC27" s="52" t="str">
        <f>IF(AND(JB27&lt;&gt;"",$G27="6"),_xlfn.RANK.EQ(JB27,$KB$6:$KB$89),"")</f>
        <v/>
      </c>
      <c r="KD27" s="52" t="str">
        <f>IF(IF(KC27&lt;&gt;"",IF(MAX(COUNTIF($KC$6:$KC$89,$KC$6:$KC$89))&gt;1,"x",""),"")&lt;&gt;"",KC27+1,"")</f>
        <v/>
      </c>
      <c r="KE27" s="52" t="str">
        <f>IF(KC27&lt;&gt;"",IF($G27="3",IF(JB27&lt;&gt;"",IF(AND(KC27&lt;=10,JB27&gt;=$KB$92),HLOOKUP(KC27,Points_Table_Modified,IF(KG27&gt;=6,8,KG27+2),FALSE),0),""),IF(JB27&lt;&gt;"",IF(AND(KC27&lt;=10,JB27&gt;=$KB$92),HLOOKUP(KC27,Points_Table,IF(KG27&gt;=6,8,KG27+2),FALSE),0),"")),"")</f>
        <v/>
      </c>
      <c r="KF27" s="53" t="str">
        <f>IF(KD27&lt;&gt;"",AVERAGE(IF(AND($G27="3",KD27&lt;&gt;""),HLOOKUP(KD27,Points_Table_Modified,IF(KG27&gt;=6,8,KG27+2),FALSE),IF(KD27&lt;&gt;"",HLOOKUP(KD27,Points_Table,IF(KG27&gt;=6,8,KG27+2),FALSE),"")),KE27),KE27)</f>
        <v/>
      </c>
      <c r="KG27" s="57">
        <f>VLOOKUP($G27,Entries_D_Event,11,FALSE)</f>
        <v>0</v>
      </c>
      <c r="KH27" s="52" t="str">
        <f>CONCATENATE(KC27,JX27,JS27,JN27,JI27,JD27)</f>
        <v/>
      </c>
      <c r="KI27" s="118" t="str">
        <f>IF(KH27&lt;&gt;"",IF(AND($G27="3",JB27&lt;&gt;""),10,IF(JB27&lt;&gt;"",5,"")),"")</f>
        <v/>
      </c>
      <c r="KJ27" s="118">
        <f>_xlfn.NUMBERVALUE(IF(KH27&lt;&gt;"",CONCATENATE(KF27,KA27,JV27,JQ27,JL27,JG27),""))</f>
        <v>0</v>
      </c>
      <c r="KK27" s="56">
        <f>IFERROR(KI27+KJ27,0)</f>
        <v>0</v>
      </c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</row>
    <row r="28" spans="1:358" s="1" customFormat="1" x14ac:dyDescent="0.25">
      <c r="A28" s="35"/>
      <c r="B28" s="45">
        <v>23</v>
      </c>
      <c r="C28" s="46" t="s">
        <v>11</v>
      </c>
      <c r="D28" s="47" t="s">
        <v>76</v>
      </c>
      <c r="E28" s="50">
        <v>7555</v>
      </c>
      <c r="F28" s="108">
        <v>315</v>
      </c>
      <c r="G28" s="49" t="s">
        <v>55</v>
      </c>
      <c r="H28" s="50" t="str">
        <f>VLOOKUP($G28,Class_Description,2)</f>
        <v>Modified</v>
      </c>
      <c r="I28" s="187">
        <f>AS28+CC28+DM28+EW28+GG28+HQ28+JA28+KK28</f>
        <v>72</v>
      </c>
      <c r="J28" s="116"/>
      <c r="K28" s="102" t="str">
        <f>IF(AND(J28&lt;&gt;"",$G28="1"),J28,"")</f>
        <v/>
      </c>
      <c r="L28" s="103" t="str">
        <f>IF(AND(J28&lt;&gt;"",$G28="1"),_xlfn.RANK.EQ(J28,$K$6:$K$89),"")</f>
        <v/>
      </c>
      <c r="M28" s="103" t="str">
        <f>IF(G28="6",IF(IF(L28&lt;&gt;"",IF(MAX(COUNTIF($L$6:$L$89,$L$6:$L$89))&gt;1,"x",""),"")&lt;&gt;"",L28+1,""),IF(K28=0,"",IF(IF(L28&lt;&gt;"",IF(MAX(COUNTIF($L$6:$L$89,$L$6:$L$89))&gt;1,"x",""),"")&lt;&gt;"",L28+1,"")))</f>
        <v/>
      </c>
      <c r="N28" s="103" t="str">
        <f>IF(L28&lt;&gt;"",IF($G28="3",IF(AND(L28&lt;=20,J28&gt;=$K$92),HLOOKUP(L28,Points_Table_Modified,IF(AO28&gt;=6,8,AO28+2),FALSE),0),IF(AND(L28&lt;=10,J28&gt;=$K$92),HLOOKUP(L28,Points_Table,IF(AO28&gt;=6,8,AO28+2),FALSE),0)),"")</f>
        <v/>
      </c>
      <c r="O28" s="103" t="str">
        <f>IF(M28&lt;&gt;"",AVERAGE(IF(AND($G28="3",M28&lt;&gt;""),HLOOKUP(M28,Points_Table_Modified,IF(AO28&gt;=6,8,AO28+2),FALSE),IF(M28&lt;&gt;"",HLOOKUP(M28,Points_Table,IF(AO28&gt;=6,8,AO28+2),FALSE),"")),N28),N28)</f>
        <v/>
      </c>
      <c r="P28" s="102" t="str">
        <f>IF(AND(J28&lt;&gt;"",$G28="2"),J28,"")</f>
        <v/>
      </c>
      <c r="Q28" s="103" t="str">
        <f>IF(AND(J28&lt;&gt;"",$G28="2"),_xlfn.RANK.EQ(J28,$P$6:$P$89),"")</f>
        <v/>
      </c>
      <c r="R28" s="103" t="str">
        <f>IF(G28="6",IF(IF(Q28&lt;&gt;"",IF(MAX(COUNTIF($Q$6:$Q$89,$Q$6:$Q$89))&gt;1,"x",""),"")&lt;&gt;"",Q28+1,""),IF(P28=0,"",IF(IF(Q28&lt;&gt;"",IF(MAX(COUNTIF($Q$6:$Q$89,$Q$6:$Q$89))&gt;1,"x",""),"")&lt;&gt;"",Q28+1,"")))</f>
        <v/>
      </c>
      <c r="S28" s="103" t="str">
        <f>IF(Q28&lt;&gt;"",IF($G28="3",IF(J28&lt;&gt;"",IF(AND(Q28&lt;=10,J28&gt;=$P$92),HLOOKUP(Q28,Points_Table_Modified,IF(AO28&gt;=6,8,AO28+2),FALSE),0),""),IF(J28&lt;&gt;"",IF(AND(Q28&lt;=10,J28&gt;=$P$92),HLOOKUP(Q28,Points_Table,IF(AO28&gt;=6,8,AO28+2),FALSE),0),"")),"")</f>
        <v/>
      </c>
      <c r="T28" s="103" t="str">
        <f>IF(R28&lt;&gt;"",AVERAGE(IF(AND($G28="3",R28&lt;&gt;""),HLOOKUP(R28,Points_Table_Modified,IF(AO28&gt;=6,8,AO28+2),FALSE),IF(R28&lt;&gt;"",HLOOKUP(R28,Points_Table,IF(AO28&gt;=6,8,AO28+2),FALSE),"")),S28),S28)</f>
        <v/>
      </c>
      <c r="U28" s="102" t="str">
        <f>IF(AND(J28&lt;&gt;"",$G28="3"),J28,"")</f>
        <v/>
      </c>
      <c r="V28" s="103" t="str">
        <f>IF(AND(J28&lt;&gt;"",$G28="3"),_xlfn.RANK.EQ(J28,$U$6:$U$89),"")</f>
        <v/>
      </c>
      <c r="W28" s="103" t="str">
        <f>IF(G28="6",IF(IF(V28&lt;&gt;"",IF(MAX(COUNTIF($V$6:$V$89,$V$6:$V$89))&gt;1,"x",""),"")&lt;&gt;"",V28+1,""),IF(U28=0,"",IF(IF(V28&lt;&gt;"",IF(MAX(COUNTIF($V$6:$V$89,$V$6:$V$89))&gt;1,"x",""),"")&lt;&gt;"",V28+1,"")))</f>
        <v/>
      </c>
      <c r="X28" s="103" t="str">
        <f>IF(V28&lt;&gt;"",IF($G28="3",IF(J28&lt;&gt;"",IF(AND(V28&lt;=20,J28&gt;=$U$92),HLOOKUP(V28,Points_Table_Modified,IF(AO28&gt;=6,8,AO28+2),FALSE),0),""),IF(J28&lt;&gt;"",IF(AND(V28&lt;=10,$J28&gt;=$U$92),HLOOKUP(V28,Points_Table,IF(AO28&gt;=6,8,AO28+2),FALSE),0),"")),"")</f>
        <v/>
      </c>
      <c r="Y28" s="103" t="str">
        <f>IF(W28&lt;&gt;"",AVERAGE(IF(AND($G28="3",W28&lt;&gt;""),HLOOKUP(W28,Points_Table_Modified,IF(AO28&gt;=6,8,AO28+2),FALSE),IF(W28&lt;&gt;"",HLOOKUP(W28,Points_Table,IF(AO28&gt;=6,8,AO28+2),FALSE),"")),X28),X28)</f>
        <v/>
      </c>
      <c r="Z28" s="102" t="str">
        <f>IF(AND(J28&lt;&gt;"",$G28="4"),J28,"")</f>
        <v/>
      </c>
      <c r="AA28" s="103" t="str">
        <f>IF(AND($J28&lt;&gt;"",G28="4"),_xlfn.RANK.EQ(J28,$Z$6:$Z$89),"")</f>
        <v/>
      </c>
      <c r="AB28" s="103" t="str">
        <f>IF($G28="6",IF(IF(AA28&lt;&gt;"",IF(MAX(COUNTIF($AA$6:$AA$89,$AA$6:$AA$89))&gt;1,"x",""),"")&lt;&gt;"",AA28+1,""),IF(Z28=0,"",IF(IF(AA28&lt;&gt;"",IF(MAX(COUNTIF($AA$6:$AA$89,$AA$6:$AA$89))&gt;1,"x",""),"")&lt;&gt;"",AA28+1,"")))</f>
        <v/>
      </c>
      <c r="AC28" s="103" t="str">
        <f>IF(AA28&lt;&gt;"",IF($G28="3",IF(J28&lt;&gt;"",IF(AND(AA28&lt;=10,J28&gt;=$Z$92),HLOOKUP(AA28,Points_Table_Modified,IF(AO28&gt;=6,8,AO28+2),FALSE),0),""),IF(J28&lt;&gt;"",IF(AND(AA28&lt;=10,J28&gt;=$Z$92),HLOOKUP(AA28,Points_Table,IF(AO28&gt;=6,8,AO28+2),FALSE),0),"")),"")</f>
        <v/>
      </c>
      <c r="AD28" s="103" t="str">
        <f>IF(AB28&lt;&gt;"",AVERAGE(IF(AND($G28="3",AB28&lt;&gt;""),HLOOKUP(AB28,Points_Table_Modified,IF(AO28&gt;=6,8,AO28+2),FALSE),IF(AB28&lt;&gt;"",HLOOKUP(AB28,Points_Table,IF(AO28&gt;=6,8,AO28+2),FALSE),"")),AC28),AC28)</f>
        <v/>
      </c>
      <c r="AE28" s="102" t="str">
        <f>IF(AND(J28&lt;&gt;"",$G28="5"),J28,"")</f>
        <v/>
      </c>
      <c r="AF28" s="103" t="str">
        <f>IF(AND(J28&lt;&gt;"",$G28="5"),_xlfn.RANK.EQ(J28,$AE$6:$AE$89),"")</f>
        <v/>
      </c>
      <c r="AG28" s="103" t="str">
        <f>IF($G28="6",IF(IF(AF28&lt;&gt;"",IF(MAX(COUNTIF($AF$6:$AF$89,$AF$6:$AF$89))&gt;1,"x",""),"")&lt;&gt;"",AF28+1,""),IF(AE28=0,"",IF(IF(AF28&lt;&gt;"",IF(MAX(COUNTIF($AF$6:$AF$89,$AF$6:$AF$89))&gt;1,"x",""),"")&lt;&gt;"",AF28+1,"")))</f>
        <v/>
      </c>
      <c r="AH28" s="103" t="str">
        <f>IF(AF28&lt;&gt;"",IF($G28="3",IF(J28&lt;&gt;"",IF(AND(AF28&lt;=10,J28&gt;=$AE$92),HLOOKUP(AF28,Points_Table_Modified,IF(AO28&gt;=6,8,AO28+2),FALSE),0),""),IF(J28&lt;&gt;"",IF(AND(AF28&lt;=10,J28&gt;=$AE$92),HLOOKUP(AF28,Points_Table,IF(AO28&gt;=6,8,AO28+2),FALSE),0),"")),"")</f>
        <v/>
      </c>
      <c r="AI28" s="103" t="str">
        <f>IF(AG28&lt;&gt;"",AVERAGE(IF(AND($G28="3",AG28&lt;&gt;""),HLOOKUP(AG28,Points_Table_Modified,IF(AO28&gt;=6,8,AO28+2),FALSE),IF(AG28&lt;&gt;"",HLOOKUP(AG28,Points_Table,IF(AO28&gt;=6,8,AO28+2),FALSE),"")),AH28),AH28)</f>
        <v/>
      </c>
      <c r="AJ28" s="102" t="str">
        <f>IF(AND(J28&lt;&gt;"",$G28="6"),J28,"")</f>
        <v/>
      </c>
      <c r="AK28" s="103" t="str">
        <f>IF(AND(J28&lt;&gt;"",$G28="6"),_xlfn.RANK.EQ(J28,$AJ$6:$AJ$89),"")</f>
        <v/>
      </c>
      <c r="AL28" s="103" t="str">
        <f>IF(G28="6",IF(IF(AK28&lt;&gt;"",IF(MAX(COUNTIF($AK$6:$AK$89,$AK$6:$AK$89))&gt;1,"x",""),"")&lt;&gt;"",AK28+1,""),IF(AJ28=0,"",IF(IF(AK28&lt;&gt;"",IF(MAX(COUNTIF($AK$6:$AK$89,$AK$6:$AK$89))&gt;1,"x",""),"")&lt;&gt;"",AK28+1,"")))</f>
        <v/>
      </c>
      <c r="AM28" s="103" t="str">
        <f>IF(AK28&lt;&gt;"",IF($G28="3",IF(J28&lt;&gt;"",IF(AND(AK28&lt;=10,J28&gt;=$AJ$92),HLOOKUP(AK28,Points_Table_Modified,IF(AO28&gt;=6,8,AO28+2),FALSE),0),""),IF(J28&lt;&gt;"",IF(AND(AK28&lt;=10,J28&gt;=$AJ$92),HLOOKUP(AK28,Points_Table,IF(AO28&gt;=6,8,AO28+2),FALSE),0),"")),"")</f>
        <v/>
      </c>
      <c r="AN28" s="136" t="str">
        <f>IF(AL28&lt;&gt;"",AVERAGE(IF(AND($G28="3",AL28&lt;&gt;""),HLOOKUP(AL28,Points_Table_Modified,IF(AO28&gt;=6,8,AO28+2),FALSE),IF(AL28&lt;&gt;"",HLOOKUP(AL28,Points_Table,IF(AO28&gt;=6,8,AO28+2),FALSE),"")),AM28),AM28)</f>
        <v/>
      </c>
      <c r="AO28" s="55">
        <f>VLOOKUP($G28,Entries_D_Event,4,FALSE)</f>
        <v>10</v>
      </c>
      <c r="AP28" s="52" t="str">
        <f>CONCATENATE(AK28,AF28,AA28,V28,Q28,L28)</f>
        <v/>
      </c>
      <c r="AQ28" s="118" t="str">
        <f>IF(AP28&lt;&gt;"",IF(AND($G28="3",J28&lt;&gt;""),10,IF(J28&lt;&gt;"",5,"")),"")</f>
        <v/>
      </c>
      <c r="AR28" s="118">
        <f>_xlfn.NUMBERVALUE(IF(AP28&lt;&gt;"",CONCATENATE(AN28,AI28,AD28,Y28,T28,O28),""))</f>
        <v>0</v>
      </c>
      <c r="AS28" s="56">
        <f>IFERROR(AQ28+AR28,0)</f>
        <v>0</v>
      </c>
      <c r="AT28" s="90">
        <v>282</v>
      </c>
      <c r="AU28" s="54" t="str">
        <f>IF(AND(AT28&lt;&gt;"",$G28="1"),AT28,"")</f>
        <v/>
      </c>
      <c r="AV28" s="52" t="str">
        <f>IF(AND(AT28&lt;&gt;"",$G28="1"),_xlfn.RANK.EQ(AT28,$AU$6:$AU$89),"")</f>
        <v/>
      </c>
      <c r="AW28" s="52" t="str">
        <f>IF(IF(AV28&lt;&gt;"",IF(MAX(COUNTIF($AV$6:$AV$89,$AV$6:$AV$89))&gt;1,"x",""),"")&lt;&gt;"",AV28+1,"")</f>
        <v/>
      </c>
      <c r="AX28" s="52" t="str">
        <f>IF(AV28&lt;&gt;"",IF($G28="3",IF(AT28&lt;&gt;"",IF(AND(AV28&lt;=10,AT28&gt;=$AU$92),HLOOKUP(AV28,Points_Table_Modified,IF(BY28&gt;=6,8,BY28+2),FALSE),0),""),IF(AT28&lt;&gt;"",IF(AND(AV28&lt;=10,AT28&gt;=$AU$92),HLOOKUP(AV28,Points_Table,IF(BY28&gt;=6,8,BY28+2),FALSE),0),"")),"")</f>
        <v/>
      </c>
      <c r="AY28" s="53" t="str">
        <f>IF(AW28&lt;&gt;"",AVERAGE(IF(AND($G28="3",AW28&lt;&gt;""),HLOOKUP(AW28,Points_Table_Modified,IF(BY28&gt;=6,8,BY28+2),FALSE),IF(AW28&lt;&gt;"",HLOOKUP(AW28,Points_Table,IF(BY28&gt;=6,8,BY28+2),FALSE),"")),AX28),AX28)</f>
        <v/>
      </c>
      <c r="AZ28" s="51" t="str">
        <f>IF(AND($G28="2",AT28&lt;&gt;""),AT28,"")</f>
        <v/>
      </c>
      <c r="BA28" s="52" t="str">
        <f>IF(AND(AT28&lt;&gt;"",$G28="2"),_xlfn.RANK.EQ(AT28,$AZ$6:$AZ$89),"")</f>
        <v/>
      </c>
      <c r="BB28" s="52" t="str">
        <f>IF(IF(BA28&lt;&gt;"",IF(MAX(COUNTIF($BA$6:$BA$89,$BA$6:$BA$89))&gt;1,"x",""),"")&lt;&gt;"",BA28+1,"")</f>
        <v/>
      </c>
      <c r="BC28" s="54" t="str">
        <f>IF(BA28&lt;&gt;"",IF($G28="3",IF(AT28&lt;&gt;"",IF(AND(BA28&lt;=10,AT28&gt;=$AZ$92),HLOOKUP(BA28,Points_Table_Modified,IF(BY28&gt;=6,8,BY28+2),FALSE),0),""),IF(AT28&lt;&gt;"",IF(AND(BA28&lt;=10,AT28&gt;=$AZ$92),HLOOKUP(BA28,Points_Table,IF(BY28&gt;=6,8,BY28+2),FALSE),0),"")),"")</f>
        <v/>
      </c>
      <c r="BD28" s="53" t="str">
        <f>IF(BB28&lt;&gt;"",AVERAGE(IF(AND($G28="3",BB28&lt;&gt;""),HLOOKUP(BB28,Points_Table_Modified,IF(BY28&gt;=6,8,BY28+2),FALSE),IF(BB28&lt;&gt;"",HLOOKUP(BB28,Points_Table,IF(BY28&gt;=6,8,BY28+2),FALSE),"")),BC28),BC28)</f>
        <v/>
      </c>
      <c r="BE28" s="51">
        <f>IF(AND($G28="3",AT28&lt;&gt;""),AT28,"")</f>
        <v>282</v>
      </c>
      <c r="BF28" s="52">
        <f>IF(AND(AT28&lt;&gt;"",$G28="3"),_xlfn.RANK.EQ(AT28,$BE$6:$BE$89),"")</f>
        <v>8</v>
      </c>
      <c r="BG28" s="52" t="str">
        <f>IF(IF(BF28&lt;&gt;"",IF(MAX(COUNTIF($BF$6:$BF$89,$BF$6:$BF$89))&gt;1,"x",""),"")&lt;&gt;"",BF28+1,"")</f>
        <v/>
      </c>
      <c r="BH28" s="52">
        <f>IF(BF28&lt;&gt;"",IF($G28="3",IF(AT28&lt;&gt;"",IF(AND(BF28&lt;=20,AT28&gt;=$BE$92),HLOOKUP(BF28,Points_Table_Modified,IF(BY28&gt;=6,8,BY28+2),FALSE),0),""),IF(AT28&lt;&gt;"",IF(AND(BF28&lt;=10,AT28&gt;=$BE$92),HLOOKUP(BF28,Points_Table,IF(BY28&gt;=6,8,BY28+2),FALSE),0),"")),"")</f>
        <v>22</v>
      </c>
      <c r="BI28" s="53">
        <f>IF(BG28&lt;&gt;"",AVERAGE(IF(AND($G28="3",BG28&lt;&gt;""),HLOOKUP(BG28,Points_Table_Modified,IF(BY28&gt;=6,8,BY28+2),FALSE),IF(BG28&lt;&gt;"",HLOOKUP(BG28,Points_Table,IF(BY28&gt;=6,8,BY28+2),FALSE),"")),BH28),BH28)</f>
        <v>22</v>
      </c>
      <c r="BJ28" s="51" t="str">
        <f>IF(AND($G28="4",AT28&lt;&gt;""),AT28,"")</f>
        <v/>
      </c>
      <c r="BK28" s="52" t="str">
        <f>IF(AND(AT28&lt;&gt;"",G28="4"),_xlfn.RANK.EQ(AT28,$BJ$6:$BJ$89),"")</f>
        <v/>
      </c>
      <c r="BL28" s="52" t="str">
        <f>IF(IF(BK28&lt;&gt;"",IF(MAX(COUNTIF($BK$6:$BK$89,$BK$6:$BK$89))&gt;1,"x",""),"")&lt;&gt;"",BK28+1,"")</f>
        <v/>
      </c>
      <c r="BM28" s="52" t="str">
        <f>IF(BK28&lt;&gt;"",IF($G28="3",IF(AT28&lt;&gt;"",IF(AND(BK28&lt;=10,AT28&gt;=$BJ$92),HLOOKUP(BK28,Points_Table_Modified,IF(BY28&gt;=6,8,BY28+2),FALSE),0),""),IF(AT28&lt;&gt;"",IF(AND(BK28&lt;=10,AT28&gt;=$BJ$92),HLOOKUP(BK28,Points_Table,IF(BY28&gt;=6,8,BY28+2),FALSE),0),"")),"")</f>
        <v/>
      </c>
      <c r="BN28" s="53" t="str">
        <f>IF(BL28&lt;&gt;"",AVERAGE(IF(AND($G28="3",BL28&lt;&gt;""),HLOOKUP(BL28,Points_Table_Modified,IF(BY28&gt;=6,8,BY28+2),FALSE),IF(BL28&lt;&gt;"",HLOOKUP(BL28,Points_Table,IF(BY28&gt;=6,8,BY28+2),FALSE),"")),BM28),BM28)</f>
        <v/>
      </c>
      <c r="BO28" s="51" t="str">
        <f>IF(AND($G28="5",AT28&lt;&gt;""),AT28,"")</f>
        <v/>
      </c>
      <c r="BP28" s="52" t="str">
        <f>IF(AND(AT28&lt;&gt;"",$G28="5"),_xlfn.RANK.EQ(AT28,$BO$6:$BO$89),"")</f>
        <v/>
      </c>
      <c r="BQ28" s="52" t="str">
        <f>IF(IF(BP28&lt;&gt;"",IF(MAX(COUNTIF($BP$6:$BP$89,$BP$6:$BP$89))&gt;1,"x",""),"")&lt;&gt;"",BP28+1,"")</f>
        <v/>
      </c>
      <c r="BR28" s="52" t="str">
        <f>IF(BP28&lt;&gt;"",IF($G28="3",IF(AT28&lt;&gt;"",IF(AND(BP28&lt;=10,AT28&gt;=$BO$92),HLOOKUP(BP28,Points_Table_Modified,IF(BY28&gt;=6,8,BY28+2),FALSE),0),""),IF(AT28&lt;&gt;"",IF(AND(BP28&lt;=10,AT28&gt;=$BO$92),HLOOKUP(BP28,Points_Table,IF(BY28&gt;=6,8,BY28+2),FALSE),0),"")),"")</f>
        <v/>
      </c>
      <c r="BS28" s="53" t="str">
        <f>IF(BQ28&lt;&gt;"",AVERAGE(IF(AND($G28="3",BQ28&lt;&gt;""),HLOOKUP(BQ28,Points_Table_Modified,IF(BY28&gt;=6,8,BY28+2),FALSE),IF(BQ28&lt;&gt;"",HLOOKUP(BQ28,Points_Table,IF(BY28&gt;=6,8,BY28+2),FALSE),"")),BR28),BR28)</f>
        <v/>
      </c>
      <c r="BT28" s="51" t="str">
        <f>IF(AND($G28="6",AT28&lt;&gt;""),AT28,"")</f>
        <v/>
      </c>
      <c r="BU28" s="52" t="str">
        <f>IF(AND(AT28&lt;&gt;"",$G28="6"),_xlfn.RANK.EQ(AT28,$BT$6:$BT$89),"")</f>
        <v/>
      </c>
      <c r="BV28" s="52" t="str">
        <f>IF(IF(BU28&lt;&gt;"",IF(MAX(COUNTIF($BU$6:$BU$89,$BU$6:$BU$89))&gt;1,"x",""),"")&lt;&gt;"",BU28+1,"")</f>
        <v/>
      </c>
      <c r="BW28" s="52" t="str">
        <f>IF(BU28&lt;&gt;"",IF($G28="3",IF(AT28&lt;&gt;"",IF(AND(BU28&lt;=10,AT28&gt;=$BT$92),HLOOKUP(BU28,Points_Table_Modified,IF(BY28&gt;=6,8,BY28+2),FALSE),0),""),IF(AT28&lt;&gt;"",IF(AND(BU28&lt;=10,AT28&gt;=$BT$92),HLOOKUP(BU28,Points_Table,IF(BY28&gt;=6,8,BY28+2),FALSE),0),"")),"")</f>
        <v/>
      </c>
      <c r="BX28" s="53" t="str">
        <f>IF(BV28&lt;&gt;"",AVERAGE(IF(AND($G28="3",BV28&lt;&gt;""),HLOOKUP(BV28,Points_Table_Modified,IF(BY28&gt;=6,8,BY28+2),FALSE),IF(BV28&lt;&gt;"",HLOOKUP(BV28,Points_Table,IF(BY28&gt;=6,8,BY28+2),FALSE),"")),BW28),BW28)</f>
        <v/>
      </c>
      <c r="BY28" s="55">
        <f>VLOOKUP($G28,Entries_D_Event,5,FALSE)</f>
        <v>12</v>
      </c>
      <c r="BZ28" s="52" t="str">
        <f>CONCATENATE(BU28,BP28,BK28,BF28,BA28,AV28)</f>
        <v>8</v>
      </c>
      <c r="CA28" s="118">
        <f>IF(BZ28&lt;&gt;"",IF(AND($G28="3",AT28&lt;&gt;""),10,IF(AT28&lt;&gt;"",5,"")),"")</f>
        <v>10</v>
      </c>
      <c r="CB28" s="118">
        <f>_xlfn.NUMBERVALUE(IF(BZ28&lt;&gt;"",CONCATENATE(BX28,BS28,BN28,BI28,BD28,AY28),""))</f>
        <v>22</v>
      </c>
      <c r="CC28" s="56">
        <f>IFERROR(CA28+CB28,0)</f>
        <v>32</v>
      </c>
      <c r="CD28" s="90"/>
      <c r="CE28" s="54" t="str">
        <f>IF(AND($G28="1",CD28&lt;&gt;""),CD28,"")</f>
        <v/>
      </c>
      <c r="CF28" s="52" t="str">
        <f>IF(AND(CD28&lt;&gt;"",$G28="1"),_xlfn.RANK.EQ(CD28,$CE$6:$CE$89),"")</f>
        <v/>
      </c>
      <c r="CG28" s="52" t="str">
        <f>IF(IF(CF28&lt;&gt;"",IF(MAX(COUNTIF($CF$6:$CF$89,$CF$6:$CF$89))&gt;1,"x",""),"")&lt;&gt;"",CF28+1,"")</f>
        <v/>
      </c>
      <c r="CH28" s="52" t="str">
        <f>IF(CF28&lt;&gt;"",IF($G28="3",IF(CD28&lt;&gt;"",IF(AND(CF28&lt;=10,CD28&gt;=$CE$92),HLOOKUP(CF28,Points_Table_Modified,IF(DI28&gt;=6,8,DI28+2),FALSE),0),""),IF(CD28&lt;&gt;"",IF(AND(CF28&lt;=10,CD28&gt;=$CE$92),HLOOKUP(CF28,Points_Table,IF(DI28&gt;=6,8,DI28+2),FALSE),0),"")),"")</f>
        <v/>
      </c>
      <c r="CI28" s="53" t="str">
        <f>IF(CG28&lt;&gt;"",AVERAGE(IF(AND($G28="3",CG28&lt;&gt;""),HLOOKUP(CG28,Points_Table_Modified,IF(DI28&gt;=6,8,DI28+2),FALSE),IF(CG28&lt;&gt;"",HLOOKUP(CG28,Points_Table,IF(DI28&gt;=6,8,DI28+2),FALSE),"")),CH28),CH28)</f>
        <v/>
      </c>
      <c r="CJ28" s="51" t="str">
        <f>IF(AND($G28="2",CD28&lt;&gt;""),CD28,"")</f>
        <v/>
      </c>
      <c r="CK28" s="52" t="str">
        <f>IF(AND(CD28&lt;&gt;"",$G28="2"),_xlfn.RANK.EQ(CD28,$CJ$6:$CJ$89),"")</f>
        <v/>
      </c>
      <c r="CL28" s="52" t="str">
        <f>IF(IF(CK28&lt;&gt;"",IF(MAX(COUNTIF($CK$6:$CK$89,$CK$6:$CK$89))&gt;1,"x",""),"")&lt;&gt;"",CK28+1,"")</f>
        <v/>
      </c>
      <c r="CM28" s="54" t="str">
        <f>IF(CK28&lt;&gt;"",IF($G28="3",IF(CD28&lt;&gt;"",IF(AND(CK28&lt;=10,CD28&gt;=$CJ$92),HLOOKUP(CK28,Points_Table_Modified,IF(DI28&gt;=6,8,DI28+2),FALSE),0),""),IF(CD28&lt;&gt;"",IF(AND(CK28&lt;=10,CD28&gt;=$CJ$92),HLOOKUP(CK28,Points_Table,IF(DI28&gt;=6,8,DI28+2),FALSE),0),"")),"")</f>
        <v/>
      </c>
      <c r="CN28" s="53" t="str">
        <f>IF(CL28&lt;&gt;"",AVERAGE(IF(AND($G28="3",CL28&lt;&gt;""),HLOOKUP(CL28,Points_Table_Modified,IF(DI28&gt;=6,8,DI28+2),FALSE),IF(CL28&lt;&gt;"",HLOOKUP(CL28,Points_Table,IF(DI28&gt;=6,8,DI28+2),FALSE),"")),CM28),CM28)</f>
        <v/>
      </c>
      <c r="CO28" s="51" t="str">
        <f>IF(AND($G28="3",CD28&lt;&gt;""),CD28,"")</f>
        <v/>
      </c>
      <c r="CP28" s="52" t="str">
        <f>IF(AND(CD28&lt;&gt;"",$G28="3"),_xlfn.RANK.EQ(CD28,$CO$6:$CO$89),"")</f>
        <v/>
      </c>
      <c r="CQ28" s="52" t="str">
        <f>IF(IF(CP28&lt;&gt;"",IF(MAX(COUNTIF($CP28:$CP$89,$CP$6:$CP$89))&gt;1,"x",""),"")&lt;&gt;"",CP28+1,"")</f>
        <v/>
      </c>
      <c r="CR28" s="52" t="str">
        <f>IF(CP28&lt;&gt;"",IF($G28="3",IF(CD28&lt;&gt;"",IF(AND(CP28&lt;=20,CD28&gt;=$CO$92),HLOOKUP(CP28,Points_Table_Modified,IF(DI28&gt;=6,8,DI28+2),FALSE),0),""),IF(CD28&lt;&gt;"",IF(AND(CP28&lt;=10,CD28&gt;=$CO$92),HLOOKUP(CP28,Points_Table,IF(DI28&gt;=6,8,DI28+2),FALSE),0),"")),"")</f>
        <v/>
      </c>
      <c r="CS28" s="53" t="str">
        <f>IF(CQ28&lt;&gt;"",AVERAGE(IF(AND($G28="3",CQ28&lt;&gt;""),HLOOKUP(CQ28,Points_Table_Modified,IF(DI28&gt;=6,8,DI28+2),FALSE),IF(CQ28&lt;&gt;"",HLOOKUP(CQ28,Points_Table,IF(DI28&gt;=6,8,DI28+2),FALSE),"")),CR28),CR28)</f>
        <v/>
      </c>
      <c r="CT28" s="51" t="str">
        <f>IF(AND($G28="4",CD28&lt;&gt;""),CD28,"")</f>
        <v/>
      </c>
      <c r="CU28" s="52" t="str">
        <f>IF(AND(CD28&lt;&gt;"",G28="4"),_xlfn.RANK.EQ(CD28,$CT$6:$CT$89),"")</f>
        <v/>
      </c>
      <c r="CV28" s="52" t="str">
        <f>IF(IF(CU28&lt;&gt;"",IF(MAX(COUNTIF($CU$6:$CU$89,$CU$6:$CU$89))&gt;1,"x",""),"")&lt;&gt;"",CU28+1,"")</f>
        <v/>
      </c>
      <c r="CW28" s="52" t="str">
        <f>IF(CU28&lt;&gt;"",IF($G28="3",IF(CD28&lt;&gt;"",IF(AND(CU28&lt;=10,CD28&gt;=$CT$92),HLOOKUP(CU28,Points_Table_Modified,IF(DI28&gt;=6,8,DI28+2),FALSE),0),""),IF(CD28&lt;&gt;"",IF(AND(CU28&lt;=10,CD28&gt;=$CT$92),HLOOKUP(CU28,Points_Table,IF(DI28&gt;=6,8,DI28+2),FALSE),0),"")),"")</f>
        <v/>
      </c>
      <c r="CX28" s="53" t="str">
        <f>IF(CV28&lt;&gt;"",AVERAGE(IF(AND($G28="3",CV28&lt;&gt;""),HLOOKUP(CV28,Points_Table_Modified,IF(DI28&gt;=6,8,DI28+2),FALSE),IF(CV28&lt;&gt;"",HLOOKUP(CV28,Points_Table,IF(DI28&gt;=6,8,DI28+2),FALSE),"")),CW28),CW28)</f>
        <v/>
      </c>
      <c r="CY28" s="51" t="str">
        <f>IF(AND($G28="5",CD28&lt;&gt;""),CD28,"")</f>
        <v/>
      </c>
      <c r="CZ28" s="52" t="str">
        <f>IF(AND(CD28&lt;&gt;"",$G28="5"),_xlfn.RANK.EQ(CD28,$CY$6:$CY$89),"")</f>
        <v/>
      </c>
      <c r="DA28" s="52" t="str">
        <f>IF(IF(CZ28&lt;&gt;"",IF(MAX(COUNTIF($CZ$6:$CZ$89,$CZ$6:$CZ$89))&gt;1,"x",""),"")&lt;&gt;"",CZ28+1,"")</f>
        <v/>
      </c>
      <c r="DB28" s="52" t="str">
        <f>IF(CZ28&lt;&gt;"",IF($G28="3",IF(CD28&lt;&gt;"",IF(AND(CZ28&lt;=10,CD28&gt;=$CY$92),HLOOKUP(CZ28,Points_Table_Modified,IF(DI28&gt;=6,8,DI28+2),FALSE),0),""),IF(CD28&lt;&gt;"",IF(AND(CZ28&lt;=10,CD28&gt;=$CY$92),HLOOKUP(CZ28,Points_Table,IF(DI28&gt;=6,8,DI28+2),FALSE),0),"")),"")</f>
        <v/>
      </c>
      <c r="DC28" s="53" t="str">
        <f>IF(DA28&lt;&gt;"",AVERAGE(IF(AND($G28="3",DA28&lt;&gt;""),HLOOKUP(DA28,Points_Table_Modified,IF(DI28&gt;=6,8,DI28+2),FALSE),IF(DA28&lt;&gt;"",HLOOKUP(DA28,Points_Table,IF(DI28&gt;=6,8,DI28+2),FALSE),"")),DB28),DB28)</f>
        <v/>
      </c>
      <c r="DD28" s="51" t="str">
        <f>IF(AND($G28="6",CD28&lt;&gt;""),CD28,"")</f>
        <v/>
      </c>
      <c r="DE28" s="52" t="str">
        <f>IF(AND(CD28&lt;&gt;"",$G28="6"),_xlfn.RANK.EQ(CD28,$DD$6:$DD$89),"")</f>
        <v/>
      </c>
      <c r="DF28" s="52" t="str">
        <f>IF(IF(DE28&lt;&gt;"",IF(MAX(COUNTIF($DE$6:$DE$89,$DE$6:$DE$89))&gt;1,"x",""),"")&lt;&gt;"",DE28+1,"")</f>
        <v/>
      </c>
      <c r="DG28" s="52" t="str">
        <f>IF(DE28&lt;&gt;"",IF($G28="3",IF(CD28&lt;&gt;"",IF(AND(DE28&lt;=10,CD28&gt;=$DD$92),HLOOKUP(DE28,Points_Table_Modified,IF(DI28&gt;=6,8,DI28+2),FALSE),0),""),IF(CD28&lt;&gt;"",IF(AND(DE28&lt;=10,CD28&gt;=$DD$92),HLOOKUP(DE28,Points_Table,IF(DI28&gt;=6,8,DI28+2),FALSE),0),"")),"")</f>
        <v/>
      </c>
      <c r="DH28" s="53" t="str">
        <f>IF(DF28&lt;&gt;"",AVERAGE(IF(AND($G28="3",DF28&lt;&gt;""),HLOOKUP(DF28,Points_Table_Modified,IF(DI28&gt;=6,8,DI28+2),FALSE),IF(DF28&lt;&gt;"",HLOOKUP(DF28,Points_Table,IF(DI28&gt;=6,8,DI28+2),FALSE),"")),DG28),DG28)</f>
        <v/>
      </c>
      <c r="DI28" s="55">
        <f>VLOOKUP($G28,Entries_D_Event,6,FALSE)</f>
        <v>12</v>
      </c>
      <c r="DJ28" s="52" t="str">
        <f>CONCATENATE(DE28,CZ28,CU28,CP28,CK28,CF28)</f>
        <v/>
      </c>
      <c r="DK28" s="52" t="str">
        <f>IF(DJ28&lt;&gt;"",IF(AND($G28="3",CD28&lt;&gt;""),10,IF(CD28&lt;&gt;"",5,"")),"")</f>
        <v/>
      </c>
      <c r="DL28" s="118">
        <f>_xlfn.NUMBERVALUE(IF(DJ28&lt;&gt;"",CONCATENATE(DH28,DC28,CX28,CS28,CN28,CI28),""))</f>
        <v>0</v>
      </c>
      <c r="DM28" s="56">
        <f>IFERROR(DK28+DL28,0)</f>
        <v>0</v>
      </c>
      <c r="DN28" s="90">
        <v>396</v>
      </c>
      <c r="DO28" s="52" t="str">
        <f>IF(AND($G28="1",DN28&lt;&gt;""),DN28,"")</f>
        <v/>
      </c>
      <c r="DP28" s="52" t="str">
        <f>IF(AND(DN28&lt;&gt;"",$G28="1"),_xlfn.RANK.EQ(DN28,$DO$6:$DO$89),"")</f>
        <v/>
      </c>
      <c r="DQ28" s="52" t="str">
        <f>IF(IF(DP28&lt;&gt;"",IF(MAX(COUNTIF($DP$6:$DP$89,$DP$6:$DP$89))&gt;1,"x",""),"")&lt;&gt;"",DP28+1,"")</f>
        <v/>
      </c>
      <c r="DR28" s="52" t="str">
        <f>IF(DP28&lt;&gt;"",IF($G28="3",IF(DN28&lt;&gt;"",IF(AND(DP28&lt;=10,DN28&gt;=$DO$92),HLOOKUP(DP28,Points_Table_Modified,IF(ES28&gt;=6,8,ES28+2),FALSE),0),""),IF(DN28&lt;&gt;"",IF(AND(DP28&lt;=10,DN28&gt;=$DO$92),HLOOKUP(DP28,Points_Table,IF(ES28&gt;=6,8,ES28+2),FALSE),0),"")),"")</f>
        <v/>
      </c>
      <c r="DS28" s="53" t="str">
        <f>IF(DQ28&lt;&gt;"",AVERAGE(IF(AND($G28="3",DQ28&lt;&gt;""),HLOOKUP(DQ28,Points_Table_Modified,IF(ES28&gt;=6,8,ES28+2),FALSE),IF(DQ28&lt;&gt;"",HLOOKUP(DQ28,Points_Table,IF(ES28&gt;=6,8,ES28+2),FALSE),"")),DR28),DR28)</f>
        <v/>
      </c>
      <c r="DT28" s="51" t="str">
        <f>IF(AND($G28="2",DN28&lt;&gt;""),DN28,"")</f>
        <v/>
      </c>
      <c r="DU28" s="52" t="str">
        <f>IF(AND(DN28&lt;&gt;"",$G28="2"),_xlfn.RANK.EQ(DN28,$DT$6:$DT$89),"")</f>
        <v/>
      </c>
      <c r="DV28" s="52" t="str">
        <f>IF(IF(DU28&lt;&gt;"",IF(MAX(COUNTIF($DU$6:$DU$89,$DU$6:$DU$89))&gt;1,"x",""),"")&lt;&gt;"",DU28+1,"")</f>
        <v/>
      </c>
      <c r="DW28" s="54" t="str">
        <f>IF(DU28&lt;&gt;"",IF($G28="3",IF(DN28&lt;&gt;"",IF(AND(DU28&lt;=10,DN28&gt;=$DT$92),HLOOKUP(DU28,Points_Table_Modified,IF(ES28&gt;=6,8,ES28+2),FALSE),0),""),IF(DN28&lt;&gt;"",IF(AND(DU28&lt;=10,DN28&gt;=$DT$92),HLOOKUP(DU28,Points_Table,IF(ES28&gt;=6,8,ES28+2),FALSE),0),"")),"")</f>
        <v/>
      </c>
      <c r="DX28" s="53" t="str">
        <f>IF(DV28&lt;&gt;"",AVERAGE(IF(AND($G28="3",DV28&lt;&gt;""),HLOOKUP(DV28,Points_Table_Modified,IF(ES28&gt;=6,8,ES28+2),FALSE),IF(DV28&lt;&gt;"",HLOOKUP(DV28,Points_Table,IF(ES28&gt;=6,8,ES28+2),FALSE),"")),DW28),DW28)</f>
        <v/>
      </c>
      <c r="DY28" s="51">
        <f>IF(AND($G28="3",DN28&lt;&gt;""),DN28,"")</f>
        <v>396</v>
      </c>
      <c r="DZ28" s="52">
        <f>IF(AND(DN28&lt;&gt;"",$G28="3"),_xlfn.RANK.EQ(DN28,$DY$6:$DY$89),"")</f>
        <v>5</v>
      </c>
      <c r="EA28" s="52" t="str">
        <f>IF(IF(DZ28&lt;&gt;"",IF(MAX(COUNTIF($DZ$6:$DZ$89,$DZ$6:$DZ$89))&gt;1,"x",""),"")&lt;&gt;"",DZ28+1,"")</f>
        <v/>
      </c>
      <c r="EB28" s="52">
        <f>IF(DZ28&lt;&gt;"",IF($G28="3",IF(DN28&lt;&gt;"",IF(AND(DZ28&lt;=20,DN28&gt;=$DY$92),HLOOKUP(DZ28,Points_Table_Modified,IF(ES28&gt;=6,8,ES28+2),FALSE),0),""),IF(DN28&lt;&gt;"",IF(AND(DZ28&lt;=10,DN28&gt;=$DY$92),HLOOKUP(DZ28,Points_Table,IF(ES28&gt;=6,8,ES28+2),FALSE),0),"")),"")</f>
        <v>30</v>
      </c>
      <c r="EC28" s="53">
        <f>IF(EA28&lt;&gt;"",AVERAGE(IF(AND($G28="3",EA28&lt;&gt;""),HLOOKUP(EA28,Points_Table_Modified,IF(ES28&gt;=6,8,ES28+2),FALSE),IF(EA28&lt;&gt;"",HLOOKUP(EA28,Points_Table,IF(ES28&gt;=6,8,ES28+2),FALSE),"")),EB28),EB28)</f>
        <v>30</v>
      </c>
      <c r="ED28" s="51" t="str">
        <f>IF(AND($G28="4",DN28&lt;&gt;""),DN28,"")</f>
        <v/>
      </c>
      <c r="EE28" s="52" t="str">
        <f>IF(AND(DN28&lt;&gt;"",G28="4"),_xlfn.RANK.EQ(DN28,$ED$6:$ED$89),"")</f>
        <v/>
      </c>
      <c r="EF28" s="52" t="str">
        <f>IF(IF(EE28&lt;&gt;"",IF(MAX(COUNTIF($EE$6:$EE$89,$EE$6:$EE$89))&gt;1,"x",""),"")&lt;&gt;"",EE28+1,"")</f>
        <v/>
      </c>
      <c r="EG28" s="52" t="str">
        <f>IF(EE28&lt;&gt;"",IF($G28="3",IF(DN28&lt;&gt;"",IF(AND(EE28&lt;=10,DN28&gt;=$ED$92),HLOOKUP(EE28,Points_Table_Modified,IF(ES28&gt;=6,8,ES28+2),FALSE),0),""),IF(DN28&lt;&gt;"",IF(AND(EE28&lt;=10,DN28&gt;=$ED$92),HLOOKUP(EE28,Points_Table,IF(ES28&gt;=6,8,ES28+2),FALSE),0),"")),"")</f>
        <v/>
      </c>
      <c r="EH28" s="53" t="str">
        <f>IF(EF28&lt;&gt;"",AVERAGE(IF(AND($G28="3",EF28&lt;&gt;""),HLOOKUP(EF28,Points_Table_Modified,IF(ES28&gt;=6,8,ES28+2),FALSE),IF(EF28&lt;&gt;"",HLOOKUP(EF28,Points_Table,IF(ES28&gt;=6,8,ES28+2),FALSE),"")),EG28),EG28)</f>
        <v/>
      </c>
      <c r="EI28" s="51" t="str">
        <f>IF(AND($G28="5",DN28&lt;&gt;""),DN28,"")</f>
        <v/>
      </c>
      <c r="EJ28" s="52" t="str">
        <f>IF(AND(DN28&lt;&gt;"",$G28="5"),_xlfn.RANK.EQ(DN28,$EI$6:$EI$89),"")</f>
        <v/>
      </c>
      <c r="EK28" s="52" t="str">
        <f>IF(IF(EJ28&lt;&gt;"",IF(MAX(COUNTIF($EJ$6:$EJ$89,$EJ$6:$EJ$89))&gt;1,"x",""),"")&lt;&gt;"",EJ28+1,"")</f>
        <v/>
      </c>
      <c r="EL28" s="52" t="str">
        <f>IF(EJ28&lt;&gt;"",IF($G28="3",IF(DN28&lt;&gt;"",IF(AND(EJ28&lt;=10,DN28&gt;=$EI$92),HLOOKUP(EJ28,Points_Table_Modified,IF(ES28&gt;=6,8,ES28+2),FALSE),0),""),IF(DN28&lt;&gt;"",IF(AND(EJ28&lt;=10,DN28&gt;=$EI$92),HLOOKUP(EJ28,Points_Table,IF(ES28&gt;=6,8,ES28+2),FALSE),0),"")),"")</f>
        <v/>
      </c>
      <c r="EM28" s="53" t="str">
        <f>IF(EK28&lt;&gt;"",AVERAGE(IF(AND($G28="3",EK28&lt;&gt;""),HLOOKUP(EK28,Points_Table_Modified,IF(ES28&gt;=6,8,ES28+2),FALSE),IF(EK28&lt;&gt;"",HLOOKUP(EK28,Points_Table,IF(ES28&gt;=6,8,ES28+2),FALSE),"")),EL28),EL28)</f>
        <v/>
      </c>
      <c r="EN28" s="51" t="str">
        <f>IF(AND($G28="6",DN28&lt;&gt;""),DN28,"")</f>
        <v/>
      </c>
      <c r="EO28" s="52" t="str">
        <f>IF(AND(DN28&lt;&gt;"",$G28="6"),_xlfn.RANK.EQ(DN28,$EN$6:$EN$89),"")</f>
        <v/>
      </c>
      <c r="EP28" s="52" t="str">
        <f>IF(IF(EO28&lt;&gt;"",IF(MAX(COUNTIF($EO$6:$EO$89,$EO$6:$EO$89))&gt;1,"x",""),"")&lt;&gt;"",EO28+1,"")</f>
        <v/>
      </c>
      <c r="EQ28" s="52" t="str">
        <f>IF(EO28&lt;&gt;"",IF($G28="3",IF(DN28&lt;&gt;"",IF(AND(EO28&lt;=10,DN28&gt;=$EN$92),HLOOKUP(EO28,Points_Table_Modified,IF(ES28&gt;=6,8,ES28+2),FALSE),0),""),IF(DN28&lt;&gt;"",IF(AND(EO28&lt;=10,DN28&gt;=$EN$92),HLOOKUP(EO28,Points_Table,IF(ES28&gt;=6,8,ES28+2),FALSE),0),"")),"")</f>
        <v/>
      </c>
      <c r="ER28" s="53" t="str">
        <f>IF(EP28&lt;&gt;"",AVERAGE(IF(AND($G28="3",EP28&lt;&gt;""),HLOOKUP(EP28,Points_Table_Modified,IF(ES28&gt;=6,8,ES28+2),FALSE),IF(EP28&lt;&gt;"",HLOOKUP(EP28,Points_Table,IF(ES28&gt;=6,8,ES28+2),FALSE),"")),EQ28),EQ28)</f>
        <v/>
      </c>
      <c r="ES28" s="57">
        <f>VLOOKUP($G28,Entries_D_Event,7,FALSE)</f>
        <v>9</v>
      </c>
      <c r="ET28" s="52" t="str">
        <f>CONCATENATE(EO28,EJ28,EE28,DZ28,DU28,DP28)</f>
        <v>5</v>
      </c>
      <c r="EU28" s="118">
        <f>IF(ET28&lt;&gt;"",IF(AND($G28="3",DN28&lt;&gt;""),10,IF(DN28&lt;&gt;"",5,"")),"")</f>
        <v>10</v>
      </c>
      <c r="EV28" s="118">
        <f>_xlfn.NUMBERVALUE(IF(ET28&lt;&gt;"",CONCATENATE(ER28,EM28,EH28,EC28,DX28,DS28),""))</f>
        <v>30</v>
      </c>
      <c r="EW28" s="56">
        <f>IFERROR(EU28+EV28,0)</f>
        <v>40</v>
      </c>
      <c r="EX28" s="90"/>
      <c r="EY28" s="52" t="str">
        <f>IF(AND($G28="1",EX28&lt;&gt;""),EX28,"")</f>
        <v/>
      </c>
      <c r="EZ28" s="52" t="str">
        <f>IF(AND(EX28&lt;&gt;"",$G28="1"),_xlfn.RANK.EQ(EX28,$EY$6:$EY$89),"")</f>
        <v/>
      </c>
      <c r="FA28" s="52" t="str">
        <f>IF(IF(EZ28&lt;&gt;"",IF(MAX(COUNTIF($EZ$6:$EZ$89,$EZ$6:$EZ$89))&gt;1,"x",""),"")&lt;&gt;"",EZ28+1,"")</f>
        <v/>
      </c>
      <c r="FB28" s="52" t="str">
        <f>IF(EZ28&lt;&gt;"",IF($G28="3",IF(EX28&lt;&gt;"",IF(AND(EZ28&lt;=10,EX28&gt;=$EY$92),HLOOKUP(EZ28,Points_Table_Modified,IF(GC28&gt;=6,8,GC28+2),FALSE),0),""),IF(EX28&lt;&gt;"",IF(AND(EZ28&lt;=10,EX28&gt;=$EY$92),HLOOKUP(EZ28,Points_Table,IF(GC28&gt;=6,8,GC28+2),FALSE),0),"")),"")</f>
        <v/>
      </c>
      <c r="FC28" s="56" t="str">
        <f>IF(FB28&gt;0,IF(FA28&lt;&gt;"",AVERAGE(IF(AND($G28="3",FA28&lt;&gt;""),HLOOKUP(FA28,Points_Table_Modified,IF(GC28&gt;=6,8,GC28+2),FALSE),IF(FA28&lt;&gt;"",HLOOKUP(FA28,Points_Table,IF(GC28&gt;=6,8,GC28+2),FALSE),"")),FB28),FB28),0)</f>
        <v/>
      </c>
      <c r="FD28" s="51" t="str">
        <f>IF(AND($G28="2",EX28&lt;&gt;""),EX28,"")</f>
        <v/>
      </c>
      <c r="FE28" s="52" t="str">
        <f>IF(AND(EX28&lt;&gt;"",$G28="2"),_xlfn.RANK.EQ(EX28,$FD$6:$FD$89),"")</f>
        <v/>
      </c>
      <c r="FF28" s="52" t="str">
        <f>IF(IF(FE28&lt;&gt;"",IF(MAX(COUNTIF($FE$6:$FE$89,$FE$6:$FE$89))&gt;1,"x",""),"")&lt;&gt;"",FE28+1,"")</f>
        <v/>
      </c>
      <c r="FG28" s="54" t="str">
        <f>IF(FE28&lt;&gt;"",IF($G28="3",IF(EX28&lt;&gt;"",IF(AND(FE28&lt;=10,EX28&gt;=$FD$92),HLOOKUP(FE28,Points_Table_Modified,IF(GC28&gt;=6,8,GC28+2),FALSE),0),""),IF(EX28&lt;&gt;"",IF(AND(FE28&lt;=10,EX28&gt;=$FD$92),HLOOKUP(FE28,Points_Table,IF(GC28&gt;=6,8,GC28+2),FALSE),0),"")),"")</f>
        <v/>
      </c>
      <c r="FH28" s="56" t="str">
        <f>IF(FG28&gt;0,IF(FF28&lt;&gt;"",AVERAGE(IF(AND($G28="3",FF28&lt;&gt;""),HLOOKUP(FF28,Points_Table_Modified,IF(GC28&gt;=6,8,GC28+2),FALSE),IF(FF28&lt;&gt;"",HLOOKUP(FF28,Points_Table,IF(GC28&gt;=6,8,GC28+2),FALSE),"")),FG28),FG28),0)</f>
        <v/>
      </c>
      <c r="FI28" s="51" t="str">
        <f>IF(AND($G28="3",EX28&lt;&gt;""),EX28,"")</f>
        <v/>
      </c>
      <c r="FJ28" s="52" t="str">
        <f>IF(AND(EX28&lt;&gt;"",$G28="3"),_xlfn.RANK.EQ(EX28,$FI$6:$FI$89),"")</f>
        <v/>
      </c>
      <c r="FK28" s="52" t="str">
        <f>IF(IF(FJ28&lt;&gt;"",IF(MAX(COUNTIF($FJ$6:$FJ$89,$FJ$6:$FJ$89))&gt;1,"x",""),"")&lt;&gt;"",FJ28+1,"")</f>
        <v/>
      </c>
      <c r="FL28" s="52" t="str">
        <f>IF(FJ28&lt;&gt;"",IF($G28="3",IF(EX28&lt;&gt;"",IF(AND(FJ28&lt;=20,EX28&gt;=$FI$92),HLOOKUP(FJ28,Points_Table_Modified,IF(GC28&gt;=6,8,GC28+2),FALSE),0),""),IF(EX28&lt;&gt;"",IF(AND(FJ28&lt;=10,EX28&gt;=$FI$92),HLOOKUP(FJ28,Points_Table,IF(GC28&gt;=6,8,GC28+2),FALSE),0),"")),"")</f>
        <v/>
      </c>
      <c r="FM28" s="56" t="str">
        <f>IF(FL28&gt;0,IF(FK28&lt;&gt;"",AVERAGE(IF(AND($G28="3",FK28&lt;&gt;""),HLOOKUP(FK28,Points_Table_Modified,IF(GC28&gt;=6,8,GC28+2),FALSE),IF(FK28&lt;&gt;"",HLOOKUP(FK28,Points_Table,IF(GC28&gt;=6,8,GC28+2),FALSE),"")),FL28),FL28),0)</f>
        <v/>
      </c>
      <c r="FN28" s="51" t="str">
        <f>IF(AND($G28="4",EX28&lt;&gt;""),EX28,"")</f>
        <v/>
      </c>
      <c r="FO28" s="52" t="str">
        <f>IF(AND(EX28&lt;&gt;"",G28="4"),_xlfn.RANK.EQ(EX28,$FN$6:$FN$89),"")</f>
        <v/>
      </c>
      <c r="FP28" s="52" t="str">
        <f>IF(IF(FO28&lt;&gt;"",IF(MAX(COUNTIF($FO$6:$FO$89,$FO$6:$FO$89))&gt;1,"x",""),"")&lt;&gt;"",FO28+1,"")</f>
        <v/>
      </c>
      <c r="FQ28" s="52" t="str">
        <f>IF(FO28&lt;&gt;"",IF($G28="3",IF(EX28&lt;&gt;"",IF(AND(FO28&lt;=10,EX28&gt;=$FN$92),HLOOKUP(FO28,Points_Table_Modified,IF(GC28&gt;=6,8,GC28+2),FALSE),0),""),IF(EX28&lt;&gt;"",IF(AND(FO28&lt;=10,EX28&gt;=$FN$92),HLOOKUP(FO28,Points_Table,IF(GC28&gt;=6,8,GC28+2),FALSE),0),"")),"")</f>
        <v/>
      </c>
      <c r="FR28" s="56" t="str">
        <f>IF(FQ28&gt;0,IF(FP28&lt;&gt;"",AVERAGE(IF(AND($G28="3",FP28&lt;&gt;""),HLOOKUP(FP28,Points_Table_Modified,IF(GC28&gt;=6,8,GC28+2),FALSE),IF(FP28&lt;&gt;"",HLOOKUP(FP28,Points_Table,IF(GC28&gt;=6,8,GC28+2),FALSE),"")),FQ28),FQ28),0)</f>
        <v/>
      </c>
      <c r="FS28" s="51" t="str">
        <f>IF(AND($G28="5",EX28&lt;&gt;""),EX28,"")</f>
        <v/>
      </c>
      <c r="FT28" s="52" t="str">
        <f>IF(AND(EX28&lt;&gt;"",$G28="5"),_xlfn.RANK.EQ(EX28,$FS$6:$FS$89),"")</f>
        <v/>
      </c>
      <c r="FU28" s="52" t="str">
        <f>IF(IF(FT28&lt;&gt;"",IF(MAX(COUNTIF($FT$6:$FT$89,$FT$6:$FT$89))&gt;1,"x",""),"")&lt;&gt;"",FT28+1,"")</f>
        <v/>
      </c>
      <c r="FV28" s="52" t="str">
        <f>IF(FT28&lt;&gt;"",IF($G28="3",IF(EX28&lt;&gt;"",IF(AND(FT28&lt;=10,EX28&gt;=$FS$92),HLOOKUP(FT28,Points_Table_Modified,IF(GC28&gt;=6,8,GC28+2),FALSE),0),""),IF(EX28&lt;&gt;"",IF(AND(FT28&lt;=10,EX28&gt;=$FS$92),HLOOKUP(FT28,Points_Table,IF(GC28&gt;=6,8,GC28+2),FALSE),0),"")),"")</f>
        <v/>
      </c>
      <c r="FW28" s="56" t="str">
        <f>IF(FV28&gt;0,IF(FU28&lt;&gt;"",AVERAGE(IF(AND($G28="3",FU28&lt;&gt;""),HLOOKUP(FU28,Points_Table_Modified,IF(GC28&gt;=6,8,GC28+2),FALSE),IF(FU28&lt;&gt;"",HLOOKUP(FU28,Points_Table,IF(GC28&gt;=6,8,GC28+2),FALSE),"")),FV28),FV28),0)</f>
        <v/>
      </c>
      <c r="FX28" s="51" t="str">
        <f>IF(AND($G28="6",EX28&lt;&gt;""),EX28,"")</f>
        <v/>
      </c>
      <c r="FY28" s="52" t="str">
        <f>IF(AND(EX28&lt;&gt;"",$G28="6"),_xlfn.RANK.EQ(EX28,$FX$6:$FX$89),"")</f>
        <v/>
      </c>
      <c r="FZ28" s="52" t="str">
        <f>IF(IF(FY28&lt;&gt;"",IF(MAX(COUNTIF($FY$6:$FY$89,$FY$6:$FY$89))&gt;1,"x",""),"")&lt;&gt;"",FY28+1,"")</f>
        <v/>
      </c>
      <c r="GA28" s="52" t="str">
        <f>IF(FY28&lt;&gt;"",IF($G28="3",IF(EX28&lt;&gt;"",IF(AND(FY28&lt;=10,EX28&gt;=$FX$92),HLOOKUP(FY28,Points_Table_Modified,IF(GC28&gt;=6,8,GC28+2),FALSE),0),""),IF(EX28&lt;&gt;"",IF(AND(FY28&lt;=10,EX28&gt;=$FX$92),HLOOKUP(FY28,Points_Table,IF(GC28&gt;=6,8,GC28+2),FALSE),0),"")),"")</f>
        <v/>
      </c>
      <c r="GB28" s="56" t="str">
        <f>IF(GA28&gt;0,IF(FZ28&lt;&gt;"",AVERAGE(IF(AND($G28="3",FZ28&lt;&gt;""),HLOOKUP(FZ28,Points_Table_Modified,IF(GC28&gt;=6,8,GC28+2),FALSE),IF(FZ28&lt;&gt;"",HLOOKUP(FZ28,Points_Table,IF(GC28&gt;=6,8,GC28+2),FALSE),"")),GA28),GA28),0)</f>
        <v/>
      </c>
      <c r="GC28" s="57">
        <f>VLOOKUP($G28,Entries_D_Event,8,FALSE)</f>
        <v>0</v>
      </c>
      <c r="GD28" s="52" t="str">
        <f>CONCATENATE(FY28,FT28,FO28,FJ28,FE28,EZ28)</f>
        <v/>
      </c>
      <c r="GE28" s="118" t="str">
        <f>IF(GD28&lt;&gt;"",IF(AND($G28="3",EX28&lt;&gt;""),10,IF(EX28&lt;&gt;"",5,"")),"")</f>
        <v/>
      </c>
      <c r="GF28" s="118">
        <f>_xlfn.NUMBERVALUE(IF(GD28&lt;&gt;"",CONCATENATE(GB28,FW28,FR28,FM28,FH28,FC28),""))</f>
        <v>0</v>
      </c>
      <c r="GG28" s="56">
        <f>IFERROR(GE28+GF28,0)</f>
        <v>0</v>
      </c>
      <c r="GH28" s="90"/>
      <c r="GI28" s="52" t="str">
        <f>IF(AND($G28="1",GH28&lt;&gt;""),GH28,"")</f>
        <v/>
      </c>
      <c r="GJ28" s="52" t="str">
        <f>IF(AND(GH28&lt;&gt;"",$G28="1"),_xlfn.RANK.EQ(GH28,$GI$6:$GI$89),"")</f>
        <v/>
      </c>
      <c r="GK28" s="52" t="str">
        <f>IF(IF(GJ28&lt;&gt;"",IF(MAX(COUNTIF($GJ$6:$GJ$89,$GJ$6:$GJ$89))&gt;1,"x",""),"")&lt;&gt;"",GJ28+1,"")</f>
        <v/>
      </c>
      <c r="GL28" s="52" t="str">
        <f>IF(GJ28&lt;&gt;"",IF($G28="3",IF(GH28&lt;&gt;"",IF(AND(GJ28&lt;=10,GH28&gt;=$GI$92),HLOOKUP(GJ28,Points_Table_Modified,IF(HM28&gt;=6,8,HM28+2),FALSE),0),""),IF(GH28&lt;&gt;"",IF(AND(GJ28&lt;=10,GH28&gt;=$GI$92),HLOOKUP(GJ28,Points_Table,IF(HM28&gt;=6,8,HM28+2),FALSE),0),"")),"")</f>
        <v/>
      </c>
      <c r="GM28" s="53" t="str">
        <f>IF(GK28&lt;&gt;"",AVERAGE(IF(AND($G28="3",GK28&lt;&gt;""),HLOOKUP(GK28,Points_Table_Modified,IF(HM28&gt;=6,8,HM28+2),FALSE),IF(GK28&lt;&gt;"",HLOOKUP(GK28,Points_Table,IF(HM28&gt;=6,8,HM28+2),FALSE),"")),GL28),GL28)</f>
        <v/>
      </c>
      <c r="GN28" s="51" t="str">
        <f>IF(AND($G28="2",GH28&lt;&gt;""),GH28,"")</f>
        <v/>
      </c>
      <c r="GO28" s="52" t="str">
        <f>IF(AND(GH28&lt;&gt;"",$G28="2"),_xlfn.RANK.EQ(GH28,$GN$6:$GN$89),"")</f>
        <v/>
      </c>
      <c r="GP28" s="52" t="str">
        <f>IF(IF(GO28&lt;&gt;"",IF(MAX(COUNTIF($GO$6:$GO$89,$GO$6:$GO$89))&gt;1,"x",""),"")&lt;&gt;"",GO28+1,"")</f>
        <v/>
      </c>
      <c r="GQ28" s="54" t="str">
        <f>IF(GO28&lt;&gt;"",IF($G28="3",IF(GH28&lt;&gt;"",IF(AND(GO28&lt;=10,GH28&gt;=$GN$92),HLOOKUP(GO28,Points_Table_Modified,IF(HM28&gt;=6,8,HM28+2),FALSE),0),""),IF(GH28&lt;&gt;"",IF(AND(GO28&lt;=10,GH28&gt;=$GN$92),HLOOKUP(GO28,Points_Table,IF(HM28&gt;=6,8,HM28+2),FALSE),0),"")),"")</f>
        <v/>
      </c>
      <c r="GR28" s="53" t="str">
        <f>IF(GP28&lt;&gt;"",AVERAGE(IF(AND($G28="3",GP28&lt;&gt;""),HLOOKUP(GP28,Points_Table_Modified,IF(HM28&gt;=6,8,HM28+2),FALSE),IF(GP28&lt;&gt;"",HLOOKUP(GP28,Points_Table,IF(HM28&gt;=6,8,HM28+2),FALSE),"")),GQ28),GQ28)</f>
        <v/>
      </c>
      <c r="GS28" s="51" t="str">
        <f>IF(AND($G28="3",GH28&lt;&gt;""),GH28,"")</f>
        <v/>
      </c>
      <c r="GT28" s="52" t="str">
        <f>IF(AND(GH28&lt;&gt;"",$G28="3"),_xlfn.RANK.EQ(GH28,$GS$6:$GS$89),"")</f>
        <v/>
      </c>
      <c r="GU28" s="52" t="str">
        <f>IF(IF(GT28&lt;&gt;"",IF(MAX(COUNTIF($GT$6:$GT$89,$GT$6:$GT$89))&gt;1,"x",""),"")&lt;&gt;"",GT28+1,"")</f>
        <v/>
      </c>
      <c r="GV28" s="52" t="str">
        <f>IF(GT28&lt;&gt;"",IF($G28="3",IF(GH28&lt;&gt;"",IF(AND(GT28&lt;=20,GH28&gt;=$GS$92),HLOOKUP(GT28,Points_Table_Modified,IF(HM28&gt;=6,8,HM28+2),FALSE),0),""),IF(GH28&lt;&gt;"",IF(AND(GT28&lt;=10,GH28&gt;=$GS$92),HLOOKUP(GT28,Points_Table,IF(HM28&gt;=6,8,HM28+2),FALSE),0),"")),"")</f>
        <v/>
      </c>
      <c r="GW28" s="53" t="str">
        <f>IF(GU28&lt;&gt;"",AVERAGE(IF(AND($G28="3",GU28&lt;&gt;""),HLOOKUP(GU28,Points_Table_Modified,IF(HM28&gt;=6,8,HM28+2),FALSE),IF(GU28&lt;&gt;"",HLOOKUP(GU28,Points_Table,IF(HM28&gt;=6,8,HM28+2),FALSE),"")),GV28),GV28)</f>
        <v/>
      </c>
      <c r="GX28" s="51" t="str">
        <f>IF(AND($G28="4",GH28&lt;&gt;""),GH28,"")</f>
        <v/>
      </c>
      <c r="GY28" s="52" t="str">
        <f>IF(AND($GH28&lt;&gt;"",G28="4"),_xlfn.RANK.EQ(GH28,$GX$6:$GX$89),"")</f>
        <v/>
      </c>
      <c r="GZ28" s="52" t="str">
        <f>IF(IF(GY28&lt;&gt;"",IF(MAX(COUNTIF($GY$6:$GY$89,$GY$6:$GY$89))&gt;1,"x",""),"")&lt;&gt;"",GY28+1,"")</f>
        <v/>
      </c>
      <c r="HA28" s="52" t="str">
        <f>IF(GY28&lt;&gt;"",IF($G28="3",IF(GH28&lt;&gt;"",IF(AND(GY28&lt;=10,GH28&gt;=$GX$92),HLOOKUP(GY28,Points_Table_Modified,IF(HM28&gt;=6,8,HM28+2),FALSE),0),""),IF(GH28&lt;&gt;"",IF(AND(GY28&lt;=10,GH28&gt;=$GX$92),HLOOKUP(GY28,Points_Table,IF(HM28&gt;=6,8,HM28+2),FALSE),0),"")),"")</f>
        <v/>
      </c>
      <c r="HB28" s="53" t="str">
        <f>IF(GZ28&lt;&gt;"",AVERAGE(IF(AND($G28="3",GZ28&lt;&gt;""),HLOOKUP(GZ28,Points_Table_Modified,IF(HM28&gt;=6,8,HM28+2),FALSE),IF(GZ28&lt;&gt;"",HLOOKUP(GZ28,Points_Table,IF(HM28&gt;=6,8,HM28+2),FALSE),"")),HA28),HA28)</f>
        <v/>
      </c>
      <c r="HC28" s="51" t="str">
        <f>IF(AND($G28="5",GH28&lt;&gt;""),GH28,"")</f>
        <v/>
      </c>
      <c r="HD28" s="52" t="str">
        <f>IF(AND(GH28&lt;&gt;"",$G28="5"),_xlfn.RANK.EQ(GH28,$HC$6:$HC$89),"")</f>
        <v/>
      </c>
      <c r="HE28" s="52" t="str">
        <f>IF(IF(HD28&lt;&gt;"",IF(MAX(COUNTIF($HD$6:$HD$89,$HD$6:$HD$89))&gt;1,"x",""),"")&lt;&gt;"",HD28+1,"")</f>
        <v/>
      </c>
      <c r="HF28" s="52" t="str">
        <f>IF(HD28&lt;&gt;"",IF($G28="3",IF(GH28&lt;&gt;"",IF(AND(HD28&lt;=10,GH28&gt;=$HC$92),HLOOKUP(HD28,Points_Table_Modified,IF(HM28&gt;=6,8,HM28+2),FALSE),0),""),IF(GH28&lt;&gt;"",IF(AND(HD28&lt;=10,GH28&gt;=$HC$92),HLOOKUP(HD28,Points_Table,IF(HM28&gt;=6,8,HM28+2),FALSE),0),"")),"")</f>
        <v/>
      </c>
      <c r="HG28" s="53" t="str">
        <f>IF(HE28&lt;&gt;"",AVERAGE(IF(AND($G28="3",HE28&lt;&gt;""),HLOOKUP(HE28,Points_Table_Modified,IF(HM28&gt;=6,8,HM28+2),FALSE),IF(HE28&lt;&gt;"",HLOOKUP(HE28,Points_Table,IF(HM28&gt;=6,8,HM28+2),FALSE),"")),HF28),HF28)</f>
        <v/>
      </c>
      <c r="HH28" s="51" t="str">
        <f>IF(AND($G28="6",GH28&lt;&gt;""),GH28,"")</f>
        <v/>
      </c>
      <c r="HI28" s="52" t="str">
        <f>IF(AND(GH28&lt;&gt;"",$G28="6"),_xlfn.RANK.EQ(GH28,$HH$6:$HH$89),"")</f>
        <v/>
      </c>
      <c r="HJ28" s="52" t="str">
        <f>IF(IF(HI28&lt;&gt;"",IF(MAX(COUNTIF($HI$6:$HI$89,$HI$6:$HI$89))&gt;1,"x",""),"")&lt;&gt;"",HI28+1,"")</f>
        <v/>
      </c>
      <c r="HK28" s="52" t="str">
        <f>IF(HI28&lt;&gt;"",IF($G28="3",IF(GH28&lt;&gt;"",IF(AND(HI28&lt;=10,GH28&gt;=$HH$92),HLOOKUP(HI28,Points_Table_Modified,IF(HM28&gt;=6,8,HM28+2),FALSE),0),""),IF(GH28&lt;&gt;"",IF(AND(HI28&lt;=10,GH28&gt;=$HH$92),HLOOKUP(HI28,Points_Table,IF(HM28&gt;=6,8,HM28+2),FALSE),0),"")),"")</f>
        <v/>
      </c>
      <c r="HL28" s="53" t="str">
        <f>IF(HJ28&lt;&gt;"",AVERAGE(IF(AND($G28="3",HJ28&lt;&gt;""),HLOOKUP(HJ28,Points_Table_Modified,IF(HM28&gt;=6,8,HM28+2),FALSE),IF(HJ28&lt;&gt;"",HLOOKUP(HJ28,Points_Table,IF(HM28&gt;=6,8,HM28+2),FALSE),"")),HK28),HK28)</f>
        <v/>
      </c>
      <c r="HM28" s="57">
        <f>VLOOKUP($G28,Entries_D_Event,9,FALSE)</f>
        <v>0</v>
      </c>
      <c r="HN28" s="52" t="str">
        <f>CONCATENATE(HI28,HD28,GY28,GT28,GO28,GJ28)</f>
        <v/>
      </c>
      <c r="HO28" s="118" t="str">
        <f>IF(HN28&lt;&gt;"",IF(AND($G28="3",GH28&lt;&gt;""),10,IF(GH28&lt;&gt;"",5,"")),"")</f>
        <v/>
      </c>
      <c r="HP28" s="118">
        <f>_xlfn.NUMBERVALUE(IF(HN28&lt;&gt;"",CONCATENATE(HL28,HG28,HB28,GW28,GR28,GM28),""))</f>
        <v>0</v>
      </c>
      <c r="HQ28" s="56">
        <f>IFERROR(HO28+HP28,0)</f>
        <v>0</v>
      </c>
      <c r="HR28" s="90"/>
      <c r="HS28" s="52" t="str">
        <f>IF(AND($G28="1",HR28&lt;&gt;""),HR28,"")</f>
        <v/>
      </c>
      <c r="HT28" s="52" t="str">
        <f>IF(AND(HR28&lt;&gt;"",$G28="1"),_xlfn.RANK.EQ(HR28,$HS$6:$HS$89),"")</f>
        <v/>
      </c>
      <c r="HU28" s="52" t="str">
        <f>IF(IF(HT28&lt;&gt;"",IF(MAX(COUNTIF($HT$6:$HT$89,$HT$6:$HT$89))&gt;1,"x",""),"")&lt;&gt;"",HT28+1,"")</f>
        <v/>
      </c>
      <c r="HV28" s="52" t="str">
        <f>IF(HT28&lt;&gt;"",IF($G28="3",IF(HR28&lt;&gt;"",IF(AND(HT28&lt;=10,HR28&gt;=$HS$92),HLOOKUP(HT28,Points_Table_Modified,IF(IW28&gt;=6,8,IW28+2),FALSE),0),""),IF(HR28&lt;&gt;"",IF(AND(HT28&lt;=10,HR28&gt;=$HS$92),HLOOKUP(HT28,Points_Table,IF(IW28&gt;=6,8,IW28+2),FALSE),0),"")),"")</f>
        <v/>
      </c>
      <c r="HW28" s="53" t="str">
        <f>IF(HU28&lt;&gt;"",AVERAGE(IF(AND($G28="3",HU28&lt;&gt;""),HLOOKUP(HU28,Points_Table_Modified,IF(IW28&gt;=6,8,IW28+2),FALSE),IF(HU28&lt;&gt;"",HLOOKUP(HU28,Points_Table,IF(IW28&gt;=6,8,IW28+2),FALSE),"")),HV28),HV28)</f>
        <v/>
      </c>
      <c r="HX28" s="51" t="str">
        <f>IF(AND($G28="2",HR28&lt;&gt;""),HR28,"")</f>
        <v/>
      </c>
      <c r="HY28" s="52" t="str">
        <f>IF(AND(HR28&lt;&gt;"",$G28="2"),_xlfn.RANK.EQ(HR28,$HX$6:$HX$89),"")</f>
        <v/>
      </c>
      <c r="HZ28" s="52" t="str">
        <f>IF(IF(HY28&lt;&gt;"",IF(MAX(COUNTIF($HY$6:$HY$89,$HY$6:$HY$89))&gt;1,"x",""),"")&lt;&gt;"",HY28+1,"")</f>
        <v/>
      </c>
      <c r="IA28" s="54" t="str">
        <f>IF(HY28&lt;&gt;"",IF($G28="3",IF(HR28&lt;&gt;"",IF(AND(HY28&lt;=10,HR28&gt;=$HX$92),HLOOKUP(HY28,Points_Table_Modified,IF(IW28&gt;=6,8,IW28+2),FALSE),0),""),IF(HR28&lt;&gt;"",IF(AND(HY28&lt;=10,HR28&gt;=$HX$92),HLOOKUP(HY28,Points_Table,IF(IW28&gt;=6,8,IW28+2),FALSE),0),"")),"")</f>
        <v/>
      </c>
      <c r="IB28" s="53" t="str">
        <f>IF(HZ28&lt;&gt;"",AVERAGE(IF(AND($G28="3",HZ28&lt;&gt;""),HLOOKUP(HZ28,Points_Table_Modified,IF(IW28&gt;=6,8,IW28+2),FALSE),IF(HZ28&lt;&gt;"",HLOOKUP(HZ28,Points_Table,IF(IW28&gt;=6,8,IW28+2),FALSE),"")),IA28),IA28)</f>
        <v/>
      </c>
      <c r="IC28" s="51" t="str">
        <f>IF(AND($G28="3",HR28&lt;&gt;""),HR28,"")</f>
        <v/>
      </c>
      <c r="ID28" s="52" t="str">
        <f>IF(AND(HR28&lt;&gt;"",$G28="3"),_xlfn.RANK.EQ(HR28,$IC$6:$IC$89),"")</f>
        <v/>
      </c>
      <c r="IE28" s="52" t="str">
        <f>IF(IF(ID28&lt;&gt;"",IF(MAX(COUNTIF($ID$6:$ID$89,$ID$6:$ID$89))&gt;1,"x",""),"")&lt;&gt;"",ID28+1,"")</f>
        <v/>
      </c>
      <c r="IF28" s="52" t="str">
        <f>IF(ID28&lt;&gt;"",IF($G28="3",IF(HR28&lt;&gt;"",IF(AND(ID28&lt;=20,HR28&gt;=$IC$92),HLOOKUP(ID28,Points_Table_Modified,IF(IW28&gt;=6,8,IW28+2),FALSE),0),""),IF(HR28&lt;&gt;"",IF(AND(ID28&lt;=10,HR28&gt;=$IC$92),HLOOKUP(ID28,Points_Table,IF(IW28&gt;=6,8,IW28+2),FALSE),0),"")),"")</f>
        <v/>
      </c>
      <c r="IG28" s="53" t="str">
        <f>IF(IE28&lt;&gt;"",AVERAGE(IF(AND($G28="3",IE28&lt;&gt;""),HLOOKUP(IE28,Points_Table_Modified,IF(IW28&gt;=6,8,IW28+2),FALSE),IF(IE28&lt;&gt;"",HLOOKUP(IE28,Points_Table,IF(IW28&gt;=6,8,IW28+2),FALSE),"")),IF28),IF28)</f>
        <v/>
      </c>
      <c r="IH28" s="51" t="str">
        <f>IF(AND($G28="4",HR28&lt;&gt;""),HR28,"")</f>
        <v/>
      </c>
      <c r="II28" s="52" t="str">
        <f>IF(AND(HR28&lt;&gt;"",G28="4"),_xlfn.RANK.EQ(HR28,$IH$6:$IH$89),"")</f>
        <v/>
      </c>
      <c r="IJ28" s="52" t="str">
        <f>IF(IF(II28&lt;&gt;"",IF(MAX(COUNTIF($II$6:$II$89,$II$6:$II$89))&gt;1,"x",""),"")&lt;&gt;"",II28+1,"")</f>
        <v/>
      </c>
      <c r="IK28" s="52" t="str">
        <f>IF(II28&lt;&gt;"",IF($G28="3",IF(HR28&lt;&gt;"",IF(AND(II28&lt;=10,HR28&gt;=$IH$92),HLOOKUP(II28,Points_Table_Modified,IF(IW28&gt;=6,8,IW28+2),FALSE),0),""),IF(HR28&lt;&gt;"",IF(AND(II28&lt;=10,HR28&gt;=$IH$92),HLOOKUP(II28,Points_Table,IF(IW28&gt;=6,8,IW28+2),FALSE),0),"")),"")</f>
        <v/>
      </c>
      <c r="IL28" s="53" t="str">
        <f>IF(IJ28&lt;&gt;"",AVERAGE(IF(AND($G28="3",IJ28&lt;&gt;""),HLOOKUP(IJ28,Points_Table_Modified,IF(IW28&gt;=6,8,IW28+2),FALSE),IF(IJ28&lt;&gt;"",HLOOKUP(IJ28,Points_Table,IF(IW28&gt;=6,8,IW28+2),FALSE),"")),IK28),IK28)</f>
        <v/>
      </c>
      <c r="IM28" s="51" t="str">
        <f>IF(AND($G28="5",HR28&lt;&gt;""),HR28,"")</f>
        <v/>
      </c>
      <c r="IN28" s="52" t="str">
        <f>IF(AND(HR28&lt;&gt;"",$G28="5"),_xlfn.RANK.EQ(HR28,$IM$6:$IM$89),"")</f>
        <v/>
      </c>
      <c r="IO28" s="52" t="str">
        <f>IF(IF(IN28&lt;&gt;"",IF(MAX(COUNTIF($IN$6:$IN$89,$IN$6:$IN$89))&gt;1,"x",""),"")&lt;&gt;"",IN28+1,"")</f>
        <v/>
      </c>
      <c r="IP28" s="52" t="str">
        <f>IF(IN28&lt;&gt;"",IF($G28="3",IF(HR28&lt;&gt;"",IF(AND(IN28&lt;=10,HR28&gt;=$IM$92),HLOOKUP(IN28,Points_Table_Modified,IF(IW28&gt;=6,8,IW28+2),FALSE),0),""),IF(HR28&lt;&gt;"",IF(AND(IN28&lt;=10,HR28&gt;=$IM$92),HLOOKUP(IN28,Points_Table,IF(IW28&gt;=6,8,IW28+2),FALSE),0),"")),"")</f>
        <v/>
      </c>
      <c r="IQ28" s="53" t="str">
        <f>IF(IO28&lt;&gt;"",AVERAGE(IF(AND($G28="3",IO28&lt;&gt;""),HLOOKUP(IO28,Points_Table_Modified,IF(IW28&gt;=6,8,IW28+2),FALSE),IF(IO28&lt;&gt;"",HLOOKUP(IO28,Points_Table,IF(IW28&gt;=6,8,IW28+2),FALSE),"")),IP28),IP28)</f>
        <v/>
      </c>
      <c r="IR28" s="51" t="str">
        <f>IF(AND($G28="6",HR28&lt;&gt;""),HR28,"")</f>
        <v/>
      </c>
      <c r="IS28" s="52" t="str">
        <f>IF(AND(HR28&lt;&gt;"",$G28="6"),_xlfn.RANK.EQ(HR28,$IR$6:$IR$89),"")</f>
        <v/>
      </c>
      <c r="IT28" s="52" t="str">
        <f>IF(IF(IS28&lt;&gt;"",IF(MAX(COUNTIF($IS$6:$IS$89,$IS$6:$IS$89))&gt;1,"x",""),"")&lt;&gt;"",IS28+1,"")</f>
        <v/>
      </c>
      <c r="IU28" s="52" t="str">
        <f>IF(IS28&lt;&gt;"",IF($G28="3",IF(HR28&lt;&gt;"",IF(AND(IS28&lt;=10,HR28&gt;=$IR$92),HLOOKUP(IS28,Points_Table_Modified,IF(IW28&gt;=6,8,IW28+2),FALSE),0),""),IF(HR28&lt;&gt;"",IF(AND(IS28&lt;=10,HR28&gt;=$IR$92),HLOOKUP(IS28,Points_Table,IF(IW28&gt;=6,8,IW28+2),FALSE),0),"")),"")</f>
        <v/>
      </c>
      <c r="IV28" s="53" t="str">
        <f>IF(IT28&lt;&gt;"",AVERAGE(IF(AND($G28="3",IT28&lt;&gt;""),HLOOKUP(IT28,Points_Table_Modified,IF(IW28&gt;=6,8,IW28+2),FALSE),IF(IT28&lt;&gt;"",HLOOKUP(IT28,Points_Table,IF(IW28&gt;=6,8,IW28+2),FALSE),"")),IU28),IU28)</f>
        <v/>
      </c>
      <c r="IW28" s="57">
        <f>VLOOKUP($G28,Entries_D_Event,10,FALSE)</f>
        <v>0</v>
      </c>
      <c r="IX28" s="52" t="str">
        <f>CONCATENATE(IS28,IN28,II28,ID28,HY28,HT28)</f>
        <v/>
      </c>
      <c r="IY28" s="118" t="str">
        <f>IF(IX28&lt;&gt;"",IF(AND($G28="3",HR28&lt;&gt;""),10,IF(HR28&lt;&gt;"",5,"")),"")</f>
        <v/>
      </c>
      <c r="IZ28" s="118">
        <f>_xlfn.NUMBERVALUE(IF(IX28&lt;&gt;"",CONCATENATE(IV28,IQ28,IL28,IG28,IB28,HW28),""))</f>
        <v>0</v>
      </c>
      <c r="JA28" s="56">
        <f>IFERROR(IY28+IZ28,0)</f>
        <v>0</v>
      </c>
      <c r="JB28" s="90"/>
      <c r="JC28" s="52" t="str">
        <f>IF(AND($G28="1",JB28&lt;&gt;""),JB28,"")</f>
        <v/>
      </c>
      <c r="JD28" s="52" t="str">
        <f>IF(AND(JB28&lt;&gt;"",$G28="1"),_xlfn.RANK.EQ(JB28,$JC$6:$JC$89),"")</f>
        <v/>
      </c>
      <c r="JE28" s="52" t="str">
        <f>IF(IF(JD28&lt;&gt;"",IF(MAX(COUNTIF($JD$6:$JD$89,$JD$6:$JD$89))&gt;1,"x",""),"")&lt;&gt;"",JD28+1,"")</f>
        <v/>
      </c>
      <c r="JF28" s="52" t="str">
        <f>IF(JD28&lt;&gt;"",IF($G28="3",IF(JB28&lt;&gt;"",IF(AND(JD28&lt;=10,JB28&gt;=$JC$92),HLOOKUP(JD28,Points_Table_Modified,IF(KG28&gt;=6,8,KG28+2),FALSE),0),""),IF(JB28&lt;&gt;"",IF(AND(JD28&lt;=10,JB28&gt;=$JC$92),HLOOKUP(JD28,Points_Table,IF(KG28&gt;=6,8,KG28+2),FALSE),0),"")),"")</f>
        <v/>
      </c>
      <c r="JG28" s="53" t="str">
        <f>IF(JE28&lt;&gt;"",AVERAGE(IF(AND($G28="3",JE28&lt;&gt;""),HLOOKUP(JE28,Points_Table_Modified,IF(KG28&gt;=6,8,KG28+2),FALSE),IF(JE28&lt;&gt;"",HLOOKUP(JE28,Points_Table,IF(KG28&gt;=6,8,KG28+2),FALSE),"")),JF28),JF28)</f>
        <v/>
      </c>
      <c r="JH28" s="51" t="str">
        <f>IF(AND($G28="2",JB28&lt;&gt;""),JB28,"")</f>
        <v/>
      </c>
      <c r="JI28" s="52" t="str">
        <f>IF(AND(JB28&lt;&gt;"",$G28="2"),_xlfn.RANK.EQ(JB28,$JH$6:$JH$89),"")</f>
        <v/>
      </c>
      <c r="JJ28" s="52" t="str">
        <f>IF(IF(JI28&lt;&gt;"",IF(MAX(COUNTIF($JI$6:$JI$89,$JI$6:$JI$89))&gt;1,"x",""),"")&lt;&gt;"",JI28+1,"")</f>
        <v/>
      </c>
      <c r="JK28" s="54" t="str">
        <f>IF(JI28&lt;&gt;"",IF($G28="3",IF(JB28&lt;&gt;"",IF(AND(JI28&lt;=10,JB28&gt;=$JH$92),HLOOKUP(JI28,Points_Table_Modified,IF(KG28&gt;=6,8,KG28+2),FALSE),0),""),IF(JB28&lt;&gt;"",IF(AND(JI28&lt;=10,JB28&gt;=$JH$92),HLOOKUP(JI28,Points_Table,IF(KG28&gt;=6,8,KG28+2),FALSE),0),"")),"")</f>
        <v/>
      </c>
      <c r="JL28" s="53" t="str">
        <f>IF(JJ28&lt;&gt;"",AVERAGE(IF(AND($G28="3",JJ28&lt;&gt;""),HLOOKUP(JJ28,Points_Table_Modified,IF(KG28&gt;=6,8,KG28+2),FALSE),IF(JJ28&lt;&gt;"",HLOOKUP(JJ28,Points_Table,IF(KG28&gt;=6,8,KG28+2),FALSE),"")),JK28),JK28)</f>
        <v/>
      </c>
      <c r="JM28" s="51" t="str">
        <f>IF(AND($G28="3",JB28&lt;&gt;""),JB28,"")</f>
        <v/>
      </c>
      <c r="JN28" s="52" t="str">
        <f>IF(AND(JB28&lt;&gt;"",$G28="3"),_xlfn.RANK.EQ(JB28,$JM$6:$JM$89),"")</f>
        <v/>
      </c>
      <c r="JO28" s="52" t="str">
        <f>IF(IF(JN28&lt;&gt;"",IF(MAX(COUNTIF($JN$6:$JN$89,$JN$6:$JN$89))&gt;1,"x",""),"")&lt;&gt;"",JN28+1,"")</f>
        <v/>
      </c>
      <c r="JP28" s="52" t="str">
        <f>IF(JN28&lt;&gt;"",IF($G28="3",IF(JB28&lt;&gt;"",IF(AND(JN28&lt;=20,JB28&gt;=$JM$92),HLOOKUP(JN28,Points_Table_Modified,IF(KG28&gt;=6,8,KG28+2),FALSE),0),""),IF(JB28&lt;&gt;"",IF(AND(JN28&lt;=10,JB28&gt;=$JM$92),HLOOKUP(JN28,Points_Table,IF(KG28&gt;=6,8,KG28+2),FALSE),0),"")),"")</f>
        <v/>
      </c>
      <c r="JQ28" s="53" t="str">
        <f>IF(JO28&lt;&gt;"",AVERAGE(IF(AND($G28="3",JO28&lt;&gt;""),HLOOKUP(JO28,Points_Table_Modified,IF(KG28&gt;=6,8,KG28+2),FALSE),IF(JO28&lt;&gt;"",HLOOKUP(JO28,Points_Table,IF(KG28&gt;=6,8,KG28+2),FALSE),"")),JP28),JP28)</f>
        <v/>
      </c>
      <c r="JR28" s="51" t="str">
        <f>IF(AND($G28="4",JB28&lt;&gt;""),JB28,"")</f>
        <v/>
      </c>
      <c r="JS28" s="52" t="str">
        <f>IF(AND(JB28&lt;&gt;"",G28="4"),_xlfn.RANK.EQ(JB28,$JR$6:$JR$89),"")</f>
        <v/>
      </c>
      <c r="JT28" s="52" t="str">
        <f>IF(IF(JS28&lt;&gt;"",IF(MAX(COUNTIF($JS$6:$JS$89,$JS$6:$JS$89))&gt;1,"x",""),"")&lt;&gt;"",JS28+1,"")</f>
        <v/>
      </c>
      <c r="JU28" s="52" t="str">
        <f>IF(JS28&lt;&gt;"",IF($G28="3",IF(JB28&lt;&gt;"",IF(AND(JS28&lt;=10,JB28&gt;=$JR$92),HLOOKUP(JS28,Points_Table_Modified,IF(KG28&gt;=6,8,KG28+2),FALSE),0),""),IF(JB28&lt;&gt;"",IF(AND(JS28&lt;=10,JB28&gt;=$JR$92),HLOOKUP(JS28,Points_Table,IF(KG28&gt;=6,8,KG28+2),FALSE),0),"")),"")</f>
        <v/>
      </c>
      <c r="JV28" s="53" t="str">
        <f>IF(JT28&lt;&gt;"",AVERAGE(IF(AND($G28="3",JT28&lt;&gt;""),HLOOKUP(JT28,Points_Table_Modified,IF(KG28&gt;=6,8,KG28+2),FALSE),IF(JT28&lt;&gt;"",HLOOKUP(JT28,Points_Table,IF(KG28&gt;=6,8,KG28+2),FALSE),"")),JU28),JU28)</f>
        <v/>
      </c>
      <c r="JW28" s="51" t="str">
        <f>IF(AND($G28="5",JB28&lt;&gt;""),JB28,"")</f>
        <v/>
      </c>
      <c r="JX28" s="52" t="str">
        <f>IF(AND(JB28&lt;&gt;"",$G28="5"),_xlfn.RANK.EQ(JB28,$JW$6:$JW$89),"")</f>
        <v/>
      </c>
      <c r="JY28" s="52" t="str">
        <f>IF(IF(JX28&lt;&gt;"",IF(MAX(COUNTIF($JX$6:$JX$89,$JX$6:$JX$89))&gt;1,"x",""),"")&lt;&gt;"",JX28+1,"")</f>
        <v/>
      </c>
      <c r="JZ28" s="52" t="str">
        <f>IF(JX28&lt;&gt;"",IF($G28="3",IF(JB28&lt;&gt;"",IF(AND(JX28&lt;=10,JB28&gt;=$JW$92),HLOOKUP(JX28,Points_Table_Modified,IF(KG28&gt;=6,8,KG28+2),FALSE),0),""),IF(JB28&lt;&gt;"",IF(AND(JX28&lt;=10,JB28&gt;=$JW$92),HLOOKUP(JX28,Points_Table,IF(KG28&gt;=6,8,KG28+2),FALSE),0),"")),"")</f>
        <v/>
      </c>
      <c r="KA28" s="53" t="str">
        <f>IF(JY28&lt;&gt;"",AVERAGE(IF(AND($G28="3",JY28&lt;&gt;""),HLOOKUP(JY28,Points_Table_Modified,IF(KG28&gt;=6,8,KG28+2),FALSE),IF(JY28&lt;&gt;"",HLOOKUP(JY28,Points_Table,IF(KG28&gt;=6,8,KG28+2),FALSE),"")),JZ28),JZ28)</f>
        <v/>
      </c>
      <c r="KB28" s="51" t="str">
        <f>IF(AND($G28="6",JB28&lt;&gt;""),JB28,"")</f>
        <v/>
      </c>
      <c r="KC28" s="52" t="str">
        <f>IF(AND(JB28&lt;&gt;"",$G28="6"),_xlfn.RANK.EQ(JB28,$KB$6:$KB$89),"")</f>
        <v/>
      </c>
      <c r="KD28" s="52" t="str">
        <f>IF(IF(KC28&lt;&gt;"",IF(MAX(COUNTIF($KC$6:$KC$89,$KC$6:$KC$89))&gt;1,"x",""),"")&lt;&gt;"",KC28+1,"")</f>
        <v/>
      </c>
      <c r="KE28" s="52" t="str">
        <f>IF(KC28&lt;&gt;"",IF($G28="3",IF(JB28&lt;&gt;"",IF(AND(KC28&lt;=10,JB28&gt;=$KB$92),HLOOKUP(KC28,Points_Table_Modified,IF(KG28&gt;=6,8,KG28+2),FALSE),0),""),IF(JB28&lt;&gt;"",IF(AND(KC28&lt;=10,JB28&gt;=$KB$92),HLOOKUP(KC28,Points_Table,IF(KG28&gt;=6,8,KG28+2),FALSE),0),"")),"")</f>
        <v/>
      </c>
      <c r="KF28" s="53" t="str">
        <f>IF(KD28&lt;&gt;"",AVERAGE(IF(AND($G28="3",KD28&lt;&gt;""),HLOOKUP(KD28,Points_Table_Modified,IF(KG28&gt;=6,8,KG28+2),FALSE),IF(KD28&lt;&gt;"",HLOOKUP(KD28,Points_Table,IF(KG28&gt;=6,8,KG28+2),FALSE),"")),KE28),KE28)</f>
        <v/>
      </c>
      <c r="KG28" s="57">
        <f>VLOOKUP($G28,Entries_D_Event,11,FALSE)</f>
        <v>0</v>
      </c>
      <c r="KH28" s="52" t="str">
        <f>CONCATENATE(KC28,JX28,JS28,JN28,JI28,JD28)</f>
        <v/>
      </c>
      <c r="KI28" s="118" t="str">
        <f>IF(KH28&lt;&gt;"",IF(AND($G28="3",JB28&lt;&gt;""),10,IF(JB28&lt;&gt;"",5,"")),"")</f>
        <v/>
      </c>
      <c r="KJ28" s="88">
        <f>_xlfn.NUMBERVALUE(IF(KH28&lt;&gt;"",CONCATENATE(KF28,KA28,JV28,JQ28,JL28,JG28),""))</f>
        <v>0</v>
      </c>
      <c r="KK28" s="56">
        <f>IFERROR(KI28+KJ28,0)</f>
        <v>0</v>
      </c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</row>
    <row r="29" spans="1:358" s="1" customFormat="1" x14ac:dyDescent="0.25">
      <c r="A29" s="35"/>
      <c r="B29" s="45">
        <v>24</v>
      </c>
      <c r="C29" s="189" t="s">
        <v>182</v>
      </c>
      <c r="D29" s="47"/>
      <c r="E29" s="50"/>
      <c r="F29" s="50">
        <v>306</v>
      </c>
      <c r="G29" s="49" t="s">
        <v>55</v>
      </c>
      <c r="H29" s="50" t="str">
        <f>VLOOKUP($G29,Class_Description,2)</f>
        <v>Modified</v>
      </c>
      <c r="I29" s="187">
        <f>AS29+CC29+DM29+EW29+GG29+HQ29+JA29+KK29</f>
        <v>71</v>
      </c>
      <c r="J29" s="146"/>
      <c r="K29" s="147" t="str">
        <f>IF(AND(J29&lt;&gt;"",$G29="1"),J29,"")</f>
        <v/>
      </c>
      <c r="L29" s="148" t="str">
        <f>IF(AND(J29&lt;&gt;"",$G29="1"),_xlfn.RANK.EQ(J29,$K$6:$K$89),"")</f>
        <v/>
      </c>
      <c r="M29" s="148" t="str">
        <f>IF(G29="6",IF(IF(L29&lt;&gt;"",IF(MAX(COUNTIF($L$6:$L$89,$L$6:$L$89))&gt;1,"x",""),"")&lt;&gt;"",L29+1,""),IF(K29=0,"",IF(IF(L29&lt;&gt;"",IF(MAX(COUNTIF($L$6:$L$89,$L$6:$L$89))&gt;1,"x",""),"")&lt;&gt;"",L29+1,"")))</f>
        <v/>
      </c>
      <c r="N29" s="148" t="str">
        <f>IF(L29&lt;&gt;"",IF($G29="3",IF(AND(L29&lt;=20,J29&gt;=$K$92),HLOOKUP(L29,Points_Table_Modified,IF(AO29&gt;=6,8,AO29+2),FALSE),0),IF(AND(L29&lt;=10,J29&gt;=$K$92),HLOOKUP(L29,Points_Table,IF(AO29&gt;=6,8,AO29+2),FALSE),0)),"")</f>
        <v/>
      </c>
      <c r="O29" s="148" t="str">
        <f>IF(M29&lt;&gt;"",AVERAGE(IF(AND($G29="3",M29&lt;&gt;""),HLOOKUP(M29,Points_Table_Modified,IF(AO29&gt;=6,8,AO29+2),FALSE),IF(M29&lt;&gt;"",HLOOKUP(M29,Points_Table,IF(AO29&gt;=6,8,AO29+2),FALSE),"")),N29),N29)</f>
        <v/>
      </c>
      <c r="P29" s="147" t="str">
        <f>IF(AND(J29&lt;&gt;"",$G29="2"),J29,"")</f>
        <v/>
      </c>
      <c r="Q29" s="148" t="str">
        <f>IF(AND(J29&lt;&gt;"",$G29="2"),_xlfn.RANK.EQ(J29,$P$6:$P$89),"")</f>
        <v/>
      </c>
      <c r="R29" s="148" t="str">
        <f>IF(G29="6",IF(IF(Q29&lt;&gt;"",IF(MAX(COUNTIF($Q$6:$Q$89,$Q$6:$Q$89))&gt;1,"x",""),"")&lt;&gt;"",Q29+1,""),IF(P29=0,"",IF(IF(Q29&lt;&gt;"",IF(MAX(COUNTIF($Q$6:$Q$89,$Q$6:$Q$89))&gt;1,"x",""),"")&lt;&gt;"",Q29+1,"")))</f>
        <v/>
      </c>
      <c r="S29" s="148" t="str">
        <f>IF(Q29&lt;&gt;"",IF($G29="3",IF(J29&lt;&gt;"",IF(AND(Q29&lt;=10,J29&gt;=$P$92),HLOOKUP(Q29,Points_Table_Modified,IF(AO29&gt;=6,8,AO29+2),FALSE),0),""),IF(J29&lt;&gt;"",IF(AND(Q29&lt;=10,J29&gt;=$P$92),HLOOKUP(Q29,Points_Table,IF(AO29&gt;=6,8,AO29+2),FALSE),0),"")),"")</f>
        <v/>
      </c>
      <c r="T29" s="148" t="str">
        <f>IF(R29&lt;&gt;"",AVERAGE(IF(AND($G29="3",R29&lt;&gt;""),HLOOKUP(R29,Points_Table_Modified,IF(AO29&gt;=6,8,AO29+2),FALSE),IF(R29&lt;&gt;"",HLOOKUP(R29,Points_Table,IF(AO29&gt;=6,8,AO29+2),FALSE),"")),S29),S29)</f>
        <v/>
      </c>
      <c r="U29" s="147" t="str">
        <f>IF(AND(J29&lt;&gt;"",$G29="3"),J29,"")</f>
        <v/>
      </c>
      <c r="V29" s="148" t="str">
        <f>IF(AND(J29&lt;&gt;"",$G29="3"),_xlfn.RANK.EQ(J29,$U$6:$U$89),"")</f>
        <v/>
      </c>
      <c r="W29" s="148" t="str">
        <f>IF(G29="6",IF(IF(V29&lt;&gt;"",IF(MAX(COUNTIF($V$6:$V$89,$V$6:$V$89))&gt;1,"x",""),"")&lt;&gt;"",V29+1,""),IF(U29=0,"",IF(IF(V29&lt;&gt;"",IF(MAX(COUNTIF($V$6:$V$89,$V$6:$V$89))&gt;1,"x",""),"")&lt;&gt;"",V29+1,"")))</f>
        <v/>
      </c>
      <c r="X29" s="148" t="str">
        <f>IF(V29&lt;&gt;"",IF($G29="3",IF(J29&lt;&gt;"",IF(AND(V29&lt;=20,J29&gt;=$U$92),HLOOKUP(V29,Points_Table_Modified,IF(AO29&gt;=6,8,AO29+2),FALSE),0),""),IF(J29&lt;&gt;"",IF(AND(V29&lt;=10,$J29&gt;=$U$92),HLOOKUP(V29,Points_Table,IF(AO29&gt;=6,8,AO29+2),FALSE),0),"")),"")</f>
        <v/>
      </c>
      <c r="Y29" s="148" t="str">
        <f>IF(W29&lt;&gt;"",AVERAGE(IF(AND($G29="3",W29&lt;&gt;""),HLOOKUP(W29,Points_Table_Modified,IF(AO29&gt;=6,8,AO29+2),FALSE),IF(W29&lt;&gt;"",HLOOKUP(W29,Points_Table,IF(AO29&gt;=6,8,AO29+2),FALSE),"")),X29),X29)</f>
        <v/>
      </c>
      <c r="Z29" s="147" t="str">
        <f>IF(AND(J29&lt;&gt;"",$G29="4"),J29,"")</f>
        <v/>
      </c>
      <c r="AA29" s="148" t="str">
        <f>IF(AND($J29&lt;&gt;"",G29="4"),_xlfn.RANK.EQ(J29,$Z$6:$Z$89),"")</f>
        <v/>
      </c>
      <c r="AB29" s="148" t="str">
        <f>IF($G29="6",IF(IF(AA29&lt;&gt;"",IF(MAX(COUNTIF($AA$6:$AA$89,$AA$6:$AA$89))&gt;1,"x",""),"")&lt;&gt;"",AA29+1,""),IF(Z29=0,"",IF(IF(AA29&lt;&gt;"",IF(MAX(COUNTIF($AA$6:$AA$89,$AA$6:$AA$89))&gt;1,"x",""),"")&lt;&gt;"",AA29+1,"")))</f>
        <v/>
      </c>
      <c r="AC29" s="148" t="str">
        <f>IF(AA29&lt;&gt;"",IF($G29="3",IF(J29&lt;&gt;"",IF(AND(AA29&lt;=10,J29&gt;=$Z$92),HLOOKUP(AA29,Points_Table_Modified,IF(AO29&gt;=6,8,AO29+2),FALSE),0),""),IF(J29&lt;&gt;"",IF(AND(AA29&lt;=10,J29&gt;=$Z$92),HLOOKUP(AA29,Points_Table,IF(AO29&gt;=6,8,AO29+2),FALSE),0),"")),"")</f>
        <v/>
      </c>
      <c r="AD29" s="148" t="str">
        <f>IF(AB29&lt;&gt;"",AVERAGE(IF(AND($G29="3",AB29&lt;&gt;""),HLOOKUP(AB29,Points_Table_Modified,IF(AO29&gt;=6,8,AO29+2),FALSE),IF(AB29&lt;&gt;"",HLOOKUP(AB29,Points_Table,IF(AO29&gt;=6,8,AO29+2),FALSE),"")),AC29),AC29)</f>
        <v/>
      </c>
      <c r="AE29" s="147" t="str">
        <f>IF(AND(J29&lt;&gt;"",$G29="5"),J29,"")</f>
        <v/>
      </c>
      <c r="AF29" s="148" t="str">
        <f>IF(AND(J29&lt;&gt;"",$G29="5"),_xlfn.RANK.EQ(J29,$AE$6:$AE$89),"")</f>
        <v/>
      </c>
      <c r="AG29" s="148" t="str">
        <f>IF($G29="6",IF(IF(AF29&lt;&gt;"",IF(MAX(COUNTIF($AF$6:$AF$89,$AF$6:$AF$89))&gt;1,"x",""),"")&lt;&gt;"",AF29+1,""),IF(AE29=0,"",IF(IF(AF29&lt;&gt;"",IF(MAX(COUNTIF($AF$6:$AF$89,$AF$6:$AF$89))&gt;1,"x",""),"")&lt;&gt;"",AF29+1,"")))</f>
        <v/>
      </c>
      <c r="AH29" s="148" t="str">
        <f>IF(AF29&lt;&gt;"",IF($G29="3",IF(J29&lt;&gt;"",IF(AND(AF29&lt;=10,J29&gt;=$AE$92),HLOOKUP(AF29,Points_Table_Modified,IF(AO29&gt;=6,8,AO29+2),FALSE),0),""),IF(J29&lt;&gt;"",IF(AND(AF29&lt;=10,J29&gt;=$AE$92),HLOOKUP(AF29,Points_Table,IF(AO29&gt;=6,8,AO29+2),FALSE),0),"")),"")</f>
        <v/>
      </c>
      <c r="AI29" s="148" t="str">
        <f>IF(AG29&lt;&gt;"",AVERAGE(IF(AND($G29="3",AG29&lt;&gt;""),HLOOKUP(AG29,Points_Table_Modified,IF(AO29&gt;=6,8,AO29+2),FALSE),IF(AG29&lt;&gt;"",HLOOKUP(AG29,Points_Table,IF(AO29&gt;=6,8,AO29+2),FALSE),"")),AH29),AH29)</f>
        <v/>
      </c>
      <c r="AJ29" s="147" t="str">
        <f>IF(AND(J29&lt;&gt;"",$G29="6"),J29,"")</f>
        <v/>
      </c>
      <c r="AK29" s="148" t="str">
        <f>IF(AND(J29&lt;&gt;"",$G29="6"),_xlfn.RANK.EQ(J29,$AJ$6:$AJ$89),"")</f>
        <v/>
      </c>
      <c r="AL29" s="148" t="str">
        <f>IF(G29="6",IF(IF(AK29&lt;&gt;"",IF(MAX(COUNTIF($AK$6:$AK$89,$AK$6:$AK$89))&gt;1,"x",""),"")&lt;&gt;"",AK29+1,""),IF(AJ29=0,"",IF(IF(AK29&lt;&gt;"",IF(MAX(COUNTIF($AK$6:$AK$89,$AK$6:$AK$89))&gt;1,"x",""),"")&lt;&gt;"",AK29+1,"")))</f>
        <v/>
      </c>
      <c r="AM29" s="148" t="str">
        <f>IF(AK29&lt;&gt;"",IF($G29="3",IF(J29&lt;&gt;"",IF(AND(AK29&lt;=10,J29&gt;=$AJ$92),HLOOKUP(AK29,Points_Table_Modified,IF(AO29&gt;=6,8,AO29+2),FALSE),0),""),IF(J29&lt;&gt;"",IF(AND(AK29&lt;=10,J29&gt;=$AJ$92),HLOOKUP(AK29,Points_Table,IF(AO29&gt;=6,8,AO29+2),FALSE),0),"")),"")</f>
        <v/>
      </c>
      <c r="AN29" s="149" t="str">
        <f>IF(AL29&lt;&gt;"",AVERAGE(IF(AND($G29="3",AL29&lt;&gt;""),HLOOKUP(AL29,Points_Table_Modified,IF(AO29&gt;=6,8,AO29+2),FALSE),IF(AL29&lt;&gt;"",HLOOKUP(AL29,Points_Table,IF(AO29&gt;=6,8,AO29+2),FALSE),"")),AM29),AM29)</f>
        <v/>
      </c>
      <c r="AO29" s="150">
        <f>VLOOKUP($G29,Entries_D_Event,4,FALSE)</f>
        <v>10</v>
      </c>
      <c r="AP29" s="72" t="str">
        <f>CONCATENATE(AK29,AF29,AA29,V29,Q29,L29)</f>
        <v/>
      </c>
      <c r="AQ29" s="142" t="str">
        <f>IF(AP29&lt;&gt;"",IF(AND($G29="3",J29&lt;&gt;""),10,IF(J29&lt;&gt;"",5,"")),"")</f>
        <v/>
      </c>
      <c r="AR29" s="142">
        <f>_xlfn.NUMBERVALUE(IF(AP29&lt;&gt;"",CONCATENATE(AN29,AI29,AD29,Y29,T29,O29),""))</f>
        <v>0</v>
      </c>
      <c r="AS29" s="56">
        <f>IFERROR(AQ29+AR29,0)</f>
        <v>0</v>
      </c>
      <c r="AT29" s="121">
        <v>431</v>
      </c>
      <c r="AU29" s="144" t="str">
        <f>IF(AND(AT29&lt;&gt;"",$G29="1"),AT29,"")</f>
        <v/>
      </c>
      <c r="AV29" s="72" t="str">
        <f>IF(AND(AT29&lt;&gt;"",$G29="1"),_xlfn.RANK.EQ(AT29,$AU$6:$AU$89),"")</f>
        <v/>
      </c>
      <c r="AW29" s="72" t="str">
        <f>IF(IF(AV29&lt;&gt;"",IF(MAX(COUNTIF($AV$6:$AV$89,$AV$6:$AV$89))&gt;1,"x",""),"")&lt;&gt;"",AV29+1,"")</f>
        <v/>
      </c>
      <c r="AX29" s="72" t="str">
        <f>IF(AV29&lt;&gt;"",IF($G29="3",IF(AT29&lt;&gt;"",IF(AND(AV29&lt;=10,AT29&gt;=$AU$92),HLOOKUP(AV29,Points_Table_Modified,IF(BY29&gt;=6,8,BY29+2),FALSE),0),""),IF(AT29&lt;&gt;"",IF(AND(AV29&lt;=10,AT29&gt;=$AU$92),HLOOKUP(AV29,Points_Table,IF(BY29&gt;=6,8,BY29+2),FALSE),0),"")),"")</f>
        <v/>
      </c>
      <c r="AY29" s="73" t="str">
        <f>IF(AW29&lt;&gt;"",AVERAGE(IF(AND($G29="3",AW29&lt;&gt;""),HLOOKUP(AW29,Points_Table_Modified,IF(BY29&gt;=6,8,BY29+2),FALSE),IF(AW29&lt;&gt;"",HLOOKUP(AW29,Points_Table,IF(BY29&gt;=6,8,BY29+2),FALSE),"")),AX29),AX29)</f>
        <v/>
      </c>
      <c r="AZ29" s="143" t="str">
        <f>IF(AND($G29="2",AT29&lt;&gt;""),AT29,"")</f>
        <v/>
      </c>
      <c r="BA29" s="72" t="str">
        <f>IF(AND(AT29&lt;&gt;"",$G29="2"),_xlfn.RANK.EQ(AT29,$AZ$6:$AZ$89),"")</f>
        <v/>
      </c>
      <c r="BB29" s="72" t="str">
        <f>IF(IF(BA29&lt;&gt;"",IF(MAX(COUNTIF($BA$6:$BA$89,$BA$6:$BA$89))&gt;1,"x",""),"")&lt;&gt;"",BA29+1,"")</f>
        <v/>
      </c>
      <c r="BC29" s="144" t="str">
        <f>IF(BA29&lt;&gt;"",IF($G29="3",IF(AT29&lt;&gt;"",IF(AND(BA29&lt;=10,AT29&gt;=$AZ$92),HLOOKUP(BA29,Points_Table_Modified,IF(BY29&gt;=6,8,BY29+2),FALSE),0),""),IF(AT29&lt;&gt;"",IF(AND(BA29&lt;=10,AT29&gt;=$AZ$92),HLOOKUP(BA29,Points_Table,IF(BY29&gt;=6,8,BY29+2),FALSE),0),"")),"")</f>
        <v/>
      </c>
      <c r="BD29" s="73" t="str">
        <f>IF(BB29&lt;&gt;"",AVERAGE(IF(AND($G29="3",BB29&lt;&gt;""),HLOOKUP(BB29,Points_Table_Modified,IF(BY29&gt;=6,8,BY29+2),FALSE),IF(BB29&lt;&gt;"",HLOOKUP(BB29,Points_Table,IF(BY29&gt;=6,8,BY29+2),FALSE),"")),BC29),BC29)</f>
        <v/>
      </c>
      <c r="BE29" s="143">
        <f>IF(AND($G29="3",AT29&lt;&gt;""),AT29,"")</f>
        <v>431</v>
      </c>
      <c r="BF29" s="72">
        <f>IF(AND(AT29&lt;&gt;"",$G29="3"),_xlfn.RANK.EQ(AT29,$BE$6:$BE$89),"")</f>
        <v>4</v>
      </c>
      <c r="BG29" s="72" t="str">
        <f>IF(IF(BF29&lt;&gt;"",IF(MAX(COUNTIF($BF$6:$BF$89,$BF$6:$BF$89))&gt;1,"x",""),"")&lt;&gt;"",BF29+1,"")</f>
        <v/>
      </c>
      <c r="BH29" s="72">
        <f>IF(BF29&lt;&gt;"",IF($G29="3",IF(AT29&lt;&gt;"",IF(AND(BF29&lt;=20,AT29&gt;=$BE$92),HLOOKUP(BF29,Points_Table_Modified,IF(BY29&gt;=6,8,BY29+2),FALSE),0),""),IF(AT29&lt;&gt;"",IF(AND(BF29&lt;=10,AT29&gt;=$BE$92),HLOOKUP(BF29,Points_Table,IF(BY29&gt;=6,8,BY29+2),FALSE),0),"")),"")</f>
        <v>33</v>
      </c>
      <c r="BI29" s="73">
        <f>IF(BG29&lt;&gt;"",AVERAGE(IF(AND($G29="3",BG29&lt;&gt;""),HLOOKUP(BG29,Points_Table_Modified,IF(BY29&gt;=6,8,BY29+2),FALSE),IF(BG29&lt;&gt;"",HLOOKUP(BG29,Points_Table,IF(BY29&gt;=6,8,BY29+2),FALSE),"")),BH29),BH29)</f>
        <v>33</v>
      </c>
      <c r="BJ29" s="143" t="str">
        <f>IF(AND($G29="4",AT29&lt;&gt;""),AT29,"")</f>
        <v/>
      </c>
      <c r="BK29" s="72" t="str">
        <f>IF(AND(AT29&lt;&gt;"",G29="4"),_xlfn.RANK.EQ(AT29,$BJ$6:$BJ$89),"")</f>
        <v/>
      </c>
      <c r="BL29" s="72" t="str">
        <f>IF(IF(BK29&lt;&gt;"",IF(MAX(COUNTIF($BK$6:$BK$89,$BK$6:$BK$89))&gt;1,"x",""),"")&lt;&gt;"",BK29+1,"")</f>
        <v/>
      </c>
      <c r="BM29" s="72" t="str">
        <f>IF(BK29&lt;&gt;"",IF($G29="3",IF(AT29&lt;&gt;"",IF(AND(BK29&lt;=10,AT29&gt;=$BJ$92),HLOOKUP(BK29,Points_Table_Modified,IF(BY29&gt;=6,8,BY29+2),FALSE),0),""),IF(AT29&lt;&gt;"",IF(AND(BK29&lt;=10,AT29&gt;=$BJ$92),HLOOKUP(BK29,Points_Table,IF(BY29&gt;=6,8,BY29+2),FALSE),0),"")),"")</f>
        <v/>
      </c>
      <c r="BN29" s="73" t="str">
        <f>IF(BL29&lt;&gt;"",AVERAGE(IF(AND($G29="3",BL29&lt;&gt;""),HLOOKUP(BL29,Points_Table_Modified,IF(BY29&gt;=6,8,BY29+2),FALSE),IF(BL29&lt;&gt;"",HLOOKUP(BL29,Points_Table,IF(BY29&gt;=6,8,BY29+2),FALSE),"")),BM29),BM29)</f>
        <v/>
      </c>
      <c r="BO29" s="143" t="str">
        <f>IF(AND($G29="5",AT29&lt;&gt;""),AT29,"")</f>
        <v/>
      </c>
      <c r="BP29" s="72" t="str">
        <f>IF(AND(AT29&lt;&gt;"",$G29="5"),_xlfn.RANK.EQ(AT29,$BO$6:$BO$89),"")</f>
        <v/>
      </c>
      <c r="BQ29" s="72" t="str">
        <f>IF(IF(BP29&lt;&gt;"",IF(MAX(COUNTIF($BP$6:$BP$89,$BP$6:$BP$89))&gt;1,"x",""),"")&lt;&gt;"",BP29+1,"")</f>
        <v/>
      </c>
      <c r="BR29" s="72" t="str">
        <f>IF(BP29&lt;&gt;"",IF($G29="3",IF(AT29&lt;&gt;"",IF(AND(BP29&lt;=10,AT29&gt;=$BO$92),HLOOKUP(BP29,Points_Table_Modified,IF(BY29&gt;=6,8,BY29+2),FALSE),0),""),IF(AT29&lt;&gt;"",IF(AND(BP29&lt;=10,AT29&gt;=$BO$92),HLOOKUP(BP29,Points_Table,IF(BY29&gt;=6,8,BY29+2),FALSE),0),"")),"")</f>
        <v/>
      </c>
      <c r="BS29" s="73" t="str">
        <f>IF(BQ29&lt;&gt;"",AVERAGE(IF(AND($G29="3",BQ29&lt;&gt;""),HLOOKUP(BQ29,Points_Table_Modified,IF(BY29&gt;=6,8,BY29+2),FALSE),IF(BQ29&lt;&gt;"",HLOOKUP(BQ29,Points_Table,IF(BY29&gt;=6,8,BY29+2),FALSE),"")),BR29),BR29)</f>
        <v/>
      </c>
      <c r="BT29" s="143" t="str">
        <f>IF(AND($G29="6",AT29&lt;&gt;""),AT29,"")</f>
        <v/>
      </c>
      <c r="BU29" s="72" t="str">
        <f>IF(AND(AT29&lt;&gt;"",$G29="6"),_xlfn.RANK.EQ(AT29,$BT$6:$BT$89),"")</f>
        <v/>
      </c>
      <c r="BV29" s="72" t="str">
        <f>IF(IF(BU29&lt;&gt;"",IF(MAX(COUNTIF($BU$6:$BU$89,$BU$6:$BU$89))&gt;1,"x",""),"")&lt;&gt;"",BU29+1,"")</f>
        <v/>
      </c>
      <c r="BW29" s="72" t="str">
        <f>IF(BU29&lt;&gt;"",IF($G29="3",IF(AT29&lt;&gt;"",IF(AND(BU29&lt;=10,AT29&gt;=$BT$92),HLOOKUP(BU29,Points_Table_Modified,IF(BY29&gt;=6,8,BY29+2),FALSE),0),""),IF(AT29&lt;&gt;"",IF(AND(BU29&lt;=10,AT29&gt;=$BT$92),HLOOKUP(BU29,Points_Table,IF(BY29&gt;=6,8,BY29+2),FALSE),0),"")),"")</f>
        <v/>
      </c>
      <c r="BX29" s="73" t="str">
        <f>IF(BV29&lt;&gt;"",AVERAGE(IF(AND($G29="3",BV29&lt;&gt;""),HLOOKUP(BV29,Points_Table_Modified,IF(BY29&gt;=6,8,BY29+2),FALSE),IF(BV29&lt;&gt;"",HLOOKUP(BV29,Points_Table,IF(BY29&gt;=6,8,BY29+2),FALSE),"")),BW29),BW29)</f>
        <v/>
      </c>
      <c r="BY29" s="150">
        <f>VLOOKUP($G29,Entries_D_Event,5,FALSE)</f>
        <v>12</v>
      </c>
      <c r="BZ29" s="72" t="str">
        <f>CONCATENATE(BU29,BP29,BK29,BF29,BA29,AV29)</f>
        <v>4</v>
      </c>
      <c r="CA29" s="142">
        <f>IF(BZ29&lt;&gt;"",IF(AND($G29="3",AT29&lt;&gt;""),10,IF(AT29&lt;&gt;"",5,"")),"")</f>
        <v>10</v>
      </c>
      <c r="CB29" s="142">
        <f>_xlfn.NUMBERVALUE(IF(BZ29&lt;&gt;"",CONCATENATE(BX29,BS29,BN29,BI29,BD29,AY29),""))</f>
        <v>33</v>
      </c>
      <c r="CC29" s="56">
        <f>IFERROR(CA29+CB29,0)</f>
        <v>43</v>
      </c>
      <c r="CD29" s="121">
        <v>102</v>
      </c>
      <c r="CE29" s="144" t="str">
        <f>IF(AND($G29="1",CD29&lt;&gt;""),CD29,"")</f>
        <v/>
      </c>
      <c r="CF29" s="72" t="str">
        <f>IF(AND(CD29&lt;&gt;"",$G29="1"),_xlfn.RANK.EQ(CD29,$CE$6:$CE$89),"")</f>
        <v/>
      </c>
      <c r="CG29" s="72" t="str">
        <f>IF(IF(CF29&lt;&gt;"",IF(MAX(COUNTIF($CF$6:$CF$89,$CF$6:$CF$89))&gt;1,"x",""),"")&lt;&gt;"",CF29+1,"")</f>
        <v/>
      </c>
      <c r="CH29" s="72" t="str">
        <f>IF(CF29&lt;&gt;"",IF($G29="3",IF(CD29&lt;&gt;"",IF(AND(CF29&lt;=10,CD29&gt;=$CE$92),HLOOKUP(CF29,Points_Table_Modified,IF(DI29&gt;=6,8,DI29+2),FALSE),0),""),IF(CD29&lt;&gt;"",IF(AND(CF29&lt;=10,CD29&gt;=$CE$92),HLOOKUP(CF29,Points_Table,IF(DI29&gt;=6,8,DI29+2),FALSE),0),"")),"")</f>
        <v/>
      </c>
      <c r="CI29" s="73" t="str">
        <f>IF(CG29&lt;&gt;"",AVERAGE(IF(AND($G29="3",CG29&lt;&gt;""),HLOOKUP(CG29,Points_Table_Modified,IF(DI29&gt;=6,8,DI29+2),FALSE),IF(CG29&lt;&gt;"",HLOOKUP(CG29,Points_Table,IF(DI29&gt;=6,8,DI29+2),FALSE),"")),CH29),CH29)</f>
        <v/>
      </c>
      <c r="CJ29" s="143" t="str">
        <f>IF(AND($G29="2",CD29&lt;&gt;""),CD29,"")</f>
        <v/>
      </c>
      <c r="CK29" s="72" t="str">
        <f>IF(AND(CD29&lt;&gt;"",$G29="2"),_xlfn.RANK.EQ(CD29,$CJ$6:$CJ$89),"")</f>
        <v/>
      </c>
      <c r="CL29" s="72" t="str">
        <f>IF(IF(CK29&lt;&gt;"",IF(MAX(COUNTIF($CK$6:$CK$89,$CK$6:$CK$89))&gt;1,"x",""),"")&lt;&gt;"",CK29+1,"")</f>
        <v/>
      </c>
      <c r="CM29" s="144" t="str">
        <f>IF(CK29&lt;&gt;"",IF($G29="3",IF(CD29&lt;&gt;"",IF(AND(CK29&lt;=10,CD29&gt;=$CJ$92),HLOOKUP(CK29,Points_Table_Modified,IF(DI29&gt;=6,8,DI29+2),FALSE),0),""),IF(CD29&lt;&gt;"",IF(AND(CK29&lt;=10,CD29&gt;=$CJ$92),HLOOKUP(CK29,Points_Table,IF(DI29&gt;=6,8,DI29+2),FALSE),0),"")),"")</f>
        <v/>
      </c>
      <c r="CN29" s="73" t="str">
        <f>IF(CL29&lt;&gt;"",AVERAGE(IF(AND($G29="3",CL29&lt;&gt;""),HLOOKUP(CL29,Points_Table_Modified,IF(DI29&gt;=6,8,DI29+2),FALSE),IF(CL29&lt;&gt;"",HLOOKUP(CL29,Points_Table,IF(DI29&gt;=6,8,DI29+2),FALSE),"")),CM29),CM29)</f>
        <v/>
      </c>
      <c r="CO29" s="143">
        <f>IF(AND($G29="3",CD29&lt;&gt;""),CD29,"")</f>
        <v>102</v>
      </c>
      <c r="CP29" s="72">
        <f>IF(AND(CD29&lt;&gt;"",$G29="3"),_xlfn.RANK.EQ(CD29,$CO$6:$CO$89),"")</f>
        <v>10</v>
      </c>
      <c r="CQ29" s="72" t="str">
        <f>IF(IF(CP29&lt;&gt;"",IF(MAX(COUNTIF($CP29:$CP$89,$CP$6:$CP$89))&gt;1,"x",""),"")&lt;&gt;"",CP29+1,"")</f>
        <v/>
      </c>
      <c r="CR29" s="72">
        <f>IF(CP29&lt;&gt;"",IF($G29="3",IF(CD29&lt;&gt;"",IF(AND(CP29&lt;=20,CD29&gt;=$CO$92),HLOOKUP(CP29,Points_Table_Modified,IF(DI29&gt;=6,8,DI29+2),FALSE),0),""),IF(CD29&lt;&gt;"",IF(AND(CP29&lt;=10,CD29&gt;=$CO$92),HLOOKUP(CP29,Points_Table,IF(DI29&gt;=6,8,DI29+2),FALSE),0),"")),"")</f>
        <v>18</v>
      </c>
      <c r="CS29" s="73">
        <f>IF(CQ29&lt;&gt;"",AVERAGE(IF(AND($G29="3",CQ29&lt;&gt;""),HLOOKUP(CQ29,Points_Table_Modified,IF(DI29&gt;=6,8,DI29+2),FALSE),IF(CQ29&lt;&gt;"",HLOOKUP(CQ29,Points_Table,IF(DI29&gt;=6,8,DI29+2),FALSE),"")),CR29),CR29)</f>
        <v>18</v>
      </c>
      <c r="CT29" s="143" t="str">
        <f>IF(AND($G29="4",CD29&lt;&gt;""),CD29,"")</f>
        <v/>
      </c>
      <c r="CU29" s="72" t="str">
        <f>IF(AND(CD29&lt;&gt;"",G29="4"),_xlfn.RANK.EQ(CD29,$CT$6:$CT$89),"")</f>
        <v/>
      </c>
      <c r="CV29" s="72" t="str">
        <f>IF(IF(CU29&lt;&gt;"",IF(MAX(COUNTIF($CU$6:$CU$89,$CU$6:$CU$89))&gt;1,"x",""),"")&lt;&gt;"",CU29+1,"")</f>
        <v/>
      </c>
      <c r="CW29" s="72" t="str">
        <f>IF(CU29&lt;&gt;"",IF($G29="3",IF(CD29&lt;&gt;"",IF(AND(CU29&lt;=10,CD29&gt;=$CT$92),HLOOKUP(CU29,Points_Table_Modified,IF(DI29&gt;=6,8,DI29+2),FALSE),0),""),IF(CD29&lt;&gt;"",IF(AND(CU29&lt;=10,CD29&gt;=$CT$92),HLOOKUP(CU29,Points_Table,IF(DI29&gt;=6,8,DI29+2),FALSE),0),"")),"")</f>
        <v/>
      </c>
      <c r="CX29" s="73" t="str">
        <f>IF(CV29&lt;&gt;"",AVERAGE(IF(AND($G29="3",CV29&lt;&gt;""),HLOOKUP(CV29,Points_Table_Modified,IF(DI29&gt;=6,8,DI29+2),FALSE),IF(CV29&lt;&gt;"",HLOOKUP(CV29,Points_Table,IF(DI29&gt;=6,8,DI29+2),FALSE),"")),CW29),CW29)</f>
        <v/>
      </c>
      <c r="CY29" s="143" t="str">
        <f>IF(AND($G29="5",CD29&lt;&gt;""),CD29,"")</f>
        <v/>
      </c>
      <c r="CZ29" s="72" t="str">
        <f>IF(AND(CD29&lt;&gt;"",$G29="5"),_xlfn.RANK.EQ(CD29,$CY$6:$CY$89),"")</f>
        <v/>
      </c>
      <c r="DA29" s="72" t="str">
        <f>IF(IF(CZ29&lt;&gt;"",IF(MAX(COUNTIF($CZ$6:$CZ$89,$CZ$6:$CZ$89))&gt;1,"x",""),"")&lt;&gt;"",CZ29+1,"")</f>
        <v/>
      </c>
      <c r="DB29" s="72" t="str">
        <f>IF(CZ29&lt;&gt;"",IF($G29="3",IF(CD29&lt;&gt;"",IF(AND(CZ29&lt;=10,CD29&gt;=$CY$92),HLOOKUP(CZ29,Points_Table_Modified,IF(DI29&gt;=6,8,DI29+2),FALSE),0),""),IF(CD29&lt;&gt;"",IF(AND(CZ29&lt;=10,CD29&gt;=$CY$92),HLOOKUP(CZ29,Points_Table,IF(DI29&gt;=6,8,DI29+2),FALSE),0),"")),"")</f>
        <v/>
      </c>
      <c r="DC29" s="73" t="str">
        <f>IF(DA29&lt;&gt;"",AVERAGE(IF(AND($G29="3",DA29&lt;&gt;""),HLOOKUP(DA29,Points_Table_Modified,IF(DI29&gt;=6,8,DI29+2),FALSE),IF(DA29&lt;&gt;"",HLOOKUP(DA29,Points_Table,IF(DI29&gt;=6,8,DI29+2),FALSE),"")),DB29),DB29)</f>
        <v/>
      </c>
      <c r="DD29" s="143" t="str">
        <f>IF(AND($G29="6",CD29&lt;&gt;""),CD29,"")</f>
        <v/>
      </c>
      <c r="DE29" s="72" t="str">
        <f>IF(AND(CD29&lt;&gt;"",$G29="6"),_xlfn.RANK.EQ(CD29,$DD$6:$DD$89),"")</f>
        <v/>
      </c>
      <c r="DF29" s="72" t="str">
        <f>IF(IF(DE29&lt;&gt;"",IF(MAX(COUNTIF($DE$6:$DE$89,$DE$6:$DE$89))&gt;1,"x",""),"")&lt;&gt;"",DE29+1,"")</f>
        <v/>
      </c>
      <c r="DG29" s="72" t="str">
        <f>IF(DE29&lt;&gt;"",IF($G29="3",IF(CD29&lt;&gt;"",IF(AND(DE29&lt;=10,CD29&gt;=$DD$92),HLOOKUP(DE29,Points_Table_Modified,IF(DI29&gt;=6,8,DI29+2),FALSE),0),""),IF(CD29&lt;&gt;"",IF(AND(DE29&lt;=10,CD29&gt;=$DD$92),HLOOKUP(DE29,Points_Table,IF(DI29&gt;=6,8,DI29+2),FALSE),0),"")),"")</f>
        <v/>
      </c>
      <c r="DH29" s="73" t="str">
        <f>IF(DF29&lt;&gt;"",AVERAGE(IF(AND($G29="3",DF29&lt;&gt;""),HLOOKUP(DF29,Points_Table_Modified,IF(DI29&gt;=6,8,DI29+2),FALSE),IF(DF29&lt;&gt;"",HLOOKUP(DF29,Points_Table,IF(DI29&gt;=6,8,DI29+2),FALSE),"")),DG29),DG29)</f>
        <v/>
      </c>
      <c r="DI29" s="150">
        <f>VLOOKUP($G29,Entries_D_Event,6,FALSE)</f>
        <v>12</v>
      </c>
      <c r="DJ29" s="72" t="str">
        <f>CONCATENATE(DE29,CZ29,CU29,CP29,CK29,CF29)</f>
        <v>10</v>
      </c>
      <c r="DK29" s="72">
        <f>IF(DJ29&lt;&gt;"",IF(AND($G29="3",CD29&lt;&gt;""),10,IF(CD29&lt;&gt;"",5,"")),"")</f>
        <v>10</v>
      </c>
      <c r="DL29" s="118">
        <f>_xlfn.NUMBERVALUE(IF(DJ29&lt;&gt;"",CONCATENATE(DH29,DC29,CX29,CS29,CN29,CI29),""))</f>
        <v>18</v>
      </c>
      <c r="DM29" s="56">
        <f>IFERROR(DK29+DL29,0)</f>
        <v>28</v>
      </c>
      <c r="DN29" s="121"/>
      <c r="DO29" s="72" t="str">
        <f>IF(AND($G29="1",DN29&lt;&gt;""),DN29,"")</f>
        <v/>
      </c>
      <c r="DP29" s="72" t="str">
        <f>IF(AND(DN29&lt;&gt;"",$G29="1"),_xlfn.RANK.EQ(DN29,$DO$6:$DO$89),"")</f>
        <v/>
      </c>
      <c r="DQ29" s="72" t="str">
        <f>IF(IF(DP29&lt;&gt;"",IF(MAX(COUNTIF($DP$6:$DP$89,$DP$6:$DP$89))&gt;1,"x",""),"")&lt;&gt;"",DP29+1,"")</f>
        <v/>
      </c>
      <c r="DR29" s="72" t="str">
        <f>IF(DP29&lt;&gt;"",IF($G29="3",IF(DN29&lt;&gt;"",IF(AND(DP29&lt;=10,DN29&gt;=$DO$92),HLOOKUP(DP29,Points_Table_Modified,IF(ES29&gt;=6,8,ES29+2),FALSE),0),""),IF(DN29&lt;&gt;"",IF(AND(DP29&lt;=10,DN29&gt;=$DO$92),HLOOKUP(DP29,Points_Table,IF(ES29&gt;=6,8,ES29+2),FALSE),0),"")),"")</f>
        <v/>
      </c>
      <c r="DS29" s="73" t="str">
        <f>IF(DQ29&lt;&gt;"",AVERAGE(IF(AND($G29="3",DQ29&lt;&gt;""),HLOOKUP(DQ29,Points_Table_Modified,IF(ES29&gt;=6,8,ES29+2),FALSE),IF(DQ29&lt;&gt;"",HLOOKUP(DQ29,Points_Table,IF(ES29&gt;=6,8,ES29+2),FALSE),"")),DR29),DR29)</f>
        <v/>
      </c>
      <c r="DT29" s="143" t="str">
        <f>IF(AND($G29="2",DN29&lt;&gt;""),DN29,"")</f>
        <v/>
      </c>
      <c r="DU29" s="72" t="str">
        <f>IF(AND(DN29&lt;&gt;"",$G29="2"),_xlfn.RANK.EQ(DN29,$DT$6:$DT$89),"")</f>
        <v/>
      </c>
      <c r="DV29" s="72" t="str">
        <f>IF(IF(DU29&lt;&gt;"",IF(MAX(COUNTIF($DU$6:$DU$89,$DU$6:$DU$89))&gt;1,"x",""),"")&lt;&gt;"",DU29+1,"")</f>
        <v/>
      </c>
      <c r="DW29" s="144" t="str">
        <f>IF(DU29&lt;&gt;"",IF($G29="3",IF(DN29&lt;&gt;"",IF(AND(DU29&lt;=10,DN29&gt;=$DT$92),HLOOKUP(DU29,Points_Table_Modified,IF(ES29&gt;=6,8,ES29+2),FALSE),0),""),IF(DN29&lt;&gt;"",IF(AND(DU29&lt;=10,DN29&gt;=$DT$92),HLOOKUP(DU29,Points_Table,IF(ES29&gt;=6,8,ES29+2),FALSE),0),"")),"")</f>
        <v/>
      </c>
      <c r="DX29" s="73" t="str">
        <f>IF(DV29&lt;&gt;"",AVERAGE(IF(AND($G29="3",DV29&lt;&gt;""),HLOOKUP(DV29,Points_Table_Modified,IF(ES29&gt;=6,8,ES29+2),FALSE),IF(DV29&lt;&gt;"",HLOOKUP(DV29,Points_Table,IF(ES29&gt;=6,8,ES29+2),FALSE),"")),DW29),DW29)</f>
        <v/>
      </c>
      <c r="DY29" s="143" t="str">
        <f>IF(AND($G29="3",DN29&lt;&gt;""),DN29,"")</f>
        <v/>
      </c>
      <c r="DZ29" s="72" t="str">
        <f>IF(AND(DN29&lt;&gt;"",$G29="3"),_xlfn.RANK.EQ(DN29,$DY$6:$DY$89),"")</f>
        <v/>
      </c>
      <c r="EA29" s="72" t="str">
        <f>IF(IF(DZ29&lt;&gt;"",IF(MAX(COUNTIF($DZ$6:$DZ$89,$DZ$6:$DZ$89))&gt;1,"x",""),"")&lt;&gt;"",DZ29+1,"")</f>
        <v/>
      </c>
      <c r="EB29" s="72" t="str">
        <f>IF(DZ29&lt;&gt;"",IF($G29="3",IF(DN29&lt;&gt;"",IF(AND(DZ29&lt;=20,DN29&gt;=$DY$92),HLOOKUP(DZ29,Points_Table_Modified,IF(ES29&gt;=6,8,ES29+2),FALSE),0),""),IF(DN29&lt;&gt;"",IF(AND(DZ29&lt;=10,DN29&gt;=$DY$92),HLOOKUP(DZ29,Points_Table,IF(ES29&gt;=6,8,ES29+2),FALSE),0),"")),"")</f>
        <v/>
      </c>
      <c r="EC29" s="73" t="str">
        <f>IF(EA29&lt;&gt;"",AVERAGE(IF(AND($G29="3",EA29&lt;&gt;""),HLOOKUP(EA29,Points_Table_Modified,IF(ES29&gt;=6,8,ES29+2),FALSE),IF(EA29&lt;&gt;"",HLOOKUP(EA29,Points_Table,IF(ES29&gt;=6,8,ES29+2),FALSE),"")),EB29),EB29)</f>
        <v/>
      </c>
      <c r="ED29" s="143" t="str">
        <f>IF(AND($G29="4",DN29&lt;&gt;""),DN29,"")</f>
        <v/>
      </c>
      <c r="EE29" s="72" t="str">
        <f>IF(AND(DN29&lt;&gt;"",G29="4"),_xlfn.RANK.EQ(DN29,$ED$6:$ED$89),"")</f>
        <v/>
      </c>
      <c r="EF29" s="72" t="str">
        <f>IF(IF(EE29&lt;&gt;"",IF(MAX(COUNTIF($EE$6:$EE$89,$EE$6:$EE$89))&gt;1,"x",""),"")&lt;&gt;"",EE29+1,"")</f>
        <v/>
      </c>
      <c r="EG29" s="72" t="str">
        <f>IF(EE29&lt;&gt;"",IF($G29="3",IF(DN29&lt;&gt;"",IF(AND(EE29&lt;=10,DN29&gt;=$ED$92),HLOOKUP(EE29,Points_Table_Modified,IF(ES29&gt;=6,8,ES29+2),FALSE),0),""),IF(DN29&lt;&gt;"",IF(AND(EE29&lt;=10,DN29&gt;=$ED$92),HLOOKUP(EE29,Points_Table,IF(ES29&gt;=6,8,ES29+2),FALSE),0),"")),"")</f>
        <v/>
      </c>
      <c r="EH29" s="73" t="str">
        <f>IF(EF29&lt;&gt;"",AVERAGE(IF(AND($G29="3",EF29&lt;&gt;""),HLOOKUP(EF29,Points_Table_Modified,IF(ES29&gt;=6,8,ES29+2),FALSE),IF(EF29&lt;&gt;"",HLOOKUP(EF29,Points_Table,IF(ES29&gt;=6,8,ES29+2),FALSE),"")),EG29),EG29)</f>
        <v/>
      </c>
      <c r="EI29" s="143" t="str">
        <f>IF(AND($G29="5",DN29&lt;&gt;""),DN29,"")</f>
        <v/>
      </c>
      <c r="EJ29" s="72" t="str">
        <f>IF(AND(DN29&lt;&gt;"",$G29="5"),_xlfn.RANK.EQ(DN29,$EI$6:$EI$89),"")</f>
        <v/>
      </c>
      <c r="EK29" s="72" t="str">
        <f>IF(IF(EJ29&lt;&gt;"",IF(MAX(COUNTIF($EJ$6:$EJ$89,$EJ$6:$EJ$89))&gt;1,"x",""),"")&lt;&gt;"",EJ29+1,"")</f>
        <v/>
      </c>
      <c r="EL29" s="72" t="str">
        <f>IF(EJ29&lt;&gt;"",IF($G29="3",IF(DN29&lt;&gt;"",IF(AND(EJ29&lt;=10,DN29&gt;=$EI$92),HLOOKUP(EJ29,Points_Table_Modified,IF(ES29&gt;=6,8,ES29+2),FALSE),0),""),IF(DN29&lt;&gt;"",IF(AND(EJ29&lt;=10,DN29&gt;=$EI$92),HLOOKUP(EJ29,Points_Table,IF(ES29&gt;=6,8,ES29+2),FALSE),0),"")),"")</f>
        <v/>
      </c>
      <c r="EM29" s="73" t="str">
        <f>IF(EK29&lt;&gt;"",AVERAGE(IF(AND($G29="3",EK29&lt;&gt;""),HLOOKUP(EK29,Points_Table_Modified,IF(ES29&gt;=6,8,ES29+2),FALSE),IF(EK29&lt;&gt;"",HLOOKUP(EK29,Points_Table,IF(ES29&gt;=6,8,ES29+2),FALSE),"")),EL29),EL29)</f>
        <v/>
      </c>
      <c r="EN29" s="143" t="str">
        <f>IF(AND($G29="6",DN29&lt;&gt;""),DN29,"")</f>
        <v/>
      </c>
      <c r="EO29" s="72" t="str">
        <f>IF(AND(DN29&lt;&gt;"",$G29="6"),_xlfn.RANK.EQ(DN29,$EN$6:$EN$89),"")</f>
        <v/>
      </c>
      <c r="EP29" s="72" t="str">
        <f>IF(IF(EO29&lt;&gt;"",IF(MAX(COUNTIF($EO$6:$EO$89,$EO$6:$EO$89))&gt;1,"x",""),"")&lt;&gt;"",EO29+1,"")</f>
        <v/>
      </c>
      <c r="EQ29" s="72" t="str">
        <f>IF(EO29&lt;&gt;"",IF($G29="3",IF(DN29&lt;&gt;"",IF(AND(EO29&lt;=10,DN29&gt;=$EN$92),HLOOKUP(EO29,Points_Table_Modified,IF(ES29&gt;=6,8,ES29+2),FALSE),0),""),IF(DN29&lt;&gt;"",IF(AND(EO29&lt;=10,DN29&gt;=$EN$92),HLOOKUP(EO29,Points_Table,IF(ES29&gt;=6,8,ES29+2),FALSE),0),"")),"")</f>
        <v/>
      </c>
      <c r="ER29" s="73" t="str">
        <f>IF(EP29&lt;&gt;"",AVERAGE(IF(AND($G29="3",EP29&lt;&gt;""),HLOOKUP(EP29,Points_Table_Modified,IF(ES29&gt;=6,8,ES29+2),FALSE),IF(EP29&lt;&gt;"",HLOOKUP(EP29,Points_Table,IF(ES29&gt;=6,8,ES29+2),FALSE),"")),EQ29),EQ29)</f>
        <v/>
      </c>
      <c r="ES29" s="145">
        <f>VLOOKUP($G29,Entries_D_Event,7,FALSE)</f>
        <v>9</v>
      </c>
      <c r="ET29" s="72" t="str">
        <f>CONCATENATE(EO29,EJ29,EE29,DZ29,DU29,DP29)</f>
        <v/>
      </c>
      <c r="EU29" s="142" t="str">
        <f>IF(ET29&lt;&gt;"",IF(AND($G29="3",DN29&lt;&gt;""),10,IF(DN29&lt;&gt;"",5,"")),"")</f>
        <v/>
      </c>
      <c r="EV29" s="118">
        <f>_xlfn.NUMBERVALUE(IF(ET29&lt;&gt;"",CONCATENATE(ER29,EM29,EH29,EC29,DX29,DS29),""))</f>
        <v>0</v>
      </c>
      <c r="EW29" s="56">
        <f>IFERROR(EU29+EV29,0)</f>
        <v>0</v>
      </c>
      <c r="EX29" s="121"/>
      <c r="EY29" s="72" t="str">
        <f>IF(AND($G29="1",EX29&lt;&gt;""),EX29,"")</f>
        <v/>
      </c>
      <c r="EZ29" s="72" t="str">
        <f>IF(AND(EX29&lt;&gt;"",$G29="1"),_xlfn.RANK.EQ(EX29,$EY$6:$EY$89),"")</f>
        <v/>
      </c>
      <c r="FA29" s="72" t="str">
        <f>IF(IF(EZ29&lt;&gt;"",IF(MAX(COUNTIF($EZ$6:$EZ$89,$EZ$6:$EZ$89))&gt;1,"x",""),"")&lt;&gt;"",EZ29+1,"")</f>
        <v/>
      </c>
      <c r="FB29" s="72" t="str">
        <f>IF(EZ29&lt;&gt;"",IF($G29="3",IF(EX29&lt;&gt;"",IF(AND(EZ29&lt;=10,EX29&gt;=$EY$92),HLOOKUP(EZ29,Points_Table_Modified,IF(GC29&gt;=6,8,GC29+2),FALSE),0),""),IF(EX29&lt;&gt;"",IF(AND(EZ29&lt;=10,EX29&gt;=$EY$92),HLOOKUP(EZ29,Points_Table,IF(GC29&gt;=6,8,GC29+2),FALSE),0),"")),"")</f>
        <v/>
      </c>
      <c r="FC29" s="151" t="str">
        <f>IF(FB29&gt;0,IF(FA29&lt;&gt;"",AVERAGE(IF(AND($G29="3",FA29&lt;&gt;""),HLOOKUP(FA29,Points_Table_Modified,IF(GC29&gt;=6,8,GC29+2),FALSE),IF(FA29&lt;&gt;"",HLOOKUP(FA29,Points_Table,IF(GC29&gt;=6,8,GC29+2),FALSE),"")),FB29),FB29),0)</f>
        <v/>
      </c>
      <c r="FD29" s="143" t="str">
        <f>IF(AND($G29="2",EX29&lt;&gt;""),EX29,"")</f>
        <v/>
      </c>
      <c r="FE29" s="72" t="str">
        <f>IF(AND(EX29&lt;&gt;"",$G29="2"),_xlfn.RANK.EQ(EX29,$FD$6:$FD$89),"")</f>
        <v/>
      </c>
      <c r="FF29" s="72" t="str">
        <f>IF(IF(FE29&lt;&gt;"",IF(MAX(COUNTIF($FE$6:$FE$89,$FE$6:$FE$89))&gt;1,"x",""),"")&lt;&gt;"",FE29+1,"")</f>
        <v/>
      </c>
      <c r="FG29" s="144" t="str">
        <f>IF(FE29&lt;&gt;"",IF($G29="3",IF(EX29&lt;&gt;"",IF(AND(FE29&lt;=10,EX29&gt;=$FD$92),HLOOKUP(FE29,Points_Table_Modified,IF(GC29&gt;=6,8,GC29+2),FALSE),0),""),IF(EX29&lt;&gt;"",IF(AND(FE29&lt;=10,EX29&gt;=$FD$92),HLOOKUP(FE29,Points_Table,IF(GC29&gt;=6,8,GC29+2),FALSE),0),"")),"")</f>
        <v/>
      </c>
      <c r="FH29" s="151" t="str">
        <f>IF(FG29&gt;0,IF(FF29&lt;&gt;"",AVERAGE(IF(AND($G29="3",FF29&lt;&gt;""),HLOOKUP(FF29,Points_Table_Modified,IF(GC29&gt;=6,8,GC29+2),FALSE),IF(FF29&lt;&gt;"",HLOOKUP(FF29,Points_Table,IF(GC29&gt;=6,8,GC29+2),FALSE),"")),FG29),FG29),0)</f>
        <v/>
      </c>
      <c r="FI29" s="143" t="str">
        <f>IF(AND($G29="3",EX29&lt;&gt;""),EX29,"")</f>
        <v/>
      </c>
      <c r="FJ29" s="72" t="str">
        <f>IF(AND(EX29&lt;&gt;"",$G29="3"),_xlfn.RANK.EQ(EX29,$FI$6:$FI$89),"")</f>
        <v/>
      </c>
      <c r="FK29" s="72" t="str">
        <f>IF(IF(FJ29&lt;&gt;"",IF(MAX(COUNTIF($FJ$6:$FJ$89,$FJ$6:$FJ$89))&gt;1,"x",""),"")&lt;&gt;"",FJ29+1,"")</f>
        <v/>
      </c>
      <c r="FL29" s="72" t="str">
        <f>IF(FJ29&lt;&gt;"",IF($G29="3",IF(EX29&lt;&gt;"",IF(AND(FJ29&lt;=20,EX29&gt;=$FI$92),HLOOKUP(FJ29,Points_Table_Modified,IF(GC29&gt;=6,8,GC29+2),FALSE),0),""),IF(EX29&lt;&gt;"",IF(AND(FJ29&lt;=10,EX29&gt;=$FI$92),HLOOKUP(FJ29,Points_Table,IF(GC29&gt;=6,8,GC29+2),FALSE),0),"")),"")</f>
        <v/>
      </c>
      <c r="FM29" s="151" t="str">
        <f>IF(FL29&gt;0,IF(FK29&lt;&gt;"",AVERAGE(IF(AND($G29="3",FK29&lt;&gt;""),HLOOKUP(FK29,Points_Table_Modified,IF(GC29&gt;=6,8,GC29+2),FALSE),IF(FK29&lt;&gt;"",HLOOKUP(FK29,Points_Table,IF(GC29&gt;=6,8,GC29+2),FALSE),"")),FL29),FL29),0)</f>
        <v/>
      </c>
      <c r="FN29" s="143" t="str">
        <f>IF(AND($G29="4",EX29&lt;&gt;""),EX29,"")</f>
        <v/>
      </c>
      <c r="FO29" s="72" t="str">
        <f>IF(AND(EX29&lt;&gt;"",G29="4"),_xlfn.RANK.EQ(EX29,$FN$6:$FN$89),"")</f>
        <v/>
      </c>
      <c r="FP29" s="72" t="str">
        <f>IF(IF(FO29&lt;&gt;"",IF(MAX(COUNTIF($FO$6:$FO$89,$FO$6:$FO$89))&gt;1,"x",""),"")&lt;&gt;"",FO29+1,"")</f>
        <v/>
      </c>
      <c r="FQ29" s="72" t="str">
        <f>IF(FO29&lt;&gt;"",IF($G29="3",IF(EX29&lt;&gt;"",IF(AND(FO29&lt;=10,EX29&gt;=$FN$92),HLOOKUP(FO29,Points_Table_Modified,IF(GC29&gt;=6,8,GC29+2),FALSE),0),""),IF(EX29&lt;&gt;"",IF(AND(FO29&lt;=10,EX29&gt;=$FN$92),HLOOKUP(FO29,Points_Table,IF(GC29&gt;=6,8,GC29+2),FALSE),0),"")),"")</f>
        <v/>
      </c>
      <c r="FR29" s="151" t="str">
        <f>IF(FQ29&gt;0,IF(FP29&lt;&gt;"",AVERAGE(IF(AND($G29="3",FP29&lt;&gt;""),HLOOKUP(FP29,Points_Table_Modified,IF(GC29&gt;=6,8,GC29+2),FALSE),IF(FP29&lt;&gt;"",HLOOKUP(FP29,Points_Table,IF(GC29&gt;=6,8,GC29+2),FALSE),"")),FQ29),FQ29),0)</f>
        <v/>
      </c>
      <c r="FS29" s="143" t="str">
        <f>IF(AND($G29="5",EX29&lt;&gt;""),EX29,"")</f>
        <v/>
      </c>
      <c r="FT29" s="72" t="str">
        <f>IF(AND(EX29&lt;&gt;"",$G29="5"),_xlfn.RANK.EQ(EX29,$FS$6:$FS$89),"")</f>
        <v/>
      </c>
      <c r="FU29" s="72" t="str">
        <f>IF(IF(FT29&lt;&gt;"",IF(MAX(COUNTIF($FT$6:$FT$89,$FT$6:$FT$89))&gt;1,"x",""),"")&lt;&gt;"",FT29+1,"")</f>
        <v/>
      </c>
      <c r="FV29" s="72" t="str">
        <f>IF(FT29&lt;&gt;"",IF($G29="3",IF(EX29&lt;&gt;"",IF(AND(FT29&lt;=10,EX29&gt;=$FS$92),HLOOKUP(FT29,Points_Table_Modified,IF(GC29&gt;=6,8,GC29+2),FALSE),0),""),IF(EX29&lt;&gt;"",IF(AND(FT29&lt;=10,EX29&gt;=$FS$92),HLOOKUP(FT29,Points_Table,IF(GC29&gt;=6,8,GC29+2),FALSE),0),"")),"")</f>
        <v/>
      </c>
      <c r="FW29" s="151" t="str">
        <f>IF(FV29&gt;0,IF(FU29&lt;&gt;"",AVERAGE(IF(AND($G29="3",FU29&lt;&gt;""),HLOOKUP(FU29,Points_Table_Modified,IF(GC29&gt;=6,8,GC29+2),FALSE),IF(FU29&lt;&gt;"",HLOOKUP(FU29,Points_Table,IF(GC29&gt;=6,8,GC29+2),FALSE),"")),FV29),FV29),0)</f>
        <v/>
      </c>
      <c r="FX29" s="143" t="str">
        <f>IF(AND($G29="6",EX29&lt;&gt;""),EX29,"")</f>
        <v/>
      </c>
      <c r="FY29" s="72" t="str">
        <f>IF(AND(EX29&lt;&gt;"",$G29="6"),_xlfn.RANK.EQ(EX29,$FX$6:$FX$89),"")</f>
        <v/>
      </c>
      <c r="FZ29" s="72" t="str">
        <f>IF(IF(FY29&lt;&gt;"",IF(MAX(COUNTIF($FY$6:$FY$89,$FY$6:$FY$89))&gt;1,"x",""),"")&lt;&gt;"",FY29+1,"")</f>
        <v/>
      </c>
      <c r="GA29" s="72" t="str">
        <f>IF(FY29&lt;&gt;"",IF($G29="3",IF(EX29&lt;&gt;"",IF(AND(FY29&lt;=10,EX29&gt;=$FX$92),HLOOKUP(FY29,Points_Table_Modified,IF(GC29&gt;=6,8,GC29+2),FALSE),0),""),IF(EX29&lt;&gt;"",IF(AND(FY29&lt;=10,EX29&gt;=$FX$92),HLOOKUP(FY29,Points_Table,IF(GC29&gt;=6,8,GC29+2),FALSE),0),"")),"")</f>
        <v/>
      </c>
      <c r="GB29" s="151" t="str">
        <f>IF(GA29&gt;0,IF(FZ29&lt;&gt;"",AVERAGE(IF(AND($G29="3",FZ29&lt;&gt;""),HLOOKUP(FZ29,Points_Table_Modified,IF(GC29&gt;=6,8,GC29+2),FALSE),IF(FZ29&lt;&gt;"",HLOOKUP(FZ29,Points_Table,IF(GC29&gt;=6,8,GC29+2),FALSE),"")),GA29),GA29),0)</f>
        <v/>
      </c>
      <c r="GC29" s="145">
        <f>VLOOKUP($G29,Entries_D_Event,8,FALSE)</f>
        <v>0</v>
      </c>
      <c r="GD29" s="72" t="str">
        <f>CONCATENATE(FY29,FT29,FO29,FJ29,FE29,EZ29)</f>
        <v/>
      </c>
      <c r="GE29" s="142" t="str">
        <f>IF(GD29&lt;&gt;"",IF(AND($G29="3",EX29&lt;&gt;""),10,IF(EX29&lt;&gt;"",5,"")),"")</f>
        <v/>
      </c>
      <c r="GF29" s="118">
        <f>_xlfn.NUMBERVALUE(IF(GD29&lt;&gt;"",CONCATENATE(GB29,FW29,FR29,FM29,FH29,FC29),""))</f>
        <v>0</v>
      </c>
      <c r="GG29" s="56">
        <f>IFERROR(GE29+GF29,0)</f>
        <v>0</v>
      </c>
      <c r="GH29" s="121"/>
      <c r="GI29" s="72" t="str">
        <f>IF(AND($G29="1",GH29&lt;&gt;""),GH29,"")</f>
        <v/>
      </c>
      <c r="GJ29" s="72" t="str">
        <f>IF(AND(GH29&lt;&gt;"",$G29="1"),_xlfn.RANK.EQ(GH29,$GI$6:$GI$89),"")</f>
        <v/>
      </c>
      <c r="GK29" s="72" t="str">
        <f>IF(IF(GJ29&lt;&gt;"",IF(MAX(COUNTIF($GJ$6:$GJ$89,$GJ$6:$GJ$89))&gt;1,"x",""),"")&lt;&gt;"",GJ29+1,"")</f>
        <v/>
      </c>
      <c r="GL29" s="72" t="str">
        <f>IF(GJ29&lt;&gt;"",IF($G29="3",IF(GH29&lt;&gt;"",IF(AND(GJ29&lt;=10,GH29&gt;=$GI$92),HLOOKUP(GJ29,Points_Table_Modified,IF(HM29&gt;=6,8,HM29+2),FALSE),0),""),IF(GH29&lt;&gt;"",IF(AND(GJ29&lt;=10,GH29&gt;=$GI$92),HLOOKUP(GJ29,Points_Table,IF(HM29&gt;=6,8,HM29+2),FALSE),0),"")),"")</f>
        <v/>
      </c>
      <c r="GM29" s="73" t="str">
        <f>IF(GK29&lt;&gt;"",AVERAGE(IF(AND($G29="3",GK29&lt;&gt;""),HLOOKUP(GK29,Points_Table_Modified,IF(HM29&gt;=6,8,HM29+2),FALSE),IF(GK29&lt;&gt;"",HLOOKUP(GK29,Points_Table,IF(HM29&gt;=6,8,HM29+2),FALSE),"")),GL29),GL29)</f>
        <v/>
      </c>
      <c r="GN29" s="143" t="str">
        <f>IF(AND($G29="2",GH29&lt;&gt;""),GH29,"")</f>
        <v/>
      </c>
      <c r="GO29" s="72" t="str">
        <f>IF(AND(GH29&lt;&gt;"",$G29="2"),_xlfn.RANK.EQ(GH29,$GN$6:$GN$89),"")</f>
        <v/>
      </c>
      <c r="GP29" s="72" t="str">
        <f>IF(IF(GO29&lt;&gt;"",IF(MAX(COUNTIF($GO$6:$GO$89,$GO$6:$GO$89))&gt;1,"x",""),"")&lt;&gt;"",GO29+1,"")</f>
        <v/>
      </c>
      <c r="GQ29" s="144" t="str">
        <f>IF(GO29&lt;&gt;"",IF($G29="3",IF(GH29&lt;&gt;"",IF(AND(GO29&lt;=10,GH29&gt;=$GN$92),HLOOKUP(GO29,Points_Table_Modified,IF(HM29&gt;=6,8,HM29+2),FALSE),0),""),IF(GH29&lt;&gt;"",IF(AND(GO29&lt;=10,GH29&gt;=$GN$92),HLOOKUP(GO29,Points_Table,IF(HM29&gt;=6,8,HM29+2),FALSE),0),"")),"")</f>
        <v/>
      </c>
      <c r="GR29" s="73" t="str">
        <f>IF(GP29&lt;&gt;"",AVERAGE(IF(AND($G29="3",GP29&lt;&gt;""),HLOOKUP(GP29,Points_Table_Modified,IF(HM29&gt;=6,8,HM29+2),FALSE),IF(GP29&lt;&gt;"",HLOOKUP(GP29,Points_Table,IF(HM29&gt;=6,8,HM29+2),FALSE),"")),GQ29),GQ29)</f>
        <v/>
      </c>
      <c r="GS29" s="143" t="str">
        <f>IF(AND($G29="3",GH29&lt;&gt;""),GH29,"")</f>
        <v/>
      </c>
      <c r="GT29" s="72" t="str">
        <f>IF(AND(GH29&lt;&gt;"",$G29="3"),_xlfn.RANK.EQ(GH29,$GS$6:$GS$89),"")</f>
        <v/>
      </c>
      <c r="GU29" s="72" t="str">
        <f>IF(IF(GT29&lt;&gt;"",IF(MAX(COUNTIF($GT$6:$GT$89,$GT$6:$GT$89))&gt;1,"x",""),"")&lt;&gt;"",GT29+1,"")</f>
        <v/>
      </c>
      <c r="GV29" s="72" t="str">
        <f>IF(GT29&lt;&gt;"",IF($G29="3",IF(GH29&lt;&gt;"",IF(AND(GT29&lt;=20,GH29&gt;=$GS$92),HLOOKUP(GT29,Points_Table_Modified,IF(HM29&gt;=6,8,HM29+2),FALSE),0),""),IF(GH29&lt;&gt;"",IF(AND(GT29&lt;=10,GH29&gt;=$GS$92),HLOOKUP(GT29,Points_Table,IF(HM29&gt;=6,8,HM29+2),FALSE),0),"")),"")</f>
        <v/>
      </c>
      <c r="GW29" s="73" t="str">
        <f>IF(GU29&lt;&gt;"",AVERAGE(IF(AND($G29="3",GU29&lt;&gt;""),HLOOKUP(GU29,Points_Table_Modified,IF(HM29&gt;=6,8,HM29+2),FALSE),IF(GU29&lt;&gt;"",HLOOKUP(GU29,Points_Table,IF(HM29&gt;=6,8,HM29+2),FALSE),"")),GV29),GV29)</f>
        <v/>
      </c>
      <c r="GX29" s="143" t="str">
        <f>IF(AND($G29="4",GH29&lt;&gt;""),GH29,"")</f>
        <v/>
      </c>
      <c r="GY29" s="72" t="str">
        <f>IF(AND($GH29&lt;&gt;"",G29="4"),_xlfn.RANK.EQ(GH29,$GX$6:$GX$89),"")</f>
        <v/>
      </c>
      <c r="GZ29" s="72" t="str">
        <f>IF(IF(GY29&lt;&gt;"",IF(MAX(COUNTIF($GY$6:$GY$89,$GY$6:$GY$89))&gt;1,"x",""),"")&lt;&gt;"",GY29+1,"")</f>
        <v/>
      </c>
      <c r="HA29" s="72" t="str">
        <f>IF(GY29&lt;&gt;"",IF($G29="3",IF(GH29&lt;&gt;"",IF(AND(GY29&lt;=10,GH29&gt;=$GX$92),HLOOKUP(GY29,Points_Table_Modified,IF(HM29&gt;=6,8,HM29+2),FALSE),0),""),IF(GH29&lt;&gt;"",IF(AND(GY29&lt;=10,GH29&gt;=$GX$92),HLOOKUP(GY29,Points_Table,IF(HM29&gt;=6,8,HM29+2),FALSE),0),"")),"")</f>
        <v/>
      </c>
      <c r="HB29" s="73" t="str">
        <f>IF(GZ29&lt;&gt;"",AVERAGE(IF(AND($G29="3",GZ29&lt;&gt;""),HLOOKUP(GZ29,Points_Table_Modified,IF(HM29&gt;=6,8,HM29+2),FALSE),IF(GZ29&lt;&gt;"",HLOOKUP(GZ29,Points_Table,IF(HM29&gt;=6,8,HM29+2),FALSE),"")),HA29),HA29)</f>
        <v/>
      </c>
      <c r="HC29" s="143" t="str">
        <f>IF(AND($G29="5",GH29&lt;&gt;""),GH29,"")</f>
        <v/>
      </c>
      <c r="HD29" s="72" t="str">
        <f>IF(AND(GH29&lt;&gt;"",$G29="5"),_xlfn.RANK.EQ(GH29,$HC$6:$HC$89),"")</f>
        <v/>
      </c>
      <c r="HE29" s="72" t="str">
        <f>IF(IF(HD29&lt;&gt;"",IF(MAX(COUNTIF($HD$6:$HD$89,$HD$6:$HD$89))&gt;1,"x",""),"")&lt;&gt;"",HD29+1,"")</f>
        <v/>
      </c>
      <c r="HF29" s="72" t="str">
        <f>IF(HD29&lt;&gt;"",IF($G29="3",IF(GH29&lt;&gt;"",IF(AND(HD29&lt;=10,GH29&gt;=$HC$92),HLOOKUP(HD29,Points_Table_Modified,IF(HM29&gt;=6,8,HM29+2),FALSE),0),""),IF(GH29&lt;&gt;"",IF(AND(HD29&lt;=10,GH29&gt;=$HC$92),HLOOKUP(HD29,Points_Table,IF(HM29&gt;=6,8,HM29+2),FALSE),0),"")),"")</f>
        <v/>
      </c>
      <c r="HG29" s="73" t="str">
        <f>IF(HE29&lt;&gt;"",AVERAGE(IF(AND($G29="3",HE29&lt;&gt;""),HLOOKUP(HE29,Points_Table_Modified,IF(HM29&gt;=6,8,HM29+2),FALSE),IF(HE29&lt;&gt;"",HLOOKUP(HE29,Points_Table,IF(HM29&gt;=6,8,HM29+2),FALSE),"")),HF29),HF29)</f>
        <v/>
      </c>
      <c r="HH29" s="143" t="str">
        <f>IF(AND($G29="6",GH29&lt;&gt;""),GH29,"")</f>
        <v/>
      </c>
      <c r="HI29" s="72" t="str">
        <f>IF(AND(GH29&lt;&gt;"",$G29="6"),_xlfn.RANK.EQ(GH29,$HH$6:$HH$89),"")</f>
        <v/>
      </c>
      <c r="HJ29" s="72" t="str">
        <f>IF(IF(HI29&lt;&gt;"",IF(MAX(COUNTIF($HI$6:$HI$89,$HI$6:$HI$89))&gt;1,"x",""),"")&lt;&gt;"",HI29+1,"")</f>
        <v/>
      </c>
      <c r="HK29" s="72" t="str">
        <f>IF(HI29&lt;&gt;"",IF($G29="3",IF(GH29&lt;&gt;"",IF(AND(HI29&lt;=10,GH29&gt;=$HH$92),HLOOKUP(HI29,Points_Table_Modified,IF(HM29&gt;=6,8,HM29+2),FALSE),0),""),IF(GH29&lt;&gt;"",IF(AND(HI29&lt;=10,GH29&gt;=$HH$92),HLOOKUP(HI29,Points_Table,IF(HM29&gt;=6,8,HM29+2),FALSE),0),"")),"")</f>
        <v/>
      </c>
      <c r="HL29" s="73" t="str">
        <f>IF(HJ29&lt;&gt;"",AVERAGE(IF(AND($G29="3",HJ29&lt;&gt;""),HLOOKUP(HJ29,Points_Table_Modified,IF(HM29&gt;=6,8,HM29+2),FALSE),IF(HJ29&lt;&gt;"",HLOOKUP(HJ29,Points_Table,IF(HM29&gt;=6,8,HM29+2),FALSE),"")),HK29),HK29)</f>
        <v/>
      </c>
      <c r="HM29" s="145">
        <f>VLOOKUP($G29,Entries_D_Event,9,FALSE)</f>
        <v>0</v>
      </c>
      <c r="HN29" s="72" t="str">
        <f>CONCATENATE(HI29,HD29,GY29,GT29,GO29,GJ29)</f>
        <v/>
      </c>
      <c r="HO29" s="142" t="str">
        <f>IF(HN29&lt;&gt;"",IF(AND($G29="3",GH29&lt;&gt;""),10,IF(GH29&lt;&gt;"",5,"")),"")</f>
        <v/>
      </c>
      <c r="HP29" s="118">
        <f>_xlfn.NUMBERVALUE(IF(HN29&lt;&gt;"",CONCATENATE(HL29,HG29,HB29,GW29,GR29,GM29),""))</f>
        <v>0</v>
      </c>
      <c r="HQ29" s="56">
        <f>IFERROR(HO29+HP29,0)</f>
        <v>0</v>
      </c>
      <c r="HR29" s="121"/>
      <c r="HS29" s="72" t="str">
        <f>IF(AND($G29="1",HR29&lt;&gt;""),HR29,"")</f>
        <v/>
      </c>
      <c r="HT29" s="72" t="str">
        <f>IF(AND(HR29&lt;&gt;"",$G29="1"),_xlfn.RANK.EQ(HR29,$HS$6:$HS$89),"")</f>
        <v/>
      </c>
      <c r="HU29" s="72" t="str">
        <f>IF(IF(HT29&lt;&gt;"",IF(MAX(COUNTIF($HT$6:$HT$89,$HT$6:$HT$89))&gt;1,"x",""),"")&lt;&gt;"",HT29+1,"")</f>
        <v/>
      </c>
      <c r="HV29" s="72" t="str">
        <f>IF(HT29&lt;&gt;"",IF($G29="3",IF(HR29&lt;&gt;"",IF(AND(HT29&lt;=10,HR29&gt;=$HS$92),HLOOKUP(HT29,Points_Table_Modified,IF(IW29&gt;=6,8,IW29+2),FALSE),0),""),IF(HR29&lt;&gt;"",IF(AND(HT29&lt;=10,HR29&gt;=$HS$92),HLOOKUP(HT29,Points_Table,IF(IW29&gt;=6,8,IW29+2),FALSE),0),"")),"")</f>
        <v/>
      </c>
      <c r="HW29" s="73" t="str">
        <f>IF(HU29&lt;&gt;"",AVERAGE(IF(AND($G29="3",HU29&lt;&gt;""),HLOOKUP(HU29,Points_Table_Modified,IF(IW29&gt;=6,8,IW29+2),FALSE),IF(HU29&lt;&gt;"",HLOOKUP(HU29,Points_Table,IF(IW29&gt;=6,8,IW29+2),FALSE),"")),HV29),HV29)</f>
        <v/>
      </c>
      <c r="HX29" s="143" t="str">
        <f>IF(AND($G29="2",HR29&lt;&gt;""),HR29,"")</f>
        <v/>
      </c>
      <c r="HY29" s="72" t="str">
        <f>IF(AND(HR29&lt;&gt;"",$G29="2"),_xlfn.RANK.EQ(HR29,$HX$6:$HX$89),"")</f>
        <v/>
      </c>
      <c r="HZ29" s="72" t="str">
        <f>IF(IF(HY29&lt;&gt;"",IF(MAX(COUNTIF($HY$6:$HY$89,$HY$6:$HY$89))&gt;1,"x",""),"")&lt;&gt;"",HY29+1,"")</f>
        <v/>
      </c>
      <c r="IA29" s="144" t="str">
        <f>IF(HY29&lt;&gt;"",IF($G29="3",IF(HR29&lt;&gt;"",IF(AND(HY29&lt;=10,HR29&gt;=$HX$92),HLOOKUP(HY29,Points_Table_Modified,IF(IW29&gt;=6,8,IW29+2),FALSE),0),""),IF(HR29&lt;&gt;"",IF(AND(HY29&lt;=10,HR29&gt;=$HX$92),HLOOKUP(HY29,Points_Table,IF(IW29&gt;=6,8,IW29+2),FALSE),0),"")),"")</f>
        <v/>
      </c>
      <c r="IB29" s="73" t="str">
        <f>IF(HZ29&lt;&gt;"",AVERAGE(IF(AND($G29="3",HZ29&lt;&gt;""),HLOOKUP(HZ29,Points_Table_Modified,IF(IW29&gt;=6,8,IW29+2),FALSE),IF(HZ29&lt;&gt;"",HLOOKUP(HZ29,Points_Table,IF(IW29&gt;=6,8,IW29+2),FALSE),"")),IA29),IA29)</f>
        <v/>
      </c>
      <c r="IC29" s="143" t="str">
        <f>IF(AND($G29="3",HR29&lt;&gt;""),HR29,"")</f>
        <v/>
      </c>
      <c r="ID29" s="72" t="str">
        <f>IF(AND(HR29&lt;&gt;"",$G29="3"),_xlfn.RANK.EQ(HR29,$IC$6:$IC$89),"")</f>
        <v/>
      </c>
      <c r="IE29" s="72" t="str">
        <f>IF(IF(ID29&lt;&gt;"",IF(MAX(COUNTIF($ID$6:$ID$89,$ID$6:$ID$89))&gt;1,"x",""),"")&lt;&gt;"",ID29+1,"")</f>
        <v/>
      </c>
      <c r="IF29" s="72" t="str">
        <f>IF(ID29&lt;&gt;"",IF($G29="3",IF(HR29&lt;&gt;"",IF(AND(ID29&lt;=20,HR29&gt;=$IC$92),HLOOKUP(ID29,Points_Table_Modified,IF(IW29&gt;=6,8,IW29+2),FALSE),0),""),IF(HR29&lt;&gt;"",IF(AND(ID29&lt;=10,HR29&gt;=$IC$92),HLOOKUP(ID29,Points_Table,IF(IW29&gt;=6,8,IW29+2),FALSE),0),"")),"")</f>
        <v/>
      </c>
      <c r="IG29" s="73" t="str">
        <f>IF(IE29&lt;&gt;"",AVERAGE(IF(AND($G29="3",IE29&lt;&gt;""),HLOOKUP(IE29,Points_Table_Modified,IF(IW29&gt;=6,8,IW29+2),FALSE),IF(IE29&lt;&gt;"",HLOOKUP(IE29,Points_Table,IF(IW29&gt;=6,8,IW29+2),FALSE),"")),IF29),IF29)</f>
        <v/>
      </c>
      <c r="IH29" s="143" t="str">
        <f>IF(AND($G29="4",HR29&lt;&gt;""),HR29,"")</f>
        <v/>
      </c>
      <c r="II29" s="72" t="str">
        <f>IF(AND(HR29&lt;&gt;"",G29="4"),_xlfn.RANK.EQ(HR29,$IH$6:$IH$89),"")</f>
        <v/>
      </c>
      <c r="IJ29" s="72" t="str">
        <f>IF(IF(II29&lt;&gt;"",IF(MAX(COUNTIF($II$6:$II$89,$II$6:$II$89))&gt;1,"x",""),"")&lt;&gt;"",II29+1,"")</f>
        <v/>
      </c>
      <c r="IK29" s="72" t="str">
        <f>IF(II29&lt;&gt;"",IF($G29="3",IF(HR29&lt;&gt;"",IF(AND(II29&lt;=10,HR29&gt;=$IH$92),HLOOKUP(II29,Points_Table_Modified,IF(IW29&gt;=6,8,IW29+2),FALSE),0),""),IF(HR29&lt;&gt;"",IF(AND(II29&lt;=10,HR29&gt;=$IH$92),HLOOKUP(II29,Points_Table,IF(IW29&gt;=6,8,IW29+2),FALSE),0),"")),"")</f>
        <v/>
      </c>
      <c r="IL29" s="73" t="str">
        <f>IF(IJ29&lt;&gt;"",AVERAGE(IF(AND($G29="3",IJ29&lt;&gt;""),HLOOKUP(IJ29,Points_Table_Modified,IF(IW29&gt;=6,8,IW29+2),FALSE),IF(IJ29&lt;&gt;"",HLOOKUP(IJ29,Points_Table,IF(IW29&gt;=6,8,IW29+2),FALSE),"")),IK29),IK29)</f>
        <v/>
      </c>
      <c r="IM29" s="143" t="str">
        <f>IF(AND($G29="5",HR29&lt;&gt;""),HR29,"")</f>
        <v/>
      </c>
      <c r="IN29" s="72" t="str">
        <f>IF(AND(HR29&lt;&gt;"",$G29="5"),_xlfn.RANK.EQ(HR29,$IM$6:$IM$89),"")</f>
        <v/>
      </c>
      <c r="IO29" s="72" t="str">
        <f>IF(IF(IN29&lt;&gt;"",IF(MAX(COUNTIF($IN$6:$IN$89,$IN$6:$IN$89))&gt;1,"x",""),"")&lt;&gt;"",IN29+1,"")</f>
        <v/>
      </c>
      <c r="IP29" s="72" t="str">
        <f>IF(IN29&lt;&gt;"",IF($G29="3",IF(HR29&lt;&gt;"",IF(AND(IN29&lt;=10,HR29&gt;=$IM$92),HLOOKUP(IN29,Points_Table_Modified,IF(IW29&gt;=6,8,IW29+2),FALSE),0),""),IF(HR29&lt;&gt;"",IF(AND(IN29&lt;=10,HR29&gt;=$IM$92),HLOOKUP(IN29,Points_Table,IF(IW29&gt;=6,8,IW29+2),FALSE),0),"")),"")</f>
        <v/>
      </c>
      <c r="IQ29" s="73" t="str">
        <f>IF(IO29&lt;&gt;"",AVERAGE(IF(AND($G29="3",IO29&lt;&gt;""),HLOOKUP(IO29,Points_Table_Modified,IF(IW29&gt;=6,8,IW29+2),FALSE),IF(IO29&lt;&gt;"",HLOOKUP(IO29,Points_Table,IF(IW29&gt;=6,8,IW29+2),FALSE),"")),IP29),IP29)</f>
        <v/>
      </c>
      <c r="IR29" s="143" t="str">
        <f>IF(AND($G29="6",HR29&lt;&gt;""),HR29,"")</f>
        <v/>
      </c>
      <c r="IS29" s="72" t="str">
        <f>IF(AND(HR29&lt;&gt;"",$G29="6"),_xlfn.RANK.EQ(HR29,$IR$6:$IR$89),"")</f>
        <v/>
      </c>
      <c r="IT29" s="72" t="str">
        <f>IF(IF(IS29&lt;&gt;"",IF(MAX(COUNTIF($IS$6:$IS$89,$IS$6:$IS$89))&gt;1,"x",""),"")&lt;&gt;"",IS29+1,"")</f>
        <v/>
      </c>
      <c r="IU29" s="72" t="str">
        <f>IF(IS29&lt;&gt;"",IF($G29="3",IF(HR29&lt;&gt;"",IF(AND(IS29&lt;=10,HR29&gt;=$IR$92),HLOOKUP(IS29,Points_Table_Modified,IF(IW29&gt;=6,8,IW29+2),FALSE),0),""),IF(HR29&lt;&gt;"",IF(AND(IS29&lt;=10,HR29&gt;=$IR$92),HLOOKUP(IS29,Points_Table,IF(IW29&gt;=6,8,IW29+2),FALSE),0),"")),"")</f>
        <v/>
      </c>
      <c r="IV29" s="73" t="str">
        <f>IF(IT29&lt;&gt;"",AVERAGE(IF(AND($G29="3",IT29&lt;&gt;""),HLOOKUP(IT29,Points_Table_Modified,IF(IW29&gt;=6,8,IW29+2),FALSE),IF(IT29&lt;&gt;"",HLOOKUP(IT29,Points_Table,IF(IW29&gt;=6,8,IW29+2),FALSE),"")),IU29),IU29)</f>
        <v/>
      </c>
      <c r="IW29" s="145">
        <f>VLOOKUP($G29,Entries_D_Event,10,FALSE)</f>
        <v>0</v>
      </c>
      <c r="IX29" s="72" t="str">
        <f>CONCATENATE(IS29,IN29,II29,ID29,HY29,HT29)</f>
        <v/>
      </c>
      <c r="IY29" s="142" t="str">
        <f>IF(IX29&lt;&gt;"",IF(AND($G29="3",HR29&lt;&gt;""),10,IF(HR29&lt;&gt;"",5,"")),"")</f>
        <v/>
      </c>
      <c r="IZ29" s="142">
        <f>_xlfn.NUMBERVALUE(IF(IX29&lt;&gt;"",CONCATENATE(IV29,IQ29,IL29,IG29,IB29,HW29),""))</f>
        <v>0</v>
      </c>
      <c r="JA29" s="56">
        <f>IFERROR(IY29+IZ29,0)</f>
        <v>0</v>
      </c>
      <c r="JB29" s="121"/>
      <c r="JC29" s="72" t="str">
        <f>IF(AND($G29="1",JB29&lt;&gt;""),JB29,"")</f>
        <v/>
      </c>
      <c r="JD29" s="72" t="str">
        <f>IF(AND(JB29&lt;&gt;"",$G29="1"),_xlfn.RANK.EQ(JB29,$JC$6:$JC$89),"")</f>
        <v/>
      </c>
      <c r="JE29" s="72" t="str">
        <f>IF(IF(JD29&lt;&gt;"",IF(MAX(COUNTIF($JD$6:$JD$89,$JD$6:$JD$89))&gt;1,"x",""),"")&lt;&gt;"",JD29+1,"")</f>
        <v/>
      </c>
      <c r="JF29" s="72" t="str">
        <f>IF(JD29&lt;&gt;"",IF($G29="3",IF(JB29&lt;&gt;"",IF(AND(JD29&lt;=10,JB29&gt;=$JC$92),HLOOKUP(JD29,Points_Table_Modified,IF(KG29&gt;=6,8,KG29+2),FALSE),0),""),IF(JB29&lt;&gt;"",IF(AND(JD29&lt;=10,JB29&gt;=$JC$92),HLOOKUP(JD29,Points_Table,IF(KG29&gt;=6,8,KG29+2),FALSE),0),"")),"")</f>
        <v/>
      </c>
      <c r="JG29" s="73" t="str">
        <f>IF(JE29&lt;&gt;"",AVERAGE(IF(AND($G29="3",JE29&lt;&gt;""),HLOOKUP(JE29,Points_Table_Modified,IF(KG29&gt;=6,8,KG29+2),FALSE),IF(JE29&lt;&gt;"",HLOOKUP(JE29,Points_Table,IF(KG29&gt;=6,8,KG29+2),FALSE),"")),JF29),JF29)</f>
        <v/>
      </c>
      <c r="JH29" s="143" t="str">
        <f>IF(AND($G29="2",JB29&lt;&gt;""),JB29,"")</f>
        <v/>
      </c>
      <c r="JI29" s="72" t="str">
        <f>IF(AND(JB29&lt;&gt;"",$G29="2"),_xlfn.RANK.EQ(JB29,$JH$6:$JH$89),"")</f>
        <v/>
      </c>
      <c r="JJ29" s="72" t="str">
        <f>IF(IF(JI29&lt;&gt;"",IF(MAX(COUNTIF($JI$6:$JI$89,$JI$6:$JI$89))&gt;1,"x",""),"")&lt;&gt;"",JI29+1,"")</f>
        <v/>
      </c>
      <c r="JK29" s="144" t="str">
        <f>IF(JI29&lt;&gt;"",IF($G29="3",IF(JB29&lt;&gt;"",IF(AND(JI29&lt;=10,JB29&gt;=$JH$92),HLOOKUP(JI29,Points_Table_Modified,IF(KG29&gt;=6,8,KG29+2),FALSE),0),""),IF(JB29&lt;&gt;"",IF(AND(JI29&lt;=10,JB29&gt;=$JH$92),HLOOKUP(JI29,Points_Table,IF(KG29&gt;=6,8,KG29+2),FALSE),0),"")),"")</f>
        <v/>
      </c>
      <c r="JL29" s="73" t="str">
        <f>IF(JJ29&lt;&gt;"",AVERAGE(IF(AND($G29="3",JJ29&lt;&gt;""),HLOOKUP(JJ29,Points_Table_Modified,IF(KG29&gt;=6,8,KG29+2),FALSE),IF(JJ29&lt;&gt;"",HLOOKUP(JJ29,Points_Table,IF(KG29&gt;=6,8,KG29+2),FALSE),"")),JK29),JK29)</f>
        <v/>
      </c>
      <c r="JM29" s="143" t="str">
        <f>IF(AND($G29="3",JB29&lt;&gt;""),JB29,"")</f>
        <v/>
      </c>
      <c r="JN29" s="72" t="str">
        <f>IF(AND(JB29&lt;&gt;"",$G29="3"),_xlfn.RANK.EQ(JB29,$JM$6:$JM$89),"")</f>
        <v/>
      </c>
      <c r="JO29" s="72" t="str">
        <f>IF(IF(JN29&lt;&gt;"",IF(MAX(COUNTIF($JN$6:$JN$89,$JN$6:$JN$89))&gt;1,"x",""),"")&lt;&gt;"",JN29+1,"")</f>
        <v/>
      </c>
      <c r="JP29" s="72" t="str">
        <f>IF(JN29&lt;&gt;"",IF($G29="3",IF(JB29&lt;&gt;"",IF(AND(JN29&lt;=20,JB29&gt;=$JM$92),HLOOKUP(JN29,Points_Table_Modified,IF(KG29&gt;=6,8,KG29+2),FALSE),0),""),IF(JB29&lt;&gt;"",IF(AND(JN29&lt;=10,JB29&gt;=$JM$92),HLOOKUP(JN29,Points_Table,IF(KG29&gt;=6,8,KG29+2),FALSE),0),"")),"")</f>
        <v/>
      </c>
      <c r="JQ29" s="73" t="str">
        <f>IF(JO29&lt;&gt;"",AVERAGE(IF(AND($G29="3",JO29&lt;&gt;""),HLOOKUP(JO29,Points_Table_Modified,IF(KG29&gt;=6,8,KG29+2),FALSE),IF(JO29&lt;&gt;"",HLOOKUP(JO29,Points_Table,IF(KG29&gt;=6,8,KG29+2),FALSE),"")),JP29),JP29)</f>
        <v/>
      </c>
      <c r="JR29" s="143" t="str">
        <f>IF(AND($G29="4",JB29&lt;&gt;""),JB29,"")</f>
        <v/>
      </c>
      <c r="JS29" s="72" t="str">
        <f>IF(AND(JB29&lt;&gt;"",G29="4"),_xlfn.RANK.EQ(JB29,$JR$6:$JR$89),"")</f>
        <v/>
      </c>
      <c r="JT29" s="72" t="str">
        <f>IF(IF(JS29&lt;&gt;"",IF(MAX(COUNTIF($JS$6:$JS$89,$JS$6:$JS$89))&gt;1,"x",""),"")&lt;&gt;"",JS29+1,"")</f>
        <v/>
      </c>
      <c r="JU29" s="72" t="str">
        <f>IF(JS29&lt;&gt;"",IF($G29="3",IF(JB29&lt;&gt;"",IF(AND(JS29&lt;=10,JB29&gt;=$JR$92),HLOOKUP(JS29,Points_Table_Modified,IF(KG29&gt;=6,8,KG29+2),FALSE),0),""),IF(JB29&lt;&gt;"",IF(AND(JS29&lt;=10,JB29&gt;=$JR$92),HLOOKUP(JS29,Points_Table,IF(KG29&gt;=6,8,KG29+2),FALSE),0),"")),"")</f>
        <v/>
      </c>
      <c r="JV29" s="73" t="str">
        <f>IF(JT29&lt;&gt;"",AVERAGE(IF(AND($G29="3",JT29&lt;&gt;""),HLOOKUP(JT29,Points_Table_Modified,IF(KG29&gt;=6,8,KG29+2),FALSE),IF(JT29&lt;&gt;"",HLOOKUP(JT29,Points_Table,IF(KG29&gt;=6,8,KG29+2),FALSE),"")),JU29),JU29)</f>
        <v/>
      </c>
      <c r="JW29" s="143" t="str">
        <f>IF(AND($G29="5",JB29&lt;&gt;""),JB29,"")</f>
        <v/>
      </c>
      <c r="JX29" s="72" t="str">
        <f>IF(AND(JB29&lt;&gt;"",$G29="5"),_xlfn.RANK.EQ(JB29,$JW$6:$JW$89),"")</f>
        <v/>
      </c>
      <c r="JY29" s="72" t="str">
        <f>IF(IF(JX29&lt;&gt;"",IF(MAX(COUNTIF($JX$6:$JX$89,$JX$6:$JX$89))&gt;1,"x",""),"")&lt;&gt;"",JX29+1,"")</f>
        <v/>
      </c>
      <c r="JZ29" s="72" t="str">
        <f>IF(JX29&lt;&gt;"",IF($G29="3",IF(JB29&lt;&gt;"",IF(AND(JX29&lt;=10,JB29&gt;=$JW$92),HLOOKUP(JX29,Points_Table_Modified,IF(KG29&gt;=6,8,KG29+2),FALSE),0),""),IF(JB29&lt;&gt;"",IF(AND(JX29&lt;=10,JB29&gt;=$JW$92),HLOOKUP(JX29,Points_Table,IF(KG29&gt;=6,8,KG29+2),FALSE),0),"")),"")</f>
        <v/>
      </c>
      <c r="KA29" s="73" t="str">
        <f>IF(JY29&lt;&gt;"",AVERAGE(IF(AND($G29="3",JY29&lt;&gt;""),HLOOKUP(JY29,Points_Table_Modified,IF(KG29&gt;=6,8,KG29+2),FALSE),IF(JY29&lt;&gt;"",HLOOKUP(JY29,Points_Table,IF(KG29&gt;=6,8,KG29+2),FALSE),"")),JZ29),JZ29)</f>
        <v/>
      </c>
      <c r="KB29" s="143" t="str">
        <f>IF(AND($G29="6",JB29&lt;&gt;""),JB29,"")</f>
        <v/>
      </c>
      <c r="KC29" s="72" t="str">
        <f>IF(AND(JB29&lt;&gt;"",$G29="6"),_xlfn.RANK.EQ(JB29,$KB$6:$KB$89),"")</f>
        <v/>
      </c>
      <c r="KD29" s="72" t="str">
        <f>IF(IF(KC29&lt;&gt;"",IF(MAX(COUNTIF($KC$6:$KC$89,$KC$6:$KC$89))&gt;1,"x",""),"")&lt;&gt;"",KC29+1,"")</f>
        <v/>
      </c>
      <c r="KE29" s="72" t="str">
        <f>IF(KC29&lt;&gt;"",IF($G29="3",IF(JB29&lt;&gt;"",IF(AND(KC29&lt;=10,JB29&gt;=$KB$92),HLOOKUP(KC29,Points_Table_Modified,IF(KG29&gt;=6,8,KG29+2),FALSE),0),""),IF(JB29&lt;&gt;"",IF(AND(KC29&lt;=10,JB29&gt;=$KB$92),HLOOKUP(KC29,Points_Table,IF(KG29&gt;=6,8,KG29+2),FALSE),0),"")),"")</f>
        <v/>
      </c>
      <c r="KF29" s="73" t="str">
        <f>IF(KD29&lt;&gt;"",AVERAGE(IF(AND($G29="3",KD29&lt;&gt;""),HLOOKUP(KD29,Points_Table_Modified,IF(KG29&gt;=6,8,KG29+2),FALSE),IF(KD29&lt;&gt;"",HLOOKUP(KD29,Points_Table,IF(KG29&gt;=6,8,KG29+2),FALSE),"")),KE29),KE29)</f>
        <v/>
      </c>
      <c r="KG29" s="145">
        <f>VLOOKUP($G29,Entries_D_Event,11,FALSE)</f>
        <v>0</v>
      </c>
      <c r="KH29" s="72" t="str">
        <f>CONCATENATE(KC29,JX29,JS29,JN29,JI29,JD29)</f>
        <v/>
      </c>
      <c r="KI29" s="142" t="str">
        <f>IF(KH29&lt;&gt;"",IF(AND($G29="3",JB29&lt;&gt;""),10,IF(JB29&lt;&gt;"",5,"")),"")</f>
        <v/>
      </c>
      <c r="KJ29" s="142">
        <f>_xlfn.NUMBERVALUE(IF(KH29&lt;&gt;"",CONCATENATE(KF29,KA29,JV29,JQ29,JL29,JG29),""))</f>
        <v>0</v>
      </c>
      <c r="KK29" s="56">
        <f>IFERROR(KI29+KJ29,0)</f>
        <v>0</v>
      </c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</row>
    <row r="30" spans="1:358" s="1" customFormat="1" x14ac:dyDescent="0.25">
      <c r="B30" s="45">
        <v>25</v>
      </c>
      <c r="C30" s="47" t="s">
        <v>119</v>
      </c>
      <c r="D30" s="47" t="s">
        <v>120</v>
      </c>
      <c r="E30" s="50">
        <v>7457</v>
      </c>
      <c r="F30" s="50">
        <v>313</v>
      </c>
      <c r="G30" s="49" t="s">
        <v>55</v>
      </c>
      <c r="H30" s="50" t="str">
        <f>VLOOKUP($G30,Class_Description,2)</f>
        <v>Modified</v>
      </c>
      <c r="I30" s="187">
        <f>AS30+CC30+DM30+EW30+GG30+HQ30+JA30+KK30</f>
        <v>52</v>
      </c>
      <c r="J30" s="185">
        <v>390</v>
      </c>
      <c r="K30" s="102" t="str">
        <f>IF(AND(J30&lt;&gt;"",$G30="1"),J30,"")</f>
        <v/>
      </c>
      <c r="L30" s="103" t="str">
        <f>IF(AND(J30&lt;&gt;"",$G30="1"),_xlfn.RANK.EQ(J30,$K$6:$K$89),"")</f>
        <v/>
      </c>
      <c r="M30" s="103" t="str">
        <f>IF(G30="6",IF(IF(L30&lt;&gt;"",IF(MAX(COUNTIF($L$6:$L$89,$L$6:$L$89))&gt;1,"x",""),"")&lt;&gt;"",L30+1,""),IF(K30=0,"",IF(IF(L30&lt;&gt;"",IF(MAX(COUNTIF($L$6:$L$89,$L$6:$L$89))&gt;1,"x",""),"")&lt;&gt;"",L30+1,"")))</f>
        <v/>
      </c>
      <c r="N30" s="103" t="str">
        <f>IF(L30&lt;&gt;"",IF($G30="3",IF(AND(L30&lt;=20,J30&gt;=$K$92),HLOOKUP(L30,Points_Table_Modified,IF(AO30&gt;=6,8,AO30+2),FALSE),0),IF(AND(L30&lt;=10,J30&gt;=$K$92),HLOOKUP(L30,Points_Table,IF(AO30&gt;=6,8,AO30+2),FALSE),0)),"")</f>
        <v/>
      </c>
      <c r="O30" s="103" t="str">
        <f>IF(M30&lt;&gt;"",AVERAGE(IF(AND($G30="3",M30&lt;&gt;""),HLOOKUP(M30,Points_Table_Modified,IF(AO30&gt;=6,8,AO30+2),FALSE),IF(M30&lt;&gt;"",HLOOKUP(M30,Points_Table,IF(AO30&gt;=6,8,AO30+2),FALSE),"")),N30),N30)</f>
        <v/>
      </c>
      <c r="P30" s="102" t="str">
        <f>IF(AND(J30&lt;&gt;"",$G30="2"),J30,"")</f>
        <v/>
      </c>
      <c r="Q30" s="103" t="str">
        <f>IF(AND(J30&lt;&gt;"",$G30="2"),_xlfn.RANK.EQ(J30,$P$6:$P$89),"")</f>
        <v/>
      </c>
      <c r="R30" s="103" t="str">
        <f>IF(G30="6",IF(IF(Q30&lt;&gt;"",IF(MAX(COUNTIF($Q$6:$Q$89,$Q$6:$Q$89))&gt;1,"x",""),"")&lt;&gt;"",Q30+1,""),IF(P30=0,"",IF(IF(Q30&lt;&gt;"",IF(MAX(COUNTIF($Q$6:$Q$89,$Q$6:$Q$89))&gt;1,"x",""),"")&lt;&gt;"",Q30+1,"")))</f>
        <v/>
      </c>
      <c r="S30" s="103" t="str">
        <f>IF(Q30&lt;&gt;"",IF($G30="3",IF(J30&lt;&gt;"",IF(AND(Q30&lt;=10,J30&gt;=$P$92),HLOOKUP(Q30,Points_Table_Modified,IF(AO30&gt;=6,8,AO30+2),FALSE),0),""),IF(J30&lt;&gt;"",IF(AND(Q30&lt;=10,J30&gt;=$P$92),HLOOKUP(Q30,Points_Table,IF(AO30&gt;=6,8,AO30+2),FALSE),0),"")),"")</f>
        <v/>
      </c>
      <c r="T30" s="103" t="str">
        <f>IF(R30&lt;&gt;"",AVERAGE(IF(AND($G30="3",R30&lt;&gt;""),HLOOKUP(R30,Points_Table_Modified,IF(AO30&gt;=6,8,AO30+2),FALSE),IF(R30&lt;&gt;"",HLOOKUP(R30,Points_Table,IF(AO30&gt;=6,8,AO30+2),FALSE),"")),S30),S30)</f>
        <v/>
      </c>
      <c r="U30" s="102">
        <f>IF(AND(J30&lt;&gt;"",$G30="3"),J30,"")</f>
        <v>390</v>
      </c>
      <c r="V30" s="103">
        <f>IF(AND(J30&lt;&gt;"",$G30="3"),_xlfn.RANK.EQ(J30,$U$6:$U$89),"")</f>
        <v>8</v>
      </c>
      <c r="W30" s="103" t="str">
        <f>IF(G30="6",IF(IF(V30&lt;&gt;"",IF(MAX(COUNTIF($V$6:$V$89,$V$6:$V$89))&gt;1,"x",""),"")&lt;&gt;"",V30+1,""),IF(U30=0,"",IF(IF(V30&lt;&gt;"",IF(MAX(COUNTIF($V$6:$V$89,$V$6:$V$89))&gt;1,"x",""),"")&lt;&gt;"",V30+1,"")))</f>
        <v/>
      </c>
      <c r="X30" s="103">
        <f>IF(V30&lt;&gt;"",IF($G30="3",IF(J30&lt;&gt;"",IF(AND(V30&lt;=20,J30&gt;=$U$92),HLOOKUP(V30,Points_Table_Modified,IF(AO30&gt;=6,8,AO30+2),FALSE),0),""),IF(J30&lt;&gt;"",IF(AND(V30&lt;=10,$J30&gt;=$U$92),HLOOKUP(V30,Points_Table,IF(AO30&gt;=6,8,AO30+2),FALSE),0),"")),"")</f>
        <v>22</v>
      </c>
      <c r="Y30" s="103">
        <f>IF(W30&lt;&gt;"",AVERAGE(IF(AND($G30="3",W30&lt;&gt;""),HLOOKUP(W30,Points_Table_Modified,IF(AO30&gt;=6,8,AO30+2),FALSE),IF(W30&lt;&gt;"",HLOOKUP(W30,Points_Table,IF(AO30&gt;=6,8,AO30+2),FALSE),"")),X30),X30)</f>
        <v>22</v>
      </c>
      <c r="Z30" s="102" t="str">
        <f>IF(AND(J30&lt;&gt;"",$G30="4"),J30,"")</f>
        <v/>
      </c>
      <c r="AA30" s="103" t="str">
        <f>IF(AND($J30&lt;&gt;"",G30="4"),_xlfn.RANK.EQ(J30,$Z$6:$Z$89),"")</f>
        <v/>
      </c>
      <c r="AB30" s="103" t="str">
        <f>IF($G30="6",IF(IF(AA30&lt;&gt;"",IF(MAX(COUNTIF($AA$6:$AA$89,$AA$6:$AA$89))&gt;1,"x",""),"")&lt;&gt;"",AA30+1,""),IF(Z30=0,"",IF(IF(AA30&lt;&gt;"",IF(MAX(COUNTIF($AA$6:$AA$89,$AA$6:$AA$89))&gt;1,"x",""),"")&lt;&gt;"",AA30+1,"")))</f>
        <v/>
      </c>
      <c r="AC30" s="103" t="str">
        <f>IF(AA30&lt;&gt;"",IF($G30="3",IF(J30&lt;&gt;"",IF(AND(AA30&lt;=10,J30&gt;=$Z$92),HLOOKUP(AA30,Points_Table_Modified,IF(AO30&gt;=6,8,AO30+2),FALSE),0),""),IF(J30&lt;&gt;"",IF(AND(AA30&lt;=10,J30&gt;=$Z$92),HLOOKUP(AA30,Points_Table,IF(AO30&gt;=6,8,AO30+2),FALSE),0),"")),"")</f>
        <v/>
      </c>
      <c r="AD30" s="103" t="str">
        <f>IF(AB30&lt;&gt;"",AVERAGE(IF(AND($G30="3",AB30&lt;&gt;""),HLOOKUP(AB30,Points_Table_Modified,IF(AO30&gt;=6,8,AO30+2),FALSE),IF(AB30&lt;&gt;"",HLOOKUP(AB30,Points_Table,IF(AO30&gt;=6,8,AO30+2),FALSE),"")),AC30),AC30)</f>
        <v/>
      </c>
      <c r="AE30" s="102" t="str">
        <f>IF(AND(J30&lt;&gt;"",$G30="5"),J30,"")</f>
        <v/>
      </c>
      <c r="AF30" s="103" t="str">
        <f>IF(AND(J30&lt;&gt;"",$G30="5"),_xlfn.RANK.EQ(J30,$AE$6:$AE$89),"")</f>
        <v/>
      </c>
      <c r="AG30" s="103" t="str">
        <f>IF($G30="6",IF(IF(AF30&lt;&gt;"",IF(MAX(COUNTIF($AF$6:$AF$89,$AF$6:$AF$89))&gt;1,"x",""),"")&lt;&gt;"",AF30+1,""),IF(AE30=0,"",IF(IF(AF30&lt;&gt;"",IF(MAX(COUNTIF($AF$6:$AF$89,$AF$6:$AF$89))&gt;1,"x",""),"")&lt;&gt;"",AF30+1,"")))</f>
        <v/>
      </c>
      <c r="AH30" s="103" t="str">
        <f>IF(AF30&lt;&gt;"",IF($G30="3",IF(J30&lt;&gt;"",IF(AND(AF30&lt;=10,J30&gt;=$AE$92),HLOOKUP(AF30,Points_Table_Modified,IF(AO30&gt;=6,8,AO30+2),FALSE),0),""),IF(J30&lt;&gt;"",IF(AND(AF30&lt;=10,J30&gt;=$AE$92),HLOOKUP(AF30,Points_Table,IF(AO30&gt;=6,8,AO30+2),FALSE),0),"")),"")</f>
        <v/>
      </c>
      <c r="AI30" s="103" t="str">
        <f>IF(AG30&lt;&gt;"",AVERAGE(IF(AND($G30="3",AG30&lt;&gt;""),HLOOKUP(AG30,Points_Table_Modified,IF(AO30&gt;=6,8,AO30+2),FALSE),IF(AG30&lt;&gt;"",HLOOKUP(AG30,Points_Table,IF(AO30&gt;=6,8,AO30+2),FALSE),"")),AH30),AH30)</f>
        <v/>
      </c>
      <c r="AJ30" s="102" t="str">
        <f>IF(AND(J30&lt;&gt;"",$G30="6"),J30,"")</f>
        <v/>
      </c>
      <c r="AK30" s="103" t="str">
        <f>IF(AND(J30&lt;&gt;"",$G30="6"),_xlfn.RANK.EQ(J30,$AJ$6:$AJ$89),"")</f>
        <v/>
      </c>
      <c r="AL30" s="103" t="str">
        <f>IF(G30="6",IF(IF(AK30&lt;&gt;"",IF(MAX(COUNTIF($AK$6:$AK$89,$AK$6:$AK$89))&gt;1,"x",""),"")&lt;&gt;"",AK30+1,""),IF(AJ30=0,"",IF(IF(AK30&lt;&gt;"",IF(MAX(COUNTIF($AK$6:$AK$89,$AK$6:$AK$89))&gt;1,"x",""),"")&lt;&gt;"",AK30+1,"")))</f>
        <v/>
      </c>
      <c r="AM30" s="103" t="str">
        <f>IF(AK30&lt;&gt;"",IF($G30="3",IF(J30&lt;&gt;"",IF(AND(AK30&lt;=10,J30&gt;=$AJ$92),HLOOKUP(AK30,Points_Table_Modified,IF(AO30&gt;=6,8,AO30+2),FALSE),0),""),IF(J30&lt;&gt;"",IF(AND(AK30&lt;=10,J30&gt;=$AJ$92),HLOOKUP(AK30,Points_Table,IF(AO30&gt;=6,8,AO30+2),FALSE),0),"")),"")</f>
        <v/>
      </c>
      <c r="AN30" s="136" t="str">
        <f>IF(AL30&lt;&gt;"",AVERAGE(IF(AND($G30="3",AL30&lt;&gt;""),HLOOKUP(AL30,Points_Table_Modified,IF(AO30&gt;=6,8,AO30+2),FALSE),IF(AL30&lt;&gt;"",HLOOKUP(AL30,Points_Table,IF(AO30&gt;=6,8,AO30+2),FALSE),"")),AM30),AM30)</f>
        <v/>
      </c>
      <c r="AO30" s="55">
        <f>VLOOKUP($G30,Entries_D_Event,4,FALSE)</f>
        <v>10</v>
      </c>
      <c r="AP30" s="52" t="str">
        <f>CONCATENATE(AK30,AF30,AA30,V30,Q30,L30)</f>
        <v>8</v>
      </c>
      <c r="AQ30" s="118">
        <f>IF(AP30&lt;&gt;"",IF(AND($G30="3",J30&lt;&gt;""),10,IF(J30&lt;&gt;"",5,"")),"")</f>
        <v>10</v>
      </c>
      <c r="AR30" s="52">
        <f>_xlfn.NUMBERVALUE(IF(AP30&lt;&gt;"",CONCATENATE(AN30,AI30,AD30,Y30,T30,O30),""))</f>
        <v>22</v>
      </c>
      <c r="AS30" s="56">
        <f>IFERROR(AQ30+AR30,0)</f>
        <v>32</v>
      </c>
      <c r="AT30" s="90">
        <v>39</v>
      </c>
      <c r="AU30" s="54" t="str">
        <f>IF(AND(AT30&lt;&gt;"",$G30="1"),AT30,"")</f>
        <v/>
      </c>
      <c r="AV30" s="52" t="str">
        <f>IF(AND(AT30&lt;&gt;"",$G30="1"),_xlfn.RANK.EQ(AT30,$AU$6:$AU$89),"")</f>
        <v/>
      </c>
      <c r="AW30" s="52" t="str">
        <f>IF(IF(AV30&lt;&gt;"",IF(MAX(COUNTIF($AV$6:$AV$89,$AV$6:$AV$89))&gt;1,"x",""),"")&lt;&gt;"",AV30+1,"")</f>
        <v/>
      </c>
      <c r="AX30" s="52" t="str">
        <f>IF(AV30&lt;&gt;"",IF($G30="3",IF(AT30&lt;&gt;"",IF(AND(AV30&lt;=10,AT30&gt;=$AU$92),HLOOKUP(AV30,Points_Table_Modified,IF(BY30&gt;=6,8,BY30+2),FALSE),0),""),IF(AT30&lt;&gt;"",IF(AND(AV30&lt;=10,AT30&gt;=$AU$92),HLOOKUP(AV30,Points_Table,IF(BY30&gt;=6,8,BY30+2),FALSE),0),"")),"")</f>
        <v/>
      </c>
      <c r="AY30" s="53" t="str">
        <f>IF(AW30&lt;&gt;"",AVERAGE(IF(AND($G30="3",AW30&lt;&gt;""),HLOOKUP(AW30,Points_Table_Modified,IF(BY30&gt;=6,8,BY30+2),FALSE),IF(AW30&lt;&gt;"",HLOOKUP(AW30,Points_Table,IF(BY30&gt;=6,8,BY30+2),FALSE),"")),AX30),AX30)</f>
        <v/>
      </c>
      <c r="AZ30" s="51" t="str">
        <f>IF(AND($G30="2",AT30&lt;&gt;""),AT30,"")</f>
        <v/>
      </c>
      <c r="BA30" s="52" t="str">
        <f>IF(AND(AT30&lt;&gt;"",$G30="2"),_xlfn.RANK.EQ(AT30,$AZ$6:$AZ$89),"")</f>
        <v/>
      </c>
      <c r="BB30" s="52" t="str">
        <f>IF(IF(BA30&lt;&gt;"",IF(MAX(COUNTIF($BA$6:$BA$89,$BA$6:$BA$89))&gt;1,"x",""),"")&lt;&gt;"",BA30+1,"")</f>
        <v/>
      </c>
      <c r="BC30" s="54" t="str">
        <f>IF(BA30&lt;&gt;"",IF($G30="3",IF(AT30&lt;&gt;"",IF(AND(BA30&lt;=10,AT30&gt;=$AZ$92),HLOOKUP(BA30,Points_Table_Modified,IF(BY30&gt;=6,8,BY30+2),FALSE),0),""),IF(AT30&lt;&gt;"",IF(AND(BA30&lt;=10,AT30&gt;=$AZ$92),HLOOKUP(BA30,Points_Table,IF(BY30&gt;=6,8,BY30+2),FALSE),0),"")),"")</f>
        <v/>
      </c>
      <c r="BD30" s="53" t="str">
        <f>IF(BB30&lt;&gt;"",AVERAGE(IF(AND($G30="3",BB30&lt;&gt;""),HLOOKUP(BB30,Points_Table_Modified,IF(BY30&gt;=6,8,BY30+2),FALSE),IF(BB30&lt;&gt;"",HLOOKUP(BB30,Points_Table,IF(BY30&gt;=6,8,BY30+2),FALSE),"")),BC30),BC30)</f>
        <v/>
      </c>
      <c r="BE30" s="51">
        <f>IF(AND($G30="3",AT30&lt;&gt;""),AT30,"")</f>
        <v>39</v>
      </c>
      <c r="BF30" s="52">
        <f>IF(AND(AT30&lt;&gt;"",$G30="3"),_xlfn.RANK.EQ(AT30,$BE$6:$BE$89),"")</f>
        <v>12</v>
      </c>
      <c r="BG30" s="52" t="str">
        <f>IF(IF(BF30&lt;&gt;"",IF(MAX(COUNTIF($BF$6:$BF$89,$BF$6:$BF$89))&gt;1,"x",""),"")&lt;&gt;"",BF30+1,"")</f>
        <v/>
      </c>
      <c r="BH30" s="52">
        <f>IF(BF30&lt;&gt;"",IF($G30="3",IF(AT30&lt;&gt;"",IF(AND(BF30&lt;=20,AT30&gt;=$BE$92),HLOOKUP(BF30,Points_Table_Modified,IF(BY30&gt;=6,8,BY30+2),FALSE),0),""),IF(AT30&lt;&gt;"",IF(AND(BF30&lt;=10,AT30&gt;=$BE$92),HLOOKUP(BF30,Points_Table,IF(BY30&gt;=6,8,BY30+2),FALSE),0),"")),"")</f>
        <v>0</v>
      </c>
      <c r="BI30" s="53">
        <f>IF(BG30&lt;&gt;"",AVERAGE(IF(AND($G30="3",BG30&lt;&gt;""),HLOOKUP(BG30,Points_Table_Modified,IF(BY30&gt;=6,8,BY30+2),FALSE),IF(BG30&lt;&gt;"",HLOOKUP(BG30,Points_Table,IF(BY30&gt;=6,8,BY30+2),FALSE),"")),BH30),BH30)</f>
        <v>0</v>
      </c>
      <c r="BJ30" s="51" t="str">
        <f>IF(AND($G30="4",AT30&lt;&gt;""),AT30,"")</f>
        <v/>
      </c>
      <c r="BK30" s="52" t="str">
        <f>IF(AND(AT30&lt;&gt;"",G30="4"),_xlfn.RANK.EQ(AT30,$BJ$6:$BJ$89),"")</f>
        <v/>
      </c>
      <c r="BL30" s="52" t="str">
        <f>IF(IF(BK30&lt;&gt;"",IF(MAX(COUNTIF($BK$6:$BK$89,$BK$6:$BK$89))&gt;1,"x",""),"")&lt;&gt;"",BK30+1,"")</f>
        <v/>
      </c>
      <c r="BM30" s="52" t="str">
        <f>IF(BK30&lt;&gt;"",IF($G30="3",IF(AT30&lt;&gt;"",IF(AND(BK30&lt;=10,AT30&gt;=$BJ$92),HLOOKUP(BK30,Points_Table_Modified,IF(BY30&gt;=6,8,BY30+2),FALSE),0),""),IF(AT30&lt;&gt;"",IF(AND(BK30&lt;=10,AT30&gt;=$BJ$92),HLOOKUP(BK30,Points_Table,IF(BY30&gt;=6,8,BY30+2),FALSE),0),"")),"")</f>
        <v/>
      </c>
      <c r="BN30" s="53" t="str">
        <f>IF(BL30&lt;&gt;"",AVERAGE(IF(AND($G30="3",BL30&lt;&gt;""),HLOOKUP(BL30,Points_Table_Modified,IF(BY30&gt;=6,8,BY30+2),FALSE),IF(BL30&lt;&gt;"",HLOOKUP(BL30,Points_Table,IF(BY30&gt;=6,8,BY30+2),FALSE),"")),BM30),BM30)</f>
        <v/>
      </c>
      <c r="BO30" s="51" t="str">
        <f>IF(AND($G30="5",AT30&lt;&gt;""),AT30,"")</f>
        <v/>
      </c>
      <c r="BP30" s="52" t="str">
        <f>IF(AND(AT30&lt;&gt;"",$G30="5"),_xlfn.RANK.EQ(AT30,$BO$6:$BO$89),"")</f>
        <v/>
      </c>
      <c r="BQ30" s="52" t="str">
        <f>IF(IF(BP30&lt;&gt;"",IF(MAX(COUNTIF($BP$6:$BP$89,$BP$6:$BP$89))&gt;1,"x",""),"")&lt;&gt;"",BP30+1,"")</f>
        <v/>
      </c>
      <c r="BR30" s="52" t="str">
        <f>IF(BP30&lt;&gt;"",IF($G30="3",IF(AT30&lt;&gt;"",IF(AND(BP30&lt;=10,AT30&gt;=$BO$92),HLOOKUP(BP30,Points_Table_Modified,IF(BY30&gt;=6,8,BY30+2),FALSE),0),""),IF(AT30&lt;&gt;"",IF(AND(BP30&lt;=10,AT30&gt;=$BO$92),HLOOKUP(BP30,Points_Table,IF(BY30&gt;=6,8,BY30+2),FALSE),0),"")),"")</f>
        <v/>
      </c>
      <c r="BS30" s="53" t="str">
        <f>IF(BQ30&lt;&gt;"",AVERAGE(IF(AND($G30="3",BQ30&lt;&gt;""),HLOOKUP(BQ30,Points_Table_Modified,IF(BY30&gt;=6,8,BY30+2),FALSE),IF(BQ30&lt;&gt;"",HLOOKUP(BQ30,Points_Table,IF(BY30&gt;=6,8,BY30+2),FALSE),"")),BR30),BR30)</f>
        <v/>
      </c>
      <c r="BT30" s="51" t="str">
        <f>IF(AND($G30="6",AT30&lt;&gt;""),AT30,"")</f>
        <v/>
      </c>
      <c r="BU30" s="52" t="str">
        <f>IF(AND(AT30&lt;&gt;"",$G30="6"),_xlfn.RANK.EQ(AT30,$BT$6:$BT$89),"")</f>
        <v/>
      </c>
      <c r="BV30" s="52" t="str">
        <f>IF(IF(BU30&lt;&gt;"",IF(MAX(COUNTIF($BU$6:$BU$89,$BU$6:$BU$89))&gt;1,"x",""),"")&lt;&gt;"",BU30+1,"")</f>
        <v/>
      </c>
      <c r="BW30" s="52" t="str">
        <f>IF(BU30&lt;&gt;"",IF($G30="3",IF(AT30&lt;&gt;"",IF(AND(BU30&lt;=10,AT30&gt;=$BT$92),HLOOKUP(BU30,Points_Table_Modified,IF(BY30&gt;=6,8,BY30+2),FALSE),0),""),IF(AT30&lt;&gt;"",IF(AND(BU30&lt;=10,AT30&gt;=$BT$92),HLOOKUP(BU30,Points_Table,IF(BY30&gt;=6,8,BY30+2),FALSE),0),"")),"")</f>
        <v/>
      </c>
      <c r="BX30" s="53" t="str">
        <f>IF(BV30&lt;&gt;"",AVERAGE(IF(AND($G30="3",BV30&lt;&gt;""),HLOOKUP(BV30,Points_Table_Modified,IF(BY30&gt;=6,8,BY30+2),FALSE),IF(BV30&lt;&gt;"",HLOOKUP(BV30,Points_Table,IF(BY30&gt;=6,8,BY30+2),FALSE),"")),BW30),BW30)</f>
        <v/>
      </c>
      <c r="BY30" s="55">
        <f>VLOOKUP($G30,Entries_D_Event,5,FALSE)</f>
        <v>12</v>
      </c>
      <c r="BZ30" s="52" t="str">
        <f>CONCATENATE(BU30,BP30,BK30,BF30,BA30,AV30)</f>
        <v>12</v>
      </c>
      <c r="CA30" s="118">
        <f>IF(BZ30&lt;&gt;"",IF(AND($G30="3",AT30&lt;&gt;""),10,IF(AT30&lt;&gt;"",5,"")),"")</f>
        <v>10</v>
      </c>
      <c r="CB30" s="52">
        <f>_xlfn.NUMBERVALUE(IF(BZ30&lt;&gt;"",CONCATENATE(BX30,BS30,BN30,BI30,BD30,AY30),""))</f>
        <v>0</v>
      </c>
      <c r="CC30" s="56">
        <f>IFERROR(CA30+CB30,0)</f>
        <v>10</v>
      </c>
      <c r="CD30" s="90">
        <v>22</v>
      </c>
      <c r="CE30" s="54" t="str">
        <f>IF(AND($G30="1",CD30&lt;&gt;""),CD30,"")</f>
        <v/>
      </c>
      <c r="CF30" s="52" t="str">
        <f>IF(AND(CD30&lt;&gt;"",$G30="1"),_xlfn.RANK.EQ(CD30,$CE$6:$CE$89),"")</f>
        <v/>
      </c>
      <c r="CG30" s="52" t="str">
        <f>IF(IF(CF30&lt;&gt;"",IF(MAX(COUNTIF($CF$6:$CF$89,$CF$6:$CF$89))&gt;1,"x",""),"")&lt;&gt;"",CF30+1,"")</f>
        <v/>
      </c>
      <c r="CH30" s="52" t="str">
        <f>IF(CF30&lt;&gt;"",IF($G30="3",IF(CD30&lt;&gt;"",IF(AND(CF30&lt;=10,CD30&gt;=$CE$92),HLOOKUP(CF30,Points_Table_Modified,IF(DI30&gt;=6,8,DI30+2),FALSE),0),""),IF(CD30&lt;&gt;"",IF(AND(CF30&lt;=10,CD30&gt;=$CE$92),HLOOKUP(CF30,Points_Table,IF(DI30&gt;=6,8,DI30+2),FALSE),0),"")),"")</f>
        <v/>
      </c>
      <c r="CI30" s="53" t="str">
        <f>IF(CG30&lt;&gt;"",AVERAGE(IF(AND($G30="3",CG30&lt;&gt;""),HLOOKUP(CG30,Points_Table_Modified,IF(DI30&gt;=6,8,DI30+2),FALSE),IF(CG30&lt;&gt;"",HLOOKUP(CG30,Points_Table,IF(DI30&gt;=6,8,DI30+2),FALSE),"")),CH30),CH30)</f>
        <v/>
      </c>
      <c r="CJ30" s="51" t="str">
        <f>IF(AND($G30="2",CD30&lt;&gt;""),CD30,"")</f>
        <v/>
      </c>
      <c r="CK30" s="52" t="str">
        <f>IF(AND(CD30&lt;&gt;"",$G30="2"),_xlfn.RANK.EQ(CD30,$CJ$6:$CJ$89),"")</f>
        <v/>
      </c>
      <c r="CL30" s="52" t="str">
        <f>IF(IF(CK30&lt;&gt;"",IF(MAX(COUNTIF($CK$6:$CK$89,$CK$6:$CK$89))&gt;1,"x",""),"")&lt;&gt;"",CK30+1,"")</f>
        <v/>
      </c>
      <c r="CM30" s="54" t="str">
        <f>IF(CK30&lt;&gt;"",IF($G30="3",IF(CD30&lt;&gt;"",IF(AND(CK30&lt;=10,CD30&gt;=$CJ$92),HLOOKUP(CK30,Points_Table_Modified,IF(DI30&gt;=6,8,DI30+2),FALSE),0),""),IF(CD30&lt;&gt;"",IF(AND(CK30&lt;=10,CD30&gt;=$CJ$92),HLOOKUP(CK30,Points_Table,IF(DI30&gt;=6,8,DI30+2),FALSE),0),"")),"")</f>
        <v/>
      </c>
      <c r="CN30" s="53" t="str">
        <f>IF(CL30&lt;&gt;"",AVERAGE(IF(AND($G30="3",CL30&lt;&gt;""),HLOOKUP(CL30,Points_Table_Modified,IF(DI30&gt;=6,8,DI30+2),FALSE),IF(CL30&lt;&gt;"",HLOOKUP(CL30,Points_Table,IF(DI30&gt;=6,8,DI30+2),FALSE),"")),CM30),CM30)</f>
        <v/>
      </c>
      <c r="CO30" s="51">
        <f>IF(AND($G30="3",CD30&lt;&gt;""),CD30,"")</f>
        <v>22</v>
      </c>
      <c r="CP30" s="52">
        <f>IF(AND(CD30&lt;&gt;"",$G30="3"),_xlfn.RANK.EQ(CD30,$CO$6:$CO$89),"")</f>
        <v>12</v>
      </c>
      <c r="CQ30" s="52" t="str">
        <f>IF(IF(CP30&lt;&gt;"",IF(MAX(COUNTIF($CP30:$CP$89,$CP$6:$CP$89))&gt;1,"x",""),"")&lt;&gt;"",CP30+1,"")</f>
        <v/>
      </c>
      <c r="CR30" s="52">
        <f>IF(CP30&lt;&gt;"",IF($G30="3",IF(CD30&lt;&gt;"",IF(AND(CP30&lt;=20,CD30&gt;=$CO$92),HLOOKUP(CP30,Points_Table_Modified,IF(DI30&gt;=6,8,DI30+2),FALSE),0),""),IF(CD30&lt;&gt;"",IF(AND(CP30&lt;=10,CD30&gt;=$CO$92),HLOOKUP(CP30,Points_Table,IF(DI30&gt;=6,8,DI30+2),FALSE),0),"")),"")</f>
        <v>0</v>
      </c>
      <c r="CS30" s="53">
        <f>IF(CQ30&lt;&gt;"",AVERAGE(IF(AND($G30="3",CQ30&lt;&gt;""),HLOOKUP(CQ30,Points_Table_Modified,IF(DI30&gt;=6,8,DI30+2),FALSE),IF(CQ30&lt;&gt;"",HLOOKUP(CQ30,Points_Table,IF(DI30&gt;=6,8,DI30+2),FALSE),"")),CR30),CR30)</f>
        <v>0</v>
      </c>
      <c r="CT30" s="51" t="str">
        <f>IF(AND($G30="4",CD30&lt;&gt;""),CD30,"")</f>
        <v/>
      </c>
      <c r="CU30" s="52" t="str">
        <f>IF(AND(CD30&lt;&gt;"",G30="4"),_xlfn.RANK.EQ(CD30,$CT$6:$CT$89),"")</f>
        <v/>
      </c>
      <c r="CV30" s="52" t="str">
        <f>IF(IF(CU30&lt;&gt;"",IF(MAX(COUNTIF($CU$6:$CU$89,$CU$6:$CU$89))&gt;1,"x",""),"")&lt;&gt;"",CU30+1,"")</f>
        <v/>
      </c>
      <c r="CW30" s="52" t="str">
        <f>IF(CU30&lt;&gt;"",IF($G30="3",IF(CD30&lt;&gt;"",IF(AND(CU30&lt;=10,CD30&gt;=$CT$92),HLOOKUP(CU30,Points_Table_Modified,IF(DI30&gt;=6,8,DI30+2),FALSE),0),""),IF(CD30&lt;&gt;"",IF(AND(CU30&lt;=10,CD30&gt;=$CT$92),HLOOKUP(CU30,Points_Table,IF(DI30&gt;=6,8,DI30+2),FALSE),0),"")),"")</f>
        <v/>
      </c>
      <c r="CX30" s="53" t="str">
        <f>IF(CV30&lt;&gt;"",AVERAGE(IF(AND($G30="3",CV30&lt;&gt;""),HLOOKUP(CV30,Points_Table_Modified,IF(DI30&gt;=6,8,DI30+2),FALSE),IF(CV30&lt;&gt;"",HLOOKUP(CV30,Points_Table,IF(DI30&gt;=6,8,DI30+2),FALSE),"")),CW30),CW30)</f>
        <v/>
      </c>
      <c r="CY30" s="51" t="str">
        <f>IF(AND($G30="5",CD30&lt;&gt;""),CD30,"")</f>
        <v/>
      </c>
      <c r="CZ30" s="52" t="str">
        <f>IF(AND(CD30&lt;&gt;"",$G30="5"),_xlfn.RANK.EQ(CD30,$CY$6:$CY$89),"")</f>
        <v/>
      </c>
      <c r="DA30" s="52" t="str">
        <f>IF(IF(CZ30&lt;&gt;"",IF(MAX(COUNTIF($CZ$6:$CZ$89,$CZ$6:$CZ$89))&gt;1,"x",""),"")&lt;&gt;"",CZ30+1,"")</f>
        <v/>
      </c>
      <c r="DB30" s="52" t="str">
        <f>IF(CZ30&lt;&gt;"",IF($G30="3",IF(CD30&lt;&gt;"",IF(AND(CZ30&lt;=10,CD30&gt;=$CY$92),HLOOKUP(CZ30,Points_Table_Modified,IF(DI30&gt;=6,8,DI30+2),FALSE),0),""),IF(CD30&lt;&gt;"",IF(AND(CZ30&lt;=10,CD30&gt;=$CY$92),HLOOKUP(CZ30,Points_Table,IF(DI30&gt;=6,8,DI30+2),FALSE),0),"")),"")</f>
        <v/>
      </c>
      <c r="DC30" s="53" t="str">
        <f>IF(DA30&lt;&gt;"",AVERAGE(IF(AND($G30="3",DA30&lt;&gt;""),HLOOKUP(DA30,Points_Table_Modified,IF(DI30&gt;=6,8,DI30+2),FALSE),IF(DA30&lt;&gt;"",HLOOKUP(DA30,Points_Table,IF(DI30&gt;=6,8,DI30+2),FALSE),"")),DB30),DB30)</f>
        <v/>
      </c>
      <c r="DD30" s="51" t="str">
        <f>IF(AND($G30="6",CD30&lt;&gt;""),CD30,"")</f>
        <v/>
      </c>
      <c r="DE30" s="52" t="str">
        <f>IF(AND(CD30&lt;&gt;"",$G30="6"),_xlfn.RANK.EQ(CD30,$DD$6:$DD$89),"")</f>
        <v/>
      </c>
      <c r="DF30" s="52" t="str">
        <f>IF(IF(DE30&lt;&gt;"",IF(MAX(COUNTIF($DE$6:$DE$89,$DE$6:$DE$89))&gt;1,"x",""),"")&lt;&gt;"",DE30+1,"")</f>
        <v/>
      </c>
      <c r="DG30" s="52" t="str">
        <f>IF(DE30&lt;&gt;"",IF($G30="3",IF(CD30&lt;&gt;"",IF(AND(DE30&lt;=10,CD30&gt;=$DD$92),HLOOKUP(DE30,Points_Table_Modified,IF(DI30&gt;=6,8,DI30+2),FALSE),0),""),IF(CD30&lt;&gt;"",IF(AND(DE30&lt;=10,CD30&gt;=$DD$92),HLOOKUP(DE30,Points_Table,IF(DI30&gt;=6,8,DI30+2),FALSE),0),"")),"")</f>
        <v/>
      </c>
      <c r="DH30" s="53" t="str">
        <f>IF(DF30&lt;&gt;"",AVERAGE(IF(AND($G30="3",DF30&lt;&gt;""),HLOOKUP(DF30,Points_Table_Modified,IF(DI30&gt;=6,8,DI30+2),FALSE),IF(DF30&lt;&gt;"",HLOOKUP(DF30,Points_Table,IF(DI30&gt;=6,8,DI30+2),FALSE),"")),DG30),DG30)</f>
        <v/>
      </c>
      <c r="DI30" s="55">
        <f>VLOOKUP($G30,Entries_D_Event,6,FALSE)</f>
        <v>12</v>
      </c>
      <c r="DJ30" s="52" t="str">
        <f>CONCATENATE(DE30,CZ30,CU30,CP30,CK30,CF30)</f>
        <v>12</v>
      </c>
      <c r="DK30" s="52">
        <f>IF(DJ30&lt;&gt;"",IF(AND($G30="3",CD30&lt;&gt;""),10,IF(CD30&lt;&gt;"",5,"")),"")</f>
        <v>10</v>
      </c>
      <c r="DL30" s="52">
        <f>_xlfn.NUMBERVALUE(IF(DJ30&lt;&gt;"",CONCATENATE(DH30,DC30,CX30,CS30,CN30,CI30),""))</f>
        <v>0</v>
      </c>
      <c r="DM30" s="56">
        <f>IFERROR(DK30+DL30,0)</f>
        <v>10</v>
      </c>
      <c r="DN30" s="90"/>
      <c r="DO30" s="52" t="str">
        <f>IF(AND($G30="1",DN30&lt;&gt;""),DN30,"")</f>
        <v/>
      </c>
      <c r="DP30" s="52" t="str">
        <f>IF(AND(DN30&lt;&gt;"",$G30="1"),_xlfn.RANK.EQ(DN30,$DO$6:$DO$89),"")</f>
        <v/>
      </c>
      <c r="DQ30" s="52" t="str">
        <f>IF(IF(DP30&lt;&gt;"",IF(MAX(COUNTIF($DP$6:$DP$89,$DP$6:$DP$89))&gt;1,"x",""),"")&lt;&gt;"",DP30+1,"")</f>
        <v/>
      </c>
      <c r="DR30" s="52" t="str">
        <f>IF(DP30&lt;&gt;"",IF($G30="3",IF(DN30&lt;&gt;"",IF(AND(DP30&lt;=10,DN30&gt;=$DO$92),HLOOKUP(DP30,Points_Table_Modified,IF(ES30&gt;=6,8,ES30+2),FALSE),0),""),IF(DN30&lt;&gt;"",IF(AND(DP30&lt;=10,DN30&gt;=$DO$92),HLOOKUP(DP30,Points_Table,IF(ES30&gt;=6,8,ES30+2),FALSE),0),"")),"")</f>
        <v/>
      </c>
      <c r="DS30" s="53" t="str">
        <f>IF(DQ30&lt;&gt;"",AVERAGE(IF(AND($G30="3",DQ30&lt;&gt;""),HLOOKUP(DQ30,Points_Table_Modified,IF(ES30&gt;=6,8,ES30+2),FALSE),IF(DQ30&lt;&gt;"",HLOOKUP(DQ30,Points_Table,IF(ES30&gt;=6,8,ES30+2),FALSE),"")),DR30),DR30)</f>
        <v/>
      </c>
      <c r="DT30" s="51" t="str">
        <f>IF(AND($G30="2",DN30&lt;&gt;""),DN30,"")</f>
        <v/>
      </c>
      <c r="DU30" s="52" t="str">
        <f>IF(AND(DN30&lt;&gt;"",$G30="2"),_xlfn.RANK.EQ(DN30,$DT$6:$DT$89),"")</f>
        <v/>
      </c>
      <c r="DV30" s="52" t="str">
        <f>IF(IF(DU30&lt;&gt;"",IF(MAX(COUNTIF($DU$6:$DU$89,$DU$6:$DU$89))&gt;1,"x",""),"")&lt;&gt;"",DU30+1,"")</f>
        <v/>
      </c>
      <c r="DW30" s="54" t="str">
        <f>IF(DU30&lt;&gt;"",IF($G30="3",IF(DN30&lt;&gt;"",IF(AND(DU30&lt;=10,DN30&gt;=$DT$92),HLOOKUP(DU30,Points_Table_Modified,IF(ES30&gt;=6,8,ES30+2),FALSE),0),""),IF(DN30&lt;&gt;"",IF(AND(DU30&lt;=10,DN30&gt;=$DT$92),HLOOKUP(DU30,Points_Table,IF(ES30&gt;=6,8,ES30+2),FALSE),0),"")),"")</f>
        <v/>
      </c>
      <c r="DX30" s="53" t="str">
        <f>IF(DV30&lt;&gt;"",AVERAGE(IF(AND($G30="3",DV30&lt;&gt;""),HLOOKUP(DV30,Points_Table_Modified,IF(ES30&gt;=6,8,ES30+2),FALSE),IF(DV30&lt;&gt;"",HLOOKUP(DV30,Points_Table,IF(ES30&gt;=6,8,ES30+2),FALSE),"")),DW30),DW30)</f>
        <v/>
      </c>
      <c r="DY30" s="51" t="str">
        <f>IF(AND($G30="3",DN30&lt;&gt;""),DN30,"")</f>
        <v/>
      </c>
      <c r="DZ30" s="52" t="str">
        <f>IF(AND(DN30&lt;&gt;"",$G30="3"),_xlfn.RANK.EQ(DN30,$DY$6:$DY$89),"")</f>
        <v/>
      </c>
      <c r="EA30" s="52" t="str">
        <f>IF(IF(DZ30&lt;&gt;"",IF(MAX(COUNTIF($DZ$6:$DZ$89,$DZ$6:$DZ$89))&gt;1,"x",""),"")&lt;&gt;"",DZ30+1,"")</f>
        <v/>
      </c>
      <c r="EB30" s="52" t="str">
        <f>IF(DZ30&lt;&gt;"",IF($G30="3",IF(DN30&lt;&gt;"",IF(AND(DZ30&lt;=20,DN30&gt;=$DY$92),HLOOKUP(DZ30,Points_Table_Modified,IF(ES30&gt;=6,8,ES30+2),FALSE),0),""),IF(DN30&lt;&gt;"",IF(AND(DZ30&lt;=10,DN30&gt;=$DY$92),HLOOKUP(DZ30,Points_Table,IF(ES30&gt;=6,8,ES30+2),FALSE),0),"")),"")</f>
        <v/>
      </c>
      <c r="EC30" s="53" t="str">
        <f>IF(EA30&lt;&gt;"",AVERAGE(IF(AND($G30="3",EA30&lt;&gt;""),HLOOKUP(EA30,Points_Table_Modified,IF(ES30&gt;=6,8,ES30+2),FALSE),IF(EA30&lt;&gt;"",HLOOKUP(EA30,Points_Table,IF(ES30&gt;=6,8,ES30+2),FALSE),"")),EB30),EB30)</f>
        <v/>
      </c>
      <c r="ED30" s="51" t="str">
        <f>IF(AND($G30="4",DN30&lt;&gt;""),DN30,"")</f>
        <v/>
      </c>
      <c r="EE30" s="52" t="str">
        <f>IF(AND(DN30&lt;&gt;"",G30="4"),_xlfn.RANK.EQ(DN30,$ED$6:$ED$89),"")</f>
        <v/>
      </c>
      <c r="EF30" s="52" t="str">
        <f>IF(IF(EE30&lt;&gt;"",IF(MAX(COUNTIF($EE$6:$EE$89,$EE$6:$EE$89))&gt;1,"x",""),"")&lt;&gt;"",EE30+1,"")</f>
        <v/>
      </c>
      <c r="EG30" s="52" t="str">
        <f>IF(EE30&lt;&gt;"",IF($G30="3",IF(DN30&lt;&gt;"",IF(AND(EE30&lt;=10,DN30&gt;=$ED$92),HLOOKUP(EE30,Points_Table_Modified,IF(ES30&gt;=6,8,ES30+2),FALSE),0),""),IF(DN30&lt;&gt;"",IF(AND(EE30&lt;=10,DN30&gt;=$ED$92),HLOOKUP(EE30,Points_Table,IF(ES30&gt;=6,8,ES30+2),FALSE),0),"")),"")</f>
        <v/>
      </c>
      <c r="EH30" s="53" t="str">
        <f>IF(EF30&lt;&gt;"",AVERAGE(IF(AND($G30="3",EF30&lt;&gt;""),HLOOKUP(EF30,Points_Table_Modified,IF(ES30&gt;=6,8,ES30+2),FALSE),IF(EF30&lt;&gt;"",HLOOKUP(EF30,Points_Table,IF(ES30&gt;=6,8,ES30+2),FALSE),"")),EG30),EG30)</f>
        <v/>
      </c>
      <c r="EI30" s="51" t="str">
        <f>IF(AND($G30="5",DN30&lt;&gt;""),DN30,"")</f>
        <v/>
      </c>
      <c r="EJ30" s="52" t="str">
        <f>IF(AND(DN30&lt;&gt;"",$G30="5"),_xlfn.RANK.EQ(DN30,$EI$6:$EI$89),"")</f>
        <v/>
      </c>
      <c r="EK30" s="52" t="str">
        <f>IF(IF(EJ30&lt;&gt;"",IF(MAX(COUNTIF($EJ$6:$EJ$89,$EJ$6:$EJ$89))&gt;1,"x",""),"")&lt;&gt;"",EJ30+1,"")</f>
        <v/>
      </c>
      <c r="EL30" s="52" t="str">
        <f>IF(EJ30&lt;&gt;"",IF($G30="3",IF(DN30&lt;&gt;"",IF(AND(EJ30&lt;=10,DN30&gt;=$EI$92),HLOOKUP(EJ30,Points_Table_Modified,IF(ES30&gt;=6,8,ES30+2),FALSE),0),""),IF(DN30&lt;&gt;"",IF(AND(EJ30&lt;=10,DN30&gt;=$EI$92),HLOOKUP(EJ30,Points_Table,IF(ES30&gt;=6,8,ES30+2),FALSE),0),"")),"")</f>
        <v/>
      </c>
      <c r="EM30" s="53" t="str">
        <f>IF(EK30&lt;&gt;"",AVERAGE(IF(AND($G30="3",EK30&lt;&gt;""),HLOOKUP(EK30,Points_Table_Modified,IF(ES30&gt;=6,8,ES30+2),FALSE),IF(EK30&lt;&gt;"",HLOOKUP(EK30,Points_Table,IF(ES30&gt;=6,8,ES30+2),FALSE),"")),EL30),EL30)</f>
        <v/>
      </c>
      <c r="EN30" s="51" t="str">
        <f>IF(AND($G30="6",DN30&lt;&gt;""),DN30,"")</f>
        <v/>
      </c>
      <c r="EO30" s="52" t="str">
        <f>IF(AND(DN30&lt;&gt;"",$G30="6"),_xlfn.RANK.EQ(DN30,$EN$6:$EN$89),"")</f>
        <v/>
      </c>
      <c r="EP30" s="52" t="str">
        <f>IF(IF(EO30&lt;&gt;"",IF(MAX(COUNTIF($EO$6:$EO$89,$EO$6:$EO$89))&gt;1,"x",""),"")&lt;&gt;"",EO30+1,"")</f>
        <v/>
      </c>
      <c r="EQ30" s="52" t="str">
        <f>IF(EO30&lt;&gt;"",IF($G30="3",IF(DN30&lt;&gt;"",IF(AND(EO30&lt;=10,DN30&gt;=$EN$92),HLOOKUP(EO30,Points_Table_Modified,IF(ES30&gt;=6,8,ES30+2),FALSE),0),""),IF(DN30&lt;&gt;"",IF(AND(EO30&lt;=10,DN30&gt;=$EN$92),HLOOKUP(EO30,Points_Table,IF(ES30&gt;=6,8,ES30+2),FALSE),0),"")),"")</f>
        <v/>
      </c>
      <c r="ER30" s="53" t="str">
        <f>IF(EP30&lt;&gt;"",AVERAGE(IF(AND($G30="3",EP30&lt;&gt;""),HLOOKUP(EP30,Points_Table_Modified,IF(ES30&gt;=6,8,ES30+2),FALSE),IF(EP30&lt;&gt;"",HLOOKUP(EP30,Points_Table,IF(ES30&gt;=6,8,ES30+2),FALSE),"")),EQ30),EQ30)</f>
        <v/>
      </c>
      <c r="ES30" s="57">
        <f>VLOOKUP($G30,Entries_D_Event,7,FALSE)</f>
        <v>9</v>
      </c>
      <c r="ET30" s="52" t="str">
        <f>CONCATENATE(EO30,EJ30,EE30,DZ30,DU30,DP30)</f>
        <v/>
      </c>
      <c r="EU30" s="118" t="str">
        <f>IF(ET30&lt;&gt;"",IF(AND($G30="3",DN30&lt;&gt;""),10,IF(DN30&lt;&gt;"",5,"")),"")</f>
        <v/>
      </c>
      <c r="EV30" s="118">
        <f>_xlfn.NUMBERVALUE(IF(ET30&lt;&gt;"",CONCATENATE(ER30,EM30,EH30,EC30,DX30,DS30),""))</f>
        <v>0</v>
      </c>
      <c r="EW30" s="56">
        <f>IFERROR(EU30+EV30,0)</f>
        <v>0</v>
      </c>
      <c r="EX30" s="90"/>
      <c r="EY30" s="52" t="str">
        <f>IF(AND($G30="1",EX30&lt;&gt;""),EX30,"")</f>
        <v/>
      </c>
      <c r="EZ30" s="52" t="str">
        <f>IF(AND(EX30&lt;&gt;"",$G30="1"),_xlfn.RANK.EQ(EX30,$EY$6:$EY$89),"")</f>
        <v/>
      </c>
      <c r="FA30" s="52" t="str">
        <f>IF(IF(EZ30&lt;&gt;"",IF(MAX(COUNTIF($EZ$6:$EZ$89,$EZ$6:$EZ$89))&gt;1,"x",""),"")&lt;&gt;"",EZ30+1,"")</f>
        <v/>
      </c>
      <c r="FB30" s="52" t="str">
        <f>IF(EZ30&lt;&gt;"",IF($G30="3",IF(EX30&lt;&gt;"",IF(AND(EZ30&lt;=10,EX30&gt;=$EY$92),HLOOKUP(EZ30,Points_Table_Modified,IF(GC30&gt;=6,8,GC30+2),FALSE),0),""),IF(EX30&lt;&gt;"",IF(AND(EZ30&lt;=10,EX30&gt;=$EY$92),HLOOKUP(EZ30,Points_Table,IF(GC30&gt;=6,8,GC30+2),FALSE),0),"")),"")</f>
        <v/>
      </c>
      <c r="FC30" s="56" t="str">
        <f>IF(FB30&gt;0,IF(FA30&lt;&gt;"",AVERAGE(IF(AND($G30="3",FA30&lt;&gt;""),HLOOKUP(FA30,Points_Table_Modified,IF(GC30&gt;=6,8,GC30+2),FALSE),IF(FA30&lt;&gt;"",HLOOKUP(FA30,Points_Table,IF(GC30&gt;=6,8,GC30+2),FALSE),"")),FB30),FB30),0)</f>
        <v/>
      </c>
      <c r="FD30" s="51" t="str">
        <f>IF(AND($G30="2",EX30&lt;&gt;""),EX30,"")</f>
        <v/>
      </c>
      <c r="FE30" s="52" t="str">
        <f>IF(AND(EX30&lt;&gt;"",$G30="2"),_xlfn.RANK.EQ(EX30,$FD$6:$FD$89),"")</f>
        <v/>
      </c>
      <c r="FF30" s="52" t="str">
        <f>IF(IF(FE30&lt;&gt;"",IF(MAX(COUNTIF($FE$6:$FE$89,$FE$6:$FE$89))&gt;1,"x",""),"")&lt;&gt;"",FE30+1,"")</f>
        <v/>
      </c>
      <c r="FG30" s="54" t="str">
        <f>IF(FE30&lt;&gt;"",IF($G30="3",IF(EX30&lt;&gt;"",IF(AND(FE30&lt;=10,EX30&gt;=$FD$92),HLOOKUP(FE30,Points_Table_Modified,IF(GC30&gt;=6,8,GC30+2),FALSE),0),""),IF(EX30&lt;&gt;"",IF(AND(FE30&lt;=10,EX30&gt;=$FD$92),HLOOKUP(FE30,Points_Table,IF(GC30&gt;=6,8,GC30+2),FALSE),0),"")),"")</f>
        <v/>
      </c>
      <c r="FH30" s="56" t="str">
        <f>IF(FG30&gt;0,IF(FF30&lt;&gt;"",AVERAGE(IF(AND($G30="3",FF30&lt;&gt;""),HLOOKUP(FF30,Points_Table_Modified,IF(GC30&gt;=6,8,GC30+2),FALSE),IF(FF30&lt;&gt;"",HLOOKUP(FF30,Points_Table,IF(GC30&gt;=6,8,GC30+2),FALSE),"")),FG30),FG30),0)</f>
        <v/>
      </c>
      <c r="FI30" s="51" t="str">
        <f>IF(AND($G30="3",EX30&lt;&gt;""),EX30,"")</f>
        <v/>
      </c>
      <c r="FJ30" s="52" t="str">
        <f>IF(AND(EX30&lt;&gt;"",$G30="3"),_xlfn.RANK.EQ(EX30,$FI$6:$FI$89),"")</f>
        <v/>
      </c>
      <c r="FK30" s="52" t="str">
        <f>IF(IF(FJ30&lt;&gt;"",IF(MAX(COUNTIF($FJ$6:$FJ$89,$FJ$6:$FJ$89))&gt;1,"x",""),"")&lt;&gt;"",FJ30+1,"")</f>
        <v/>
      </c>
      <c r="FL30" s="52" t="str">
        <f>IF(FJ30&lt;&gt;"",IF($G30="3",IF(EX30&lt;&gt;"",IF(AND(FJ30&lt;=20,EX30&gt;=$FI$92),HLOOKUP(FJ30,Points_Table_Modified,IF(GC30&gt;=6,8,GC30+2),FALSE),0),""),IF(EX30&lt;&gt;"",IF(AND(FJ30&lt;=10,EX30&gt;=$FI$92),HLOOKUP(FJ30,Points_Table,IF(GC30&gt;=6,8,GC30+2),FALSE),0),"")),"")</f>
        <v/>
      </c>
      <c r="FM30" s="56" t="str">
        <f>IF(FL30&gt;0,IF(FK30&lt;&gt;"",AVERAGE(IF(AND($G30="3",FK30&lt;&gt;""),HLOOKUP(FK30,Points_Table_Modified,IF(GC30&gt;=6,8,GC30+2),FALSE),IF(FK30&lt;&gt;"",HLOOKUP(FK30,Points_Table,IF(GC30&gt;=6,8,GC30+2),FALSE),"")),FL30),FL30),0)</f>
        <v/>
      </c>
      <c r="FN30" s="51" t="str">
        <f>IF(AND($G30="4",EX30&lt;&gt;""),EX30,"")</f>
        <v/>
      </c>
      <c r="FO30" s="52" t="str">
        <f>IF(AND(EX30&lt;&gt;"",G30="4"),_xlfn.RANK.EQ(EX30,$FN$6:$FN$89),"")</f>
        <v/>
      </c>
      <c r="FP30" s="52" t="str">
        <f>IF(IF(FO30&lt;&gt;"",IF(MAX(COUNTIF($FO$6:$FO$89,$FO$6:$FO$89))&gt;1,"x",""),"")&lt;&gt;"",FO30+1,"")</f>
        <v/>
      </c>
      <c r="FQ30" s="52" t="str">
        <f>IF(FO30&lt;&gt;"",IF($G30="3",IF(EX30&lt;&gt;"",IF(AND(FO30&lt;=10,EX30&gt;=$FN$92),HLOOKUP(FO30,Points_Table_Modified,IF(GC30&gt;=6,8,GC30+2),FALSE),0),""),IF(EX30&lt;&gt;"",IF(AND(FO30&lt;=10,EX30&gt;=$FN$92),HLOOKUP(FO30,Points_Table,IF(GC30&gt;=6,8,GC30+2),FALSE),0),"")),"")</f>
        <v/>
      </c>
      <c r="FR30" s="56" t="str">
        <f>IF(FQ30&gt;0,IF(FP30&lt;&gt;"",AVERAGE(IF(AND($G30="3",FP30&lt;&gt;""),HLOOKUP(FP30,Points_Table_Modified,IF(GC30&gt;=6,8,GC30+2),FALSE),IF(FP30&lt;&gt;"",HLOOKUP(FP30,Points_Table,IF(GC30&gt;=6,8,GC30+2),FALSE),"")),FQ30),FQ30),0)</f>
        <v/>
      </c>
      <c r="FS30" s="51" t="str">
        <f>IF(AND($G30="5",EX30&lt;&gt;""),EX30,"")</f>
        <v/>
      </c>
      <c r="FT30" s="52" t="str">
        <f>IF(AND(EX30&lt;&gt;"",$G30="5"),_xlfn.RANK.EQ(EX30,$FS$6:$FS$89),"")</f>
        <v/>
      </c>
      <c r="FU30" s="52" t="str">
        <f>IF(IF(FT30&lt;&gt;"",IF(MAX(COUNTIF($FT$6:$FT$89,$FT$6:$FT$89))&gt;1,"x",""),"")&lt;&gt;"",FT30+1,"")</f>
        <v/>
      </c>
      <c r="FV30" s="52" t="str">
        <f>IF(FT30&lt;&gt;"",IF($G30="3",IF(EX30&lt;&gt;"",IF(AND(FT30&lt;=10,EX30&gt;=$FS$92),HLOOKUP(FT30,Points_Table_Modified,IF(GC30&gt;=6,8,GC30+2),FALSE),0),""),IF(EX30&lt;&gt;"",IF(AND(FT30&lt;=10,EX30&gt;=$FS$92),HLOOKUP(FT30,Points_Table,IF(GC30&gt;=6,8,GC30+2),FALSE),0),"")),"")</f>
        <v/>
      </c>
      <c r="FW30" s="56" t="str">
        <f>IF(FV30&gt;0,IF(FU30&lt;&gt;"",AVERAGE(IF(AND($G30="3",FU30&lt;&gt;""),HLOOKUP(FU30,Points_Table_Modified,IF(GC30&gt;=6,8,GC30+2),FALSE),IF(FU30&lt;&gt;"",HLOOKUP(FU30,Points_Table,IF(GC30&gt;=6,8,GC30+2),FALSE),"")),FV30),FV30),0)</f>
        <v/>
      </c>
      <c r="FX30" s="51" t="str">
        <f>IF(AND($G30="6",EX30&lt;&gt;""),EX30,"")</f>
        <v/>
      </c>
      <c r="FY30" s="52" t="str">
        <f>IF(AND(EX30&lt;&gt;"",$G30="6"),_xlfn.RANK.EQ(EX30,$FX$6:$FX$89),"")</f>
        <v/>
      </c>
      <c r="FZ30" s="52" t="str">
        <f>IF(IF(FY30&lt;&gt;"",IF(MAX(COUNTIF($FY$6:$FY$89,$FY$6:$FY$89))&gt;1,"x",""),"")&lt;&gt;"",FY30+1,"")</f>
        <v/>
      </c>
      <c r="GA30" s="52" t="str">
        <f>IF(FY30&lt;&gt;"",IF($G30="3",IF(EX30&lt;&gt;"",IF(AND(FY30&lt;=10,EX30&gt;=$FX$92),HLOOKUP(FY30,Points_Table_Modified,IF(GC30&gt;=6,8,GC30+2),FALSE),0),""),IF(EX30&lt;&gt;"",IF(AND(FY30&lt;=10,EX30&gt;=$FX$92),HLOOKUP(FY30,Points_Table,IF(GC30&gt;=6,8,GC30+2),FALSE),0),"")),"")</f>
        <v/>
      </c>
      <c r="GB30" s="56" t="str">
        <f>IF(GA30&gt;0,IF(FZ30&lt;&gt;"",AVERAGE(IF(AND($G30="3",FZ30&lt;&gt;""),HLOOKUP(FZ30,Points_Table_Modified,IF(GC30&gt;=6,8,GC30+2),FALSE),IF(FZ30&lt;&gt;"",HLOOKUP(FZ30,Points_Table,IF(GC30&gt;=6,8,GC30+2),FALSE),"")),GA30),GA30),0)</f>
        <v/>
      </c>
      <c r="GC30" s="57">
        <f>VLOOKUP($G30,Entries_D_Event,8,FALSE)</f>
        <v>0</v>
      </c>
      <c r="GD30" s="52" t="str">
        <f>CONCATENATE(FY30,FT30,FO30,FJ30,FE30,EZ30)</f>
        <v/>
      </c>
      <c r="GE30" s="118" t="str">
        <f>IF(GD30&lt;&gt;"",IF(AND($G30="3",EX30&lt;&gt;""),10,IF(EX30&lt;&gt;"",5,"")),"")</f>
        <v/>
      </c>
      <c r="GF30" s="52">
        <f>_xlfn.NUMBERVALUE(IF(GD30&lt;&gt;"",CONCATENATE(GB30,FW30,FR30,FM30,FH30,FC30),""))</f>
        <v>0</v>
      </c>
      <c r="GG30" s="56">
        <f>IFERROR(GE30+GF30,0)</f>
        <v>0</v>
      </c>
      <c r="GH30" s="90"/>
      <c r="GI30" s="52" t="str">
        <f>IF(AND($G30="1",GH30&lt;&gt;""),GH30,"")</f>
        <v/>
      </c>
      <c r="GJ30" s="52" t="str">
        <f>IF(AND(GH30&lt;&gt;"",$G30="1"),_xlfn.RANK.EQ(GH30,$GI$6:$GI$89),"")</f>
        <v/>
      </c>
      <c r="GK30" s="52" t="str">
        <f>IF(IF(GJ30&lt;&gt;"",IF(MAX(COUNTIF($GJ$6:$GJ$89,$GJ$6:$GJ$89))&gt;1,"x",""),"")&lt;&gt;"",GJ30+1,"")</f>
        <v/>
      </c>
      <c r="GL30" s="52" t="str">
        <f>IF(GJ30&lt;&gt;"",IF($G30="3",IF(GH30&lt;&gt;"",IF(AND(GJ30&lt;=10,GH30&gt;=$GI$92),HLOOKUP(GJ30,Points_Table_Modified,IF(HM30&gt;=6,8,HM30+2),FALSE),0),""),IF(GH30&lt;&gt;"",IF(AND(GJ30&lt;=10,GH30&gt;=$GI$92),HLOOKUP(GJ30,Points_Table,IF(HM30&gt;=6,8,HM30+2),FALSE),0),"")),"")</f>
        <v/>
      </c>
      <c r="GM30" s="53" t="str">
        <f>IF(GK30&lt;&gt;"",AVERAGE(IF(AND($G30="3",GK30&lt;&gt;""),HLOOKUP(GK30,Points_Table_Modified,IF(HM30&gt;=6,8,HM30+2),FALSE),IF(GK30&lt;&gt;"",HLOOKUP(GK30,Points_Table,IF(HM30&gt;=6,8,HM30+2),FALSE),"")),GL30),GL30)</f>
        <v/>
      </c>
      <c r="GN30" s="51" t="str">
        <f>IF(AND($G30="2",GH30&lt;&gt;""),GH30,"")</f>
        <v/>
      </c>
      <c r="GO30" s="52" t="str">
        <f>IF(AND(GH30&lt;&gt;"",$G30="2"),_xlfn.RANK.EQ(GH30,$GN$6:$GN$89),"")</f>
        <v/>
      </c>
      <c r="GP30" s="52" t="str">
        <f>IF(IF(GO30&lt;&gt;"",IF(MAX(COUNTIF($GO$6:$GO$89,$GO$6:$GO$89))&gt;1,"x",""),"")&lt;&gt;"",GO30+1,"")</f>
        <v/>
      </c>
      <c r="GQ30" s="54" t="str">
        <f>IF(GO30&lt;&gt;"",IF($G30="3",IF(GH30&lt;&gt;"",IF(AND(GO30&lt;=10,GH30&gt;=$GN$92),HLOOKUP(GO30,Points_Table_Modified,IF(HM30&gt;=6,8,HM30+2),FALSE),0),""),IF(GH30&lt;&gt;"",IF(AND(GO30&lt;=10,GH30&gt;=$GN$92),HLOOKUP(GO30,Points_Table,IF(HM30&gt;=6,8,HM30+2),FALSE),0),"")),"")</f>
        <v/>
      </c>
      <c r="GR30" s="53" t="str">
        <f>IF(GP30&lt;&gt;"",AVERAGE(IF(AND($G30="3",GP30&lt;&gt;""),HLOOKUP(GP30,Points_Table_Modified,IF(HM30&gt;=6,8,HM30+2),FALSE),IF(GP30&lt;&gt;"",HLOOKUP(GP30,Points_Table,IF(HM30&gt;=6,8,HM30+2),FALSE),"")),GQ30),GQ30)</f>
        <v/>
      </c>
      <c r="GS30" s="51" t="str">
        <f>IF(AND($G30="3",GH30&lt;&gt;""),GH30,"")</f>
        <v/>
      </c>
      <c r="GT30" s="52" t="str">
        <f>IF(AND(GH30&lt;&gt;"",$G30="3"),_xlfn.RANK.EQ(GH30,$GS$6:$GS$89),"")</f>
        <v/>
      </c>
      <c r="GU30" s="52" t="str">
        <f>IF(IF(GT30&lt;&gt;"",IF(MAX(COUNTIF($GT$6:$GT$89,$GT$6:$GT$89))&gt;1,"x",""),"")&lt;&gt;"",GT30+1,"")</f>
        <v/>
      </c>
      <c r="GV30" s="52" t="str">
        <f>IF(GT30&lt;&gt;"",IF($G30="3",IF(GH30&lt;&gt;"",IF(AND(GT30&lt;=20,GH30&gt;=$GS$92),HLOOKUP(GT30,Points_Table_Modified,IF(HM30&gt;=6,8,HM30+2),FALSE),0),""),IF(GH30&lt;&gt;"",IF(AND(GT30&lt;=10,GH30&gt;=$GS$92),HLOOKUP(GT30,Points_Table,IF(HM30&gt;=6,8,HM30+2),FALSE),0),"")),"")</f>
        <v/>
      </c>
      <c r="GW30" s="53" t="str">
        <f>IF(GU30&lt;&gt;"",AVERAGE(IF(AND($G30="3",GU30&lt;&gt;""),HLOOKUP(GU30,Points_Table_Modified,IF(HM30&gt;=6,8,HM30+2),FALSE),IF(GU30&lt;&gt;"",HLOOKUP(GU30,Points_Table,IF(HM30&gt;=6,8,HM30+2),FALSE),"")),GV30),GV30)</f>
        <v/>
      </c>
      <c r="GX30" s="51" t="str">
        <f>IF(AND($G30="4",GH30&lt;&gt;""),GH30,"")</f>
        <v/>
      </c>
      <c r="GY30" s="52" t="str">
        <f>IF(AND($GH30&lt;&gt;"",G30="4"),_xlfn.RANK.EQ(GH30,$GX$6:$GX$89),"")</f>
        <v/>
      </c>
      <c r="GZ30" s="52" t="str">
        <f>IF(IF(GY30&lt;&gt;"",IF(MAX(COUNTIF($GY$6:$GY$89,$GY$6:$GY$89))&gt;1,"x",""),"")&lt;&gt;"",GY30+1,"")</f>
        <v/>
      </c>
      <c r="HA30" s="52" t="str">
        <f>IF(GY30&lt;&gt;"",IF($G30="3",IF(GH30&lt;&gt;"",IF(AND(GY30&lt;=10,GH30&gt;=$GX$92),HLOOKUP(GY30,Points_Table_Modified,IF(HM30&gt;=6,8,HM30+2),FALSE),0),""),IF(GH30&lt;&gt;"",IF(AND(GY30&lt;=10,GH30&gt;=$GX$92),HLOOKUP(GY30,Points_Table,IF(HM30&gt;=6,8,HM30+2),FALSE),0),"")),"")</f>
        <v/>
      </c>
      <c r="HB30" s="53" t="str">
        <f>IF(GZ30&lt;&gt;"",AVERAGE(IF(AND($G30="3",GZ30&lt;&gt;""),HLOOKUP(GZ30,Points_Table_Modified,IF(HM30&gt;=6,8,HM30+2),FALSE),IF(GZ30&lt;&gt;"",HLOOKUP(GZ30,Points_Table,IF(HM30&gt;=6,8,HM30+2),FALSE),"")),HA30),HA30)</f>
        <v/>
      </c>
      <c r="HC30" s="51" t="str">
        <f>IF(AND($G30="5",GH30&lt;&gt;""),GH30,"")</f>
        <v/>
      </c>
      <c r="HD30" s="52" t="str">
        <f>IF(AND(GH30&lt;&gt;"",$G30="5"),_xlfn.RANK.EQ(GH30,$HC$6:$HC$89),"")</f>
        <v/>
      </c>
      <c r="HE30" s="52" t="str">
        <f>IF(IF(HD30&lt;&gt;"",IF(MAX(COUNTIF($HD$6:$HD$89,$HD$6:$HD$89))&gt;1,"x",""),"")&lt;&gt;"",HD30+1,"")</f>
        <v/>
      </c>
      <c r="HF30" s="52" t="str">
        <f>IF(HD30&lt;&gt;"",IF($G30="3",IF(GH30&lt;&gt;"",IF(AND(HD30&lt;=10,GH30&gt;=$HC$92),HLOOKUP(HD30,Points_Table_Modified,IF(HM30&gt;=6,8,HM30+2),FALSE),0),""),IF(GH30&lt;&gt;"",IF(AND(HD30&lt;=10,GH30&gt;=$HC$92),HLOOKUP(HD30,Points_Table,IF(HM30&gt;=6,8,HM30+2),FALSE),0),"")),"")</f>
        <v/>
      </c>
      <c r="HG30" s="53" t="str">
        <f>IF(HE30&lt;&gt;"",AVERAGE(IF(AND($G30="3",HE30&lt;&gt;""),HLOOKUP(HE30,Points_Table_Modified,IF(HM30&gt;=6,8,HM30+2),FALSE),IF(HE30&lt;&gt;"",HLOOKUP(HE30,Points_Table,IF(HM30&gt;=6,8,HM30+2),FALSE),"")),HF30),HF30)</f>
        <v/>
      </c>
      <c r="HH30" s="51" t="str">
        <f>IF(AND($G30="6",GH30&lt;&gt;""),GH30,"")</f>
        <v/>
      </c>
      <c r="HI30" s="52" t="str">
        <f>IF(AND(GH30&lt;&gt;"",$G30="6"),_xlfn.RANK.EQ(GH30,$HH$6:$HH$89),"")</f>
        <v/>
      </c>
      <c r="HJ30" s="52" t="str">
        <f>IF(IF(HI30&lt;&gt;"",IF(MAX(COUNTIF($HI$6:$HI$89,$HI$6:$HI$89))&gt;1,"x",""),"")&lt;&gt;"",HI30+1,"")</f>
        <v/>
      </c>
      <c r="HK30" s="52" t="str">
        <f>IF(HI30&lt;&gt;"",IF($G30="3",IF(GH30&lt;&gt;"",IF(AND(HI30&lt;=10,GH30&gt;=$HH$92),HLOOKUP(HI30,Points_Table_Modified,IF(HM30&gt;=6,8,HM30+2),FALSE),0),""),IF(GH30&lt;&gt;"",IF(AND(HI30&lt;=10,GH30&gt;=$HH$92),HLOOKUP(HI30,Points_Table,IF(HM30&gt;=6,8,HM30+2),FALSE),0),"")),"")</f>
        <v/>
      </c>
      <c r="HL30" s="53" t="str">
        <f>IF(HJ30&lt;&gt;"",AVERAGE(IF(AND($G30="3",HJ30&lt;&gt;""),HLOOKUP(HJ30,Points_Table_Modified,IF(HM30&gt;=6,8,HM30+2),FALSE),IF(HJ30&lt;&gt;"",HLOOKUP(HJ30,Points_Table,IF(HM30&gt;=6,8,HM30+2),FALSE),"")),HK30),HK30)</f>
        <v/>
      </c>
      <c r="HM30" s="57">
        <f>VLOOKUP($G30,Entries_D_Event,9,FALSE)</f>
        <v>0</v>
      </c>
      <c r="HN30" s="52" t="str">
        <f>CONCATENATE(HI30,HD30,GY30,GT30,GO30,GJ30)</f>
        <v/>
      </c>
      <c r="HO30" s="118" t="str">
        <f>IF(HN30&lt;&gt;"",IF(AND($G30="3",GH30&lt;&gt;""),10,IF(GH30&lt;&gt;"",5,"")),"")</f>
        <v/>
      </c>
      <c r="HP30" s="52">
        <f>_xlfn.NUMBERVALUE(IF(HN30&lt;&gt;"",CONCATENATE(HL30,HG30,HB30,GW30,GR30,GM30),""))</f>
        <v>0</v>
      </c>
      <c r="HQ30" s="56">
        <f>IFERROR(HO30+HP30,0)</f>
        <v>0</v>
      </c>
      <c r="HR30" s="90"/>
      <c r="HS30" s="52" t="str">
        <f>IF(AND($G30="1",HR30&lt;&gt;""),HR30,"")</f>
        <v/>
      </c>
      <c r="HT30" s="52" t="str">
        <f>IF(AND(HR30&lt;&gt;"",$G30="1"),_xlfn.RANK.EQ(HR30,$HS$6:$HS$89),"")</f>
        <v/>
      </c>
      <c r="HU30" s="52" t="str">
        <f>IF(IF(HT30&lt;&gt;"",IF(MAX(COUNTIF($HT$6:$HT$89,$HT$6:$HT$89))&gt;1,"x",""),"")&lt;&gt;"",HT30+1,"")</f>
        <v/>
      </c>
      <c r="HV30" s="52" t="str">
        <f>IF(HT30&lt;&gt;"",IF($G30="3",IF(HR30&lt;&gt;"",IF(AND(HT30&lt;=10,HR30&gt;=$HS$92),HLOOKUP(HT30,Points_Table_Modified,IF(IW30&gt;=6,8,IW30+2),FALSE),0),""),IF(HR30&lt;&gt;"",IF(AND(HT30&lt;=10,HR30&gt;=$HS$92),HLOOKUP(HT30,Points_Table,IF(IW30&gt;=6,8,IW30+2),FALSE),0),"")),"")</f>
        <v/>
      </c>
      <c r="HW30" s="53" t="str">
        <f>IF(HU30&lt;&gt;"",AVERAGE(IF(AND($G30="3",HU30&lt;&gt;""),HLOOKUP(HU30,Points_Table_Modified,IF(IW30&gt;=6,8,IW30+2),FALSE),IF(HU30&lt;&gt;"",HLOOKUP(HU30,Points_Table,IF(IW30&gt;=6,8,IW30+2),FALSE),"")),HV30),HV30)</f>
        <v/>
      </c>
      <c r="HX30" s="51" t="str">
        <f>IF(AND($G30="2",HR30&lt;&gt;""),HR30,"")</f>
        <v/>
      </c>
      <c r="HY30" s="52" t="str">
        <f>IF(AND(HR30&lt;&gt;"",$G30="2"),_xlfn.RANK.EQ(HR30,$HX$6:$HX$89),"")</f>
        <v/>
      </c>
      <c r="HZ30" s="52" t="str">
        <f>IF(IF(HY30&lt;&gt;"",IF(MAX(COUNTIF($HY$6:$HY$89,$HY$6:$HY$89))&gt;1,"x",""),"")&lt;&gt;"",HY30+1,"")</f>
        <v/>
      </c>
      <c r="IA30" s="54" t="str">
        <f>IF(HY30&lt;&gt;"",IF($G30="3",IF(HR30&lt;&gt;"",IF(AND(HY30&lt;=10,HR30&gt;=$HX$92),HLOOKUP(HY30,Points_Table_Modified,IF(IW30&gt;=6,8,IW30+2),FALSE),0),""),IF(HR30&lt;&gt;"",IF(AND(HY30&lt;=10,HR30&gt;=$HX$92),HLOOKUP(HY30,Points_Table,IF(IW30&gt;=6,8,IW30+2),FALSE),0),"")),"")</f>
        <v/>
      </c>
      <c r="IB30" s="53" t="str">
        <f>IF(HZ30&lt;&gt;"",AVERAGE(IF(AND($G30="3",HZ30&lt;&gt;""),HLOOKUP(HZ30,Points_Table_Modified,IF(IW30&gt;=6,8,IW30+2),FALSE),IF(HZ30&lt;&gt;"",HLOOKUP(HZ30,Points_Table,IF(IW30&gt;=6,8,IW30+2),FALSE),"")),IA30),IA30)</f>
        <v/>
      </c>
      <c r="IC30" s="51" t="str">
        <f>IF(AND($G30="3",HR30&lt;&gt;""),HR30,"")</f>
        <v/>
      </c>
      <c r="ID30" s="52" t="str">
        <f>IF(AND(HR30&lt;&gt;"",$G30="3"),_xlfn.RANK.EQ(HR30,$IC$6:$IC$89),"")</f>
        <v/>
      </c>
      <c r="IE30" s="52" t="str">
        <f>IF(IF(ID30&lt;&gt;"",IF(MAX(COUNTIF($ID$6:$ID$89,$ID$6:$ID$89))&gt;1,"x",""),"")&lt;&gt;"",ID30+1,"")</f>
        <v/>
      </c>
      <c r="IF30" s="52" t="str">
        <f>IF(ID30&lt;&gt;"",IF($G30="3",IF(HR30&lt;&gt;"",IF(AND(ID30&lt;=20,HR30&gt;=$IC$92),HLOOKUP(ID30,Points_Table_Modified,IF(IW30&gt;=6,8,IW30+2),FALSE),0),""),IF(HR30&lt;&gt;"",IF(AND(ID30&lt;=10,HR30&gt;=$IC$92),HLOOKUP(ID30,Points_Table,IF(IW30&gt;=6,8,IW30+2),FALSE),0),"")),"")</f>
        <v/>
      </c>
      <c r="IG30" s="53" t="str">
        <f>IF(IE30&lt;&gt;"",AVERAGE(IF(AND($G30="3",IE30&lt;&gt;""),HLOOKUP(IE30,Points_Table_Modified,IF(IW30&gt;=6,8,IW30+2),FALSE),IF(IE30&lt;&gt;"",HLOOKUP(IE30,Points_Table,IF(IW30&gt;=6,8,IW30+2),FALSE),"")),IF30),IF30)</f>
        <v/>
      </c>
      <c r="IH30" s="51" t="str">
        <f>IF(AND($G30="4",HR30&lt;&gt;""),HR30,"")</f>
        <v/>
      </c>
      <c r="II30" s="52" t="str">
        <f>IF(AND(HR30&lt;&gt;"",G30="4"),_xlfn.RANK.EQ(HR30,$IH$6:$IH$89),"")</f>
        <v/>
      </c>
      <c r="IJ30" s="52" t="str">
        <f>IF(IF(II30&lt;&gt;"",IF(MAX(COUNTIF($II$6:$II$89,$II$6:$II$89))&gt;1,"x",""),"")&lt;&gt;"",II30+1,"")</f>
        <v/>
      </c>
      <c r="IK30" s="52" t="str">
        <f>IF(II30&lt;&gt;"",IF($G30="3",IF(HR30&lt;&gt;"",IF(AND(II30&lt;=10,HR30&gt;=$IH$92),HLOOKUP(II30,Points_Table_Modified,IF(IW30&gt;=6,8,IW30+2),FALSE),0),""),IF(HR30&lt;&gt;"",IF(AND(II30&lt;=10,HR30&gt;=$IH$92),HLOOKUP(II30,Points_Table,IF(IW30&gt;=6,8,IW30+2),FALSE),0),"")),"")</f>
        <v/>
      </c>
      <c r="IL30" s="53" t="str">
        <f>IF(IJ30&lt;&gt;"",AVERAGE(IF(AND($G30="3",IJ30&lt;&gt;""),HLOOKUP(IJ30,Points_Table_Modified,IF(IW30&gt;=6,8,IW30+2),FALSE),IF(IJ30&lt;&gt;"",HLOOKUP(IJ30,Points_Table,IF(IW30&gt;=6,8,IW30+2),FALSE),"")),IK30),IK30)</f>
        <v/>
      </c>
      <c r="IM30" s="51" t="str">
        <f>IF(AND($G30="5",HR30&lt;&gt;""),HR30,"")</f>
        <v/>
      </c>
      <c r="IN30" s="52" t="str">
        <f>IF(AND(HR30&lt;&gt;"",$G30="5"),_xlfn.RANK.EQ(HR30,$IM$6:$IM$89),"")</f>
        <v/>
      </c>
      <c r="IO30" s="52" t="str">
        <f>IF(IF(IN30&lt;&gt;"",IF(MAX(COUNTIF($IN$6:$IN$89,$IN$6:$IN$89))&gt;1,"x",""),"")&lt;&gt;"",IN30+1,"")</f>
        <v/>
      </c>
      <c r="IP30" s="52" t="str">
        <f>IF(IN30&lt;&gt;"",IF($G30="3",IF(HR30&lt;&gt;"",IF(AND(IN30&lt;=10,HR30&gt;=$IM$92),HLOOKUP(IN30,Points_Table_Modified,IF(IW30&gt;=6,8,IW30+2),FALSE),0),""),IF(HR30&lt;&gt;"",IF(AND(IN30&lt;=10,HR30&gt;=$IM$92),HLOOKUP(IN30,Points_Table,IF(IW30&gt;=6,8,IW30+2),FALSE),0),"")),"")</f>
        <v/>
      </c>
      <c r="IQ30" s="53" t="str">
        <f>IF(IO30&lt;&gt;"",AVERAGE(IF(AND($G30="3",IO30&lt;&gt;""),HLOOKUP(IO30,Points_Table_Modified,IF(IW30&gt;=6,8,IW30+2),FALSE),IF(IO30&lt;&gt;"",HLOOKUP(IO30,Points_Table,IF(IW30&gt;=6,8,IW30+2),FALSE),"")),IP30),IP30)</f>
        <v/>
      </c>
      <c r="IR30" s="51" t="str">
        <f>IF(AND($G30="6",HR30&lt;&gt;""),HR30,"")</f>
        <v/>
      </c>
      <c r="IS30" s="52" t="str">
        <f>IF(AND(HR30&lt;&gt;"",$G30="6"),_xlfn.RANK.EQ(HR30,$IR$6:$IR$89),"")</f>
        <v/>
      </c>
      <c r="IT30" s="52" t="str">
        <f>IF(IF(IS30&lt;&gt;"",IF(MAX(COUNTIF($IS$6:$IS$89,$IS$6:$IS$89))&gt;1,"x",""),"")&lt;&gt;"",IS30+1,"")</f>
        <v/>
      </c>
      <c r="IU30" s="52" t="str">
        <f>IF(IS30&lt;&gt;"",IF($G30="3",IF(HR30&lt;&gt;"",IF(AND(IS30&lt;=10,HR30&gt;=$IR$92),HLOOKUP(IS30,Points_Table_Modified,IF(IW30&gt;=6,8,IW30+2),FALSE),0),""),IF(HR30&lt;&gt;"",IF(AND(IS30&lt;=10,HR30&gt;=$IR$92),HLOOKUP(IS30,Points_Table,IF(IW30&gt;=6,8,IW30+2),FALSE),0),"")),"")</f>
        <v/>
      </c>
      <c r="IV30" s="53" t="str">
        <f>IF(IT30&lt;&gt;"",AVERAGE(IF(AND($G30="3",IT30&lt;&gt;""),HLOOKUP(IT30,Points_Table_Modified,IF(IW30&gt;=6,8,IW30+2),FALSE),IF(IT30&lt;&gt;"",HLOOKUP(IT30,Points_Table,IF(IW30&gt;=6,8,IW30+2),FALSE),"")),IU30),IU30)</f>
        <v/>
      </c>
      <c r="IW30" s="57">
        <f>VLOOKUP($G30,Entries_D_Event,10,FALSE)</f>
        <v>0</v>
      </c>
      <c r="IX30" s="52" t="str">
        <f>CONCATENATE(IS30,IN30,II30,ID30,HY30,HT30)</f>
        <v/>
      </c>
      <c r="IY30" s="118" t="str">
        <f>IF(IX30&lt;&gt;"",IF(AND($G30="3",HR30&lt;&gt;""),10,IF(HR30&lt;&gt;"",5,"")),"")</f>
        <v/>
      </c>
      <c r="IZ30" s="52">
        <f>_xlfn.NUMBERVALUE(IF(IX30&lt;&gt;"",CONCATENATE(IV30,IQ30,IL30,IG30,IB30,HW30),""))</f>
        <v>0</v>
      </c>
      <c r="JA30" s="56">
        <f>IFERROR(IY30+IZ30,0)</f>
        <v>0</v>
      </c>
      <c r="JB30" s="90"/>
      <c r="JC30" s="52" t="str">
        <f>IF(AND($G30="1",JB30&lt;&gt;""),JB30,"")</f>
        <v/>
      </c>
      <c r="JD30" s="52" t="str">
        <f>IF(AND(JB30&lt;&gt;"",$G30="1"),_xlfn.RANK.EQ(JB30,$JC$6:$JC$89),"")</f>
        <v/>
      </c>
      <c r="JE30" s="52" t="str">
        <f>IF(IF(JD30&lt;&gt;"",IF(MAX(COUNTIF($JD$6:$JD$89,$JD$6:$JD$89))&gt;1,"x",""),"")&lt;&gt;"",JD30+1,"")</f>
        <v/>
      </c>
      <c r="JF30" s="52" t="str">
        <f>IF(JD30&lt;&gt;"",IF($G30="3",IF(JB30&lt;&gt;"",IF(AND(JD30&lt;=10,JB30&gt;=$JC$92),HLOOKUP(JD30,Points_Table_Modified,IF(KG30&gt;=6,8,KG30+2),FALSE),0),""),IF(JB30&lt;&gt;"",IF(AND(JD30&lt;=10,JB30&gt;=$JC$92),HLOOKUP(JD30,Points_Table,IF(KG30&gt;=6,8,KG30+2),FALSE),0),"")),"")</f>
        <v/>
      </c>
      <c r="JG30" s="53" t="str">
        <f>IF(JE30&lt;&gt;"",AVERAGE(IF(AND($G30="3",JE30&lt;&gt;""),HLOOKUP(JE30,Points_Table_Modified,IF(KG30&gt;=6,8,KG30+2),FALSE),IF(JE30&lt;&gt;"",HLOOKUP(JE30,Points_Table,IF(KG30&gt;=6,8,KG30+2),FALSE),"")),JF30),JF30)</f>
        <v/>
      </c>
      <c r="JH30" s="51" t="str">
        <f>IF(AND($G30="2",JB30&lt;&gt;""),JB30,"")</f>
        <v/>
      </c>
      <c r="JI30" s="52" t="str">
        <f>IF(AND(JB30&lt;&gt;"",$G30="2"),_xlfn.RANK.EQ(JB30,$JH$6:$JH$89),"")</f>
        <v/>
      </c>
      <c r="JJ30" s="52" t="str">
        <f>IF(IF(JI30&lt;&gt;"",IF(MAX(COUNTIF($JI$6:$JI$89,$JI$6:$JI$89))&gt;1,"x",""),"")&lt;&gt;"",JI30+1,"")</f>
        <v/>
      </c>
      <c r="JK30" s="54" t="str">
        <f>IF(JI30&lt;&gt;"",IF($G30="3",IF(JB30&lt;&gt;"",IF(AND(JI30&lt;=10,JB30&gt;=$JH$92),HLOOKUP(JI30,Points_Table_Modified,IF(KG30&gt;=6,8,KG30+2),FALSE),0),""),IF(JB30&lt;&gt;"",IF(AND(JI30&lt;=10,JB30&gt;=$JH$92),HLOOKUP(JI30,Points_Table,IF(KG30&gt;=6,8,KG30+2),FALSE),0),"")),"")</f>
        <v/>
      </c>
      <c r="JL30" s="53" t="str">
        <f>IF(JJ30&lt;&gt;"",AVERAGE(IF(AND($G30="3",JJ30&lt;&gt;""),HLOOKUP(JJ30,Points_Table_Modified,IF(KG30&gt;=6,8,KG30+2),FALSE),IF(JJ30&lt;&gt;"",HLOOKUP(JJ30,Points_Table,IF(KG30&gt;=6,8,KG30+2),FALSE),"")),JK30),JK30)</f>
        <v/>
      </c>
      <c r="JM30" s="51" t="str">
        <f>IF(AND($G30="3",JB30&lt;&gt;""),JB30,"")</f>
        <v/>
      </c>
      <c r="JN30" s="52" t="str">
        <f>IF(AND(JB30&lt;&gt;"",$G30="3"),_xlfn.RANK.EQ(JB30,$JM$6:$JM$89),"")</f>
        <v/>
      </c>
      <c r="JO30" s="52" t="str">
        <f>IF(IF(JN30&lt;&gt;"",IF(MAX(COUNTIF($JN$6:$JN$89,$JN$6:$JN$89))&gt;1,"x",""),"")&lt;&gt;"",JN30+1,"")</f>
        <v/>
      </c>
      <c r="JP30" s="52" t="str">
        <f>IF(JN30&lt;&gt;"",IF($G30="3",IF(JB30&lt;&gt;"",IF(AND(JN30&lt;=20,JB30&gt;=$JM$92),HLOOKUP(JN30,Points_Table_Modified,IF(KG30&gt;=6,8,KG30+2),FALSE),0),""),IF(JB30&lt;&gt;"",IF(AND(JN30&lt;=10,JB30&gt;=$JM$92),HLOOKUP(JN30,Points_Table,IF(KG30&gt;=6,8,KG30+2),FALSE),0),"")),"")</f>
        <v/>
      </c>
      <c r="JQ30" s="53" t="str">
        <f>IF(JO30&lt;&gt;"",AVERAGE(IF(AND($G30="3",JO30&lt;&gt;""),HLOOKUP(JO30,Points_Table_Modified,IF(KG30&gt;=6,8,KG30+2),FALSE),IF(JO30&lt;&gt;"",HLOOKUP(JO30,Points_Table,IF(KG30&gt;=6,8,KG30+2),FALSE),"")),JP30),JP30)</f>
        <v/>
      </c>
      <c r="JR30" s="51" t="str">
        <f>IF(AND($G30="4",JB30&lt;&gt;""),JB30,"")</f>
        <v/>
      </c>
      <c r="JS30" s="52" t="str">
        <f>IF(AND(JB30&lt;&gt;"",G30="4"),_xlfn.RANK.EQ(JB30,$JR$6:$JR$89),"")</f>
        <v/>
      </c>
      <c r="JT30" s="52" t="str">
        <f>IF(IF(JS30&lt;&gt;"",IF(MAX(COUNTIF($JS$6:$JS$89,$JS$6:$JS$89))&gt;1,"x",""),"")&lt;&gt;"",JS30+1,"")</f>
        <v/>
      </c>
      <c r="JU30" s="52" t="str">
        <f>IF(JS30&lt;&gt;"",IF($G30="3",IF(JB30&lt;&gt;"",IF(AND(JS30&lt;=10,JB30&gt;=$JR$92),HLOOKUP(JS30,Points_Table_Modified,IF(KG30&gt;=6,8,KG30+2),FALSE),0),""),IF(JB30&lt;&gt;"",IF(AND(JS30&lt;=10,JB30&gt;=$JR$92),HLOOKUP(JS30,Points_Table,IF(KG30&gt;=6,8,KG30+2),FALSE),0),"")),"")</f>
        <v/>
      </c>
      <c r="JV30" s="53" t="str">
        <f>IF(JT30&lt;&gt;"",AVERAGE(IF(AND($G30="3",JT30&lt;&gt;""),HLOOKUP(JT30,Points_Table_Modified,IF(KG30&gt;=6,8,KG30+2),FALSE),IF(JT30&lt;&gt;"",HLOOKUP(JT30,Points_Table,IF(KG30&gt;=6,8,KG30+2),FALSE),"")),JU30),JU30)</f>
        <v/>
      </c>
      <c r="JW30" s="51" t="str">
        <f>IF(AND($G30="5",JB30&lt;&gt;""),JB30,"")</f>
        <v/>
      </c>
      <c r="JX30" s="52" t="str">
        <f>IF(AND(JB30&lt;&gt;"",$G30="5"),_xlfn.RANK.EQ(JB30,$JW$6:$JW$89),"")</f>
        <v/>
      </c>
      <c r="JY30" s="52" t="str">
        <f>IF(IF(JX30&lt;&gt;"",IF(MAX(COUNTIF($JX$6:$JX$89,$JX$6:$JX$89))&gt;1,"x",""),"")&lt;&gt;"",JX30+1,"")</f>
        <v/>
      </c>
      <c r="JZ30" s="52" t="str">
        <f>IF(JX30&lt;&gt;"",IF($G30="3",IF(JB30&lt;&gt;"",IF(AND(JX30&lt;=10,JB30&gt;=$JW$92),HLOOKUP(JX30,Points_Table_Modified,IF(KG30&gt;=6,8,KG30+2),FALSE),0),""),IF(JB30&lt;&gt;"",IF(AND(JX30&lt;=10,JB30&gt;=$JW$92),HLOOKUP(JX30,Points_Table,IF(KG30&gt;=6,8,KG30+2),FALSE),0),"")),"")</f>
        <v/>
      </c>
      <c r="KA30" s="53" t="str">
        <f>IF(JY30&lt;&gt;"",AVERAGE(IF(AND($G30="3",JY30&lt;&gt;""),HLOOKUP(JY30,Points_Table_Modified,IF(KG30&gt;=6,8,KG30+2),FALSE),IF(JY30&lt;&gt;"",HLOOKUP(JY30,Points_Table,IF(KG30&gt;=6,8,KG30+2),FALSE),"")),JZ30),JZ30)</f>
        <v/>
      </c>
      <c r="KB30" s="51" t="str">
        <f>IF(AND($G30="6",JB30&lt;&gt;""),JB30,"")</f>
        <v/>
      </c>
      <c r="KC30" s="52" t="str">
        <f>IF(AND(JB30&lt;&gt;"",$G30="6"),_xlfn.RANK.EQ(JB30,$KB$6:$KB$89),"")</f>
        <v/>
      </c>
      <c r="KD30" s="52" t="str">
        <f>IF(IF(KC30&lt;&gt;"",IF(MAX(COUNTIF($KC$6:$KC$89,$KC$6:$KC$89))&gt;1,"x",""),"")&lt;&gt;"",KC30+1,"")</f>
        <v/>
      </c>
      <c r="KE30" s="52" t="str">
        <f>IF(KC30&lt;&gt;"",IF($G30="3",IF(JB30&lt;&gt;"",IF(AND(KC30&lt;=10,JB30&gt;=$KB$92),HLOOKUP(KC30,Points_Table_Modified,IF(KG30&gt;=6,8,KG30+2),FALSE),0),""),IF(JB30&lt;&gt;"",IF(AND(KC30&lt;=10,JB30&gt;=$KB$92),HLOOKUP(KC30,Points_Table,IF(KG30&gt;=6,8,KG30+2),FALSE),0),"")),"")</f>
        <v/>
      </c>
      <c r="KF30" s="53" t="str">
        <f>IF(KD30&lt;&gt;"",AVERAGE(IF(AND($G30="3",KD30&lt;&gt;""),HLOOKUP(KD30,Points_Table_Modified,IF(KG30&gt;=6,8,KG30+2),FALSE),IF(KD30&lt;&gt;"",HLOOKUP(KD30,Points_Table,IF(KG30&gt;=6,8,KG30+2),FALSE),"")),KE30),KE30)</f>
        <v/>
      </c>
      <c r="KG30" s="57">
        <f>VLOOKUP($G30,Entries_D_Event,11,FALSE)</f>
        <v>0</v>
      </c>
      <c r="KH30" s="52" t="str">
        <f>CONCATENATE(KC30,JX30,JS30,JN30,JI30,JD30)</f>
        <v/>
      </c>
      <c r="KI30" s="118" t="str">
        <f>IF(KH30&lt;&gt;"",IF(AND($G30="3",JB30&lt;&gt;""),10,IF(JB30&lt;&gt;"",5,"")),"")</f>
        <v/>
      </c>
      <c r="KJ30" s="52">
        <f>_xlfn.NUMBERVALUE(IF(KH30&lt;&gt;"",CONCATENATE(KF30,KA30,JV30,JQ30,JL30,JG30),""))</f>
        <v>0</v>
      </c>
      <c r="KK30" s="56">
        <f>IFERROR(KI30+KJ30,0)</f>
        <v>0</v>
      </c>
    </row>
    <row r="31" spans="1:358" s="1" customFormat="1" x14ac:dyDescent="0.25">
      <c r="A31" s="35"/>
      <c r="B31" s="45">
        <v>26</v>
      </c>
      <c r="C31" s="46" t="s">
        <v>184</v>
      </c>
      <c r="D31" s="47" t="s">
        <v>185</v>
      </c>
      <c r="E31" s="50">
        <v>6951</v>
      </c>
      <c r="F31" s="109">
        <v>309</v>
      </c>
      <c r="G31" s="49" t="s">
        <v>55</v>
      </c>
      <c r="H31" s="50" t="str">
        <f>VLOOKUP($G31,Class_Description,2)</f>
        <v>Modified</v>
      </c>
      <c r="I31" s="187">
        <f>AS31+CC31+DM31+EW31+GG31+HQ31+JA31+KK31</f>
        <v>44</v>
      </c>
      <c r="J31" s="152"/>
      <c r="K31" s="153" t="str">
        <f>IF(AND(J31&lt;&gt;"",$G31="1"),J31,"")</f>
        <v/>
      </c>
      <c r="L31" s="154" t="str">
        <f>IF(AND(J31&lt;&gt;"",$G31="1"),_xlfn.RANK.EQ(J31,$K$6:$K$89),"")</f>
        <v/>
      </c>
      <c r="M31" s="154" t="str">
        <f>IF(G31="6",IF(IF(L31&lt;&gt;"",IF(MAX(COUNTIF($L$6:$L$89,$L$6:$L$89))&gt;1,"x",""),"")&lt;&gt;"",L31+1,""),IF(K31=0,"",IF(IF(L31&lt;&gt;"",IF(MAX(COUNTIF($L$6:$L$89,$L$6:$L$89))&gt;1,"x",""),"")&lt;&gt;"",L31+1,"")))</f>
        <v/>
      </c>
      <c r="N31" s="154" t="str">
        <f>IF(L31&lt;&gt;"",IF($G31="3",IF(AND(L31&lt;=20,J31&gt;=$K$92),HLOOKUP(L31,Points_Table_Modified,IF(AO31&gt;=6,8,AO31+2),FALSE),0),IF(AND(L31&lt;=10,J31&gt;=$K$92),HLOOKUP(L31,Points_Table,IF(AO31&gt;=6,8,AO31+2),FALSE),0)),"")</f>
        <v/>
      </c>
      <c r="O31" s="154" t="str">
        <f>IF(M31&lt;&gt;"",AVERAGE(IF(AND($G31="3",M31&lt;&gt;""),HLOOKUP(M31,Points_Table_Modified,IF(AO31&gt;=6,8,AO31+2),FALSE),IF(M31&lt;&gt;"",HLOOKUP(M31,Points_Table,IF(AO31&gt;=6,8,AO31+2),FALSE),"")),N31),N31)</f>
        <v/>
      </c>
      <c r="P31" s="153" t="str">
        <f>IF(AND(J31&lt;&gt;"",$G31="2"),J31,"")</f>
        <v/>
      </c>
      <c r="Q31" s="154" t="str">
        <f>IF(AND(J31&lt;&gt;"",$G31="2"),_xlfn.RANK.EQ(J31,$P$6:$P$89),"")</f>
        <v/>
      </c>
      <c r="R31" s="154" t="str">
        <f>IF(G31="6",IF(IF(Q31&lt;&gt;"",IF(MAX(COUNTIF($Q$6:$Q$89,$Q$6:$Q$89))&gt;1,"x",""),"")&lt;&gt;"",Q31+1,""),IF(P31=0,"",IF(IF(Q31&lt;&gt;"",IF(MAX(COUNTIF($Q$6:$Q$89,$Q$6:$Q$89))&gt;1,"x",""),"")&lt;&gt;"",Q31+1,"")))</f>
        <v/>
      </c>
      <c r="S31" s="154" t="str">
        <f>IF(Q31&lt;&gt;"",IF($G31="3",IF(J31&lt;&gt;"",IF(AND(Q31&lt;=10,J31&gt;=$P$92),HLOOKUP(Q31,Points_Table_Modified,IF(AO31&gt;=6,8,AO31+2),FALSE),0),""),IF(J31&lt;&gt;"",IF(AND(Q31&lt;=10,J31&gt;=$P$92),HLOOKUP(Q31,Points_Table,IF(AO31&gt;=6,8,AO31+2),FALSE),0),"")),"")</f>
        <v/>
      </c>
      <c r="T31" s="154" t="str">
        <f>IF(R31&lt;&gt;"",AVERAGE(IF(AND($G31="3",R31&lt;&gt;""),HLOOKUP(R31,Points_Table_Modified,IF(AO31&gt;=6,8,AO31+2),FALSE),IF(R31&lt;&gt;"",HLOOKUP(R31,Points_Table,IF(AO31&gt;=6,8,AO31+2),FALSE),"")),S31),S31)</f>
        <v/>
      </c>
      <c r="U31" s="153" t="str">
        <f>IF(AND(J31&lt;&gt;"",$G31="3"),J31,"")</f>
        <v/>
      </c>
      <c r="V31" s="154" t="str">
        <f>IF(AND(J31&lt;&gt;"",$G31="3"),_xlfn.RANK.EQ(J31,$U$6:$U$89),"")</f>
        <v/>
      </c>
      <c r="W31" s="154" t="str">
        <f>IF(G31="6",IF(IF(V31&lt;&gt;"",IF(MAX(COUNTIF($V$6:$V$89,$V$6:$V$89))&gt;1,"x",""),"")&lt;&gt;"",V31+1,""),IF(U31=0,"",IF(IF(V31&lt;&gt;"",IF(MAX(COUNTIF($V$6:$V$89,$V$6:$V$89))&gt;1,"x",""),"")&lt;&gt;"",V31+1,"")))</f>
        <v/>
      </c>
      <c r="X31" s="154" t="str">
        <f>IF(V31&lt;&gt;"",IF($G31="3",IF(J31&lt;&gt;"",IF(AND(V31&lt;=20,J31&gt;=$U$92),HLOOKUP(V31,Points_Table_Modified,IF(AO31&gt;=6,8,AO31+2),FALSE),0),""),IF(J31&lt;&gt;"",IF(AND(V31&lt;=10,$J31&gt;=$U$92),HLOOKUP(V31,Points_Table,IF(AO31&gt;=6,8,AO31+2),FALSE),0),"")),"")</f>
        <v/>
      </c>
      <c r="Y31" s="154" t="str">
        <f>IF(W31&lt;&gt;"",AVERAGE(IF(AND($G31="3",W31&lt;&gt;""),HLOOKUP(W31,Points_Table_Modified,IF(AO31&gt;=6,8,AO31+2),FALSE),IF(W31&lt;&gt;"",HLOOKUP(W31,Points_Table,IF(AO31&gt;=6,8,AO31+2),FALSE),"")),X31),X31)</f>
        <v/>
      </c>
      <c r="Z31" s="153" t="str">
        <f>IF(AND(J31&lt;&gt;"",$G31="4"),J31,"")</f>
        <v/>
      </c>
      <c r="AA31" s="154" t="str">
        <f>IF(AND($J31&lt;&gt;"",G31="4"),_xlfn.RANK.EQ(J31,$Z$6:$Z$89),"")</f>
        <v/>
      </c>
      <c r="AB31" s="154" t="str">
        <f>IF($G31="6",IF(IF(AA31&lt;&gt;"",IF(MAX(COUNTIF($AA$6:$AA$89,$AA$6:$AA$89))&gt;1,"x",""),"")&lt;&gt;"",AA31+1,""),IF(Z31=0,"",IF(IF(AA31&lt;&gt;"",IF(MAX(COUNTIF($AA$6:$AA$89,$AA$6:$AA$89))&gt;1,"x",""),"")&lt;&gt;"",AA31+1,"")))</f>
        <v/>
      </c>
      <c r="AC31" s="154" t="str">
        <f>IF(AA31&lt;&gt;"",IF($G31="3",IF(J31&lt;&gt;"",IF(AND(AA31&lt;=10,J31&gt;=$Z$92),HLOOKUP(AA31,Points_Table_Modified,IF(AO31&gt;=6,8,AO31+2),FALSE),0),""),IF(J31&lt;&gt;"",IF(AND(AA31&lt;=10,J31&gt;=$Z$92),HLOOKUP(AA31,Points_Table,IF(AO31&gt;=6,8,AO31+2),FALSE),0),"")),"")</f>
        <v/>
      </c>
      <c r="AD31" s="154" t="str">
        <f>IF(AB31&lt;&gt;"",AVERAGE(IF(AND($G31="3",AB31&lt;&gt;""),HLOOKUP(AB31,Points_Table_Modified,IF(AO31&gt;=6,8,AO31+2),FALSE),IF(AB31&lt;&gt;"",HLOOKUP(AB31,Points_Table,IF(AO31&gt;=6,8,AO31+2),FALSE),"")),AC31),AC31)</f>
        <v/>
      </c>
      <c r="AE31" s="153" t="str">
        <f>IF(AND(J31&lt;&gt;"",$G31="5"),J31,"")</f>
        <v/>
      </c>
      <c r="AF31" s="154" t="str">
        <f>IF(AND(J31&lt;&gt;"",$G31="5"),_xlfn.RANK.EQ(J31,$AE$6:$AE$89),"")</f>
        <v/>
      </c>
      <c r="AG31" s="154" t="str">
        <f>IF($G31="6",IF(IF(AF31&lt;&gt;"",IF(MAX(COUNTIF($AF$6:$AF$89,$AF$6:$AF$89))&gt;1,"x",""),"")&lt;&gt;"",AF31+1,""),IF(AE31=0,"",IF(IF(AF31&lt;&gt;"",IF(MAX(COUNTIF($AF$6:$AF$89,$AF$6:$AF$89))&gt;1,"x",""),"")&lt;&gt;"",AF31+1,"")))</f>
        <v/>
      </c>
      <c r="AH31" s="154" t="str">
        <f>IF(AF31&lt;&gt;"",IF($G31="3",IF(J31&lt;&gt;"",IF(AND(AF31&lt;=10,J31&gt;=$AE$92),HLOOKUP(AF31,Points_Table_Modified,IF(AO31&gt;=6,8,AO31+2),FALSE),0),""),IF(J31&lt;&gt;"",IF(AND(AF31&lt;=10,J31&gt;=$AE$92),HLOOKUP(AF31,Points_Table,IF(AO31&gt;=6,8,AO31+2),FALSE),0),"")),"")</f>
        <v/>
      </c>
      <c r="AI31" s="154" t="str">
        <f>IF(AG31&lt;&gt;"",AVERAGE(IF(AND($G31="3",AG31&lt;&gt;""),HLOOKUP(AG31,Points_Table_Modified,IF(AO31&gt;=6,8,AO31+2),FALSE),IF(AG31&lt;&gt;"",HLOOKUP(AG31,Points_Table,IF(AO31&gt;=6,8,AO31+2),FALSE),"")),AH31),AH31)</f>
        <v/>
      </c>
      <c r="AJ31" s="153" t="str">
        <f>IF(AND(J31&lt;&gt;"",$G31="6"),J31,"")</f>
        <v/>
      </c>
      <c r="AK31" s="154" t="str">
        <f>IF(AND(J31&lt;&gt;"",$G31="6"),_xlfn.RANK.EQ(J31,$AJ$6:$AJ$89),"")</f>
        <v/>
      </c>
      <c r="AL31" s="154" t="str">
        <f>IF(G31="6",IF(IF(AK31&lt;&gt;"",IF(MAX(COUNTIF($AK$6:$AK$89,$AK$6:$AK$89))&gt;1,"x",""),"")&lt;&gt;"",AK31+1,""),IF(AJ31=0,"",IF(IF(AK31&lt;&gt;"",IF(MAX(COUNTIF($AK$6:$AK$89,$AK$6:$AK$89))&gt;1,"x",""),"")&lt;&gt;"",AK31+1,"")))</f>
        <v/>
      </c>
      <c r="AM31" s="154" t="str">
        <f>IF(AK31&lt;&gt;"",IF($G31="3",IF(J31&lt;&gt;"",IF(AND(AK31&lt;=10,J31&gt;=$AJ$92),HLOOKUP(AK31,Points_Table_Modified,IF(AO31&gt;=6,8,AO31+2),FALSE),0),""),IF(J31&lt;&gt;"",IF(AND(AK31&lt;=10,J31&gt;=$AJ$92),HLOOKUP(AK31,Points_Table,IF(AO31&gt;=6,8,AO31+2),FALSE),0),"")),"")</f>
        <v/>
      </c>
      <c r="AN31" s="155" t="str">
        <f>IF(AL31&lt;&gt;"",AVERAGE(IF(AND($G31="3",AL31&lt;&gt;""),HLOOKUP(AL31,Points_Table_Modified,IF(AO31&gt;=6,8,AO31+2),FALSE),IF(AL31&lt;&gt;"",HLOOKUP(AL31,Points_Table,IF(AO31&gt;=6,8,AO31+2),FALSE),"")),AM31),AM31)</f>
        <v/>
      </c>
      <c r="AO31" s="87">
        <f>VLOOKUP($G31,Entries_D_Event,4,FALSE)</f>
        <v>10</v>
      </c>
      <c r="AP31" s="83" t="str">
        <f>CONCATENATE(AK31,AF31,AA31,V31,Q31,L31)</f>
        <v/>
      </c>
      <c r="AQ31" s="156" t="str">
        <f>IF(AP31&lt;&gt;"",IF(AND($G31="3",J31&lt;&gt;""),10,IF(J31&lt;&gt;"",5,"")),"")</f>
        <v/>
      </c>
      <c r="AR31" s="156">
        <f>_xlfn.NUMBERVALUE(IF(AP31&lt;&gt;"",CONCATENATE(AN31,AI31,AD31,Y31,T31,O31),""))</f>
        <v>0</v>
      </c>
      <c r="AS31" s="56">
        <f>IFERROR(AQ31+AR31,0)</f>
        <v>0</v>
      </c>
      <c r="AT31" s="157">
        <v>72</v>
      </c>
      <c r="AU31" s="84" t="str">
        <f>IF(AND(AT31&lt;&gt;"",$G31="1"),AT31,"")</f>
        <v/>
      </c>
      <c r="AV31" s="83" t="str">
        <f>IF(AND(AT31&lt;&gt;"",$G31="1"),_xlfn.RANK.EQ(AT31,$AU$6:$AU$89),"")</f>
        <v/>
      </c>
      <c r="AW31" s="83" t="str">
        <f>IF(IF(AV31&lt;&gt;"",IF(MAX(COUNTIF($AV$6:$AV$89,$AV$6:$AV$89))&gt;1,"x",""),"")&lt;&gt;"",AV31+1,"")</f>
        <v/>
      </c>
      <c r="AX31" s="83" t="str">
        <f>IF(AV31&lt;&gt;"",IF($G31="3",IF(AT31&lt;&gt;"",IF(AND(AV31&lt;=10,AT31&gt;=$AU$92),HLOOKUP(AV31,Points_Table_Modified,IF(BY31&gt;=6,8,BY31+2),FALSE),0),""),IF(AT31&lt;&gt;"",IF(AND(AV31&lt;=10,AT31&gt;=$AU$92),HLOOKUP(AV31,Points_Table,IF(BY31&gt;=6,8,BY31+2),FALSE),0),"")),"")</f>
        <v/>
      </c>
      <c r="AY31" s="86" t="str">
        <f>IF(AW31&lt;&gt;"",AVERAGE(IF(AND($G31="3",AW31&lt;&gt;""),HLOOKUP(AW31,Points_Table_Modified,IF(BY31&gt;=6,8,BY31+2),FALSE),IF(AW31&lt;&gt;"",HLOOKUP(AW31,Points_Table,IF(BY31&gt;=6,8,BY31+2),FALSE),"")),AX31),AX31)</f>
        <v/>
      </c>
      <c r="AZ31" s="85" t="str">
        <f>IF(AND($G31="2",AT31&lt;&gt;""),AT31,"")</f>
        <v/>
      </c>
      <c r="BA31" s="83" t="str">
        <f>IF(AND(AT31&lt;&gt;"",$G31="2"),_xlfn.RANK.EQ(AT31,$AZ$6:$AZ$89),"")</f>
        <v/>
      </c>
      <c r="BB31" s="83" t="str">
        <f>IF(IF(BA31&lt;&gt;"",IF(MAX(COUNTIF($BA$6:$BA$89,$BA$6:$BA$89))&gt;1,"x",""),"")&lt;&gt;"",BA31+1,"")</f>
        <v/>
      </c>
      <c r="BC31" s="84" t="str">
        <f>IF(BA31&lt;&gt;"",IF($G31="3",IF(AT31&lt;&gt;"",IF(AND(BA31&lt;=10,AT31&gt;=$AZ$92),HLOOKUP(BA31,Points_Table_Modified,IF(BY31&gt;=6,8,BY31+2),FALSE),0),""),IF(AT31&lt;&gt;"",IF(AND(BA31&lt;=10,AT31&gt;=$AZ$92),HLOOKUP(BA31,Points_Table,IF(BY31&gt;=6,8,BY31+2),FALSE),0),"")),"")</f>
        <v/>
      </c>
      <c r="BD31" s="86" t="str">
        <f>IF(BB31&lt;&gt;"",AVERAGE(IF(AND($G31="3",BB31&lt;&gt;""),HLOOKUP(BB31,Points_Table_Modified,IF(BY31&gt;=6,8,BY31+2),FALSE),IF(BB31&lt;&gt;"",HLOOKUP(BB31,Points_Table,IF(BY31&gt;=6,8,BY31+2),FALSE),"")),BC31),BC31)</f>
        <v/>
      </c>
      <c r="BE31" s="85">
        <f>IF(AND($G31="3",AT31&lt;&gt;""),AT31,"")</f>
        <v>72</v>
      </c>
      <c r="BF31" s="83">
        <f>IF(AND(AT31&lt;&gt;"",$G31="3"),_xlfn.RANK.EQ(AT31,$BE$6:$BE$89),"")</f>
        <v>11</v>
      </c>
      <c r="BG31" s="83" t="str">
        <f>IF(IF(BF31&lt;&gt;"",IF(MAX(COUNTIF($BF$6:$BF$89,$BF$6:$BF$89))&gt;1,"x",""),"")&lt;&gt;"",BF31+1,"")</f>
        <v/>
      </c>
      <c r="BH31" s="83">
        <f>IF(BF31&lt;&gt;"",IF($G31="3",IF(AT31&lt;&gt;"",IF(AND(BF31&lt;=20,AT31&gt;=$BE$92),HLOOKUP(BF31,Points_Table_Modified,IF(BY31&gt;=6,8,BY31+2),FALSE),0),""),IF(AT31&lt;&gt;"",IF(AND(BF31&lt;=10,AT31&gt;=$BE$92),HLOOKUP(BF31,Points_Table,IF(BY31&gt;=6,8,BY31+2),FALSE),0),"")),"")</f>
        <v>0</v>
      </c>
      <c r="BI31" s="86">
        <f>IF(BG31&lt;&gt;"",AVERAGE(IF(AND($G31="3",BG31&lt;&gt;""),HLOOKUP(BG31,Points_Table_Modified,IF(BY31&gt;=6,8,BY31+2),FALSE),IF(BG31&lt;&gt;"",HLOOKUP(BG31,Points_Table,IF(BY31&gt;=6,8,BY31+2),FALSE),"")),BH31),BH31)</f>
        <v>0</v>
      </c>
      <c r="BJ31" s="85" t="str">
        <f>IF(AND($G31="4",AT31&lt;&gt;""),AT31,"")</f>
        <v/>
      </c>
      <c r="BK31" s="83" t="str">
        <f>IF(AND(AT31&lt;&gt;"",G31="4"),_xlfn.RANK.EQ(AT31,$BJ$6:$BJ$89),"")</f>
        <v/>
      </c>
      <c r="BL31" s="83" t="str">
        <f>IF(IF(BK31&lt;&gt;"",IF(MAX(COUNTIF($BK$6:$BK$89,$BK$6:$BK$89))&gt;1,"x",""),"")&lt;&gt;"",BK31+1,"")</f>
        <v/>
      </c>
      <c r="BM31" s="83" t="str">
        <f>IF(BK31&lt;&gt;"",IF($G31="3",IF(AT31&lt;&gt;"",IF(AND(BK31&lt;=10,AT31&gt;=$BJ$92),HLOOKUP(BK31,Points_Table_Modified,IF(BY31&gt;=6,8,BY31+2),FALSE),0),""),IF(AT31&lt;&gt;"",IF(AND(BK31&lt;=10,AT31&gt;=$BJ$92),HLOOKUP(BK31,Points_Table,IF(BY31&gt;=6,8,BY31+2),FALSE),0),"")),"")</f>
        <v/>
      </c>
      <c r="BN31" s="86" t="str">
        <f>IF(BL31&lt;&gt;"",AVERAGE(IF(AND($G31="3",BL31&lt;&gt;""),HLOOKUP(BL31,Points_Table_Modified,IF(BY31&gt;=6,8,BY31+2),FALSE),IF(BL31&lt;&gt;"",HLOOKUP(BL31,Points_Table,IF(BY31&gt;=6,8,BY31+2),FALSE),"")),BM31),BM31)</f>
        <v/>
      </c>
      <c r="BO31" s="85" t="str">
        <f>IF(AND($G31="5",AT31&lt;&gt;""),AT31,"")</f>
        <v/>
      </c>
      <c r="BP31" s="83" t="str">
        <f>IF(AND(AT31&lt;&gt;"",$G31="5"),_xlfn.RANK.EQ(AT31,$BO$6:$BO$89),"")</f>
        <v/>
      </c>
      <c r="BQ31" s="83" t="str">
        <f>IF(IF(BP31&lt;&gt;"",IF(MAX(COUNTIF($BP$6:$BP$89,$BP$6:$BP$89))&gt;1,"x",""),"")&lt;&gt;"",BP31+1,"")</f>
        <v/>
      </c>
      <c r="BR31" s="83" t="str">
        <f>IF(BP31&lt;&gt;"",IF($G31="3",IF(AT31&lt;&gt;"",IF(AND(BP31&lt;=10,AT31&gt;=$BO$92),HLOOKUP(BP31,Points_Table_Modified,IF(BY31&gt;=6,8,BY31+2),FALSE),0),""),IF(AT31&lt;&gt;"",IF(AND(BP31&lt;=10,AT31&gt;=$BO$92),HLOOKUP(BP31,Points_Table,IF(BY31&gt;=6,8,BY31+2),FALSE),0),"")),"")</f>
        <v/>
      </c>
      <c r="BS31" s="86" t="str">
        <f>IF(BQ31&lt;&gt;"",AVERAGE(IF(AND($G31="3",BQ31&lt;&gt;""),HLOOKUP(BQ31,Points_Table_Modified,IF(BY31&gt;=6,8,BY31+2),FALSE),IF(BQ31&lt;&gt;"",HLOOKUP(BQ31,Points_Table,IF(BY31&gt;=6,8,BY31+2),FALSE),"")),BR31),BR31)</f>
        <v/>
      </c>
      <c r="BT31" s="85" t="str">
        <f>IF(AND($G31="6",AT31&lt;&gt;""),AT31,"")</f>
        <v/>
      </c>
      <c r="BU31" s="83" t="str">
        <f>IF(AND(AT31&lt;&gt;"",$G31="6"),_xlfn.RANK.EQ(AT31,$BT$6:$BT$89),"")</f>
        <v/>
      </c>
      <c r="BV31" s="83" t="str">
        <f>IF(IF(BU31&lt;&gt;"",IF(MAX(COUNTIF($BU$6:$BU$89,$BU$6:$BU$89))&gt;1,"x",""),"")&lt;&gt;"",BU31+1,"")</f>
        <v/>
      </c>
      <c r="BW31" s="83" t="str">
        <f>IF(BU31&lt;&gt;"",IF($G31="3",IF(AT31&lt;&gt;"",IF(AND(BU31&lt;=10,AT31&gt;=$BT$92),HLOOKUP(BU31,Points_Table_Modified,IF(BY31&gt;=6,8,BY31+2),FALSE),0),""),IF(AT31&lt;&gt;"",IF(AND(BU31&lt;=10,AT31&gt;=$BT$92),HLOOKUP(BU31,Points_Table,IF(BY31&gt;=6,8,BY31+2),FALSE),0),"")),"")</f>
        <v/>
      </c>
      <c r="BX31" s="86" t="str">
        <f>IF(BV31&lt;&gt;"",AVERAGE(IF(AND($G31="3",BV31&lt;&gt;""),HLOOKUP(BV31,Points_Table_Modified,IF(BY31&gt;=6,8,BY31+2),FALSE),IF(BV31&lt;&gt;"",HLOOKUP(BV31,Points_Table,IF(BY31&gt;=6,8,BY31+2),FALSE),"")),BW31),BW31)</f>
        <v/>
      </c>
      <c r="BY31" s="87">
        <f>VLOOKUP($G31,Entries_D_Event,5,FALSE)</f>
        <v>12</v>
      </c>
      <c r="BZ31" s="83" t="str">
        <f>CONCATENATE(BU31,BP31,BK31,BF31,BA31,AV31)</f>
        <v>11</v>
      </c>
      <c r="CA31" s="156">
        <f>IF(BZ31&lt;&gt;"",IF(AND($G31="3",AT31&lt;&gt;""),10,IF(AT31&lt;&gt;"",5,"")),"")</f>
        <v>10</v>
      </c>
      <c r="CB31" s="156">
        <f>_xlfn.NUMBERVALUE(IF(BZ31&lt;&gt;"",CONCATENATE(BX31,BS31,BN31,BI31,BD31,AY31),""))</f>
        <v>0</v>
      </c>
      <c r="CC31" s="56">
        <f>IFERROR(CA31+CB31,0)</f>
        <v>10</v>
      </c>
      <c r="CD31" s="157">
        <v>245</v>
      </c>
      <c r="CE31" s="84" t="str">
        <f>IF(AND($G31="1",CD31&lt;&gt;""),CD31,"")</f>
        <v/>
      </c>
      <c r="CF31" s="83" t="str">
        <f>IF(AND(CD31&lt;&gt;"",$G31="1"),_xlfn.RANK.EQ(CD31,$CE$6:$CE$89),"")</f>
        <v/>
      </c>
      <c r="CG31" s="83" t="str">
        <f>IF(IF(CF31&lt;&gt;"",IF(MAX(COUNTIF($CF$6:$CF$89,$CF$6:$CF$89))&gt;1,"x",""),"")&lt;&gt;"",CF31+1,"")</f>
        <v/>
      </c>
      <c r="CH31" s="83" t="str">
        <f>IF(CF31&lt;&gt;"",IF($G31="3",IF(CD31&lt;&gt;"",IF(AND(CF31&lt;=10,CD31&gt;=$CE$92),HLOOKUP(CF31,Points_Table_Modified,IF(DI31&gt;=6,8,DI31+2),FALSE),0),""),IF(CD31&lt;&gt;"",IF(AND(CF31&lt;=10,CD31&gt;=$CE$92),HLOOKUP(CF31,Points_Table,IF(DI31&gt;=6,8,DI31+2),FALSE),0),"")),"")</f>
        <v/>
      </c>
      <c r="CI31" s="86" t="str">
        <f>IF(CG31&lt;&gt;"",AVERAGE(IF(AND($G31="3",CG31&lt;&gt;""),HLOOKUP(CG31,Points_Table_Modified,IF(DI31&gt;=6,8,DI31+2),FALSE),IF(CG31&lt;&gt;"",HLOOKUP(CG31,Points_Table,IF(DI31&gt;=6,8,DI31+2),FALSE),"")),CH31),CH31)</f>
        <v/>
      </c>
      <c r="CJ31" s="85" t="str">
        <f>IF(AND($G31="2",CD31&lt;&gt;""),CD31,"")</f>
        <v/>
      </c>
      <c r="CK31" s="83" t="str">
        <f>IF(AND(CD31&lt;&gt;"",$G31="2"),_xlfn.RANK.EQ(CD31,$CJ$6:$CJ$89),"")</f>
        <v/>
      </c>
      <c r="CL31" s="83" t="str">
        <f>IF(IF(CK31&lt;&gt;"",IF(MAX(COUNTIF($CK$6:$CK$89,$CK$6:$CK$89))&gt;1,"x",""),"")&lt;&gt;"",CK31+1,"")</f>
        <v/>
      </c>
      <c r="CM31" s="84" t="str">
        <f>IF(CK31&lt;&gt;"",IF($G31="3",IF(CD31&lt;&gt;"",IF(AND(CK31&lt;=10,CD31&gt;=$CJ$92),HLOOKUP(CK31,Points_Table_Modified,IF(DI31&gt;=6,8,DI31+2),FALSE),0),""),IF(CD31&lt;&gt;"",IF(AND(CK31&lt;=10,CD31&gt;=$CJ$92),HLOOKUP(CK31,Points_Table,IF(DI31&gt;=6,8,DI31+2),FALSE),0),"")),"")</f>
        <v/>
      </c>
      <c r="CN31" s="86" t="str">
        <f>IF(CL31&lt;&gt;"",AVERAGE(IF(AND($G31="3",CL31&lt;&gt;""),HLOOKUP(CL31,Points_Table_Modified,IF(DI31&gt;=6,8,DI31+2),FALSE),IF(CL31&lt;&gt;"",HLOOKUP(CL31,Points_Table,IF(DI31&gt;=6,8,DI31+2),FALSE),"")),CM31),CM31)</f>
        <v/>
      </c>
      <c r="CO31" s="85">
        <f>IF(AND($G31="3",CD31&lt;&gt;""),CD31,"")</f>
        <v>245</v>
      </c>
      <c r="CP31" s="83">
        <f>IF(AND(CD31&lt;&gt;"",$G31="3"),_xlfn.RANK.EQ(CD31,$CO$6:$CO$89),"")</f>
        <v>7</v>
      </c>
      <c r="CQ31" s="83" t="str">
        <f>IF(IF(CP31&lt;&gt;"",IF(MAX(COUNTIF($CP31:$CP$89,$CP$6:$CP$89))&gt;1,"x",""),"")&lt;&gt;"",CP31+1,"")</f>
        <v/>
      </c>
      <c r="CR31" s="83">
        <f>IF(CP31&lt;&gt;"",IF($G31="3",IF(CD31&lt;&gt;"",IF(AND(CP31&lt;=20,CD31&gt;=$CO$92),HLOOKUP(CP31,Points_Table_Modified,IF(DI31&gt;=6,8,DI31+2),FALSE),0),""),IF(CD31&lt;&gt;"",IF(AND(CP31&lt;=10,CD31&gt;=$CO$92),HLOOKUP(CP31,Points_Table,IF(DI31&gt;=6,8,DI31+2),FALSE),0),"")),"")</f>
        <v>24</v>
      </c>
      <c r="CS31" s="86">
        <f>IF(CQ31&lt;&gt;"",AVERAGE(IF(AND($G31="3",CQ31&lt;&gt;""),HLOOKUP(CQ31,Points_Table_Modified,IF(DI31&gt;=6,8,DI31+2),FALSE),IF(CQ31&lt;&gt;"",HLOOKUP(CQ31,Points_Table,IF(DI31&gt;=6,8,DI31+2),FALSE),"")),CR31),CR31)</f>
        <v>24</v>
      </c>
      <c r="CT31" s="85" t="str">
        <f>IF(AND($G31="4",CD31&lt;&gt;""),CD31,"")</f>
        <v/>
      </c>
      <c r="CU31" s="83" t="str">
        <f>IF(AND(CD31&lt;&gt;"",G31="4"),_xlfn.RANK.EQ(CD31,$CT$6:$CT$89),"")</f>
        <v/>
      </c>
      <c r="CV31" s="83" t="str">
        <f>IF(IF(CU31&lt;&gt;"",IF(MAX(COUNTIF($CU$6:$CU$89,$CU$6:$CU$89))&gt;1,"x",""),"")&lt;&gt;"",CU31+1,"")</f>
        <v/>
      </c>
      <c r="CW31" s="83" t="str">
        <f>IF(CU31&lt;&gt;"",IF($G31="3",IF(CD31&lt;&gt;"",IF(AND(CU31&lt;=10,CD31&gt;=$CT$92),HLOOKUP(CU31,Points_Table_Modified,IF(DI31&gt;=6,8,DI31+2),FALSE),0),""),IF(CD31&lt;&gt;"",IF(AND(CU31&lt;=10,CD31&gt;=$CT$92),HLOOKUP(CU31,Points_Table,IF(DI31&gt;=6,8,DI31+2),FALSE),0),"")),"")</f>
        <v/>
      </c>
      <c r="CX31" s="86" t="str">
        <f>IF(CV31&lt;&gt;"",AVERAGE(IF(AND($G31="3",CV31&lt;&gt;""),HLOOKUP(CV31,Points_Table_Modified,IF(DI31&gt;=6,8,DI31+2),FALSE),IF(CV31&lt;&gt;"",HLOOKUP(CV31,Points_Table,IF(DI31&gt;=6,8,DI31+2),FALSE),"")),CW31),CW31)</f>
        <v/>
      </c>
      <c r="CY31" s="85" t="str">
        <f>IF(AND($G31="5",CD31&lt;&gt;""),CD31,"")</f>
        <v/>
      </c>
      <c r="CZ31" s="83" t="str">
        <f>IF(AND(CD31&lt;&gt;"",$G31="5"),_xlfn.RANK.EQ(CD31,$CY$6:$CY$89),"")</f>
        <v/>
      </c>
      <c r="DA31" s="83" t="str">
        <f>IF(IF(CZ31&lt;&gt;"",IF(MAX(COUNTIF($CZ$6:$CZ$89,$CZ$6:$CZ$89))&gt;1,"x",""),"")&lt;&gt;"",CZ31+1,"")</f>
        <v/>
      </c>
      <c r="DB31" s="83" t="str">
        <f>IF(CZ31&lt;&gt;"",IF($G31="3",IF(CD31&lt;&gt;"",IF(AND(CZ31&lt;=10,CD31&gt;=$CY$92),HLOOKUP(CZ31,Points_Table_Modified,IF(DI31&gt;=6,8,DI31+2),FALSE),0),""),IF(CD31&lt;&gt;"",IF(AND(CZ31&lt;=10,CD31&gt;=$CY$92),HLOOKUP(CZ31,Points_Table,IF(DI31&gt;=6,8,DI31+2),FALSE),0),"")),"")</f>
        <v/>
      </c>
      <c r="DC31" s="86" t="str">
        <f>IF(DA31&lt;&gt;"",AVERAGE(IF(AND($G31="3",DA31&lt;&gt;""),HLOOKUP(DA31,Points_Table_Modified,IF(DI31&gt;=6,8,DI31+2),FALSE),IF(DA31&lt;&gt;"",HLOOKUP(DA31,Points_Table,IF(DI31&gt;=6,8,DI31+2),FALSE),"")),DB31),DB31)</f>
        <v/>
      </c>
      <c r="DD31" s="85" t="str">
        <f>IF(AND($G31="6",CD31&lt;&gt;""),CD31,"")</f>
        <v/>
      </c>
      <c r="DE31" s="83" t="str">
        <f>IF(AND(CD31&lt;&gt;"",$G31="6"),_xlfn.RANK.EQ(CD31,$DD$6:$DD$89),"")</f>
        <v/>
      </c>
      <c r="DF31" s="83" t="str">
        <f>IF(IF(DE31&lt;&gt;"",IF(MAX(COUNTIF($DE$6:$DE$89,$DE$6:$DE$89))&gt;1,"x",""),"")&lt;&gt;"",DE31+1,"")</f>
        <v/>
      </c>
      <c r="DG31" s="83" t="str">
        <f>IF(DE31&lt;&gt;"",IF($G31="3",IF(CD31&lt;&gt;"",IF(AND(DE31&lt;=10,CD31&gt;=$DD$92),HLOOKUP(DE31,Points_Table_Modified,IF(DI31&gt;=6,8,DI31+2),FALSE),0),""),IF(CD31&lt;&gt;"",IF(AND(DE31&lt;=10,CD31&gt;=$DD$92),HLOOKUP(DE31,Points_Table,IF(DI31&gt;=6,8,DI31+2),FALSE),0),"")),"")</f>
        <v/>
      </c>
      <c r="DH31" s="86" t="str">
        <f>IF(DF31&lt;&gt;"",AVERAGE(IF(AND($G31="3",DF31&lt;&gt;""),HLOOKUP(DF31,Points_Table_Modified,IF(DI31&gt;=6,8,DI31+2),FALSE),IF(DF31&lt;&gt;"",HLOOKUP(DF31,Points_Table,IF(DI31&gt;=6,8,DI31+2),FALSE),"")),DG31),DG31)</f>
        <v/>
      </c>
      <c r="DI31" s="87">
        <f>VLOOKUP($G31,Entries_D_Event,6,FALSE)</f>
        <v>12</v>
      </c>
      <c r="DJ31" s="83" t="str">
        <f>CONCATENATE(DE31,CZ31,CU31,CP31,CK31,CF31)</f>
        <v>7</v>
      </c>
      <c r="DK31" s="83">
        <f>IF(DJ31&lt;&gt;"",IF(AND($G31="3",CD31&lt;&gt;""),10,IF(CD31&lt;&gt;"",5,"")),"")</f>
        <v>10</v>
      </c>
      <c r="DL31" s="156">
        <f>_xlfn.NUMBERVALUE(IF(DJ31&lt;&gt;"",CONCATENATE(DH31,DC31,CX31,CS31,CN31,CI31),""))</f>
        <v>24</v>
      </c>
      <c r="DM31" s="56">
        <f>IFERROR(DK31+DL31,0)</f>
        <v>34</v>
      </c>
      <c r="DN31" s="157"/>
      <c r="DO31" s="83" t="str">
        <f>IF(AND($G31="1",DN31&lt;&gt;""),DN31,"")</f>
        <v/>
      </c>
      <c r="DP31" s="83" t="str">
        <f>IF(AND(DN31&lt;&gt;"",$G31="1"),_xlfn.RANK.EQ(DN31,$DO$6:$DO$89),"")</f>
        <v/>
      </c>
      <c r="DQ31" s="83" t="str">
        <f>IF(IF(DP31&lt;&gt;"",IF(MAX(COUNTIF($DP$6:$DP$89,$DP$6:$DP$89))&gt;1,"x",""),"")&lt;&gt;"",DP31+1,"")</f>
        <v/>
      </c>
      <c r="DR31" s="83" t="str">
        <f>IF(DP31&lt;&gt;"",IF($G31="3",IF(DN31&lt;&gt;"",IF(AND(DP31&lt;=10,DN31&gt;=$DO$92),HLOOKUP(DP31,Points_Table_Modified,IF(ES31&gt;=6,8,ES31+2),FALSE),0),""),IF(DN31&lt;&gt;"",IF(AND(DP31&lt;=10,DN31&gt;=$DO$92),HLOOKUP(DP31,Points_Table,IF(ES31&gt;=6,8,ES31+2),FALSE),0),"")),"")</f>
        <v/>
      </c>
      <c r="DS31" s="86" t="str">
        <f>IF(DQ31&lt;&gt;"",AVERAGE(IF(AND($G31="3",DQ31&lt;&gt;""),HLOOKUP(DQ31,Points_Table_Modified,IF(ES31&gt;=6,8,ES31+2),FALSE),IF(DQ31&lt;&gt;"",HLOOKUP(DQ31,Points_Table,IF(ES31&gt;=6,8,ES31+2),FALSE),"")),DR31),DR31)</f>
        <v/>
      </c>
      <c r="DT31" s="85" t="str">
        <f>IF(AND($G31="2",DN31&lt;&gt;""),DN31,"")</f>
        <v/>
      </c>
      <c r="DU31" s="83" t="str">
        <f>IF(AND(DN31&lt;&gt;"",$G31="2"),_xlfn.RANK.EQ(DN31,$DT$6:$DT$89),"")</f>
        <v/>
      </c>
      <c r="DV31" s="83" t="str">
        <f>IF(IF(DU31&lt;&gt;"",IF(MAX(COUNTIF($DU$6:$DU$89,$DU$6:$DU$89))&gt;1,"x",""),"")&lt;&gt;"",DU31+1,"")</f>
        <v/>
      </c>
      <c r="DW31" s="84" t="str">
        <f>IF(DU31&lt;&gt;"",IF($G31="3",IF(DN31&lt;&gt;"",IF(AND(DU31&lt;=10,DN31&gt;=$DT$92),HLOOKUP(DU31,Points_Table_Modified,IF(ES31&gt;=6,8,ES31+2),FALSE),0),""),IF(DN31&lt;&gt;"",IF(AND(DU31&lt;=10,DN31&gt;=$DT$92),HLOOKUP(DU31,Points_Table,IF(ES31&gt;=6,8,ES31+2),FALSE),0),"")),"")</f>
        <v/>
      </c>
      <c r="DX31" s="86" t="str">
        <f>IF(DV31&lt;&gt;"",AVERAGE(IF(AND($G31="3",DV31&lt;&gt;""),HLOOKUP(DV31,Points_Table_Modified,IF(ES31&gt;=6,8,ES31+2),FALSE),IF(DV31&lt;&gt;"",HLOOKUP(DV31,Points_Table,IF(ES31&gt;=6,8,ES31+2),FALSE),"")),DW31),DW31)</f>
        <v/>
      </c>
      <c r="DY31" s="85" t="str">
        <f>IF(AND($G31="3",DN31&lt;&gt;""),DN31,"")</f>
        <v/>
      </c>
      <c r="DZ31" s="83" t="str">
        <f>IF(AND(DN31&lt;&gt;"",$G31="3"),_xlfn.RANK.EQ(DN31,$DY$6:$DY$89),"")</f>
        <v/>
      </c>
      <c r="EA31" s="83" t="str">
        <f>IF(IF(DZ31&lt;&gt;"",IF(MAX(COUNTIF($DZ$6:$DZ$89,$DZ$6:$DZ$89))&gt;1,"x",""),"")&lt;&gt;"",DZ31+1,"")</f>
        <v/>
      </c>
      <c r="EB31" s="83" t="str">
        <f>IF(DZ31&lt;&gt;"",IF($G31="3",IF(DN31&lt;&gt;"",IF(AND(DZ31&lt;=20,DN31&gt;=$DY$92),HLOOKUP(DZ31,Points_Table_Modified,IF(ES31&gt;=6,8,ES31+2),FALSE),0),""),IF(DN31&lt;&gt;"",IF(AND(DZ31&lt;=10,DN31&gt;=$DY$92),HLOOKUP(DZ31,Points_Table,IF(ES31&gt;=6,8,ES31+2),FALSE),0),"")),"")</f>
        <v/>
      </c>
      <c r="EC31" s="86" t="str">
        <f>IF(EA31&lt;&gt;"",AVERAGE(IF(AND($G31="3",EA31&lt;&gt;""),HLOOKUP(EA31,Points_Table_Modified,IF(ES31&gt;=6,8,ES31+2),FALSE),IF(EA31&lt;&gt;"",HLOOKUP(EA31,Points_Table,IF(ES31&gt;=6,8,ES31+2),FALSE),"")),EB31),EB31)</f>
        <v/>
      </c>
      <c r="ED31" s="85" t="str">
        <f>IF(AND($G31="4",DN31&lt;&gt;""),DN31,"")</f>
        <v/>
      </c>
      <c r="EE31" s="83" t="str">
        <f>IF(AND(DN31&lt;&gt;"",G31="4"),_xlfn.RANK.EQ(DN31,$ED$6:$ED$89),"")</f>
        <v/>
      </c>
      <c r="EF31" s="83" t="str">
        <f>IF(IF(EE31&lt;&gt;"",IF(MAX(COUNTIF($EE$6:$EE$89,$EE$6:$EE$89))&gt;1,"x",""),"")&lt;&gt;"",EE31+1,"")</f>
        <v/>
      </c>
      <c r="EG31" s="83" t="str">
        <f>IF(EE31&lt;&gt;"",IF($G31="3",IF(DN31&lt;&gt;"",IF(AND(EE31&lt;=10,DN31&gt;=$ED$92),HLOOKUP(EE31,Points_Table_Modified,IF(ES31&gt;=6,8,ES31+2),FALSE),0),""),IF(DN31&lt;&gt;"",IF(AND(EE31&lt;=10,DN31&gt;=$ED$92),HLOOKUP(EE31,Points_Table,IF(ES31&gt;=6,8,ES31+2),FALSE),0),"")),"")</f>
        <v/>
      </c>
      <c r="EH31" s="86" t="str">
        <f>IF(EF31&lt;&gt;"",AVERAGE(IF(AND($G31="3",EF31&lt;&gt;""),HLOOKUP(EF31,Points_Table_Modified,IF(ES31&gt;=6,8,ES31+2),FALSE),IF(EF31&lt;&gt;"",HLOOKUP(EF31,Points_Table,IF(ES31&gt;=6,8,ES31+2),FALSE),"")),EG31),EG31)</f>
        <v/>
      </c>
      <c r="EI31" s="85" t="str">
        <f>IF(AND($G31="5",DN31&lt;&gt;""),DN31,"")</f>
        <v/>
      </c>
      <c r="EJ31" s="83" t="str">
        <f>IF(AND(DN31&lt;&gt;"",$G31="5"),_xlfn.RANK.EQ(DN31,$EI$6:$EI$89),"")</f>
        <v/>
      </c>
      <c r="EK31" s="83" t="str">
        <f>IF(IF(EJ31&lt;&gt;"",IF(MAX(COUNTIF($EJ$6:$EJ$89,$EJ$6:$EJ$89))&gt;1,"x",""),"")&lt;&gt;"",EJ31+1,"")</f>
        <v/>
      </c>
      <c r="EL31" s="83" t="str">
        <f>IF(EJ31&lt;&gt;"",IF($G31="3",IF(DN31&lt;&gt;"",IF(AND(EJ31&lt;=10,DN31&gt;=$EI$92),HLOOKUP(EJ31,Points_Table_Modified,IF(ES31&gt;=6,8,ES31+2),FALSE),0),""),IF(DN31&lt;&gt;"",IF(AND(EJ31&lt;=10,DN31&gt;=$EI$92),HLOOKUP(EJ31,Points_Table,IF(ES31&gt;=6,8,ES31+2),FALSE),0),"")),"")</f>
        <v/>
      </c>
      <c r="EM31" s="86" t="str">
        <f>IF(EK31&lt;&gt;"",AVERAGE(IF(AND($G31="3",EK31&lt;&gt;""),HLOOKUP(EK31,Points_Table_Modified,IF(ES31&gt;=6,8,ES31+2),FALSE),IF(EK31&lt;&gt;"",HLOOKUP(EK31,Points_Table,IF(ES31&gt;=6,8,ES31+2),FALSE),"")),EL31),EL31)</f>
        <v/>
      </c>
      <c r="EN31" s="85" t="str">
        <f>IF(AND($G31="6",DN31&lt;&gt;""),DN31,"")</f>
        <v/>
      </c>
      <c r="EO31" s="83" t="str">
        <f>IF(AND(DN31&lt;&gt;"",$G31="6"),_xlfn.RANK.EQ(DN31,$EN$6:$EN$89),"")</f>
        <v/>
      </c>
      <c r="EP31" s="83" t="str">
        <f>IF(IF(EO31&lt;&gt;"",IF(MAX(COUNTIF($EO$6:$EO$89,$EO$6:$EO$89))&gt;1,"x",""),"")&lt;&gt;"",EO31+1,"")</f>
        <v/>
      </c>
      <c r="EQ31" s="83" t="str">
        <f>IF(EO31&lt;&gt;"",IF($G31="3",IF(DN31&lt;&gt;"",IF(AND(EO31&lt;=10,DN31&gt;=$EN$92),HLOOKUP(EO31,Points_Table_Modified,IF(ES31&gt;=6,8,ES31+2),FALSE),0),""),IF(DN31&lt;&gt;"",IF(AND(EO31&lt;=10,DN31&gt;=$EN$92),HLOOKUP(EO31,Points_Table,IF(ES31&gt;=6,8,ES31+2),FALSE),0),"")),"")</f>
        <v/>
      </c>
      <c r="ER31" s="86" t="str">
        <f>IF(EP31&lt;&gt;"",AVERAGE(IF(AND($G31="3",EP31&lt;&gt;""),HLOOKUP(EP31,Points_Table_Modified,IF(ES31&gt;=6,8,ES31+2),FALSE),IF(EP31&lt;&gt;"",HLOOKUP(EP31,Points_Table,IF(ES31&gt;=6,8,ES31+2),FALSE),"")),EQ31),EQ31)</f>
        <v/>
      </c>
      <c r="ES31" s="89">
        <f>VLOOKUP($G31,Entries_D_Event,7,FALSE)</f>
        <v>9</v>
      </c>
      <c r="ET31" s="83" t="str">
        <f>CONCATENATE(EO31,EJ31,EE31,DZ31,DU31,DP31)</f>
        <v/>
      </c>
      <c r="EU31" s="156" t="str">
        <f>IF(ET31&lt;&gt;"",IF(AND($G31="3",DN31&lt;&gt;""),10,IF(DN31&lt;&gt;"",5,"")),"")</f>
        <v/>
      </c>
      <c r="EV31" s="118">
        <f>_xlfn.NUMBERVALUE(IF(ET31&lt;&gt;"",CONCATENATE(ER31,EM31,EH31,EC31,DX31,DS31),""))</f>
        <v>0</v>
      </c>
      <c r="EW31" s="56">
        <f>IFERROR(EU31+EV31,0)</f>
        <v>0</v>
      </c>
      <c r="EX31" s="157"/>
      <c r="EY31" s="83" t="str">
        <f>IF(AND($G31="1",EX31&lt;&gt;""),EX31,"")</f>
        <v/>
      </c>
      <c r="EZ31" s="83" t="str">
        <f>IF(AND(EX31&lt;&gt;"",$G31="1"),_xlfn.RANK.EQ(EX31,$EY$6:$EY$89),"")</f>
        <v/>
      </c>
      <c r="FA31" s="83" t="str">
        <f>IF(IF(EZ31&lt;&gt;"",IF(MAX(COUNTIF($EZ$6:$EZ$89,$EZ$6:$EZ$89))&gt;1,"x",""),"")&lt;&gt;"",EZ31+1,"")</f>
        <v/>
      </c>
      <c r="FB31" s="83" t="str">
        <f>IF(EZ31&lt;&gt;"",IF($G31="3",IF(EX31&lt;&gt;"",IF(AND(EZ31&lt;=10,EX31&gt;=$EY$92),HLOOKUP(EZ31,Points_Table_Modified,IF(GC31&gt;=6,8,GC31+2),FALSE),0),""),IF(EX31&lt;&gt;"",IF(AND(EZ31&lt;=10,EX31&gt;=$EY$92),HLOOKUP(EZ31,Points_Table,IF(GC31&gt;=6,8,GC31+2),FALSE),0),"")),"")</f>
        <v/>
      </c>
      <c r="FC31" s="158" t="str">
        <f>IF(FB31&gt;0,IF(FA31&lt;&gt;"",AVERAGE(IF(AND($G31="3",FA31&lt;&gt;""),HLOOKUP(FA31,Points_Table_Modified,IF(GC31&gt;=6,8,GC31+2),FALSE),IF(FA31&lt;&gt;"",HLOOKUP(FA31,Points_Table,IF(GC31&gt;=6,8,GC31+2),FALSE),"")),FB31),FB31),0)</f>
        <v/>
      </c>
      <c r="FD31" s="85" t="str">
        <f>IF(AND($G31="2",EX31&lt;&gt;""),EX31,"")</f>
        <v/>
      </c>
      <c r="FE31" s="83" t="str">
        <f>IF(AND(EX31&lt;&gt;"",$G31="2"),_xlfn.RANK.EQ(EX31,$FD$6:$FD$89),"")</f>
        <v/>
      </c>
      <c r="FF31" s="83" t="str">
        <f>IF(IF(FE31&lt;&gt;"",IF(MAX(COUNTIF($FE$6:$FE$89,$FE$6:$FE$89))&gt;1,"x",""),"")&lt;&gt;"",FE31+1,"")</f>
        <v/>
      </c>
      <c r="FG31" s="84" t="str">
        <f>IF(FE31&lt;&gt;"",IF($G31="3",IF(EX31&lt;&gt;"",IF(AND(FE31&lt;=10,EX31&gt;=$FD$92),HLOOKUP(FE31,Points_Table_Modified,IF(GC31&gt;=6,8,GC31+2),FALSE),0),""),IF(EX31&lt;&gt;"",IF(AND(FE31&lt;=10,EX31&gt;=$FD$92),HLOOKUP(FE31,Points_Table,IF(GC31&gt;=6,8,GC31+2),FALSE),0),"")),"")</f>
        <v/>
      </c>
      <c r="FH31" s="158" t="str">
        <f>IF(FG31&gt;0,IF(FF31&lt;&gt;"",AVERAGE(IF(AND($G31="3",FF31&lt;&gt;""),HLOOKUP(FF31,Points_Table_Modified,IF(GC31&gt;=6,8,GC31+2),FALSE),IF(FF31&lt;&gt;"",HLOOKUP(FF31,Points_Table,IF(GC31&gt;=6,8,GC31+2),FALSE),"")),FG31),FG31),0)</f>
        <v/>
      </c>
      <c r="FI31" s="85" t="str">
        <f>IF(AND($G31="3",EX31&lt;&gt;""),EX31,"")</f>
        <v/>
      </c>
      <c r="FJ31" s="83" t="str">
        <f>IF(AND(EX31&lt;&gt;"",$G31="3"),_xlfn.RANK.EQ(EX31,$FI$6:$FI$89),"")</f>
        <v/>
      </c>
      <c r="FK31" s="83" t="str">
        <f>IF(IF(FJ31&lt;&gt;"",IF(MAX(COUNTIF($FJ$6:$FJ$89,$FJ$6:$FJ$89))&gt;1,"x",""),"")&lt;&gt;"",FJ31+1,"")</f>
        <v/>
      </c>
      <c r="FL31" s="83" t="str">
        <f>IF(FJ31&lt;&gt;"",IF($G31="3",IF(EX31&lt;&gt;"",IF(AND(FJ31&lt;=20,EX31&gt;=$FI$92),HLOOKUP(FJ31,Points_Table_Modified,IF(GC31&gt;=6,8,GC31+2),FALSE),0),""),IF(EX31&lt;&gt;"",IF(AND(FJ31&lt;=10,EX31&gt;=$FI$92),HLOOKUP(FJ31,Points_Table,IF(GC31&gt;=6,8,GC31+2),FALSE),0),"")),"")</f>
        <v/>
      </c>
      <c r="FM31" s="158" t="str">
        <f>IF(FL31&gt;0,IF(FK31&lt;&gt;"",AVERAGE(IF(AND($G31="3",FK31&lt;&gt;""),HLOOKUP(FK31,Points_Table_Modified,IF(GC31&gt;=6,8,GC31+2),FALSE),IF(FK31&lt;&gt;"",HLOOKUP(FK31,Points_Table,IF(GC31&gt;=6,8,GC31+2),FALSE),"")),FL31),FL31),0)</f>
        <v/>
      </c>
      <c r="FN31" s="85" t="str">
        <f>IF(AND($G31="4",EX31&lt;&gt;""),EX31,"")</f>
        <v/>
      </c>
      <c r="FO31" s="83" t="str">
        <f>IF(AND(EX31&lt;&gt;"",G31="4"),_xlfn.RANK.EQ(EX31,$FN$6:$FN$89),"")</f>
        <v/>
      </c>
      <c r="FP31" s="83" t="str">
        <f>IF(IF(FO31&lt;&gt;"",IF(MAX(COUNTIF($FO$6:$FO$89,$FO$6:$FO$89))&gt;1,"x",""),"")&lt;&gt;"",FO31+1,"")</f>
        <v/>
      </c>
      <c r="FQ31" s="83" t="str">
        <f>IF(FO31&lt;&gt;"",IF($G31="3",IF(EX31&lt;&gt;"",IF(AND(FO31&lt;=10,EX31&gt;=$FN$92),HLOOKUP(FO31,Points_Table_Modified,IF(GC31&gt;=6,8,GC31+2),FALSE),0),""),IF(EX31&lt;&gt;"",IF(AND(FO31&lt;=10,EX31&gt;=$FN$92),HLOOKUP(FO31,Points_Table,IF(GC31&gt;=6,8,GC31+2),FALSE),0),"")),"")</f>
        <v/>
      </c>
      <c r="FR31" s="158" t="str">
        <f>IF(FQ31&gt;0,IF(FP31&lt;&gt;"",AVERAGE(IF(AND($G31="3",FP31&lt;&gt;""),HLOOKUP(FP31,Points_Table_Modified,IF(GC31&gt;=6,8,GC31+2),FALSE),IF(FP31&lt;&gt;"",HLOOKUP(FP31,Points_Table,IF(GC31&gt;=6,8,GC31+2),FALSE),"")),FQ31),FQ31),0)</f>
        <v/>
      </c>
      <c r="FS31" s="85" t="str">
        <f>IF(AND($G31="5",EX31&lt;&gt;""),EX31,"")</f>
        <v/>
      </c>
      <c r="FT31" s="83" t="str">
        <f>IF(AND(EX31&lt;&gt;"",$G31="5"),_xlfn.RANK.EQ(EX31,$FS$6:$FS$89),"")</f>
        <v/>
      </c>
      <c r="FU31" s="83" t="str">
        <f>IF(IF(FT31&lt;&gt;"",IF(MAX(COUNTIF($FT$6:$FT$89,$FT$6:$FT$89))&gt;1,"x",""),"")&lt;&gt;"",FT31+1,"")</f>
        <v/>
      </c>
      <c r="FV31" s="83" t="str">
        <f>IF(FT31&lt;&gt;"",IF($G31="3",IF(EX31&lt;&gt;"",IF(AND(FT31&lt;=10,EX31&gt;=$FS$92),HLOOKUP(FT31,Points_Table_Modified,IF(GC31&gt;=6,8,GC31+2),FALSE),0),""),IF(EX31&lt;&gt;"",IF(AND(FT31&lt;=10,EX31&gt;=$FS$92),HLOOKUP(FT31,Points_Table,IF(GC31&gt;=6,8,GC31+2),FALSE),0),"")),"")</f>
        <v/>
      </c>
      <c r="FW31" s="158" t="str">
        <f>IF(FV31&gt;0,IF(FU31&lt;&gt;"",AVERAGE(IF(AND($G31="3",FU31&lt;&gt;""),HLOOKUP(FU31,Points_Table_Modified,IF(GC31&gt;=6,8,GC31+2),FALSE),IF(FU31&lt;&gt;"",HLOOKUP(FU31,Points_Table,IF(GC31&gt;=6,8,GC31+2),FALSE),"")),FV31),FV31),0)</f>
        <v/>
      </c>
      <c r="FX31" s="85" t="str">
        <f>IF(AND($G31="6",EX31&lt;&gt;""),EX31,"")</f>
        <v/>
      </c>
      <c r="FY31" s="83" t="str">
        <f>IF(AND(EX31&lt;&gt;"",$G31="6"),_xlfn.RANK.EQ(EX31,$FX$6:$FX$89),"")</f>
        <v/>
      </c>
      <c r="FZ31" s="83" t="str">
        <f>IF(IF(FY31&lt;&gt;"",IF(MAX(COUNTIF($FY$6:$FY$89,$FY$6:$FY$89))&gt;1,"x",""),"")&lt;&gt;"",FY31+1,"")</f>
        <v/>
      </c>
      <c r="GA31" s="83" t="str">
        <f>IF(FY31&lt;&gt;"",IF($G31="3",IF(EX31&lt;&gt;"",IF(AND(FY31&lt;=10,EX31&gt;=$FX$92),HLOOKUP(FY31,Points_Table_Modified,IF(GC31&gt;=6,8,GC31+2),FALSE),0),""),IF(EX31&lt;&gt;"",IF(AND(FY31&lt;=10,EX31&gt;=$FX$92),HLOOKUP(FY31,Points_Table,IF(GC31&gt;=6,8,GC31+2),FALSE),0),"")),"")</f>
        <v/>
      </c>
      <c r="GB31" s="158" t="str">
        <f>IF(GA31&gt;0,IF(FZ31&lt;&gt;"",AVERAGE(IF(AND($G31="3",FZ31&lt;&gt;""),HLOOKUP(FZ31,Points_Table_Modified,IF(GC31&gt;=6,8,GC31+2),FALSE),IF(FZ31&lt;&gt;"",HLOOKUP(FZ31,Points_Table,IF(GC31&gt;=6,8,GC31+2),FALSE),"")),GA31),GA31),0)</f>
        <v/>
      </c>
      <c r="GC31" s="89">
        <f>VLOOKUP($G31,Entries_D_Event,8,FALSE)</f>
        <v>0</v>
      </c>
      <c r="GD31" s="83" t="str">
        <f>CONCATENATE(FY31,FT31,FO31,FJ31,FE31,EZ31)</f>
        <v/>
      </c>
      <c r="GE31" s="156" t="str">
        <f>IF(GD31&lt;&gt;"",IF(AND($G31="3",EX31&lt;&gt;""),10,IF(EX31&lt;&gt;"",5,"")),"")</f>
        <v/>
      </c>
      <c r="GF31" s="118">
        <f>_xlfn.NUMBERVALUE(IF(GD31&lt;&gt;"",CONCATENATE(GB31,FW31,FR31,FM31,FH31,FC31),""))</f>
        <v>0</v>
      </c>
      <c r="GG31" s="56">
        <f>IFERROR(GE31+GF31,0)</f>
        <v>0</v>
      </c>
      <c r="GH31" s="157"/>
      <c r="GI31" s="83" t="str">
        <f>IF(AND($G31="1",GH31&lt;&gt;""),GH31,"")</f>
        <v/>
      </c>
      <c r="GJ31" s="83" t="str">
        <f>IF(AND(GH31&lt;&gt;"",$G31="1"),_xlfn.RANK.EQ(GH31,$GI$6:$GI$89),"")</f>
        <v/>
      </c>
      <c r="GK31" s="83" t="str">
        <f>IF(IF(GJ31&lt;&gt;"",IF(MAX(COUNTIF($GJ$6:$GJ$89,$GJ$6:$GJ$89))&gt;1,"x",""),"")&lt;&gt;"",GJ31+1,"")</f>
        <v/>
      </c>
      <c r="GL31" s="83" t="str">
        <f>IF(GJ31&lt;&gt;"",IF($G31="3",IF(GH31&lt;&gt;"",IF(AND(GJ31&lt;=10,GH31&gt;=$GI$92),HLOOKUP(GJ31,Points_Table_Modified,IF(HM31&gt;=6,8,HM31+2),FALSE),0),""),IF(GH31&lt;&gt;"",IF(AND(GJ31&lt;=10,GH31&gt;=$GI$92),HLOOKUP(GJ31,Points_Table,IF(HM31&gt;=6,8,HM31+2),FALSE),0),"")),"")</f>
        <v/>
      </c>
      <c r="GM31" s="86" t="str">
        <f>IF(GK31&lt;&gt;"",AVERAGE(IF(AND($G31="3",GK31&lt;&gt;""),HLOOKUP(GK31,Points_Table_Modified,IF(HM31&gt;=6,8,HM31+2),FALSE),IF(GK31&lt;&gt;"",HLOOKUP(GK31,Points_Table,IF(HM31&gt;=6,8,HM31+2),FALSE),"")),GL31),GL31)</f>
        <v/>
      </c>
      <c r="GN31" s="85" t="str">
        <f>IF(AND($G31="2",GH31&lt;&gt;""),GH31,"")</f>
        <v/>
      </c>
      <c r="GO31" s="83" t="str">
        <f>IF(AND(GH31&lt;&gt;"",$G31="2"),_xlfn.RANK.EQ(GH31,$GN$6:$GN$89),"")</f>
        <v/>
      </c>
      <c r="GP31" s="83" t="str">
        <f>IF(IF(GO31&lt;&gt;"",IF(MAX(COUNTIF($GO$6:$GO$89,$GO$6:$GO$89))&gt;1,"x",""),"")&lt;&gt;"",GO31+1,"")</f>
        <v/>
      </c>
      <c r="GQ31" s="84" t="str">
        <f>IF(GO31&lt;&gt;"",IF($G31="3",IF(GH31&lt;&gt;"",IF(AND(GO31&lt;=10,GH31&gt;=$GN$92),HLOOKUP(GO31,Points_Table_Modified,IF(HM31&gt;=6,8,HM31+2),FALSE),0),""),IF(GH31&lt;&gt;"",IF(AND(GO31&lt;=10,GH31&gt;=$GN$92),HLOOKUP(GO31,Points_Table,IF(HM31&gt;=6,8,HM31+2),FALSE),0),"")),"")</f>
        <v/>
      </c>
      <c r="GR31" s="86" t="str">
        <f>IF(GP31&lt;&gt;"",AVERAGE(IF(AND($G31="3",GP31&lt;&gt;""),HLOOKUP(GP31,Points_Table_Modified,IF(HM31&gt;=6,8,HM31+2),FALSE),IF(GP31&lt;&gt;"",HLOOKUP(GP31,Points_Table,IF(HM31&gt;=6,8,HM31+2),FALSE),"")),GQ31),GQ31)</f>
        <v/>
      </c>
      <c r="GS31" s="85" t="str">
        <f>IF(AND($G31="3",GH31&lt;&gt;""),GH31,"")</f>
        <v/>
      </c>
      <c r="GT31" s="83" t="str">
        <f>IF(AND(GH31&lt;&gt;"",$G31="3"),_xlfn.RANK.EQ(GH31,$GS$6:$GS$89),"")</f>
        <v/>
      </c>
      <c r="GU31" s="83" t="str">
        <f>IF(IF(GT31&lt;&gt;"",IF(MAX(COUNTIF($GT$6:$GT$89,$GT$6:$GT$89))&gt;1,"x",""),"")&lt;&gt;"",GT31+1,"")</f>
        <v/>
      </c>
      <c r="GV31" s="83" t="str">
        <f>IF(GT31&lt;&gt;"",IF($G31="3",IF(GH31&lt;&gt;"",IF(AND(GT31&lt;=20,GH31&gt;=$GS$92),HLOOKUP(GT31,Points_Table_Modified,IF(HM31&gt;=6,8,HM31+2),FALSE),0),""),IF(GH31&lt;&gt;"",IF(AND(GT31&lt;=10,GH31&gt;=$GS$92),HLOOKUP(GT31,Points_Table,IF(HM31&gt;=6,8,HM31+2),FALSE),0),"")),"")</f>
        <v/>
      </c>
      <c r="GW31" s="86" t="str">
        <f>IF(GU31&lt;&gt;"",AVERAGE(IF(AND($G31="3",GU31&lt;&gt;""),HLOOKUP(GU31,Points_Table_Modified,IF(HM31&gt;=6,8,HM31+2),FALSE),IF(GU31&lt;&gt;"",HLOOKUP(GU31,Points_Table,IF(HM31&gt;=6,8,HM31+2),FALSE),"")),GV31),GV31)</f>
        <v/>
      </c>
      <c r="GX31" s="85" t="str">
        <f>IF(AND($G31="4",GH31&lt;&gt;""),GH31,"")</f>
        <v/>
      </c>
      <c r="GY31" s="83" t="str">
        <f>IF(AND($GH31&lt;&gt;"",G31="4"),_xlfn.RANK.EQ(GH31,$GX$6:$GX$89),"")</f>
        <v/>
      </c>
      <c r="GZ31" s="83" t="str">
        <f>IF(IF(GY31&lt;&gt;"",IF(MAX(COUNTIF($GY$6:$GY$89,$GY$6:$GY$89))&gt;1,"x",""),"")&lt;&gt;"",GY31+1,"")</f>
        <v/>
      </c>
      <c r="HA31" s="83" t="str">
        <f>IF(GY31&lt;&gt;"",IF($G31="3",IF(GH31&lt;&gt;"",IF(AND(GY31&lt;=10,GH31&gt;=$GX$92),HLOOKUP(GY31,Points_Table_Modified,IF(HM31&gt;=6,8,HM31+2),FALSE),0),""),IF(GH31&lt;&gt;"",IF(AND(GY31&lt;=10,GH31&gt;=$GX$92),HLOOKUP(GY31,Points_Table,IF(HM31&gt;=6,8,HM31+2),FALSE),0),"")),"")</f>
        <v/>
      </c>
      <c r="HB31" s="86" t="str">
        <f>IF(GZ31&lt;&gt;"",AVERAGE(IF(AND($G31="3",GZ31&lt;&gt;""),HLOOKUP(GZ31,Points_Table_Modified,IF(HM31&gt;=6,8,HM31+2),FALSE),IF(GZ31&lt;&gt;"",HLOOKUP(GZ31,Points_Table,IF(HM31&gt;=6,8,HM31+2),FALSE),"")),HA31),HA31)</f>
        <v/>
      </c>
      <c r="HC31" s="85" t="str">
        <f>IF(AND($G31="5",GH31&lt;&gt;""),GH31,"")</f>
        <v/>
      </c>
      <c r="HD31" s="83" t="str">
        <f>IF(AND(GH31&lt;&gt;"",$G31="5"),_xlfn.RANK.EQ(GH31,$HC$6:$HC$89),"")</f>
        <v/>
      </c>
      <c r="HE31" s="83" t="str">
        <f>IF(IF(HD31&lt;&gt;"",IF(MAX(COUNTIF($HD$6:$HD$89,$HD$6:$HD$89))&gt;1,"x",""),"")&lt;&gt;"",HD31+1,"")</f>
        <v/>
      </c>
      <c r="HF31" s="83" t="str">
        <f>IF(HD31&lt;&gt;"",IF($G31="3",IF(GH31&lt;&gt;"",IF(AND(HD31&lt;=10,GH31&gt;=$HC$92),HLOOKUP(HD31,Points_Table_Modified,IF(HM31&gt;=6,8,HM31+2),FALSE),0),""),IF(GH31&lt;&gt;"",IF(AND(HD31&lt;=10,GH31&gt;=$HC$92),HLOOKUP(HD31,Points_Table,IF(HM31&gt;=6,8,HM31+2),FALSE),0),"")),"")</f>
        <v/>
      </c>
      <c r="HG31" s="86" t="str">
        <f>IF(HE31&lt;&gt;"",AVERAGE(IF(AND($G31="3",HE31&lt;&gt;""),HLOOKUP(HE31,Points_Table_Modified,IF(HM31&gt;=6,8,HM31+2),FALSE),IF(HE31&lt;&gt;"",HLOOKUP(HE31,Points_Table,IF(HM31&gt;=6,8,HM31+2),FALSE),"")),HF31),HF31)</f>
        <v/>
      </c>
      <c r="HH31" s="85" t="str">
        <f>IF(AND($G31="6",GH31&lt;&gt;""),GH31,"")</f>
        <v/>
      </c>
      <c r="HI31" s="83" t="str">
        <f>IF(AND(GH31&lt;&gt;"",$G31="6"),_xlfn.RANK.EQ(GH31,$HH$6:$HH$89),"")</f>
        <v/>
      </c>
      <c r="HJ31" s="83" t="str">
        <f>IF(IF(HI31&lt;&gt;"",IF(MAX(COUNTIF($HI$6:$HI$89,$HI$6:$HI$89))&gt;1,"x",""),"")&lt;&gt;"",HI31+1,"")</f>
        <v/>
      </c>
      <c r="HK31" s="83" t="str">
        <f>IF(HI31&lt;&gt;"",IF($G31="3",IF(GH31&lt;&gt;"",IF(AND(HI31&lt;=10,GH31&gt;=$HH$92),HLOOKUP(HI31,Points_Table_Modified,IF(HM31&gt;=6,8,HM31+2),FALSE),0),""),IF(GH31&lt;&gt;"",IF(AND(HI31&lt;=10,GH31&gt;=$HH$92),HLOOKUP(HI31,Points_Table,IF(HM31&gt;=6,8,HM31+2),FALSE),0),"")),"")</f>
        <v/>
      </c>
      <c r="HL31" s="86" t="str">
        <f>IF(HJ31&lt;&gt;"",AVERAGE(IF(AND($G31="3",HJ31&lt;&gt;""),HLOOKUP(HJ31,Points_Table_Modified,IF(HM31&gt;=6,8,HM31+2),FALSE),IF(HJ31&lt;&gt;"",HLOOKUP(HJ31,Points_Table,IF(HM31&gt;=6,8,HM31+2),FALSE),"")),HK31),HK31)</f>
        <v/>
      </c>
      <c r="HM31" s="89">
        <f>VLOOKUP($G31,Entries_D_Event,9,FALSE)</f>
        <v>0</v>
      </c>
      <c r="HN31" s="83" t="str">
        <f>CONCATENATE(HI31,HD31,GY31,GT31,GO31,GJ31)</f>
        <v/>
      </c>
      <c r="HO31" s="156" t="str">
        <f>IF(HN31&lt;&gt;"",IF(AND($G31="3",GH31&lt;&gt;""),10,IF(GH31&lt;&gt;"",5,"")),"")</f>
        <v/>
      </c>
      <c r="HP31" s="118">
        <f>_xlfn.NUMBERVALUE(IF(HN31&lt;&gt;"",CONCATENATE(HL31,HG31,HB31,GW31,GR31,GM31),""))</f>
        <v>0</v>
      </c>
      <c r="HQ31" s="56">
        <f>IFERROR(HO31+HP31,0)</f>
        <v>0</v>
      </c>
      <c r="HR31" s="157"/>
      <c r="HS31" s="83" t="str">
        <f>IF(AND($G31="1",HR31&lt;&gt;""),HR31,"")</f>
        <v/>
      </c>
      <c r="HT31" s="83" t="str">
        <f>IF(AND(HR31&lt;&gt;"",$G31="1"),_xlfn.RANK.EQ(HR31,$HS$6:$HS$89),"")</f>
        <v/>
      </c>
      <c r="HU31" s="83" t="str">
        <f>IF(IF(HT31&lt;&gt;"",IF(MAX(COUNTIF($HT$6:$HT$89,$HT$6:$HT$89))&gt;1,"x",""),"")&lt;&gt;"",HT31+1,"")</f>
        <v/>
      </c>
      <c r="HV31" s="83" t="str">
        <f>IF(HT31&lt;&gt;"",IF($G31="3",IF(HR31&lt;&gt;"",IF(AND(HT31&lt;=10,HR31&gt;=$HS$92),HLOOKUP(HT31,Points_Table_Modified,IF(IW31&gt;=6,8,IW31+2),FALSE),0),""),IF(HR31&lt;&gt;"",IF(AND(HT31&lt;=10,HR31&gt;=$HS$92),HLOOKUP(HT31,Points_Table,IF(IW31&gt;=6,8,IW31+2),FALSE),0),"")),"")</f>
        <v/>
      </c>
      <c r="HW31" s="86" t="str">
        <f>IF(HU31&lt;&gt;"",AVERAGE(IF(AND($G31="3",HU31&lt;&gt;""),HLOOKUP(HU31,Points_Table_Modified,IF(IW31&gt;=6,8,IW31+2),FALSE),IF(HU31&lt;&gt;"",HLOOKUP(HU31,Points_Table,IF(IW31&gt;=6,8,IW31+2),FALSE),"")),HV31),HV31)</f>
        <v/>
      </c>
      <c r="HX31" s="85" t="str">
        <f>IF(AND($G31="2",HR31&lt;&gt;""),HR31,"")</f>
        <v/>
      </c>
      <c r="HY31" s="83" t="str">
        <f>IF(AND(HR31&lt;&gt;"",$G31="2"),_xlfn.RANK.EQ(HR31,$HX$6:$HX$89),"")</f>
        <v/>
      </c>
      <c r="HZ31" s="83" t="str">
        <f>IF(IF(HY31&lt;&gt;"",IF(MAX(COUNTIF($HY$6:$HY$89,$HY$6:$HY$89))&gt;1,"x",""),"")&lt;&gt;"",HY31+1,"")</f>
        <v/>
      </c>
      <c r="IA31" s="84" t="str">
        <f>IF(HY31&lt;&gt;"",IF($G31="3",IF(HR31&lt;&gt;"",IF(AND(HY31&lt;=10,HR31&gt;=$HX$92),HLOOKUP(HY31,Points_Table_Modified,IF(IW31&gt;=6,8,IW31+2),FALSE),0),""),IF(HR31&lt;&gt;"",IF(AND(HY31&lt;=10,HR31&gt;=$HX$92),HLOOKUP(HY31,Points_Table,IF(IW31&gt;=6,8,IW31+2),FALSE),0),"")),"")</f>
        <v/>
      </c>
      <c r="IB31" s="86" t="str">
        <f>IF(HZ31&lt;&gt;"",AVERAGE(IF(AND($G31="3",HZ31&lt;&gt;""),HLOOKUP(HZ31,Points_Table_Modified,IF(IW31&gt;=6,8,IW31+2),FALSE),IF(HZ31&lt;&gt;"",HLOOKUP(HZ31,Points_Table,IF(IW31&gt;=6,8,IW31+2),FALSE),"")),IA31),IA31)</f>
        <v/>
      </c>
      <c r="IC31" s="85" t="str">
        <f>IF(AND($G31="3",HR31&lt;&gt;""),HR31,"")</f>
        <v/>
      </c>
      <c r="ID31" s="83" t="str">
        <f>IF(AND(HR31&lt;&gt;"",$G31="3"),_xlfn.RANK.EQ(HR31,$IC$6:$IC$89),"")</f>
        <v/>
      </c>
      <c r="IE31" s="83" t="str">
        <f>IF(IF(ID31&lt;&gt;"",IF(MAX(COUNTIF($ID$6:$ID$89,$ID$6:$ID$89))&gt;1,"x",""),"")&lt;&gt;"",ID31+1,"")</f>
        <v/>
      </c>
      <c r="IF31" s="83" t="str">
        <f>IF(ID31&lt;&gt;"",IF($G31="3",IF(HR31&lt;&gt;"",IF(AND(ID31&lt;=20,HR31&gt;=$IC$92),HLOOKUP(ID31,Points_Table_Modified,IF(IW31&gt;=6,8,IW31+2),FALSE),0),""),IF(HR31&lt;&gt;"",IF(AND(ID31&lt;=10,HR31&gt;=$IC$92),HLOOKUP(ID31,Points_Table,IF(IW31&gt;=6,8,IW31+2),FALSE),0),"")),"")</f>
        <v/>
      </c>
      <c r="IG31" s="86" t="str">
        <f>IF(IE31&lt;&gt;"",AVERAGE(IF(AND($G31="3",IE31&lt;&gt;""),HLOOKUP(IE31,Points_Table_Modified,IF(IW31&gt;=6,8,IW31+2),FALSE),IF(IE31&lt;&gt;"",HLOOKUP(IE31,Points_Table,IF(IW31&gt;=6,8,IW31+2),FALSE),"")),IF31),IF31)</f>
        <v/>
      </c>
      <c r="IH31" s="85" t="str">
        <f>IF(AND($G31="4",HR31&lt;&gt;""),HR31,"")</f>
        <v/>
      </c>
      <c r="II31" s="83" t="str">
        <f>IF(AND(HR31&lt;&gt;"",G31="4"),_xlfn.RANK.EQ(HR31,$IH$6:$IH$89),"")</f>
        <v/>
      </c>
      <c r="IJ31" s="83" t="str">
        <f>IF(IF(II31&lt;&gt;"",IF(MAX(COUNTIF($II$6:$II$89,$II$6:$II$89))&gt;1,"x",""),"")&lt;&gt;"",II31+1,"")</f>
        <v/>
      </c>
      <c r="IK31" s="83" t="str">
        <f>IF(II31&lt;&gt;"",IF($G31="3",IF(HR31&lt;&gt;"",IF(AND(II31&lt;=10,HR31&gt;=$IH$92),HLOOKUP(II31,Points_Table_Modified,IF(IW31&gt;=6,8,IW31+2),FALSE),0),""),IF(HR31&lt;&gt;"",IF(AND(II31&lt;=10,HR31&gt;=$IH$92),HLOOKUP(II31,Points_Table,IF(IW31&gt;=6,8,IW31+2),FALSE),0),"")),"")</f>
        <v/>
      </c>
      <c r="IL31" s="86" t="str">
        <f>IF(IJ31&lt;&gt;"",AVERAGE(IF(AND($G31="3",IJ31&lt;&gt;""),HLOOKUP(IJ31,Points_Table_Modified,IF(IW31&gt;=6,8,IW31+2),FALSE),IF(IJ31&lt;&gt;"",HLOOKUP(IJ31,Points_Table,IF(IW31&gt;=6,8,IW31+2),FALSE),"")),IK31),IK31)</f>
        <v/>
      </c>
      <c r="IM31" s="85" t="str">
        <f>IF(AND($G31="5",HR31&lt;&gt;""),HR31,"")</f>
        <v/>
      </c>
      <c r="IN31" s="83" t="str">
        <f>IF(AND(HR31&lt;&gt;"",$G31="5"),_xlfn.RANK.EQ(HR31,$IM$6:$IM$89),"")</f>
        <v/>
      </c>
      <c r="IO31" s="83" t="str">
        <f>IF(IF(IN31&lt;&gt;"",IF(MAX(COUNTIF($IN$6:$IN$89,$IN$6:$IN$89))&gt;1,"x",""),"")&lt;&gt;"",IN31+1,"")</f>
        <v/>
      </c>
      <c r="IP31" s="83" t="str">
        <f>IF(IN31&lt;&gt;"",IF($G31="3",IF(HR31&lt;&gt;"",IF(AND(IN31&lt;=10,HR31&gt;=$IM$92),HLOOKUP(IN31,Points_Table_Modified,IF(IW31&gt;=6,8,IW31+2),FALSE),0),""),IF(HR31&lt;&gt;"",IF(AND(IN31&lt;=10,HR31&gt;=$IM$92),HLOOKUP(IN31,Points_Table,IF(IW31&gt;=6,8,IW31+2),FALSE),0),"")),"")</f>
        <v/>
      </c>
      <c r="IQ31" s="86" t="str">
        <f>IF(IO31&lt;&gt;"",AVERAGE(IF(AND($G31="3",IO31&lt;&gt;""),HLOOKUP(IO31,Points_Table_Modified,IF(IW31&gt;=6,8,IW31+2),FALSE),IF(IO31&lt;&gt;"",HLOOKUP(IO31,Points_Table,IF(IW31&gt;=6,8,IW31+2),FALSE),"")),IP31),IP31)</f>
        <v/>
      </c>
      <c r="IR31" s="85" t="str">
        <f>IF(AND($G31="6",HR31&lt;&gt;""),HR31,"")</f>
        <v/>
      </c>
      <c r="IS31" s="83" t="str">
        <f>IF(AND(HR31&lt;&gt;"",$G31="6"),_xlfn.RANK.EQ(HR31,$IR$6:$IR$89),"")</f>
        <v/>
      </c>
      <c r="IT31" s="83" t="str">
        <f>IF(IF(IS31&lt;&gt;"",IF(MAX(COUNTIF($IS$6:$IS$89,$IS$6:$IS$89))&gt;1,"x",""),"")&lt;&gt;"",IS31+1,"")</f>
        <v/>
      </c>
      <c r="IU31" s="83" t="str">
        <f>IF(IS31&lt;&gt;"",IF($G31="3",IF(HR31&lt;&gt;"",IF(AND(IS31&lt;=10,HR31&gt;=$IR$92),HLOOKUP(IS31,Points_Table_Modified,IF(IW31&gt;=6,8,IW31+2),FALSE),0),""),IF(HR31&lt;&gt;"",IF(AND(IS31&lt;=10,HR31&gt;=$IR$92),HLOOKUP(IS31,Points_Table,IF(IW31&gt;=6,8,IW31+2),FALSE),0),"")),"")</f>
        <v/>
      </c>
      <c r="IV31" s="86" t="str">
        <f>IF(IT31&lt;&gt;"",AVERAGE(IF(AND($G31="3",IT31&lt;&gt;""),HLOOKUP(IT31,Points_Table_Modified,IF(IW31&gt;=6,8,IW31+2),FALSE),IF(IT31&lt;&gt;"",HLOOKUP(IT31,Points_Table,IF(IW31&gt;=6,8,IW31+2),FALSE),"")),IU31),IU31)</f>
        <v/>
      </c>
      <c r="IW31" s="89">
        <f>VLOOKUP($G31,Entries_D_Event,10,FALSE)</f>
        <v>0</v>
      </c>
      <c r="IX31" s="83" t="str">
        <f>CONCATENATE(IS31,IN31,II31,ID31,HY31,HT31)</f>
        <v/>
      </c>
      <c r="IY31" s="156" t="str">
        <f>IF(IX31&lt;&gt;"",IF(AND($G31="3",HR31&lt;&gt;""),10,IF(HR31&lt;&gt;"",5,"")),"")</f>
        <v/>
      </c>
      <c r="IZ31" s="156">
        <f>_xlfn.NUMBERVALUE(IF(IX31&lt;&gt;"",CONCATENATE(IV31,IQ31,IL31,IG31,IB31,HW31),""))</f>
        <v>0</v>
      </c>
      <c r="JA31" s="56">
        <f>IFERROR(IY31+IZ31,0)</f>
        <v>0</v>
      </c>
      <c r="JB31" s="157"/>
      <c r="JC31" s="83" t="str">
        <f>IF(AND($G31="1",JB31&lt;&gt;""),JB31,"")</f>
        <v/>
      </c>
      <c r="JD31" s="83" t="str">
        <f>IF(AND(JB31&lt;&gt;"",$G31="1"),_xlfn.RANK.EQ(JB31,$JC$6:$JC$89),"")</f>
        <v/>
      </c>
      <c r="JE31" s="83" t="str">
        <f>IF(IF(JD31&lt;&gt;"",IF(MAX(COUNTIF($JD$6:$JD$89,$JD$6:$JD$89))&gt;1,"x",""),"")&lt;&gt;"",JD31+1,"")</f>
        <v/>
      </c>
      <c r="JF31" s="83" t="str">
        <f>IF(JD31&lt;&gt;"",IF($G31="3",IF(JB31&lt;&gt;"",IF(AND(JD31&lt;=10,JB31&gt;=$JC$92),HLOOKUP(JD31,Points_Table_Modified,IF(KG31&gt;=6,8,KG31+2),FALSE),0),""),IF(JB31&lt;&gt;"",IF(AND(JD31&lt;=10,JB31&gt;=$JC$92),HLOOKUP(JD31,Points_Table,IF(KG31&gt;=6,8,KG31+2),FALSE),0),"")),"")</f>
        <v/>
      </c>
      <c r="JG31" s="86" t="str">
        <f>IF(JE31&lt;&gt;"",AVERAGE(IF(AND($G31="3",JE31&lt;&gt;""),HLOOKUP(JE31,Points_Table_Modified,IF(KG31&gt;=6,8,KG31+2),FALSE),IF(JE31&lt;&gt;"",HLOOKUP(JE31,Points_Table,IF(KG31&gt;=6,8,KG31+2),FALSE),"")),JF31),JF31)</f>
        <v/>
      </c>
      <c r="JH31" s="85" t="str">
        <f>IF(AND($G31="2",JB31&lt;&gt;""),JB31,"")</f>
        <v/>
      </c>
      <c r="JI31" s="83" t="str">
        <f>IF(AND(JB31&lt;&gt;"",$G31="2"),_xlfn.RANK.EQ(JB31,$JH$6:$JH$89),"")</f>
        <v/>
      </c>
      <c r="JJ31" s="83" t="str">
        <f>IF(IF(JI31&lt;&gt;"",IF(MAX(COUNTIF($JI$6:$JI$89,$JI$6:$JI$89))&gt;1,"x",""),"")&lt;&gt;"",JI31+1,"")</f>
        <v/>
      </c>
      <c r="JK31" s="84" t="str">
        <f>IF(JI31&lt;&gt;"",IF($G31="3",IF(JB31&lt;&gt;"",IF(AND(JI31&lt;=10,JB31&gt;=$JH$92),HLOOKUP(JI31,Points_Table_Modified,IF(KG31&gt;=6,8,KG31+2),FALSE),0),""),IF(JB31&lt;&gt;"",IF(AND(JI31&lt;=10,JB31&gt;=$JH$92),HLOOKUP(JI31,Points_Table,IF(KG31&gt;=6,8,KG31+2),FALSE),0),"")),"")</f>
        <v/>
      </c>
      <c r="JL31" s="86" t="str">
        <f>IF(JJ31&lt;&gt;"",AVERAGE(IF(AND($G31="3",JJ31&lt;&gt;""),HLOOKUP(JJ31,Points_Table_Modified,IF(KG31&gt;=6,8,KG31+2),FALSE),IF(JJ31&lt;&gt;"",HLOOKUP(JJ31,Points_Table,IF(KG31&gt;=6,8,KG31+2),FALSE),"")),JK31),JK31)</f>
        <v/>
      </c>
      <c r="JM31" s="85" t="str">
        <f>IF(AND($G31="3",JB31&lt;&gt;""),JB31,"")</f>
        <v/>
      </c>
      <c r="JN31" s="83" t="str">
        <f>IF(AND(JB31&lt;&gt;"",$G31="3"),_xlfn.RANK.EQ(JB31,$JM$6:$JM$89),"")</f>
        <v/>
      </c>
      <c r="JO31" s="83" t="str">
        <f>IF(IF(JN31&lt;&gt;"",IF(MAX(COUNTIF($JN$6:$JN$89,$JN$6:$JN$89))&gt;1,"x",""),"")&lt;&gt;"",JN31+1,"")</f>
        <v/>
      </c>
      <c r="JP31" s="83" t="str">
        <f>IF(JN31&lt;&gt;"",IF($G31="3",IF(JB31&lt;&gt;"",IF(AND(JN31&lt;=20,JB31&gt;=$JM$92),HLOOKUP(JN31,Points_Table_Modified,IF(KG31&gt;=6,8,KG31+2),FALSE),0),""),IF(JB31&lt;&gt;"",IF(AND(JN31&lt;=10,JB31&gt;=$JM$92),HLOOKUP(JN31,Points_Table,IF(KG31&gt;=6,8,KG31+2),FALSE),0),"")),"")</f>
        <v/>
      </c>
      <c r="JQ31" s="86" t="str">
        <f>IF(JO31&lt;&gt;"",AVERAGE(IF(AND($G31="3",JO31&lt;&gt;""),HLOOKUP(JO31,Points_Table_Modified,IF(KG31&gt;=6,8,KG31+2),FALSE),IF(JO31&lt;&gt;"",HLOOKUP(JO31,Points_Table,IF(KG31&gt;=6,8,KG31+2),FALSE),"")),JP31),JP31)</f>
        <v/>
      </c>
      <c r="JR31" s="85" t="str">
        <f>IF(AND($G31="4",JB31&lt;&gt;""),JB31,"")</f>
        <v/>
      </c>
      <c r="JS31" s="83" t="str">
        <f>IF(AND(JB31&lt;&gt;"",G31="4"),_xlfn.RANK.EQ(JB31,$JR$6:$JR$89),"")</f>
        <v/>
      </c>
      <c r="JT31" s="83" t="str">
        <f>IF(IF(JS31&lt;&gt;"",IF(MAX(COUNTIF($JS$6:$JS$89,$JS$6:$JS$89))&gt;1,"x",""),"")&lt;&gt;"",JS31+1,"")</f>
        <v/>
      </c>
      <c r="JU31" s="83" t="str">
        <f>IF(JS31&lt;&gt;"",IF($G31="3",IF(JB31&lt;&gt;"",IF(AND(JS31&lt;=10,JB31&gt;=$JR$92),HLOOKUP(JS31,Points_Table_Modified,IF(KG31&gt;=6,8,KG31+2),FALSE),0),""),IF(JB31&lt;&gt;"",IF(AND(JS31&lt;=10,JB31&gt;=$JR$92),HLOOKUP(JS31,Points_Table,IF(KG31&gt;=6,8,KG31+2),FALSE),0),"")),"")</f>
        <v/>
      </c>
      <c r="JV31" s="86" t="str">
        <f>IF(JT31&lt;&gt;"",AVERAGE(IF(AND($G31="3",JT31&lt;&gt;""),HLOOKUP(JT31,Points_Table_Modified,IF(KG31&gt;=6,8,KG31+2),FALSE),IF(JT31&lt;&gt;"",HLOOKUP(JT31,Points_Table,IF(KG31&gt;=6,8,KG31+2),FALSE),"")),JU31),JU31)</f>
        <v/>
      </c>
      <c r="JW31" s="85" t="str">
        <f>IF(AND($G31="5",JB31&lt;&gt;""),JB31,"")</f>
        <v/>
      </c>
      <c r="JX31" s="83" t="str">
        <f>IF(AND(JB31&lt;&gt;"",$G31="5"),_xlfn.RANK.EQ(JB31,$JW$6:$JW$89),"")</f>
        <v/>
      </c>
      <c r="JY31" s="83" t="str">
        <f>IF(IF(JX31&lt;&gt;"",IF(MAX(COUNTIF($JX$6:$JX$89,$JX$6:$JX$89))&gt;1,"x",""),"")&lt;&gt;"",JX31+1,"")</f>
        <v/>
      </c>
      <c r="JZ31" s="83" t="str">
        <f>IF(JX31&lt;&gt;"",IF($G31="3",IF(JB31&lt;&gt;"",IF(AND(JX31&lt;=10,JB31&gt;=$JW$92),HLOOKUP(JX31,Points_Table_Modified,IF(KG31&gt;=6,8,KG31+2),FALSE),0),""),IF(JB31&lt;&gt;"",IF(AND(JX31&lt;=10,JB31&gt;=$JW$92),HLOOKUP(JX31,Points_Table,IF(KG31&gt;=6,8,KG31+2),FALSE),0),"")),"")</f>
        <v/>
      </c>
      <c r="KA31" s="86" t="str">
        <f>IF(JY31&lt;&gt;"",AVERAGE(IF(AND($G31="3",JY31&lt;&gt;""),HLOOKUP(JY31,Points_Table_Modified,IF(KG31&gt;=6,8,KG31+2),FALSE),IF(JY31&lt;&gt;"",HLOOKUP(JY31,Points_Table,IF(KG31&gt;=6,8,KG31+2),FALSE),"")),JZ31),JZ31)</f>
        <v/>
      </c>
      <c r="KB31" s="85" t="str">
        <f>IF(AND($G31="6",JB31&lt;&gt;""),JB31,"")</f>
        <v/>
      </c>
      <c r="KC31" s="83" t="str">
        <f>IF(AND(JB31&lt;&gt;"",$G31="6"),_xlfn.RANK.EQ(JB31,$KB$6:$KB$89),"")</f>
        <v/>
      </c>
      <c r="KD31" s="83" t="str">
        <f>IF(IF(KC31&lt;&gt;"",IF(MAX(COUNTIF($KC$6:$KC$89,$KC$6:$KC$89))&gt;1,"x",""),"")&lt;&gt;"",KC31+1,"")</f>
        <v/>
      </c>
      <c r="KE31" s="83" t="str">
        <f>IF(KC31&lt;&gt;"",IF($G31="3",IF(JB31&lt;&gt;"",IF(AND(KC31&lt;=10,JB31&gt;=$KB$92),HLOOKUP(KC31,Points_Table_Modified,IF(KG31&gt;=6,8,KG31+2),FALSE),0),""),IF(JB31&lt;&gt;"",IF(AND(KC31&lt;=10,JB31&gt;=$KB$92),HLOOKUP(KC31,Points_Table,IF(KG31&gt;=6,8,KG31+2),FALSE),0),"")),"")</f>
        <v/>
      </c>
      <c r="KF31" s="86" t="str">
        <f>IF(KD31&lt;&gt;"",AVERAGE(IF(AND($G31="3",KD31&lt;&gt;""),HLOOKUP(KD31,Points_Table_Modified,IF(KG31&gt;=6,8,KG31+2),FALSE),IF(KD31&lt;&gt;"",HLOOKUP(KD31,Points_Table,IF(KG31&gt;=6,8,KG31+2),FALSE),"")),KE31),KE31)</f>
        <v/>
      </c>
      <c r="KG31" s="89">
        <f>VLOOKUP($G31,Entries_D_Event,11,FALSE)</f>
        <v>0</v>
      </c>
      <c r="KH31" s="83" t="str">
        <f>CONCATENATE(KC31,JX31,JS31,JN31,JI31,JD31)</f>
        <v/>
      </c>
      <c r="KI31" s="156" t="str">
        <f>IF(KH31&lt;&gt;"",IF(AND($G31="3",JB31&lt;&gt;""),10,IF(JB31&lt;&gt;"",5,"")),"")</f>
        <v/>
      </c>
      <c r="KJ31" s="156">
        <f>_xlfn.NUMBERVALUE(IF(KH31&lt;&gt;"",CONCATENATE(KF31,KA31,JV31,JQ31,JL31,JG31),""))</f>
        <v>0</v>
      </c>
      <c r="KK31" s="56">
        <f>IFERROR(KI31+KJ31,0)</f>
        <v>0</v>
      </c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</row>
    <row r="32" spans="1:358" s="1" customFormat="1" x14ac:dyDescent="0.25">
      <c r="A32" s="35"/>
      <c r="B32" s="45">
        <v>27</v>
      </c>
      <c r="C32" s="47" t="s">
        <v>207</v>
      </c>
      <c r="D32" s="47" t="s">
        <v>208</v>
      </c>
      <c r="E32" s="50">
        <v>11020</v>
      </c>
      <c r="F32" s="50">
        <v>318</v>
      </c>
      <c r="G32" s="49" t="s">
        <v>55</v>
      </c>
      <c r="H32" s="50" t="str">
        <f>VLOOKUP($G32,Class_Description,2)</f>
        <v>Modified</v>
      </c>
      <c r="I32" s="187">
        <f>AS32+CC32+DM32+EW32+GG32+HQ32+JA32+KK32</f>
        <v>40</v>
      </c>
      <c r="J32" s="116"/>
      <c r="K32" s="102" t="str">
        <f>IF(AND(J32&lt;&gt;"",$G32="1"),J32,"")</f>
        <v/>
      </c>
      <c r="L32" s="103" t="str">
        <f>IF(AND(J32&lt;&gt;"",$G32="1"),_xlfn.RANK.EQ(J32,$K$6:$K$89),"")</f>
        <v/>
      </c>
      <c r="M32" s="103" t="str">
        <f>IF(G32="6",IF(IF(L32&lt;&gt;"",IF(MAX(COUNTIF($L$6:$L$89,$L$6:$L$89))&gt;1,"x",""),"")&lt;&gt;"",L32+1,""),IF(K32=0,"",IF(IF(L32&lt;&gt;"",IF(MAX(COUNTIF($L$6:$L$89,$L$6:$L$89))&gt;1,"x",""),"")&lt;&gt;"",L32+1,"")))</f>
        <v/>
      </c>
      <c r="N32" s="103" t="str">
        <f>IF(L32&lt;&gt;"",IF($G32="3",IF(AND(L32&lt;=20,J32&gt;=$K$92),HLOOKUP(L32,Points_Table_Modified,IF(AO32&gt;=6,8,AO32+2),FALSE),0),IF(AND(L32&lt;=10,J32&gt;=$K$92),HLOOKUP(L32,Points_Table,IF(AO32&gt;=6,8,AO32+2),FALSE),0)),"")</f>
        <v/>
      </c>
      <c r="O32" s="103" t="str">
        <f>IF(M32&lt;&gt;"",AVERAGE(IF(AND($G32="3",M32&lt;&gt;""),HLOOKUP(M32,Points_Table_Modified,IF(AO32&gt;=6,8,AO32+2),FALSE),IF(M32&lt;&gt;"",HLOOKUP(M32,Points_Table,IF(AO32&gt;=6,8,AO32+2),FALSE),"")),N32),N32)</f>
        <v/>
      </c>
      <c r="P32" s="102" t="str">
        <f>IF(AND(J32&lt;&gt;"",$G32="2"),J32,"")</f>
        <v/>
      </c>
      <c r="Q32" s="103" t="str">
        <f>IF(AND(J32&lt;&gt;"",$G32="2"),_xlfn.RANK.EQ(J32,$P$6:$P$89),"")</f>
        <v/>
      </c>
      <c r="R32" s="103" t="str">
        <f>IF(G32="6",IF(IF(Q32&lt;&gt;"",IF(MAX(COUNTIF($Q$6:$Q$89,$Q$6:$Q$89))&gt;1,"x",""),"")&lt;&gt;"",Q32+1,""),IF(P32=0,"",IF(IF(Q32&lt;&gt;"",IF(MAX(COUNTIF($Q$6:$Q$89,$Q$6:$Q$89))&gt;1,"x",""),"")&lt;&gt;"",Q32+1,"")))</f>
        <v/>
      </c>
      <c r="S32" s="103" t="str">
        <f>IF(Q32&lt;&gt;"",IF($G32="3",IF(J32&lt;&gt;"",IF(AND(Q32&lt;=10,J32&gt;=$P$92),HLOOKUP(Q32,Points_Table_Modified,IF(AO32&gt;=6,8,AO32+2),FALSE),0),""),IF(J32&lt;&gt;"",IF(AND(Q32&lt;=10,J32&gt;=$P$92),HLOOKUP(Q32,Points_Table,IF(AO32&gt;=6,8,AO32+2),FALSE),0),"")),"")</f>
        <v/>
      </c>
      <c r="T32" s="103" t="str">
        <f>IF(R32&lt;&gt;"",AVERAGE(IF(AND($G32="3",R32&lt;&gt;""),HLOOKUP(R32,Points_Table_Modified,IF(AO32&gt;=6,8,AO32+2),FALSE),IF(R32&lt;&gt;"",HLOOKUP(R32,Points_Table,IF(AO32&gt;=6,8,AO32+2),FALSE),"")),S32),S32)</f>
        <v/>
      </c>
      <c r="U32" s="102" t="str">
        <f>IF(AND(J32&lt;&gt;"",$G32="3"),J32,"")</f>
        <v/>
      </c>
      <c r="V32" s="103" t="str">
        <f>IF(AND(J32&lt;&gt;"",$G32="3"),_xlfn.RANK.EQ(J32,$U$6:$U$89),"")</f>
        <v/>
      </c>
      <c r="W32" s="103" t="str">
        <f>IF(G32="6",IF(IF(V32&lt;&gt;"",IF(MAX(COUNTIF($V$6:$V$89,$V$6:$V$89))&gt;1,"x",""),"")&lt;&gt;"",V32+1,""),IF(U32=0,"",IF(IF(V32&lt;&gt;"",IF(MAX(COUNTIF($V$6:$V$89,$V$6:$V$89))&gt;1,"x",""),"")&lt;&gt;"",V32+1,"")))</f>
        <v/>
      </c>
      <c r="X32" s="103" t="str">
        <f>IF(V32&lt;&gt;"",IF($G32="3",IF(J32&lt;&gt;"",IF(AND(V32&lt;=20,J32&gt;=$U$92),HLOOKUP(V32,Points_Table_Modified,IF(AO32&gt;=6,8,AO32+2),FALSE),0),""),IF(J32&lt;&gt;"",IF(AND(V32&lt;=10,$J32&gt;=$U$92),HLOOKUP(V32,Points_Table,IF(AO32&gt;=6,8,AO32+2),FALSE),0),"")),"")</f>
        <v/>
      </c>
      <c r="Y32" s="103" t="str">
        <f>IF(W32&lt;&gt;"",AVERAGE(IF(AND($G32="3",W32&lt;&gt;""),HLOOKUP(W32,Points_Table_Modified,IF(AO32&gt;=6,8,AO32+2),FALSE),IF(W32&lt;&gt;"",HLOOKUP(W32,Points_Table,IF(AO32&gt;=6,8,AO32+2),FALSE),"")),X32),X32)</f>
        <v/>
      </c>
      <c r="Z32" s="102" t="str">
        <f>IF(AND(J32&lt;&gt;"",$G32="4"),J32,"")</f>
        <v/>
      </c>
      <c r="AA32" s="103" t="str">
        <f>IF(AND($J32&lt;&gt;"",G32="4"),_xlfn.RANK.EQ(J32,$Z$6:$Z$89),"")</f>
        <v/>
      </c>
      <c r="AB32" s="103" t="str">
        <f>IF($G32="6",IF(IF(AA32&lt;&gt;"",IF(MAX(COUNTIF($AA$6:$AA$89,$AA$6:$AA$89))&gt;1,"x",""),"")&lt;&gt;"",AA32+1,""),IF(Z32=0,"",IF(IF(AA32&lt;&gt;"",IF(MAX(COUNTIF($AA$6:$AA$89,$AA$6:$AA$89))&gt;1,"x",""),"")&lt;&gt;"",AA32+1,"")))</f>
        <v/>
      </c>
      <c r="AC32" s="103" t="str">
        <f>IF(AA32&lt;&gt;"",IF($G32="3",IF(J32&lt;&gt;"",IF(AND(AA32&lt;=10,J32&gt;=$Z$92),HLOOKUP(AA32,Points_Table_Modified,IF(AO32&gt;=6,8,AO32+2),FALSE),0),""),IF(J32&lt;&gt;"",IF(AND(AA32&lt;=10,J32&gt;=$Z$92),HLOOKUP(AA32,Points_Table,IF(AO32&gt;=6,8,AO32+2),FALSE),0),"")),"")</f>
        <v/>
      </c>
      <c r="AD32" s="103" t="str">
        <f>IF(AB32&lt;&gt;"",AVERAGE(IF(AND($G32="3",AB32&lt;&gt;""),HLOOKUP(AB32,Points_Table_Modified,IF(AO32&gt;=6,8,AO32+2),FALSE),IF(AB32&lt;&gt;"",HLOOKUP(AB32,Points_Table,IF(AO32&gt;=6,8,AO32+2),FALSE),"")),AC32),AC32)</f>
        <v/>
      </c>
      <c r="AE32" s="102" t="str">
        <f>IF(AND(J32&lt;&gt;"",$G32="5"),J32,"")</f>
        <v/>
      </c>
      <c r="AF32" s="103" t="str">
        <f>IF(AND(J32&lt;&gt;"",$G32="5"),_xlfn.RANK.EQ(J32,$AE$6:$AE$89),"")</f>
        <v/>
      </c>
      <c r="AG32" s="103" t="str">
        <f>IF($G32="6",IF(IF(AF32&lt;&gt;"",IF(MAX(COUNTIF($AF$6:$AF$89,$AF$6:$AF$89))&gt;1,"x",""),"")&lt;&gt;"",AF32+1,""),IF(AE32=0,"",IF(IF(AF32&lt;&gt;"",IF(MAX(COUNTIF($AF$6:$AF$89,$AF$6:$AF$89))&gt;1,"x",""),"")&lt;&gt;"",AF32+1,"")))</f>
        <v/>
      </c>
      <c r="AH32" s="103" t="str">
        <f>IF(AF32&lt;&gt;"",IF($G32="3",IF(J32&lt;&gt;"",IF(AND(AF32&lt;=10,J32&gt;=$AE$92),HLOOKUP(AF32,Points_Table_Modified,IF(AO32&gt;=6,8,AO32+2),FALSE),0),""),IF(J32&lt;&gt;"",IF(AND(AF32&lt;=10,J32&gt;=$AE$92),HLOOKUP(AF32,Points_Table,IF(AO32&gt;=6,8,AO32+2),FALSE),0),"")),"")</f>
        <v/>
      </c>
      <c r="AI32" s="103" t="str">
        <f>IF(AG32&lt;&gt;"",AVERAGE(IF(AND($G32="3",AG32&lt;&gt;""),HLOOKUP(AG32,Points_Table_Modified,IF(AO32&gt;=6,8,AO32+2),FALSE),IF(AG32&lt;&gt;"",HLOOKUP(AG32,Points_Table,IF(AO32&gt;=6,8,AO32+2),FALSE),"")),AH32),AH32)</f>
        <v/>
      </c>
      <c r="AJ32" s="102" t="str">
        <f>IF(AND(J32&lt;&gt;"",$G32="6"),J32,"")</f>
        <v/>
      </c>
      <c r="AK32" s="103" t="str">
        <f>IF(AND(J32&lt;&gt;"",$G32="6"),_xlfn.RANK.EQ(J32,$AJ$6:$AJ$89),"")</f>
        <v/>
      </c>
      <c r="AL32" s="103" t="str">
        <f>IF(G32="6",IF(IF(AK32&lt;&gt;"",IF(MAX(COUNTIF($AK$6:$AK$89,$AK$6:$AK$89))&gt;1,"x",""),"")&lt;&gt;"",AK32+1,""),IF(AJ32=0,"",IF(IF(AK32&lt;&gt;"",IF(MAX(COUNTIF($AK$6:$AK$89,$AK$6:$AK$89))&gt;1,"x",""),"")&lt;&gt;"",AK32+1,"")))</f>
        <v/>
      </c>
      <c r="AM32" s="103" t="str">
        <f>IF(AK32&lt;&gt;"",IF($G32="3",IF(J32&lt;&gt;"",IF(AND(AK32&lt;=10,J32&gt;=$AJ$92),HLOOKUP(AK32,Points_Table_Modified,IF(AO32&gt;=6,8,AO32+2),FALSE),0),""),IF(J32&lt;&gt;"",IF(AND(AK32&lt;=10,J32&gt;=$AJ$92),HLOOKUP(AK32,Points_Table,IF(AO32&gt;=6,8,AO32+2),FALSE),0),"")),"")</f>
        <v/>
      </c>
      <c r="AN32" s="136" t="str">
        <f>IF(AL32&lt;&gt;"",AVERAGE(IF(AND($G32="3",AL32&lt;&gt;""),HLOOKUP(AL32,Points_Table_Modified,IF(AO32&gt;=6,8,AO32+2),FALSE),IF(AL32&lt;&gt;"",HLOOKUP(AL32,Points_Table,IF(AO32&gt;=6,8,AO32+2),FALSE),"")),AM32),AM32)</f>
        <v/>
      </c>
      <c r="AO32" s="55">
        <f>VLOOKUP($G32,Entries_D_Event,4,FALSE)</f>
        <v>10</v>
      </c>
      <c r="AP32" s="52" t="str">
        <f>CONCATENATE(AK32,AF32,AA32,V32,Q32,L32)</f>
        <v/>
      </c>
      <c r="AQ32" s="118" t="str">
        <f>IF(AP32&lt;&gt;"",IF(AND($G32="3",J32&lt;&gt;""),10,IF(J32&lt;&gt;"",5,"")),"")</f>
        <v/>
      </c>
      <c r="AR32" s="118">
        <f>_xlfn.NUMBERVALUE(IF(AP32&lt;&gt;"",CONCATENATE(AN32,AI32,AD32,Y32,T32,O32),""))</f>
        <v>0</v>
      </c>
      <c r="AS32" s="56">
        <f>IFERROR(AQ32+AR32,0)</f>
        <v>0</v>
      </c>
      <c r="AT32" s="90"/>
      <c r="AU32" s="54" t="str">
        <f>IF(AND(AT32&lt;&gt;"",$G32="1"),AT32,"")</f>
        <v/>
      </c>
      <c r="AV32" s="52" t="str">
        <f>IF(AND(AT32&lt;&gt;"",$G32="1"),_xlfn.RANK.EQ(AT32,$AU$6:$AU$89),"")</f>
        <v/>
      </c>
      <c r="AW32" s="52" t="str">
        <f>IF(IF(AV32&lt;&gt;"",IF(MAX(COUNTIF($AV$6:$AV$89,$AV$6:$AV$89))&gt;1,"x",""),"")&lt;&gt;"",AV32+1,"")</f>
        <v/>
      </c>
      <c r="AX32" s="52" t="str">
        <f>IF(AV32&lt;&gt;"",IF($G32="3",IF(AT32&lt;&gt;"",IF(AND(AV32&lt;=10,AT32&gt;=$AU$92),HLOOKUP(AV32,Points_Table_Modified,IF(BY32&gt;=6,8,BY32+2),FALSE),0),""),IF(AT32&lt;&gt;"",IF(AND(AV32&lt;=10,AT32&gt;=$AU$92),HLOOKUP(AV32,Points_Table,IF(BY32&gt;=6,8,BY32+2),FALSE),0),"")),"")</f>
        <v/>
      </c>
      <c r="AY32" s="53" t="str">
        <f>IF(AW32&lt;&gt;"",AVERAGE(IF(AND($G32="3",AW32&lt;&gt;""),HLOOKUP(AW32,Points_Table_Modified,IF(BY32&gt;=6,8,BY32+2),FALSE),IF(AW32&lt;&gt;"",HLOOKUP(AW32,Points_Table,IF(BY32&gt;=6,8,BY32+2),FALSE),"")),AX32),AX32)</f>
        <v/>
      </c>
      <c r="AZ32" s="51" t="str">
        <f>IF(AND($G32="2",AT32&lt;&gt;""),AT32,"")</f>
        <v/>
      </c>
      <c r="BA32" s="52" t="str">
        <f>IF(AND(AT32&lt;&gt;"",$G32="2"),_xlfn.RANK.EQ(AT32,$AZ$6:$AZ$89),"")</f>
        <v/>
      </c>
      <c r="BB32" s="52" t="str">
        <f>IF(IF(BA32&lt;&gt;"",IF(MAX(COUNTIF($BA$6:$BA$89,$BA$6:$BA$89))&gt;1,"x",""),"")&lt;&gt;"",BA32+1,"")</f>
        <v/>
      </c>
      <c r="BC32" s="54" t="str">
        <f>IF(BA32&lt;&gt;"",IF($G32="3",IF(AT32&lt;&gt;"",IF(AND(BA32&lt;=10,AT32&gt;=$AZ$92),HLOOKUP(BA32,Points_Table_Modified,IF(BY32&gt;=6,8,BY32+2),FALSE),0),""),IF(AT32&lt;&gt;"",IF(AND(BA32&lt;=10,AT32&gt;=$AZ$92),HLOOKUP(BA32,Points_Table,IF(BY32&gt;=6,8,BY32+2),FALSE),0),"")),"")</f>
        <v/>
      </c>
      <c r="BD32" s="53" t="str">
        <f>IF(BB32&lt;&gt;"",AVERAGE(IF(AND($G32="3",BB32&lt;&gt;""),HLOOKUP(BB32,Points_Table_Modified,IF(BY32&gt;=6,8,BY32+2),FALSE),IF(BB32&lt;&gt;"",HLOOKUP(BB32,Points_Table,IF(BY32&gt;=6,8,BY32+2),FALSE),"")),BC32),BC32)</f>
        <v/>
      </c>
      <c r="BE32" s="51" t="str">
        <f>IF(AND($G32="3",AT32&lt;&gt;""),AT32,"")</f>
        <v/>
      </c>
      <c r="BF32" s="52" t="str">
        <f>IF(AND(AT32&lt;&gt;"",$G32="3"),_xlfn.RANK.EQ(AT32,$BE$6:$BE$89),"")</f>
        <v/>
      </c>
      <c r="BG32" s="52" t="str">
        <f>IF(IF(BF32&lt;&gt;"",IF(MAX(COUNTIF($BF$6:$BF$89,$BF$6:$BF$89))&gt;1,"x",""),"")&lt;&gt;"",BF32+1,"")</f>
        <v/>
      </c>
      <c r="BH32" s="52" t="str">
        <f>IF(BF32&lt;&gt;"",IF($G32="3",IF(AT32&lt;&gt;"",IF(AND(BF32&lt;=20,AT32&gt;=$BE$92),HLOOKUP(BF32,Points_Table_Modified,IF(BY32&gt;=6,8,BY32+2),FALSE),0),""),IF(AT32&lt;&gt;"",IF(AND(BF32&lt;=10,AT32&gt;=$BE$92),HLOOKUP(BF32,Points_Table,IF(BY32&gt;=6,8,BY32+2),FALSE),0),"")),"")</f>
        <v/>
      </c>
      <c r="BI32" s="53" t="str">
        <f>IF(BG32&lt;&gt;"",AVERAGE(IF(AND($G32="3",BG32&lt;&gt;""),HLOOKUP(BG32,Points_Table_Modified,IF(BY32&gt;=6,8,BY32+2),FALSE),IF(BG32&lt;&gt;"",HLOOKUP(BG32,Points_Table,IF(BY32&gt;=6,8,BY32+2),FALSE),"")),BH32),BH32)</f>
        <v/>
      </c>
      <c r="BJ32" s="51" t="str">
        <f>IF(AND($G32="4",AT32&lt;&gt;""),AT32,"")</f>
        <v/>
      </c>
      <c r="BK32" s="52" t="str">
        <f>IF(AND(AT32&lt;&gt;"",G32="4"),_xlfn.RANK.EQ(AT32,$BJ$6:$BJ$89),"")</f>
        <v/>
      </c>
      <c r="BL32" s="52" t="str">
        <f>IF(IF(BK32&lt;&gt;"",IF(MAX(COUNTIF($BK$6:$BK$89,$BK$6:$BK$89))&gt;1,"x",""),"")&lt;&gt;"",BK32+1,"")</f>
        <v/>
      </c>
      <c r="BM32" s="52" t="str">
        <f>IF(BK32&lt;&gt;"",IF($G32="3",IF(AT32&lt;&gt;"",IF(AND(BK32&lt;=10,AT32&gt;=$BJ$92),HLOOKUP(BK32,Points_Table_Modified,IF(BY32&gt;=6,8,BY32+2),FALSE),0),""),IF(AT32&lt;&gt;"",IF(AND(BK32&lt;=10,AT32&gt;=$BJ$92),HLOOKUP(BK32,Points_Table,IF(BY32&gt;=6,8,BY32+2),FALSE),0),"")),"")</f>
        <v/>
      </c>
      <c r="BN32" s="53" t="str">
        <f>IF(BL32&lt;&gt;"",AVERAGE(IF(AND($G32="3",BL32&lt;&gt;""),HLOOKUP(BL32,Points_Table_Modified,IF(BY32&gt;=6,8,BY32+2),FALSE),IF(BL32&lt;&gt;"",HLOOKUP(BL32,Points_Table,IF(BY32&gt;=6,8,BY32+2),FALSE),"")),BM32),BM32)</f>
        <v/>
      </c>
      <c r="BO32" s="51" t="str">
        <f>IF(AND($G32="5",AT32&lt;&gt;""),AT32,"")</f>
        <v/>
      </c>
      <c r="BP32" s="52" t="str">
        <f>IF(AND(AT32&lt;&gt;"",$G32="5"),_xlfn.RANK.EQ(AT32,$BO$6:$BO$89),"")</f>
        <v/>
      </c>
      <c r="BQ32" s="52" t="str">
        <f>IF(IF(BP32&lt;&gt;"",IF(MAX(COUNTIF($BP$6:$BP$89,$BP$6:$BP$89))&gt;1,"x",""),"")&lt;&gt;"",BP32+1,"")</f>
        <v/>
      </c>
      <c r="BR32" s="52" t="str">
        <f>IF(BP32&lt;&gt;"",IF($G32="3",IF(AT32&lt;&gt;"",IF(AND(BP32&lt;=10,AT32&gt;=$BO$92),HLOOKUP(BP32,Points_Table_Modified,IF(BY32&gt;=6,8,BY32+2),FALSE),0),""),IF(AT32&lt;&gt;"",IF(AND(BP32&lt;=10,AT32&gt;=$BO$92),HLOOKUP(BP32,Points_Table,IF(BY32&gt;=6,8,BY32+2),FALSE),0),"")),"")</f>
        <v/>
      </c>
      <c r="BS32" s="53" t="str">
        <f>IF(BQ32&lt;&gt;"",AVERAGE(IF(AND($G32="3",BQ32&lt;&gt;""),HLOOKUP(BQ32,Points_Table_Modified,IF(BY32&gt;=6,8,BY32+2),FALSE),IF(BQ32&lt;&gt;"",HLOOKUP(BQ32,Points_Table,IF(BY32&gt;=6,8,BY32+2),FALSE),"")),BR32),BR32)</f>
        <v/>
      </c>
      <c r="BT32" s="51" t="str">
        <f>IF(AND($G32="6",AT32&lt;&gt;""),AT32,"")</f>
        <v/>
      </c>
      <c r="BU32" s="52" t="str">
        <f>IF(AND(AT32&lt;&gt;"",$G32="6"),_xlfn.RANK.EQ(AT32,$BT$6:$BT$89),"")</f>
        <v/>
      </c>
      <c r="BV32" s="52" t="str">
        <f>IF(IF(BU32&lt;&gt;"",IF(MAX(COUNTIF($BU$6:$BU$89,$BU$6:$BU$89))&gt;1,"x",""),"")&lt;&gt;"",BU32+1,"")</f>
        <v/>
      </c>
      <c r="BW32" s="52" t="str">
        <f>IF(BU32&lt;&gt;"",IF($G32="3",IF(AT32&lt;&gt;"",IF(AND(BU32&lt;=10,AT32&gt;=$BT$92),HLOOKUP(BU32,Points_Table_Modified,IF(BY32&gt;=6,8,BY32+2),FALSE),0),""),IF(AT32&lt;&gt;"",IF(AND(BU32&lt;=10,AT32&gt;=$BT$92),HLOOKUP(BU32,Points_Table,IF(BY32&gt;=6,8,BY32+2),FALSE),0),"")),"")</f>
        <v/>
      </c>
      <c r="BX32" s="53" t="str">
        <f>IF(BV32&lt;&gt;"",AVERAGE(IF(AND($G32="3",BV32&lt;&gt;""),HLOOKUP(BV32,Points_Table_Modified,IF(BY32&gt;=6,8,BY32+2),FALSE),IF(BV32&lt;&gt;"",HLOOKUP(BV32,Points_Table,IF(BY32&gt;=6,8,BY32+2),FALSE),"")),BW32),BW32)</f>
        <v/>
      </c>
      <c r="BY32" s="55">
        <f>VLOOKUP($G32,Entries_D_Event,5,FALSE)</f>
        <v>12</v>
      </c>
      <c r="BZ32" s="52" t="str">
        <f>CONCATENATE(BU32,BP32,BK32,BF32,BA32,AV32)</f>
        <v/>
      </c>
      <c r="CA32" s="118" t="str">
        <f>IF(BZ32&lt;&gt;"",IF(AND($G32="3",AT32&lt;&gt;""),10,IF(AT32&lt;&gt;"",5,"")),"")</f>
        <v/>
      </c>
      <c r="CB32" s="118">
        <f>_xlfn.NUMBERVALUE(IF(BZ32&lt;&gt;"",CONCATENATE(BX32,BS32,BN32,BI32,BD32,AY32),""))</f>
        <v>0</v>
      </c>
      <c r="CC32" s="56">
        <f>IFERROR(CA32+CB32,0)</f>
        <v>0</v>
      </c>
      <c r="CD32" s="90">
        <v>204</v>
      </c>
      <c r="CE32" s="54" t="str">
        <f>IF(AND($G32="1",CD32&lt;&gt;""),CD32,"")</f>
        <v/>
      </c>
      <c r="CF32" s="52" t="str">
        <f>IF(AND(CD32&lt;&gt;"",$G32="1"),_xlfn.RANK.EQ(CD32,$CE$6:$CE$89),"")</f>
        <v/>
      </c>
      <c r="CG32" s="52" t="str">
        <f>IF(IF(CF32&lt;&gt;"",IF(MAX(COUNTIF($CF$6:$CF$89,$CF$6:$CF$89))&gt;1,"x",""),"")&lt;&gt;"",CF32+1,"")</f>
        <v/>
      </c>
      <c r="CH32" s="52" t="str">
        <f>IF(CF32&lt;&gt;"",IF($G32="3",IF(CD32&lt;&gt;"",IF(AND(CF32&lt;=10,CD32&gt;=$CE$92),HLOOKUP(CF32,Points_Table_Modified,IF(DI32&gt;=6,8,DI32+2),FALSE),0),""),IF(CD32&lt;&gt;"",IF(AND(CF32&lt;=10,CD32&gt;=$CE$92),HLOOKUP(CF32,Points_Table,IF(DI32&gt;=6,8,DI32+2),FALSE),0),"")),"")</f>
        <v/>
      </c>
      <c r="CI32" s="53" t="str">
        <f>IF(CG32&lt;&gt;"",AVERAGE(IF(AND($G32="3",CG32&lt;&gt;""),HLOOKUP(CG32,Points_Table_Modified,IF(DI32&gt;=6,8,DI32+2),FALSE),IF(CG32&lt;&gt;"",HLOOKUP(CG32,Points_Table,IF(DI32&gt;=6,8,DI32+2),FALSE),"")),CH32),CH32)</f>
        <v/>
      </c>
      <c r="CJ32" s="51" t="str">
        <f>IF(AND($G32="2",CD32&lt;&gt;""),CD32,"")</f>
        <v/>
      </c>
      <c r="CK32" s="52" t="str">
        <f>IF(AND(CD32&lt;&gt;"",$G32="2"),_xlfn.RANK.EQ(CD32,$CJ$6:$CJ$89),"")</f>
        <v/>
      </c>
      <c r="CL32" s="52" t="str">
        <f>IF(IF(CK32&lt;&gt;"",IF(MAX(COUNTIF($CK$6:$CK$89,$CK$6:$CK$89))&gt;1,"x",""),"")&lt;&gt;"",CK32+1,"")</f>
        <v/>
      </c>
      <c r="CM32" s="54" t="str">
        <f>IF(CK32&lt;&gt;"",IF($G32="3",IF(CD32&lt;&gt;"",IF(AND(CK32&lt;=10,CD32&gt;=$CJ$92),HLOOKUP(CK32,Points_Table_Modified,IF(DI32&gt;=6,8,DI32+2),FALSE),0),""),IF(CD32&lt;&gt;"",IF(AND(CK32&lt;=10,CD32&gt;=$CJ$92),HLOOKUP(CK32,Points_Table,IF(DI32&gt;=6,8,DI32+2),FALSE),0),"")),"")</f>
        <v/>
      </c>
      <c r="CN32" s="53" t="str">
        <f>IF(CL32&lt;&gt;"",AVERAGE(IF(AND($G32="3",CL32&lt;&gt;""),HLOOKUP(CL32,Points_Table_Modified,IF(DI32&gt;=6,8,DI32+2),FALSE),IF(CL32&lt;&gt;"",HLOOKUP(CL32,Points_Table,IF(DI32&gt;=6,8,DI32+2),FALSE),"")),CM32),CM32)</f>
        <v/>
      </c>
      <c r="CO32" s="51">
        <f>IF(AND($G32="3",CD32&lt;&gt;""),CD32,"")</f>
        <v>204</v>
      </c>
      <c r="CP32" s="52">
        <f>IF(AND(CD32&lt;&gt;"",$G32="3"),_xlfn.RANK.EQ(CD32,$CO$6:$CO$89),"")</f>
        <v>9</v>
      </c>
      <c r="CQ32" s="52" t="str">
        <f>IF(IF(CP32&lt;&gt;"",IF(MAX(COUNTIF($CP32:$CP$89,$CP$6:$CP$89))&gt;1,"x",""),"")&lt;&gt;"",CP32+1,"")</f>
        <v/>
      </c>
      <c r="CR32" s="52">
        <f>IF(CP32&lt;&gt;"",IF($G32="3",IF(CD32&lt;&gt;"",IF(AND(CP32&lt;=20,CD32&gt;=$CO$92),HLOOKUP(CP32,Points_Table_Modified,IF(DI32&gt;=6,8,DI32+2),FALSE),0),""),IF(CD32&lt;&gt;"",IF(AND(CP32&lt;=10,CD32&gt;=$CO$92),HLOOKUP(CP32,Points_Table,IF(DI32&gt;=6,8,DI32+2),FALSE),0),"")),"")</f>
        <v>20</v>
      </c>
      <c r="CS32" s="53">
        <f>IF(CQ32&lt;&gt;"",AVERAGE(IF(AND($G32="3",CQ32&lt;&gt;""),HLOOKUP(CQ32,Points_Table_Modified,IF(DI32&gt;=6,8,DI32+2),FALSE),IF(CQ32&lt;&gt;"",HLOOKUP(CQ32,Points_Table,IF(DI32&gt;=6,8,DI32+2),FALSE),"")),CR32),CR32)</f>
        <v>20</v>
      </c>
      <c r="CT32" s="51" t="str">
        <f>IF(AND($G32="4",CD32&lt;&gt;""),CD32,"")</f>
        <v/>
      </c>
      <c r="CU32" s="52" t="str">
        <f>IF(AND(CD32&lt;&gt;"",G32="4"),_xlfn.RANK.EQ(CD32,$CT$6:$CT$89),"")</f>
        <v/>
      </c>
      <c r="CV32" s="52" t="str">
        <f>IF(IF(CU32&lt;&gt;"",IF(MAX(COUNTIF($CU$6:$CU$89,$CU$6:$CU$89))&gt;1,"x",""),"")&lt;&gt;"",CU32+1,"")</f>
        <v/>
      </c>
      <c r="CW32" s="52" t="str">
        <f>IF(CU32&lt;&gt;"",IF($G32="3",IF(CD32&lt;&gt;"",IF(AND(CU32&lt;=10,CD32&gt;=$CT$92),HLOOKUP(CU32,Points_Table_Modified,IF(DI32&gt;=6,8,DI32+2),FALSE),0),""),IF(CD32&lt;&gt;"",IF(AND(CU32&lt;=10,CD32&gt;=$CT$92),HLOOKUP(CU32,Points_Table,IF(DI32&gt;=6,8,DI32+2),FALSE),0),"")),"")</f>
        <v/>
      </c>
      <c r="CX32" s="53" t="str">
        <f>IF(CV32&lt;&gt;"",AVERAGE(IF(AND($G32="3",CV32&lt;&gt;""),HLOOKUP(CV32,Points_Table_Modified,IF(DI32&gt;=6,8,DI32+2),FALSE),IF(CV32&lt;&gt;"",HLOOKUP(CV32,Points_Table,IF(DI32&gt;=6,8,DI32+2),FALSE),"")),CW32),CW32)</f>
        <v/>
      </c>
      <c r="CY32" s="51" t="str">
        <f>IF(AND($G32="5",CD32&lt;&gt;""),CD32,"")</f>
        <v/>
      </c>
      <c r="CZ32" s="52" t="str">
        <f>IF(AND(CD32&lt;&gt;"",$G32="5"),_xlfn.RANK.EQ(CD32,$CY$6:$CY$89),"")</f>
        <v/>
      </c>
      <c r="DA32" s="52" t="str">
        <f>IF(IF(CZ32&lt;&gt;"",IF(MAX(COUNTIF($CZ$6:$CZ$89,$CZ$6:$CZ$89))&gt;1,"x",""),"")&lt;&gt;"",CZ32+1,"")</f>
        <v/>
      </c>
      <c r="DB32" s="52" t="str">
        <f>IF(CZ32&lt;&gt;"",IF($G32="3",IF(CD32&lt;&gt;"",IF(AND(CZ32&lt;=10,CD32&gt;=$CY$92),HLOOKUP(CZ32,Points_Table_Modified,IF(DI32&gt;=6,8,DI32+2),FALSE),0),""),IF(CD32&lt;&gt;"",IF(AND(CZ32&lt;=10,CD32&gt;=$CY$92),HLOOKUP(CZ32,Points_Table,IF(DI32&gt;=6,8,DI32+2),FALSE),0),"")),"")</f>
        <v/>
      </c>
      <c r="DC32" s="53" t="str">
        <f>IF(DA32&lt;&gt;"",AVERAGE(IF(AND($G32="3",DA32&lt;&gt;""),HLOOKUP(DA32,Points_Table_Modified,IF(DI32&gt;=6,8,DI32+2),FALSE),IF(DA32&lt;&gt;"",HLOOKUP(DA32,Points_Table,IF(DI32&gt;=6,8,DI32+2),FALSE),"")),DB32),DB32)</f>
        <v/>
      </c>
      <c r="DD32" s="51" t="str">
        <f>IF(AND($G32="6",CD32&lt;&gt;""),CD32,"")</f>
        <v/>
      </c>
      <c r="DE32" s="52" t="str">
        <f>IF(AND(CD32&lt;&gt;"",$G32="6"),_xlfn.RANK.EQ(CD32,$DD$6:$DD$89),"")</f>
        <v/>
      </c>
      <c r="DF32" s="52" t="str">
        <f>IF(IF(DE32&lt;&gt;"",IF(MAX(COUNTIF($DE$6:$DE$89,$DE$6:$DE$89))&gt;1,"x",""),"")&lt;&gt;"",DE32+1,"")</f>
        <v/>
      </c>
      <c r="DG32" s="52" t="str">
        <f>IF(DE32&lt;&gt;"",IF($G32="3",IF(CD32&lt;&gt;"",IF(AND(DE32&lt;=10,CD32&gt;=$DD$92),HLOOKUP(DE32,Points_Table_Modified,IF(DI32&gt;=6,8,DI32+2),FALSE),0),""),IF(CD32&lt;&gt;"",IF(AND(DE32&lt;=10,CD32&gt;=$DD$92),HLOOKUP(DE32,Points_Table,IF(DI32&gt;=6,8,DI32+2),FALSE),0),"")),"")</f>
        <v/>
      </c>
      <c r="DH32" s="53" t="str">
        <f>IF(DF32&lt;&gt;"",AVERAGE(IF(AND($G32="3",DF32&lt;&gt;""),HLOOKUP(DF32,Points_Table_Modified,IF(DI32&gt;=6,8,DI32+2),FALSE),IF(DF32&lt;&gt;"",HLOOKUP(DF32,Points_Table,IF(DI32&gt;=6,8,DI32+2),FALSE),"")),DG32),DG32)</f>
        <v/>
      </c>
      <c r="DI32" s="55">
        <f>VLOOKUP($G32,Entries_D_Event,6,FALSE)</f>
        <v>12</v>
      </c>
      <c r="DJ32" s="52" t="str">
        <f>CONCATENATE(DE32,CZ32,CU32,CP32,CK32,CF32)</f>
        <v>9</v>
      </c>
      <c r="DK32" s="52">
        <f>IF(DJ32&lt;&gt;"",IF(AND($G32="3",CD32&lt;&gt;""),10,IF(CD32&lt;&gt;"",5,"")),"")</f>
        <v>10</v>
      </c>
      <c r="DL32" s="156">
        <f>_xlfn.NUMBERVALUE(IF(DJ32&lt;&gt;"",CONCATENATE(DH32,DC32,CX32,CS32,CN32,CI32),""))</f>
        <v>20</v>
      </c>
      <c r="DM32" s="56">
        <f>IFERROR(DK32+DL32,0)</f>
        <v>30</v>
      </c>
      <c r="DN32" s="90">
        <v>74</v>
      </c>
      <c r="DO32" s="52" t="str">
        <f>IF(AND($G32="1",DN32&lt;&gt;""),DN32,"")</f>
        <v/>
      </c>
      <c r="DP32" s="52" t="str">
        <f>IF(AND(DN32&lt;&gt;"",$G32="1"),_xlfn.RANK.EQ(DN32,$DO$6:$DO$89),"")</f>
        <v/>
      </c>
      <c r="DQ32" s="52" t="str">
        <f>IF(IF(DP32&lt;&gt;"",IF(MAX(COUNTIF($DP$6:$DP$89,$DP$6:$DP$89))&gt;1,"x",""),"")&lt;&gt;"",DP32+1,"")</f>
        <v/>
      </c>
      <c r="DR32" s="52" t="str">
        <f>IF(DP32&lt;&gt;"",IF($G32="3",IF(DN32&lt;&gt;"",IF(AND(DP32&lt;=10,DN32&gt;=$DO$92),HLOOKUP(DP32,Points_Table_Modified,IF(ES32&gt;=6,8,ES32+2),FALSE),0),""),IF(DN32&lt;&gt;"",IF(AND(DP32&lt;=10,DN32&gt;=$DO$92),HLOOKUP(DP32,Points_Table,IF(ES32&gt;=6,8,ES32+2),FALSE),0),"")),"")</f>
        <v/>
      </c>
      <c r="DS32" s="53" t="str">
        <f>IF(DQ32&lt;&gt;"",AVERAGE(IF(AND($G32="3",DQ32&lt;&gt;""),HLOOKUP(DQ32,Points_Table_Modified,IF(ES32&gt;=6,8,ES32+2),FALSE),IF(DQ32&lt;&gt;"",HLOOKUP(DQ32,Points_Table,IF(ES32&gt;=6,8,ES32+2),FALSE),"")),DR32),DR32)</f>
        <v/>
      </c>
      <c r="DT32" s="51" t="str">
        <f>IF(AND($G32="2",DN32&lt;&gt;""),DN32,"")</f>
        <v/>
      </c>
      <c r="DU32" s="52" t="str">
        <f>IF(AND(DN32&lt;&gt;"",$G32="2"),_xlfn.RANK.EQ(DN32,$DT$6:$DT$89),"")</f>
        <v/>
      </c>
      <c r="DV32" s="52" t="str">
        <f>IF(IF(DU32&lt;&gt;"",IF(MAX(COUNTIF($DU$6:$DU$89,$DU$6:$DU$89))&gt;1,"x",""),"")&lt;&gt;"",DU32+1,"")</f>
        <v/>
      </c>
      <c r="DW32" s="54" t="str">
        <f>IF(DU32&lt;&gt;"",IF($G32="3",IF(DN32&lt;&gt;"",IF(AND(DU32&lt;=10,DN32&gt;=$DT$92),HLOOKUP(DU32,Points_Table_Modified,IF(ES32&gt;=6,8,ES32+2),FALSE),0),""),IF(DN32&lt;&gt;"",IF(AND(DU32&lt;=10,DN32&gt;=$DT$92),HLOOKUP(DU32,Points_Table,IF(ES32&gt;=6,8,ES32+2),FALSE),0),"")),"")</f>
        <v/>
      </c>
      <c r="DX32" s="53" t="str">
        <f>IF(DV32&lt;&gt;"",AVERAGE(IF(AND($G32="3",DV32&lt;&gt;""),HLOOKUP(DV32,Points_Table_Modified,IF(ES32&gt;=6,8,ES32+2),FALSE),IF(DV32&lt;&gt;"",HLOOKUP(DV32,Points_Table,IF(ES32&gt;=6,8,ES32+2),FALSE),"")),DW32),DW32)</f>
        <v/>
      </c>
      <c r="DY32" s="51">
        <f>IF(AND($G32="3",DN32&lt;&gt;""),DN32,"")</f>
        <v>74</v>
      </c>
      <c r="DZ32" s="52">
        <f>IF(AND(DN32&lt;&gt;"",$G32="3"),_xlfn.RANK.EQ(DN32,$DY$6:$DY$89),"")</f>
        <v>9</v>
      </c>
      <c r="EA32" s="52" t="str">
        <f>IF(IF(DZ32&lt;&gt;"",IF(MAX(COUNTIF($DZ$6:$DZ$89,$DZ$6:$DZ$89))&gt;1,"x",""),"")&lt;&gt;"",DZ32+1,"")</f>
        <v/>
      </c>
      <c r="EB32" s="52">
        <f>IF(DZ32&lt;&gt;"",IF($G32="3",IF(DN32&lt;&gt;"",IF(AND(DZ32&lt;=20,DN32&gt;=$DY$92),HLOOKUP(DZ32,Points_Table_Modified,IF(ES32&gt;=6,8,ES32+2),FALSE),0),""),IF(DN32&lt;&gt;"",IF(AND(DZ32&lt;=10,DN32&gt;=$DY$92),HLOOKUP(DZ32,Points_Table,IF(ES32&gt;=6,8,ES32+2),FALSE),0),"")),"")</f>
        <v>0</v>
      </c>
      <c r="EC32" s="53">
        <f>IF(EA32&lt;&gt;"",AVERAGE(IF(AND($G32="3",EA32&lt;&gt;""),HLOOKUP(EA32,Points_Table_Modified,IF(ES32&gt;=6,8,ES32+2),FALSE),IF(EA32&lt;&gt;"",HLOOKUP(EA32,Points_Table,IF(ES32&gt;=6,8,ES32+2),FALSE),"")),EB32),EB32)</f>
        <v>0</v>
      </c>
      <c r="ED32" s="51" t="str">
        <f>IF(AND($G32="4",DN32&lt;&gt;""),DN32,"")</f>
        <v/>
      </c>
      <c r="EE32" s="52" t="str">
        <f>IF(AND(DN32&lt;&gt;"",G32="4"),_xlfn.RANK.EQ(DN32,$ED$6:$ED$89),"")</f>
        <v/>
      </c>
      <c r="EF32" s="52" t="str">
        <f>IF(IF(EE32&lt;&gt;"",IF(MAX(COUNTIF($EE$6:$EE$89,$EE$6:$EE$89))&gt;1,"x",""),"")&lt;&gt;"",EE32+1,"")</f>
        <v/>
      </c>
      <c r="EG32" s="52" t="str">
        <f>IF(EE32&lt;&gt;"",IF($G32="3",IF(DN32&lt;&gt;"",IF(AND(EE32&lt;=10,DN32&gt;=$ED$92),HLOOKUP(EE32,Points_Table_Modified,IF(ES32&gt;=6,8,ES32+2),FALSE),0),""),IF(DN32&lt;&gt;"",IF(AND(EE32&lt;=10,DN32&gt;=$ED$92),HLOOKUP(EE32,Points_Table,IF(ES32&gt;=6,8,ES32+2),FALSE),0),"")),"")</f>
        <v/>
      </c>
      <c r="EH32" s="53" t="str">
        <f>IF(EF32&lt;&gt;"",AVERAGE(IF(AND($G32="3",EF32&lt;&gt;""),HLOOKUP(EF32,Points_Table_Modified,IF(ES32&gt;=6,8,ES32+2),FALSE),IF(EF32&lt;&gt;"",HLOOKUP(EF32,Points_Table,IF(ES32&gt;=6,8,ES32+2),FALSE),"")),EG32),EG32)</f>
        <v/>
      </c>
      <c r="EI32" s="51" t="str">
        <f>IF(AND($G32="5",DN32&lt;&gt;""),DN32,"")</f>
        <v/>
      </c>
      <c r="EJ32" s="52" t="str">
        <f>IF(AND(DN32&lt;&gt;"",$G32="5"),_xlfn.RANK.EQ(DN32,$EI$6:$EI$89),"")</f>
        <v/>
      </c>
      <c r="EK32" s="52" t="str">
        <f>IF(IF(EJ32&lt;&gt;"",IF(MAX(COUNTIF($EJ$6:$EJ$89,$EJ$6:$EJ$89))&gt;1,"x",""),"")&lt;&gt;"",EJ32+1,"")</f>
        <v/>
      </c>
      <c r="EL32" s="52" t="str">
        <f>IF(EJ32&lt;&gt;"",IF($G32="3",IF(DN32&lt;&gt;"",IF(AND(EJ32&lt;=10,DN32&gt;=$EI$92),HLOOKUP(EJ32,Points_Table_Modified,IF(ES32&gt;=6,8,ES32+2),FALSE),0),""),IF(DN32&lt;&gt;"",IF(AND(EJ32&lt;=10,DN32&gt;=$EI$92),HLOOKUP(EJ32,Points_Table,IF(ES32&gt;=6,8,ES32+2),FALSE),0),"")),"")</f>
        <v/>
      </c>
      <c r="EM32" s="53" t="str">
        <f>IF(EK32&lt;&gt;"",AVERAGE(IF(AND($G32="3",EK32&lt;&gt;""),HLOOKUP(EK32,Points_Table_Modified,IF(ES32&gt;=6,8,ES32+2),FALSE),IF(EK32&lt;&gt;"",HLOOKUP(EK32,Points_Table,IF(ES32&gt;=6,8,ES32+2),FALSE),"")),EL32),EL32)</f>
        <v/>
      </c>
      <c r="EN32" s="51" t="str">
        <f>IF(AND($G32="6",DN32&lt;&gt;""),DN32,"")</f>
        <v/>
      </c>
      <c r="EO32" s="52" t="str">
        <f>IF(AND(DN32&lt;&gt;"",$G32="6"),_xlfn.RANK.EQ(DN32,$EN$6:$EN$89),"")</f>
        <v/>
      </c>
      <c r="EP32" s="52" t="str">
        <f>IF(IF(EO32&lt;&gt;"",IF(MAX(COUNTIF($EO$6:$EO$89,$EO$6:$EO$89))&gt;1,"x",""),"")&lt;&gt;"",EO32+1,"")</f>
        <v/>
      </c>
      <c r="EQ32" s="52" t="str">
        <f>IF(EO32&lt;&gt;"",IF($G32="3",IF(DN32&lt;&gt;"",IF(AND(EO32&lt;=10,DN32&gt;=$EN$92),HLOOKUP(EO32,Points_Table_Modified,IF(ES32&gt;=6,8,ES32+2),FALSE),0),""),IF(DN32&lt;&gt;"",IF(AND(EO32&lt;=10,DN32&gt;=$EN$92),HLOOKUP(EO32,Points_Table,IF(ES32&gt;=6,8,ES32+2),FALSE),0),"")),"")</f>
        <v/>
      </c>
      <c r="ER32" s="53" t="str">
        <f>IF(EP32&lt;&gt;"",AVERAGE(IF(AND($G32="3",EP32&lt;&gt;""),HLOOKUP(EP32,Points_Table_Modified,IF(ES32&gt;=6,8,ES32+2),FALSE),IF(EP32&lt;&gt;"",HLOOKUP(EP32,Points_Table,IF(ES32&gt;=6,8,ES32+2),FALSE),"")),EQ32),EQ32)</f>
        <v/>
      </c>
      <c r="ES32" s="57">
        <f>VLOOKUP($G32,Entries_D_Event,7,FALSE)</f>
        <v>9</v>
      </c>
      <c r="ET32" s="52" t="str">
        <f>CONCATENATE(EO32,EJ32,EE32,DZ32,DU32,DP32)</f>
        <v>9</v>
      </c>
      <c r="EU32" s="118">
        <f>IF(ET32&lt;&gt;"",IF(AND($G32="3",DN32&lt;&gt;""),10,IF(DN32&lt;&gt;"",5,"")),"")</f>
        <v>10</v>
      </c>
      <c r="EV32" s="118">
        <f>_xlfn.NUMBERVALUE(IF(ET32&lt;&gt;"",CONCATENATE(ER32,EM32,EH32,EC32,DX32,DS32),""))</f>
        <v>0</v>
      </c>
      <c r="EW32" s="56">
        <f>IFERROR(EU32+EV32,0)</f>
        <v>10</v>
      </c>
      <c r="EX32" s="90"/>
      <c r="EY32" s="52" t="str">
        <f>IF(AND($G32="1",EX32&lt;&gt;""),EX32,"")</f>
        <v/>
      </c>
      <c r="EZ32" s="52" t="str">
        <f>IF(AND(EX32&lt;&gt;"",$G32="1"),_xlfn.RANK.EQ(EX32,$EY$6:$EY$89),"")</f>
        <v/>
      </c>
      <c r="FA32" s="52" t="str">
        <f>IF(IF(EZ32&lt;&gt;"",IF(MAX(COUNTIF($EZ$6:$EZ$89,$EZ$6:$EZ$89))&gt;1,"x",""),"")&lt;&gt;"",EZ32+1,"")</f>
        <v/>
      </c>
      <c r="FB32" s="52" t="str">
        <f>IF(EZ32&lt;&gt;"",IF($G32="3",IF(EX32&lt;&gt;"",IF(AND(EZ32&lt;=10,EX32&gt;=$EY$92),HLOOKUP(EZ32,Points_Table_Modified,IF(GC32&gt;=6,8,GC32+2),FALSE),0),""),IF(EX32&lt;&gt;"",IF(AND(EZ32&lt;=10,EX32&gt;=$EY$92),HLOOKUP(EZ32,Points_Table,IF(GC32&gt;=6,8,GC32+2),FALSE),0),"")),"")</f>
        <v/>
      </c>
      <c r="FC32" s="56" t="str">
        <f>IF(FB32&gt;0,IF(FA32&lt;&gt;"",AVERAGE(IF(AND($G32="3",FA32&lt;&gt;""),HLOOKUP(FA32,Points_Table_Modified,IF(GC32&gt;=6,8,GC32+2),FALSE),IF(FA32&lt;&gt;"",HLOOKUP(FA32,Points_Table,IF(GC32&gt;=6,8,GC32+2),FALSE),"")),FB32),FB32),0)</f>
        <v/>
      </c>
      <c r="FD32" s="51" t="str">
        <f>IF(AND($G32="2",EX32&lt;&gt;""),EX32,"")</f>
        <v/>
      </c>
      <c r="FE32" s="52" t="str">
        <f>IF(AND(EX32&lt;&gt;"",$G32="2"),_xlfn.RANK.EQ(EX32,$FD$6:$FD$89),"")</f>
        <v/>
      </c>
      <c r="FF32" s="52" t="str">
        <f>IF(IF(FE32&lt;&gt;"",IF(MAX(COUNTIF($FE$6:$FE$89,$FE$6:$FE$89))&gt;1,"x",""),"")&lt;&gt;"",FE32+1,"")</f>
        <v/>
      </c>
      <c r="FG32" s="54" t="str">
        <f>IF(FE32&lt;&gt;"",IF($G32="3",IF(EX32&lt;&gt;"",IF(AND(FE32&lt;=10,EX32&gt;=$FD$92),HLOOKUP(FE32,Points_Table_Modified,IF(GC32&gt;=6,8,GC32+2),FALSE),0),""),IF(EX32&lt;&gt;"",IF(AND(FE32&lt;=10,EX32&gt;=$FD$92),HLOOKUP(FE32,Points_Table,IF(GC32&gt;=6,8,GC32+2),FALSE),0),"")),"")</f>
        <v/>
      </c>
      <c r="FH32" s="56" t="str">
        <f>IF(FG32&gt;0,IF(FF32&lt;&gt;"",AVERAGE(IF(AND($G32="3",FF32&lt;&gt;""),HLOOKUP(FF32,Points_Table_Modified,IF(GC32&gt;=6,8,GC32+2),FALSE),IF(FF32&lt;&gt;"",HLOOKUP(FF32,Points_Table,IF(GC32&gt;=6,8,GC32+2),FALSE),"")),FG32),FG32),0)</f>
        <v/>
      </c>
      <c r="FI32" s="51" t="str">
        <f>IF(AND($G32="3",EX32&lt;&gt;""),EX32,"")</f>
        <v/>
      </c>
      <c r="FJ32" s="52" t="str">
        <f>IF(AND(EX32&lt;&gt;"",$G32="3"),_xlfn.RANK.EQ(EX32,$FI$6:$FI$89),"")</f>
        <v/>
      </c>
      <c r="FK32" s="52" t="str">
        <f>IF(IF(FJ32&lt;&gt;"",IF(MAX(COUNTIF($FJ$6:$FJ$89,$FJ$6:$FJ$89))&gt;1,"x",""),"")&lt;&gt;"",FJ32+1,"")</f>
        <v/>
      </c>
      <c r="FL32" s="52" t="str">
        <f>IF(FJ32&lt;&gt;"",IF($G32="3",IF(EX32&lt;&gt;"",IF(AND(FJ32&lt;=20,EX32&gt;=$FI$92),HLOOKUP(FJ32,Points_Table_Modified,IF(GC32&gt;=6,8,GC32+2),FALSE),0),""),IF(EX32&lt;&gt;"",IF(AND(FJ32&lt;=10,EX32&gt;=$FI$92),HLOOKUP(FJ32,Points_Table,IF(GC32&gt;=6,8,GC32+2),FALSE),0),"")),"")</f>
        <v/>
      </c>
      <c r="FM32" s="56" t="str">
        <f>IF(FL32&gt;0,IF(FK32&lt;&gt;"",AVERAGE(IF(AND($G32="3",FK32&lt;&gt;""),HLOOKUP(FK32,Points_Table_Modified,IF(GC32&gt;=6,8,GC32+2),FALSE),IF(FK32&lt;&gt;"",HLOOKUP(FK32,Points_Table,IF(GC32&gt;=6,8,GC32+2),FALSE),"")),FL32),FL32),0)</f>
        <v/>
      </c>
      <c r="FN32" s="51" t="str">
        <f>IF(AND($G32="4",EX32&lt;&gt;""),EX32,"")</f>
        <v/>
      </c>
      <c r="FO32" s="52" t="str">
        <f>IF(AND(EX32&lt;&gt;"",G32="4"),_xlfn.RANK.EQ(EX32,$FN$6:$FN$89),"")</f>
        <v/>
      </c>
      <c r="FP32" s="52" t="str">
        <f>IF(IF(FO32&lt;&gt;"",IF(MAX(COUNTIF($FO$6:$FO$89,$FO$6:$FO$89))&gt;1,"x",""),"")&lt;&gt;"",FO32+1,"")</f>
        <v/>
      </c>
      <c r="FQ32" s="52" t="str">
        <f>IF(FO32&lt;&gt;"",IF($G32="3",IF(EX32&lt;&gt;"",IF(AND(FO32&lt;=10,EX32&gt;=$FN$92),HLOOKUP(FO32,Points_Table_Modified,IF(GC32&gt;=6,8,GC32+2),FALSE),0),""),IF(EX32&lt;&gt;"",IF(AND(FO32&lt;=10,EX32&gt;=$FN$92),HLOOKUP(FO32,Points_Table,IF(GC32&gt;=6,8,GC32+2),FALSE),0),"")),"")</f>
        <v/>
      </c>
      <c r="FR32" s="56" t="str">
        <f>IF(FQ32&gt;0,IF(FP32&lt;&gt;"",AVERAGE(IF(AND($G32="3",FP32&lt;&gt;""),HLOOKUP(FP32,Points_Table_Modified,IF(GC32&gt;=6,8,GC32+2),FALSE),IF(FP32&lt;&gt;"",HLOOKUP(FP32,Points_Table,IF(GC32&gt;=6,8,GC32+2),FALSE),"")),FQ32),FQ32),0)</f>
        <v/>
      </c>
      <c r="FS32" s="51" t="str">
        <f>IF(AND($G32="5",EX32&lt;&gt;""),EX32,"")</f>
        <v/>
      </c>
      <c r="FT32" s="52" t="str">
        <f>IF(AND(EX32&lt;&gt;"",$G32="5"),_xlfn.RANK.EQ(EX32,$FS$6:$FS$89),"")</f>
        <v/>
      </c>
      <c r="FU32" s="52" t="str">
        <f>IF(IF(FT32&lt;&gt;"",IF(MAX(COUNTIF($FT$6:$FT$89,$FT$6:$FT$89))&gt;1,"x",""),"")&lt;&gt;"",FT32+1,"")</f>
        <v/>
      </c>
      <c r="FV32" s="52" t="str">
        <f>IF(FT32&lt;&gt;"",IF($G32="3",IF(EX32&lt;&gt;"",IF(AND(FT32&lt;=10,EX32&gt;=$FS$92),HLOOKUP(FT32,Points_Table_Modified,IF(GC32&gt;=6,8,GC32+2),FALSE),0),""),IF(EX32&lt;&gt;"",IF(AND(FT32&lt;=10,EX32&gt;=$FS$92),HLOOKUP(FT32,Points_Table,IF(GC32&gt;=6,8,GC32+2),FALSE),0),"")),"")</f>
        <v/>
      </c>
      <c r="FW32" s="56" t="str">
        <f>IF(FV32&gt;0,IF(FU32&lt;&gt;"",AVERAGE(IF(AND($G32="3",FU32&lt;&gt;""),HLOOKUP(FU32,Points_Table_Modified,IF(GC32&gt;=6,8,GC32+2),FALSE),IF(FU32&lt;&gt;"",HLOOKUP(FU32,Points_Table,IF(GC32&gt;=6,8,GC32+2),FALSE),"")),FV32),FV32),0)</f>
        <v/>
      </c>
      <c r="FX32" s="51" t="str">
        <f>IF(AND($G32="6",EX32&lt;&gt;""),EX32,"")</f>
        <v/>
      </c>
      <c r="FY32" s="52" t="str">
        <f>IF(AND(EX32&lt;&gt;"",$G32="6"),_xlfn.RANK.EQ(EX32,$FX$6:$FX$89),"")</f>
        <v/>
      </c>
      <c r="FZ32" s="52" t="str">
        <f>IF(IF(FY32&lt;&gt;"",IF(MAX(COUNTIF($FY$6:$FY$89,$FY$6:$FY$89))&gt;1,"x",""),"")&lt;&gt;"",FY32+1,"")</f>
        <v/>
      </c>
      <c r="GA32" s="52" t="str">
        <f>IF(FY32&lt;&gt;"",IF($G32="3",IF(EX32&lt;&gt;"",IF(AND(FY32&lt;=10,EX32&gt;=$FX$92),HLOOKUP(FY32,Points_Table_Modified,IF(GC32&gt;=6,8,GC32+2),FALSE),0),""),IF(EX32&lt;&gt;"",IF(AND(FY32&lt;=10,EX32&gt;=$FX$92),HLOOKUP(FY32,Points_Table,IF(GC32&gt;=6,8,GC32+2),FALSE),0),"")),"")</f>
        <v/>
      </c>
      <c r="GB32" s="56" t="str">
        <f>IF(GA32&gt;0,IF(FZ32&lt;&gt;"",AVERAGE(IF(AND($G32="3",FZ32&lt;&gt;""),HLOOKUP(FZ32,Points_Table_Modified,IF(GC32&gt;=6,8,GC32+2),FALSE),IF(FZ32&lt;&gt;"",HLOOKUP(FZ32,Points_Table,IF(GC32&gt;=6,8,GC32+2),FALSE),"")),GA32),GA32),0)</f>
        <v/>
      </c>
      <c r="GC32" s="57">
        <f>VLOOKUP($G32,Entries_D_Event,8,FALSE)</f>
        <v>0</v>
      </c>
      <c r="GD32" s="52" t="str">
        <f>CONCATENATE(FY32,FT32,FO32,FJ32,FE32,EZ32)</f>
        <v/>
      </c>
      <c r="GE32" s="118" t="str">
        <f>IF(GD32&lt;&gt;"",IF(AND($G32="3",EX32&lt;&gt;""),10,IF(EX32&lt;&gt;"",5,"")),"")</f>
        <v/>
      </c>
      <c r="GF32" s="118">
        <f>_xlfn.NUMBERVALUE(IF(GD32&lt;&gt;"",CONCATENATE(GB32,FW32,FR32,FM32,FH32,FC32),""))</f>
        <v>0</v>
      </c>
      <c r="GG32" s="56">
        <f>IFERROR(GE32+GF32,0)</f>
        <v>0</v>
      </c>
      <c r="GH32" s="90"/>
      <c r="GI32" s="52" t="str">
        <f>IF(AND($G32="1",GH32&lt;&gt;""),GH32,"")</f>
        <v/>
      </c>
      <c r="GJ32" s="52" t="str">
        <f>IF(AND(GH32&lt;&gt;"",$G32="1"),_xlfn.RANK.EQ(GH32,$GI$6:$GI$89),"")</f>
        <v/>
      </c>
      <c r="GK32" s="52" t="str">
        <f>IF(IF(GJ32&lt;&gt;"",IF(MAX(COUNTIF($GJ$6:$GJ$89,$GJ$6:$GJ$89))&gt;1,"x",""),"")&lt;&gt;"",GJ32+1,"")</f>
        <v/>
      </c>
      <c r="GL32" s="52" t="str">
        <f>IF(GJ32&lt;&gt;"",IF($G32="3",IF(GH32&lt;&gt;"",IF(AND(GJ32&lt;=10,GH32&gt;=$GI$92),HLOOKUP(GJ32,Points_Table_Modified,IF(HM32&gt;=6,8,HM32+2),FALSE),0),""),IF(GH32&lt;&gt;"",IF(AND(GJ32&lt;=10,GH32&gt;=$GI$92),HLOOKUP(GJ32,Points_Table,IF(HM32&gt;=6,8,HM32+2),FALSE),0),"")),"")</f>
        <v/>
      </c>
      <c r="GM32" s="53" t="str">
        <f>IF(GK32&lt;&gt;"",AVERAGE(IF(AND($G32="3",GK32&lt;&gt;""),HLOOKUP(GK32,Points_Table_Modified,IF(HM32&gt;=6,8,HM32+2),FALSE),IF(GK32&lt;&gt;"",HLOOKUP(GK32,Points_Table,IF(HM32&gt;=6,8,HM32+2),FALSE),"")),GL32),GL32)</f>
        <v/>
      </c>
      <c r="GN32" s="51" t="str">
        <f>IF(AND($G32="2",GH32&lt;&gt;""),GH32,"")</f>
        <v/>
      </c>
      <c r="GO32" s="52" t="str">
        <f>IF(AND(GH32&lt;&gt;"",$G32="2"),_xlfn.RANK.EQ(GH32,$GN$6:$GN$89),"")</f>
        <v/>
      </c>
      <c r="GP32" s="52" t="str">
        <f>IF(IF(GO32&lt;&gt;"",IF(MAX(COUNTIF($GO$6:$GO$89,$GO$6:$GO$89))&gt;1,"x",""),"")&lt;&gt;"",GO32+1,"")</f>
        <v/>
      </c>
      <c r="GQ32" s="54" t="str">
        <f>IF(GO32&lt;&gt;"",IF($G32="3",IF(GH32&lt;&gt;"",IF(AND(GO32&lt;=10,GH32&gt;=$GN$92),HLOOKUP(GO32,Points_Table_Modified,IF(HM32&gt;=6,8,HM32+2),FALSE),0),""),IF(GH32&lt;&gt;"",IF(AND(GO32&lt;=10,GH32&gt;=$GN$92),HLOOKUP(GO32,Points_Table,IF(HM32&gt;=6,8,HM32+2),FALSE),0),"")),"")</f>
        <v/>
      </c>
      <c r="GR32" s="53" t="str">
        <f>IF(GP32&lt;&gt;"",AVERAGE(IF(AND($G32="3",GP32&lt;&gt;""),HLOOKUP(GP32,Points_Table_Modified,IF(HM32&gt;=6,8,HM32+2),FALSE),IF(GP32&lt;&gt;"",HLOOKUP(GP32,Points_Table,IF(HM32&gt;=6,8,HM32+2),FALSE),"")),GQ32),GQ32)</f>
        <v/>
      </c>
      <c r="GS32" s="51" t="str">
        <f>IF(AND($G32="3",GH32&lt;&gt;""),GH32,"")</f>
        <v/>
      </c>
      <c r="GT32" s="52" t="str">
        <f>IF(AND(GH32&lt;&gt;"",$G32="3"),_xlfn.RANK.EQ(GH32,$GS$6:$GS$89),"")</f>
        <v/>
      </c>
      <c r="GU32" s="52" t="str">
        <f>IF(IF(GT32&lt;&gt;"",IF(MAX(COUNTIF($GT$6:$GT$89,$GT$6:$GT$89))&gt;1,"x",""),"")&lt;&gt;"",GT32+1,"")</f>
        <v/>
      </c>
      <c r="GV32" s="52" t="str">
        <f>IF(GT32&lt;&gt;"",IF($G32="3",IF(GH32&lt;&gt;"",IF(AND(GT32&lt;=20,GH32&gt;=$GS$92),HLOOKUP(GT32,Points_Table_Modified,IF(HM32&gt;=6,8,HM32+2),FALSE),0),""),IF(GH32&lt;&gt;"",IF(AND(GT32&lt;=10,GH32&gt;=$GS$92),HLOOKUP(GT32,Points_Table,IF(HM32&gt;=6,8,HM32+2),FALSE),0),"")),"")</f>
        <v/>
      </c>
      <c r="GW32" s="53" t="str">
        <f>IF(GU32&lt;&gt;"",AVERAGE(IF(AND($G32="3",GU32&lt;&gt;""),HLOOKUP(GU32,Points_Table_Modified,IF(HM32&gt;=6,8,HM32+2),FALSE),IF(GU32&lt;&gt;"",HLOOKUP(GU32,Points_Table,IF(HM32&gt;=6,8,HM32+2),FALSE),"")),GV32),GV32)</f>
        <v/>
      </c>
      <c r="GX32" s="51" t="str">
        <f>IF(AND($G32="4",GH32&lt;&gt;""),GH32,"")</f>
        <v/>
      </c>
      <c r="GY32" s="52" t="str">
        <f>IF(AND($GH32&lt;&gt;"",G32="4"),_xlfn.RANK.EQ(GH32,$GX$6:$GX$89),"")</f>
        <v/>
      </c>
      <c r="GZ32" s="52" t="str">
        <f>IF(IF(GY32&lt;&gt;"",IF(MAX(COUNTIF($GY$6:$GY$89,$GY$6:$GY$89))&gt;1,"x",""),"")&lt;&gt;"",GY32+1,"")</f>
        <v/>
      </c>
      <c r="HA32" s="52" t="str">
        <f>IF(GY32&lt;&gt;"",IF($G32="3",IF(GH32&lt;&gt;"",IF(AND(GY32&lt;=10,GH32&gt;=$GX$92),HLOOKUP(GY32,Points_Table_Modified,IF(HM32&gt;=6,8,HM32+2),FALSE),0),""),IF(GH32&lt;&gt;"",IF(AND(GY32&lt;=10,GH32&gt;=$GX$92),HLOOKUP(GY32,Points_Table,IF(HM32&gt;=6,8,HM32+2),FALSE),0),"")),"")</f>
        <v/>
      </c>
      <c r="HB32" s="53" t="str">
        <f>IF(GZ32&lt;&gt;"",AVERAGE(IF(AND($G32="3",GZ32&lt;&gt;""),HLOOKUP(GZ32,Points_Table_Modified,IF(HM32&gt;=6,8,HM32+2),FALSE),IF(GZ32&lt;&gt;"",HLOOKUP(GZ32,Points_Table,IF(HM32&gt;=6,8,HM32+2),FALSE),"")),HA32),HA32)</f>
        <v/>
      </c>
      <c r="HC32" s="51" t="str">
        <f>IF(AND($G32="5",GH32&lt;&gt;""),GH32,"")</f>
        <v/>
      </c>
      <c r="HD32" s="52" t="str">
        <f>IF(AND(GH32&lt;&gt;"",$G32="5"),_xlfn.RANK.EQ(GH32,$HC$6:$HC$89),"")</f>
        <v/>
      </c>
      <c r="HE32" s="52" t="str">
        <f>IF(IF(HD32&lt;&gt;"",IF(MAX(COUNTIF($HD$6:$HD$89,$HD$6:$HD$89))&gt;1,"x",""),"")&lt;&gt;"",HD32+1,"")</f>
        <v/>
      </c>
      <c r="HF32" s="52" t="str">
        <f>IF(HD32&lt;&gt;"",IF($G32="3",IF(GH32&lt;&gt;"",IF(AND(HD32&lt;=10,GH32&gt;=$HC$92),HLOOKUP(HD32,Points_Table_Modified,IF(HM32&gt;=6,8,HM32+2),FALSE),0),""),IF(GH32&lt;&gt;"",IF(AND(HD32&lt;=10,GH32&gt;=$HC$92),HLOOKUP(HD32,Points_Table,IF(HM32&gt;=6,8,HM32+2),FALSE),0),"")),"")</f>
        <v/>
      </c>
      <c r="HG32" s="53" t="str">
        <f>IF(HE32&lt;&gt;"",AVERAGE(IF(AND($G32="3",HE32&lt;&gt;""),HLOOKUP(HE32,Points_Table_Modified,IF(HM32&gt;=6,8,HM32+2),FALSE),IF(HE32&lt;&gt;"",HLOOKUP(HE32,Points_Table,IF(HM32&gt;=6,8,HM32+2),FALSE),"")),HF32),HF32)</f>
        <v/>
      </c>
      <c r="HH32" s="51" t="str">
        <f>IF(AND($G32="6",GH32&lt;&gt;""),GH32,"")</f>
        <v/>
      </c>
      <c r="HI32" s="52" t="str">
        <f>IF(AND(GH32&lt;&gt;"",$G32="6"),_xlfn.RANK.EQ(GH32,$HH$6:$HH$89),"")</f>
        <v/>
      </c>
      <c r="HJ32" s="52" t="str">
        <f>IF(IF(HI32&lt;&gt;"",IF(MAX(COUNTIF($HI$6:$HI$89,$HI$6:$HI$89))&gt;1,"x",""),"")&lt;&gt;"",HI32+1,"")</f>
        <v/>
      </c>
      <c r="HK32" s="52" t="str">
        <f>IF(HI32&lt;&gt;"",IF($G32="3",IF(GH32&lt;&gt;"",IF(AND(HI32&lt;=10,GH32&gt;=$HH$92),HLOOKUP(HI32,Points_Table_Modified,IF(HM32&gt;=6,8,HM32+2),FALSE),0),""),IF(GH32&lt;&gt;"",IF(AND(HI32&lt;=10,GH32&gt;=$HH$92),HLOOKUP(HI32,Points_Table,IF(HM32&gt;=6,8,HM32+2),FALSE),0),"")),"")</f>
        <v/>
      </c>
      <c r="HL32" s="53" t="str">
        <f>IF(HJ32&lt;&gt;"",AVERAGE(IF(AND($G32="3",HJ32&lt;&gt;""),HLOOKUP(HJ32,Points_Table_Modified,IF(HM32&gt;=6,8,HM32+2),FALSE),IF(HJ32&lt;&gt;"",HLOOKUP(HJ32,Points_Table,IF(HM32&gt;=6,8,HM32+2),FALSE),"")),HK32),HK32)</f>
        <v/>
      </c>
      <c r="HM32" s="57">
        <f>VLOOKUP($G32,Entries_D_Event,9,FALSE)</f>
        <v>0</v>
      </c>
      <c r="HN32" s="52" t="str">
        <f>CONCATENATE(HI32,HD32,GY32,GT32,GO32,GJ32)</f>
        <v/>
      </c>
      <c r="HO32" s="118" t="str">
        <f>IF(HN32&lt;&gt;"",IF(AND($G32="3",GH32&lt;&gt;""),10,IF(GH32&lt;&gt;"",5,"")),"")</f>
        <v/>
      </c>
      <c r="HP32" s="118">
        <f>_xlfn.NUMBERVALUE(IF(HN32&lt;&gt;"",CONCATENATE(HL32,HG32,HB32,GW32,GR32,GM32),""))</f>
        <v>0</v>
      </c>
      <c r="HQ32" s="56">
        <f>IFERROR(HO32+HP32,0)</f>
        <v>0</v>
      </c>
      <c r="HR32" s="90"/>
      <c r="HS32" s="52" t="str">
        <f>IF(AND($G32="1",HR32&lt;&gt;""),HR32,"")</f>
        <v/>
      </c>
      <c r="HT32" s="52" t="str">
        <f>IF(AND(HR32&lt;&gt;"",$G32="1"),_xlfn.RANK.EQ(HR32,$HS$6:$HS$89),"")</f>
        <v/>
      </c>
      <c r="HU32" s="52" t="str">
        <f>IF(IF(HT32&lt;&gt;"",IF(MAX(COUNTIF($HT$6:$HT$89,$HT$6:$HT$89))&gt;1,"x",""),"")&lt;&gt;"",HT32+1,"")</f>
        <v/>
      </c>
      <c r="HV32" s="52" t="str">
        <f>IF(HT32&lt;&gt;"",IF($G32="3",IF(HR32&lt;&gt;"",IF(AND(HT32&lt;=10,HR32&gt;=$HS$92),HLOOKUP(HT32,Points_Table_Modified,IF(IW32&gt;=6,8,IW32+2),FALSE),0),""),IF(HR32&lt;&gt;"",IF(AND(HT32&lt;=10,HR32&gt;=$HS$92),HLOOKUP(HT32,Points_Table,IF(IW32&gt;=6,8,IW32+2),FALSE),0),"")),"")</f>
        <v/>
      </c>
      <c r="HW32" s="53" t="str">
        <f>IF(HU32&lt;&gt;"",AVERAGE(IF(AND($G32="3",HU32&lt;&gt;""),HLOOKUP(HU32,Points_Table_Modified,IF(IW32&gt;=6,8,IW32+2),FALSE),IF(HU32&lt;&gt;"",HLOOKUP(HU32,Points_Table,IF(IW32&gt;=6,8,IW32+2),FALSE),"")),HV32),HV32)</f>
        <v/>
      </c>
      <c r="HX32" s="51" t="str">
        <f>IF(AND($G32="2",HR32&lt;&gt;""),HR32,"")</f>
        <v/>
      </c>
      <c r="HY32" s="52" t="str">
        <f>IF(AND(HR32&lt;&gt;"",$G32="2"),_xlfn.RANK.EQ(HR32,$HX$6:$HX$89),"")</f>
        <v/>
      </c>
      <c r="HZ32" s="52" t="str">
        <f>IF(IF(HY32&lt;&gt;"",IF(MAX(COUNTIF($HY$6:$HY$89,$HY$6:$HY$89))&gt;1,"x",""),"")&lt;&gt;"",HY32+1,"")</f>
        <v/>
      </c>
      <c r="IA32" s="54" t="str">
        <f>IF(HY32&lt;&gt;"",IF($G32="3",IF(HR32&lt;&gt;"",IF(AND(HY32&lt;=10,HR32&gt;=$HX$92),HLOOKUP(HY32,Points_Table_Modified,IF(IW32&gt;=6,8,IW32+2),FALSE),0),""),IF(HR32&lt;&gt;"",IF(AND(HY32&lt;=10,HR32&gt;=$HX$92),HLOOKUP(HY32,Points_Table,IF(IW32&gt;=6,8,IW32+2),FALSE),0),"")),"")</f>
        <v/>
      </c>
      <c r="IB32" s="53" t="str">
        <f>IF(HZ32&lt;&gt;"",AVERAGE(IF(AND($G32="3",HZ32&lt;&gt;""),HLOOKUP(HZ32,Points_Table_Modified,IF(IW32&gt;=6,8,IW32+2),FALSE),IF(HZ32&lt;&gt;"",HLOOKUP(HZ32,Points_Table,IF(IW32&gt;=6,8,IW32+2),FALSE),"")),IA32),IA32)</f>
        <v/>
      </c>
      <c r="IC32" s="51" t="str">
        <f>IF(AND($G32="3",HR32&lt;&gt;""),HR32,"")</f>
        <v/>
      </c>
      <c r="ID32" s="52" t="str">
        <f>IF(AND(HR32&lt;&gt;"",$G32="3"),_xlfn.RANK.EQ(HR32,$IC$6:$IC$89),"")</f>
        <v/>
      </c>
      <c r="IE32" s="52" t="str">
        <f>IF(IF(ID32&lt;&gt;"",IF(MAX(COUNTIF($ID$6:$ID$89,$ID$6:$ID$89))&gt;1,"x",""),"")&lt;&gt;"",ID32+1,"")</f>
        <v/>
      </c>
      <c r="IF32" s="52" t="str">
        <f>IF(ID32&lt;&gt;"",IF($G32="3",IF(HR32&lt;&gt;"",IF(AND(ID32&lt;=20,HR32&gt;=$IC$92),HLOOKUP(ID32,Points_Table_Modified,IF(IW32&gt;=6,8,IW32+2),FALSE),0),""),IF(HR32&lt;&gt;"",IF(AND(ID32&lt;=10,HR32&gt;=$IC$92),HLOOKUP(ID32,Points_Table,IF(IW32&gt;=6,8,IW32+2),FALSE),0),"")),"")</f>
        <v/>
      </c>
      <c r="IG32" s="53" t="str">
        <f>IF(IE32&lt;&gt;"",AVERAGE(IF(AND($G32="3",IE32&lt;&gt;""),HLOOKUP(IE32,Points_Table_Modified,IF(IW32&gt;=6,8,IW32+2),FALSE),IF(IE32&lt;&gt;"",HLOOKUP(IE32,Points_Table,IF(IW32&gt;=6,8,IW32+2),FALSE),"")),IF32),IF32)</f>
        <v/>
      </c>
      <c r="IH32" s="51" t="str">
        <f>IF(AND($G32="4",HR32&lt;&gt;""),HR32,"")</f>
        <v/>
      </c>
      <c r="II32" s="52" t="str">
        <f>IF(AND(HR32&lt;&gt;"",G32="4"),_xlfn.RANK.EQ(HR32,$IH$6:$IH$89),"")</f>
        <v/>
      </c>
      <c r="IJ32" s="52" t="str">
        <f>IF(IF(II32&lt;&gt;"",IF(MAX(COUNTIF($II$6:$II$89,$II$6:$II$89))&gt;1,"x",""),"")&lt;&gt;"",II32+1,"")</f>
        <v/>
      </c>
      <c r="IK32" s="52" t="str">
        <f>IF(II32&lt;&gt;"",IF($G32="3",IF(HR32&lt;&gt;"",IF(AND(II32&lt;=10,HR32&gt;=$IH$92),HLOOKUP(II32,Points_Table_Modified,IF(IW32&gt;=6,8,IW32+2),FALSE),0),""),IF(HR32&lt;&gt;"",IF(AND(II32&lt;=10,HR32&gt;=$IH$92),HLOOKUP(II32,Points_Table,IF(IW32&gt;=6,8,IW32+2),FALSE),0),"")),"")</f>
        <v/>
      </c>
      <c r="IL32" s="53" t="str">
        <f>IF(IJ32&lt;&gt;"",AVERAGE(IF(AND($G32="3",IJ32&lt;&gt;""),HLOOKUP(IJ32,Points_Table_Modified,IF(IW32&gt;=6,8,IW32+2),FALSE),IF(IJ32&lt;&gt;"",HLOOKUP(IJ32,Points_Table,IF(IW32&gt;=6,8,IW32+2),FALSE),"")),IK32),IK32)</f>
        <v/>
      </c>
      <c r="IM32" s="51" t="str">
        <f>IF(AND($G32="5",HR32&lt;&gt;""),HR32,"")</f>
        <v/>
      </c>
      <c r="IN32" s="52" t="str">
        <f>IF(AND(HR32&lt;&gt;"",$G32="5"),_xlfn.RANK.EQ(HR32,$IM$6:$IM$89),"")</f>
        <v/>
      </c>
      <c r="IO32" s="52" t="str">
        <f>IF(IF(IN32&lt;&gt;"",IF(MAX(COUNTIF($IN$6:$IN$89,$IN$6:$IN$89))&gt;1,"x",""),"")&lt;&gt;"",IN32+1,"")</f>
        <v/>
      </c>
      <c r="IP32" s="52" t="str">
        <f>IF(IN32&lt;&gt;"",IF($G32="3",IF(HR32&lt;&gt;"",IF(AND(IN32&lt;=10,HR32&gt;=$IM$92),HLOOKUP(IN32,Points_Table_Modified,IF(IW32&gt;=6,8,IW32+2),FALSE),0),""),IF(HR32&lt;&gt;"",IF(AND(IN32&lt;=10,HR32&gt;=$IM$92),HLOOKUP(IN32,Points_Table,IF(IW32&gt;=6,8,IW32+2),FALSE),0),"")),"")</f>
        <v/>
      </c>
      <c r="IQ32" s="53" t="str">
        <f>IF(IO32&lt;&gt;"",AVERAGE(IF(AND($G32="3",IO32&lt;&gt;""),HLOOKUP(IO32,Points_Table_Modified,IF(IW32&gt;=6,8,IW32+2),FALSE),IF(IO32&lt;&gt;"",HLOOKUP(IO32,Points_Table,IF(IW32&gt;=6,8,IW32+2),FALSE),"")),IP32),IP32)</f>
        <v/>
      </c>
      <c r="IR32" s="51" t="str">
        <f>IF(AND($G32="6",HR32&lt;&gt;""),HR32,"")</f>
        <v/>
      </c>
      <c r="IS32" s="52" t="str">
        <f>IF(AND(HR32&lt;&gt;"",$G32="6"),_xlfn.RANK.EQ(HR32,$IR$6:$IR$89),"")</f>
        <v/>
      </c>
      <c r="IT32" s="52" t="str">
        <f>IF(IF(IS32&lt;&gt;"",IF(MAX(COUNTIF($IS$6:$IS$89,$IS$6:$IS$89))&gt;1,"x",""),"")&lt;&gt;"",IS32+1,"")</f>
        <v/>
      </c>
      <c r="IU32" s="52" t="str">
        <f>IF(IS32&lt;&gt;"",IF($G32="3",IF(HR32&lt;&gt;"",IF(AND(IS32&lt;=10,HR32&gt;=$IR$92),HLOOKUP(IS32,Points_Table_Modified,IF(IW32&gt;=6,8,IW32+2),FALSE),0),""),IF(HR32&lt;&gt;"",IF(AND(IS32&lt;=10,HR32&gt;=$IR$92),HLOOKUP(IS32,Points_Table,IF(IW32&gt;=6,8,IW32+2),FALSE),0),"")),"")</f>
        <v/>
      </c>
      <c r="IV32" s="53" t="str">
        <f>IF(IT32&lt;&gt;"",AVERAGE(IF(AND($G32="3",IT32&lt;&gt;""),HLOOKUP(IT32,Points_Table_Modified,IF(IW32&gt;=6,8,IW32+2),FALSE),IF(IT32&lt;&gt;"",HLOOKUP(IT32,Points_Table,IF(IW32&gt;=6,8,IW32+2),FALSE),"")),IU32),IU32)</f>
        <v/>
      </c>
      <c r="IW32" s="57">
        <f>VLOOKUP($G32,Entries_D_Event,10,FALSE)</f>
        <v>0</v>
      </c>
      <c r="IX32" s="52" t="str">
        <f>CONCATENATE(IS32,IN32,II32,ID32,HY32,HT32)</f>
        <v/>
      </c>
      <c r="IY32" s="118" t="str">
        <f>IF(IX32&lt;&gt;"",IF(AND($G32="3",HR32&lt;&gt;""),10,IF(HR32&lt;&gt;"",5,"")),"")</f>
        <v/>
      </c>
      <c r="IZ32" s="118">
        <f>_xlfn.NUMBERVALUE(IF(IX32&lt;&gt;"",CONCATENATE(IV32,IQ32,IL32,IG32,IB32,HW32),""))</f>
        <v>0</v>
      </c>
      <c r="JA32" s="56">
        <f>IFERROR(IY32+IZ32,0)</f>
        <v>0</v>
      </c>
      <c r="JB32" s="90"/>
      <c r="JC32" s="52" t="str">
        <f>IF(AND($G32="1",JB32&lt;&gt;""),JB32,"")</f>
        <v/>
      </c>
      <c r="JD32" s="52" t="str">
        <f>IF(AND(JB32&lt;&gt;"",$G32="1"),_xlfn.RANK.EQ(JB32,$JC$6:$JC$89),"")</f>
        <v/>
      </c>
      <c r="JE32" s="52" t="str">
        <f>IF(IF(JD32&lt;&gt;"",IF(MAX(COUNTIF($JD$6:$JD$89,$JD$6:$JD$89))&gt;1,"x",""),"")&lt;&gt;"",JD32+1,"")</f>
        <v/>
      </c>
      <c r="JF32" s="52" t="str">
        <f>IF(JD32&lt;&gt;"",IF($G32="3",IF(JB32&lt;&gt;"",IF(AND(JD32&lt;=10,JB32&gt;=$JC$92),HLOOKUP(JD32,Points_Table_Modified,IF(KG32&gt;=6,8,KG32+2),FALSE),0),""),IF(JB32&lt;&gt;"",IF(AND(JD32&lt;=10,JB32&gt;=$JC$92),HLOOKUP(JD32,Points_Table,IF(KG32&gt;=6,8,KG32+2),FALSE),0),"")),"")</f>
        <v/>
      </c>
      <c r="JG32" s="53" t="str">
        <f>IF(JE32&lt;&gt;"",AVERAGE(IF(AND($G32="3",JE32&lt;&gt;""),HLOOKUP(JE32,Points_Table_Modified,IF(KG32&gt;=6,8,KG32+2),FALSE),IF(JE32&lt;&gt;"",HLOOKUP(JE32,Points_Table,IF(KG32&gt;=6,8,KG32+2),FALSE),"")),JF32),JF32)</f>
        <v/>
      </c>
      <c r="JH32" s="51" t="str">
        <f>IF(AND($G32="2",JB32&lt;&gt;""),JB32,"")</f>
        <v/>
      </c>
      <c r="JI32" s="52" t="str">
        <f>IF(AND(JB32&lt;&gt;"",$G32="2"),_xlfn.RANK.EQ(JB32,$JH$6:$JH$89),"")</f>
        <v/>
      </c>
      <c r="JJ32" s="52" t="str">
        <f>IF(IF(JI32&lt;&gt;"",IF(MAX(COUNTIF($JI$6:$JI$89,$JI$6:$JI$89))&gt;1,"x",""),"")&lt;&gt;"",JI32+1,"")</f>
        <v/>
      </c>
      <c r="JK32" s="54" t="str">
        <f>IF(JI32&lt;&gt;"",IF($G32="3",IF(JB32&lt;&gt;"",IF(AND(JI32&lt;=10,JB32&gt;=$JH$92),HLOOKUP(JI32,Points_Table_Modified,IF(KG32&gt;=6,8,KG32+2),FALSE),0),""),IF(JB32&lt;&gt;"",IF(AND(JI32&lt;=10,JB32&gt;=$JH$92),HLOOKUP(JI32,Points_Table,IF(KG32&gt;=6,8,KG32+2),FALSE),0),"")),"")</f>
        <v/>
      </c>
      <c r="JL32" s="53" t="str">
        <f>IF(JJ32&lt;&gt;"",AVERAGE(IF(AND($G32="3",JJ32&lt;&gt;""),HLOOKUP(JJ32,Points_Table_Modified,IF(KG32&gt;=6,8,KG32+2),FALSE),IF(JJ32&lt;&gt;"",HLOOKUP(JJ32,Points_Table,IF(KG32&gt;=6,8,KG32+2),FALSE),"")),JK32),JK32)</f>
        <v/>
      </c>
      <c r="JM32" s="51" t="str">
        <f>IF(AND($G32="3",JB32&lt;&gt;""),JB32,"")</f>
        <v/>
      </c>
      <c r="JN32" s="52" t="str">
        <f>IF(AND(JB32&lt;&gt;"",$G32="3"),_xlfn.RANK.EQ(JB32,$JM$6:$JM$89),"")</f>
        <v/>
      </c>
      <c r="JO32" s="52" t="str">
        <f>IF(IF(JN32&lt;&gt;"",IF(MAX(COUNTIF($JN$6:$JN$89,$JN$6:$JN$89))&gt;1,"x",""),"")&lt;&gt;"",JN32+1,"")</f>
        <v/>
      </c>
      <c r="JP32" s="52" t="str">
        <f>IF(JN32&lt;&gt;"",IF($G32="3",IF(JB32&lt;&gt;"",IF(AND(JN32&lt;=20,JB32&gt;=$JM$92),HLOOKUP(JN32,Points_Table_Modified,IF(KG32&gt;=6,8,KG32+2),FALSE),0),""),IF(JB32&lt;&gt;"",IF(AND(JN32&lt;=10,JB32&gt;=$JM$92),HLOOKUP(JN32,Points_Table,IF(KG32&gt;=6,8,KG32+2),FALSE),0),"")),"")</f>
        <v/>
      </c>
      <c r="JQ32" s="53" t="str">
        <f>IF(JO32&lt;&gt;"",AVERAGE(IF(AND($G32="3",JO32&lt;&gt;""),HLOOKUP(JO32,Points_Table_Modified,IF(KG32&gt;=6,8,KG32+2),FALSE),IF(JO32&lt;&gt;"",HLOOKUP(JO32,Points_Table,IF(KG32&gt;=6,8,KG32+2),FALSE),"")),JP32),JP32)</f>
        <v/>
      </c>
      <c r="JR32" s="51" t="str">
        <f>IF(AND($G32="4",JB32&lt;&gt;""),JB32,"")</f>
        <v/>
      </c>
      <c r="JS32" s="52" t="str">
        <f>IF(AND(JB32&lt;&gt;"",G32="4"),_xlfn.RANK.EQ(JB32,$JR$6:$JR$89),"")</f>
        <v/>
      </c>
      <c r="JT32" s="52" t="str">
        <f>IF(IF(JS32&lt;&gt;"",IF(MAX(COUNTIF($JS$6:$JS$89,$JS$6:$JS$89))&gt;1,"x",""),"")&lt;&gt;"",JS32+1,"")</f>
        <v/>
      </c>
      <c r="JU32" s="52" t="str">
        <f>IF(JS32&lt;&gt;"",IF($G32="3",IF(JB32&lt;&gt;"",IF(AND(JS32&lt;=10,JB32&gt;=$JR$92),HLOOKUP(JS32,Points_Table_Modified,IF(KG32&gt;=6,8,KG32+2),FALSE),0),""),IF(JB32&lt;&gt;"",IF(AND(JS32&lt;=10,JB32&gt;=$JR$92),HLOOKUP(JS32,Points_Table,IF(KG32&gt;=6,8,KG32+2),FALSE),0),"")),"")</f>
        <v/>
      </c>
      <c r="JV32" s="53" t="str">
        <f>IF(JT32&lt;&gt;"",AVERAGE(IF(AND($G32="3",JT32&lt;&gt;""),HLOOKUP(JT32,Points_Table_Modified,IF(KG32&gt;=6,8,KG32+2),FALSE),IF(JT32&lt;&gt;"",HLOOKUP(JT32,Points_Table,IF(KG32&gt;=6,8,KG32+2),FALSE),"")),JU32),JU32)</f>
        <v/>
      </c>
      <c r="JW32" s="51" t="str">
        <f>IF(AND($G32="5",JB32&lt;&gt;""),JB32,"")</f>
        <v/>
      </c>
      <c r="JX32" s="52" t="str">
        <f>IF(AND(JB32&lt;&gt;"",$G32="5"),_xlfn.RANK.EQ(JB32,$JW$6:$JW$89),"")</f>
        <v/>
      </c>
      <c r="JY32" s="52" t="str">
        <f>IF(IF(JX32&lt;&gt;"",IF(MAX(COUNTIF($JX$6:$JX$89,$JX$6:$JX$89))&gt;1,"x",""),"")&lt;&gt;"",JX32+1,"")</f>
        <v/>
      </c>
      <c r="JZ32" s="52" t="str">
        <f>IF(JX32&lt;&gt;"",IF($G32="3",IF(JB32&lt;&gt;"",IF(AND(JX32&lt;=10,JB32&gt;=$JW$92),HLOOKUP(JX32,Points_Table_Modified,IF(KG32&gt;=6,8,KG32+2),FALSE),0),""),IF(JB32&lt;&gt;"",IF(AND(JX32&lt;=10,JB32&gt;=$JW$92),HLOOKUP(JX32,Points_Table,IF(KG32&gt;=6,8,KG32+2),FALSE),0),"")),"")</f>
        <v/>
      </c>
      <c r="KA32" s="53" t="str">
        <f>IF(JY32&lt;&gt;"",AVERAGE(IF(AND($G32="3",JY32&lt;&gt;""),HLOOKUP(JY32,Points_Table_Modified,IF(KG32&gt;=6,8,KG32+2),FALSE),IF(JY32&lt;&gt;"",HLOOKUP(JY32,Points_Table,IF(KG32&gt;=6,8,KG32+2),FALSE),"")),JZ32),JZ32)</f>
        <v/>
      </c>
      <c r="KB32" s="51" t="str">
        <f>IF(AND($G32="6",JB32&lt;&gt;""),JB32,"")</f>
        <v/>
      </c>
      <c r="KC32" s="52" t="str">
        <f>IF(AND(JB32&lt;&gt;"",$G32="6"),_xlfn.RANK.EQ(JB32,$KB$6:$KB$89),"")</f>
        <v/>
      </c>
      <c r="KD32" s="52" t="str">
        <f>IF(IF(KC32&lt;&gt;"",IF(MAX(COUNTIF($KC$6:$KC$89,$KC$6:$KC$89))&gt;1,"x",""),"")&lt;&gt;"",KC32+1,"")</f>
        <v/>
      </c>
      <c r="KE32" s="52" t="str">
        <f>IF(KC32&lt;&gt;"",IF($G32="3",IF(JB32&lt;&gt;"",IF(AND(KC32&lt;=10,JB32&gt;=$KB$92),HLOOKUP(KC32,Points_Table_Modified,IF(KG32&gt;=6,8,KG32+2),FALSE),0),""),IF(JB32&lt;&gt;"",IF(AND(KC32&lt;=10,JB32&gt;=$KB$92),HLOOKUP(KC32,Points_Table,IF(KG32&gt;=6,8,KG32+2),FALSE),0),"")),"")</f>
        <v/>
      </c>
      <c r="KF32" s="53" t="str">
        <f>IF(KD32&lt;&gt;"",AVERAGE(IF(AND($G32="3",KD32&lt;&gt;""),HLOOKUP(KD32,Points_Table_Modified,IF(KG32&gt;=6,8,KG32+2),FALSE),IF(KD32&lt;&gt;"",HLOOKUP(KD32,Points_Table,IF(KG32&gt;=6,8,KG32+2),FALSE),"")),KE32),KE32)</f>
        <v/>
      </c>
      <c r="KG32" s="57">
        <f>VLOOKUP($G32,Entries_D_Event,11,FALSE)</f>
        <v>0</v>
      </c>
      <c r="KH32" s="52" t="str">
        <f>CONCATENATE(KC32,JX32,JS32,JN32,JI32,JD32)</f>
        <v/>
      </c>
      <c r="KI32" s="118" t="str">
        <f>IF(KH32&lt;&gt;"",IF(AND($G32="3",JB32&lt;&gt;""),10,IF(JB32&lt;&gt;"",5,"")),"")</f>
        <v/>
      </c>
      <c r="KJ32" s="118">
        <f>_xlfn.NUMBERVALUE(IF(KH32&lt;&gt;"",CONCATENATE(KF32,KA32,JV32,JQ32,JL32,JG32),""))</f>
        <v>0</v>
      </c>
      <c r="KK32" s="56">
        <f>IFERROR(KI32+KJ32,0)</f>
        <v>0</v>
      </c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</row>
    <row r="33" spans="1:358" s="1" customFormat="1" x14ac:dyDescent="0.25">
      <c r="A33" s="35"/>
      <c r="B33" s="45">
        <v>28</v>
      </c>
      <c r="C33" s="189" t="s">
        <v>159</v>
      </c>
      <c r="D33" s="47"/>
      <c r="E33" s="50"/>
      <c r="F33" s="50">
        <v>309</v>
      </c>
      <c r="G33" s="49" t="s">
        <v>55</v>
      </c>
      <c r="H33" s="50" t="str">
        <f>VLOOKUP($G33,Class_Description,2)</f>
        <v>Modified</v>
      </c>
      <c r="I33" s="187">
        <f>AS33+CC33+DM33+EW33+GG33+HQ33+JA33+KK33</f>
        <v>34</v>
      </c>
      <c r="J33" s="116">
        <v>525</v>
      </c>
      <c r="K33" s="102" t="str">
        <f>IF(AND(J33&lt;&gt;"",$G33="1"),J33,"")</f>
        <v/>
      </c>
      <c r="L33" s="103" t="str">
        <f>IF(AND(J33&lt;&gt;"",$G33="1"),_xlfn.RANK.EQ(J33,$K$6:$K$89),"")</f>
        <v/>
      </c>
      <c r="M33" s="103" t="str">
        <f>IF(G33="6",IF(IF(L33&lt;&gt;"",IF(MAX(COUNTIF($L$6:$L$89,$L$6:$L$89))&gt;1,"x",""),"")&lt;&gt;"",L33+1,""),IF(K33=0,"",IF(IF(L33&lt;&gt;"",IF(MAX(COUNTIF($L$6:$L$89,$L$6:$L$89))&gt;1,"x",""),"")&lt;&gt;"",L33+1,"")))</f>
        <v/>
      </c>
      <c r="N33" s="103" t="str">
        <f>IF(L33&lt;&gt;"",IF($G33="3",IF(AND(L33&lt;=20,J33&gt;=$K$92),HLOOKUP(L33,Points_Table_Modified,IF(AO33&gt;=6,8,AO33+2),FALSE),0),IF(AND(L33&lt;=10,J33&gt;=$K$92),HLOOKUP(L33,Points_Table,IF(AO33&gt;=6,8,AO33+2),FALSE),0)),"")</f>
        <v/>
      </c>
      <c r="O33" s="103" t="str">
        <f>IF(M33&lt;&gt;"",AVERAGE(IF(AND($G33="3",M33&lt;&gt;""),HLOOKUP(M33,Points_Table_Modified,IF(AO33&gt;=6,8,AO33+2),FALSE),IF(M33&lt;&gt;"",HLOOKUP(M33,Points_Table,IF(AO33&gt;=6,8,AO33+2),FALSE),"")),N33),N33)</f>
        <v/>
      </c>
      <c r="P33" s="102" t="str">
        <f>IF(AND(J33&lt;&gt;"",$G33="2"),J33,"")</f>
        <v/>
      </c>
      <c r="Q33" s="103" t="str">
        <f>IF(AND(J33&lt;&gt;"",$G33="2"),_xlfn.RANK.EQ(J33,$P$6:$P$89),"")</f>
        <v/>
      </c>
      <c r="R33" s="103" t="str">
        <f>IF(G33="6",IF(IF(Q33&lt;&gt;"",IF(MAX(COUNTIF($Q$6:$Q$89,$Q$6:$Q$89))&gt;1,"x",""),"")&lt;&gt;"",Q33+1,""),IF(P33=0,"",IF(IF(Q33&lt;&gt;"",IF(MAX(COUNTIF($Q$6:$Q$89,$Q$6:$Q$89))&gt;1,"x",""),"")&lt;&gt;"",Q33+1,"")))</f>
        <v/>
      </c>
      <c r="S33" s="103" t="str">
        <f>IF(Q33&lt;&gt;"",IF($G33="3",IF(J33&lt;&gt;"",IF(AND(Q33&lt;=10,J33&gt;=$P$92),HLOOKUP(Q33,Points_Table_Modified,IF(AO33&gt;=6,8,AO33+2),FALSE),0),""),IF(J33&lt;&gt;"",IF(AND(Q33&lt;=10,J33&gt;=$P$92),HLOOKUP(Q33,Points_Table,IF(AO33&gt;=6,8,AO33+2),FALSE),0),"")),"")</f>
        <v/>
      </c>
      <c r="T33" s="103" t="str">
        <f>IF(R33&lt;&gt;"",AVERAGE(IF(AND($G33="3",R33&lt;&gt;""),HLOOKUP(R33,Points_Table_Modified,IF(AO33&gt;=6,8,AO33+2),FALSE),IF(R33&lt;&gt;"",HLOOKUP(R33,Points_Table,IF(AO33&gt;=6,8,AO33+2),FALSE),"")),S33),S33)</f>
        <v/>
      </c>
      <c r="U33" s="102">
        <f>IF(AND(J33&lt;&gt;"",$G33="3"),J33,"")</f>
        <v>525</v>
      </c>
      <c r="V33" s="103">
        <f>IF(AND(J33&lt;&gt;"",$G33="3"),_xlfn.RANK.EQ(J33,$U$6:$U$89),"")</f>
        <v>7</v>
      </c>
      <c r="W33" s="103" t="str">
        <f>IF(G33="6",IF(IF(V33&lt;&gt;"",IF(MAX(COUNTIF($V$6:$V$89,$V$6:$V$89))&gt;1,"x",""),"")&lt;&gt;"",V33+1,""),IF(U33=0,"",IF(IF(V33&lt;&gt;"",IF(MAX(COUNTIF($V$6:$V$89,$V$6:$V$89))&gt;1,"x",""),"")&lt;&gt;"",V33+1,"")))</f>
        <v/>
      </c>
      <c r="X33" s="103">
        <f>IF(V33&lt;&gt;"",IF($G33="3",IF(J33&lt;&gt;"",IF(AND(V33&lt;=20,J33&gt;=$U$92),HLOOKUP(V33,Points_Table_Modified,IF(AO33&gt;=6,8,AO33+2),FALSE),0),""),IF(J33&lt;&gt;"",IF(AND(V33&lt;=10,$J33&gt;=$U$92),HLOOKUP(V33,Points_Table,IF(AO33&gt;=6,8,AO33+2),FALSE),0),"")),"")</f>
        <v>24</v>
      </c>
      <c r="Y33" s="103">
        <f>IF(W33&lt;&gt;"",AVERAGE(IF(AND($G33="3",W33&lt;&gt;""),HLOOKUP(W33,Points_Table_Modified,IF(AO33&gt;=6,8,AO33+2),FALSE),IF(W33&lt;&gt;"",HLOOKUP(W33,Points_Table,IF(AO33&gt;=6,8,AO33+2),FALSE),"")),X33),X33)</f>
        <v>24</v>
      </c>
      <c r="Z33" s="102" t="str">
        <f>IF(AND(J33&lt;&gt;"",$G33="4"),J33,"")</f>
        <v/>
      </c>
      <c r="AA33" s="103" t="str">
        <f>IF(AND($J33&lt;&gt;"",G33="4"),_xlfn.RANK.EQ(J33,$Z$6:$Z$89),"")</f>
        <v/>
      </c>
      <c r="AB33" s="103" t="str">
        <f>IF($G33="6",IF(IF(AA33&lt;&gt;"",IF(MAX(COUNTIF($AA$6:$AA$89,$AA$6:$AA$89))&gt;1,"x",""),"")&lt;&gt;"",AA33+1,""),IF(Z33=0,"",IF(IF(AA33&lt;&gt;"",IF(MAX(COUNTIF($AA$6:$AA$89,$AA$6:$AA$89))&gt;1,"x",""),"")&lt;&gt;"",AA33+1,"")))</f>
        <v/>
      </c>
      <c r="AC33" s="103" t="str">
        <f>IF(AA33&lt;&gt;"",IF($G33="3",IF(J33&lt;&gt;"",IF(AND(AA33&lt;=10,J33&gt;=$Z$92),HLOOKUP(AA33,Points_Table_Modified,IF(AO33&gt;=6,8,AO33+2),FALSE),0),""),IF(J33&lt;&gt;"",IF(AND(AA33&lt;=10,J33&gt;=$Z$92),HLOOKUP(AA33,Points_Table,IF(AO33&gt;=6,8,AO33+2),FALSE),0),"")),"")</f>
        <v/>
      </c>
      <c r="AD33" s="103" t="str">
        <f>IF(AB33&lt;&gt;"",AVERAGE(IF(AND($G33="3",AB33&lt;&gt;""),HLOOKUP(AB33,Points_Table_Modified,IF(AO33&gt;=6,8,AO33+2),FALSE),IF(AB33&lt;&gt;"",HLOOKUP(AB33,Points_Table,IF(AO33&gt;=6,8,AO33+2),FALSE),"")),AC33),AC33)</f>
        <v/>
      </c>
      <c r="AE33" s="102" t="str">
        <f>IF(AND(J33&lt;&gt;"",$G33="5"),J33,"")</f>
        <v/>
      </c>
      <c r="AF33" s="103" t="str">
        <f>IF(AND(J33&lt;&gt;"",$G33="5"),_xlfn.RANK.EQ(J33,$AE$6:$AE$89),"")</f>
        <v/>
      </c>
      <c r="AG33" s="103" t="str">
        <f>IF($G33="6",IF(IF(AF33&lt;&gt;"",IF(MAX(COUNTIF($AF$6:$AF$89,$AF$6:$AF$89))&gt;1,"x",""),"")&lt;&gt;"",AF33+1,""),IF(AE33=0,"",IF(IF(AF33&lt;&gt;"",IF(MAX(COUNTIF($AF$6:$AF$89,$AF$6:$AF$89))&gt;1,"x",""),"")&lt;&gt;"",AF33+1,"")))</f>
        <v/>
      </c>
      <c r="AH33" s="103" t="str">
        <f>IF(AF33&lt;&gt;"",IF($G33="3",IF(J33&lt;&gt;"",IF(AND(AF33&lt;=10,J33&gt;=$AE$92),HLOOKUP(AF33,Points_Table_Modified,IF(AO33&gt;=6,8,AO33+2),FALSE),0),""),IF(J33&lt;&gt;"",IF(AND(AF33&lt;=10,J33&gt;=$AE$92),HLOOKUP(AF33,Points_Table,IF(AO33&gt;=6,8,AO33+2),FALSE),0),"")),"")</f>
        <v/>
      </c>
      <c r="AI33" s="103" t="str">
        <f>IF(AG33&lt;&gt;"",AVERAGE(IF(AND($G33="3",AG33&lt;&gt;""),HLOOKUP(AG33,Points_Table_Modified,IF(AO33&gt;=6,8,AO33+2),FALSE),IF(AG33&lt;&gt;"",HLOOKUP(AG33,Points_Table,IF(AO33&gt;=6,8,AO33+2),FALSE),"")),AH33),AH33)</f>
        <v/>
      </c>
      <c r="AJ33" s="102" t="str">
        <f>IF(AND(J33&lt;&gt;"",$G33="6"),J33,"")</f>
        <v/>
      </c>
      <c r="AK33" s="103" t="str">
        <f>IF(AND(J33&lt;&gt;"",$G33="6"),_xlfn.RANK.EQ(J33,$AJ$6:$AJ$89),"")</f>
        <v/>
      </c>
      <c r="AL33" s="103" t="str">
        <f>IF(G33="6",IF(IF(AK33&lt;&gt;"",IF(MAX(COUNTIF($AK$6:$AK$89,$AK$6:$AK$89))&gt;1,"x",""),"")&lt;&gt;"",AK33+1,""),IF(AJ33=0,"",IF(IF(AK33&lt;&gt;"",IF(MAX(COUNTIF($AK$6:$AK$89,$AK$6:$AK$89))&gt;1,"x",""),"")&lt;&gt;"",AK33+1,"")))</f>
        <v/>
      </c>
      <c r="AM33" s="103" t="str">
        <f>IF(AK33&lt;&gt;"",IF($G33="3",IF(J33&lt;&gt;"",IF(AND(AK33&lt;=10,J33&gt;=$AJ$92),HLOOKUP(AK33,Points_Table_Modified,IF(AO33&gt;=6,8,AO33+2),FALSE),0),""),IF(J33&lt;&gt;"",IF(AND(AK33&lt;=10,J33&gt;=$AJ$92),HLOOKUP(AK33,Points_Table,IF(AO33&gt;=6,8,AO33+2),FALSE),0),"")),"")</f>
        <v/>
      </c>
      <c r="AN33" s="136" t="str">
        <f>IF(AL33&lt;&gt;"",AVERAGE(IF(AND($G33="3",AL33&lt;&gt;""),HLOOKUP(AL33,Points_Table_Modified,IF(AO33&gt;=6,8,AO33+2),FALSE),IF(AL33&lt;&gt;"",HLOOKUP(AL33,Points_Table,IF(AO33&gt;=6,8,AO33+2),FALSE),"")),AM33),AM33)</f>
        <v/>
      </c>
      <c r="AO33" s="55">
        <f>VLOOKUP($G33,Entries_D_Event,4,FALSE)</f>
        <v>10</v>
      </c>
      <c r="AP33" s="52" t="str">
        <f>CONCATENATE(AK33,AF33,AA33,V33,Q33,L33)</f>
        <v>7</v>
      </c>
      <c r="AQ33" s="118">
        <f>IF(AP33&lt;&gt;"",IF(AND($G33="3",J33&lt;&gt;""),10,IF(J33&lt;&gt;"",5,"")),"")</f>
        <v>10</v>
      </c>
      <c r="AR33" s="118">
        <f>_xlfn.NUMBERVALUE(IF(AP33&lt;&gt;"",CONCATENATE(AN33,AI33,AD33,Y33,T33,O33),""))</f>
        <v>24</v>
      </c>
      <c r="AS33" s="56">
        <f>IFERROR(AQ33+AR33,0)</f>
        <v>34</v>
      </c>
      <c r="AT33" s="90"/>
      <c r="AU33" s="54" t="str">
        <f>IF(AND(AT33&lt;&gt;"",$G33="1"),AT33,"")</f>
        <v/>
      </c>
      <c r="AV33" s="52" t="str">
        <f>IF(AND(AT33&lt;&gt;"",$G33="1"),_xlfn.RANK.EQ(AT33,$AU$6:$AU$89),"")</f>
        <v/>
      </c>
      <c r="AW33" s="52" t="str">
        <f>IF(IF(AV33&lt;&gt;"",IF(MAX(COUNTIF($AV$6:$AV$89,$AV$6:$AV$89))&gt;1,"x",""),"")&lt;&gt;"",AV33+1,"")</f>
        <v/>
      </c>
      <c r="AX33" s="52" t="str">
        <f>IF(AV33&lt;&gt;"",IF($G33="3",IF(AT33&lt;&gt;"",IF(AND(AV33&lt;=10,AT33&gt;=$AU$92),HLOOKUP(AV33,Points_Table_Modified,IF(BY33&gt;=6,8,BY33+2),FALSE),0),""),IF(AT33&lt;&gt;"",IF(AND(AV33&lt;=10,AT33&gt;=$AU$92),HLOOKUP(AV33,Points_Table,IF(BY33&gt;=6,8,BY33+2),FALSE),0),"")),"")</f>
        <v/>
      </c>
      <c r="AY33" s="53" t="str">
        <f>IF(AW33&lt;&gt;"",AVERAGE(IF(AND($G33="3",AW33&lt;&gt;""),HLOOKUP(AW33,Points_Table_Modified,IF(BY33&gt;=6,8,BY33+2),FALSE),IF(AW33&lt;&gt;"",HLOOKUP(AW33,Points_Table,IF(BY33&gt;=6,8,BY33+2),FALSE),"")),AX33),AX33)</f>
        <v/>
      </c>
      <c r="AZ33" s="51" t="str">
        <f>IF(AND($G33="2",AT33&lt;&gt;""),AT33,"")</f>
        <v/>
      </c>
      <c r="BA33" s="52" t="str">
        <f>IF(AND(AT33&lt;&gt;"",$G33="2"),_xlfn.RANK.EQ(AT33,$AZ$6:$AZ$89),"")</f>
        <v/>
      </c>
      <c r="BB33" s="52" t="str">
        <f>IF(IF(BA33&lt;&gt;"",IF(MAX(COUNTIF($BA$6:$BA$89,$BA$6:$BA$89))&gt;1,"x",""),"")&lt;&gt;"",BA33+1,"")</f>
        <v/>
      </c>
      <c r="BC33" s="54" t="str">
        <f>IF(BA33&lt;&gt;"",IF($G33="3",IF(AT33&lt;&gt;"",IF(AND(BA33&lt;=10,AT33&gt;=$AZ$92),HLOOKUP(BA33,Points_Table_Modified,IF(BY33&gt;=6,8,BY33+2),FALSE),0),""),IF(AT33&lt;&gt;"",IF(AND(BA33&lt;=10,AT33&gt;=$AZ$92),HLOOKUP(BA33,Points_Table,IF(BY33&gt;=6,8,BY33+2),FALSE),0),"")),"")</f>
        <v/>
      </c>
      <c r="BD33" s="53" t="str">
        <f>IF(BB33&lt;&gt;"",AVERAGE(IF(AND($G33="3",BB33&lt;&gt;""),HLOOKUP(BB33,Points_Table_Modified,IF(BY33&gt;=6,8,BY33+2),FALSE),IF(BB33&lt;&gt;"",HLOOKUP(BB33,Points_Table,IF(BY33&gt;=6,8,BY33+2),FALSE),"")),BC33),BC33)</f>
        <v/>
      </c>
      <c r="BE33" s="51" t="str">
        <f>IF(AND($G33="3",AT33&lt;&gt;""),AT33,"")</f>
        <v/>
      </c>
      <c r="BF33" s="52" t="str">
        <f>IF(AND(AT33&lt;&gt;"",$G33="3"),_xlfn.RANK.EQ(AT33,$BE$6:$BE$89),"")</f>
        <v/>
      </c>
      <c r="BG33" s="52" t="str">
        <f>IF(IF(BF33&lt;&gt;"",IF(MAX(COUNTIF($BF$6:$BF$89,$BF$6:$BF$89))&gt;1,"x",""),"")&lt;&gt;"",BF33+1,"")</f>
        <v/>
      </c>
      <c r="BH33" s="52" t="str">
        <f>IF(BF33&lt;&gt;"",IF($G33="3",IF(AT33&lt;&gt;"",IF(AND(BF33&lt;=20,AT33&gt;=$BE$92),HLOOKUP(BF33,Points_Table_Modified,IF(BY33&gt;=6,8,BY33+2),FALSE),0),""),IF(AT33&lt;&gt;"",IF(AND(BF33&lt;=10,AT33&gt;=$BE$92),HLOOKUP(BF33,Points_Table,IF(BY33&gt;=6,8,BY33+2),FALSE),0),"")),"")</f>
        <v/>
      </c>
      <c r="BI33" s="53" t="str">
        <f>IF(BG33&lt;&gt;"",AVERAGE(IF(AND($G33="3",BG33&lt;&gt;""),HLOOKUP(BG33,Points_Table_Modified,IF(BY33&gt;=6,8,BY33+2),FALSE),IF(BG33&lt;&gt;"",HLOOKUP(BG33,Points_Table,IF(BY33&gt;=6,8,BY33+2),FALSE),"")),BH33),BH33)</f>
        <v/>
      </c>
      <c r="BJ33" s="51" t="str">
        <f>IF(AND($G33="4",AT33&lt;&gt;""),AT33,"")</f>
        <v/>
      </c>
      <c r="BK33" s="52" t="str">
        <f>IF(AND(AT33&lt;&gt;"",G33="4"),_xlfn.RANK.EQ(AT33,$BJ$6:$BJ$89),"")</f>
        <v/>
      </c>
      <c r="BL33" s="52" t="str">
        <f>IF(IF(BK33&lt;&gt;"",IF(MAX(COUNTIF($BK$6:$BK$89,$BK$6:$BK$89))&gt;1,"x",""),"")&lt;&gt;"",BK33+1,"")</f>
        <v/>
      </c>
      <c r="BM33" s="52" t="str">
        <f>IF(BK33&lt;&gt;"",IF($G33="3",IF(AT33&lt;&gt;"",IF(AND(BK33&lt;=10,AT33&gt;=$BJ$92),HLOOKUP(BK33,Points_Table_Modified,IF(BY33&gt;=6,8,BY33+2),FALSE),0),""),IF(AT33&lt;&gt;"",IF(AND(BK33&lt;=10,AT33&gt;=$BJ$92),HLOOKUP(BK33,Points_Table,IF(BY33&gt;=6,8,BY33+2),FALSE),0),"")),"")</f>
        <v/>
      </c>
      <c r="BN33" s="53" t="str">
        <f>IF(BL33&lt;&gt;"",AVERAGE(IF(AND($G33="3",BL33&lt;&gt;""),HLOOKUP(BL33,Points_Table_Modified,IF(BY33&gt;=6,8,BY33+2),FALSE),IF(BL33&lt;&gt;"",HLOOKUP(BL33,Points_Table,IF(BY33&gt;=6,8,BY33+2),FALSE),"")),BM33),BM33)</f>
        <v/>
      </c>
      <c r="BO33" s="51" t="str">
        <f>IF(AND($G33="5",AT33&lt;&gt;""),AT33,"")</f>
        <v/>
      </c>
      <c r="BP33" s="52" t="str">
        <f>IF(AND(AT33&lt;&gt;"",$G33="5"),_xlfn.RANK.EQ(AT33,$BO$6:$BO$89),"")</f>
        <v/>
      </c>
      <c r="BQ33" s="52" t="str">
        <f>IF(IF(BP33&lt;&gt;"",IF(MAX(COUNTIF($BP$6:$BP$89,$BP$6:$BP$89))&gt;1,"x",""),"")&lt;&gt;"",BP33+1,"")</f>
        <v/>
      </c>
      <c r="BR33" s="52" t="str">
        <f>IF(BP33&lt;&gt;"",IF($G33="3",IF(AT33&lt;&gt;"",IF(AND(BP33&lt;=10,AT33&gt;=$BO$92),HLOOKUP(BP33,Points_Table_Modified,IF(BY33&gt;=6,8,BY33+2),FALSE),0),""),IF(AT33&lt;&gt;"",IF(AND(BP33&lt;=10,AT33&gt;=$BO$92),HLOOKUP(BP33,Points_Table,IF(BY33&gt;=6,8,BY33+2),FALSE),0),"")),"")</f>
        <v/>
      </c>
      <c r="BS33" s="53" t="str">
        <f>IF(BQ33&lt;&gt;"",AVERAGE(IF(AND($G33="3",BQ33&lt;&gt;""),HLOOKUP(BQ33,Points_Table_Modified,IF(BY33&gt;=6,8,BY33+2),FALSE),IF(BQ33&lt;&gt;"",HLOOKUP(BQ33,Points_Table,IF(BY33&gt;=6,8,BY33+2),FALSE),"")),BR33),BR33)</f>
        <v/>
      </c>
      <c r="BT33" s="51" t="str">
        <f>IF(AND($G33="6",AT33&lt;&gt;""),AT33,"")</f>
        <v/>
      </c>
      <c r="BU33" s="52" t="str">
        <f>IF(AND(AT33&lt;&gt;"",$G33="6"),_xlfn.RANK.EQ(AT33,$BT$6:$BT$89),"")</f>
        <v/>
      </c>
      <c r="BV33" s="52" t="str">
        <f>IF(IF(BU33&lt;&gt;"",IF(MAX(COUNTIF($BU$6:$BU$89,$BU$6:$BU$89))&gt;1,"x",""),"")&lt;&gt;"",BU33+1,"")</f>
        <v/>
      </c>
      <c r="BW33" s="52" t="str">
        <f>IF(BU33&lt;&gt;"",IF($G33="3",IF(AT33&lt;&gt;"",IF(AND(BU33&lt;=10,AT33&gt;=$BT$92),HLOOKUP(BU33,Points_Table_Modified,IF(BY33&gt;=6,8,BY33+2),FALSE),0),""),IF(AT33&lt;&gt;"",IF(AND(BU33&lt;=10,AT33&gt;=$BT$92),HLOOKUP(BU33,Points_Table,IF(BY33&gt;=6,8,BY33+2),FALSE),0),"")),"")</f>
        <v/>
      </c>
      <c r="BX33" s="53" t="str">
        <f>IF(BV33&lt;&gt;"",AVERAGE(IF(AND($G33="3",BV33&lt;&gt;""),HLOOKUP(BV33,Points_Table_Modified,IF(BY33&gt;=6,8,BY33+2),FALSE),IF(BV33&lt;&gt;"",HLOOKUP(BV33,Points_Table,IF(BY33&gt;=6,8,BY33+2),FALSE),"")),BW33),BW33)</f>
        <v/>
      </c>
      <c r="BY33" s="55">
        <f>VLOOKUP($G33,Entries_D_Event,5,FALSE)</f>
        <v>12</v>
      </c>
      <c r="BZ33" s="52" t="str">
        <f>CONCATENATE(BU33,BP33,BK33,BF33,BA33,AV33)</f>
        <v/>
      </c>
      <c r="CA33" s="118" t="str">
        <f>IF(BZ33&lt;&gt;"",IF(AND($G33="3",AT33&lt;&gt;""),10,IF(AT33&lt;&gt;"",5,"")),"")</f>
        <v/>
      </c>
      <c r="CB33" s="118">
        <f>_xlfn.NUMBERVALUE(IF(BZ33&lt;&gt;"",CONCATENATE(BX33,BS33,BN33,BI33,BD33,AY33),""))</f>
        <v>0</v>
      </c>
      <c r="CC33" s="56">
        <f>IFERROR(CA33+CB33,0)</f>
        <v>0</v>
      </c>
      <c r="CD33" s="90"/>
      <c r="CE33" s="54" t="str">
        <f>IF(AND($G33="1",CD33&lt;&gt;""),CD33,"")</f>
        <v/>
      </c>
      <c r="CF33" s="52" t="str">
        <f>IF(AND(CD33&lt;&gt;"",$G33="1"),_xlfn.RANK.EQ(CD33,$CE$6:$CE$89),"")</f>
        <v/>
      </c>
      <c r="CG33" s="52" t="str">
        <f>IF(IF(CF33&lt;&gt;"",IF(MAX(COUNTIF($CF$6:$CF$89,$CF$6:$CF$89))&gt;1,"x",""),"")&lt;&gt;"",CF33+1,"")</f>
        <v/>
      </c>
      <c r="CH33" s="52" t="str">
        <f>IF(CF33&lt;&gt;"",IF($G33="3",IF(CD33&lt;&gt;"",IF(AND(CF33&lt;=10,CD33&gt;=$CE$92),HLOOKUP(CF33,Points_Table_Modified,IF(DI33&gt;=6,8,DI33+2),FALSE),0),""),IF(CD33&lt;&gt;"",IF(AND(CF33&lt;=10,CD33&gt;=$CE$92),HLOOKUP(CF33,Points_Table,IF(DI33&gt;=6,8,DI33+2),FALSE),0),"")),"")</f>
        <v/>
      </c>
      <c r="CI33" s="53" t="str">
        <f>IF(CG33&lt;&gt;"",AVERAGE(IF(AND($G33="3",CG33&lt;&gt;""),HLOOKUP(CG33,Points_Table_Modified,IF(DI33&gt;=6,8,DI33+2),FALSE),IF(CG33&lt;&gt;"",HLOOKUP(CG33,Points_Table,IF(DI33&gt;=6,8,DI33+2),FALSE),"")),CH33),CH33)</f>
        <v/>
      </c>
      <c r="CJ33" s="51" t="str">
        <f>IF(AND($G33="2",CD33&lt;&gt;""),CD33,"")</f>
        <v/>
      </c>
      <c r="CK33" s="52" t="str">
        <f>IF(AND(CD33&lt;&gt;"",$G33="2"),_xlfn.RANK.EQ(CD33,$CJ$6:$CJ$89),"")</f>
        <v/>
      </c>
      <c r="CL33" s="52" t="str">
        <f>IF(IF(CK33&lt;&gt;"",IF(MAX(COUNTIF($CK$6:$CK$89,$CK$6:$CK$89))&gt;1,"x",""),"")&lt;&gt;"",CK33+1,"")</f>
        <v/>
      </c>
      <c r="CM33" s="54" t="str">
        <f>IF(CK33&lt;&gt;"",IF($G33="3",IF(CD33&lt;&gt;"",IF(AND(CK33&lt;=10,CD33&gt;=$CJ$92),HLOOKUP(CK33,Points_Table_Modified,IF(DI33&gt;=6,8,DI33+2),FALSE),0),""),IF(CD33&lt;&gt;"",IF(AND(CK33&lt;=10,CD33&gt;=$CJ$92),HLOOKUP(CK33,Points_Table,IF(DI33&gt;=6,8,DI33+2),FALSE),0),"")),"")</f>
        <v/>
      </c>
      <c r="CN33" s="53" t="str">
        <f>IF(CL33&lt;&gt;"",AVERAGE(IF(AND($G33="3",CL33&lt;&gt;""),HLOOKUP(CL33,Points_Table_Modified,IF(DI33&gt;=6,8,DI33+2),FALSE),IF(CL33&lt;&gt;"",HLOOKUP(CL33,Points_Table,IF(DI33&gt;=6,8,DI33+2),FALSE),"")),CM33),CM33)</f>
        <v/>
      </c>
      <c r="CO33" s="51" t="str">
        <f>IF(AND($G33="3",CD33&lt;&gt;""),CD33,"")</f>
        <v/>
      </c>
      <c r="CP33" s="52" t="str">
        <f>IF(AND(CD33&lt;&gt;"",$G33="3"),_xlfn.RANK.EQ(CD33,$CO$6:$CO$89),"")</f>
        <v/>
      </c>
      <c r="CQ33" s="52" t="str">
        <f>IF(IF(CP33&lt;&gt;"",IF(MAX(COUNTIF($CP33:$CP$89,$CP$6:$CP$89))&gt;1,"x",""),"")&lt;&gt;"",CP33+1,"")</f>
        <v/>
      </c>
      <c r="CR33" s="52" t="str">
        <f>IF(CP33&lt;&gt;"",IF($G33="3",IF(CD33&lt;&gt;"",IF(AND(CP33&lt;=20,CD33&gt;=$CO$92),HLOOKUP(CP33,Points_Table_Modified,IF(DI33&gt;=6,8,DI33+2),FALSE),0),""),IF(CD33&lt;&gt;"",IF(AND(CP33&lt;=10,CD33&gt;=$CO$92),HLOOKUP(CP33,Points_Table,IF(DI33&gt;=6,8,DI33+2),FALSE),0),"")),"")</f>
        <v/>
      </c>
      <c r="CS33" s="53" t="str">
        <f>IF(CQ33&lt;&gt;"",AVERAGE(IF(AND($G33="3",CQ33&lt;&gt;""),HLOOKUP(CQ33,Points_Table_Modified,IF(DI33&gt;=6,8,DI33+2),FALSE),IF(CQ33&lt;&gt;"",HLOOKUP(CQ33,Points_Table,IF(DI33&gt;=6,8,DI33+2),FALSE),"")),CR33),CR33)</f>
        <v/>
      </c>
      <c r="CT33" s="51" t="str">
        <f>IF(AND($G33="4",CD33&lt;&gt;""),CD33,"")</f>
        <v/>
      </c>
      <c r="CU33" s="52" t="str">
        <f>IF(AND(CD33&lt;&gt;"",G33="4"),_xlfn.RANK.EQ(CD33,$CT$6:$CT$89),"")</f>
        <v/>
      </c>
      <c r="CV33" s="52" t="str">
        <f>IF(IF(CU33&lt;&gt;"",IF(MAX(COUNTIF($CU$6:$CU$89,$CU$6:$CU$89))&gt;1,"x",""),"")&lt;&gt;"",CU33+1,"")</f>
        <v/>
      </c>
      <c r="CW33" s="52" t="str">
        <f>IF(CU33&lt;&gt;"",IF($G33="3",IF(CD33&lt;&gt;"",IF(AND(CU33&lt;=10,CD33&gt;=$CT$92),HLOOKUP(CU33,Points_Table_Modified,IF(DI33&gt;=6,8,DI33+2),FALSE),0),""),IF(CD33&lt;&gt;"",IF(AND(CU33&lt;=10,CD33&gt;=$CT$92),HLOOKUP(CU33,Points_Table,IF(DI33&gt;=6,8,DI33+2),FALSE),0),"")),"")</f>
        <v/>
      </c>
      <c r="CX33" s="53" t="str">
        <f>IF(CV33&lt;&gt;"",AVERAGE(IF(AND($G33="3",CV33&lt;&gt;""),HLOOKUP(CV33,Points_Table_Modified,IF(DI33&gt;=6,8,DI33+2),FALSE),IF(CV33&lt;&gt;"",HLOOKUP(CV33,Points_Table,IF(DI33&gt;=6,8,DI33+2),FALSE),"")),CW33),CW33)</f>
        <v/>
      </c>
      <c r="CY33" s="51" t="str">
        <f>IF(AND($G33="5",CD33&lt;&gt;""),CD33,"")</f>
        <v/>
      </c>
      <c r="CZ33" s="52" t="str">
        <f>IF(AND(CD33&lt;&gt;"",$G33="5"),_xlfn.RANK.EQ(CD33,$CY$6:$CY$89),"")</f>
        <v/>
      </c>
      <c r="DA33" s="52" t="str">
        <f>IF(IF(CZ33&lt;&gt;"",IF(MAX(COUNTIF($CZ$6:$CZ$89,$CZ$6:$CZ$89))&gt;1,"x",""),"")&lt;&gt;"",CZ33+1,"")</f>
        <v/>
      </c>
      <c r="DB33" s="52" t="str">
        <f>IF(CZ33&lt;&gt;"",IF($G33="3",IF(CD33&lt;&gt;"",IF(AND(CZ33&lt;=10,CD33&gt;=$CY$92),HLOOKUP(CZ33,Points_Table_Modified,IF(DI33&gt;=6,8,DI33+2),FALSE),0),""),IF(CD33&lt;&gt;"",IF(AND(CZ33&lt;=10,CD33&gt;=$CY$92),HLOOKUP(CZ33,Points_Table,IF(DI33&gt;=6,8,DI33+2),FALSE),0),"")),"")</f>
        <v/>
      </c>
      <c r="DC33" s="53" t="str">
        <f>IF(DA33&lt;&gt;"",AVERAGE(IF(AND($G33="3",DA33&lt;&gt;""),HLOOKUP(DA33,Points_Table_Modified,IF(DI33&gt;=6,8,DI33+2),FALSE),IF(DA33&lt;&gt;"",HLOOKUP(DA33,Points_Table,IF(DI33&gt;=6,8,DI33+2),FALSE),"")),DB33),DB33)</f>
        <v/>
      </c>
      <c r="DD33" s="51" t="str">
        <f>IF(AND($G33="6",CD33&lt;&gt;""),CD33,"")</f>
        <v/>
      </c>
      <c r="DE33" s="52" t="str">
        <f>IF(AND(CD33&lt;&gt;"",$G33="6"),_xlfn.RANK.EQ(CD33,$DD$6:$DD$89),"")</f>
        <v/>
      </c>
      <c r="DF33" s="52" t="str">
        <f>IF(IF(DE33&lt;&gt;"",IF(MAX(COUNTIF($DE$6:$DE$89,$DE$6:$DE$89))&gt;1,"x",""),"")&lt;&gt;"",DE33+1,"")</f>
        <v/>
      </c>
      <c r="DG33" s="52" t="str">
        <f>IF(DE33&lt;&gt;"",IF($G33="3",IF(CD33&lt;&gt;"",IF(AND(DE33&lt;=10,CD33&gt;=$DD$92),HLOOKUP(DE33,Points_Table_Modified,IF(DI33&gt;=6,8,DI33+2),FALSE),0),""),IF(CD33&lt;&gt;"",IF(AND(DE33&lt;=10,CD33&gt;=$DD$92),HLOOKUP(DE33,Points_Table,IF(DI33&gt;=6,8,DI33+2),FALSE),0),"")),"")</f>
        <v/>
      </c>
      <c r="DH33" s="53" t="str">
        <f>IF(DF33&lt;&gt;"",AVERAGE(IF(AND($G33="3",DF33&lt;&gt;""),HLOOKUP(DF33,Points_Table_Modified,IF(DI33&gt;=6,8,DI33+2),FALSE),IF(DF33&lt;&gt;"",HLOOKUP(DF33,Points_Table,IF(DI33&gt;=6,8,DI33+2),FALSE),"")),DG33),DG33)</f>
        <v/>
      </c>
      <c r="DI33" s="55">
        <f>VLOOKUP($G33,Entries_D_Event,6,FALSE)</f>
        <v>12</v>
      </c>
      <c r="DJ33" s="52" t="str">
        <f>CONCATENATE(DE33,CZ33,CU33,CP33,CK33,CF33)</f>
        <v/>
      </c>
      <c r="DK33" s="52" t="str">
        <f>IF(DJ33&lt;&gt;"",IF(AND($G33="3",CD33&lt;&gt;""),10,IF(CD33&lt;&gt;"",5,"")),"")</f>
        <v/>
      </c>
      <c r="DL33" s="156">
        <f>_xlfn.NUMBERVALUE(IF(DJ33&lt;&gt;"",CONCATENATE(DH33,DC33,CX33,CS33,CN33,CI33),""))</f>
        <v>0</v>
      </c>
      <c r="DM33" s="56">
        <f>IFERROR(DK33+DL33,0)</f>
        <v>0</v>
      </c>
      <c r="DN33" s="90"/>
      <c r="DO33" s="52" t="str">
        <f>IF(AND($G33="1",DN33&lt;&gt;""),DN33,"")</f>
        <v/>
      </c>
      <c r="DP33" s="52" t="str">
        <f>IF(AND(DN33&lt;&gt;"",$G33="1"),_xlfn.RANK.EQ(DN33,$DO$6:$DO$89),"")</f>
        <v/>
      </c>
      <c r="DQ33" s="52" t="str">
        <f>IF(IF(DP33&lt;&gt;"",IF(MAX(COUNTIF($DP$6:$DP$89,$DP$6:$DP$89))&gt;1,"x",""),"")&lt;&gt;"",DP33+1,"")</f>
        <v/>
      </c>
      <c r="DR33" s="52" t="str">
        <f>IF(DP33&lt;&gt;"",IF($G33="3",IF(DN33&lt;&gt;"",IF(AND(DP33&lt;=10,DN33&gt;=$DO$92),HLOOKUP(DP33,Points_Table_Modified,IF(ES33&gt;=6,8,ES33+2),FALSE),0),""),IF(DN33&lt;&gt;"",IF(AND(DP33&lt;=10,DN33&gt;=$DO$92),HLOOKUP(DP33,Points_Table,IF(ES33&gt;=6,8,ES33+2),FALSE),0),"")),"")</f>
        <v/>
      </c>
      <c r="DS33" s="53" t="str">
        <f>IF(DQ33&lt;&gt;"",AVERAGE(IF(AND($G33="3",DQ33&lt;&gt;""),HLOOKUP(DQ33,Points_Table_Modified,IF(ES33&gt;=6,8,ES33+2),FALSE),IF(DQ33&lt;&gt;"",HLOOKUP(DQ33,Points_Table,IF(ES33&gt;=6,8,ES33+2),FALSE),"")),DR33),DR33)</f>
        <v/>
      </c>
      <c r="DT33" s="51" t="str">
        <f>IF(AND($G33="2",DN33&lt;&gt;""),DN33,"")</f>
        <v/>
      </c>
      <c r="DU33" s="52" t="str">
        <f>IF(AND(DN33&lt;&gt;"",$G33="2"),_xlfn.RANK.EQ(DN33,$DT$6:$DT$89),"")</f>
        <v/>
      </c>
      <c r="DV33" s="52" t="str">
        <f>IF(IF(DU33&lt;&gt;"",IF(MAX(COUNTIF($DU$6:$DU$89,$DU$6:$DU$89))&gt;1,"x",""),"")&lt;&gt;"",DU33+1,"")</f>
        <v/>
      </c>
      <c r="DW33" s="54" t="str">
        <f>IF(DU33&lt;&gt;"",IF($G33="3",IF(DN33&lt;&gt;"",IF(AND(DU33&lt;=10,DN33&gt;=$DT$92),HLOOKUP(DU33,Points_Table_Modified,IF(ES33&gt;=6,8,ES33+2),FALSE),0),""),IF(DN33&lt;&gt;"",IF(AND(DU33&lt;=10,DN33&gt;=$DT$92),HLOOKUP(DU33,Points_Table,IF(ES33&gt;=6,8,ES33+2),FALSE),0),"")),"")</f>
        <v/>
      </c>
      <c r="DX33" s="53" t="str">
        <f>IF(DV33&lt;&gt;"",AVERAGE(IF(AND($G33="3",DV33&lt;&gt;""),HLOOKUP(DV33,Points_Table_Modified,IF(ES33&gt;=6,8,ES33+2),FALSE),IF(DV33&lt;&gt;"",HLOOKUP(DV33,Points_Table,IF(ES33&gt;=6,8,ES33+2),FALSE),"")),DW33),DW33)</f>
        <v/>
      </c>
      <c r="DY33" s="51" t="str">
        <f>IF(AND($G33="3",DN33&lt;&gt;""),DN33,"")</f>
        <v/>
      </c>
      <c r="DZ33" s="52" t="str">
        <f>IF(AND(DN33&lt;&gt;"",$G33="3"),_xlfn.RANK.EQ(DN33,$DY$6:$DY$89),"")</f>
        <v/>
      </c>
      <c r="EA33" s="52" t="str">
        <f>IF(IF(DZ33&lt;&gt;"",IF(MAX(COUNTIF($DZ$6:$DZ$89,$DZ$6:$DZ$89))&gt;1,"x",""),"")&lt;&gt;"",DZ33+1,"")</f>
        <v/>
      </c>
      <c r="EB33" s="52" t="str">
        <f>IF(DZ33&lt;&gt;"",IF($G33="3",IF(DN33&lt;&gt;"",IF(AND(DZ33&lt;=20,DN33&gt;=$DY$92),HLOOKUP(DZ33,Points_Table_Modified,IF(ES33&gt;=6,8,ES33+2),FALSE),0),""),IF(DN33&lt;&gt;"",IF(AND(DZ33&lt;=10,DN33&gt;=$DY$92),HLOOKUP(DZ33,Points_Table,IF(ES33&gt;=6,8,ES33+2),FALSE),0),"")),"")</f>
        <v/>
      </c>
      <c r="EC33" s="53" t="str">
        <f>IF(EA33&lt;&gt;"",AVERAGE(IF(AND($G33="3",EA33&lt;&gt;""),HLOOKUP(EA33,Points_Table_Modified,IF(ES33&gt;=6,8,ES33+2),FALSE),IF(EA33&lt;&gt;"",HLOOKUP(EA33,Points_Table,IF(ES33&gt;=6,8,ES33+2),FALSE),"")),EB33),EB33)</f>
        <v/>
      </c>
      <c r="ED33" s="51" t="str">
        <f>IF(AND($G33="4",DN33&lt;&gt;""),DN33,"")</f>
        <v/>
      </c>
      <c r="EE33" s="52" t="str">
        <f>IF(AND(DN33&lt;&gt;"",G33="4"),_xlfn.RANK.EQ(DN33,$ED$6:$ED$89),"")</f>
        <v/>
      </c>
      <c r="EF33" s="52" t="str">
        <f>IF(IF(EE33&lt;&gt;"",IF(MAX(COUNTIF($EE$6:$EE$89,$EE$6:$EE$89))&gt;1,"x",""),"")&lt;&gt;"",EE33+1,"")</f>
        <v/>
      </c>
      <c r="EG33" s="52" t="str">
        <f>IF(EE33&lt;&gt;"",IF($G33="3",IF(DN33&lt;&gt;"",IF(AND(EE33&lt;=10,DN33&gt;=$ED$92),HLOOKUP(EE33,Points_Table_Modified,IF(ES33&gt;=6,8,ES33+2),FALSE),0),""),IF(DN33&lt;&gt;"",IF(AND(EE33&lt;=10,DN33&gt;=$ED$92),HLOOKUP(EE33,Points_Table,IF(ES33&gt;=6,8,ES33+2),FALSE),0),"")),"")</f>
        <v/>
      </c>
      <c r="EH33" s="53" t="str">
        <f>IF(EF33&lt;&gt;"",AVERAGE(IF(AND($G33="3",EF33&lt;&gt;""),HLOOKUP(EF33,Points_Table_Modified,IF(ES33&gt;=6,8,ES33+2),FALSE),IF(EF33&lt;&gt;"",HLOOKUP(EF33,Points_Table,IF(ES33&gt;=6,8,ES33+2),FALSE),"")),EG33),EG33)</f>
        <v/>
      </c>
      <c r="EI33" s="51" t="str">
        <f>IF(AND($G33="5",DN33&lt;&gt;""),DN33,"")</f>
        <v/>
      </c>
      <c r="EJ33" s="52" t="str">
        <f>IF(AND(DN33&lt;&gt;"",$G33="5"),_xlfn.RANK.EQ(DN33,$EI$6:$EI$89),"")</f>
        <v/>
      </c>
      <c r="EK33" s="52" t="str">
        <f>IF(IF(EJ33&lt;&gt;"",IF(MAX(COUNTIF($EJ$6:$EJ$89,$EJ$6:$EJ$89))&gt;1,"x",""),"")&lt;&gt;"",EJ33+1,"")</f>
        <v/>
      </c>
      <c r="EL33" s="52" t="str">
        <f>IF(EJ33&lt;&gt;"",IF($G33="3",IF(DN33&lt;&gt;"",IF(AND(EJ33&lt;=10,DN33&gt;=$EI$92),HLOOKUP(EJ33,Points_Table_Modified,IF(ES33&gt;=6,8,ES33+2),FALSE),0),""),IF(DN33&lt;&gt;"",IF(AND(EJ33&lt;=10,DN33&gt;=$EI$92),HLOOKUP(EJ33,Points_Table,IF(ES33&gt;=6,8,ES33+2),FALSE),0),"")),"")</f>
        <v/>
      </c>
      <c r="EM33" s="53" t="str">
        <f>IF(EK33&lt;&gt;"",AVERAGE(IF(AND($G33="3",EK33&lt;&gt;""),HLOOKUP(EK33,Points_Table_Modified,IF(ES33&gt;=6,8,ES33+2),FALSE),IF(EK33&lt;&gt;"",HLOOKUP(EK33,Points_Table,IF(ES33&gt;=6,8,ES33+2),FALSE),"")),EL33),EL33)</f>
        <v/>
      </c>
      <c r="EN33" s="51" t="str">
        <f>IF(AND($G33="6",DN33&lt;&gt;""),DN33,"")</f>
        <v/>
      </c>
      <c r="EO33" s="52" t="str">
        <f>IF(AND(DN33&lt;&gt;"",$G33="6"),_xlfn.RANK.EQ(DN33,$EN$6:$EN$89),"")</f>
        <v/>
      </c>
      <c r="EP33" s="52" t="str">
        <f>IF(IF(EO33&lt;&gt;"",IF(MAX(COUNTIF($EO$6:$EO$89,$EO$6:$EO$89))&gt;1,"x",""),"")&lt;&gt;"",EO33+1,"")</f>
        <v/>
      </c>
      <c r="EQ33" s="52" t="str">
        <f>IF(EO33&lt;&gt;"",IF($G33="3",IF(DN33&lt;&gt;"",IF(AND(EO33&lt;=10,DN33&gt;=$EN$92),HLOOKUP(EO33,Points_Table_Modified,IF(ES33&gt;=6,8,ES33+2),FALSE),0),""),IF(DN33&lt;&gt;"",IF(AND(EO33&lt;=10,DN33&gt;=$EN$92),HLOOKUP(EO33,Points_Table,IF(ES33&gt;=6,8,ES33+2),FALSE),0),"")),"")</f>
        <v/>
      </c>
      <c r="ER33" s="53" t="str">
        <f>IF(EP33&lt;&gt;"",AVERAGE(IF(AND($G33="3",EP33&lt;&gt;""),HLOOKUP(EP33,Points_Table_Modified,IF(ES33&gt;=6,8,ES33+2),FALSE),IF(EP33&lt;&gt;"",HLOOKUP(EP33,Points_Table,IF(ES33&gt;=6,8,ES33+2),FALSE),"")),EQ33),EQ33)</f>
        <v/>
      </c>
      <c r="ES33" s="57">
        <f>VLOOKUP($G33,Entries_D_Event,7,FALSE)</f>
        <v>9</v>
      </c>
      <c r="ET33" s="52" t="str">
        <f>CONCATENATE(EO33,EJ33,EE33,DZ33,DU33,DP33)</f>
        <v/>
      </c>
      <c r="EU33" s="118" t="str">
        <f>IF(ET33&lt;&gt;"",IF(AND($G33="3",DN33&lt;&gt;""),10,IF(DN33&lt;&gt;"",5,"")),"")</f>
        <v/>
      </c>
      <c r="EV33" s="118">
        <f>_xlfn.NUMBERVALUE(IF(ET33&lt;&gt;"",CONCATENATE(ER33,EM33,EH33,EC33,DX33,DS33),""))</f>
        <v>0</v>
      </c>
      <c r="EW33" s="56">
        <f>IFERROR(EU33+EV33,0)</f>
        <v>0</v>
      </c>
      <c r="EX33" s="90"/>
      <c r="EY33" s="52" t="str">
        <f>IF(AND($G33="1",EX33&lt;&gt;""),EX33,"")</f>
        <v/>
      </c>
      <c r="EZ33" s="52" t="str">
        <f>IF(AND(EX33&lt;&gt;"",$G33="1"),_xlfn.RANK.EQ(EX33,$EY$6:$EY$89),"")</f>
        <v/>
      </c>
      <c r="FA33" s="52" t="str">
        <f>IF(IF(EZ33&lt;&gt;"",IF(MAX(COUNTIF($EZ$6:$EZ$89,$EZ$6:$EZ$89))&gt;1,"x",""),"")&lt;&gt;"",EZ33+1,"")</f>
        <v/>
      </c>
      <c r="FB33" s="52" t="str">
        <f>IF(EZ33&lt;&gt;"",IF($G33="3",IF(EX33&lt;&gt;"",IF(AND(EZ33&lt;=10,EX33&gt;=$EY$92),HLOOKUP(EZ33,Points_Table_Modified,IF(GC33&gt;=6,8,GC33+2),FALSE),0),""),IF(EX33&lt;&gt;"",IF(AND(EZ33&lt;=10,EX33&gt;=$EY$92),HLOOKUP(EZ33,Points_Table,IF(GC33&gt;=6,8,GC33+2),FALSE),0),"")),"")</f>
        <v/>
      </c>
      <c r="FC33" s="56" t="str">
        <f>IF(FB33&gt;0,IF(FA33&lt;&gt;"",AVERAGE(IF(AND($G33="3",FA33&lt;&gt;""),HLOOKUP(FA33,Points_Table_Modified,IF(GC33&gt;=6,8,GC33+2),FALSE),IF(FA33&lt;&gt;"",HLOOKUP(FA33,Points_Table,IF(GC33&gt;=6,8,GC33+2),FALSE),"")),FB33),FB33),0)</f>
        <v/>
      </c>
      <c r="FD33" s="51" t="str">
        <f>IF(AND($G33="2",EX33&lt;&gt;""),EX33,"")</f>
        <v/>
      </c>
      <c r="FE33" s="52" t="str">
        <f>IF(AND(EX33&lt;&gt;"",$G33="2"),_xlfn.RANK.EQ(EX33,$FD$6:$FD$89),"")</f>
        <v/>
      </c>
      <c r="FF33" s="52" t="str">
        <f>IF(IF(FE33&lt;&gt;"",IF(MAX(COUNTIF($FE$6:$FE$89,$FE$6:$FE$89))&gt;1,"x",""),"")&lt;&gt;"",FE33+1,"")</f>
        <v/>
      </c>
      <c r="FG33" s="54" t="str">
        <f>IF(FE33&lt;&gt;"",IF($G33="3",IF(EX33&lt;&gt;"",IF(AND(FE33&lt;=10,EX33&gt;=$FD$92),HLOOKUP(FE33,Points_Table_Modified,IF(GC33&gt;=6,8,GC33+2),FALSE),0),""),IF(EX33&lt;&gt;"",IF(AND(FE33&lt;=10,EX33&gt;=$FD$92),HLOOKUP(FE33,Points_Table,IF(GC33&gt;=6,8,GC33+2),FALSE),0),"")),"")</f>
        <v/>
      </c>
      <c r="FH33" s="56" t="str">
        <f>IF(FG33&gt;0,IF(FF33&lt;&gt;"",AVERAGE(IF(AND($G33="3",FF33&lt;&gt;""),HLOOKUP(FF33,Points_Table_Modified,IF(GC33&gt;=6,8,GC33+2),FALSE),IF(FF33&lt;&gt;"",HLOOKUP(FF33,Points_Table,IF(GC33&gt;=6,8,GC33+2),FALSE),"")),FG33),FG33),0)</f>
        <v/>
      </c>
      <c r="FI33" s="51" t="str">
        <f>IF(AND($G33="3",EX33&lt;&gt;""),EX33,"")</f>
        <v/>
      </c>
      <c r="FJ33" s="52" t="str">
        <f>IF(AND(EX33&lt;&gt;"",$G33="3"),_xlfn.RANK.EQ(EX33,$FI$6:$FI$89),"")</f>
        <v/>
      </c>
      <c r="FK33" s="52" t="str">
        <f>IF(IF(FJ33&lt;&gt;"",IF(MAX(COUNTIF($FJ$6:$FJ$89,$FJ$6:$FJ$89))&gt;1,"x",""),"")&lt;&gt;"",FJ33+1,"")</f>
        <v/>
      </c>
      <c r="FL33" s="52" t="str">
        <f>IF(FJ33&lt;&gt;"",IF($G33="3",IF(EX33&lt;&gt;"",IF(AND(FJ33&lt;=20,EX33&gt;=$FI$92),HLOOKUP(FJ33,Points_Table_Modified,IF(GC33&gt;=6,8,GC33+2),FALSE),0),""),IF(EX33&lt;&gt;"",IF(AND(FJ33&lt;=10,EX33&gt;=$FI$92),HLOOKUP(FJ33,Points_Table,IF(GC33&gt;=6,8,GC33+2),FALSE),0),"")),"")</f>
        <v/>
      </c>
      <c r="FM33" s="56" t="str">
        <f>IF(FL33&gt;0,IF(FK33&lt;&gt;"",AVERAGE(IF(AND($G33="3",FK33&lt;&gt;""),HLOOKUP(FK33,Points_Table_Modified,IF(GC33&gt;=6,8,GC33+2),FALSE),IF(FK33&lt;&gt;"",HLOOKUP(FK33,Points_Table,IF(GC33&gt;=6,8,GC33+2),FALSE),"")),FL33),FL33),0)</f>
        <v/>
      </c>
      <c r="FN33" s="51" t="str">
        <f>IF(AND($G33="4",EX33&lt;&gt;""),EX33,"")</f>
        <v/>
      </c>
      <c r="FO33" s="52" t="str">
        <f>IF(AND(EX33&lt;&gt;"",G33="4"),_xlfn.RANK.EQ(EX33,$FN$6:$FN$89),"")</f>
        <v/>
      </c>
      <c r="FP33" s="52" t="str">
        <f>IF(IF(FO33&lt;&gt;"",IF(MAX(COUNTIF($FO$6:$FO$89,$FO$6:$FO$89))&gt;1,"x",""),"")&lt;&gt;"",FO33+1,"")</f>
        <v/>
      </c>
      <c r="FQ33" s="52" t="str">
        <f>IF(FO33&lt;&gt;"",IF($G33="3",IF(EX33&lt;&gt;"",IF(AND(FO33&lt;=10,EX33&gt;=$FN$92),HLOOKUP(FO33,Points_Table_Modified,IF(GC33&gt;=6,8,GC33+2),FALSE),0),""),IF(EX33&lt;&gt;"",IF(AND(FO33&lt;=10,EX33&gt;=$FN$92),HLOOKUP(FO33,Points_Table,IF(GC33&gt;=6,8,GC33+2),FALSE),0),"")),"")</f>
        <v/>
      </c>
      <c r="FR33" s="56" t="str">
        <f>IF(FQ33&gt;0,IF(FP33&lt;&gt;"",AVERAGE(IF(AND($G33="3",FP33&lt;&gt;""),HLOOKUP(FP33,Points_Table_Modified,IF(GC33&gt;=6,8,GC33+2),FALSE),IF(FP33&lt;&gt;"",HLOOKUP(FP33,Points_Table,IF(GC33&gt;=6,8,GC33+2),FALSE),"")),FQ33),FQ33),0)</f>
        <v/>
      </c>
      <c r="FS33" s="51" t="str">
        <f>IF(AND($G33="5",EX33&lt;&gt;""),EX33,"")</f>
        <v/>
      </c>
      <c r="FT33" s="52" t="str">
        <f>IF(AND(EX33&lt;&gt;"",$G33="5"),_xlfn.RANK.EQ(EX33,$FS$6:$FS$89),"")</f>
        <v/>
      </c>
      <c r="FU33" s="52" t="str">
        <f>IF(IF(FT33&lt;&gt;"",IF(MAX(COUNTIF($FT$6:$FT$89,$FT$6:$FT$89))&gt;1,"x",""),"")&lt;&gt;"",FT33+1,"")</f>
        <v/>
      </c>
      <c r="FV33" s="52" t="str">
        <f>IF(FT33&lt;&gt;"",IF($G33="3",IF(EX33&lt;&gt;"",IF(AND(FT33&lt;=10,EX33&gt;=$FS$92),HLOOKUP(FT33,Points_Table_Modified,IF(GC33&gt;=6,8,GC33+2),FALSE),0),""),IF(EX33&lt;&gt;"",IF(AND(FT33&lt;=10,EX33&gt;=$FS$92),HLOOKUP(FT33,Points_Table,IF(GC33&gt;=6,8,GC33+2),FALSE),0),"")),"")</f>
        <v/>
      </c>
      <c r="FW33" s="56" t="str">
        <f>IF(FV33&gt;0,IF(FU33&lt;&gt;"",AVERAGE(IF(AND($G33="3",FU33&lt;&gt;""),HLOOKUP(FU33,Points_Table_Modified,IF(GC33&gt;=6,8,GC33+2),FALSE),IF(FU33&lt;&gt;"",HLOOKUP(FU33,Points_Table,IF(GC33&gt;=6,8,GC33+2),FALSE),"")),FV33),FV33),0)</f>
        <v/>
      </c>
      <c r="FX33" s="51" t="str">
        <f>IF(AND($G33="6",EX33&lt;&gt;""),EX33,"")</f>
        <v/>
      </c>
      <c r="FY33" s="52" t="str">
        <f>IF(AND(EX33&lt;&gt;"",$G33="6"),_xlfn.RANK.EQ(EX33,$FX$6:$FX$89),"")</f>
        <v/>
      </c>
      <c r="FZ33" s="52" t="str">
        <f>IF(IF(FY33&lt;&gt;"",IF(MAX(COUNTIF($FY$6:$FY$89,$FY$6:$FY$89))&gt;1,"x",""),"")&lt;&gt;"",FY33+1,"")</f>
        <v/>
      </c>
      <c r="GA33" s="52" t="str">
        <f>IF(FY33&lt;&gt;"",IF($G33="3",IF(EX33&lt;&gt;"",IF(AND(FY33&lt;=10,EX33&gt;=$FX$92),HLOOKUP(FY33,Points_Table_Modified,IF(GC33&gt;=6,8,GC33+2),FALSE),0),""),IF(EX33&lt;&gt;"",IF(AND(FY33&lt;=10,EX33&gt;=$FX$92),HLOOKUP(FY33,Points_Table,IF(GC33&gt;=6,8,GC33+2),FALSE),0),"")),"")</f>
        <v/>
      </c>
      <c r="GB33" s="56" t="str">
        <f>IF(GA33&gt;0,IF(FZ33&lt;&gt;"",AVERAGE(IF(AND($G33="3",FZ33&lt;&gt;""),HLOOKUP(FZ33,Points_Table_Modified,IF(GC33&gt;=6,8,GC33+2),FALSE),IF(FZ33&lt;&gt;"",HLOOKUP(FZ33,Points_Table,IF(GC33&gt;=6,8,GC33+2),FALSE),"")),GA33),GA33),0)</f>
        <v/>
      </c>
      <c r="GC33" s="57">
        <f>VLOOKUP($G33,Entries_D_Event,8,FALSE)</f>
        <v>0</v>
      </c>
      <c r="GD33" s="52" t="str">
        <f>CONCATENATE(FY33,FT33,FO33,FJ33,FE33,EZ33)</f>
        <v/>
      </c>
      <c r="GE33" s="118" t="str">
        <f>IF(GD33&lt;&gt;"",IF(AND($G33="3",EX33&lt;&gt;""),10,IF(EX33&lt;&gt;"",5,"")),"")</f>
        <v/>
      </c>
      <c r="GF33" s="118">
        <f>_xlfn.NUMBERVALUE(IF(GD33&lt;&gt;"",CONCATENATE(GB33,FW33,FR33,FM33,FH33,FC33),""))</f>
        <v>0</v>
      </c>
      <c r="GG33" s="56">
        <f>IFERROR(GE33+GF33,0)</f>
        <v>0</v>
      </c>
      <c r="GH33" s="90"/>
      <c r="GI33" s="52" t="str">
        <f>IF(AND($G33="1",GH33&lt;&gt;""),GH33,"")</f>
        <v/>
      </c>
      <c r="GJ33" s="52" t="str">
        <f>IF(AND(GH33&lt;&gt;"",$G33="1"),_xlfn.RANK.EQ(GH33,$GI$6:$GI$89),"")</f>
        <v/>
      </c>
      <c r="GK33" s="52" t="str">
        <f>IF(IF(GJ33&lt;&gt;"",IF(MAX(COUNTIF($GJ$6:$GJ$89,$GJ$6:$GJ$89))&gt;1,"x",""),"")&lt;&gt;"",GJ33+1,"")</f>
        <v/>
      </c>
      <c r="GL33" s="52" t="str">
        <f>IF(GJ33&lt;&gt;"",IF($G33="3",IF(GH33&lt;&gt;"",IF(AND(GJ33&lt;=10,GH33&gt;=$GI$92),HLOOKUP(GJ33,Points_Table_Modified,IF(HM33&gt;=6,8,HM33+2),FALSE),0),""),IF(GH33&lt;&gt;"",IF(AND(GJ33&lt;=10,GH33&gt;=$GI$92),HLOOKUP(GJ33,Points_Table,IF(HM33&gt;=6,8,HM33+2),FALSE),0),"")),"")</f>
        <v/>
      </c>
      <c r="GM33" s="53" t="str">
        <f>IF(GK33&lt;&gt;"",AVERAGE(IF(AND($G33="3",GK33&lt;&gt;""),HLOOKUP(GK33,Points_Table_Modified,IF(HM33&gt;=6,8,HM33+2),FALSE),IF(GK33&lt;&gt;"",HLOOKUP(GK33,Points_Table,IF(HM33&gt;=6,8,HM33+2),FALSE),"")),GL33),GL33)</f>
        <v/>
      </c>
      <c r="GN33" s="51" t="str">
        <f>IF(AND($G33="2",GH33&lt;&gt;""),GH33,"")</f>
        <v/>
      </c>
      <c r="GO33" s="52" t="str">
        <f>IF(AND(GH33&lt;&gt;"",$G33="2"),_xlfn.RANK.EQ(GH33,$GN$6:$GN$89),"")</f>
        <v/>
      </c>
      <c r="GP33" s="52" t="str">
        <f>IF(IF(GO33&lt;&gt;"",IF(MAX(COUNTIF($GO$6:$GO$89,$GO$6:$GO$89))&gt;1,"x",""),"")&lt;&gt;"",GO33+1,"")</f>
        <v/>
      </c>
      <c r="GQ33" s="54" t="str">
        <f>IF(GO33&lt;&gt;"",IF($G33="3",IF(GH33&lt;&gt;"",IF(AND(GO33&lt;=10,GH33&gt;=$GN$92),HLOOKUP(GO33,Points_Table_Modified,IF(HM33&gt;=6,8,HM33+2),FALSE),0),""),IF(GH33&lt;&gt;"",IF(AND(GO33&lt;=10,GH33&gt;=$GN$92),HLOOKUP(GO33,Points_Table,IF(HM33&gt;=6,8,HM33+2),FALSE),0),"")),"")</f>
        <v/>
      </c>
      <c r="GR33" s="53" t="str">
        <f>IF(GP33&lt;&gt;"",AVERAGE(IF(AND($G33="3",GP33&lt;&gt;""),HLOOKUP(GP33,Points_Table_Modified,IF(HM33&gt;=6,8,HM33+2),FALSE),IF(GP33&lt;&gt;"",HLOOKUP(GP33,Points_Table,IF(HM33&gt;=6,8,HM33+2),FALSE),"")),GQ33),GQ33)</f>
        <v/>
      </c>
      <c r="GS33" s="51" t="str">
        <f>IF(AND($G33="3",GH33&lt;&gt;""),GH33,"")</f>
        <v/>
      </c>
      <c r="GT33" s="52" t="str">
        <f>IF(AND(GH33&lt;&gt;"",$G33="3"),_xlfn.RANK.EQ(GH33,$GS$6:$GS$89),"")</f>
        <v/>
      </c>
      <c r="GU33" s="52" t="str">
        <f>IF(IF(GT33&lt;&gt;"",IF(MAX(COUNTIF($GT$6:$GT$89,$GT$6:$GT$89))&gt;1,"x",""),"")&lt;&gt;"",GT33+1,"")</f>
        <v/>
      </c>
      <c r="GV33" s="52" t="str">
        <f>IF(GT33&lt;&gt;"",IF($G33="3",IF(GH33&lt;&gt;"",IF(AND(GT33&lt;=20,GH33&gt;=$GS$92),HLOOKUP(GT33,Points_Table_Modified,IF(HM33&gt;=6,8,HM33+2),FALSE),0),""),IF(GH33&lt;&gt;"",IF(AND(GT33&lt;=10,GH33&gt;=$GS$92),HLOOKUP(GT33,Points_Table,IF(HM33&gt;=6,8,HM33+2),FALSE),0),"")),"")</f>
        <v/>
      </c>
      <c r="GW33" s="53" t="str">
        <f>IF(GU33&lt;&gt;"",AVERAGE(IF(AND($G33="3",GU33&lt;&gt;""),HLOOKUP(GU33,Points_Table_Modified,IF(HM33&gt;=6,8,HM33+2),FALSE),IF(GU33&lt;&gt;"",HLOOKUP(GU33,Points_Table,IF(HM33&gt;=6,8,HM33+2),FALSE),"")),GV33),GV33)</f>
        <v/>
      </c>
      <c r="GX33" s="51" t="str">
        <f>IF(AND($G33="4",GH33&lt;&gt;""),GH33,"")</f>
        <v/>
      </c>
      <c r="GY33" s="52" t="str">
        <f>IF(AND($GH33&lt;&gt;"",G33="4"),_xlfn.RANK.EQ(GH33,$GX$6:$GX$89),"")</f>
        <v/>
      </c>
      <c r="GZ33" s="52" t="str">
        <f>IF(IF(GY33&lt;&gt;"",IF(MAX(COUNTIF($GY$6:$GY$89,$GY$6:$GY$89))&gt;1,"x",""),"")&lt;&gt;"",GY33+1,"")</f>
        <v/>
      </c>
      <c r="HA33" s="52" t="str">
        <f>IF(GY33&lt;&gt;"",IF($G33="3",IF(GH33&lt;&gt;"",IF(AND(GY33&lt;=10,GH33&gt;=$GX$92),HLOOKUP(GY33,Points_Table_Modified,IF(HM33&gt;=6,8,HM33+2),FALSE),0),""),IF(GH33&lt;&gt;"",IF(AND(GY33&lt;=10,GH33&gt;=$GX$92),HLOOKUP(GY33,Points_Table,IF(HM33&gt;=6,8,HM33+2),FALSE),0),"")),"")</f>
        <v/>
      </c>
      <c r="HB33" s="53" t="str">
        <f>IF(GZ33&lt;&gt;"",AVERAGE(IF(AND($G33="3",GZ33&lt;&gt;""),HLOOKUP(GZ33,Points_Table_Modified,IF(HM33&gt;=6,8,HM33+2),FALSE),IF(GZ33&lt;&gt;"",HLOOKUP(GZ33,Points_Table,IF(HM33&gt;=6,8,HM33+2),FALSE),"")),HA33),HA33)</f>
        <v/>
      </c>
      <c r="HC33" s="51" t="str">
        <f>IF(AND($G33="5",GH33&lt;&gt;""),GH33,"")</f>
        <v/>
      </c>
      <c r="HD33" s="52" t="str">
        <f>IF(AND(GH33&lt;&gt;"",$G33="5"),_xlfn.RANK.EQ(GH33,$HC$6:$HC$89),"")</f>
        <v/>
      </c>
      <c r="HE33" s="52" t="str">
        <f>IF(IF(HD33&lt;&gt;"",IF(MAX(COUNTIF($HD$6:$HD$89,$HD$6:$HD$89))&gt;1,"x",""),"")&lt;&gt;"",HD33+1,"")</f>
        <v/>
      </c>
      <c r="HF33" s="52" t="str">
        <f>IF(HD33&lt;&gt;"",IF($G33="3",IF(GH33&lt;&gt;"",IF(AND(HD33&lt;=10,GH33&gt;=$HC$92),HLOOKUP(HD33,Points_Table_Modified,IF(HM33&gt;=6,8,HM33+2),FALSE),0),""),IF(GH33&lt;&gt;"",IF(AND(HD33&lt;=10,GH33&gt;=$HC$92),HLOOKUP(HD33,Points_Table,IF(HM33&gt;=6,8,HM33+2),FALSE),0),"")),"")</f>
        <v/>
      </c>
      <c r="HG33" s="53" t="str">
        <f>IF(HE33&lt;&gt;"",AVERAGE(IF(AND($G33="3",HE33&lt;&gt;""),HLOOKUP(HE33,Points_Table_Modified,IF(HM33&gt;=6,8,HM33+2),FALSE),IF(HE33&lt;&gt;"",HLOOKUP(HE33,Points_Table,IF(HM33&gt;=6,8,HM33+2),FALSE),"")),HF33),HF33)</f>
        <v/>
      </c>
      <c r="HH33" s="51" t="str">
        <f>IF(AND($G33="6",GH33&lt;&gt;""),GH33,"")</f>
        <v/>
      </c>
      <c r="HI33" s="52" t="str">
        <f>IF(AND(GH33&lt;&gt;"",$G33="6"),_xlfn.RANK.EQ(GH33,$HH$6:$HH$89),"")</f>
        <v/>
      </c>
      <c r="HJ33" s="52" t="str">
        <f>IF(IF(HI33&lt;&gt;"",IF(MAX(COUNTIF($HI$6:$HI$89,$HI$6:$HI$89))&gt;1,"x",""),"")&lt;&gt;"",HI33+1,"")</f>
        <v/>
      </c>
      <c r="HK33" s="52" t="str">
        <f>IF(HI33&lt;&gt;"",IF($G33="3",IF(GH33&lt;&gt;"",IF(AND(HI33&lt;=10,GH33&gt;=$HH$92),HLOOKUP(HI33,Points_Table_Modified,IF(HM33&gt;=6,8,HM33+2),FALSE),0),""),IF(GH33&lt;&gt;"",IF(AND(HI33&lt;=10,GH33&gt;=$HH$92),HLOOKUP(HI33,Points_Table,IF(HM33&gt;=6,8,HM33+2),FALSE),0),"")),"")</f>
        <v/>
      </c>
      <c r="HL33" s="53" t="str">
        <f>IF(HJ33&lt;&gt;"",AVERAGE(IF(AND($G33="3",HJ33&lt;&gt;""),HLOOKUP(HJ33,Points_Table_Modified,IF(HM33&gt;=6,8,HM33+2),FALSE),IF(HJ33&lt;&gt;"",HLOOKUP(HJ33,Points_Table,IF(HM33&gt;=6,8,HM33+2),FALSE),"")),HK33),HK33)</f>
        <v/>
      </c>
      <c r="HM33" s="57">
        <f>VLOOKUP($G33,Entries_D_Event,9,FALSE)</f>
        <v>0</v>
      </c>
      <c r="HN33" s="52" t="str">
        <f>CONCATENATE(HI33,HD33,GY33,GT33,GO33,GJ33)</f>
        <v/>
      </c>
      <c r="HO33" s="118" t="str">
        <f>IF(HN33&lt;&gt;"",IF(AND($G33="3",GH33&lt;&gt;""),10,IF(GH33&lt;&gt;"",5,"")),"")</f>
        <v/>
      </c>
      <c r="HP33" s="118">
        <f>_xlfn.NUMBERVALUE(IF(HN33&lt;&gt;"",CONCATENATE(HL33,HG33,HB33,GW33,GR33,GM33),""))</f>
        <v>0</v>
      </c>
      <c r="HQ33" s="56">
        <f>IFERROR(HO33+HP33,0)</f>
        <v>0</v>
      </c>
      <c r="HR33" s="90"/>
      <c r="HS33" s="52" t="str">
        <f>IF(AND($G33="1",HR33&lt;&gt;""),HR33,"")</f>
        <v/>
      </c>
      <c r="HT33" s="52" t="str">
        <f>IF(AND(HR33&lt;&gt;"",$G33="1"),_xlfn.RANK.EQ(HR33,$HS$6:$HS$89),"")</f>
        <v/>
      </c>
      <c r="HU33" s="52" t="str">
        <f>IF(IF(HT33&lt;&gt;"",IF(MAX(COUNTIF($HT$6:$HT$89,$HT$6:$HT$89))&gt;1,"x",""),"")&lt;&gt;"",HT33+1,"")</f>
        <v/>
      </c>
      <c r="HV33" s="52" t="str">
        <f>IF(HT33&lt;&gt;"",IF($G33="3",IF(HR33&lt;&gt;"",IF(AND(HT33&lt;=10,HR33&gt;=$HS$92),HLOOKUP(HT33,Points_Table_Modified,IF(IW33&gt;=6,8,IW33+2),FALSE),0),""),IF(HR33&lt;&gt;"",IF(AND(HT33&lt;=10,HR33&gt;=$HS$92),HLOOKUP(HT33,Points_Table,IF(IW33&gt;=6,8,IW33+2),FALSE),0),"")),"")</f>
        <v/>
      </c>
      <c r="HW33" s="53" t="str">
        <f>IF(HU33&lt;&gt;"",AVERAGE(IF(AND($G33="3",HU33&lt;&gt;""),HLOOKUP(HU33,Points_Table_Modified,IF(IW33&gt;=6,8,IW33+2),FALSE),IF(HU33&lt;&gt;"",HLOOKUP(HU33,Points_Table,IF(IW33&gt;=6,8,IW33+2),FALSE),"")),HV33),HV33)</f>
        <v/>
      </c>
      <c r="HX33" s="51" t="str">
        <f>IF(AND($G33="2",HR33&lt;&gt;""),HR33,"")</f>
        <v/>
      </c>
      <c r="HY33" s="52" t="str">
        <f>IF(AND(HR33&lt;&gt;"",$G33="2"),_xlfn.RANK.EQ(HR33,$HX$6:$HX$89),"")</f>
        <v/>
      </c>
      <c r="HZ33" s="52" t="str">
        <f>IF(IF(HY33&lt;&gt;"",IF(MAX(COUNTIF($HY$6:$HY$89,$HY$6:$HY$89))&gt;1,"x",""),"")&lt;&gt;"",HY33+1,"")</f>
        <v/>
      </c>
      <c r="IA33" s="54" t="str">
        <f>IF(HY33&lt;&gt;"",IF($G33="3",IF(HR33&lt;&gt;"",IF(AND(HY33&lt;=10,HR33&gt;=$HX$92),HLOOKUP(HY33,Points_Table_Modified,IF(IW33&gt;=6,8,IW33+2),FALSE),0),""),IF(HR33&lt;&gt;"",IF(AND(HY33&lt;=10,HR33&gt;=$HX$92),HLOOKUP(HY33,Points_Table,IF(IW33&gt;=6,8,IW33+2),FALSE),0),"")),"")</f>
        <v/>
      </c>
      <c r="IB33" s="53" t="str">
        <f>IF(HZ33&lt;&gt;"",AVERAGE(IF(AND($G33="3",HZ33&lt;&gt;""),HLOOKUP(HZ33,Points_Table_Modified,IF(IW33&gt;=6,8,IW33+2),FALSE),IF(HZ33&lt;&gt;"",HLOOKUP(HZ33,Points_Table,IF(IW33&gt;=6,8,IW33+2),FALSE),"")),IA33),IA33)</f>
        <v/>
      </c>
      <c r="IC33" s="51" t="str">
        <f>IF(AND($G33="3",HR33&lt;&gt;""),HR33,"")</f>
        <v/>
      </c>
      <c r="ID33" s="52" t="str">
        <f>IF(AND(HR33&lt;&gt;"",$G33="3"),_xlfn.RANK.EQ(HR33,$IC$6:$IC$89),"")</f>
        <v/>
      </c>
      <c r="IE33" s="52" t="str">
        <f>IF(IF(ID33&lt;&gt;"",IF(MAX(COUNTIF($ID$6:$ID$89,$ID$6:$ID$89))&gt;1,"x",""),"")&lt;&gt;"",ID33+1,"")</f>
        <v/>
      </c>
      <c r="IF33" s="52" t="str">
        <f>IF(ID33&lt;&gt;"",IF($G33="3",IF(HR33&lt;&gt;"",IF(AND(ID33&lt;=20,HR33&gt;=$IC$92),HLOOKUP(ID33,Points_Table_Modified,IF(IW33&gt;=6,8,IW33+2),FALSE),0),""),IF(HR33&lt;&gt;"",IF(AND(ID33&lt;=10,HR33&gt;=$IC$92),HLOOKUP(ID33,Points_Table,IF(IW33&gt;=6,8,IW33+2),FALSE),0),"")),"")</f>
        <v/>
      </c>
      <c r="IG33" s="53" t="str">
        <f>IF(IE33&lt;&gt;"",AVERAGE(IF(AND($G33="3",IE33&lt;&gt;""),HLOOKUP(IE33,Points_Table_Modified,IF(IW33&gt;=6,8,IW33+2),FALSE),IF(IE33&lt;&gt;"",HLOOKUP(IE33,Points_Table,IF(IW33&gt;=6,8,IW33+2),FALSE),"")),IF33),IF33)</f>
        <v/>
      </c>
      <c r="IH33" s="51" t="str">
        <f>IF(AND($G33="4",HR33&lt;&gt;""),HR33,"")</f>
        <v/>
      </c>
      <c r="II33" s="52" t="str">
        <f>IF(AND(HR33&lt;&gt;"",G33="4"),_xlfn.RANK.EQ(HR33,$IH$6:$IH$89),"")</f>
        <v/>
      </c>
      <c r="IJ33" s="52" t="str">
        <f>IF(IF(II33&lt;&gt;"",IF(MAX(COUNTIF($II$6:$II$89,$II$6:$II$89))&gt;1,"x",""),"")&lt;&gt;"",II33+1,"")</f>
        <v/>
      </c>
      <c r="IK33" s="52" t="str">
        <f>IF(II33&lt;&gt;"",IF($G33="3",IF(HR33&lt;&gt;"",IF(AND(II33&lt;=10,HR33&gt;=$IH$92),HLOOKUP(II33,Points_Table_Modified,IF(IW33&gt;=6,8,IW33+2),FALSE),0),""),IF(HR33&lt;&gt;"",IF(AND(II33&lt;=10,HR33&gt;=$IH$92),HLOOKUP(II33,Points_Table,IF(IW33&gt;=6,8,IW33+2),FALSE),0),"")),"")</f>
        <v/>
      </c>
      <c r="IL33" s="53" t="str">
        <f>IF(IJ33&lt;&gt;"",AVERAGE(IF(AND($G33="3",IJ33&lt;&gt;""),HLOOKUP(IJ33,Points_Table_Modified,IF(IW33&gt;=6,8,IW33+2),FALSE),IF(IJ33&lt;&gt;"",HLOOKUP(IJ33,Points_Table,IF(IW33&gt;=6,8,IW33+2),FALSE),"")),IK33),IK33)</f>
        <v/>
      </c>
      <c r="IM33" s="51" t="str">
        <f>IF(AND($G33="5",HR33&lt;&gt;""),HR33,"")</f>
        <v/>
      </c>
      <c r="IN33" s="52" t="str">
        <f>IF(AND(HR33&lt;&gt;"",$G33="5"),_xlfn.RANK.EQ(HR33,$IM$6:$IM$89),"")</f>
        <v/>
      </c>
      <c r="IO33" s="52" t="str">
        <f>IF(IF(IN33&lt;&gt;"",IF(MAX(COUNTIF($IN$6:$IN$89,$IN$6:$IN$89))&gt;1,"x",""),"")&lt;&gt;"",IN33+1,"")</f>
        <v/>
      </c>
      <c r="IP33" s="52" t="str">
        <f>IF(IN33&lt;&gt;"",IF($G33="3",IF(HR33&lt;&gt;"",IF(AND(IN33&lt;=10,HR33&gt;=$IM$92),HLOOKUP(IN33,Points_Table_Modified,IF(IW33&gt;=6,8,IW33+2),FALSE),0),""),IF(HR33&lt;&gt;"",IF(AND(IN33&lt;=10,HR33&gt;=$IM$92),HLOOKUP(IN33,Points_Table,IF(IW33&gt;=6,8,IW33+2),FALSE),0),"")),"")</f>
        <v/>
      </c>
      <c r="IQ33" s="53" t="str">
        <f>IF(IO33&lt;&gt;"",AVERAGE(IF(AND($G33="3",IO33&lt;&gt;""),HLOOKUP(IO33,Points_Table_Modified,IF(IW33&gt;=6,8,IW33+2),FALSE),IF(IO33&lt;&gt;"",HLOOKUP(IO33,Points_Table,IF(IW33&gt;=6,8,IW33+2),FALSE),"")),IP33),IP33)</f>
        <v/>
      </c>
      <c r="IR33" s="51" t="str">
        <f>IF(AND($G33="6",HR33&lt;&gt;""),HR33,"")</f>
        <v/>
      </c>
      <c r="IS33" s="52" t="str">
        <f>IF(AND(HR33&lt;&gt;"",$G33="6"),_xlfn.RANK.EQ(HR33,$IR$6:$IR$89),"")</f>
        <v/>
      </c>
      <c r="IT33" s="52" t="str">
        <f>IF(IF(IS33&lt;&gt;"",IF(MAX(COUNTIF($IS$6:$IS$89,$IS$6:$IS$89))&gt;1,"x",""),"")&lt;&gt;"",IS33+1,"")</f>
        <v/>
      </c>
      <c r="IU33" s="52" t="str">
        <f>IF(IS33&lt;&gt;"",IF($G33="3",IF(HR33&lt;&gt;"",IF(AND(IS33&lt;=10,HR33&gt;=$IR$92),HLOOKUP(IS33,Points_Table_Modified,IF(IW33&gt;=6,8,IW33+2),FALSE),0),""),IF(HR33&lt;&gt;"",IF(AND(IS33&lt;=10,HR33&gt;=$IR$92),HLOOKUP(IS33,Points_Table,IF(IW33&gt;=6,8,IW33+2),FALSE),0),"")),"")</f>
        <v/>
      </c>
      <c r="IV33" s="53" t="str">
        <f>IF(IT33&lt;&gt;"",AVERAGE(IF(AND($G33="3",IT33&lt;&gt;""),HLOOKUP(IT33,Points_Table_Modified,IF(IW33&gt;=6,8,IW33+2),FALSE),IF(IT33&lt;&gt;"",HLOOKUP(IT33,Points_Table,IF(IW33&gt;=6,8,IW33+2),FALSE),"")),IU33),IU33)</f>
        <v/>
      </c>
      <c r="IW33" s="57">
        <f>VLOOKUP($G33,Entries_D_Event,10,FALSE)</f>
        <v>0</v>
      </c>
      <c r="IX33" s="52" t="str">
        <f>CONCATENATE(IS33,IN33,II33,ID33,HY33,HT33)</f>
        <v/>
      </c>
      <c r="IY33" s="118" t="str">
        <f>IF(IX33&lt;&gt;"",IF(AND($G33="3",HR33&lt;&gt;""),10,IF(HR33&lt;&gt;"",5,"")),"")</f>
        <v/>
      </c>
      <c r="IZ33" s="118">
        <f>_xlfn.NUMBERVALUE(IF(IX33&lt;&gt;"",CONCATENATE(IV33,IQ33,IL33,IG33,IB33,HW33),""))</f>
        <v>0</v>
      </c>
      <c r="JA33" s="56">
        <f>IFERROR(IY33+IZ33,0)</f>
        <v>0</v>
      </c>
      <c r="JB33" s="90"/>
      <c r="JC33" s="52" t="str">
        <f>IF(AND($G33="1",JB33&lt;&gt;""),JB33,"")</f>
        <v/>
      </c>
      <c r="JD33" s="52" t="str">
        <f>IF(AND(JB33&lt;&gt;"",$G33="1"),_xlfn.RANK.EQ(JB33,$JC$6:$JC$89),"")</f>
        <v/>
      </c>
      <c r="JE33" s="52" t="str">
        <f>IF(IF(JD33&lt;&gt;"",IF(MAX(COUNTIF($JD$6:$JD$89,$JD$6:$JD$89))&gt;1,"x",""),"")&lt;&gt;"",JD33+1,"")</f>
        <v/>
      </c>
      <c r="JF33" s="52" t="str">
        <f>IF(JD33&lt;&gt;"",IF($G33="3",IF(JB33&lt;&gt;"",IF(AND(JD33&lt;=10,JB33&gt;=$JC$92),HLOOKUP(JD33,Points_Table_Modified,IF(KG33&gt;=6,8,KG33+2),FALSE),0),""),IF(JB33&lt;&gt;"",IF(AND(JD33&lt;=10,JB33&gt;=$JC$92),HLOOKUP(JD33,Points_Table,IF(KG33&gt;=6,8,KG33+2),FALSE),0),"")),"")</f>
        <v/>
      </c>
      <c r="JG33" s="53" t="str">
        <f>IF(JE33&lt;&gt;"",AVERAGE(IF(AND($G33="3",JE33&lt;&gt;""),HLOOKUP(JE33,Points_Table_Modified,IF(KG33&gt;=6,8,KG33+2),FALSE),IF(JE33&lt;&gt;"",HLOOKUP(JE33,Points_Table,IF(KG33&gt;=6,8,KG33+2),FALSE),"")),JF33),JF33)</f>
        <v/>
      </c>
      <c r="JH33" s="51" t="str">
        <f>IF(AND($G33="2",JB33&lt;&gt;""),JB33,"")</f>
        <v/>
      </c>
      <c r="JI33" s="52" t="str">
        <f>IF(AND(JB33&lt;&gt;"",$G33="2"),_xlfn.RANK.EQ(JB33,$JH$6:$JH$89),"")</f>
        <v/>
      </c>
      <c r="JJ33" s="52" t="str">
        <f>IF(IF(JI33&lt;&gt;"",IF(MAX(COUNTIF($JI$6:$JI$89,$JI$6:$JI$89))&gt;1,"x",""),"")&lt;&gt;"",JI33+1,"")</f>
        <v/>
      </c>
      <c r="JK33" s="54" t="str">
        <f>IF(JI33&lt;&gt;"",IF($G33="3",IF(JB33&lt;&gt;"",IF(AND(JI33&lt;=10,JB33&gt;=$JH$92),HLOOKUP(JI33,Points_Table_Modified,IF(KG33&gt;=6,8,KG33+2),FALSE),0),""),IF(JB33&lt;&gt;"",IF(AND(JI33&lt;=10,JB33&gt;=$JH$92),HLOOKUP(JI33,Points_Table,IF(KG33&gt;=6,8,KG33+2),FALSE),0),"")),"")</f>
        <v/>
      </c>
      <c r="JL33" s="53" t="str">
        <f>IF(JJ33&lt;&gt;"",AVERAGE(IF(AND($G33="3",JJ33&lt;&gt;""),HLOOKUP(JJ33,Points_Table_Modified,IF(KG33&gt;=6,8,KG33+2),FALSE),IF(JJ33&lt;&gt;"",HLOOKUP(JJ33,Points_Table,IF(KG33&gt;=6,8,KG33+2),FALSE),"")),JK33),JK33)</f>
        <v/>
      </c>
      <c r="JM33" s="51" t="str">
        <f>IF(AND($G33="3",JB33&lt;&gt;""),JB33,"")</f>
        <v/>
      </c>
      <c r="JN33" s="52" t="str">
        <f>IF(AND(JB33&lt;&gt;"",$G33="3"),_xlfn.RANK.EQ(JB33,$JM$6:$JM$89),"")</f>
        <v/>
      </c>
      <c r="JO33" s="52" t="str">
        <f>IF(IF(JN33&lt;&gt;"",IF(MAX(COUNTIF($JN$6:$JN$89,$JN$6:$JN$89))&gt;1,"x",""),"")&lt;&gt;"",JN33+1,"")</f>
        <v/>
      </c>
      <c r="JP33" s="52" t="str">
        <f>IF(JN33&lt;&gt;"",IF($G33="3",IF(JB33&lt;&gt;"",IF(AND(JN33&lt;=20,JB33&gt;=$JM$92),HLOOKUP(JN33,Points_Table_Modified,IF(KG33&gt;=6,8,KG33+2),FALSE),0),""),IF(JB33&lt;&gt;"",IF(AND(JN33&lt;=10,JB33&gt;=$JM$92),HLOOKUP(JN33,Points_Table,IF(KG33&gt;=6,8,KG33+2),FALSE),0),"")),"")</f>
        <v/>
      </c>
      <c r="JQ33" s="53" t="str">
        <f>IF(JO33&lt;&gt;"",AVERAGE(IF(AND($G33="3",JO33&lt;&gt;""),HLOOKUP(JO33,Points_Table_Modified,IF(KG33&gt;=6,8,KG33+2),FALSE),IF(JO33&lt;&gt;"",HLOOKUP(JO33,Points_Table,IF(KG33&gt;=6,8,KG33+2),FALSE),"")),JP33),JP33)</f>
        <v/>
      </c>
      <c r="JR33" s="51" t="str">
        <f>IF(AND($G33="4",JB33&lt;&gt;""),JB33,"")</f>
        <v/>
      </c>
      <c r="JS33" s="52" t="str">
        <f>IF(AND(JB33&lt;&gt;"",G33="4"),_xlfn.RANK.EQ(JB33,$JR$6:$JR$89),"")</f>
        <v/>
      </c>
      <c r="JT33" s="52" t="str">
        <f>IF(IF(JS33&lt;&gt;"",IF(MAX(COUNTIF($JS$6:$JS$89,$JS$6:$JS$89))&gt;1,"x",""),"")&lt;&gt;"",JS33+1,"")</f>
        <v/>
      </c>
      <c r="JU33" s="52" t="str">
        <f>IF(JS33&lt;&gt;"",IF($G33="3",IF(JB33&lt;&gt;"",IF(AND(JS33&lt;=10,JB33&gt;=$JR$92),HLOOKUP(JS33,Points_Table_Modified,IF(KG33&gt;=6,8,KG33+2),FALSE),0),""),IF(JB33&lt;&gt;"",IF(AND(JS33&lt;=10,JB33&gt;=$JR$92),HLOOKUP(JS33,Points_Table,IF(KG33&gt;=6,8,KG33+2),FALSE),0),"")),"")</f>
        <v/>
      </c>
      <c r="JV33" s="53" t="str">
        <f>IF(JT33&lt;&gt;"",AVERAGE(IF(AND($G33="3",JT33&lt;&gt;""),HLOOKUP(JT33,Points_Table_Modified,IF(KG33&gt;=6,8,KG33+2),FALSE),IF(JT33&lt;&gt;"",HLOOKUP(JT33,Points_Table,IF(KG33&gt;=6,8,KG33+2),FALSE),"")),JU33),JU33)</f>
        <v/>
      </c>
      <c r="JW33" s="51" t="str">
        <f>IF(AND($G33="5",JB33&lt;&gt;""),JB33,"")</f>
        <v/>
      </c>
      <c r="JX33" s="52" t="str">
        <f>IF(AND(JB33&lt;&gt;"",$G33="5"),_xlfn.RANK.EQ(JB33,$JW$6:$JW$89),"")</f>
        <v/>
      </c>
      <c r="JY33" s="52" t="str">
        <f>IF(IF(JX33&lt;&gt;"",IF(MAX(COUNTIF($JX$6:$JX$89,$JX$6:$JX$89))&gt;1,"x",""),"")&lt;&gt;"",JX33+1,"")</f>
        <v/>
      </c>
      <c r="JZ33" s="52" t="str">
        <f>IF(JX33&lt;&gt;"",IF($G33="3",IF(JB33&lt;&gt;"",IF(AND(JX33&lt;=10,JB33&gt;=$JW$92),HLOOKUP(JX33,Points_Table_Modified,IF(KG33&gt;=6,8,KG33+2),FALSE),0),""),IF(JB33&lt;&gt;"",IF(AND(JX33&lt;=10,JB33&gt;=$JW$92),HLOOKUP(JX33,Points_Table,IF(KG33&gt;=6,8,KG33+2),FALSE),0),"")),"")</f>
        <v/>
      </c>
      <c r="KA33" s="53" t="str">
        <f>IF(JY33&lt;&gt;"",AVERAGE(IF(AND($G33="3",JY33&lt;&gt;""),HLOOKUP(JY33,Points_Table_Modified,IF(KG33&gt;=6,8,KG33+2),FALSE),IF(JY33&lt;&gt;"",HLOOKUP(JY33,Points_Table,IF(KG33&gt;=6,8,KG33+2),FALSE),"")),JZ33),JZ33)</f>
        <v/>
      </c>
      <c r="KB33" s="51" t="str">
        <f>IF(AND($G33="6",JB33&lt;&gt;""),JB33,"")</f>
        <v/>
      </c>
      <c r="KC33" s="52" t="str">
        <f>IF(AND(JB33&lt;&gt;"",$G33="6"),_xlfn.RANK.EQ(JB33,$KB$6:$KB$89),"")</f>
        <v/>
      </c>
      <c r="KD33" s="52" t="str">
        <f>IF(IF(KC33&lt;&gt;"",IF(MAX(COUNTIF($KC$6:$KC$89,$KC$6:$KC$89))&gt;1,"x",""),"")&lt;&gt;"",KC33+1,"")</f>
        <v/>
      </c>
      <c r="KE33" s="52" t="str">
        <f>IF(KC33&lt;&gt;"",IF($G33="3",IF(JB33&lt;&gt;"",IF(AND(KC33&lt;=10,JB33&gt;=$KB$92),HLOOKUP(KC33,Points_Table_Modified,IF(KG33&gt;=6,8,KG33+2),FALSE),0),""),IF(JB33&lt;&gt;"",IF(AND(KC33&lt;=10,JB33&gt;=$KB$92),HLOOKUP(KC33,Points_Table,IF(KG33&gt;=6,8,KG33+2),FALSE),0),"")),"")</f>
        <v/>
      </c>
      <c r="KF33" s="53" t="str">
        <f>IF(KD33&lt;&gt;"",AVERAGE(IF(AND($G33="3",KD33&lt;&gt;""),HLOOKUP(KD33,Points_Table_Modified,IF(KG33&gt;=6,8,KG33+2),FALSE),IF(KD33&lt;&gt;"",HLOOKUP(KD33,Points_Table,IF(KG33&gt;=6,8,KG33+2),FALSE),"")),KE33),KE33)</f>
        <v/>
      </c>
      <c r="KG33" s="57">
        <f>VLOOKUP($G33,Entries_D_Event,11,FALSE)</f>
        <v>0</v>
      </c>
      <c r="KH33" s="52" t="str">
        <f>CONCATENATE(KC33,JX33,JS33,JN33,JI33,JD33)</f>
        <v/>
      </c>
      <c r="KI33" s="118" t="str">
        <f>IF(KH33&lt;&gt;"",IF(AND($G33="3",JB33&lt;&gt;""),10,IF(JB33&lt;&gt;"",5,"")),"")</f>
        <v/>
      </c>
      <c r="KJ33" s="118">
        <f>_xlfn.NUMBERVALUE(IF(KH33&lt;&gt;"",CONCATENATE(KF33,KA33,JV33,JQ33,JL33,JG33),""))</f>
        <v>0</v>
      </c>
      <c r="KK33" s="56">
        <f>IFERROR(KI33+KJ33,0)</f>
        <v>0</v>
      </c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</row>
    <row r="34" spans="1:358" s="1" customFormat="1" x14ac:dyDescent="0.25">
      <c r="A34" s="35"/>
      <c r="B34" s="45">
        <v>29</v>
      </c>
      <c r="C34" s="189" t="s">
        <v>183</v>
      </c>
      <c r="D34" s="47"/>
      <c r="E34" s="50"/>
      <c r="F34" s="50">
        <v>318</v>
      </c>
      <c r="G34" s="49" t="s">
        <v>55</v>
      </c>
      <c r="H34" s="50" t="str">
        <f>VLOOKUP($G34,Class_Description,2)</f>
        <v>Modified</v>
      </c>
      <c r="I34" s="187">
        <f>AS34+CC34+DM34+EW34+GG34+HQ34+JA34+KK34</f>
        <v>34</v>
      </c>
      <c r="J34" s="116"/>
      <c r="K34" s="102" t="str">
        <f>IF(AND(J34&lt;&gt;"",$G34="1"),J34,"")</f>
        <v/>
      </c>
      <c r="L34" s="103" t="str">
        <f>IF(AND(J34&lt;&gt;"",$G34="1"),_xlfn.RANK.EQ(J34,$K$6:$K$89),"")</f>
        <v/>
      </c>
      <c r="M34" s="103" t="str">
        <f>IF(G34="6",IF(IF(L34&lt;&gt;"",IF(MAX(COUNTIF($L$6:$L$89,$L$6:$L$89))&gt;1,"x",""),"")&lt;&gt;"",L34+1,""),IF(K34=0,"",IF(IF(L34&lt;&gt;"",IF(MAX(COUNTIF($L$6:$L$89,$L$6:$L$89))&gt;1,"x",""),"")&lt;&gt;"",L34+1,"")))</f>
        <v/>
      </c>
      <c r="N34" s="103" t="str">
        <f>IF(L34&lt;&gt;"",IF($G34="3",IF(AND(L34&lt;=20,J34&gt;=$K$92),HLOOKUP(L34,Points_Table_Modified,IF(AO34&gt;=6,8,AO34+2),FALSE),0),IF(AND(L34&lt;=10,J34&gt;=$K$92),HLOOKUP(L34,Points_Table,IF(AO34&gt;=6,8,AO34+2),FALSE),0)),"")</f>
        <v/>
      </c>
      <c r="O34" s="103" t="str">
        <f>IF(M34&lt;&gt;"",AVERAGE(IF(AND($G34="3",M34&lt;&gt;""),HLOOKUP(M34,Points_Table_Modified,IF(AO34&gt;=6,8,AO34+2),FALSE),IF(M34&lt;&gt;"",HLOOKUP(M34,Points_Table,IF(AO34&gt;=6,8,AO34+2),FALSE),"")),N34),N34)</f>
        <v/>
      </c>
      <c r="P34" s="102" t="str">
        <f>IF(AND(J34&lt;&gt;"",$G34="2"),J34,"")</f>
        <v/>
      </c>
      <c r="Q34" s="103" t="str">
        <f>IF(AND(J34&lt;&gt;"",$G34="2"),_xlfn.RANK.EQ(J34,$P$6:$P$89),"")</f>
        <v/>
      </c>
      <c r="R34" s="103" t="str">
        <f>IF(G34="6",IF(IF(Q34&lt;&gt;"",IF(MAX(COUNTIF($Q$6:$Q$89,$Q$6:$Q$89))&gt;1,"x",""),"")&lt;&gt;"",Q34+1,""),IF(P34=0,"",IF(IF(Q34&lt;&gt;"",IF(MAX(COUNTIF($Q$6:$Q$89,$Q$6:$Q$89))&gt;1,"x",""),"")&lt;&gt;"",Q34+1,"")))</f>
        <v/>
      </c>
      <c r="S34" s="103" t="str">
        <f>IF(Q34&lt;&gt;"",IF($G34="3",IF(J34&lt;&gt;"",IF(AND(Q34&lt;=10,J34&gt;=$P$92),HLOOKUP(Q34,Points_Table_Modified,IF(AO34&gt;=6,8,AO34+2),FALSE),0),""),IF(J34&lt;&gt;"",IF(AND(Q34&lt;=10,J34&gt;=$P$92),HLOOKUP(Q34,Points_Table,IF(AO34&gt;=6,8,AO34+2),FALSE),0),"")),"")</f>
        <v/>
      </c>
      <c r="T34" s="103" t="str">
        <f>IF(R34&lt;&gt;"",AVERAGE(IF(AND($G34="3",R34&lt;&gt;""),HLOOKUP(R34,Points_Table_Modified,IF(AO34&gt;=6,8,AO34+2),FALSE),IF(R34&lt;&gt;"",HLOOKUP(R34,Points_Table,IF(AO34&gt;=6,8,AO34+2),FALSE),"")),S34),S34)</f>
        <v/>
      </c>
      <c r="U34" s="102" t="str">
        <f>IF(AND(J34&lt;&gt;"",$G34="3"),J34,"")</f>
        <v/>
      </c>
      <c r="V34" s="103" t="str">
        <f>IF(AND(J34&lt;&gt;"",$G34="3"),_xlfn.RANK.EQ(J34,$U$6:$U$89),"")</f>
        <v/>
      </c>
      <c r="W34" s="103" t="str">
        <f>IF(G34="6",IF(IF(V34&lt;&gt;"",IF(MAX(COUNTIF($V$6:$V$89,$V$6:$V$89))&gt;1,"x",""),"")&lt;&gt;"",V34+1,""),IF(U34=0,"",IF(IF(V34&lt;&gt;"",IF(MAX(COUNTIF($V$6:$V$89,$V$6:$V$89))&gt;1,"x",""),"")&lt;&gt;"",V34+1,"")))</f>
        <v/>
      </c>
      <c r="X34" s="103" t="str">
        <f>IF(V34&lt;&gt;"",IF($G34="3",IF(J34&lt;&gt;"",IF(AND(V34&lt;=20,J34&gt;=$U$92),HLOOKUP(V34,Points_Table_Modified,IF(AO34&gt;=6,8,AO34+2),FALSE),0),""),IF(J34&lt;&gt;"",IF(AND(V34&lt;=10,$J34&gt;=$U$92),HLOOKUP(V34,Points_Table,IF(AO34&gt;=6,8,AO34+2),FALSE),0),"")),"")</f>
        <v/>
      </c>
      <c r="Y34" s="103" t="str">
        <f>IF(W34&lt;&gt;"",AVERAGE(IF(AND($G34="3",W34&lt;&gt;""),HLOOKUP(W34,Points_Table_Modified,IF(AO34&gt;=6,8,AO34+2),FALSE),IF(W34&lt;&gt;"",HLOOKUP(W34,Points_Table,IF(AO34&gt;=6,8,AO34+2),FALSE),"")),X34),X34)</f>
        <v/>
      </c>
      <c r="Z34" s="102" t="str">
        <f>IF(AND(J34&lt;&gt;"",$G34="4"),J34,"")</f>
        <v/>
      </c>
      <c r="AA34" s="103" t="str">
        <f>IF(AND($J34&lt;&gt;"",G34="4"),_xlfn.RANK.EQ(J34,$Z$6:$Z$89),"")</f>
        <v/>
      </c>
      <c r="AB34" s="103" t="str">
        <f>IF($G34="6",IF(IF(AA34&lt;&gt;"",IF(MAX(COUNTIF($AA$6:$AA$89,$AA$6:$AA$89))&gt;1,"x",""),"")&lt;&gt;"",AA34+1,""),IF(Z34=0,"",IF(IF(AA34&lt;&gt;"",IF(MAX(COUNTIF($AA$6:$AA$89,$AA$6:$AA$89))&gt;1,"x",""),"")&lt;&gt;"",AA34+1,"")))</f>
        <v/>
      </c>
      <c r="AC34" s="103" t="str">
        <f>IF(AA34&lt;&gt;"",IF($G34="3",IF(J34&lt;&gt;"",IF(AND(AA34&lt;=10,J34&gt;=$Z$92),HLOOKUP(AA34,Points_Table_Modified,IF(AO34&gt;=6,8,AO34+2),FALSE),0),""),IF(J34&lt;&gt;"",IF(AND(AA34&lt;=10,J34&gt;=$Z$92),HLOOKUP(AA34,Points_Table,IF(AO34&gt;=6,8,AO34+2),FALSE),0),"")),"")</f>
        <v/>
      </c>
      <c r="AD34" s="103" t="str">
        <f>IF(AB34&lt;&gt;"",AVERAGE(IF(AND($G34="3",AB34&lt;&gt;""),HLOOKUP(AB34,Points_Table_Modified,IF(AO34&gt;=6,8,AO34+2),FALSE),IF(AB34&lt;&gt;"",HLOOKUP(AB34,Points_Table,IF(AO34&gt;=6,8,AO34+2),FALSE),"")),AC34),AC34)</f>
        <v/>
      </c>
      <c r="AE34" s="102" t="str">
        <f>IF(AND(J34&lt;&gt;"",$G34="5"),J34,"")</f>
        <v/>
      </c>
      <c r="AF34" s="103" t="str">
        <f>IF(AND(J34&lt;&gt;"",$G34="5"),_xlfn.RANK.EQ(J34,$AE$6:$AE$89),"")</f>
        <v/>
      </c>
      <c r="AG34" s="103" t="str">
        <f>IF($G34="6",IF(IF(AF34&lt;&gt;"",IF(MAX(COUNTIF($AF$6:$AF$89,$AF$6:$AF$89))&gt;1,"x",""),"")&lt;&gt;"",AF34+1,""),IF(AE34=0,"",IF(IF(AF34&lt;&gt;"",IF(MAX(COUNTIF($AF$6:$AF$89,$AF$6:$AF$89))&gt;1,"x",""),"")&lt;&gt;"",AF34+1,"")))</f>
        <v/>
      </c>
      <c r="AH34" s="103" t="str">
        <f>IF(AF34&lt;&gt;"",IF($G34="3",IF(J34&lt;&gt;"",IF(AND(AF34&lt;=10,J34&gt;=$AE$92),HLOOKUP(AF34,Points_Table_Modified,IF(AO34&gt;=6,8,AO34+2),FALSE),0),""),IF(J34&lt;&gt;"",IF(AND(AF34&lt;=10,J34&gt;=$AE$92),HLOOKUP(AF34,Points_Table,IF(AO34&gt;=6,8,AO34+2),FALSE),0),"")),"")</f>
        <v/>
      </c>
      <c r="AI34" s="103" t="str">
        <f>IF(AG34&lt;&gt;"",AVERAGE(IF(AND($G34="3",AG34&lt;&gt;""),HLOOKUP(AG34,Points_Table_Modified,IF(AO34&gt;=6,8,AO34+2),FALSE),IF(AG34&lt;&gt;"",HLOOKUP(AG34,Points_Table,IF(AO34&gt;=6,8,AO34+2),FALSE),"")),AH34),AH34)</f>
        <v/>
      </c>
      <c r="AJ34" s="102" t="str">
        <f>IF(AND(J34&lt;&gt;"",$G34="6"),J34,"")</f>
        <v/>
      </c>
      <c r="AK34" s="103" t="str">
        <f>IF(AND(J34&lt;&gt;"",$G34="6"),_xlfn.RANK.EQ(J34,$AJ$6:$AJ$89),"")</f>
        <v/>
      </c>
      <c r="AL34" s="103" t="str">
        <f>IF(G34="6",IF(IF(AK34&lt;&gt;"",IF(MAX(COUNTIF($AK$6:$AK$89,$AK$6:$AK$89))&gt;1,"x",""),"")&lt;&gt;"",AK34+1,""),IF(AJ34=0,"",IF(IF(AK34&lt;&gt;"",IF(MAX(COUNTIF($AK$6:$AK$89,$AK$6:$AK$89))&gt;1,"x",""),"")&lt;&gt;"",AK34+1,"")))</f>
        <v/>
      </c>
      <c r="AM34" s="103" t="str">
        <f>IF(AK34&lt;&gt;"",IF($G34="3",IF(J34&lt;&gt;"",IF(AND(AK34&lt;=10,J34&gt;=$AJ$92),HLOOKUP(AK34,Points_Table_Modified,IF(AO34&gt;=6,8,AO34+2),FALSE),0),""),IF(J34&lt;&gt;"",IF(AND(AK34&lt;=10,J34&gt;=$AJ$92),HLOOKUP(AK34,Points_Table,IF(AO34&gt;=6,8,AO34+2),FALSE),0),"")),"")</f>
        <v/>
      </c>
      <c r="AN34" s="136" t="str">
        <f>IF(AL34&lt;&gt;"",AVERAGE(IF(AND($G34="3",AL34&lt;&gt;""),HLOOKUP(AL34,Points_Table_Modified,IF(AO34&gt;=6,8,AO34+2),FALSE),IF(AL34&lt;&gt;"",HLOOKUP(AL34,Points_Table,IF(AO34&gt;=6,8,AO34+2),FALSE),"")),AM34),AM34)</f>
        <v/>
      </c>
      <c r="AO34" s="55">
        <f>VLOOKUP($G34,Entries_D_Event,4,FALSE)</f>
        <v>10</v>
      </c>
      <c r="AP34" s="52" t="str">
        <f>CONCATENATE(AK34,AF34,AA34,V34,Q34,L34)</f>
        <v/>
      </c>
      <c r="AQ34" s="118" t="str">
        <f>IF(AP34&lt;&gt;"",IF(AND($G34="3",J34&lt;&gt;""),10,IF(J34&lt;&gt;"",5,"")),"")</f>
        <v/>
      </c>
      <c r="AR34" s="118">
        <f>_xlfn.NUMBERVALUE(IF(AP34&lt;&gt;"",CONCATENATE(AN34,AI34,AD34,Y34,T34,O34),""))</f>
        <v>0</v>
      </c>
      <c r="AS34" s="56">
        <f>IFERROR(AQ34+AR34,0)</f>
        <v>0</v>
      </c>
      <c r="AT34" s="90">
        <v>330</v>
      </c>
      <c r="AU34" s="54" t="str">
        <f>IF(AND(AT34&lt;&gt;"",$G34="1"),AT34,"")</f>
        <v/>
      </c>
      <c r="AV34" s="52" t="str">
        <f>IF(AND(AT34&lt;&gt;"",$G34="1"),_xlfn.RANK.EQ(AT34,$AU$6:$AU$89),"")</f>
        <v/>
      </c>
      <c r="AW34" s="52" t="str">
        <f>IF(IF(AV34&lt;&gt;"",IF(MAX(COUNTIF($AV$6:$AV$89,$AV$6:$AV$89))&gt;1,"x",""),"")&lt;&gt;"",AV34+1,"")</f>
        <v/>
      </c>
      <c r="AX34" s="52" t="str">
        <f>IF(AV34&lt;&gt;"",IF($G34="3",IF(AT34&lt;&gt;"",IF(AND(AV34&lt;=10,AT34&gt;=$AU$92),HLOOKUP(AV34,Points_Table_Modified,IF(BY34&gt;=6,8,BY34+2),FALSE),0),""),IF(AT34&lt;&gt;"",IF(AND(AV34&lt;=10,AT34&gt;=$AU$92),HLOOKUP(AV34,Points_Table,IF(BY34&gt;=6,8,BY34+2),FALSE),0),"")),"")</f>
        <v/>
      </c>
      <c r="AY34" s="53" t="str">
        <f>IF(AW34&lt;&gt;"",AVERAGE(IF(AND($G34="3",AW34&lt;&gt;""),HLOOKUP(AW34,Points_Table_Modified,IF(BY34&gt;=6,8,BY34+2),FALSE),IF(AW34&lt;&gt;"",HLOOKUP(AW34,Points_Table,IF(BY34&gt;=6,8,BY34+2),FALSE),"")),AX34),AX34)</f>
        <v/>
      </c>
      <c r="AZ34" s="51" t="str">
        <f>IF(AND($G34="2",AT34&lt;&gt;""),AT34,"")</f>
        <v/>
      </c>
      <c r="BA34" s="52" t="str">
        <f>IF(AND(AT34&lt;&gt;"",$G34="2"),_xlfn.RANK.EQ(AT34,$AZ$6:$AZ$89),"")</f>
        <v/>
      </c>
      <c r="BB34" s="52" t="str">
        <f>IF(IF(BA34&lt;&gt;"",IF(MAX(COUNTIF($BA$6:$BA$89,$BA$6:$BA$89))&gt;1,"x",""),"")&lt;&gt;"",BA34+1,"")</f>
        <v/>
      </c>
      <c r="BC34" s="54" t="str">
        <f>IF(BA34&lt;&gt;"",IF($G34="3",IF(AT34&lt;&gt;"",IF(AND(BA34&lt;=10,AT34&gt;=$AZ$92),HLOOKUP(BA34,Points_Table_Modified,IF(BY34&gt;=6,8,BY34+2),FALSE),0),""),IF(AT34&lt;&gt;"",IF(AND(BA34&lt;=10,AT34&gt;=$AZ$92),HLOOKUP(BA34,Points_Table,IF(BY34&gt;=6,8,BY34+2),FALSE),0),"")),"")</f>
        <v/>
      </c>
      <c r="BD34" s="53" t="str">
        <f>IF(BB34&lt;&gt;"",AVERAGE(IF(AND($G34="3",BB34&lt;&gt;""),HLOOKUP(BB34,Points_Table_Modified,IF(BY34&gt;=6,8,BY34+2),FALSE),IF(BB34&lt;&gt;"",HLOOKUP(BB34,Points_Table,IF(BY34&gt;=6,8,BY34+2),FALSE),"")),BC34),BC34)</f>
        <v/>
      </c>
      <c r="BE34" s="51">
        <f>IF(AND($G34="3",AT34&lt;&gt;""),AT34,"")</f>
        <v>330</v>
      </c>
      <c r="BF34" s="52">
        <f>IF(AND(AT34&lt;&gt;"",$G34="3"),_xlfn.RANK.EQ(AT34,$BE$6:$BE$89),"")</f>
        <v>7</v>
      </c>
      <c r="BG34" s="52" t="str">
        <f>IF(IF(BF34&lt;&gt;"",IF(MAX(COUNTIF($BF$6:$BF$89,$BF$6:$BF$89))&gt;1,"x",""),"")&lt;&gt;"",BF34+1,"")</f>
        <v/>
      </c>
      <c r="BH34" s="52">
        <f>IF(BF34&lt;&gt;"",IF($G34="3",IF(AT34&lt;&gt;"",IF(AND(BF34&lt;=20,AT34&gt;=$BE$92),HLOOKUP(BF34,Points_Table_Modified,IF(BY34&gt;=6,8,BY34+2),FALSE),0),""),IF(AT34&lt;&gt;"",IF(AND(BF34&lt;=10,AT34&gt;=$BE$92),HLOOKUP(BF34,Points_Table,IF(BY34&gt;=6,8,BY34+2),FALSE),0),"")),"")</f>
        <v>24</v>
      </c>
      <c r="BI34" s="53">
        <f>IF(BG34&lt;&gt;"",AVERAGE(IF(AND($G34="3",BG34&lt;&gt;""),HLOOKUP(BG34,Points_Table_Modified,IF(BY34&gt;=6,8,BY34+2),FALSE),IF(BG34&lt;&gt;"",HLOOKUP(BG34,Points_Table,IF(BY34&gt;=6,8,BY34+2),FALSE),"")),BH34),BH34)</f>
        <v>24</v>
      </c>
      <c r="BJ34" s="51" t="str">
        <f>IF(AND($G34="4",AT34&lt;&gt;""),AT34,"")</f>
        <v/>
      </c>
      <c r="BK34" s="52" t="str">
        <f>IF(AND(AT34&lt;&gt;"",G34="4"),_xlfn.RANK.EQ(AT34,$BJ$6:$BJ$89),"")</f>
        <v/>
      </c>
      <c r="BL34" s="52" t="str">
        <f>IF(IF(BK34&lt;&gt;"",IF(MAX(COUNTIF($BK$6:$BK$89,$BK$6:$BK$89))&gt;1,"x",""),"")&lt;&gt;"",BK34+1,"")</f>
        <v/>
      </c>
      <c r="BM34" s="52" t="str">
        <f>IF(BK34&lt;&gt;"",IF($G34="3",IF(AT34&lt;&gt;"",IF(AND(BK34&lt;=10,AT34&gt;=$BJ$92),HLOOKUP(BK34,Points_Table_Modified,IF(BY34&gt;=6,8,BY34+2),FALSE),0),""),IF(AT34&lt;&gt;"",IF(AND(BK34&lt;=10,AT34&gt;=$BJ$92),HLOOKUP(BK34,Points_Table,IF(BY34&gt;=6,8,BY34+2),FALSE),0),"")),"")</f>
        <v/>
      </c>
      <c r="BN34" s="53" t="str">
        <f>IF(BL34&lt;&gt;"",AVERAGE(IF(AND($G34="3",BL34&lt;&gt;""),HLOOKUP(BL34,Points_Table_Modified,IF(BY34&gt;=6,8,BY34+2),FALSE),IF(BL34&lt;&gt;"",HLOOKUP(BL34,Points_Table,IF(BY34&gt;=6,8,BY34+2),FALSE),"")),BM34),BM34)</f>
        <v/>
      </c>
      <c r="BO34" s="51" t="str">
        <f>IF(AND($G34="5",AT34&lt;&gt;""),AT34,"")</f>
        <v/>
      </c>
      <c r="BP34" s="52" t="str">
        <f>IF(AND(AT34&lt;&gt;"",$G34="5"),_xlfn.RANK.EQ(AT34,$BO$6:$BO$89),"")</f>
        <v/>
      </c>
      <c r="BQ34" s="52" t="str">
        <f>IF(IF(BP34&lt;&gt;"",IF(MAX(COUNTIF($BP$6:$BP$89,$BP$6:$BP$89))&gt;1,"x",""),"")&lt;&gt;"",BP34+1,"")</f>
        <v/>
      </c>
      <c r="BR34" s="52" t="str">
        <f>IF(BP34&lt;&gt;"",IF($G34="3",IF(AT34&lt;&gt;"",IF(AND(BP34&lt;=10,AT34&gt;=$BO$92),HLOOKUP(BP34,Points_Table_Modified,IF(BY34&gt;=6,8,BY34+2),FALSE),0),""),IF(AT34&lt;&gt;"",IF(AND(BP34&lt;=10,AT34&gt;=$BO$92),HLOOKUP(BP34,Points_Table,IF(BY34&gt;=6,8,BY34+2),FALSE),0),"")),"")</f>
        <v/>
      </c>
      <c r="BS34" s="53" t="str">
        <f>IF(BQ34&lt;&gt;"",AVERAGE(IF(AND($G34="3",BQ34&lt;&gt;""),HLOOKUP(BQ34,Points_Table_Modified,IF(BY34&gt;=6,8,BY34+2),FALSE),IF(BQ34&lt;&gt;"",HLOOKUP(BQ34,Points_Table,IF(BY34&gt;=6,8,BY34+2),FALSE),"")),BR34),BR34)</f>
        <v/>
      </c>
      <c r="BT34" s="51" t="str">
        <f>IF(AND($G34="6",AT34&lt;&gt;""),AT34,"")</f>
        <v/>
      </c>
      <c r="BU34" s="52" t="str">
        <f>IF(AND(AT34&lt;&gt;"",$G34="6"),_xlfn.RANK.EQ(AT34,$BT$6:$BT$89),"")</f>
        <v/>
      </c>
      <c r="BV34" s="52" t="str">
        <f>IF(IF(BU34&lt;&gt;"",IF(MAX(COUNTIF($BU$6:$BU$89,$BU$6:$BU$89))&gt;1,"x",""),"")&lt;&gt;"",BU34+1,"")</f>
        <v/>
      </c>
      <c r="BW34" s="52" t="str">
        <f>IF(BU34&lt;&gt;"",IF($G34="3",IF(AT34&lt;&gt;"",IF(AND(BU34&lt;=10,AT34&gt;=$BT$92),HLOOKUP(BU34,Points_Table_Modified,IF(BY34&gt;=6,8,BY34+2),FALSE),0),""),IF(AT34&lt;&gt;"",IF(AND(BU34&lt;=10,AT34&gt;=$BT$92),HLOOKUP(BU34,Points_Table,IF(BY34&gt;=6,8,BY34+2),FALSE),0),"")),"")</f>
        <v/>
      </c>
      <c r="BX34" s="53" t="str">
        <f>IF(BV34&lt;&gt;"",AVERAGE(IF(AND($G34="3",BV34&lt;&gt;""),HLOOKUP(BV34,Points_Table_Modified,IF(BY34&gt;=6,8,BY34+2),FALSE),IF(BV34&lt;&gt;"",HLOOKUP(BV34,Points_Table,IF(BY34&gt;=6,8,BY34+2),FALSE),"")),BW34),BW34)</f>
        <v/>
      </c>
      <c r="BY34" s="55">
        <f>VLOOKUP($G34,Entries_D_Event,5,FALSE)</f>
        <v>12</v>
      </c>
      <c r="BZ34" s="52" t="str">
        <f>CONCATENATE(BU34,BP34,BK34,BF34,BA34,AV34)</f>
        <v>7</v>
      </c>
      <c r="CA34" s="118">
        <f>IF(BZ34&lt;&gt;"",IF(AND($G34="3",AT34&lt;&gt;""),10,IF(AT34&lt;&gt;"",5,"")),"")</f>
        <v>10</v>
      </c>
      <c r="CB34" s="118">
        <f>_xlfn.NUMBERVALUE(IF(BZ34&lt;&gt;"",CONCATENATE(BX34,BS34,BN34,BI34,BD34,AY34),""))</f>
        <v>24</v>
      </c>
      <c r="CC34" s="56">
        <f>IFERROR(CA34+CB34,0)</f>
        <v>34</v>
      </c>
      <c r="CD34" s="90"/>
      <c r="CE34" s="54" t="str">
        <f>IF(AND($G34="1",CD34&lt;&gt;""),CD34,"")</f>
        <v/>
      </c>
      <c r="CF34" s="52" t="str">
        <f>IF(AND(CD34&lt;&gt;"",$G34="1"),_xlfn.RANK.EQ(CD34,$CE$6:$CE$89),"")</f>
        <v/>
      </c>
      <c r="CG34" s="52" t="str">
        <f>IF(IF(CF34&lt;&gt;"",IF(MAX(COUNTIF($CF$6:$CF$89,$CF$6:$CF$89))&gt;1,"x",""),"")&lt;&gt;"",CF34+1,"")</f>
        <v/>
      </c>
      <c r="CH34" s="52" t="str">
        <f>IF(CF34&lt;&gt;"",IF($G34="3",IF(CD34&lt;&gt;"",IF(AND(CF34&lt;=10,CD34&gt;=$CE$92),HLOOKUP(CF34,Points_Table_Modified,IF(DI34&gt;=6,8,DI34+2),FALSE),0),""),IF(CD34&lt;&gt;"",IF(AND(CF34&lt;=10,CD34&gt;=$CE$92),HLOOKUP(CF34,Points_Table,IF(DI34&gt;=6,8,DI34+2),FALSE),0),"")),"")</f>
        <v/>
      </c>
      <c r="CI34" s="53" t="str">
        <f>IF(CG34&lt;&gt;"",AVERAGE(IF(AND($G34="3",CG34&lt;&gt;""),HLOOKUP(CG34,Points_Table_Modified,IF(DI34&gt;=6,8,DI34+2),FALSE),IF(CG34&lt;&gt;"",HLOOKUP(CG34,Points_Table,IF(DI34&gt;=6,8,DI34+2),FALSE),"")),CH34),CH34)</f>
        <v/>
      </c>
      <c r="CJ34" s="51" t="str">
        <f>IF(AND($G34="2",CD34&lt;&gt;""),CD34,"")</f>
        <v/>
      </c>
      <c r="CK34" s="52" t="str">
        <f>IF(AND(CD34&lt;&gt;"",$G34="2"),_xlfn.RANK.EQ(CD34,$CJ$6:$CJ$89),"")</f>
        <v/>
      </c>
      <c r="CL34" s="52" t="str">
        <f>IF(IF(CK34&lt;&gt;"",IF(MAX(COUNTIF($CK$6:$CK$89,$CK$6:$CK$89))&gt;1,"x",""),"")&lt;&gt;"",CK34+1,"")</f>
        <v/>
      </c>
      <c r="CM34" s="54" t="str">
        <f>IF(CK34&lt;&gt;"",IF($G34="3",IF(CD34&lt;&gt;"",IF(AND(CK34&lt;=10,CD34&gt;=$CJ$92),HLOOKUP(CK34,Points_Table_Modified,IF(DI34&gt;=6,8,DI34+2),FALSE),0),""),IF(CD34&lt;&gt;"",IF(AND(CK34&lt;=10,CD34&gt;=$CJ$92),HLOOKUP(CK34,Points_Table,IF(DI34&gt;=6,8,DI34+2),FALSE),0),"")),"")</f>
        <v/>
      </c>
      <c r="CN34" s="53" t="str">
        <f>IF(CL34&lt;&gt;"",AVERAGE(IF(AND($G34="3",CL34&lt;&gt;""),HLOOKUP(CL34,Points_Table_Modified,IF(DI34&gt;=6,8,DI34+2),FALSE),IF(CL34&lt;&gt;"",HLOOKUP(CL34,Points_Table,IF(DI34&gt;=6,8,DI34+2),FALSE),"")),CM34),CM34)</f>
        <v/>
      </c>
      <c r="CO34" s="51" t="str">
        <f>IF(AND($G34="3",CD34&lt;&gt;""),CD34,"")</f>
        <v/>
      </c>
      <c r="CP34" s="52" t="str">
        <f>IF(AND(CD34&lt;&gt;"",$G34="3"),_xlfn.RANK.EQ(CD34,$CO$6:$CO$89),"")</f>
        <v/>
      </c>
      <c r="CQ34" s="52" t="str">
        <f>IF(IF(CP34&lt;&gt;"",IF(MAX(COUNTIF($CP34:$CP$89,$CP$6:$CP$89))&gt;1,"x",""),"")&lt;&gt;"",CP34+1,"")</f>
        <v/>
      </c>
      <c r="CR34" s="52" t="str">
        <f>IF(CP34&lt;&gt;"",IF($G34="3",IF(CD34&lt;&gt;"",IF(AND(CP34&lt;=20,CD34&gt;=$CO$92),HLOOKUP(CP34,Points_Table_Modified,IF(DI34&gt;=6,8,DI34+2),FALSE),0),""),IF(CD34&lt;&gt;"",IF(AND(CP34&lt;=10,CD34&gt;=$CO$92),HLOOKUP(CP34,Points_Table,IF(DI34&gt;=6,8,DI34+2),FALSE),0),"")),"")</f>
        <v/>
      </c>
      <c r="CS34" s="53" t="str">
        <f>IF(CQ34&lt;&gt;"",AVERAGE(IF(AND($G34="3",CQ34&lt;&gt;""),HLOOKUP(CQ34,Points_Table_Modified,IF(DI34&gt;=6,8,DI34+2),FALSE),IF(CQ34&lt;&gt;"",HLOOKUP(CQ34,Points_Table,IF(DI34&gt;=6,8,DI34+2),FALSE),"")),CR34),CR34)</f>
        <v/>
      </c>
      <c r="CT34" s="51" t="str">
        <f>IF(AND($G34="4",CD34&lt;&gt;""),CD34,"")</f>
        <v/>
      </c>
      <c r="CU34" s="52" t="str">
        <f>IF(AND(CD34&lt;&gt;"",G34="4"),_xlfn.RANK.EQ(CD34,$CT$6:$CT$89),"")</f>
        <v/>
      </c>
      <c r="CV34" s="52" t="str">
        <f>IF(IF(CU34&lt;&gt;"",IF(MAX(COUNTIF($CU$6:$CU$89,$CU$6:$CU$89))&gt;1,"x",""),"")&lt;&gt;"",CU34+1,"")</f>
        <v/>
      </c>
      <c r="CW34" s="52" t="str">
        <f>IF(CU34&lt;&gt;"",IF($G34="3",IF(CD34&lt;&gt;"",IF(AND(CU34&lt;=10,CD34&gt;=$CT$92),HLOOKUP(CU34,Points_Table_Modified,IF(DI34&gt;=6,8,DI34+2),FALSE),0),""),IF(CD34&lt;&gt;"",IF(AND(CU34&lt;=10,CD34&gt;=$CT$92),HLOOKUP(CU34,Points_Table,IF(DI34&gt;=6,8,DI34+2),FALSE),0),"")),"")</f>
        <v/>
      </c>
      <c r="CX34" s="53" t="str">
        <f>IF(CV34&lt;&gt;"",AVERAGE(IF(AND($G34="3",CV34&lt;&gt;""),HLOOKUP(CV34,Points_Table_Modified,IF(DI34&gt;=6,8,DI34+2),FALSE),IF(CV34&lt;&gt;"",HLOOKUP(CV34,Points_Table,IF(DI34&gt;=6,8,DI34+2),FALSE),"")),CW34),CW34)</f>
        <v/>
      </c>
      <c r="CY34" s="51" t="str">
        <f>IF(AND($G34="5",CD34&lt;&gt;""),CD34,"")</f>
        <v/>
      </c>
      <c r="CZ34" s="52" t="str">
        <f>IF(AND(CD34&lt;&gt;"",$G34="5"),_xlfn.RANK.EQ(CD34,$CY$6:$CY$89),"")</f>
        <v/>
      </c>
      <c r="DA34" s="52" t="str">
        <f>IF(IF(CZ34&lt;&gt;"",IF(MAX(COUNTIF($CZ$6:$CZ$89,$CZ$6:$CZ$89))&gt;1,"x",""),"")&lt;&gt;"",CZ34+1,"")</f>
        <v/>
      </c>
      <c r="DB34" s="52" t="str">
        <f>IF(CZ34&lt;&gt;"",IF($G34="3",IF(CD34&lt;&gt;"",IF(AND(CZ34&lt;=10,CD34&gt;=$CY$92),HLOOKUP(CZ34,Points_Table_Modified,IF(DI34&gt;=6,8,DI34+2),FALSE),0),""),IF(CD34&lt;&gt;"",IF(AND(CZ34&lt;=10,CD34&gt;=$CY$92),HLOOKUP(CZ34,Points_Table,IF(DI34&gt;=6,8,DI34+2),FALSE),0),"")),"")</f>
        <v/>
      </c>
      <c r="DC34" s="53" t="str">
        <f>IF(DA34&lt;&gt;"",AVERAGE(IF(AND($G34="3",DA34&lt;&gt;""),HLOOKUP(DA34,Points_Table_Modified,IF(DI34&gt;=6,8,DI34+2),FALSE),IF(DA34&lt;&gt;"",HLOOKUP(DA34,Points_Table,IF(DI34&gt;=6,8,DI34+2),FALSE),"")),DB34),DB34)</f>
        <v/>
      </c>
      <c r="DD34" s="51" t="str">
        <f>IF(AND($G34="6",CD34&lt;&gt;""),CD34,"")</f>
        <v/>
      </c>
      <c r="DE34" s="52" t="str">
        <f>IF(AND(CD34&lt;&gt;"",$G34="6"),_xlfn.RANK.EQ(CD34,$DD$6:$DD$89),"")</f>
        <v/>
      </c>
      <c r="DF34" s="52" t="str">
        <f>IF(IF(DE34&lt;&gt;"",IF(MAX(COUNTIF($DE$6:$DE$89,$DE$6:$DE$89))&gt;1,"x",""),"")&lt;&gt;"",DE34+1,"")</f>
        <v/>
      </c>
      <c r="DG34" s="52" t="str">
        <f>IF(DE34&lt;&gt;"",IF($G34="3",IF(CD34&lt;&gt;"",IF(AND(DE34&lt;=10,CD34&gt;=$DD$92),HLOOKUP(DE34,Points_Table_Modified,IF(DI34&gt;=6,8,DI34+2),FALSE),0),""),IF(CD34&lt;&gt;"",IF(AND(DE34&lt;=10,CD34&gt;=$DD$92),HLOOKUP(DE34,Points_Table,IF(DI34&gt;=6,8,DI34+2),FALSE),0),"")),"")</f>
        <v/>
      </c>
      <c r="DH34" s="53" t="str">
        <f>IF(DF34&lt;&gt;"",AVERAGE(IF(AND($G34="3",DF34&lt;&gt;""),HLOOKUP(DF34,Points_Table_Modified,IF(DI34&gt;=6,8,DI34+2),FALSE),IF(DF34&lt;&gt;"",HLOOKUP(DF34,Points_Table,IF(DI34&gt;=6,8,DI34+2),FALSE),"")),DG34),DG34)</f>
        <v/>
      </c>
      <c r="DI34" s="55">
        <f>VLOOKUP($G34,Entries_D_Event,6,FALSE)</f>
        <v>12</v>
      </c>
      <c r="DJ34" s="52" t="str">
        <f>CONCATENATE(DE34,CZ34,CU34,CP34,CK34,CF34)</f>
        <v/>
      </c>
      <c r="DK34" s="52" t="str">
        <f>IF(DJ34&lt;&gt;"",IF(AND($G34="3",CD34&lt;&gt;""),10,IF(CD34&lt;&gt;"",5,"")),"")</f>
        <v/>
      </c>
      <c r="DL34" s="156">
        <f>_xlfn.NUMBERVALUE(IF(DJ34&lt;&gt;"",CONCATENATE(DH34,DC34,CX34,CS34,CN34,CI34),""))</f>
        <v>0</v>
      </c>
      <c r="DM34" s="56">
        <f>IFERROR(DK34+DL34,0)</f>
        <v>0</v>
      </c>
      <c r="DN34" s="90"/>
      <c r="DO34" s="52" t="str">
        <f>IF(AND($G34="1",DN34&lt;&gt;""),DN34,"")</f>
        <v/>
      </c>
      <c r="DP34" s="52" t="str">
        <f>IF(AND(DN34&lt;&gt;"",$G34="1"),_xlfn.RANK.EQ(DN34,$DO$6:$DO$89),"")</f>
        <v/>
      </c>
      <c r="DQ34" s="52" t="str">
        <f>IF(IF(DP34&lt;&gt;"",IF(MAX(COUNTIF($DP$6:$DP$89,$DP$6:$DP$89))&gt;1,"x",""),"")&lt;&gt;"",DP34+1,"")</f>
        <v/>
      </c>
      <c r="DR34" s="52" t="str">
        <f>IF(DP34&lt;&gt;"",IF($G34="3",IF(DN34&lt;&gt;"",IF(AND(DP34&lt;=10,DN34&gt;=$DO$92),HLOOKUP(DP34,Points_Table_Modified,IF(ES34&gt;=6,8,ES34+2),FALSE),0),""),IF(DN34&lt;&gt;"",IF(AND(DP34&lt;=10,DN34&gt;=$DO$92),HLOOKUP(DP34,Points_Table,IF(ES34&gt;=6,8,ES34+2),FALSE),0),"")),"")</f>
        <v/>
      </c>
      <c r="DS34" s="53" t="str">
        <f>IF(DQ34&lt;&gt;"",AVERAGE(IF(AND($G34="3",DQ34&lt;&gt;""),HLOOKUP(DQ34,Points_Table_Modified,IF(ES34&gt;=6,8,ES34+2),FALSE),IF(DQ34&lt;&gt;"",HLOOKUP(DQ34,Points_Table,IF(ES34&gt;=6,8,ES34+2),FALSE),"")),DR34),DR34)</f>
        <v/>
      </c>
      <c r="DT34" s="51" t="str">
        <f>IF(AND($G34="2",DN34&lt;&gt;""),DN34,"")</f>
        <v/>
      </c>
      <c r="DU34" s="52" t="str">
        <f>IF(AND(DN34&lt;&gt;"",$G34="2"),_xlfn.RANK.EQ(DN34,$DT$6:$DT$89),"")</f>
        <v/>
      </c>
      <c r="DV34" s="52" t="str">
        <f>IF(IF(DU34&lt;&gt;"",IF(MAX(COUNTIF($DU$6:$DU$89,$DU$6:$DU$89))&gt;1,"x",""),"")&lt;&gt;"",DU34+1,"")</f>
        <v/>
      </c>
      <c r="DW34" s="54" t="str">
        <f>IF(DU34&lt;&gt;"",IF($G34="3",IF(DN34&lt;&gt;"",IF(AND(DU34&lt;=10,DN34&gt;=$DT$92),HLOOKUP(DU34,Points_Table_Modified,IF(ES34&gt;=6,8,ES34+2),FALSE),0),""),IF(DN34&lt;&gt;"",IF(AND(DU34&lt;=10,DN34&gt;=$DT$92),HLOOKUP(DU34,Points_Table,IF(ES34&gt;=6,8,ES34+2),FALSE),0),"")),"")</f>
        <v/>
      </c>
      <c r="DX34" s="53" t="str">
        <f>IF(DV34&lt;&gt;"",AVERAGE(IF(AND($G34="3",DV34&lt;&gt;""),HLOOKUP(DV34,Points_Table_Modified,IF(ES34&gt;=6,8,ES34+2),FALSE),IF(DV34&lt;&gt;"",HLOOKUP(DV34,Points_Table,IF(ES34&gt;=6,8,ES34+2),FALSE),"")),DW34),DW34)</f>
        <v/>
      </c>
      <c r="DY34" s="51" t="str">
        <f>IF(AND($G34="3",DN34&lt;&gt;""),DN34,"")</f>
        <v/>
      </c>
      <c r="DZ34" s="52" t="str">
        <f>IF(AND(DN34&lt;&gt;"",$G34="3"),_xlfn.RANK.EQ(DN34,$DY$6:$DY$89),"")</f>
        <v/>
      </c>
      <c r="EA34" s="52" t="str">
        <f>IF(IF(DZ34&lt;&gt;"",IF(MAX(COUNTIF($DZ$6:$DZ$89,$DZ$6:$DZ$89))&gt;1,"x",""),"")&lt;&gt;"",DZ34+1,"")</f>
        <v/>
      </c>
      <c r="EB34" s="52" t="str">
        <f>IF(DZ34&lt;&gt;"",IF($G34="3",IF(DN34&lt;&gt;"",IF(AND(DZ34&lt;=20,DN34&gt;=$DY$92),HLOOKUP(DZ34,Points_Table_Modified,IF(ES34&gt;=6,8,ES34+2),FALSE),0),""),IF(DN34&lt;&gt;"",IF(AND(DZ34&lt;=10,DN34&gt;=$DY$92),HLOOKUP(DZ34,Points_Table,IF(ES34&gt;=6,8,ES34+2),FALSE),0),"")),"")</f>
        <v/>
      </c>
      <c r="EC34" s="53" t="str">
        <f>IF(EA34&lt;&gt;"",AVERAGE(IF(AND($G34="3",EA34&lt;&gt;""),HLOOKUP(EA34,Points_Table_Modified,IF(ES34&gt;=6,8,ES34+2),FALSE),IF(EA34&lt;&gt;"",HLOOKUP(EA34,Points_Table,IF(ES34&gt;=6,8,ES34+2),FALSE),"")),EB34),EB34)</f>
        <v/>
      </c>
      <c r="ED34" s="51" t="str">
        <f>IF(AND($G34="4",DN34&lt;&gt;""),DN34,"")</f>
        <v/>
      </c>
      <c r="EE34" s="52" t="str">
        <f>IF(AND(DN34&lt;&gt;"",G34="4"),_xlfn.RANK.EQ(DN34,$ED$6:$ED$89),"")</f>
        <v/>
      </c>
      <c r="EF34" s="52" t="str">
        <f>IF(IF(EE34&lt;&gt;"",IF(MAX(COUNTIF($EE$6:$EE$89,$EE$6:$EE$89))&gt;1,"x",""),"")&lt;&gt;"",EE34+1,"")</f>
        <v/>
      </c>
      <c r="EG34" s="52" t="str">
        <f>IF(EE34&lt;&gt;"",IF($G34="3",IF(DN34&lt;&gt;"",IF(AND(EE34&lt;=10,DN34&gt;=$ED$92),HLOOKUP(EE34,Points_Table_Modified,IF(ES34&gt;=6,8,ES34+2),FALSE),0),""),IF(DN34&lt;&gt;"",IF(AND(EE34&lt;=10,DN34&gt;=$ED$92),HLOOKUP(EE34,Points_Table,IF(ES34&gt;=6,8,ES34+2),FALSE),0),"")),"")</f>
        <v/>
      </c>
      <c r="EH34" s="53" t="str">
        <f>IF(EF34&lt;&gt;"",AVERAGE(IF(AND($G34="3",EF34&lt;&gt;""),HLOOKUP(EF34,Points_Table_Modified,IF(ES34&gt;=6,8,ES34+2),FALSE),IF(EF34&lt;&gt;"",HLOOKUP(EF34,Points_Table,IF(ES34&gt;=6,8,ES34+2),FALSE),"")),EG34),EG34)</f>
        <v/>
      </c>
      <c r="EI34" s="51" t="str">
        <f>IF(AND($G34="5",DN34&lt;&gt;""),DN34,"")</f>
        <v/>
      </c>
      <c r="EJ34" s="52" t="str">
        <f>IF(AND(DN34&lt;&gt;"",$G34="5"),_xlfn.RANK.EQ(DN34,$EI$6:$EI$89),"")</f>
        <v/>
      </c>
      <c r="EK34" s="52" t="str">
        <f>IF(IF(EJ34&lt;&gt;"",IF(MAX(COUNTIF($EJ$6:$EJ$89,$EJ$6:$EJ$89))&gt;1,"x",""),"")&lt;&gt;"",EJ34+1,"")</f>
        <v/>
      </c>
      <c r="EL34" s="52" t="str">
        <f>IF(EJ34&lt;&gt;"",IF($G34="3",IF(DN34&lt;&gt;"",IF(AND(EJ34&lt;=10,DN34&gt;=$EI$92),HLOOKUP(EJ34,Points_Table_Modified,IF(ES34&gt;=6,8,ES34+2),FALSE),0),""),IF(DN34&lt;&gt;"",IF(AND(EJ34&lt;=10,DN34&gt;=$EI$92),HLOOKUP(EJ34,Points_Table,IF(ES34&gt;=6,8,ES34+2),FALSE),0),"")),"")</f>
        <v/>
      </c>
      <c r="EM34" s="53" t="str">
        <f>IF(EK34&lt;&gt;"",AVERAGE(IF(AND($G34="3",EK34&lt;&gt;""),HLOOKUP(EK34,Points_Table_Modified,IF(ES34&gt;=6,8,ES34+2),FALSE),IF(EK34&lt;&gt;"",HLOOKUP(EK34,Points_Table,IF(ES34&gt;=6,8,ES34+2),FALSE),"")),EL34),EL34)</f>
        <v/>
      </c>
      <c r="EN34" s="51" t="str">
        <f>IF(AND($G34="6",DN34&lt;&gt;""),DN34,"")</f>
        <v/>
      </c>
      <c r="EO34" s="52" t="str">
        <f>IF(AND(DN34&lt;&gt;"",$G34="6"),_xlfn.RANK.EQ(DN34,$EN$6:$EN$89),"")</f>
        <v/>
      </c>
      <c r="EP34" s="52" t="str">
        <f>IF(IF(EO34&lt;&gt;"",IF(MAX(COUNTIF($EO$6:$EO$89,$EO$6:$EO$89))&gt;1,"x",""),"")&lt;&gt;"",EO34+1,"")</f>
        <v/>
      </c>
      <c r="EQ34" s="52" t="str">
        <f>IF(EO34&lt;&gt;"",IF($G34="3",IF(DN34&lt;&gt;"",IF(AND(EO34&lt;=10,DN34&gt;=$EN$92),HLOOKUP(EO34,Points_Table_Modified,IF(ES34&gt;=6,8,ES34+2),FALSE),0),""),IF(DN34&lt;&gt;"",IF(AND(EO34&lt;=10,DN34&gt;=$EN$92),HLOOKUP(EO34,Points_Table,IF(ES34&gt;=6,8,ES34+2),FALSE),0),"")),"")</f>
        <v/>
      </c>
      <c r="ER34" s="53" t="str">
        <f>IF(EP34&lt;&gt;"",AVERAGE(IF(AND($G34="3",EP34&lt;&gt;""),HLOOKUP(EP34,Points_Table_Modified,IF(ES34&gt;=6,8,ES34+2),FALSE),IF(EP34&lt;&gt;"",HLOOKUP(EP34,Points_Table,IF(ES34&gt;=6,8,ES34+2),FALSE),"")),EQ34),EQ34)</f>
        <v/>
      </c>
      <c r="ES34" s="57">
        <f>VLOOKUP($G34,Entries_D_Event,7,FALSE)</f>
        <v>9</v>
      </c>
      <c r="ET34" s="52" t="str">
        <f>CONCATENATE(EO34,EJ34,EE34,DZ34,DU34,DP34)</f>
        <v/>
      </c>
      <c r="EU34" s="118" t="str">
        <f>IF(ET34&lt;&gt;"",IF(AND($G34="3",DN34&lt;&gt;""),10,IF(DN34&lt;&gt;"",5,"")),"")</f>
        <v/>
      </c>
      <c r="EV34" s="118">
        <f>_xlfn.NUMBERVALUE(IF(ET34&lt;&gt;"",CONCATENATE(ER34,EM34,EH34,EC34,DX34,DS34),""))</f>
        <v>0</v>
      </c>
      <c r="EW34" s="56">
        <f>IFERROR(EU34+EV34,0)</f>
        <v>0</v>
      </c>
      <c r="EX34" s="90"/>
      <c r="EY34" s="52" t="str">
        <f>IF(AND($G34="1",EX34&lt;&gt;""),EX34,"")</f>
        <v/>
      </c>
      <c r="EZ34" s="52" t="str">
        <f>IF(AND(EX34&lt;&gt;"",$G34="1"),_xlfn.RANK.EQ(EX34,$EY$6:$EY$89),"")</f>
        <v/>
      </c>
      <c r="FA34" s="52" t="str">
        <f>IF(IF(EZ34&lt;&gt;"",IF(MAX(COUNTIF($EZ$6:$EZ$89,$EZ$6:$EZ$89))&gt;1,"x",""),"")&lt;&gt;"",EZ34+1,"")</f>
        <v/>
      </c>
      <c r="FB34" s="52" t="str">
        <f>IF(EZ34&lt;&gt;"",IF($G34="3",IF(EX34&lt;&gt;"",IF(AND(EZ34&lt;=10,EX34&gt;=$EY$92),HLOOKUP(EZ34,Points_Table_Modified,IF(GC34&gt;=6,8,GC34+2),FALSE),0),""),IF(EX34&lt;&gt;"",IF(AND(EZ34&lt;=10,EX34&gt;=$EY$92),HLOOKUP(EZ34,Points_Table,IF(GC34&gt;=6,8,GC34+2),FALSE),0),"")),"")</f>
        <v/>
      </c>
      <c r="FC34" s="56" t="str">
        <f>IF(FB34&gt;0,IF(FA34&lt;&gt;"",AVERAGE(IF(AND($G34="3",FA34&lt;&gt;""),HLOOKUP(FA34,Points_Table_Modified,IF(GC34&gt;=6,8,GC34+2),FALSE),IF(FA34&lt;&gt;"",HLOOKUP(FA34,Points_Table,IF(GC34&gt;=6,8,GC34+2),FALSE),"")),FB34),FB34),0)</f>
        <v/>
      </c>
      <c r="FD34" s="51" t="str">
        <f>IF(AND($G34="2",EX34&lt;&gt;""),EX34,"")</f>
        <v/>
      </c>
      <c r="FE34" s="52" t="str">
        <f>IF(AND(EX34&lt;&gt;"",$G34="2"),_xlfn.RANK.EQ(EX34,$FD$6:$FD$89),"")</f>
        <v/>
      </c>
      <c r="FF34" s="52" t="str">
        <f>IF(IF(FE34&lt;&gt;"",IF(MAX(COUNTIF($FE$6:$FE$89,$FE$6:$FE$89))&gt;1,"x",""),"")&lt;&gt;"",FE34+1,"")</f>
        <v/>
      </c>
      <c r="FG34" s="54" t="str">
        <f>IF(FE34&lt;&gt;"",IF($G34="3",IF(EX34&lt;&gt;"",IF(AND(FE34&lt;=10,EX34&gt;=$FD$92),HLOOKUP(FE34,Points_Table_Modified,IF(GC34&gt;=6,8,GC34+2),FALSE),0),""),IF(EX34&lt;&gt;"",IF(AND(FE34&lt;=10,EX34&gt;=$FD$92),HLOOKUP(FE34,Points_Table,IF(GC34&gt;=6,8,GC34+2),FALSE),0),"")),"")</f>
        <v/>
      </c>
      <c r="FH34" s="56" t="str">
        <f>IF(FG34&gt;0,IF(FF34&lt;&gt;"",AVERAGE(IF(AND($G34="3",FF34&lt;&gt;""),HLOOKUP(FF34,Points_Table_Modified,IF(GC34&gt;=6,8,GC34+2),FALSE),IF(FF34&lt;&gt;"",HLOOKUP(FF34,Points_Table,IF(GC34&gt;=6,8,GC34+2),FALSE),"")),FG34),FG34),0)</f>
        <v/>
      </c>
      <c r="FI34" s="51" t="str">
        <f>IF(AND($G34="3",EX34&lt;&gt;""),EX34,"")</f>
        <v/>
      </c>
      <c r="FJ34" s="52" t="str">
        <f>IF(AND(EX34&lt;&gt;"",$G34="3"),_xlfn.RANK.EQ(EX34,$FI$6:$FI$89),"")</f>
        <v/>
      </c>
      <c r="FK34" s="52" t="str">
        <f>IF(IF(FJ34&lt;&gt;"",IF(MAX(COUNTIF($FJ$6:$FJ$89,$FJ$6:$FJ$89))&gt;1,"x",""),"")&lt;&gt;"",FJ34+1,"")</f>
        <v/>
      </c>
      <c r="FL34" s="52" t="str">
        <f>IF(FJ34&lt;&gt;"",IF($G34="3",IF(EX34&lt;&gt;"",IF(AND(FJ34&lt;=20,EX34&gt;=$FI$92),HLOOKUP(FJ34,Points_Table_Modified,IF(GC34&gt;=6,8,GC34+2),FALSE),0),""),IF(EX34&lt;&gt;"",IF(AND(FJ34&lt;=10,EX34&gt;=$FI$92),HLOOKUP(FJ34,Points_Table,IF(GC34&gt;=6,8,GC34+2),FALSE),0),"")),"")</f>
        <v/>
      </c>
      <c r="FM34" s="56" t="str">
        <f>IF(FL34&gt;0,IF(FK34&lt;&gt;"",AVERAGE(IF(AND($G34="3",FK34&lt;&gt;""),HLOOKUP(FK34,Points_Table_Modified,IF(GC34&gt;=6,8,GC34+2),FALSE),IF(FK34&lt;&gt;"",HLOOKUP(FK34,Points_Table,IF(GC34&gt;=6,8,GC34+2),FALSE),"")),FL34),FL34),0)</f>
        <v/>
      </c>
      <c r="FN34" s="51" t="str">
        <f>IF(AND($G34="4",EX34&lt;&gt;""),EX34,"")</f>
        <v/>
      </c>
      <c r="FO34" s="52" t="str">
        <f>IF(AND(EX34&lt;&gt;"",G34="4"),_xlfn.RANK.EQ(EX34,$FN$6:$FN$89),"")</f>
        <v/>
      </c>
      <c r="FP34" s="52" t="str">
        <f>IF(IF(FO34&lt;&gt;"",IF(MAX(COUNTIF($FO$6:$FO$89,$FO$6:$FO$89))&gt;1,"x",""),"")&lt;&gt;"",FO34+1,"")</f>
        <v/>
      </c>
      <c r="FQ34" s="52" t="str">
        <f>IF(FO34&lt;&gt;"",IF($G34="3",IF(EX34&lt;&gt;"",IF(AND(FO34&lt;=10,EX34&gt;=$FN$92),HLOOKUP(FO34,Points_Table_Modified,IF(GC34&gt;=6,8,GC34+2),FALSE),0),""),IF(EX34&lt;&gt;"",IF(AND(FO34&lt;=10,EX34&gt;=$FN$92),HLOOKUP(FO34,Points_Table,IF(GC34&gt;=6,8,GC34+2),FALSE),0),"")),"")</f>
        <v/>
      </c>
      <c r="FR34" s="56" t="str">
        <f>IF(FQ34&gt;0,IF(FP34&lt;&gt;"",AVERAGE(IF(AND($G34="3",FP34&lt;&gt;""),HLOOKUP(FP34,Points_Table_Modified,IF(GC34&gt;=6,8,GC34+2),FALSE),IF(FP34&lt;&gt;"",HLOOKUP(FP34,Points_Table,IF(GC34&gt;=6,8,GC34+2),FALSE),"")),FQ34),FQ34),0)</f>
        <v/>
      </c>
      <c r="FS34" s="51" t="str">
        <f>IF(AND($G34="5",EX34&lt;&gt;""),EX34,"")</f>
        <v/>
      </c>
      <c r="FT34" s="52" t="str">
        <f>IF(AND(EX34&lt;&gt;"",$G34="5"),_xlfn.RANK.EQ(EX34,$FS$6:$FS$89),"")</f>
        <v/>
      </c>
      <c r="FU34" s="52" t="str">
        <f>IF(IF(FT34&lt;&gt;"",IF(MAX(COUNTIF($FT$6:$FT$89,$FT$6:$FT$89))&gt;1,"x",""),"")&lt;&gt;"",FT34+1,"")</f>
        <v/>
      </c>
      <c r="FV34" s="52" t="str">
        <f>IF(FT34&lt;&gt;"",IF($G34="3",IF(EX34&lt;&gt;"",IF(AND(FT34&lt;=10,EX34&gt;=$FS$92),HLOOKUP(FT34,Points_Table_Modified,IF(GC34&gt;=6,8,GC34+2),FALSE),0),""),IF(EX34&lt;&gt;"",IF(AND(FT34&lt;=10,EX34&gt;=$FS$92),HLOOKUP(FT34,Points_Table,IF(GC34&gt;=6,8,GC34+2),FALSE),0),"")),"")</f>
        <v/>
      </c>
      <c r="FW34" s="56" t="str">
        <f>IF(FV34&gt;0,IF(FU34&lt;&gt;"",AVERAGE(IF(AND($G34="3",FU34&lt;&gt;""),HLOOKUP(FU34,Points_Table_Modified,IF(GC34&gt;=6,8,GC34+2),FALSE),IF(FU34&lt;&gt;"",HLOOKUP(FU34,Points_Table,IF(GC34&gt;=6,8,GC34+2),FALSE),"")),FV34),FV34),0)</f>
        <v/>
      </c>
      <c r="FX34" s="51" t="str">
        <f>IF(AND($G34="6",EX34&lt;&gt;""),EX34,"")</f>
        <v/>
      </c>
      <c r="FY34" s="52" t="str">
        <f>IF(AND(EX34&lt;&gt;"",$G34="6"),_xlfn.RANK.EQ(EX34,$FX$6:$FX$89),"")</f>
        <v/>
      </c>
      <c r="FZ34" s="52" t="str">
        <f>IF(IF(FY34&lt;&gt;"",IF(MAX(COUNTIF($FY$6:$FY$89,$FY$6:$FY$89))&gt;1,"x",""),"")&lt;&gt;"",FY34+1,"")</f>
        <v/>
      </c>
      <c r="GA34" s="52" t="str">
        <f>IF(FY34&lt;&gt;"",IF($G34="3",IF(EX34&lt;&gt;"",IF(AND(FY34&lt;=10,EX34&gt;=$FX$92),HLOOKUP(FY34,Points_Table_Modified,IF(GC34&gt;=6,8,GC34+2),FALSE),0),""),IF(EX34&lt;&gt;"",IF(AND(FY34&lt;=10,EX34&gt;=$FX$92),HLOOKUP(FY34,Points_Table,IF(GC34&gt;=6,8,GC34+2),FALSE),0),"")),"")</f>
        <v/>
      </c>
      <c r="GB34" s="56" t="str">
        <f>IF(GA34&gt;0,IF(FZ34&lt;&gt;"",AVERAGE(IF(AND($G34="3",FZ34&lt;&gt;""),HLOOKUP(FZ34,Points_Table_Modified,IF(GC34&gt;=6,8,GC34+2),FALSE),IF(FZ34&lt;&gt;"",HLOOKUP(FZ34,Points_Table,IF(GC34&gt;=6,8,GC34+2),FALSE),"")),GA34),GA34),0)</f>
        <v/>
      </c>
      <c r="GC34" s="57">
        <f>VLOOKUP($G34,Entries_D_Event,8,FALSE)</f>
        <v>0</v>
      </c>
      <c r="GD34" s="52" t="str">
        <f>CONCATENATE(FY34,FT34,FO34,FJ34,FE34,EZ34)</f>
        <v/>
      </c>
      <c r="GE34" s="118" t="str">
        <f>IF(GD34&lt;&gt;"",IF(AND($G34="3",EX34&lt;&gt;""),10,IF(EX34&lt;&gt;"",5,"")),"")</f>
        <v/>
      </c>
      <c r="GF34" s="118">
        <f>_xlfn.NUMBERVALUE(IF(GD34&lt;&gt;"",CONCATENATE(GB34,FW34,FR34,FM34,FH34,FC34),""))</f>
        <v>0</v>
      </c>
      <c r="GG34" s="56">
        <f>IFERROR(GE34+GF34,0)</f>
        <v>0</v>
      </c>
      <c r="GH34" s="90"/>
      <c r="GI34" s="52" t="str">
        <f>IF(AND($G34="1",GH34&lt;&gt;""),GH34,"")</f>
        <v/>
      </c>
      <c r="GJ34" s="52" t="str">
        <f>IF(AND(GH34&lt;&gt;"",$G34="1"),_xlfn.RANK.EQ(GH34,$GI$6:$GI$89),"")</f>
        <v/>
      </c>
      <c r="GK34" s="52" t="str">
        <f>IF(IF(GJ34&lt;&gt;"",IF(MAX(COUNTIF($GJ$6:$GJ$89,$GJ$6:$GJ$89))&gt;1,"x",""),"")&lt;&gt;"",GJ34+1,"")</f>
        <v/>
      </c>
      <c r="GL34" s="52" t="str">
        <f>IF(GJ34&lt;&gt;"",IF($G34="3",IF(GH34&lt;&gt;"",IF(AND(GJ34&lt;=10,GH34&gt;=$GI$92),HLOOKUP(GJ34,Points_Table_Modified,IF(HM34&gt;=6,8,HM34+2),FALSE),0),""),IF(GH34&lt;&gt;"",IF(AND(GJ34&lt;=10,GH34&gt;=$GI$92),HLOOKUP(GJ34,Points_Table,IF(HM34&gt;=6,8,HM34+2),FALSE),0),"")),"")</f>
        <v/>
      </c>
      <c r="GM34" s="53" t="str">
        <f>IF(GK34&lt;&gt;"",AVERAGE(IF(AND($G34="3",GK34&lt;&gt;""),HLOOKUP(GK34,Points_Table_Modified,IF(HM34&gt;=6,8,HM34+2),FALSE),IF(GK34&lt;&gt;"",HLOOKUP(GK34,Points_Table,IF(HM34&gt;=6,8,HM34+2),FALSE),"")),GL34),GL34)</f>
        <v/>
      </c>
      <c r="GN34" s="51" t="str">
        <f>IF(AND($G34="2",GH34&lt;&gt;""),GH34,"")</f>
        <v/>
      </c>
      <c r="GO34" s="52" t="str">
        <f>IF(AND(GH34&lt;&gt;"",$G34="2"),_xlfn.RANK.EQ(GH34,$GN$6:$GN$89),"")</f>
        <v/>
      </c>
      <c r="GP34" s="52" t="str">
        <f>IF(IF(GO34&lt;&gt;"",IF(MAX(COUNTIF($GO$6:$GO$89,$GO$6:$GO$89))&gt;1,"x",""),"")&lt;&gt;"",GO34+1,"")</f>
        <v/>
      </c>
      <c r="GQ34" s="54" t="str">
        <f>IF(GO34&lt;&gt;"",IF($G34="3",IF(GH34&lt;&gt;"",IF(AND(GO34&lt;=10,GH34&gt;=$GN$92),HLOOKUP(GO34,Points_Table_Modified,IF(HM34&gt;=6,8,HM34+2),FALSE),0),""),IF(GH34&lt;&gt;"",IF(AND(GO34&lt;=10,GH34&gt;=$GN$92),HLOOKUP(GO34,Points_Table,IF(HM34&gt;=6,8,HM34+2),FALSE),0),"")),"")</f>
        <v/>
      </c>
      <c r="GR34" s="53" t="str">
        <f>IF(GP34&lt;&gt;"",AVERAGE(IF(AND($G34="3",GP34&lt;&gt;""),HLOOKUP(GP34,Points_Table_Modified,IF(HM34&gt;=6,8,HM34+2),FALSE),IF(GP34&lt;&gt;"",HLOOKUP(GP34,Points_Table,IF(HM34&gt;=6,8,HM34+2),FALSE),"")),GQ34),GQ34)</f>
        <v/>
      </c>
      <c r="GS34" s="51" t="str">
        <f>IF(AND($G34="3",GH34&lt;&gt;""),GH34,"")</f>
        <v/>
      </c>
      <c r="GT34" s="52" t="str">
        <f>IF(AND(GH34&lt;&gt;"",$G34="3"),_xlfn.RANK.EQ(GH34,$GS$6:$GS$89),"")</f>
        <v/>
      </c>
      <c r="GU34" s="52" t="str">
        <f>IF(IF(GT34&lt;&gt;"",IF(MAX(COUNTIF($GT$6:$GT$89,$GT$6:$GT$89))&gt;1,"x",""),"")&lt;&gt;"",GT34+1,"")</f>
        <v/>
      </c>
      <c r="GV34" s="52" t="str">
        <f>IF(GT34&lt;&gt;"",IF($G34="3",IF(GH34&lt;&gt;"",IF(AND(GT34&lt;=20,GH34&gt;=$GS$92),HLOOKUP(GT34,Points_Table_Modified,IF(HM34&gt;=6,8,HM34+2),FALSE),0),""),IF(GH34&lt;&gt;"",IF(AND(GT34&lt;=10,GH34&gt;=$GS$92),HLOOKUP(GT34,Points_Table,IF(HM34&gt;=6,8,HM34+2),FALSE),0),"")),"")</f>
        <v/>
      </c>
      <c r="GW34" s="53" t="str">
        <f>IF(GU34&lt;&gt;"",AVERAGE(IF(AND($G34="3",GU34&lt;&gt;""),HLOOKUP(GU34,Points_Table_Modified,IF(HM34&gt;=6,8,HM34+2),FALSE),IF(GU34&lt;&gt;"",HLOOKUP(GU34,Points_Table,IF(HM34&gt;=6,8,HM34+2),FALSE),"")),GV34),GV34)</f>
        <v/>
      </c>
      <c r="GX34" s="51" t="str">
        <f>IF(AND($G34="4",GH34&lt;&gt;""),GH34,"")</f>
        <v/>
      </c>
      <c r="GY34" s="52" t="str">
        <f>IF(AND($GH34&lt;&gt;"",G34="4"),_xlfn.RANK.EQ(GH34,$GX$6:$GX$89),"")</f>
        <v/>
      </c>
      <c r="GZ34" s="52" t="str">
        <f>IF(IF(GY34&lt;&gt;"",IF(MAX(COUNTIF($GY$6:$GY$89,$GY$6:$GY$89))&gt;1,"x",""),"")&lt;&gt;"",GY34+1,"")</f>
        <v/>
      </c>
      <c r="HA34" s="52" t="str">
        <f>IF(GY34&lt;&gt;"",IF($G34="3",IF(GH34&lt;&gt;"",IF(AND(GY34&lt;=10,GH34&gt;=$GX$92),HLOOKUP(GY34,Points_Table_Modified,IF(HM34&gt;=6,8,HM34+2),FALSE),0),""),IF(GH34&lt;&gt;"",IF(AND(GY34&lt;=10,GH34&gt;=$GX$92),HLOOKUP(GY34,Points_Table,IF(HM34&gt;=6,8,HM34+2),FALSE),0),"")),"")</f>
        <v/>
      </c>
      <c r="HB34" s="53" t="str">
        <f>IF(GZ34&lt;&gt;"",AVERAGE(IF(AND($G34="3",GZ34&lt;&gt;""),HLOOKUP(GZ34,Points_Table_Modified,IF(HM34&gt;=6,8,HM34+2),FALSE),IF(GZ34&lt;&gt;"",HLOOKUP(GZ34,Points_Table,IF(HM34&gt;=6,8,HM34+2),FALSE),"")),HA34),HA34)</f>
        <v/>
      </c>
      <c r="HC34" s="51" t="str">
        <f>IF(AND($G34="5",GH34&lt;&gt;""),GH34,"")</f>
        <v/>
      </c>
      <c r="HD34" s="52" t="str">
        <f>IF(AND(GH34&lt;&gt;"",$G34="5"),_xlfn.RANK.EQ(GH34,$HC$6:$HC$89),"")</f>
        <v/>
      </c>
      <c r="HE34" s="52" t="str">
        <f>IF(IF(HD34&lt;&gt;"",IF(MAX(COUNTIF($HD$6:$HD$89,$HD$6:$HD$89))&gt;1,"x",""),"")&lt;&gt;"",HD34+1,"")</f>
        <v/>
      </c>
      <c r="HF34" s="52" t="str">
        <f>IF(HD34&lt;&gt;"",IF($G34="3",IF(GH34&lt;&gt;"",IF(AND(HD34&lt;=10,GH34&gt;=$HC$92),HLOOKUP(HD34,Points_Table_Modified,IF(HM34&gt;=6,8,HM34+2),FALSE),0),""),IF(GH34&lt;&gt;"",IF(AND(HD34&lt;=10,GH34&gt;=$HC$92),HLOOKUP(HD34,Points_Table,IF(HM34&gt;=6,8,HM34+2),FALSE),0),"")),"")</f>
        <v/>
      </c>
      <c r="HG34" s="53" t="str">
        <f>IF(HE34&lt;&gt;"",AVERAGE(IF(AND($G34="3",HE34&lt;&gt;""),HLOOKUP(HE34,Points_Table_Modified,IF(HM34&gt;=6,8,HM34+2),FALSE),IF(HE34&lt;&gt;"",HLOOKUP(HE34,Points_Table,IF(HM34&gt;=6,8,HM34+2),FALSE),"")),HF34),HF34)</f>
        <v/>
      </c>
      <c r="HH34" s="51" t="str">
        <f>IF(AND($G34="6",GH34&lt;&gt;""),GH34,"")</f>
        <v/>
      </c>
      <c r="HI34" s="52" t="str">
        <f>IF(AND(GH34&lt;&gt;"",$G34="6"),_xlfn.RANK.EQ(GH34,$HH$6:$HH$89),"")</f>
        <v/>
      </c>
      <c r="HJ34" s="52" t="str">
        <f>IF(IF(HI34&lt;&gt;"",IF(MAX(COUNTIF($HI$6:$HI$89,$HI$6:$HI$89))&gt;1,"x",""),"")&lt;&gt;"",HI34+1,"")</f>
        <v/>
      </c>
      <c r="HK34" s="52" t="str">
        <f>IF(HI34&lt;&gt;"",IF($G34="3",IF(GH34&lt;&gt;"",IF(AND(HI34&lt;=10,GH34&gt;=$HH$92),HLOOKUP(HI34,Points_Table_Modified,IF(HM34&gt;=6,8,HM34+2),FALSE),0),""),IF(GH34&lt;&gt;"",IF(AND(HI34&lt;=10,GH34&gt;=$HH$92),HLOOKUP(HI34,Points_Table,IF(HM34&gt;=6,8,HM34+2),FALSE),0),"")),"")</f>
        <v/>
      </c>
      <c r="HL34" s="53" t="str">
        <f>IF(HJ34&lt;&gt;"",AVERAGE(IF(AND($G34="3",HJ34&lt;&gt;""),HLOOKUP(HJ34,Points_Table_Modified,IF(HM34&gt;=6,8,HM34+2),FALSE),IF(HJ34&lt;&gt;"",HLOOKUP(HJ34,Points_Table,IF(HM34&gt;=6,8,HM34+2),FALSE),"")),HK34),HK34)</f>
        <v/>
      </c>
      <c r="HM34" s="57">
        <f>VLOOKUP($G34,Entries_D_Event,9,FALSE)</f>
        <v>0</v>
      </c>
      <c r="HN34" s="52" t="str">
        <f>CONCATENATE(HI34,HD34,GY34,GT34,GO34,GJ34)</f>
        <v/>
      </c>
      <c r="HO34" s="118" t="str">
        <f>IF(HN34&lt;&gt;"",IF(AND($G34="3",GH34&lt;&gt;""),10,IF(GH34&lt;&gt;"",5,"")),"")</f>
        <v/>
      </c>
      <c r="HP34" s="118">
        <f>_xlfn.NUMBERVALUE(IF(HN34&lt;&gt;"",CONCATENATE(HL34,HG34,HB34,GW34,GR34,GM34),""))</f>
        <v>0</v>
      </c>
      <c r="HQ34" s="56">
        <f>IFERROR(HO34+HP34,0)</f>
        <v>0</v>
      </c>
      <c r="HR34" s="90"/>
      <c r="HS34" s="52" t="str">
        <f>IF(AND($G34="1",HR34&lt;&gt;""),HR34,"")</f>
        <v/>
      </c>
      <c r="HT34" s="52" t="str">
        <f>IF(AND(HR34&lt;&gt;"",$G34="1"),_xlfn.RANK.EQ(HR34,$HS$6:$HS$89),"")</f>
        <v/>
      </c>
      <c r="HU34" s="52" t="str">
        <f>IF(IF(HT34&lt;&gt;"",IF(MAX(COUNTIF($HT$6:$HT$89,$HT$6:$HT$89))&gt;1,"x",""),"")&lt;&gt;"",HT34+1,"")</f>
        <v/>
      </c>
      <c r="HV34" s="52" t="str">
        <f>IF(HT34&lt;&gt;"",IF($G34="3",IF(HR34&lt;&gt;"",IF(AND(HT34&lt;=10,HR34&gt;=$HS$92),HLOOKUP(HT34,Points_Table_Modified,IF(IW34&gt;=6,8,IW34+2),FALSE),0),""),IF(HR34&lt;&gt;"",IF(AND(HT34&lt;=10,HR34&gt;=$HS$92),HLOOKUP(HT34,Points_Table,IF(IW34&gt;=6,8,IW34+2),FALSE),0),"")),"")</f>
        <v/>
      </c>
      <c r="HW34" s="53" t="str">
        <f>IF(HU34&lt;&gt;"",AVERAGE(IF(AND($G34="3",HU34&lt;&gt;""),HLOOKUP(HU34,Points_Table_Modified,IF(IW34&gt;=6,8,IW34+2),FALSE),IF(HU34&lt;&gt;"",HLOOKUP(HU34,Points_Table,IF(IW34&gt;=6,8,IW34+2),FALSE),"")),HV34),HV34)</f>
        <v/>
      </c>
      <c r="HX34" s="51" t="str">
        <f>IF(AND($G34="2",HR34&lt;&gt;""),HR34,"")</f>
        <v/>
      </c>
      <c r="HY34" s="52" t="str">
        <f>IF(AND(HR34&lt;&gt;"",$G34="2"),_xlfn.RANK.EQ(HR34,$HX$6:$HX$89),"")</f>
        <v/>
      </c>
      <c r="HZ34" s="52" t="str">
        <f>IF(IF(HY34&lt;&gt;"",IF(MAX(COUNTIF($HY$6:$HY$89,$HY$6:$HY$89))&gt;1,"x",""),"")&lt;&gt;"",HY34+1,"")</f>
        <v/>
      </c>
      <c r="IA34" s="54" t="str">
        <f>IF(HY34&lt;&gt;"",IF($G34="3",IF(HR34&lt;&gt;"",IF(AND(HY34&lt;=10,HR34&gt;=$HX$92),HLOOKUP(HY34,Points_Table_Modified,IF(IW34&gt;=6,8,IW34+2),FALSE),0),""),IF(HR34&lt;&gt;"",IF(AND(HY34&lt;=10,HR34&gt;=$HX$92),HLOOKUP(HY34,Points_Table,IF(IW34&gt;=6,8,IW34+2),FALSE),0),"")),"")</f>
        <v/>
      </c>
      <c r="IB34" s="53" t="str">
        <f>IF(HZ34&lt;&gt;"",AVERAGE(IF(AND($G34="3",HZ34&lt;&gt;""),HLOOKUP(HZ34,Points_Table_Modified,IF(IW34&gt;=6,8,IW34+2),FALSE),IF(HZ34&lt;&gt;"",HLOOKUP(HZ34,Points_Table,IF(IW34&gt;=6,8,IW34+2),FALSE),"")),IA34),IA34)</f>
        <v/>
      </c>
      <c r="IC34" s="51" t="str">
        <f>IF(AND($G34="3",HR34&lt;&gt;""),HR34,"")</f>
        <v/>
      </c>
      <c r="ID34" s="52" t="str">
        <f>IF(AND(HR34&lt;&gt;"",$G34="3"),_xlfn.RANK.EQ(HR34,$IC$6:$IC$89),"")</f>
        <v/>
      </c>
      <c r="IE34" s="52" t="str">
        <f>IF(IF(ID34&lt;&gt;"",IF(MAX(COUNTIF($ID$6:$ID$89,$ID$6:$ID$89))&gt;1,"x",""),"")&lt;&gt;"",ID34+1,"")</f>
        <v/>
      </c>
      <c r="IF34" s="52" t="str">
        <f>IF(ID34&lt;&gt;"",IF($G34="3",IF(HR34&lt;&gt;"",IF(AND(ID34&lt;=20,HR34&gt;=$IC$92),HLOOKUP(ID34,Points_Table_Modified,IF(IW34&gt;=6,8,IW34+2),FALSE),0),""),IF(HR34&lt;&gt;"",IF(AND(ID34&lt;=10,HR34&gt;=$IC$92),HLOOKUP(ID34,Points_Table,IF(IW34&gt;=6,8,IW34+2),FALSE),0),"")),"")</f>
        <v/>
      </c>
      <c r="IG34" s="53" t="str">
        <f>IF(IE34&lt;&gt;"",AVERAGE(IF(AND($G34="3",IE34&lt;&gt;""),HLOOKUP(IE34,Points_Table_Modified,IF(IW34&gt;=6,8,IW34+2),FALSE),IF(IE34&lt;&gt;"",HLOOKUP(IE34,Points_Table,IF(IW34&gt;=6,8,IW34+2),FALSE),"")),IF34),IF34)</f>
        <v/>
      </c>
      <c r="IH34" s="51" t="str">
        <f>IF(AND($G34="4",HR34&lt;&gt;""),HR34,"")</f>
        <v/>
      </c>
      <c r="II34" s="52" t="str">
        <f>IF(AND(HR34&lt;&gt;"",G34="4"),_xlfn.RANK.EQ(HR34,$IH$6:$IH$89),"")</f>
        <v/>
      </c>
      <c r="IJ34" s="52" t="str">
        <f>IF(IF(II34&lt;&gt;"",IF(MAX(COUNTIF($II$6:$II$89,$II$6:$II$89))&gt;1,"x",""),"")&lt;&gt;"",II34+1,"")</f>
        <v/>
      </c>
      <c r="IK34" s="52" t="str">
        <f>IF(II34&lt;&gt;"",IF($G34="3",IF(HR34&lt;&gt;"",IF(AND(II34&lt;=10,HR34&gt;=$IH$92),HLOOKUP(II34,Points_Table_Modified,IF(IW34&gt;=6,8,IW34+2),FALSE),0),""),IF(HR34&lt;&gt;"",IF(AND(II34&lt;=10,HR34&gt;=$IH$92),HLOOKUP(II34,Points_Table,IF(IW34&gt;=6,8,IW34+2),FALSE),0),"")),"")</f>
        <v/>
      </c>
      <c r="IL34" s="53" t="str">
        <f>IF(IJ34&lt;&gt;"",AVERAGE(IF(AND($G34="3",IJ34&lt;&gt;""),HLOOKUP(IJ34,Points_Table_Modified,IF(IW34&gt;=6,8,IW34+2),FALSE),IF(IJ34&lt;&gt;"",HLOOKUP(IJ34,Points_Table,IF(IW34&gt;=6,8,IW34+2),FALSE),"")),IK34),IK34)</f>
        <v/>
      </c>
      <c r="IM34" s="51" t="str">
        <f>IF(AND($G34="5",HR34&lt;&gt;""),HR34,"")</f>
        <v/>
      </c>
      <c r="IN34" s="52" t="str">
        <f>IF(AND(HR34&lt;&gt;"",$G34="5"),_xlfn.RANK.EQ(HR34,$IM$6:$IM$89),"")</f>
        <v/>
      </c>
      <c r="IO34" s="52" t="str">
        <f>IF(IF(IN34&lt;&gt;"",IF(MAX(COUNTIF($IN$6:$IN$89,$IN$6:$IN$89))&gt;1,"x",""),"")&lt;&gt;"",IN34+1,"")</f>
        <v/>
      </c>
      <c r="IP34" s="52" t="str">
        <f>IF(IN34&lt;&gt;"",IF($G34="3",IF(HR34&lt;&gt;"",IF(AND(IN34&lt;=10,HR34&gt;=$IM$92),HLOOKUP(IN34,Points_Table_Modified,IF(IW34&gt;=6,8,IW34+2),FALSE),0),""),IF(HR34&lt;&gt;"",IF(AND(IN34&lt;=10,HR34&gt;=$IM$92),HLOOKUP(IN34,Points_Table,IF(IW34&gt;=6,8,IW34+2),FALSE),0),"")),"")</f>
        <v/>
      </c>
      <c r="IQ34" s="53" t="str">
        <f>IF(IO34&lt;&gt;"",AVERAGE(IF(AND($G34="3",IO34&lt;&gt;""),HLOOKUP(IO34,Points_Table_Modified,IF(IW34&gt;=6,8,IW34+2),FALSE),IF(IO34&lt;&gt;"",HLOOKUP(IO34,Points_Table,IF(IW34&gt;=6,8,IW34+2),FALSE),"")),IP34),IP34)</f>
        <v/>
      </c>
      <c r="IR34" s="51" t="str">
        <f>IF(AND($G34="6",HR34&lt;&gt;""),HR34,"")</f>
        <v/>
      </c>
      <c r="IS34" s="52" t="str">
        <f>IF(AND(HR34&lt;&gt;"",$G34="6"),_xlfn.RANK.EQ(HR34,$IR$6:$IR$89),"")</f>
        <v/>
      </c>
      <c r="IT34" s="52" t="str">
        <f>IF(IF(IS34&lt;&gt;"",IF(MAX(COUNTIF($IS$6:$IS$89,$IS$6:$IS$89))&gt;1,"x",""),"")&lt;&gt;"",IS34+1,"")</f>
        <v/>
      </c>
      <c r="IU34" s="52" t="str">
        <f>IF(IS34&lt;&gt;"",IF($G34="3",IF(HR34&lt;&gt;"",IF(AND(IS34&lt;=10,HR34&gt;=$IR$92),HLOOKUP(IS34,Points_Table_Modified,IF(IW34&gt;=6,8,IW34+2),FALSE),0),""),IF(HR34&lt;&gt;"",IF(AND(IS34&lt;=10,HR34&gt;=$IR$92),HLOOKUP(IS34,Points_Table,IF(IW34&gt;=6,8,IW34+2),FALSE),0),"")),"")</f>
        <v/>
      </c>
      <c r="IV34" s="53" t="str">
        <f>IF(IT34&lt;&gt;"",AVERAGE(IF(AND($G34="3",IT34&lt;&gt;""),HLOOKUP(IT34,Points_Table_Modified,IF(IW34&gt;=6,8,IW34+2),FALSE),IF(IT34&lt;&gt;"",HLOOKUP(IT34,Points_Table,IF(IW34&gt;=6,8,IW34+2),FALSE),"")),IU34),IU34)</f>
        <v/>
      </c>
      <c r="IW34" s="57">
        <f>VLOOKUP($G34,Entries_D_Event,10,FALSE)</f>
        <v>0</v>
      </c>
      <c r="IX34" s="52" t="str">
        <f>CONCATENATE(IS34,IN34,II34,ID34,HY34,HT34)</f>
        <v/>
      </c>
      <c r="IY34" s="118" t="str">
        <f>IF(IX34&lt;&gt;"",IF(AND($G34="3",HR34&lt;&gt;""),10,IF(HR34&lt;&gt;"",5,"")),"")</f>
        <v/>
      </c>
      <c r="IZ34" s="118">
        <f>_xlfn.NUMBERVALUE(IF(IX34&lt;&gt;"",CONCATENATE(IV34,IQ34,IL34,IG34,IB34,HW34),""))</f>
        <v>0</v>
      </c>
      <c r="JA34" s="56">
        <f>IFERROR(IY34+IZ34,0)</f>
        <v>0</v>
      </c>
      <c r="JB34" s="90"/>
      <c r="JC34" s="52" t="str">
        <f>IF(AND($G34="1",JB34&lt;&gt;""),JB34,"")</f>
        <v/>
      </c>
      <c r="JD34" s="52" t="str">
        <f>IF(AND(JB34&lt;&gt;"",$G34="1"),_xlfn.RANK.EQ(JB34,$JC$6:$JC$89),"")</f>
        <v/>
      </c>
      <c r="JE34" s="52" t="str">
        <f>IF(IF(JD34&lt;&gt;"",IF(MAX(COUNTIF($JD$6:$JD$89,$JD$6:$JD$89))&gt;1,"x",""),"")&lt;&gt;"",JD34+1,"")</f>
        <v/>
      </c>
      <c r="JF34" s="52" t="str">
        <f>IF(JD34&lt;&gt;"",IF($G34="3",IF(JB34&lt;&gt;"",IF(AND(JD34&lt;=10,JB34&gt;=$JC$92),HLOOKUP(JD34,Points_Table_Modified,IF(KG34&gt;=6,8,KG34+2),FALSE),0),""),IF(JB34&lt;&gt;"",IF(AND(JD34&lt;=10,JB34&gt;=$JC$92),HLOOKUP(JD34,Points_Table,IF(KG34&gt;=6,8,KG34+2),FALSE),0),"")),"")</f>
        <v/>
      </c>
      <c r="JG34" s="53" t="str">
        <f>IF(JE34&lt;&gt;"",AVERAGE(IF(AND($G34="3",JE34&lt;&gt;""),HLOOKUP(JE34,Points_Table_Modified,IF(KG34&gt;=6,8,KG34+2),FALSE),IF(JE34&lt;&gt;"",HLOOKUP(JE34,Points_Table,IF(KG34&gt;=6,8,KG34+2),FALSE),"")),JF34),JF34)</f>
        <v/>
      </c>
      <c r="JH34" s="51" t="str">
        <f>IF(AND($G34="2",JB34&lt;&gt;""),JB34,"")</f>
        <v/>
      </c>
      <c r="JI34" s="52" t="str">
        <f>IF(AND(JB34&lt;&gt;"",$G34="2"),_xlfn.RANK.EQ(JB34,$JH$6:$JH$89),"")</f>
        <v/>
      </c>
      <c r="JJ34" s="52" t="str">
        <f>IF(IF(JI34&lt;&gt;"",IF(MAX(COUNTIF($JI$6:$JI$89,$JI$6:$JI$89))&gt;1,"x",""),"")&lt;&gt;"",JI34+1,"")</f>
        <v/>
      </c>
      <c r="JK34" s="54" t="str">
        <f>IF(JI34&lt;&gt;"",IF($G34="3",IF(JB34&lt;&gt;"",IF(AND(JI34&lt;=10,JB34&gt;=$JH$92),HLOOKUP(JI34,Points_Table_Modified,IF(KG34&gt;=6,8,KG34+2),FALSE),0),""),IF(JB34&lt;&gt;"",IF(AND(JI34&lt;=10,JB34&gt;=$JH$92),HLOOKUP(JI34,Points_Table,IF(KG34&gt;=6,8,KG34+2),FALSE),0),"")),"")</f>
        <v/>
      </c>
      <c r="JL34" s="53" t="str">
        <f>IF(JJ34&lt;&gt;"",AVERAGE(IF(AND($G34="3",JJ34&lt;&gt;""),HLOOKUP(JJ34,Points_Table_Modified,IF(KG34&gt;=6,8,KG34+2),FALSE),IF(JJ34&lt;&gt;"",HLOOKUP(JJ34,Points_Table,IF(KG34&gt;=6,8,KG34+2),FALSE),"")),JK34),JK34)</f>
        <v/>
      </c>
      <c r="JM34" s="51" t="str">
        <f>IF(AND($G34="3",JB34&lt;&gt;""),JB34,"")</f>
        <v/>
      </c>
      <c r="JN34" s="52" t="str">
        <f>IF(AND(JB34&lt;&gt;"",$G34="3"),_xlfn.RANK.EQ(JB34,$JM$6:$JM$89),"")</f>
        <v/>
      </c>
      <c r="JO34" s="52" t="str">
        <f>IF(IF(JN34&lt;&gt;"",IF(MAX(COUNTIF($JN$6:$JN$89,$JN$6:$JN$89))&gt;1,"x",""),"")&lt;&gt;"",JN34+1,"")</f>
        <v/>
      </c>
      <c r="JP34" s="52" t="str">
        <f>IF(JN34&lt;&gt;"",IF($G34="3",IF(JB34&lt;&gt;"",IF(AND(JN34&lt;=20,JB34&gt;=$JM$92),HLOOKUP(JN34,Points_Table_Modified,IF(KG34&gt;=6,8,KG34+2),FALSE),0),""),IF(JB34&lt;&gt;"",IF(AND(JN34&lt;=10,JB34&gt;=$JM$92),HLOOKUP(JN34,Points_Table,IF(KG34&gt;=6,8,KG34+2),FALSE),0),"")),"")</f>
        <v/>
      </c>
      <c r="JQ34" s="53" t="str">
        <f>IF(JO34&lt;&gt;"",AVERAGE(IF(AND($G34="3",JO34&lt;&gt;""),HLOOKUP(JO34,Points_Table_Modified,IF(KG34&gt;=6,8,KG34+2),FALSE),IF(JO34&lt;&gt;"",HLOOKUP(JO34,Points_Table,IF(KG34&gt;=6,8,KG34+2),FALSE),"")),JP34),JP34)</f>
        <v/>
      </c>
      <c r="JR34" s="51" t="str">
        <f>IF(AND($G34="4",JB34&lt;&gt;""),JB34,"")</f>
        <v/>
      </c>
      <c r="JS34" s="52" t="str">
        <f>IF(AND(JB34&lt;&gt;"",G34="4"),_xlfn.RANK.EQ(JB34,$JR$6:$JR$89),"")</f>
        <v/>
      </c>
      <c r="JT34" s="52" t="str">
        <f>IF(IF(JS34&lt;&gt;"",IF(MAX(COUNTIF($JS$6:$JS$89,$JS$6:$JS$89))&gt;1,"x",""),"")&lt;&gt;"",JS34+1,"")</f>
        <v/>
      </c>
      <c r="JU34" s="52" t="str">
        <f>IF(JS34&lt;&gt;"",IF($G34="3",IF(JB34&lt;&gt;"",IF(AND(JS34&lt;=10,JB34&gt;=$JR$92),HLOOKUP(JS34,Points_Table_Modified,IF(KG34&gt;=6,8,KG34+2),FALSE),0),""),IF(JB34&lt;&gt;"",IF(AND(JS34&lt;=10,JB34&gt;=$JR$92),HLOOKUP(JS34,Points_Table,IF(KG34&gt;=6,8,KG34+2),FALSE),0),"")),"")</f>
        <v/>
      </c>
      <c r="JV34" s="53" t="str">
        <f>IF(JT34&lt;&gt;"",AVERAGE(IF(AND($G34="3",JT34&lt;&gt;""),HLOOKUP(JT34,Points_Table_Modified,IF(KG34&gt;=6,8,KG34+2),FALSE),IF(JT34&lt;&gt;"",HLOOKUP(JT34,Points_Table,IF(KG34&gt;=6,8,KG34+2),FALSE),"")),JU34),JU34)</f>
        <v/>
      </c>
      <c r="JW34" s="51" t="str">
        <f>IF(AND($G34="5",JB34&lt;&gt;""),JB34,"")</f>
        <v/>
      </c>
      <c r="JX34" s="52" t="str">
        <f>IF(AND(JB34&lt;&gt;"",$G34="5"),_xlfn.RANK.EQ(JB34,$JW$6:$JW$89),"")</f>
        <v/>
      </c>
      <c r="JY34" s="52" t="str">
        <f>IF(IF(JX34&lt;&gt;"",IF(MAX(COUNTIF($JX$6:$JX$89,$JX$6:$JX$89))&gt;1,"x",""),"")&lt;&gt;"",JX34+1,"")</f>
        <v/>
      </c>
      <c r="JZ34" s="52" t="str">
        <f>IF(JX34&lt;&gt;"",IF($G34="3",IF(JB34&lt;&gt;"",IF(AND(JX34&lt;=10,JB34&gt;=$JW$92),HLOOKUP(JX34,Points_Table_Modified,IF(KG34&gt;=6,8,KG34+2),FALSE),0),""),IF(JB34&lt;&gt;"",IF(AND(JX34&lt;=10,JB34&gt;=$JW$92),HLOOKUP(JX34,Points_Table,IF(KG34&gt;=6,8,KG34+2),FALSE),0),"")),"")</f>
        <v/>
      </c>
      <c r="KA34" s="53" t="str">
        <f>IF(JY34&lt;&gt;"",AVERAGE(IF(AND($G34="3",JY34&lt;&gt;""),HLOOKUP(JY34,Points_Table_Modified,IF(KG34&gt;=6,8,KG34+2),FALSE),IF(JY34&lt;&gt;"",HLOOKUP(JY34,Points_Table,IF(KG34&gt;=6,8,KG34+2),FALSE),"")),JZ34),JZ34)</f>
        <v/>
      </c>
      <c r="KB34" s="51" t="str">
        <f>IF(AND($G34="6",JB34&lt;&gt;""),JB34,"")</f>
        <v/>
      </c>
      <c r="KC34" s="52" t="str">
        <f>IF(AND(JB34&lt;&gt;"",$G34="6"),_xlfn.RANK.EQ(JB34,$KB$6:$KB$89),"")</f>
        <v/>
      </c>
      <c r="KD34" s="52" t="str">
        <f>IF(IF(KC34&lt;&gt;"",IF(MAX(COUNTIF($KC$6:$KC$89,$KC$6:$KC$89))&gt;1,"x",""),"")&lt;&gt;"",KC34+1,"")</f>
        <v/>
      </c>
      <c r="KE34" s="52" t="str">
        <f>IF(KC34&lt;&gt;"",IF($G34="3",IF(JB34&lt;&gt;"",IF(AND(KC34&lt;=10,JB34&gt;=$KB$92),HLOOKUP(KC34,Points_Table_Modified,IF(KG34&gt;=6,8,KG34+2),FALSE),0),""),IF(JB34&lt;&gt;"",IF(AND(KC34&lt;=10,JB34&gt;=$KB$92),HLOOKUP(KC34,Points_Table,IF(KG34&gt;=6,8,KG34+2),FALSE),0),"")),"")</f>
        <v/>
      </c>
      <c r="KF34" s="53" t="str">
        <f>IF(KD34&lt;&gt;"",AVERAGE(IF(AND($G34="3",KD34&lt;&gt;""),HLOOKUP(KD34,Points_Table_Modified,IF(KG34&gt;=6,8,KG34+2),FALSE),IF(KD34&lt;&gt;"",HLOOKUP(KD34,Points_Table,IF(KG34&gt;=6,8,KG34+2),FALSE),"")),KE34),KE34)</f>
        <v/>
      </c>
      <c r="KG34" s="57">
        <f>VLOOKUP($G34,Entries_D_Event,11,FALSE)</f>
        <v>0</v>
      </c>
      <c r="KH34" s="52" t="str">
        <f>CONCATENATE(KC34,JX34,JS34,JN34,JI34,JD34)</f>
        <v/>
      </c>
      <c r="KI34" s="118" t="str">
        <f>IF(KH34&lt;&gt;"",IF(AND($G34="3",JB34&lt;&gt;""),10,IF(JB34&lt;&gt;"",5,"")),"")</f>
        <v/>
      </c>
      <c r="KJ34" s="118">
        <f>_xlfn.NUMBERVALUE(IF(KH34&lt;&gt;"",CONCATENATE(KF34,KA34,JV34,JQ34,JL34,JG34),""))</f>
        <v>0</v>
      </c>
      <c r="KK34" s="56">
        <f>IFERROR(KI34+KJ34,0)</f>
        <v>0</v>
      </c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</row>
    <row r="35" spans="1:358" s="1" customFormat="1" x14ac:dyDescent="0.25">
      <c r="A35" s="35"/>
      <c r="B35" s="45">
        <v>30</v>
      </c>
      <c r="C35" s="46" t="s">
        <v>160</v>
      </c>
      <c r="D35" s="47" t="s">
        <v>161</v>
      </c>
      <c r="E35" s="50">
        <v>100084</v>
      </c>
      <c r="F35" s="109">
        <v>306</v>
      </c>
      <c r="G35" s="49" t="s">
        <v>55</v>
      </c>
      <c r="H35" s="50" t="str">
        <f>VLOOKUP($G35,Class_Description,2)</f>
        <v>Modified</v>
      </c>
      <c r="I35" s="187">
        <f>AS35+CC35+DM35+EW35+GG35+HQ35+JA35+KK35</f>
        <v>30</v>
      </c>
      <c r="J35" s="115">
        <v>350</v>
      </c>
      <c r="K35" s="102" t="str">
        <f>IF(AND(J35&lt;&gt;"",$G35="1"),J35,"")</f>
        <v/>
      </c>
      <c r="L35" s="103" t="str">
        <f>IF(AND(J35&lt;&gt;"",$G35="1"),_xlfn.RANK.EQ(J35,$K$6:$K$89),"")</f>
        <v/>
      </c>
      <c r="M35" s="103" t="str">
        <f>IF(G35="6",IF(IF(L35&lt;&gt;"",IF(MAX(COUNTIF($L$6:$L$89,$L$6:$L$89))&gt;1,"x",""),"")&lt;&gt;"",L35+1,""),IF(K35=0,"",IF(IF(L35&lt;&gt;"",IF(MAX(COUNTIF($L$6:$L$89,$L$6:$L$89))&gt;1,"x",""),"")&lt;&gt;"",L35+1,"")))</f>
        <v/>
      </c>
      <c r="N35" s="103" t="str">
        <f>IF(L35&lt;&gt;"",IF($G35="3",IF(AND(L35&lt;=20,J35&gt;=$K$92),HLOOKUP(L35,Points_Table_Modified,IF(AO35&gt;=6,8,AO35+2),FALSE),0),IF(AND(L35&lt;=10,J35&gt;=$K$92),HLOOKUP(L35,Points_Table,IF(AO35&gt;=6,8,AO35+2),FALSE),0)),"")</f>
        <v/>
      </c>
      <c r="O35" s="103" t="str">
        <f>IF(M35&lt;&gt;"",AVERAGE(IF(AND($G35="3",M35&lt;&gt;""),HLOOKUP(M35,Points_Table_Modified,IF(AO35&gt;=6,8,AO35+2),FALSE),IF(M35&lt;&gt;"",HLOOKUP(M35,Points_Table,IF(AO35&gt;=6,8,AO35+2),FALSE),"")),N35),N35)</f>
        <v/>
      </c>
      <c r="P35" s="102" t="str">
        <f>IF(AND(J35&lt;&gt;"",$G35="2"),J35,"")</f>
        <v/>
      </c>
      <c r="Q35" s="103" t="str">
        <f>IF(AND(J35&lt;&gt;"",$G35="2"),_xlfn.RANK.EQ(J35,$P$6:$P$89),"")</f>
        <v/>
      </c>
      <c r="R35" s="103" t="str">
        <f>IF(G35="6",IF(IF(Q35&lt;&gt;"",IF(MAX(COUNTIF($Q$6:$Q$89,$Q$6:$Q$89))&gt;1,"x",""),"")&lt;&gt;"",Q35+1,""),IF(P35=0,"",IF(IF(Q35&lt;&gt;"",IF(MAX(COUNTIF($Q$6:$Q$89,$Q$6:$Q$89))&gt;1,"x",""),"")&lt;&gt;"",Q35+1,"")))</f>
        <v/>
      </c>
      <c r="S35" s="103" t="str">
        <f>IF(Q35&lt;&gt;"",IF($G35="3",IF(J35&lt;&gt;"",IF(AND(Q35&lt;=10,J35&gt;=$P$92),HLOOKUP(Q35,Points_Table_Modified,IF(AO35&gt;=6,8,AO35+2),FALSE),0),""),IF(J35&lt;&gt;"",IF(AND(Q35&lt;=10,J35&gt;=$P$92),HLOOKUP(Q35,Points_Table,IF(AO35&gt;=6,8,AO35+2),FALSE),0),"")),"")</f>
        <v/>
      </c>
      <c r="T35" s="103" t="str">
        <f>IF(R35&lt;&gt;"",AVERAGE(IF(AND($G35="3",R35&lt;&gt;""),HLOOKUP(R35,Points_Table_Modified,IF(AO35&gt;=6,8,AO35+2),FALSE),IF(R35&lt;&gt;"",HLOOKUP(R35,Points_Table,IF(AO35&gt;=6,8,AO35+2),FALSE),"")),S35),S35)</f>
        <v/>
      </c>
      <c r="U35" s="102">
        <f>IF(AND(J35&lt;&gt;"",$G35="3"),J35,"")</f>
        <v>350</v>
      </c>
      <c r="V35" s="103">
        <f>IF(AND(J35&lt;&gt;"",$G35="3"),_xlfn.RANK.EQ(J35,$U$6:$U$89),"")</f>
        <v>9</v>
      </c>
      <c r="W35" s="103" t="str">
        <f>IF(G35="6",IF(IF(V35&lt;&gt;"",IF(MAX(COUNTIF($V$6:$V$89,$V$6:$V$89))&gt;1,"x",""),"")&lt;&gt;"",V35+1,""),IF(U35=0,"",IF(IF(V35&lt;&gt;"",IF(MAX(COUNTIF($V$6:$V$89,$V$6:$V$89))&gt;1,"x",""),"")&lt;&gt;"",V35+1,"")))</f>
        <v/>
      </c>
      <c r="X35" s="103">
        <f>IF(V35&lt;&gt;"",IF($G35="3",IF(J35&lt;&gt;"",IF(AND(V35&lt;=20,J35&gt;=$U$92),HLOOKUP(V35,Points_Table_Modified,IF(AO35&gt;=6,8,AO35+2),FALSE),0),""),IF(J35&lt;&gt;"",IF(AND(V35&lt;=10,$J35&gt;=$U$92),HLOOKUP(V35,Points_Table,IF(AO35&gt;=6,8,AO35+2),FALSE),0),"")),"")</f>
        <v>20</v>
      </c>
      <c r="Y35" s="103">
        <f>IF(W35&lt;&gt;"",AVERAGE(IF(AND($G35="3",W35&lt;&gt;""),HLOOKUP(W35,Points_Table_Modified,IF(AO35&gt;=6,8,AO35+2),FALSE),IF(W35&lt;&gt;"",HLOOKUP(W35,Points_Table,IF(AO35&gt;=6,8,AO35+2),FALSE),"")),X35),X35)</f>
        <v>20</v>
      </c>
      <c r="Z35" s="102" t="str">
        <f>IF(AND(J35&lt;&gt;"",$G35="4"),J35,"")</f>
        <v/>
      </c>
      <c r="AA35" s="103" t="str">
        <f>IF(AND($J35&lt;&gt;"",G35="4"),_xlfn.RANK.EQ(J35,$Z$6:$Z$89),"")</f>
        <v/>
      </c>
      <c r="AB35" s="103" t="str">
        <f>IF($G35="6",IF(IF(AA35&lt;&gt;"",IF(MAX(COUNTIF($AA$6:$AA$89,$AA$6:$AA$89))&gt;1,"x",""),"")&lt;&gt;"",AA35+1,""),IF(Z35=0,"",IF(IF(AA35&lt;&gt;"",IF(MAX(COUNTIF($AA$6:$AA$89,$AA$6:$AA$89))&gt;1,"x",""),"")&lt;&gt;"",AA35+1,"")))</f>
        <v/>
      </c>
      <c r="AC35" s="103" t="str">
        <f>IF(AA35&lt;&gt;"",IF($G35="3",IF(J35&lt;&gt;"",IF(AND(AA35&lt;=10,J35&gt;=$Z$92),HLOOKUP(AA35,Points_Table_Modified,IF(AO35&gt;=6,8,AO35+2),FALSE),0),""),IF(J35&lt;&gt;"",IF(AND(AA35&lt;=10,J35&gt;=$Z$92),HLOOKUP(AA35,Points_Table,IF(AO35&gt;=6,8,AO35+2),FALSE),0),"")),"")</f>
        <v/>
      </c>
      <c r="AD35" s="103" t="str">
        <f>IF(AB35&lt;&gt;"",AVERAGE(IF(AND($G35="3",AB35&lt;&gt;""),HLOOKUP(AB35,Points_Table_Modified,IF(AO35&gt;=6,8,AO35+2),FALSE),IF(AB35&lt;&gt;"",HLOOKUP(AB35,Points_Table,IF(AO35&gt;=6,8,AO35+2),FALSE),"")),AC35),AC35)</f>
        <v/>
      </c>
      <c r="AE35" s="102" t="str">
        <f>IF(AND(J35&lt;&gt;"",$G35="5"),J35,"")</f>
        <v/>
      </c>
      <c r="AF35" s="103" t="str">
        <f>IF(AND(J35&lt;&gt;"",$G35="5"),_xlfn.RANK.EQ(J35,$AE$6:$AE$89),"")</f>
        <v/>
      </c>
      <c r="AG35" s="103" t="str">
        <f>IF($G35="6",IF(IF(AF35&lt;&gt;"",IF(MAX(COUNTIF($AF$6:$AF$89,$AF$6:$AF$89))&gt;1,"x",""),"")&lt;&gt;"",AF35+1,""),IF(AE35=0,"",IF(IF(AF35&lt;&gt;"",IF(MAX(COUNTIF($AF$6:$AF$89,$AF$6:$AF$89))&gt;1,"x",""),"")&lt;&gt;"",AF35+1,"")))</f>
        <v/>
      </c>
      <c r="AH35" s="103" t="str">
        <f>IF(AF35&lt;&gt;"",IF($G35="3",IF(J35&lt;&gt;"",IF(AND(AF35&lt;=10,J35&gt;=$AE$92),HLOOKUP(AF35,Points_Table_Modified,IF(AO35&gt;=6,8,AO35+2),FALSE),0),""),IF(J35&lt;&gt;"",IF(AND(AF35&lt;=10,J35&gt;=$AE$92),HLOOKUP(AF35,Points_Table,IF(AO35&gt;=6,8,AO35+2),FALSE),0),"")),"")</f>
        <v/>
      </c>
      <c r="AI35" s="103" t="str">
        <f>IF(AG35&lt;&gt;"",AVERAGE(IF(AND($G35="3",AG35&lt;&gt;""),HLOOKUP(AG35,Points_Table_Modified,IF(AO35&gt;=6,8,AO35+2),FALSE),IF(AG35&lt;&gt;"",HLOOKUP(AG35,Points_Table,IF(AO35&gt;=6,8,AO35+2),FALSE),"")),AH35),AH35)</f>
        <v/>
      </c>
      <c r="AJ35" s="102" t="str">
        <f>IF(AND(J35&lt;&gt;"",$G35="6"),J35,"")</f>
        <v/>
      </c>
      <c r="AK35" s="103" t="str">
        <f>IF(AND(J35&lt;&gt;"",$G35="6"),_xlfn.RANK.EQ(J35,$AJ$6:$AJ$89),"")</f>
        <v/>
      </c>
      <c r="AL35" s="103" t="str">
        <f>IF(G35="6",IF(IF(AK35&lt;&gt;"",IF(MAX(COUNTIF($AK$6:$AK$89,$AK$6:$AK$89))&gt;1,"x",""),"")&lt;&gt;"",AK35+1,""),IF(AJ35=0,"",IF(IF(AK35&lt;&gt;"",IF(MAX(COUNTIF($AK$6:$AK$89,$AK$6:$AK$89))&gt;1,"x",""),"")&lt;&gt;"",AK35+1,"")))</f>
        <v/>
      </c>
      <c r="AM35" s="103" t="str">
        <f>IF(AK35&lt;&gt;"",IF($G35="3",IF(J35&lt;&gt;"",IF(AND(AK35&lt;=10,J35&gt;=$AJ$92),HLOOKUP(AK35,Points_Table_Modified,IF(AO35&gt;=6,8,AO35+2),FALSE),0),""),IF(J35&lt;&gt;"",IF(AND(AK35&lt;=10,J35&gt;=$AJ$92),HLOOKUP(AK35,Points_Table,IF(AO35&gt;=6,8,AO35+2),FALSE),0),"")),"")</f>
        <v/>
      </c>
      <c r="AN35" s="136" t="str">
        <f>IF(AL35&lt;&gt;"",AVERAGE(IF(AND($G35="3",AL35&lt;&gt;""),HLOOKUP(AL35,Points_Table_Modified,IF(AO35&gt;=6,8,AO35+2),FALSE),IF(AL35&lt;&gt;"",HLOOKUP(AL35,Points_Table,IF(AO35&gt;=6,8,AO35+2),FALSE),"")),AM35),AM35)</f>
        <v/>
      </c>
      <c r="AO35" s="55">
        <f>VLOOKUP($G35,Entries_D_Event,4,FALSE)</f>
        <v>10</v>
      </c>
      <c r="AP35" s="52" t="str">
        <f>CONCATENATE(AK35,AF35,AA35,V35,Q35,L35)</f>
        <v>9</v>
      </c>
      <c r="AQ35" s="118">
        <f>IF(AP35&lt;&gt;"",IF(AND($G35="3",J35&lt;&gt;""),10,IF(J35&lt;&gt;"",5,"")),"")</f>
        <v>10</v>
      </c>
      <c r="AR35" s="118">
        <f>_xlfn.NUMBERVALUE(IF(AP35&lt;&gt;"",CONCATENATE(AN35,AI35,AD35,Y35,T35,O35),""))</f>
        <v>20</v>
      </c>
      <c r="AS35" s="56">
        <f>IFERROR(AQ35+AR35,0)</f>
        <v>30</v>
      </c>
      <c r="AT35" s="90"/>
      <c r="AU35" s="54" t="str">
        <f>IF(AND(AT35&lt;&gt;"",$G35="1"),AT35,"")</f>
        <v/>
      </c>
      <c r="AV35" s="52" t="str">
        <f>IF(AND(AT35&lt;&gt;"",$G35="1"),_xlfn.RANK.EQ(AT35,$AU$6:$AU$89),"")</f>
        <v/>
      </c>
      <c r="AW35" s="52" t="str">
        <f>IF(IF(AV35&lt;&gt;"",IF(MAX(COUNTIF($AV$6:$AV$89,$AV$6:$AV$89))&gt;1,"x",""),"")&lt;&gt;"",AV35+1,"")</f>
        <v/>
      </c>
      <c r="AX35" s="52" t="str">
        <f>IF(AV35&lt;&gt;"",IF($G35="3",IF(AT35&lt;&gt;"",IF(AND(AV35&lt;=10,AT35&gt;=$AU$92),HLOOKUP(AV35,Points_Table_Modified,IF(BY35&gt;=6,8,BY35+2),FALSE),0),""),IF(AT35&lt;&gt;"",IF(AND(AV35&lt;=10,AT35&gt;=$AU$92),HLOOKUP(AV35,Points_Table,IF(BY35&gt;=6,8,BY35+2),FALSE),0),"")),"")</f>
        <v/>
      </c>
      <c r="AY35" s="53" t="str">
        <f>IF(AW35&lt;&gt;"",AVERAGE(IF(AND($G35="3",AW35&lt;&gt;""),HLOOKUP(AW35,Points_Table_Modified,IF(BY35&gt;=6,8,BY35+2),FALSE),IF(AW35&lt;&gt;"",HLOOKUP(AW35,Points_Table,IF(BY35&gt;=6,8,BY35+2),FALSE),"")),AX35),AX35)</f>
        <v/>
      </c>
      <c r="AZ35" s="51" t="str">
        <f>IF(AND($G35="2",AT35&lt;&gt;""),AT35,"")</f>
        <v/>
      </c>
      <c r="BA35" s="52" t="str">
        <f>IF(AND(AT35&lt;&gt;"",$G35="2"),_xlfn.RANK.EQ(AT35,$AZ$6:$AZ$89),"")</f>
        <v/>
      </c>
      <c r="BB35" s="52" t="str">
        <f>IF(IF(BA35&lt;&gt;"",IF(MAX(COUNTIF($BA$6:$BA$89,$BA$6:$BA$89))&gt;1,"x",""),"")&lt;&gt;"",BA35+1,"")</f>
        <v/>
      </c>
      <c r="BC35" s="54" t="str">
        <f>IF(BA35&lt;&gt;"",IF($G35="3",IF(AT35&lt;&gt;"",IF(AND(BA35&lt;=10,AT35&gt;=$AZ$92),HLOOKUP(BA35,Points_Table_Modified,IF(BY35&gt;=6,8,BY35+2),FALSE),0),""),IF(AT35&lt;&gt;"",IF(AND(BA35&lt;=10,AT35&gt;=$AZ$92),HLOOKUP(BA35,Points_Table,IF(BY35&gt;=6,8,BY35+2),FALSE),0),"")),"")</f>
        <v/>
      </c>
      <c r="BD35" s="53" t="str">
        <f>IF(BB35&lt;&gt;"",AVERAGE(IF(AND($G35="3",BB35&lt;&gt;""),HLOOKUP(BB35,Points_Table_Modified,IF(BY35&gt;=6,8,BY35+2),FALSE),IF(BB35&lt;&gt;"",HLOOKUP(BB35,Points_Table,IF(BY35&gt;=6,8,BY35+2),FALSE),"")),BC35),BC35)</f>
        <v/>
      </c>
      <c r="BE35" s="51" t="str">
        <f>IF(AND($G35="3",AT35&lt;&gt;""),AT35,"")</f>
        <v/>
      </c>
      <c r="BF35" s="52" t="str">
        <f>IF(AND(AT35&lt;&gt;"",$G35="3"),_xlfn.RANK.EQ(AT35,$BE$6:$BE$89),"")</f>
        <v/>
      </c>
      <c r="BG35" s="52" t="str">
        <f>IF(IF(BF35&lt;&gt;"",IF(MAX(COUNTIF($BF$6:$BF$89,$BF$6:$BF$89))&gt;1,"x",""),"")&lt;&gt;"",BF35+1,"")</f>
        <v/>
      </c>
      <c r="BH35" s="52" t="str">
        <f>IF(BF35&lt;&gt;"",IF($G35="3",IF(AT35&lt;&gt;"",IF(AND(BF35&lt;=20,AT35&gt;=$BE$92),HLOOKUP(BF35,Points_Table_Modified,IF(BY35&gt;=6,8,BY35+2),FALSE),0),""),IF(AT35&lt;&gt;"",IF(AND(BF35&lt;=10,AT35&gt;=$BE$92),HLOOKUP(BF35,Points_Table,IF(BY35&gt;=6,8,BY35+2),FALSE),0),"")),"")</f>
        <v/>
      </c>
      <c r="BI35" s="53" t="str">
        <f>IF(BG35&lt;&gt;"",AVERAGE(IF(AND($G35="3",BG35&lt;&gt;""),HLOOKUP(BG35,Points_Table_Modified,IF(BY35&gt;=6,8,BY35+2),FALSE),IF(BG35&lt;&gt;"",HLOOKUP(BG35,Points_Table,IF(BY35&gt;=6,8,BY35+2),FALSE),"")),BH35),BH35)</f>
        <v/>
      </c>
      <c r="BJ35" s="51" t="str">
        <f>IF(AND($G35="4",AT35&lt;&gt;""),AT35,"")</f>
        <v/>
      </c>
      <c r="BK35" s="52" t="str">
        <f>IF(AND(AT35&lt;&gt;"",G35="4"),_xlfn.RANK.EQ(AT35,$BJ$6:$BJ$89),"")</f>
        <v/>
      </c>
      <c r="BL35" s="52" t="str">
        <f>IF(IF(BK35&lt;&gt;"",IF(MAX(COUNTIF($BK$6:$BK$89,$BK$6:$BK$89))&gt;1,"x",""),"")&lt;&gt;"",BK35+1,"")</f>
        <v/>
      </c>
      <c r="BM35" s="52" t="str">
        <f>IF(BK35&lt;&gt;"",IF($G35="3",IF(AT35&lt;&gt;"",IF(AND(BK35&lt;=10,AT35&gt;=$BJ$92),HLOOKUP(BK35,Points_Table_Modified,IF(BY35&gt;=6,8,BY35+2),FALSE),0),""),IF(AT35&lt;&gt;"",IF(AND(BK35&lt;=10,AT35&gt;=$BJ$92),HLOOKUP(BK35,Points_Table,IF(BY35&gt;=6,8,BY35+2),FALSE),0),"")),"")</f>
        <v/>
      </c>
      <c r="BN35" s="53" t="str">
        <f>IF(BL35&lt;&gt;"",AVERAGE(IF(AND($G35="3",BL35&lt;&gt;""),HLOOKUP(BL35,Points_Table_Modified,IF(BY35&gt;=6,8,BY35+2),FALSE),IF(BL35&lt;&gt;"",HLOOKUP(BL35,Points_Table,IF(BY35&gt;=6,8,BY35+2),FALSE),"")),BM35),BM35)</f>
        <v/>
      </c>
      <c r="BO35" s="51" t="str">
        <f>IF(AND($G35="5",AT35&lt;&gt;""),AT35,"")</f>
        <v/>
      </c>
      <c r="BP35" s="52" t="str">
        <f>IF(AND(AT35&lt;&gt;"",$G35="5"),_xlfn.RANK.EQ(AT35,$BO$6:$BO$89),"")</f>
        <v/>
      </c>
      <c r="BQ35" s="52" t="str">
        <f>IF(IF(BP35&lt;&gt;"",IF(MAX(COUNTIF($BP$6:$BP$89,$BP$6:$BP$89))&gt;1,"x",""),"")&lt;&gt;"",BP35+1,"")</f>
        <v/>
      </c>
      <c r="BR35" s="52" t="str">
        <f>IF(BP35&lt;&gt;"",IF($G35="3",IF(AT35&lt;&gt;"",IF(AND(BP35&lt;=10,AT35&gt;=$BO$92),HLOOKUP(BP35,Points_Table_Modified,IF(BY35&gt;=6,8,BY35+2),FALSE),0),""),IF(AT35&lt;&gt;"",IF(AND(BP35&lt;=10,AT35&gt;=$BO$92),HLOOKUP(BP35,Points_Table,IF(BY35&gt;=6,8,BY35+2),FALSE),0),"")),"")</f>
        <v/>
      </c>
      <c r="BS35" s="53" t="str">
        <f>IF(BQ35&lt;&gt;"",AVERAGE(IF(AND($G35="3",BQ35&lt;&gt;""),HLOOKUP(BQ35,Points_Table_Modified,IF(BY35&gt;=6,8,BY35+2),FALSE),IF(BQ35&lt;&gt;"",HLOOKUP(BQ35,Points_Table,IF(BY35&gt;=6,8,BY35+2),FALSE),"")),BR35),BR35)</f>
        <v/>
      </c>
      <c r="BT35" s="51" t="str">
        <f>IF(AND($G35="6",AT35&lt;&gt;""),AT35,"")</f>
        <v/>
      </c>
      <c r="BU35" s="52" t="str">
        <f>IF(AND(AT35&lt;&gt;"",$G35="6"),_xlfn.RANK.EQ(AT35,$BT$6:$BT$89),"")</f>
        <v/>
      </c>
      <c r="BV35" s="52" t="str">
        <f>IF(IF(BU35&lt;&gt;"",IF(MAX(COUNTIF($BU$6:$BU$89,$BU$6:$BU$89))&gt;1,"x",""),"")&lt;&gt;"",BU35+1,"")</f>
        <v/>
      </c>
      <c r="BW35" s="52" t="str">
        <f>IF(BU35&lt;&gt;"",IF($G35="3",IF(AT35&lt;&gt;"",IF(AND(BU35&lt;=10,AT35&gt;=$BT$92),HLOOKUP(BU35,Points_Table_Modified,IF(BY35&gt;=6,8,BY35+2),FALSE),0),""),IF(AT35&lt;&gt;"",IF(AND(BU35&lt;=10,AT35&gt;=$BT$92),HLOOKUP(BU35,Points_Table,IF(BY35&gt;=6,8,BY35+2),FALSE),0),"")),"")</f>
        <v/>
      </c>
      <c r="BX35" s="53" t="str">
        <f>IF(BV35&lt;&gt;"",AVERAGE(IF(AND($G35="3",BV35&lt;&gt;""),HLOOKUP(BV35,Points_Table_Modified,IF(BY35&gt;=6,8,BY35+2),FALSE),IF(BV35&lt;&gt;"",HLOOKUP(BV35,Points_Table,IF(BY35&gt;=6,8,BY35+2),FALSE),"")),BW35),BW35)</f>
        <v/>
      </c>
      <c r="BY35" s="55">
        <f>VLOOKUP($G35,Entries_D_Event,5,FALSE)</f>
        <v>12</v>
      </c>
      <c r="BZ35" s="52" t="str">
        <f>CONCATENATE(BU35,BP35,BK35,BF35,BA35,AV35)</f>
        <v/>
      </c>
      <c r="CA35" s="118" t="str">
        <f>IF(BZ35&lt;&gt;"",IF(AND($G35="3",AT35&lt;&gt;""),10,IF(AT35&lt;&gt;"",5,"")),"")</f>
        <v/>
      </c>
      <c r="CB35" s="118">
        <f>_xlfn.NUMBERVALUE(IF(BZ35&lt;&gt;"",CONCATENATE(BX35,BS35,BN35,BI35,BD35,AY35),""))</f>
        <v>0</v>
      </c>
      <c r="CC35" s="56">
        <f>IFERROR(CA35+CB35,0)</f>
        <v>0</v>
      </c>
      <c r="CD35" s="90"/>
      <c r="CE35" s="54" t="str">
        <f>IF(AND($G35="1",CD35&lt;&gt;""),CD35,"")</f>
        <v/>
      </c>
      <c r="CF35" s="52" t="str">
        <f>IF(AND(CD35&lt;&gt;"",$G35="1"),_xlfn.RANK.EQ(CD35,$CE$6:$CE$89),"")</f>
        <v/>
      </c>
      <c r="CG35" s="52" t="str">
        <f>IF(IF(CF35&lt;&gt;"",IF(MAX(COUNTIF($CF$6:$CF$89,$CF$6:$CF$89))&gt;1,"x",""),"")&lt;&gt;"",CF35+1,"")</f>
        <v/>
      </c>
      <c r="CH35" s="52" t="str">
        <f>IF(CF35&lt;&gt;"",IF($G35="3",IF(CD35&lt;&gt;"",IF(AND(CF35&lt;=10,CD35&gt;=$CE$92),HLOOKUP(CF35,Points_Table_Modified,IF(DI35&gt;=6,8,DI35+2),FALSE),0),""),IF(CD35&lt;&gt;"",IF(AND(CF35&lt;=10,CD35&gt;=$CE$92),HLOOKUP(CF35,Points_Table,IF(DI35&gt;=6,8,DI35+2),FALSE),0),"")),"")</f>
        <v/>
      </c>
      <c r="CI35" s="53" t="str">
        <f>IF(CG35&lt;&gt;"",AVERAGE(IF(AND($G35="3",CG35&lt;&gt;""),HLOOKUP(CG35,Points_Table_Modified,IF(DI35&gt;=6,8,DI35+2),FALSE),IF(CG35&lt;&gt;"",HLOOKUP(CG35,Points_Table,IF(DI35&gt;=6,8,DI35+2),FALSE),"")),CH35),CH35)</f>
        <v/>
      </c>
      <c r="CJ35" s="51" t="str">
        <f>IF(AND($G35="2",CD35&lt;&gt;""),CD35,"")</f>
        <v/>
      </c>
      <c r="CK35" s="52" t="str">
        <f>IF(AND(CD35&lt;&gt;"",$G35="2"),_xlfn.RANK.EQ(CD35,$CJ$6:$CJ$89),"")</f>
        <v/>
      </c>
      <c r="CL35" s="52" t="str">
        <f>IF(IF(CK35&lt;&gt;"",IF(MAX(COUNTIF($CK$6:$CK$89,$CK$6:$CK$89))&gt;1,"x",""),"")&lt;&gt;"",CK35+1,"")</f>
        <v/>
      </c>
      <c r="CM35" s="54" t="str">
        <f>IF(CK35&lt;&gt;"",IF($G35="3",IF(CD35&lt;&gt;"",IF(AND(CK35&lt;=10,CD35&gt;=$CJ$92),HLOOKUP(CK35,Points_Table_Modified,IF(DI35&gt;=6,8,DI35+2),FALSE),0),""),IF(CD35&lt;&gt;"",IF(AND(CK35&lt;=10,CD35&gt;=$CJ$92),HLOOKUP(CK35,Points_Table,IF(DI35&gt;=6,8,DI35+2),FALSE),0),"")),"")</f>
        <v/>
      </c>
      <c r="CN35" s="53" t="str">
        <f>IF(CL35&lt;&gt;"",AVERAGE(IF(AND($G35="3",CL35&lt;&gt;""),HLOOKUP(CL35,Points_Table_Modified,IF(DI35&gt;=6,8,DI35+2),FALSE),IF(CL35&lt;&gt;"",HLOOKUP(CL35,Points_Table,IF(DI35&gt;=6,8,DI35+2),FALSE),"")),CM35),CM35)</f>
        <v/>
      </c>
      <c r="CO35" s="51" t="str">
        <f>IF(AND($G35="3",CD35&lt;&gt;""),CD35,"")</f>
        <v/>
      </c>
      <c r="CP35" s="52" t="str">
        <f>IF(AND(CD35&lt;&gt;"",$G35="3"),_xlfn.RANK.EQ(CD35,$CO$6:$CO$89),"")</f>
        <v/>
      </c>
      <c r="CQ35" s="52" t="str">
        <f>IF(IF(CP35&lt;&gt;"",IF(MAX(COUNTIF($CP35:$CP$89,$CP$6:$CP$89))&gt;1,"x",""),"")&lt;&gt;"",CP35+1,"")</f>
        <v/>
      </c>
      <c r="CR35" s="52" t="str">
        <f>IF(CP35&lt;&gt;"",IF($G35="3",IF(CD35&lt;&gt;"",IF(AND(CP35&lt;=20,CD35&gt;=$CO$92),HLOOKUP(CP35,Points_Table_Modified,IF(DI35&gt;=6,8,DI35+2),FALSE),0),""),IF(CD35&lt;&gt;"",IF(AND(CP35&lt;=10,CD35&gt;=$CO$92),HLOOKUP(CP35,Points_Table,IF(DI35&gt;=6,8,DI35+2),FALSE),0),"")),"")</f>
        <v/>
      </c>
      <c r="CS35" s="53" t="str">
        <f>IF(CQ35&lt;&gt;"",AVERAGE(IF(AND($G35="3",CQ35&lt;&gt;""),HLOOKUP(CQ35,Points_Table_Modified,IF(DI35&gt;=6,8,DI35+2),FALSE),IF(CQ35&lt;&gt;"",HLOOKUP(CQ35,Points_Table,IF(DI35&gt;=6,8,DI35+2),FALSE),"")),CR35),CR35)</f>
        <v/>
      </c>
      <c r="CT35" s="51" t="str">
        <f>IF(AND($G35="4",CD35&lt;&gt;""),CD35,"")</f>
        <v/>
      </c>
      <c r="CU35" s="52" t="str">
        <f>IF(AND(CD35&lt;&gt;"",G35="4"),_xlfn.RANK.EQ(CD35,$CT$6:$CT$89),"")</f>
        <v/>
      </c>
      <c r="CV35" s="52" t="str">
        <f>IF(IF(CU35&lt;&gt;"",IF(MAX(COUNTIF($CU$6:$CU$89,$CU$6:$CU$89))&gt;1,"x",""),"")&lt;&gt;"",CU35+1,"")</f>
        <v/>
      </c>
      <c r="CW35" s="52" t="str">
        <f>IF(CU35&lt;&gt;"",IF($G35="3",IF(CD35&lt;&gt;"",IF(AND(CU35&lt;=10,CD35&gt;=$CT$92),HLOOKUP(CU35,Points_Table_Modified,IF(DI35&gt;=6,8,DI35+2),FALSE),0),""),IF(CD35&lt;&gt;"",IF(AND(CU35&lt;=10,CD35&gt;=$CT$92),HLOOKUP(CU35,Points_Table,IF(DI35&gt;=6,8,DI35+2),FALSE),0),"")),"")</f>
        <v/>
      </c>
      <c r="CX35" s="53" t="str">
        <f>IF(CV35&lt;&gt;"",AVERAGE(IF(AND($G35="3",CV35&lt;&gt;""),HLOOKUP(CV35,Points_Table_Modified,IF(DI35&gt;=6,8,DI35+2),FALSE),IF(CV35&lt;&gt;"",HLOOKUP(CV35,Points_Table,IF(DI35&gt;=6,8,DI35+2),FALSE),"")),CW35),CW35)</f>
        <v/>
      </c>
      <c r="CY35" s="51" t="str">
        <f>IF(AND($G35="5",CD35&lt;&gt;""),CD35,"")</f>
        <v/>
      </c>
      <c r="CZ35" s="52" t="str">
        <f>IF(AND(CD35&lt;&gt;"",$G35="5"),_xlfn.RANK.EQ(CD35,$CY$6:$CY$89),"")</f>
        <v/>
      </c>
      <c r="DA35" s="52" t="str">
        <f>IF(IF(CZ35&lt;&gt;"",IF(MAX(COUNTIF($CZ$6:$CZ$89,$CZ$6:$CZ$89))&gt;1,"x",""),"")&lt;&gt;"",CZ35+1,"")</f>
        <v/>
      </c>
      <c r="DB35" s="52" t="str">
        <f>IF(CZ35&lt;&gt;"",IF($G35="3",IF(CD35&lt;&gt;"",IF(AND(CZ35&lt;=10,CD35&gt;=$CY$92),HLOOKUP(CZ35,Points_Table_Modified,IF(DI35&gt;=6,8,DI35+2),FALSE),0),""),IF(CD35&lt;&gt;"",IF(AND(CZ35&lt;=10,CD35&gt;=$CY$92),HLOOKUP(CZ35,Points_Table,IF(DI35&gt;=6,8,DI35+2),FALSE),0),"")),"")</f>
        <v/>
      </c>
      <c r="DC35" s="53" t="str">
        <f>IF(DA35&lt;&gt;"",AVERAGE(IF(AND($G35="3",DA35&lt;&gt;""),HLOOKUP(DA35,Points_Table_Modified,IF(DI35&gt;=6,8,DI35+2),FALSE),IF(DA35&lt;&gt;"",HLOOKUP(DA35,Points_Table,IF(DI35&gt;=6,8,DI35+2),FALSE),"")),DB35),DB35)</f>
        <v/>
      </c>
      <c r="DD35" s="51" t="str">
        <f>IF(AND($G35="6",CD35&lt;&gt;""),CD35,"")</f>
        <v/>
      </c>
      <c r="DE35" s="52" t="str">
        <f>IF(AND(CD35&lt;&gt;"",$G35="6"),_xlfn.RANK.EQ(CD35,$DD$6:$DD$89),"")</f>
        <v/>
      </c>
      <c r="DF35" s="52" t="str">
        <f>IF(IF(DE35&lt;&gt;"",IF(MAX(COUNTIF($DE$6:$DE$89,$DE$6:$DE$89))&gt;1,"x",""),"")&lt;&gt;"",DE35+1,"")</f>
        <v/>
      </c>
      <c r="DG35" s="52" t="str">
        <f>IF(DE35&lt;&gt;"",IF($G35="3",IF(CD35&lt;&gt;"",IF(AND(DE35&lt;=10,CD35&gt;=$DD$92),HLOOKUP(DE35,Points_Table_Modified,IF(DI35&gt;=6,8,DI35+2),FALSE),0),""),IF(CD35&lt;&gt;"",IF(AND(DE35&lt;=10,CD35&gt;=$DD$92),HLOOKUP(DE35,Points_Table,IF(DI35&gt;=6,8,DI35+2),FALSE),0),"")),"")</f>
        <v/>
      </c>
      <c r="DH35" s="53" t="str">
        <f>IF(DF35&lt;&gt;"",AVERAGE(IF(AND($G35="3",DF35&lt;&gt;""),HLOOKUP(DF35,Points_Table_Modified,IF(DI35&gt;=6,8,DI35+2),FALSE),IF(DF35&lt;&gt;"",HLOOKUP(DF35,Points_Table,IF(DI35&gt;=6,8,DI35+2),FALSE),"")),DG35),DG35)</f>
        <v/>
      </c>
      <c r="DI35" s="55">
        <f>VLOOKUP($G35,Entries_D_Event,6,FALSE)</f>
        <v>12</v>
      </c>
      <c r="DJ35" s="52" t="str">
        <f>CONCATENATE(DE35,CZ35,CU35,CP35,CK35,CF35)</f>
        <v/>
      </c>
      <c r="DK35" s="52" t="str">
        <f>IF(DJ35&lt;&gt;"",IF(AND($G35="3",CD35&lt;&gt;""),10,IF(CD35&lt;&gt;"",5,"")),"")</f>
        <v/>
      </c>
      <c r="DL35" s="156">
        <f>_xlfn.NUMBERVALUE(IF(DJ35&lt;&gt;"",CONCATENATE(DH35,DC35,CX35,CS35,CN35,CI35),""))</f>
        <v>0</v>
      </c>
      <c r="DM35" s="56">
        <f>IFERROR(DK35+DL35,0)</f>
        <v>0</v>
      </c>
      <c r="DN35" s="90"/>
      <c r="DO35" s="52" t="str">
        <f>IF(AND($G35="1",DN35&lt;&gt;""),DN35,"")</f>
        <v/>
      </c>
      <c r="DP35" s="52" t="str">
        <f>IF(AND(DN35&lt;&gt;"",$G35="1"),_xlfn.RANK.EQ(DN35,$DO$6:$DO$89),"")</f>
        <v/>
      </c>
      <c r="DQ35" s="52" t="str">
        <f>IF(IF(DP35&lt;&gt;"",IF(MAX(COUNTIF($DP$6:$DP$89,$DP$6:$DP$89))&gt;1,"x",""),"")&lt;&gt;"",DP35+1,"")</f>
        <v/>
      </c>
      <c r="DR35" s="52" t="str">
        <f>IF(DP35&lt;&gt;"",IF($G35="3",IF(DN35&lt;&gt;"",IF(AND(DP35&lt;=10,DN35&gt;=$DO$92),HLOOKUP(DP35,Points_Table_Modified,IF(ES35&gt;=6,8,ES35+2),FALSE),0),""),IF(DN35&lt;&gt;"",IF(AND(DP35&lt;=10,DN35&gt;=$DO$92),HLOOKUP(DP35,Points_Table,IF(ES35&gt;=6,8,ES35+2),FALSE),0),"")),"")</f>
        <v/>
      </c>
      <c r="DS35" s="53" t="str">
        <f>IF(DQ35&lt;&gt;"",AVERAGE(IF(AND($G35="3",DQ35&lt;&gt;""),HLOOKUP(DQ35,Points_Table_Modified,IF(ES35&gt;=6,8,ES35+2),FALSE),IF(DQ35&lt;&gt;"",HLOOKUP(DQ35,Points_Table,IF(ES35&gt;=6,8,ES35+2),FALSE),"")),DR35),DR35)</f>
        <v/>
      </c>
      <c r="DT35" s="51" t="str">
        <f>IF(AND($G35="2",DN35&lt;&gt;""),DN35,"")</f>
        <v/>
      </c>
      <c r="DU35" s="52" t="str">
        <f>IF(AND(DN35&lt;&gt;"",$G35="2"),_xlfn.RANK.EQ(DN35,$DT$6:$DT$89),"")</f>
        <v/>
      </c>
      <c r="DV35" s="52" t="str">
        <f>IF(IF(DU35&lt;&gt;"",IF(MAX(COUNTIF($DU$6:$DU$89,$DU$6:$DU$89))&gt;1,"x",""),"")&lt;&gt;"",DU35+1,"")</f>
        <v/>
      </c>
      <c r="DW35" s="54" t="str">
        <f>IF(DU35&lt;&gt;"",IF($G35="3",IF(DN35&lt;&gt;"",IF(AND(DU35&lt;=10,DN35&gt;=$DT$92),HLOOKUP(DU35,Points_Table_Modified,IF(ES35&gt;=6,8,ES35+2),FALSE),0),""),IF(DN35&lt;&gt;"",IF(AND(DU35&lt;=10,DN35&gt;=$DT$92),HLOOKUP(DU35,Points_Table,IF(ES35&gt;=6,8,ES35+2),FALSE),0),"")),"")</f>
        <v/>
      </c>
      <c r="DX35" s="53" t="str">
        <f>IF(DV35&lt;&gt;"",AVERAGE(IF(AND($G35="3",DV35&lt;&gt;""),HLOOKUP(DV35,Points_Table_Modified,IF(ES35&gt;=6,8,ES35+2),FALSE),IF(DV35&lt;&gt;"",HLOOKUP(DV35,Points_Table,IF(ES35&gt;=6,8,ES35+2),FALSE),"")),DW35),DW35)</f>
        <v/>
      </c>
      <c r="DY35" s="51" t="str">
        <f>IF(AND($G35="3",DN35&lt;&gt;""),DN35,"")</f>
        <v/>
      </c>
      <c r="DZ35" s="52" t="str">
        <f>IF(AND(DN35&lt;&gt;"",$G35="3"),_xlfn.RANK.EQ(DN35,$DY$6:$DY$89),"")</f>
        <v/>
      </c>
      <c r="EA35" s="52" t="str">
        <f>IF(IF(DZ35&lt;&gt;"",IF(MAX(COUNTIF($DZ$6:$DZ$89,$DZ$6:$DZ$89))&gt;1,"x",""),"")&lt;&gt;"",DZ35+1,"")</f>
        <v/>
      </c>
      <c r="EB35" s="52" t="str">
        <f>IF(DZ35&lt;&gt;"",IF($G35="3",IF(DN35&lt;&gt;"",IF(AND(DZ35&lt;=20,DN35&gt;=$DY$92),HLOOKUP(DZ35,Points_Table_Modified,IF(ES35&gt;=6,8,ES35+2),FALSE),0),""),IF(DN35&lt;&gt;"",IF(AND(DZ35&lt;=10,DN35&gt;=$DY$92),HLOOKUP(DZ35,Points_Table,IF(ES35&gt;=6,8,ES35+2),FALSE),0),"")),"")</f>
        <v/>
      </c>
      <c r="EC35" s="53" t="str">
        <f>IF(EA35&lt;&gt;"",AVERAGE(IF(AND($G35="3",EA35&lt;&gt;""),HLOOKUP(EA35,Points_Table_Modified,IF(ES35&gt;=6,8,ES35+2),FALSE),IF(EA35&lt;&gt;"",HLOOKUP(EA35,Points_Table,IF(ES35&gt;=6,8,ES35+2),FALSE),"")),EB35),EB35)</f>
        <v/>
      </c>
      <c r="ED35" s="51" t="str">
        <f>IF(AND($G35="4",DN35&lt;&gt;""),DN35,"")</f>
        <v/>
      </c>
      <c r="EE35" s="52" t="str">
        <f>IF(AND(DN35&lt;&gt;"",G35="4"),_xlfn.RANK.EQ(DN35,$ED$6:$ED$89),"")</f>
        <v/>
      </c>
      <c r="EF35" s="52" t="str">
        <f>IF(IF(EE35&lt;&gt;"",IF(MAX(COUNTIF($EE$6:$EE$89,$EE$6:$EE$89))&gt;1,"x",""),"")&lt;&gt;"",EE35+1,"")</f>
        <v/>
      </c>
      <c r="EG35" s="52" t="str">
        <f>IF(EE35&lt;&gt;"",IF($G35="3",IF(DN35&lt;&gt;"",IF(AND(EE35&lt;=10,DN35&gt;=$ED$92),HLOOKUP(EE35,Points_Table_Modified,IF(ES35&gt;=6,8,ES35+2),FALSE),0),""),IF(DN35&lt;&gt;"",IF(AND(EE35&lt;=10,DN35&gt;=$ED$92),HLOOKUP(EE35,Points_Table,IF(ES35&gt;=6,8,ES35+2),FALSE),0),"")),"")</f>
        <v/>
      </c>
      <c r="EH35" s="53" t="str">
        <f>IF(EF35&lt;&gt;"",AVERAGE(IF(AND($G35="3",EF35&lt;&gt;""),HLOOKUP(EF35,Points_Table_Modified,IF(ES35&gt;=6,8,ES35+2),FALSE),IF(EF35&lt;&gt;"",HLOOKUP(EF35,Points_Table,IF(ES35&gt;=6,8,ES35+2),FALSE),"")),EG35),EG35)</f>
        <v/>
      </c>
      <c r="EI35" s="51" t="str">
        <f>IF(AND($G35="5",DN35&lt;&gt;""),DN35,"")</f>
        <v/>
      </c>
      <c r="EJ35" s="52" t="str">
        <f>IF(AND(DN35&lt;&gt;"",$G35="5"),_xlfn.RANK.EQ(DN35,$EI$6:$EI$89),"")</f>
        <v/>
      </c>
      <c r="EK35" s="52" t="str">
        <f>IF(IF(EJ35&lt;&gt;"",IF(MAX(COUNTIF($EJ$6:$EJ$89,$EJ$6:$EJ$89))&gt;1,"x",""),"")&lt;&gt;"",EJ35+1,"")</f>
        <v/>
      </c>
      <c r="EL35" s="52" t="str">
        <f>IF(EJ35&lt;&gt;"",IF($G35="3",IF(DN35&lt;&gt;"",IF(AND(EJ35&lt;=10,DN35&gt;=$EI$92),HLOOKUP(EJ35,Points_Table_Modified,IF(ES35&gt;=6,8,ES35+2),FALSE),0),""),IF(DN35&lt;&gt;"",IF(AND(EJ35&lt;=10,DN35&gt;=$EI$92),HLOOKUP(EJ35,Points_Table,IF(ES35&gt;=6,8,ES35+2),FALSE),0),"")),"")</f>
        <v/>
      </c>
      <c r="EM35" s="53" t="str">
        <f>IF(EK35&lt;&gt;"",AVERAGE(IF(AND($G35="3",EK35&lt;&gt;""),HLOOKUP(EK35,Points_Table_Modified,IF(ES35&gt;=6,8,ES35+2),FALSE),IF(EK35&lt;&gt;"",HLOOKUP(EK35,Points_Table,IF(ES35&gt;=6,8,ES35+2),FALSE),"")),EL35),EL35)</f>
        <v/>
      </c>
      <c r="EN35" s="51" t="str">
        <f>IF(AND($G35="6",DN35&lt;&gt;""),DN35,"")</f>
        <v/>
      </c>
      <c r="EO35" s="52" t="str">
        <f>IF(AND(DN35&lt;&gt;"",$G35="6"),_xlfn.RANK.EQ(DN35,$EN$6:$EN$89),"")</f>
        <v/>
      </c>
      <c r="EP35" s="52" t="str">
        <f>IF(IF(EO35&lt;&gt;"",IF(MAX(COUNTIF($EO$6:$EO$89,$EO$6:$EO$89))&gt;1,"x",""),"")&lt;&gt;"",EO35+1,"")</f>
        <v/>
      </c>
      <c r="EQ35" s="52" t="str">
        <f>IF(EO35&lt;&gt;"",IF($G35="3",IF(DN35&lt;&gt;"",IF(AND(EO35&lt;=10,DN35&gt;=$EN$92),HLOOKUP(EO35,Points_Table_Modified,IF(ES35&gt;=6,8,ES35+2),FALSE),0),""),IF(DN35&lt;&gt;"",IF(AND(EO35&lt;=10,DN35&gt;=$EN$92),HLOOKUP(EO35,Points_Table,IF(ES35&gt;=6,8,ES35+2),FALSE),0),"")),"")</f>
        <v/>
      </c>
      <c r="ER35" s="53" t="str">
        <f>IF(EP35&lt;&gt;"",AVERAGE(IF(AND($G35="3",EP35&lt;&gt;""),HLOOKUP(EP35,Points_Table_Modified,IF(ES35&gt;=6,8,ES35+2),FALSE),IF(EP35&lt;&gt;"",HLOOKUP(EP35,Points_Table,IF(ES35&gt;=6,8,ES35+2),FALSE),"")),EQ35),EQ35)</f>
        <v/>
      </c>
      <c r="ES35" s="57"/>
      <c r="ET35" s="52" t="str">
        <f>CONCATENATE(EO35,EJ35,EE35,DZ35,DU35,DP35)</f>
        <v/>
      </c>
      <c r="EU35" s="118" t="str">
        <f>IF(ET35&lt;&gt;"",IF(AND($G35="3",DN35&lt;&gt;""),10,IF(DN35&lt;&gt;"",5,"")),"")</f>
        <v/>
      </c>
      <c r="EV35" s="118">
        <f>_xlfn.NUMBERVALUE(IF(ET35&lt;&gt;"",CONCATENATE(ER35,EM35,EH35,EC35,DX35,DS35),""))</f>
        <v>0</v>
      </c>
      <c r="EW35" s="56">
        <f>IFERROR(EU35+EV35,0)</f>
        <v>0</v>
      </c>
      <c r="EX35" s="90"/>
      <c r="EY35" s="52" t="str">
        <f>IF(AND($G35="1",EX35&lt;&gt;""),EX35,"")</f>
        <v/>
      </c>
      <c r="EZ35" s="52" t="str">
        <f>IF(AND(EX35&lt;&gt;"",$G35="1"),_xlfn.RANK.EQ(EX35,$EY$6:$EY$89),"")</f>
        <v/>
      </c>
      <c r="FA35" s="52" t="str">
        <f>IF(IF(EZ35&lt;&gt;"",IF(MAX(COUNTIF($EZ$6:$EZ$89,$EZ$6:$EZ$89))&gt;1,"x",""),"")&lt;&gt;"",EZ35+1,"")</f>
        <v/>
      </c>
      <c r="FB35" s="52" t="str">
        <f>IF(EZ35&lt;&gt;"",IF($G35="3",IF(EX35&lt;&gt;"",IF(AND(EZ35&lt;=10,EX35&gt;=$EY$92),HLOOKUP(EZ35,Points_Table_Modified,IF(GC35&gt;=6,8,GC35+2),FALSE),0),""),IF(EX35&lt;&gt;"",IF(AND(EZ35&lt;=10,EX35&gt;=$EY$92),HLOOKUP(EZ35,Points_Table,IF(GC35&gt;=6,8,GC35+2),FALSE),0),"")),"")</f>
        <v/>
      </c>
      <c r="FC35" s="56" t="str">
        <f>IF(FB35&gt;0,IF(FA35&lt;&gt;"",AVERAGE(IF(AND($G35="3",FA35&lt;&gt;""),HLOOKUP(FA35,Points_Table_Modified,IF(GC35&gt;=6,8,GC35+2),FALSE),IF(FA35&lt;&gt;"",HLOOKUP(FA35,Points_Table,IF(GC35&gt;=6,8,GC35+2),FALSE),"")),FB35),FB35),0)</f>
        <v/>
      </c>
      <c r="FD35" s="51" t="str">
        <f>IF(AND($G35="2",EX35&lt;&gt;""),EX35,"")</f>
        <v/>
      </c>
      <c r="FE35" s="52" t="str">
        <f>IF(AND(EX35&lt;&gt;"",$G35="2"),_xlfn.RANK.EQ(EX35,$FD$6:$FD$89),"")</f>
        <v/>
      </c>
      <c r="FF35" s="52" t="str">
        <f>IF(IF(FE35&lt;&gt;"",IF(MAX(COUNTIF($FE$6:$FE$89,$FE$6:$FE$89))&gt;1,"x",""),"")&lt;&gt;"",FE35+1,"")</f>
        <v/>
      </c>
      <c r="FG35" s="54" t="str">
        <f>IF(FE35&lt;&gt;"",IF($G35="3",IF(EX35&lt;&gt;"",IF(AND(FE35&lt;=10,EX35&gt;=$FD$92),HLOOKUP(FE35,Points_Table_Modified,IF(GC35&gt;=6,8,GC35+2),FALSE),0),""),IF(EX35&lt;&gt;"",IF(AND(FE35&lt;=10,EX35&gt;=$FD$92),HLOOKUP(FE35,Points_Table,IF(GC35&gt;=6,8,GC35+2),FALSE),0),"")),"")</f>
        <v/>
      </c>
      <c r="FH35" s="56" t="str">
        <f>IF(FG35&gt;0,IF(FF35&lt;&gt;"",AVERAGE(IF(AND($G35="3",FF35&lt;&gt;""),HLOOKUP(FF35,Points_Table_Modified,IF(GC35&gt;=6,8,GC35+2),FALSE),IF(FF35&lt;&gt;"",HLOOKUP(FF35,Points_Table,IF(GC35&gt;=6,8,GC35+2),FALSE),"")),FG35),FG35),0)</f>
        <v/>
      </c>
      <c r="FI35" s="51" t="str">
        <f>IF(AND($G35="3",EX35&lt;&gt;""),EX35,"")</f>
        <v/>
      </c>
      <c r="FJ35" s="52" t="str">
        <f>IF(AND(EX35&lt;&gt;"",$G35="3"),_xlfn.RANK.EQ(EX35,$FI$6:$FI$89),"")</f>
        <v/>
      </c>
      <c r="FK35" s="52" t="str">
        <f>IF(IF(FJ35&lt;&gt;"",IF(MAX(COUNTIF($FJ$6:$FJ$89,$FJ$6:$FJ$89))&gt;1,"x",""),"")&lt;&gt;"",FJ35+1,"")</f>
        <v/>
      </c>
      <c r="FL35" s="52" t="str">
        <f>IF(FJ35&lt;&gt;"",IF($G35="3",IF(EX35&lt;&gt;"",IF(AND(FJ35&lt;=20,EX35&gt;=$FI$92),HLOOKUP(FJ35,Points_Table_Modified,IF(GC35&gt;=6,8,GC35+2),FALSE),0),""),IF(EX35&lt;&gt;"",IF(AND(FJ35&lt;=10,EX35&gt;=$FI$92),HLOOKUP(FJ35,Points_Table,IF(GC35&gt;=6,8,GC35+2),FALSE),0),"")),"")</f>
        <v/>
      </c>
      <c r="FM35" s="56" t="str">
        <f>IF(FL35&gt;0,IF(FK35&lt;&gt;"",AVERAGE(IF(AND($G35="3",FK35&lt;&gt;""),HLOOKUP(FK35,Points_Table_Modified,IF(GC35&gt;=6,8,GC35+2),FALSE),IF(FK35&lt;&gt;"",HLOOKUP(FK35,Points_Table,IF(GC35&gt;=6,8,GC35+2),FALSE),"")),FL35),FL35),0)</f>
        <v/>
      </c>
      <c r="FN35" s="51" t="str">
        <f>IF(AND($G35="4",EX35&lt;&gt;""),EX35,"")</f>
        <v/>
      </c>
      <c r="FO35" s="52" t="str">
        <f>IF(AND(EX35&lt;&gt;"",G35="4"),_xlfn.RANK.EQ(EX35,$FN$6:$FN$89),"")</f>
        <v/>
      </c>
      <c r="FP35" s="52" t="str">
        <f>IF(IF(FO35&lt;&gt;"",IF(MAX(COUNTIF($FO$6:$FO$89,$FO$6:$FO$89))&gt;1,"x",""),"")&lt;&gt;"",FO35+1,"")</f>
        <v/>
      </c>
      <c r="FQ35" s="52" t="str">
        <f>IF(FO35&lt;&gt;"",IF($G35="3",IF(EX35&lt;&gt;"",IF(AND(FO35&lt;=10,EX35&gt;=$FN$92),HLOOKUP(FO35,Points_Table_Modified,IF(GC35&gt;=6,8,GC35+2),FALSE),0),""),IF(EX35&lt;&gt;"",IF(AND(FO35&lt;=10,EX35&gt;=$FN$92),HLOOKUP(FO35,Points_Table,IF(GC35&gt;=6,8,GC35+2),FALSE),0),"")),"")</f>
        <v/>
      </c>
      <c r="FR35" s="56" t="str">
        <f>IF(FQ35&gt;0,IF(FP35&lt;&gt;"",AVERAGE(IF(AND($G35="3",FP35&lt;&gt;""),HLOOKUP(FP35,Points_Table_Modified,IF(GC35&gt;=6,8,GC35+2),FALSE),IF(FP35&lt;&gt;"",HLOOKUP(FP35,Points_Table,IF(GC35&gt;=6,8,GC35+2),FALSE),"")),FQ35),FQ35),0)</f>
        <v/>
      </c>
      <c r="FS35" s="51" t="str">
        <f>IF(AND($G35="5",EX35&lt;&gt;""),EX35,"")</f>
        <v/>
      </c>
      <c r="FT35" s="52" t="str">
        <f>IF(AND(EX35&lt;&gt;"",$G35="5"),_xlfn.RANK.EQ(EX35,$FS$6:$FS$89),"")</f>
        <v/>
      </c>
      <c r="FU35" s="52" t="str">
        <f>IF(IF(FT35&lt;&gt;"",IF(MAX(COUNTIF($FT$6:$FT$89,$FT$6:$FT$89))&gt;1,"x",""),"")&lt;&gt;"",FT35+1,"")</f>
        <v/>
      </c>
      <c r="FV35" s="52" t="str">
        <f>IF(FT35&lt;&gt;"",IF($G35="3",IF(EX35&lt;&gt;"",IF(AND(FT35&lt;=10,EX35&gt;=$FS$92),HLOOKUP(FT35,Points_Table_Modified,IF(GC35&gt;=6,8,GC35+2),FALSE),0),""),IF(EX35&lt;&gt;"",IF(AND(FT35&lt;=10,EX35&gt;=$FS$92),HLOOKUP(FT35,Points_Table,IF(GC35&gt;=6,8,GC35+2),FALSE),0),"")),"")</f>
        <v/>
      </c>
      <c r="FW35" s="56" t="str">
        <f>IF(FV35&gt;0,IF(FU35&lt;&gt;"",AVERAGE(IF(AND($G35="3",FU35&lt;&gt;""),HLOOKUP(FU35,Points_Table_Modified,IF(GC35&gt;=6,8,GC35+2),FALSE),IF(FU35&lt;&gt;"",HLOOKUP(FU35,Points_Table,IF(GC35&gt;=6,8,GC35+2),FALSE),"")),FV35),FV35),0)</f>
        <v/>
      </c>
      <c r="FX35" s="51" t="str">
        <f>IF(AND($G35="6",EX35&lt;&gt;""),EX35,"")</f>
        <v/>
      </c>
      <c r="FY35" s="52" t="str">
        <f>IF(AND(EX35&lt;&gt;"",$G35="6"),_xlfn.RANK.EQ(EX35,$FX$6:$FX$89),"")</f>
        <v/>
      </c>
      <c r="FZ35" s="52" t="str">
        <f>IF(IF(FY35&lt;&gt;"",IF(MAX(COUNTIF($FY$6:$FY$89,$FY$6:$FY$89))&gt;1,"x",""),"")&lt;&gt;"",FY35+1,"")</f>
        <v/>
      </c>
      <c r="GA35" s="52" t="str">
        <f>IF(FY35&lt;&gt;"",IF($G35="3",IF(EX35&lt;&gt;"",IF(AND(FY35&lt;=10,EX35&gt;=$FX$92),HLOOKUP(FY35,Points_Table_Modified,IF(GC35&gt;=6,8,GC35+2),FALSE),0),""),IF(EX35&lt;&gt;"",IF(AND(FY35&lt;=10,EX35&gt;=$FX$92),HLOOKUP(FY35,Points_Table,IF(GC35&gt;=6,8,GC35+2),FALSE),0),"")),"")</f>
        <v/>
      </c>
      <c r="GB35" s="56" t="str">
        <f>IF(GA35&gt;0,IF(FZ35&lt;&gt;"",AVERAGE(IF(AND($G35="3",FZ35&lt;&gt;""),HLOOKUP(FZ35,Points_Table_Modified,IF(GC35&gt;=6,8,GC35+2),FALSE),IF(FZ35&lt;&gt;"",HLOOKUP(FZ35,Points_Table,IF(GC35&gt;=6,8,GC35+2),FALSE),"")),GA35),GA35),0)</f>
        <v/>
      </c>
      <c r="GC35" s="57">
        <f>VLOOKUP($G35,Entries_D_Event,8,FALSE)</f>
        <v>0</v>
      </c>
      <c r="GD35" s="52" t="str">
        <f>CONCATENATE(FY35,FT35,FO35,FJ35,FE35,EZ35)</f>
        <v/>
      </c>
      <c r="GE35" s="118" t="str">
        <f>IF(GD35&lt;&gt;"",IF(AND($G35="3",EX35&lt;&gt;""),10,IF(EX35&lt;&gt;"",5,"")),"")</f>
        <v/>
      </c>
      <c r="GF35" s="118">
        <f>_xlfn.NUMBERVALUE(IF(GD35&lt;&gt;"",CONCATENATE(GB35,FW35,FR35,FM35,FH35,FC35),""))</f>
        <v>0</v>
      </c>
      <c r="GG35" s="56">
        <f>IFERROR(GE35+GF35,0)</f>
        <v>0</v>
      </c>
      <c r="GH35" s="90"/>
      <c r="GI35" s="52" t="str">
        <f>IF(AND($G35="1",GH35&lt;&gt;""),GH35,"")</f>
        <v/>
      </c>
      <c r="GJ35" s="52" t="str">
        <f>IF(AND(GH35&lt;&gt;"",$G35="1"),_xlfn.RANK.EQ(GH35,$GI$6:$GI$89),"")</f>
        <v/>
      </c>
      <c r="GK35" s="52" t="str">
        <f>IF(IF(GJ35&lt;&gt;"",IF(MAX(COUNTIF($GJ$6:$GJ$89,$GJ$6:$GJ$89))&gt;1,"x",""),"")&lt;&gt;"",GJ35+1,"")</f>
        <v/>
      </c>
      <c r="GL35" s="52" t="str">
        <f>IF(GJ35&lt;&gt;"",IF($G35="3",IF(GH35&lt;&gt;"",IF(AND(GJ35&lt;=10,GH35&gt;=$GI$92),HLOOKUP(GJ35,Points_Table_Modified,IF(HM35&gt;=6,8,HM35+2),FALSE),0),""),IF(GH35&lt;&gt;"",IF(AND(GJ35&lt;=10,GH35&gt;=$GI$92),HLOOKUP(GJ35,Points_Table,IF(HM35&gt;=6,8,HM35+2),FALSE),0),"")),"")</f>
        <v/>
      </c>
      <c r="GM35" s="53" t="str">
        <f>IF(GK35&lt;&gt;"",AVERAGE(IF(AND($G35="3",GK35&lt;&gt;""),HLOOKUP(GK35,Points_Table_Modified,IF(HM35&gt;=6,8,HM35+2),FALSE),IF(GK35&lt;&gt;"",HLOOKUP(GK35,Points_Table,IF(HM35&gt;=6,8,HM35+2),FALSE),"")),GL35),GL35)</f>
        <v/>
      </c>
      <c r="GN35" s="51" t="str">
        <f>IF(AND($G35="2",GH35&lt;&gt;""),GH35,"")</f>
        <v/>
      </c>
      <c r="GO35" s="52" t="str">
        <f>IF(AND(GH35&lt;&gt;"",$G35="2"),_xlfn.RANK.EQ(GH35,$GN$6:$GN$89),"")</f>
        <v/>
      </c>
      <c r="GP35" s="52" t="str">
        <f>IF(IF(GO35&lt;&gt;"",IF(MAX(COUNTIF($GO$6:$GO$89,$GO$6:$GO$89))&gt;1,"x",""),"")&lt;&gt;"",GO35+1,"")</f>
        <v/>
      </c>
      <c r="GQ35" s="54" t="str">
        <f>IF(GO35&lt;&gt;"",IF($G35="3",IF(GH35&lt;&gt;"",IF(AND(GO35&lt;=10,GH35&gt;=$GN$92),HLOOKUP(GO35,Points_Table_Modified,IF(HM35&gt;=6,8,HM35+2),FALSE),0),""),IF(GH35&lt;&gt;"",IF(AND(GO35&lt;=10,GH35&gt;=$GN$92),HLOOKUP(GO35,Points_Table,IF(HM35&gt;=6,8,HM35+2),FALSE),0),"")),"")</f>
        <v/>
      </c>
      <c r="GR35" s="53" t="str">
        <f>IF(GP35&lt;&gt;"",AVERAGE(IF(AND($G35="3",GP35&lt;&gt;""),HLOOKUP(GP35,Points_Table_Modified,IF(HM35&gt;=6,8,HM35+2),FALSE),IF(GP35&lt;&gt;"",HLOOKUP(GP35,Points_Table,IF(HM35&gt;=6,8,HM35+2),FALSE),"")),GQ35),GQ35)</f>
        <v/>
      </c>
      <c r="GS35" s="51" t="str">
        <f>IF(AND($G35="3",GH35&lt;&gt;""),GH35,"")</f>
        <v/>
      </c>
      <c r="GT35" s="52" t="str">
        <f>IF(AND(GH35&lt;&gt;"",$G35="3"),_xlfn.RANK.EQ(GH35,$GS$6:$GS$89),"")</f>
        <v/>
      </c>
      <c r="GU35" s="52" t="str">
        <f>IF(IF(GT35&lt;&gt;"",IF(MAX(COUNTIF($GT$6:$GT$89,$GT$6:$GT$89))&gt;1,"x",""),"")&lt;&gt;"",GT35+1,"")</f>
        <v/>
      </c>
      <c r="GV35" s="52" t="str">
        <f>IF(GT35&lt;&gt;"",IF($G35="3",IF(GH35&lt;&gt;"",IF(AND(GT35&lt;=20,GH35&gt;=$GS$92),HLOOKUP(GT35,Points_Table_Modified,IF(HM35&gt;=6,8,HM35+2),FALSE),0),""),IF(GH35&lt;&gt;"",IF(AND(GT35&lt;=10,GH35&gt;=$GS$92),HLOOKUP(GT35,Points_Table,IF(HM35&gt;=6,8,HM35+2),FALSE),0),"")),"")</f>
        <v/>
      </c>
      <c r="GW35" s="53" t="str">
        <f>IF(GU35&lt;&gt;"",AVERAGE(IF(AND($G35="3",GU35&lt;&gt;""),HLOOKUP(GU35,Points_Table_Modified,IF(HM35&gt;=6,8,HM35+2),FALSE),IF(GU35&lt;&gt;"",HLOOKUP(GU35,Points_Table,IF(HM35&gt;=6,8,HM35+2),FALSE),"")),GV35),GV35)</f>
        <v/>
      </c>
      <c r="GX35" s="51" t="str">
        <f>IF(AND($G35="4",GH35&lt;&gt;""),GH35,"")</f>
        <v/>
      </c>
      <c r="GY35" s="52" t="str">
        <f>IF(AND($GH35&lt;&gt;"",G35="4"),_xlfn.RANK.EQ(GH35,$GX$6:$GX$89),"")</f>
        <v/>
      </c>
      <c r="GZ35" s="52" t="str">
        <f>IF(IF(GY35&lt;&gt;"",IF(MAX(COUNTIF($GY$6:$GY$89,$GY$6:$GY$89))&gt;1,"x",""),"")&lt;&gt;"",GY35+1,"")</f>
        <v/>
      </c>
      <c r="HA35" s="52" t="str">
        <f>IF(GY35&lt;&gt;"",IF($G35="3",IF(GH35&lt;&gt;"",IF(AND(GY35&lt;=10,GH35&gt;=$GX$92),HLOOKUP(GY35,Points_Table_Modified,IF(HM35&gt;=6,8,HM35+2),FALSE),0),""),IF(GH35&lt;&gt;"",IF(AND(GY35&lt;=10,GH35&gt;=$GX$92),HLOOKUP(GY35,Points_Table,IF(HM35&gt;=6,8,HM35+2),FALSE),0),"")),"")</f>
        <v/>
      </c>
      <c r="HB35" s="53" t="str">
        <f>IF(GZ35&lt;&gt;"",AVERAGE(IF(AND($G35="3",GZ35&lt;&gt;""),HLOOKUP(GZ35,Points_Table_Modified,IF(HM35&gt;=6,8,HM35+2),FALSE),IF(GZ35&lt;&gt;"",HLOOKUP(GZ35,Points_Table,IF(HM35&gt;=6,8,HM35+2),FALSE),"")),HA35),HA35)</f>
        <v/>
      </c>
      <c r="HC35" s="51" t="str">
        <f>IF(AND($G35="5",GH35&lt;&gt;""),GH35,"")</f>
        <v/>
      </c>
      <c r="HD35" s="52" t="str">
        <f>IF(AND(GH35&lt;&gt;"",$G35="5"),_xlfn.RANK.EQ(GH35,$HC$6:$HC$89),"")</f>
        <v/>
      </c>
      <c r="HE35" s="52" t="str">
        <f>IF(IF(HD35&lt;&gt;"",IF(MAX(COUNTIF($HD$6:$HD$89,$HD$6:$HD$89))&gt;1,"x",""),"")&lt;&gt;"",HD35+1,"")</f>
        <v/>
      </c>
      <c r="HF35" s="52" t="str">
        <f>IF(HD35&lt;&gt;"",IF($G35="3",IF(GH35&lt;&gt;"",IF(AND(HD35&lt;=10,GH35&gt;=$HC$92),HLOOKUP(HD35,Points_Table_Modified,IF(HM35&gt;=6,8,HM35+2),FALSE),0),""),IF(GH35&lt;&gt;"",IF(AND(HD35&lt;=10,GH35&gt;=$HC$92),HLOOKUP(HD35,Points_Table,IF(HM35&gt;=6,8,HM35+2),FALSE),0),"")),"")</f>
        <v/>
      </c>
      <c r="HG35" s="53" t="str">
        <f>IF(HE35&lt;&gt;"",AVERAGE(IF(AND($G35="3",HE35&lt;&gt;""),HLOOKUP(HE35,Points_Table_Modified,IF(HM35&gt;=6,8,HM35+2),FALSE),IF(HE35&lt;&gt;"",HLOOKUP(HE35,Points_Table,IF(HM35&gt;=6,8,HM35+2),FALSE),"")),HF35),HF35)</f>
        <v/>
      </c>
      <c r="HH35" s="51" t="str">
        <f>IF(AND($G35="6",GH35&lt;&gt;""),GH35,"")</f>
        <v/>
      </c>
      <c r="HI35" s="52" t="str">
        <f>IF(AND(GH35&lt;&gt;"",$G35="6"),_xlfn.RANK.EQ(GH35,$HH$6:$HH$89),"")</f>
        <v/>
      </c>
      <c r="HJ35" s="52" t="str">
        <f>IF(IF(HI35&lt;&gt;"",IF(MAX(COUNTIF($HI$6:$HI$89,$HI$6:$HI$89))&gt;1,"x",""),"")&lt;&gt;"",HI35+1,"")</f>
        <v/>
      </c>
      <c r="HK35" s="52" t="str">
        <f>IF(HI35&lt;&gt;"",IF($G35="3",IF(GH35&lt;&gt;"",IF(AND(HI35&lt;=10,GH35&gt;=$HH$92),HLOOKUP(HI35,Points_Table_Modified,IF(HM35&gt;=6,8,HM35+2),FALSE),0),""),IF(GH35&lt;&gt;"",IF(AND(HI35&lt;=10,GH35&gt;=$HH$92),HLOOKUP(HI35,Points_Table,IF(HM35&gt;=6,8,HM35+2),FALSE),0),"")),"")</f>
        <v/>
      </c>
      <c r="HL35" s="53" t="str">
        <f>IF(HJ35&lt;&gt;"",AVERAGE(IF(AND($G35="3",HJ35&lt;&gt;""),HLOOKUP(HJ35,Points_Table_Modified,IF(HM35&gt;=6,8,HM35+2),FALSE),IF(HJ35&lt;&gt;"",HLOOKUP(HJ35,Points_Table,IF(HM35&gt;=6,8,HM35+2),FALSE),"")),HK35),HK35)</f>
        <v/>
      </c>
      <c r="HM35" s="57">
        <f>VLOOKUP($G35,Entries_D_Event,9,FALSE)</f>
        <v>0</v>
      </c>
      <c r="HN35" s="52" t="str">
        <f>CONCATENATE(HI35,HD35,GY35,GT35,GO35,GJ35)</f>
        <v/>
      </c>
      <c r="HO35" s="118" t="str">
        <f>IF(HN35&lt;&gt;"",IF(AND($G35="3",GH35&lt;&gt;""),10,IF(GH35&lt;&gt;"",5,"")),"")</f>
        <v/>
      </c>
      <c r="HP35" s="118">
        <f>_xlfn.NUMBERVALUE(IF(HN35&lt;&gt;"",CONCATENATE(HL35,HG35,HB35,GW35,GR35,GM35),""))</f>
        <v>0</v>
      </c>
      <c r="HQ35" s="56">
        <f>IFERROR(HO35+HP35,0)</f>
        <v>0</v>
      </c>
      <c r="HR35" s="90"/>
      <c r="HS35" s="52" t="str">
        <f>IF(AND($G35="1",HR35&lt;&gt;""),HR35,"")</f>
        <v/>
      </c>
      <c r="HT35" s="52" t="str">
        <f>IF(AND(HR35&lt;&gt;"",$G35="1"),_xlfn.RANK.EQ(HR35,$HS$6:$HS$89),"")</f>
        <v/>
      </c>
      <c r="HU35" s="52" t="str">
        <f>IF(IF(HT35&lt;&gt;"",IF(MAX(COUNTIF($HT$6:$HT$89,$HT$6:$HT$89))&gt;1,"x",""),"")&lt;&gt;"",HT35+1,"")</f>
        <v/>
      </c>
      <c r="HV35" s="52" t="str">
        <f>IF(HT35&lt;&gt;"",IF($G35="3",IF(HR35&lt;&gt;"",IF(AND(HT35&lt;=10,HR35&gt;=$HS$92),HLOOKUP(HT35,Points_Table_Modified,IF(IW35&gt;=6,8,IW35+2),FALSE),0),""),IF(HR35&lt;&gt;"",IF(AND(HT35&lt;=10,HR35&gt;=$HS$92),HLOOKUP(HT35,Points_Table,IF(IW35&gt;=6,8,IW35+2),FALSE),0),"")),"")</f>
        <v/>
      </c>
      <c r="HW35" s="53" t="str">
        <f>IF(HU35&lt;&gt;"",AVERAGE(IF(AND($G35="3",HU35&lt;&gt;""),HLOOKUP(HU35,Points_Table_Modified,IF(IW35&gt;=6,8,IW35+2),FALSE),IF(HU35&lt;&gt;"",HLOOKUP(HU35,Points_Table,IF(IW35&gt;=6,8,IW35+2),FALSE),"")),HV35),HV35)</f>
        <v/>
      </c>
      <c r="HX35" s="51" t="str">
        <f>IF(AND($G35="2",HR35&lt;&gt;""),HR35,"")</f>
        <v/>
      </c>
      <c r="HY35" s="52" t="str">
        <f>IF(AND(HR35&lt;&gt;"",$G35="2"),_xlfn.RANK.EQ(HR35,$HX$6:$HX$89),"")</f>
        <v/>
      </c>
      <c r="HZ35" s="52" t="str">
        <f>IF(IF(HY35&lt;&gt;"",IF(MAX(COUNTIF($HY$6:$HY$89,$HY$6:$HY$89))&gt;1,"x",""),"")&lt;&gt;"",HY35+1,"")</f>
        <v/>
      </c>
      <c r="IA35" s="54" t="str">
        <f>IF(HY35&lt;&gt;"",IF($G35="3",IF(HR35&lt;&gt;"",IF(AND(HY35&lt;=10,HR35&gt;=$HX$92),HLOOKUP(HY35,Points_Table_Modified,IF(IW35&gt;=6,8,IW35+2),FALSE),0),""),IF(HR35&lt;&gt;"",IF(AND(HY35&lt;=10,HR35&gt;=$HX$92),HLOOKUP(HY35,Points_Table,IF(IW35&gt;=6,8,IW35+2),FALSE),0),"")),"")</f>
        <v/>
      </c>
      <c r="IB35" s="53" t="str">
        <f>IF(HZ35&lt;&gt;"",AVERAGE(IF(AND($G35="3",HZ35&lt;&gt;""),HLOOKUP(HZ35,Points_Table_Modified,IF(IW35&gt;=6,8,IW35+2),FALSE),IF(HZ35&lt;&gt;"",HLOOKUP(HZ35,Points_Table,IF(IW35&gt;=6,8,IW35+2),FALSE),"")),IA35),IA35)</f>
        <v/>
      </c>
      <c r="IC35" s="51" t="str">
        <f>IF(AND($G35="3",HR35&lt;&gt;""),HR35,"")</f>
        <v/>
      </c>
      <c r="ID35" s="52" t="str">
        <f>IF(AND(HR35&lt;&gt;"",$G35="3"),_xlfn.RANK.EQ(HR35,$IC$6:$IC$89),"")</f>
        <v/>
      </c>
      <c r="IE35" s="52" t="str">
        <f>IF(IF(ID35&lt;&gt;"",IF(MAX(COUNTIF($ID$6:$ID$89,$ID$6:$ID$89))&gt;1,"x",""),"")&lt;&gt;"",ID35+1,"")</f>
        <v/>
      </c>
      <c r="IF35" s="52" t="str">
        <f>IF(ID35&lt;&gt;"",IF($G35="3",IF(HR35&lt;&gt;"",IF(AND(ID35&lt;=20,HR35&gt;=$IC$92),HLOOKUP(ID35,Points_Table_Modified,IF(IW35&gt;=6,8,IW35+2),FALSE),0),""),IF(HR35&lt;&gt;"",IF(AND(ID35&lt;=10,HR35&gt;=$IC$92),HLOOKUP(ID35,Points_Table,IF(IW35&gt;=6,8,IW35+2),FALSE),0),"")),"")</f>
        <v/>
      </c>
      <c r="IG35" s="53" t="str">
        <f>IF(IE35&lt;&gt;"",AVERAGE(IF(AND($G35="3",IE35&lt;&gt;""),HLOOKUP(IE35,Points_Table_Modified,IF(IW35&gt;=6,8,IW35+2),FALSE),IF(IE35&lt;&gt;"",HLOOKUP(IE35,Points_Table,IF(IW35&gt;=6,8,IW35+2),FALSE),"")),IF35),IF35)</f>
        <v/>
      </c>
      <c r="IH35" s="51" t="str">
        <f>IF(AND($G35="4",HR35&lt;&gt;""),HR35,"")</f>
        <v/>
      </c>
      <c r="II35" s="52" t="str">
        <f>IF(AND(HR35&lt;&gt;"",G35="4"),_xlfn.RANK.EQ(HR35,$IH$6:$IH$89),"")</f>
        <v/>
      </c>
      <c r="IJ35" s="52" t="str">
        <f>IF(IF(II35&lt;&gt;"",IF(MAX(COUNTIF($II$6:$II$89,$II$6:$II$89))&gt;1,"x",""),"")&lt;&gt;"",II35+1,"")</f>
        <v/>
      </c>
      <c r="IK35" s="52" t="str">
        <f>IF(II35&lt;&gt;"",IF($G35="3",IF(HR35&lt;&gt;"",IF(AND(II35&lt;=10,HR35&gt;=$IH$92),HLOOKUP(II35,Points_Table_Modified,IF(IW35&gt;=6,8,IW35+2),FALSE),0),""),IF(HR35&lt;&gt;"",IF(AND(II35&lt;=10,HR35&gt;=$IH$92),HLOOKUP(II35,Points_Table,IF(IW35&gt;=6,8,IW35+2),FALSE),0),"")),"")</f>
        <v/>
      </c>
      <c r="IL35" s="53" t="str">
        <f>IF(IJ35&lt;&gt;"",AVERAGE(IF(AND($G35="3",IJ35&lt;&gt;""),HLOOKUP(IJ35,Points_Table_Modified,IF(IW35&gt;=6,8,IW35+2),FALSE),IF(IJ35&lt;&gt;"",HLOOKUP(IJ35,Points_Table,IF(IW35&gt;=6,8,IW35+2),FALSE),"")),IK35),IK35)</f>
        <v/>
      </c>
      <c r="IM35" s="51" t="str">
        <f>IF(AND($G35="5",HR35&lt;&gt;""),HR35,"")</f>
        <v/>
      </c>
      <c r="IN35" s="52" t="str">
        <f>IF(AND(HR35&lt;&gt;"",$G35="5"),_xlfn.RANK.EQ(HR35,$IM$6:$IM$89),"")</f>
        <v/>
      </c>
      <c r="IO35" s="52" t="str">
        <f>IF(IF(IN35&lt;&gt;"",IF(MAX(COUNTIF($IN$6:$IN$89,$IN$6:$IN$89))&gt;1,"x",""),"")&lt;&gt;"",IN35+1,"")</f>
        <v/>
      </c>
      <c r="IP35" s="52" t="str">
        <f>IF(IN35&lt;&gt;"",IF($G35="3",IF(HR35&lt;&gt;"",IF(AND(IN35&lt;=10,HR35&gt;=$IM$92),HLOOKUP(IN35,Points_Table_Modified,IF(IW35&gt;=6,8,IW35+2),FALSE),0),""),IF(HR35&lt;&gt;"",IF(AND(IN35&lt;=10,HR35&gt;=$IM$92),HLOOKUP(IN35,Points_Table,IF(IW35&gt;=6,8,IW35+2),FALSE),0),"")),"")</f>
        <v/>
      </c>
      <c r="IQ35" s="53" t="str">
        <f>IF(IO35&lt;&gt;"",AVERAGE(IF(AND($G35="3",IO35&lt;&gt;""),HLOOKUP(IO35,Points_Table_Modified,IF(IW35&gt;=6,8,IW35+2),FALSE),IF(IO35&lt;&gt;"",HLOOKUP(IO35,Points_Table,IF(IW35&gt;=6,8,IW35+2),FALSE),"")),IP35),IP35)</f>
        <v/>
      </c>
      <c r="IR35" s="51" t="str">
        <f>IF(AND($G35="6",HR35&lt;&gt;""),HR35,"")</f>
        <v/>
      </c>
      <c r="IS35" s="52" t="str">
        <f>IF(AND(HR35&lt;&gt;"",$G35="6"),_xlfn.RANK.EQ(HR35,$IR$6:$IR$89),"")</f>
        <v/>
      </c>
      <c r="IT35" s="52" t="str">
        <f>IF(IF(IS35&lt;&gt;"",IF(MAX(COUNTIF($IS$6:$IS$89,$IS$6:$IS$89))&gt;1,"x",""),"")&lt;&gt;"",IS35+1,"")</f>
        <v/>
      </c>
      <c r="IU35" s="52" t="str">
        <f>IF(IS35&lt;&gt;"",IF($G35="3",IF(HR35&lt;&gt;"",IF(AND(IS35&lt;=10,HR35&gt;=$IR$92),HLOOKUP(IS35,Points_Table_Modified,IF(IW35&gt;=6,8,IW35+2),FALSE),0),""),IF(HR35&lt;&gt;"",IF(AND(IS35&lt;=10,HR35&gt;=$IR$92),HLOOKUP(IS35,Points_Table,IF(IW35&gt;=6,8,IW35+2),FALSE),0),"")),"")</f>
        <v/>
      </c>
      <c r="IV35" s="53" t="str">
        <f>IF(IT35&lt;&gt;"",AVERAGE(IF(AND($G35="3",IT35&lt;&gt;""),HLOOKUP(IT35,Points_Table_Modified,IF(IW35&gt;=6,8,IW35+2),FALSE),IF(IT35&lt;&gt;"",HLOOKUP(IT35,Points_Table,IF(IW35&gt;=6,8,IW35+2),FALSE),"")),IU35),IU35)</f>
        <v/>
      </c>
      <c r="IW35" s="57">
        <f>VLOOKUP($G35,Entries_D_Event,10,FALSE)</f>
        <v>0</v>
      </c>
      <c r="IX35" s="52" t="str">
        <f>CONCATENATE(IS35,IN35,II35,ID35,HY35,HT35)</f>
        <v/>
      </c>
      <c r="IY35" s="118" t="str">
        <f>IF(IX35&lt;&gt;"",IF(AND($G35="3",HR35&lt;&gt;""),10,IF(HR35&lt;&gt;"",5,"")),"")</f>
        <v/>
      </c>
      <c r="IZ35" s="118">
        <f>_xlfn.NUMBERVALUE(IF(IX35&lt;&gt;"",CONCATENATE(IV35,IQ35,IL35,IG35,IB35,HW35),""))</f>
        <v>0</v>
      </c>
      <c r="JA35" s="56">
        <f>IFERROR(IY35+IZ35,0)</f>
        <v>0</v>
      </c>
      <c r="JB35" s="90"/>
      <c r="JC35" s="52" t="str">
        <f>IF(AND($G35="1",JB35&lt;&gt;""),JB35,"")</f>
        <v/>
      </c>
      <c r="JD35" s="52" t="str">
        <f>IF(AND(JB35&lt;&gt;"",$G35="1"),_xlfn.RANK.EQ(JB35,$JC$6:$JC$89),"")</f>
        <v/>
      </c>
      <c r="JE35" s="52" t="str">
        <f>IF(IF(JD35&lt;&gt;"",IF(MAX(COUNTIF($JD$6:$JD$89,$JD$6:$JD$89))&gt;1,"x",""),"")&lt;&gt;"",JD35+1,"")</f>
        <v/>
      </c>
      <c r="JF35" s="52" t="str">
        <f>IF(JD35&lt;&gt;"",IF($G35="3",IF(JB35&lt;&gt;"",IF(AND(JD35&lt;=10,JB35&gt;=$JC$92),HLOOKUP(JD35,Points_Table_Modified,IF(KG35&gt;=6,8,KG35+2),FALSE),0),""),IF(JB35&lt;&gt;"",IF(AND(JD35&lt;=10,JB35&gt;=$JC$92),HLOOKUP(JD35,Points_Table,IF(KG35&gt;=6,8,KG35+2),FALSE),0),"")),"")</f>
        <v/>
      </c>
      <c r="JG35" s="53" t="str">
        <f>IF(JE35&lt;&gt;"",AVERAGE(IF(AND($G35="3",JE35&lt;&gt;""),HLOOKUP(JE35,Points_Table_Modified,IF(KG35&gt;=6,8,KG35+2),FALSE),IF(JE35&lt;&gt;"",HLOOKUP(JE35,Points_Table,IF(KG35&gt;=6,8,KG35+2),FALSE),"")),JF35),JF35)</f>
        <v/>
      </c>
      <c r="JH35" s="51" t="str">
        <f>IF(AND($G35="2",JB35&lt;&gt;""),JB35,"")</f>
        <v/>
      </c>
      <c r="JI35" s="52" t="str">
        <f>IF(AND(JB35&lt;&gt;"",$G35="2"),_xlfn.RANK.EQ(JB35,$JH$6:$JH$89),"")</f>
        <v/>
      </c>
      <c r="JJ35" s="52" t="str">
        <f>IF(IF(JI35&lt;&gt;"",IF(MAX(COUNTIF($JI$6:$JI$89,$JI$6:$JI$89))&gt;1,"x",""),"")&lt;&gt;"",JI35+1,"")</f>
        <v/>
      </c>
      <c r="JK35" s="54" t="str">
        <f>IF(JI35&lt;&gt;"",IF($G35="3",IF(JB35&lt;&gt;"",IF(AND(JI35&lt;=10,JB35&gt;=$JH$92),HLOOKUP(JI35,Points_Table_Modified,IF(KG35&gt;=6,8,KG35+2),FALSE),0),""),IF(JB35&lt;&gt;"",IF(AND(JI35&lt;=10,JB35&gt;=$JH$92),HLOOKUP(JI35,Points_Table,IF(KG35&gt;=6,8,KG35+2),FALSE),0),"")),"")</f>
        <v/>
      </c>
      <c r="JL35" s="53" t="str">
        <f>IF(JJ35&lt;&gt;"",AVERAGE(IF(AND($G35="3",JJ35&lt;&gt;""),HLOOKUP(JJ35,Points_Table_Modified,IF(KG35&gt;=6,8,KG35+2),FALSE),IF(JJ35&lt;&gt;"",HLOOKUP(JJ35,Points_Table,IF(KG35&gt;=6,8,KG35+2),FALSE),"")),JK35),JK35)</f>
        <v/>
      </c>
      <c r="JM35" s="51" t="str">
        <f>IF(AND($G35="3",JB35&lt;&gt;""),JB35,"")</f>
        <v/>
      </c>
      <c r="JN35" s="52" t="str">
        <f>IF(AND(JB35&lt;&gt;"",$G35="3"),_xlfn.RANK.EQ(JB35,$JM$6:$JM$89),"")</f>
        <v/>
      </c>
      <c r="JO35" s="52" t="str">
        <f>IF(IF(JN35&lt;&gt;"",IF(MAX(COUNTIF($JN$6:$JN$89,$JN$6:$JN$89))&gt;1,"x",""),"")&lt;&gt;"",JN35+1,"")</f>
        <v/>
      </c>
      <c r="JP35" s="52" t="str">
        <f>IF(JN35&lt;&gt;"",IF($G35="3",IF(JB35&lt;&gt;"",IF(AND(JN35&lt;=20,JB35&gt;=$JM$92),HLOOKUP(JN35,Points_Table_Modified,IF(KG35&gt;=6,8,KG35+2),FALSE),0),""),IF(JB35&lt;&gt;"",IF(AND(JN35&lt;=10,JB35&gt;=$JM$92),HLOOKUP(JN35,Points_Table,IF(KG35&gt;=6,8,KG35+2),FALSE),0),"")),"")</f>
        <v/>
      </c>
      <c r="JQ35" s="53" t="str">
        <f>IF(JO35&lt;&gt;"",AVERAGE(IF(AND($G35="3",JO35&lt;&gt;""),HLOOKUP(JO35,Points_Table_Modified,IF(KG35&gt;=6,8,KG35+2),FALSE),IF(JO35&lt;&gt;"",HLOOKUP(JO35,Points_Table,IF(KG35&gt;=6,8,KG35+2),FALSE),"")),JP35),JP35)</f>
        <v/>
      </c>
      <c r="JR35" s="51" t="str">
        <f>IF(AND($G35="4",JB35&lt;&gt;""),JB35,"")</f>
        <v/>
      </c>
      <c r="JS35" s="52" t="str">
        <f>IF(AND(JB35&lt;&gt;"",G35="4"),_xlfn.RANK.EQ(JB35,$JR$6:$JR$89),"")</f>
        <v/>
      </c>
      <c r="JT35" s="52" t="str">
        <f>IF(IF(JS35&lt;&gt;"",IF(MAX(COUNTIF($JS$6:$JS$89,$JS$6:$JS$89))&gt;1,"x",""),"")&lt;&gt;"",JS35+1,"")</f>
        <v/>
      </c>
      <c r="JU35" s="52" t="str">
        <f>IF(JS35&lt;&gt;"",IF($G35="3",IF(JB35&lt;&gt;"",IF(AND(JS35&lt;=10,JB35&gt;=$JR$92),HLOOKUP(JS35,Points_Table_Modified,IF(KG35&gt;=6,8,KG35+2),FALSE),0),""),IF(JB35&lt;&gt;"",IF(AND(JS35&lt;=10,JB35&gt;=$JR$92),HLOOKUP(JS35,Points_Table,IF(KG35&gt;=6,8,KG35+2),FALSE),0),"")),"")</f>
        <v/>
      </c>
      <c r="JV35" s="53" t="str">
        <f>IF(JT35&lt;&gt;"",AVERAGE(IF(AND($G35="3",JT35&lt;&gt;""),HLOOKUP(JT35,Points_Table_Modified,IF(KG35&gt;=6,8,KG35+2),FALSE),IF(JT35&lt;&gt;"",HLOOKUP(JT35,Points_Table,IF(KG35&gt;=6,8,KG35+2),FALSE),"")),JU35),JU35)</f>
        <v/>
      </c>
      <c r="JW35" s="51" t="str">
        <f>IF(AND($G35="5",JB35&lt;&gt;""),JB35,"")</f>
        <v/>
      </c>
      <c r="JX35" s="52" t="str">
        <f>IF(AND(JB35&lt;&gt;"",$G35="5"),_xlfn.RANK.EQ(JB35,$JW$6:$JW$89),"")</f>
        <v/>
      </c>
      <c r="JY35" s="52" t="str">
        <f>IF(IF(JX35&lt;&gt;"",IF(MAX(COUNTIF($JX$6:$JX$89,$JX$6:$JX$89))&gt;1,"x",""),"")&lt;&gt;"",JX35+1,"")</f>
        <v/>
      </c>
      <c r="JZ35" s="52" t="str">
        <f>IF(JX35&lt;&gt;"",IF($G35="3",IF(JB35&lt;&gt;"",IF(AND(JX35&lt;=10,JB35&gt;=$JW$92),HLOOKUP(JX35,Points_Table_Modified,IF(KG35&gt;=6,8,KG35+2),FALSE),0),""),IF(JB35&lt;&gt;"",IF(AND(JX35&lt;=10,JB35&gt;=$JW$92),HLOOKUP(JX35,Points_Table,IF(KG35&gt;=6,8,KG35+2),FALSE),0),"")),"")</f>
        <v/>
      </c>
      <c r="KA35" s="53" t="str">
        <f>IF(JY35&lt;&gt;"",AVERAGE(IF(AND($G35="3",JY35&lt;&gt;""),HLOOKUP(JY35,Points_Table_Modified,IF(KG35&gt;=6,8,KG35+2),FALSE),IF(JY35&lt;&gt;"",HLOOKUP(JY35,Points_Table,IF(KG35&gt;=6,8,KG35+2),FALSE),"")),JZ35),JZ35)</f>
        <v/>
      </c>
      <c r="KB35" s="51" t="str">
        <f>IF(AND($G35="6",JB35&lt;&gt;""),JB35,"")</f>
        <v/>
      </c>
      <c r="KC35" s="52" t="str">
        <f>IF(AND(JB35&lt;&gt;"",$G35="6"),_xlfn.RANK.EQ(JB35,$KB$6:$KB$89),"")</f>
        <v/>
      </c>
      <c r="KD35" s="52" t="str">
        <f>IF(IF(KC35&lt;&gt;"",IF(MAX(COUNTIF($KC$6:$KC$89,$KC$6:$KC$89))&gt;1,"x",""),"")&lt;&gt;"",KC35+1,"")</f>
        <v/>
      </c>
      <c r="KE35" s="52" t="str">
        <f>IF(KC35&lt;&gt;"",IF($G35="3",IF(JB35&lt;&gt;"",IF(AND(KC35&lt;=10,JB35&gt;=$KB$92),HLOOKUP(KC35,Points_Table_Modified,IF(KG35&gt;=6,8,KG35+2),FALSE),0),""),IF(JB35&lt;&gt;"",IF(AND(KC35&lt;=10,JB35&gt;=$KB$92),HLOOKUP(KC35,Points_Table,IF(KG35&gt;=6,8,KG35+2),FALSE),0),"")),"")</f>
        <v/>
      </c>
      <c r="KF35" s="53" t="str">
        <f>IF(KD35&lt;&gt;"",AVERAGE(IF(AND($G35="3",KD35&lt;&gt;""),HLOOKUP(KD35,Points_Table_Modified,IF(KG35&gt;=6,8,KG35+2),FALSE),IF(KD35&lt;&gt;"",HLOOKUP(KD35,Points_Table,IF(KG35&gt;=6,8,KG35+2),FALSE),"")),KE35),KE35)</f>
        <v/>
      </c>
      <c r="KG35" s="57">
        <f>VLOOKUP($G35,Entries_D_Event,11,FALSE)</f>
        <v>0</v>
      </c>
      <c r="KH35" s="52" t="str">
        <f>CONCATENATE(KC35,JX35,JS35,JN35,JI35,JD35)</f>
        <v/>
      </c>
      <c r="KI35" s="118" t="str">
        <f>IF(KH35&lt;&gt;"",IF(AND($G35="3",JB35&lt;&gt;""),10,IF(JB35&lt;&gt;"",5,"")),"")</f>
        <v/>
      </c>
      <c r="KJ35" s="118">
        <f>_xlfn.NUMBERVALUE(IF(KH35&lt;&gt;"",CONCATENATE(KF35,KA35,JV35,JQ35,JL35,JG35),""))</f>
        <v>0</v>
      </c>
      <c r="KK35" s="56">
        <f>IFERROR(KI35+KJ35,0)</f>
        <v>0</v>
      </c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</row>
    <row r="36" spans="1:358" s="1" customFormat="1" x14ac:dyDescent="0.25">
      <c r="A36" s="35"/>
      <c r="B36" s="45">
        <v>31</v>
      </c>
      <c r="C36" s="46" t="s">
        <v>209</v>
      </c>
      <c r="D36" s="47" t="s">
        <v>210</v>
      </c>
      <c r="E36" s="50">
        <v>100210</v>
      </c>
      <c r="F36" s="109">
        <v>319</v>
      </c>
      <c r="G36" s="49" t="s">
        <v>55</v>
      </c>
      <c r="H36" s="50" t="str">
        <f>VLOOKUP($G36,Class_Description,2)</f>
        <v>Modified</v>
      </c>
      <c r="I36" s="187">
        <f>AS36+CC36+DM36+EW36+GG36+HQ36+JA36+KK36</f>
        <v>10</v>
      </c>
      <c r="J36" s="116"/>
      <c r="K36" s="102" t="str">
        <f>IF(AND(J36&lt;&gt;"",$G36="1"),J36,"")</f>
        <v/>
      </c>
      <c r="L36" s="103" t="str">
        <f>IF(AND(J36&lt;&gt;"",$G36="1"),_xlfn.RANK.EQ(J36,$K$6:$K$89),"")</f>
        <v/>
      </c>
      <c r="M36" s="103" t="str">
        <f>IF(G36="6",IF(IF(L36&lt;&gt;"",IF(MAX(COUNTIF($L$6:$L$89,$L$6:$L$89))&gt;1,"x",""),"")&lt;&gt;"",L36+1,""),IF(K36=0,"",IF(IF(L36&lt;&gt;"",IF(MAX(COUNTIF($L$6:$L$89,$L$6:$L$89))&gt;1,"x",""),"")&lt;&gt;"",L36+1,"")))</f>
        <v/>
      </c>
      <c r="N36" s="103" t="str">
        <f>IF(L36&lt;&gt;"",IF($G36="3",IF(AND(L36&lt;=20,J36&gt;=$K$92),HLOOKUP(L36,Points_Table_Modified,IF(AO36&gt;=6,8,AO36+2),FALSE),0),IF(AND(L36&lt;=10,J36&gt;=$K$92),HLOOKUP(L36,Points_Table,IF(AO36&gt;=6,8,AO36+2),FALSE),0)),"")</f>
        <v/>
      </c>
      <c r="O36" s="103" t="str">
        <f>IF(M36&lt;&gt;"",AVERAGE(IF(AND($G36="3",M36&lt;&gt;""),HLOOKUP(M36,Points_Table_Modified,IF(AO36&gt;=6,8,AO36+2),FALSE),IF(M36&lt;&gt;"",HLOOKUP(M36,Points_Table,IF(AO36&gt;=6,8,AO36+2),FALSE),"")),N36),N36)</f>
        <v/>
      </c>
      <c r="P36" s="102" t="str">
        <f>IF(AND(J36&lt;&gt;"",$G36="2"),J36,"")</f>
        <v/>
      </c>
      <c r="Q36" s="103" t="str">
        <f>IF(AND(J36&lt;&gt;"",$G36="2"),_xlfn.RANK.EQ(J36,$P$6:$P$89),"")</f>
        <v/>
      </c>
      <c r="R36" s="103" t="str">
        <f>IF(G36="6",IF(IF(Q36&lt;&gt;"",IF(MAX(COUNTIF($Q$6:$Q$89,$Q$6:$Q$89))&gt;1,"x",""),"")&lt;&gt;"",Q36+1,""),IF(P36=0,"",IF(IF(Q36&lt;&gt;"",IF(MAX(COUNTIF($Q$6:$Q$89,$Q$6:$Q$89))&gt;1,"x",""),"")&lt;&gt;"",Q36+1,"")))</f>
        <v/>
      </c>
      <c r="S36" s="103" t="str">
        <f>IF(Q36&lt;&gt;"",IF($G36="3",IF(J36&lt;&gt;"",IF(AND(Q36&lt;=10,J36&gt;=$P$92),HLOOKUP(Q36,Points_Table_Modified,IF(AO36&gt;=6,8,AO36+2),FALSE),0),""),IF(J36&lt;&gt;"",IF(AND(Q36&lt;=10,J36&gt;=$P$92),HLOOKUP(Q36,Points_Table,IF(AO36&gt;=6,8,AO36+2),FALSE),0),"")),"")</f>
        <v/>
      </c>
      <c r="T36" s="103" t="str">
        <f>IF(R36&lt;&gt;"",AVERAGE(IF(AND($G36="3",R36&lt;&gt;""),HLOOKUP(R36,Points_Table_Modified,IF(AO36&gt;=6,8,AO36+2),FALSE),IF(R36&lt;&gt;"",HLOOKUP(R36,Points_Table,IF(AO36&gt;=6,8,AO36+2),FALSE),"")),S36),S36)</f>
        <v/>
      </c>
      <c r="U36" s="102" t="str">
        <f>IF(AND(J36&lt;&gt;"",$G36="3"),J36,"")</f>
        <v/>
      </c>
      <c r="V36" s="103" t="str">
        <f>IF(AND(J36&lt;&gt;"",$G36="3"),_xlfn.RANK.EQ(J36,$U$6:$U$89),"")</f>
        <v/>
      </c>
      <c r="W36" s="103" t="str">
        <f>IF(G36="6",IF(IF(V36&lt;&gt;"",IF(MAX(COUNTIF($V$6:$V$89,$V$6:$V$89))&gt;1,"x",""),"")&lt;&gt;"",V36+1,""),IF(U36=0,"",IF(IF(V36&lt;&gt;"",IF(MAX(COUNTIF($V$6:$V$89,$V$6:$V$89))&gt;1,"x",""),"")&lt;&gt;"",V36+1,"")))</f>
        <v/>
      </c>
      <c r="X36" s="103" t="str">
        <f>IF(V36&lt;&gt;"",IF($G36="3",IF(J36&lt;&gt;"",IF(AND(V36&lt;=20,J36&gt;=$U$92),HLOOKUP(V36,Points_Table_Modified,IF(AO36&gt;=6,8,AO36+2),FALSE),0),""),IF(J36&lt;&gt;"",IF(AND(V36&lt;=10,$J36&gt;=$U$92),HLOOKUP(V36,Points_Table,IF(AO36&gt;=6,8,AO36+2),FALSE),0),"")),"")</f>
        <v/>
      </c>
      <c r="Y36" s="103" t="str">
        <f>IF(W36&lt;&gt;"",AVERAGE(IF(AND($G36="3",W36&lt;&gt;""),HLOOKUP(W36,Points_Table_Modified,IF(AO36&gt;=6,8,AO36+2),FALSE),IF(W36&lt;&gt;"",HLOOKUP(W36,Points_Table,IF(AO36&gt;=6,8,AO36+2),FALSE),"")),X36),X36)</f>
        <v/>
      </c>
      <c r="Z36" s="102" t="str">
        <f>IF(AND(J36&lt;&gt;"",$G36="4"),J36,"")</f>
        <v/>
      </c>
      <c r="AA36" s="103" t="str">
        <f>IF(AND($J36&lt;&gt;"",G36="4"),_xlfn.RANK.EQ(J36,$Z$6:$Z$89),"")</f>
        <v/>
      </c>
      <c r="AB36" s="103" t="str">
        <f>IF($G36="6",IF(IF(AA36&lt;&gt;"",IF(MAX(COUNTIF($AA$6:$AA$89,$AA$6:$AA$89))&gt;1,"x",""),"")&lt;&gt;"",AA36+1,""),IF(Z36=0,"",IF(IF(AA36&lt;&gt;"",IF(MAX(COUNTIF($AA$6:$AA$89,$AA$6:$AA$89))&gt;1,"x",""),"")&lt;&gt;"",AA36+1,"")))</f>
        <v/>
      </c>
      <c r="AC36" s="103" t="str">
        <f>IF(AA36&lt;&gt;"",IF($G36="3",IF(J36&lt;&gt;"",IF(AND(AA36&lt;=10,J36&gt;=$Z$92),HLOOKUP(AA36,Points_Table_Modified,IF(AO36&gt;=6,8,AO36+2),FALSE),0),""),IF(J36&lt;&gt;"",IF(AND(AA36&lt;=10,J36&gt;=$Z$92),HLOOKUP(AA36,Points_Table,IF(AO36&gt;=6,8,AO36+2),FALSE),0),"")),"")</f>
        <v/>
      </c>
      <c r="AD36" s="103" t="str">
        <f>IF(AB36&lt;&gt;"",AVERAGE(IF(AND($G36="3",AB36&lt;&gt;""),HLOOKUP(AB36,Points_Table_Modified,IF(AO36&gt;=6,8,AO36+2),FALSE),IF(AB36&lt;&gt;"",HLOOKUP(AB36,Points_Table,IF(AO36&gt;=6,8,AO36+2),FALSE),"")),AC36),AC36)</f>
        <v/>
      </c>
      <c r="AE36" s="102" t="str">
        <f>IF(AND(J36&lt;&gt;"",$G36="5"),J36,"")</f>
        <v/>
      </c>
      <c r="AF36" s="103" t="str">
        <f>IF(AND(J36&lt;&gt;"",$G36="5"),_xlfn.RANK.EQ(J36,$AE$6:$AE$89),"")</f>
        <v/>
      </c>
      <c r="AG36" s="103" t="str">
        <f>IF($G36="6",IF(IF(AF36&lt;&gt;"",IF(MAX(COUNTIF($AF$6:$AF$89,$AF$6:$AF$89))&gt;1,"x",""),"")&lt;&gt;"",AF36+1,""),IF(AE36=0,"",IF(IF(AF36&lt;&gt;"",IF(MAX(COUNTIF($AF$6:$AF$89,$AF$6:$AF$89))&gt;1,"x",""),"")&lt;&gt;"",AF36+1,"")))</f>
        <v/>
      </c>
      <c r="AH36" s="103" t="str">
        <f>IF(AF36&lt;&gt;"",IF($G36="3",IF(J36&lt;&gt;"",IF(AND(AF36&lt;=10,J36&gt;=$AE$92),HLOOKUP(AF36,Points_Table_Modified,IF(AO36&gt;=6,8,AO36+2),FALSE),0),""),IF(J36&lt;&gt;"",IF(AND(AF36&lt;=10,J36&gt;=$AE$92),HLOOKUP(AF36,Points_Table,IF(AO36&gt;=6,8,AO36+2),FALSE),0),"")),"")</f>
        <v/>
      </c>
      <c r="AI36" s="103" t="str">
        <f>IF(AG36&lt;&gt;"",AVERAGE(IF(AND($G36="3",AG36&lt;&gt;""),HLOOKUP(AG36,Points_Table_Modified,IF(AO36&gt;=6,8,AO36+2),FALSE),IF(AG36&lt;&gt;"",HLOOKUP(AG36,Points_Table,IF(AO36&gt;=6,8,AO36+2),FALSE),"")),AH36),AH36)</f>
        <v/>
      </c>
      <c r="AJ36" s="102" t="str">
        <f>IF(AND(J36&lt;&gt;"",$G36="6"),J36,"")</f>
        <v/>
      </c>
      <c r="AK36" s="103" t="str">
        <f>IF(AND(J36&lt;&gt;"",$G36="6"),_xlfn.RANK.EQ(J36,$AJ$6:$AJ$89),"")</f>
        <v/>
      </c>
      <c r="AL36" s="103" t="str">
        <f>IF(G36="6",IF(IF(AK36&lt;&gt;"",IF(MAX(COUNTIF($AK$6:$AK$89,$AK$6:$AK$89))&gt;1,"x",""),"")&lt;&gt;"",AK36+1,""),IF(AJ36=0,"",IF(IF(AK36&lt;&gt;"",IF(MAX(COUNTIF($AK$6:$AK$89,$AK$6:$AK$89))&gt;1,"x",""),"")&lt;&gt;"",AK36+1,"")))</f>
        <v/>
      </c>
      <c r="AM36" s="103" t="str">
        <f>IF(AK36&lt;&gt;"",IF($G36="3",IF(J36&lt;&gt;"",IF(AND(AK36&lt;=10,J36&gt;=$AJ$92),HLOOKUP(AK36,Points_Table_Modified,IF(AO36&gt;=6,8,AO36+2),FALSE),0),""),IF(J36&lt;&gt;"",IF(AND(AK36&lt;=10,J36&gt;=$AJ$92),HLOOKUP(AK36,Points_Table,IF(AO36&gt;=6,8,AO36+2),FALSE),0),"")),"")</f>
        <v/>
      </c>
      <c r="AN36" s="136" t="str">
        <f>IF(AL36&lt;&gt;"",AVERAGE(IF(AND($G36="3",AL36&lt;&gt;""),HLOOKUP(AL36,Points_Table_Modified,IF(AO36&gt;=6,8,AO36+2),FALSE),IF(AL36&lt;&gt;"",HLOOKUP(AL36,Points_Table,IF(AO36&gt;=6,8,AO36+2),FALSE),"")),AM36),AM36)</f>
        <v/>
      </c>
      <c r="AO36" s="55">
        <f>VLOOKUP($G36,Entries_D_Event,4,FALSE)</f>
        <v>10</v>
      </c>
      <c r="AP36" s="52" t="str">
        <f>CONCATENATE(AK36,AF36,AA36,V36,Q36,L36)</f>
        <v/>
      </c>
      <c r="AQ36" s="118" t="str">
        <f>IF(AP36&lt;&gt;"",IF(AND($G36="3",J36&lt;&gt;""),10,IF(J36&lt;&gt;"",5,"")),"")</f>
        <v/>
      </c>
      <c r="AR36" s="118">
        <f>_xlfn.NUMBERVALUE(IF(AP36&lt;&gt;"",CONCATENATE(AN36,AI36,AD36,Y36,T36,O36),""))</f>
        <v>0</v>
      </c>
      <c r="AS36" s="56">
        <f>IFERROR(AQ36+AR36,0)</f>
        <v>0</v>
      </c>
      <c r="AT36" s="90"/>
      <c r="AU36" s="54" t="str">
        <f>IF(AND(AT36&lt;&gt;"",$G36="1"),AT36,"")</f>
        <v/>
      </c>
      <c r="AV36" s="52" t="str">
        <f>IF(AND(AT36&lt;&gt;"",$G36="1"),_xlfn.RANK.EQ(AT36,$AU$6:$AU$89),"")</f>
        <v/>
      </c>
      <c r="AW36" s="52" t="str">
        <f>IF(IF(AV36&lt;&gt;"",IF(MAX(COUNTIF($AV$6:$AV$89,$AV$6:$AV$89))&gt;1,"x",""),"")&lt;&gt;"",AV36+1,"")</f>
        <v/>
      </c>
      <c r="AX36" s="52" t="str">
        <f>IF(AV36&lt;&gt;"",IF($G36="3",IF(AT36&lt;&gt;"",IF(AND(AV36&lt;=10,AT36&gt;=$AU$92),HLOOKUP(AV36,Points_Table_Modified,IF(BY36&gt;=6,8,BY36+2),FALSE),0),""),IF(AT36&lt;&gt;"",IF(AND(AV36&lt;=10,AT36&gt;=$AU$92),HLOOKUP(AV36,Points_Table,IF(BY36&gt;=6,8,BY36+2),FALSE),0),"")),"")</f>
        <v/>
      </c>
      <c r="AY36" s="53" t="str">
        <f>IF(AW36&lt;&gt;"",AVERAGE(IF(AND($G36="3",AW36&lt;&gt;""),HLOOKUP(AW36,Points_Table_Modified,IF(BY36&gt;=6,8,BY36+2),FALSE),IF(AW36&lt;&gt;"",HLOOKUP(AW36,Points_Table,IF(BY36&gt;=6,8,BY36+2),FALSE),"")),AX36),AX36)</f>
        <v/>
      </c>
      <c r="AZ36" s="51" t="str">
        <f>IF(AND($G36="2",AT36&lt;&gt;""),AT36,"")</f>
        <v/>
      </c>
      <c r="BA36" s="52" t="str">
        <f>IF(AND(AT36&lt;&gt;"",$G36="2"),_xlfn.RANK.EQ(AT36,$AZ$6:$AZ$89),"")</f>
        <v/>
      </c>
      <c r="BB36" s="52" t="str">
        <f>IF(IF(BA36&lt;&gt;"",IF(MAX(COUNTIF($BA$6:$BA$89,$BA$6:$BA$89))&gt;1,"x",""),"")&lt;&gt;"",BA36+1,"")</f>
        <v/>
      </c>
      <c r="BC36" s="54" t="str">
        <f>IF(BA36&lt;&gt;"",IF($G36="3",IF(AT36&lt;&gt;"",IF(AND(BA36&lt;=10,AT36&gt;=$AZ$92),HLOOKUP(BA36,Points_Table_Modified,IF(BY36&gt;=6,8,BY36+2),FALSE),0),""),IF(AT36&lt;&gt;"",IF(AND(BA36&lt;=10,AT36&gt;=$AZ$92),HLOOKUP(BA36,Points_Table,IF(BY36&gt;=6,8,BY36+2),FALSE),0),"")),"")</f>
        <v/>
      </c>
      <c r="BD36" s="53" t="str">
        <f>IF(BB36&lt;&gt;"",AVERAGE(IF(AND($G36="3",BB36&lt;&gt;""),HLOOKUP(BB36,Points_Table_Modified,IF(BY36&gt;=6,8,BY36+2),FALSE),IF(BB36&lt;&gt;"",HLOOKUP(BB36,Points_Table,IF(BY36&gt;=6,8,BY36+2),FALSE),"")),BC36),BC36)</f>
        <v/>
      </c>
      <c r="BE36" s="51" t="str">
        <f>IF(AND($G36="3",AT36&lt;&gt;""),AT36,"")</f>
        <v/>
      </c>
      <c r="BF36" s="52" t="str">
        <f>IF(AND(AT36&lt;&gt;"",$G36="3"),_xlfn.RANK.EQ(AT36,$BE$6:$BE$89),"")</f>
        <v/>
      </c>
      <c r="BG36" s="52" t="str">
        <f>IF(IF(BF36&lt;&gt;"",IF(MAX(COUNTIF($BF$6:$BF$89,$BF$6:$BF$89))&gt;1,"x",""),"")&lt;&gt;"",BF36+1,"")</f>
        <v/>
      </c>
      <c r="BH36" s="52" t="str">
        <f>IF(BF36&lt;&gt;"",IF($G36="3",IF(AT36&lt;&gt;"",IF(AND(BF36&lt;=20,AT36&gt;=$BE$92),HLOOKUP(BF36,Points_Table_Modified,IF(BY36&gt;=6,8,BY36+2),FALSE),0),""),IF(AT36&lt;&gt;"",IF(AND(BF36&lt;=10,AT36&gt;=$BE$92),HLOOKUP(BF36,Points_Table,IF(BY36&gt;=6,8,BY36+2),FALSE),0),"")),"")</f>
        <v/>
      </c>
      <c r="BI36" s="53" t="str">
        <f>IF(BG36&lt;&gt;"",AVERAGE(IF(AND($G36="3",BG36&lt;&gt;""),HLOOKUP(BG36,Points_Table_Modified,IF(BY36&gt;=6,8,BY36+2),FALSE),IF(BG36&lt;&gt;"",HLOOKUP(BG36,Points_Table,IF(BY36&gt;=6,8,BY36+2),FALSE),"")),BH36),BH36)</f>
        <v/>
      </c>
      <c r="BJ36" s="51" t="str">
        <f>IF(AND($G36="4",AT36&lt;&gt;""),AT36,"")</f>
        <v/>
      </c>
      <c r="BK36" s="52" t="str">
        <f>IF(AND(AT36&lt;&gt;"",G36="4"),_xlfn.RANK.EQ(AT36,$BJ$6:$BJ$89),"")</f>
        <v/>
      </c>
      <c r="BL36" s="52" t="str">
        <f>IF(IF(BK36&lt;&gt;"",IF(MAX(COUNTIF($BK$6:$BK$89,$BK$6:$BK$89))&gt;1,"x",""),"")&lt;&gt;"",BK36+1,"")</f>
        <v/>
      </c>
      <c r="BM36" s="52" t="str">
        <f>IF(BK36&lt;&gt;"",IF($G36="3",IF(AT36&lt;&gt;"",IF(AND(BK36&lt;=10,AT36&gt;=$BJ$92),HLOOKUP(BK36,Points_Table_Modified,IF(BY36&gt;=6,8,BY36+2),FALSE),0),""),IF(AT36&lt;&gt;"",IF(AND(BK36&lt;=10,AT36&gt;=$BJ$92),HLOOKUP(BK36,Points_Table,IF(BY36&gt;=6,8,BY36+2),FALSE),0),"")),"")</f>
        <v/>
      </c>
      <c r="BN36" s="53" t="str">
        <f>IF(BL36&lt;&gt;"",AVERAGE(IF(AND($G36="3",BL36&lt;&gt;""),HLOOKUP(BL36,Points_Table_Modified,IF(BY36&gt;=6,8,BY36+2),FALSE),IF(BL36&lt;&gt;"",HLOOKUP(BL36,Points_Table,IF(BY36&gt;=6,8,BY36+2),FALSE),"")),BM36),BM36)</f>
        <v/>
      </c>
      <c r="BO36" s="51" t="str">
        <f>IF(AND($G36="5",AT36&lt;&gt;""),AT36,"")</f>
        <v/>
      </c>
      <c r="BP36" s="52" t="str">
        <f>IF(AND(AT36&lt;&gt;"",$G36="5"),_xlfn.RANK.EQ(AT36,$BO$6:$BO$89),"")</f>
        <v/>
      </c>
      <c r="BQ36" s="52" t="str">
        <f>IF(IF(BP36&lt;&gt;"",IF(MAX(COUNTIF($BP$6:$BP$89,$BP$6:$BP$89))&gt;1,"x",""),"")&lt;&gt;"",BP36+1,"")</f>
        <v/>
      </c>
      <c r="BR36" s="52" t="str">
        <f>IF(BP36&lt;&gt;"",IF($G36="3",IF(AT36&lt;&gt;"",IF(AND(BP36&lt;=10,AT36&gt;=$BO$92),HLOOKUP(BP36,Points_Table_Modified,IF(BY36&gt;=6,8,BY36+2),FALSE),0),""),IF(AT36&lt;&gt;"",IF(AND(BP36&lt;=10,AT36&gt;=$BO$92),HLOOKUP(BP36,Points_Table,IF(BY36&gt;=6,8,BY36+2),FALSE),0),"")),"")</f>
        <v/>
      </c>
      <c r="BS36" s="53" t="str">
        <f>IF(BQ36&lt;&gt;"",AVERAGE(IF(AND($G36="3",BQ36&lt;&gt;""),HLOOKUP(BQ36,Points_Table_Modified,IF(BY36&gt;=6,8,BY36+2),FALSE),IF(BQ36&lt;&gt;"",HLOOKUP(BQ36,Points_Table,IF(BY36&gt;=6,8,BY36+2),FALSE),"")),BR36),BR36)</f>
        <v/>
      </c>
      <c r="BT36" s="51" t="str">
        <f>IF(AND($G36="6",AT36&lt;&gt;""),AT36,"")</f>
        <v/>
      </c>
      <c r="BU36" s="52" t="str">
        <f>IF(AND(AT36&lt;&gt;"",$G36="6"),_xlfn.RANK.EQ(AT36,$BT$6:$BT$89),"")</f>
        <v/>
      </c>
      <c r="BV36" s="52" t="str">
        <f>IF(IF(BU36&lt;&gt;"",IF(MAX(COUNTIF($BU$6:$BU$89,$BU$6:$BU$89))&gt;1,"x",""),"")&lt;&gt;"",BU36+1,"")</f>
        <v/>
      </c>
      <c r="BW36" s="52" t="str">
        <f>IF(BU36&lt;&gt;"",IF($G36="3",IF(AT36&lt;&gt;"",IF(AND(BU36&lt;=10,AT36&gt;=$BT$92),HLOOKUP(BU36,Points_Table_Modified,IF(BY36&gt;=6,8,BY36+2),FALSE),0),""),IF(AT36&lt;&gt;"",IF(AND(BU36&lt;=10,AT36&gt;=$BT$92),HLOOKUP(BU36,Points_Table,IF(BY36&gt;=6,8,BY36+2),FALSE),0),"")),"")</f>
        <v/>
      </c>
      <c r="BX36" s="53" t="str">
        <f>IF(BV36&lt;&gt;"",AVERAGE(IF(AND($G36="3",BV36&lt;&gt;""),HLOOKUP(BV36,Points_Table_Modified,IF(BY36&gt;=6,8,BY36+2),FALSE),IF(BV36&lt;&gt;"",HLOOKUP(BV36,Points_Table,IF(BY36&gt;=6,8,BY36+2),FALSE),"")),BW36),BW36)</f>
        <v/>
      </c>
      <c r="BY36" s="55">
        <f>VLOOKUP($G36,Entries_D_Event,5,FALSE)</f>
        <v>12</v>
      </c>
      <c r="BZ36" s="52" t="str">
        <f>CONCATENATE(BU36,BP36,BK36,BF36,BA36,AV36)</f>
        <v/>
      </c>
      <c r="CA36" s="118" t="str">
        <f>IF(BZ36&lt;&gt;"",IF(AND($G36="3",AT36&lt;&gt;""),10,IF(AT36&lt;&gt;"",5,"")),"")</f>
        <v/>
      </c>
      <c r="CB36" s="118">
        <f>_xlfn.NUMBERVALUE(IF(BZ36&lt;&gt;"",CONCATENATE(BX36,BS36,BN36,BI36,BD36,AY36),""))</f>
        <v>0</v>
      </c>
      <c r="CC36" s="56">
        <f>IFERROR(CA36+CB36,0)</f>
        <v>0</v>
      </c>
      <c r="CD36" s="90">
        <v>24</v>
      </c>
      <c r="CE36" s="54" t="str">
        <f>IF(AND($G36="1",CD36&lt;&gt;""),CD36,"")</f>
        <v/>
      </c>
      <c r="CF36" s="52" t="str">
        <f>IF(AND(CD36&lt;&gt;"",$G36="1"),_xlfn.RANK.EQ(CD36,$CE$6:$CE$89),"")</f>
        <v/>
      </c>
      <c r="CG36" s="52" t="str">
        <f>IF(IF(CF36&lt;&gt;"",IF(MAX(COUNTIF($CF$6:$CF$89,$CF$6:$CF$89))&gt;1,"x",""),"")&lt;&gt;"",CF36+1,"")</f>
        <v/>
      </c>
      <c r="CH36" s="52" t="str">
        <f>IF(CF36&lt;&gt;"",IF($G36="3",IF(CD36&lt;&gt;"",IF(AND(CF36&lt;=10,CD36&gt;=$CE$92),HLOOKUP(CF36,Points_Table_Modified,IF(DI36&gt;=6,8,DI36+2),FALSE),0),""),IF(CD36&lt;&gt;"",IF(AND(CF36&lt;=10,CD36&gt;=$CE$92),HLOOKUP(CF36,Points_Table,IF(DI36&gt;=6,8,DI36+2),FALSE),0),"")),"")</f>
        <v/>
      </c>
      <c r="CI36" s="53" t="str">
        <f>IF(CG36&lt;&gt;"",AVERAGE(IF(AND($G36="3",CG36&lt;&gt;""),HLOOKUP(CG36,Points_Table_Modified,IF(DI36&gt;=6,8,DI36+2),FALSE),IF(CG36&lt;&gt;"",HLOOKUP(CG36,Points_Table,IF(DI36&gt;=6,8,DI36+2),FALSE),"")),CH36),CH36)</f>
        <v/>
      </c>
      <c r="CJ36" s="51" t="str">
        <f>IF(AND($G36="2",CD36&lt;&gt;""),CD36,"")</f>
        <v/>
      </c>
      <c r="CK36" s="52" t="str">
        <f>IF(AND(CD36&lt;&gt;"",$G36="2"),_xlfn.RANK.EQ(CD36,$CJ$6:$CJ$89),"")</f>
        <v/>
      </c>
      <c r="CL36" s="52" t="str">
        <f>IF(IF(CK36&lt;&gt;"",IF(MAX(COUNTIF($CK$6:$CK$89,$CK$6:$CK$89))&gt;1,"x",""),"")&lt;&gt;"",CK36+1,"")</f>
        <v/>
      </c>
      <c r="CM36" s="54" t="str">
        <f>IF(CK36&lt;&gt;"",IF($G36="3",IF(CD36&lt;&gt;"",IF(AND(CK36&lt;=10,CD36&gt;=$CJ$92),HLOOKUP(CK36,Points_Table_Modified,IF(DI36&gt;=6,8,DI36+2),FALSE),0),""),IF(CD36&lt;&gt;"",IF(AND(CK36&lt;=10,CD36&gt;=$CJ$92),HLOOKUP(CK36,Points_Table,IF(DI36&gt;=6,8,DI36+2),FALSE),0),"")),"")</f>
        <v/>
      </c>
      <c r="CN36" s="53" t="str">
        <f>IF(CL36&lt;&gt;"",AVERAGE(IF(AND($G36="3",CL36&lt;&gt;""),HLOOKUP(CL36,Points_Table_Modified,IF(DI36&gt;=6,8,DI36+2),FALSE),IF(CL36&lt;&gt;"",HLOOKUP(CL36,Points_Table,IF(DI36&gt;=6,8,DI36+2),FALSE),"")),CM36),CM36)</f>
        <v/>
      </c>
      <c r="CO36" s="51">
        <f>IF(AND($G36="3",CD36&lt;&gt;""),CD36,"")</f>
        <v>24</v>
      </c>
      <c r="CP36" s="52">
        <f>IF(AND(CD36&lt;&gt;"",$G36="3"),_xlfn.RANK.EQ(CD36,$CO$6:$CO$89),"")</f>
        <v>11</v>
      </c>
      <c r="CQ36" s="52" t="str">
        <f>IF(IF(CP36&lt;&gt;"",IF(MAX(COUNTIF($CP36:$CP$89,$CP$6:$CP$89))&gt;1,"x",""),"")&lt;&gt;"",CP36+1,"")</f>
        <v/>
      </c>
      <c r="CR36" s="52">
        <f>IF(CP36&lt;&gt;"",IF($G36="3",IF(CD36&lt;&gt;"",IF(AND(CP36&lt;=20,CD36&gt;=$CO$92),HLOOKUP(CP36,Points_Table_Modified,IF(DI36&gt;=6,8,DI36+2),FALSE),0),""),IF(CD36&lt;&gt;"",IF(AND(CP36&lt;=10,CD36&gt;=$CO$92),HLOOKUP(CP36,Points_Table,IF(DI36&gt;=6,8,DI36+2),FALSE),0),"")),"")</f>
        <v>0</v>
      </c>
      <c r="CS36" s="53">
        <f>IF(CQ36&lt;&gt;"",AVERAGE(IF(AND($G36="3",CQ36&lt;&gt;""),HLOOKUP(CQ36,Points_Table_Modified,IF(DI36&gt;=6,8,DI36+2),FALSE),IF(CQ36&lt;&gt;"",HLOOKUP(CQ36,Points_Table,IF(DI36&gt;=6,8,DI36+2),FALSE),"")),CR36),CR36)</f>
        <v>0</v>
      </c>
      <c r="CT36" s="51" t="str">
        <f>IF(AND($G36="4",CD36&lt;&gt;""),CD36,"")</f>
        <v/>
      </c>
      <c r="CU36" s="52" t="str">
        <f>IF(AND(CD36&lt;&gt;"",G36="4"),_xlfn.RANK.EQ(CD36,$CT$6:$CT$89),"")</f>
        <v/>
      </c>
      <c r="CV36" s="52" t="str">
        <f>IF(IF(CU36&lt;&gt;"",IF(MAX(COUNTIF($CU$6:$CU$89,$CU$6:$CU$89))&gt;1,"x",""),"")&lt;&gt;"",CU36+1,"")</f>
        <v/>
      </c>
      <c r="CW36" s="52" t="str">
        <f>IF(CU36&lt;&gt;"",IF($G36="3",IF(CD36&lt;&gt;"",IF(AND(CU36&lt;=10,CD36&gt;=$CT$92),HLOOKUP(CU36,Points_Table_Modified,IF(DI36&gt;=6,8,DI36+2),FALSE),0),""),IF(CD36&lt;&gt;"",IF(AND(CU36&lt;=10,CD36&gt;=$CT$92),HLOOKUP(CU36,Points_Table,IF(DI36&gt;=6,8,DI36+2),FALSE),0),"")),"")</f>
        <v/>
      </c>
      <c r="CX36" s="53" t="str">
        <f>IF(CV36&lt;&gt;"",AVERAGE(IF(AND($G36="3",CV36&lt;&gt;""),HLOOKUP(CV36,Points_Table_Modified,IF(DI36&gt;=6,8,DI36+2),FALSE),IF(CV36&lt;&gt;"",HLOOKUP(CV36,Points_Table,IF(DI36&gt;=6,8,DI36+2),FALSE),"")),CW36),CW36)</f>
        <v/>
      </c>
      <c r="CY36" s="51" t="str">
        <f>IF(AND($G36="5",CD36&lt;&gt;""),CD36,"")</f>
        <v/>
      </c>
      <c r="CZ36" s="52" t="str">
        <f>IF(AND(CD36&lt;&gt;"",$G36="5"),_xlfn.RANK.EQ(CD36,$CY$6:$CY$89),"")</f>
        <v/>
      </c>
      <c r="DA36" s="52" t="str">
        <f>IF(IF(CZ36&lt;&gt;"",IF(MAX(COUNTIF($CZ$6:$CZ$89,$CZ$6:$CZ$89))&gt;1,"x",""),"")&lt;&gt;"",CZ36+1,"")</f>
        <v/>
      </c>
      <c r="DB36" s="52" t="str">
        <f>IF(CZ36&lt;&gt;"",IF($G36="3",IF(CD36&lt;&gt;"",IF(AND(CZ36&lt;=10,CD36&gt;=$CY$92),HLOOKUP(CZ36,Points_Table_Modified,IF(DI36&gt;=6,8,DI36+2),FALSE),0),""),IF(CD36&lt;&gt;"",IF(AND(CZ36&lt;=10,CD36&gt;=$CY$92),HLOOKUP(CZ36,Points_Table,IF(DI36&gt;=6,8,DI36+2),FALSE),0),"")),"")</f>
        <v/>
      </c>
      <c r="DC36" s="53" t="str">
        <f>IF(DA36&lt;&gt;"",AVERAGE(IF(AND($G36="3",DA36&lt;&gt;""),HLOOKUP(DA36,Points_Table_Modified,IF(DI36&gt;=6,8,DI36+2),FALSE),IF(DA36&lt;&gt;"",HLOOKUP(DA36,Points_Table,IF(DI36&gt;=6,8,DI36+2),FALSE),"")),DB36),DB36)</f>
        <v/>
      </c>
      <c r="DD36" s="51" t="str">
        <f>IF(AND($G36="6",CD36&lt;&gt;""),CD36,"")</f>
        <v/>
      </c>
      <c r="DE36" s="52" t="str">
        <f>IF(AND(CD36&lt;&gt;"",$G36="6"),_xlfn.RANK.EQ(CD36,$DD$6:$DD$89),"")</f>
        <v/>
      </c>
      <c r="DF36" s="52" t="str">
        <f>IF(IF(DE36&lt;&gt;"",IF(MAX(COUNTIF($DE$6:$DE$89,$DE$6:$DE$89))&gt;1,"x",""),"")&lt;&gt;"",DE36+1,"")</f>
        <v/>
      </c>
      <c r="DG36" s="52" t="str">
        <f>IF(DE36&lt;&gt;"",IF($G36="3",IF(CD36&lt;&gt;"",IF(AND(DE36&lt;=10,CD36&gt;=$DD$92),HLOOKUP(DE36,Points_Table_Modified,IF(DI36&gt;=6,8,DI36+2),FALSE),0),""),IF(CD36&lt;&gt;"",IF(AND(DE36&lt;=10,CD36&gt;=$DD$92),HLOOKUP(DE36,Points_Table,IF(DI36&gt;=6,8,DI36+2),FALSE),0),"")),"")</f>
        <v/>
      </c>
      <c r="DH36" s="53" t="str">
        <f>IF(DF36&lt;&gt;"",AVERAGE(IF(AND($G36="3",DF36&lt;&gt;""),HLOOKUP(DF36,Points_Table_Modified,IF(DI36&gt;=6,8,DI36+2),FALSE),IF(DF36&lt;&gt;"",HLOOKUP(DF36,Points_Table,IF(DI36&gt;=6,8,DI36+2),FALSE),"")),DG36),DG36)</f>
        <v/>
      </c>
      <c r="DI36" s="55">
        <f>VLOOKUP($G36,Entries_D_Event,6,FALSE)</f>
        <v>12</v>
      </c>
      <c r="DJ36" s="52" t="str">
        <f>CONCATENATE(DE36,CZ36,CU36,CP36,CK36,CF36)</f>
        <v>11</v>
      </c>
      <c r="DK36" s="52">
        <f>IF(DJ36&lt;&gt;"",IF(AND($G36="3",CD36&lt;&gt;""),10,IF(CD36&lt;&gt;"",5,"")),"")</f>
        <v>10</v>
      </c>
      <c r="DL36" s="156">
        <f>_xlfn.NUMBERVALUE(IF(DJ36&lt;&gt;"",CONCATENATE(DH36,DC36,CX36,CS36,CN36,CI36),""))</f>
        <v>0</v>
      </c>
      <c r="DM36" s="56">
        <f>IFERROR(DK36+DL36,0)</f>
        <v>10</v>
      </c>
      <c r="DN36" s="90"/>
      <c r="DO36" s="52" t="str">
        <f>IF(AND($G36="1",DN36&lt;&gt;""),DN36,"")</f>
        <v/>
      </c>
      <c r="DP36" s="52" t="str">
        <f>IF(AND(DN36&lt;&gt;"",$G36="1"),_xlfn.RANK.EQ(DN36,$DO$6:$DO$89),"")</f>
        <v/>
      </c>
      <c r="DQ36" s="52" t="str">
        <f>IF(IF(DP36&lt;&gt;"",IF(MAX(COUNTIF($DP$6:$DP$89,$DP$6:$DP$89))&gt;1,"x",""),"")&lt;&gt;"",DP36+1,"")</f>
        <v/>
      </c>
      <c r="DR36" s="52" t="str">
        <f>IF(DP36&lt;&gt;"",IF($G36="3",IF(DN36&lt;&gt;"",IF(AND(DP36&lt;=10,DN36&gt;=$DO$92),HLOOKUP(DP36,Points_Table_Modified,IF(ES36&gt;=6,8,ES36+2),FALSE),0),""),IF(DN36&lt;&gt;"",IF(AND(DP36&lt;=10,DN36&gt;=$DO$92),HLOOKUP(DP36,Points_Table,IF(ES36&gt;=6,8,ES36+2),FALSE),0),"")),"")</f>
        <v/>
      </c>
      <c r="DS36" s="53" t="str">
        <f>IF(DQ36&lt;&gt;"",AVERAGE(IF(AND($G36="3",DQ36&lt;&gt;""),HLOOKUP(DQ36,Points_Table_Modified,IF(ES36&gt;=6,8,ES36+2),FALSE),IF(DQ36&lt;&gt;"",HLOOKUP(DQ36,Points_Table,IF(ES36&gt;=6,8,ES36+2),FALSE),"")),DR36),DR36)</f>
        <v/>
      </c>
      <c r="DT36" s="51" t="str">
        <f>IF(AND($G36="2",DN36&lt;&gt;""),DN36,"")</f>
        <v/>
      </c>
      <c r="DU36" s="52" t="str">
        <f>IF(AND(DN36&lt;&gt;"",$G36="2"),_xlfn.RANK.EQ(DN36,$DT$6:$DT$89),"")</f>
        <v/>
      </c>
      <c r="DV36" s="52" t="str">
        <f>IF(IF(DU36&lt;&gt;"",IF(MAX(COUNTIF($DU$6:$DU$89,$DU$6:$DU$89))&gt;1,"x",""),"")&lt;&gt;"",DU36+1,"")</f>
        <v/>
      </c>
      <c r="DW36" s="54" t="str">
        <f>IF(DU36&lt;&gt;"",IF($G36="3",IF(DN36&lt;&gt;"",IF(AND(DU36&lt;=10,DN36&gt;=$DT$92),HLOOKUP(DU36,Points_Table_Modified,IF(ES36&gt;=6,8,ES36+2),FALSE),0),""),IF(DN36&lt;&gt;"",IF(AND(DU36&lt;=10,DN36&gt;=$DT$92),HLOOKUP(DU36,Points_Table,IF(ES36&gt;=6,8,ES36+2),FALSE),0),"")),"")</f>
        <v/>
      </c>
      <c r="DX36" s="53" t="str">
        <f>IF(DV36&lt;&gt;"",AVERAGE(IF(AND($G36="3",DV36&lt;&gt;""),HLOOKUP(DV36,Points_Table_Modified,IF(ES36&gt;=6,8,ES36+2),FALSE),IF(DV36&lt;&gt;"",HLOOKUP(DV36,Points_Table,IF(ES36&gt;=6,8,ES36+2),FALSE),"")),DW36),DW36)</f>
        <v/>
      </c>
      <c r="DY36" s="51" t="str">
        <f>IF(AND($G36="3",DN36&lt;&gt;""),DN36,"")</f>
        <v/>
      </c>
      <c r="DZ36" s="52" t="str">
        <f>IF(AND(DN36&lt;&gt;"",$G36="3"),_xlfn.RANK.EQ(DN36,$DY$6:$DY$89),"")</f>
        <v/>
      </c>
      <c r="EA36" s="52" t="str">
        <f>IF(IF(DZ36&lt;&gt;"",IF(MAX(COUNTIF($DZ$6:$DZ$89,$DZ$6:$DZ$89))&gt;1,"x",""),"")&lt;&gt;"",DZ36+1,"")</f>
        <v/>
      </c>
      <c r="EB36" s="52" t="str">
        <f>IF(DZ36&lt;&gt;"",IF($G36="3",IF(DN36&lt;&gt;"",IF(AND(DZ36&lt;=20,DN36&gt;=$DY$92),HLOOKUP(DZ36,Points_Table_Modified,IF(ES36&gt;=6,8,ES36+2),FALSE),0),""),IF(DN36&lt;&gt;"",IF(AND(DZ36&lt;=10,DN36&gt;=$DY$92),HLOOKUP(DZ36,Points_Table,IF(ES36&gt;=6,8,ES36+2),FALSE),0),"")),"")</f>
        <v/>
      </c>
      <c r="EC36" s="53" t="str">
        <f>IF(EA36&lt;&gt;"",AVERAGE(IF(AND($G36="3",EA36&lt;&gt;""),HLOOKUP(EA36,Points_Table_Modified,IF(ES36&gt;=6,8,ES36+2),FALSE),IF(EA36&lt;&gt;"",HLOOKUP(EA36,Points_Table,IF(ES36&gt;=6,8,ES36+2),FALSE),"")),EB36),EB36)</f>
        <v/>
      </c>
      <c r="ED36" s="51" t="str">
        <f>IF(AND($G36="4",DN36&lt;&gt;""),DN36,"")</f>
        <v/>
      </c>
      <c r="EE36" s="52" t="str">
        <f>IF(AND(DN36&lt;&gt;"",G36="4"),_xlfn.RANK.EQ(DN36,$ED$6:$ED$89),"")</f>
        <v/>
      </c>
      <c r="EF36" s="52" t="str">
        <f>IF(IF(EE36&lt;&gt;"",IF(MAX(COUNTIF($EE$6:$EE$89,$EE$6:$EE$89))&gt;1,"x",""),"")&lt;&gt;"",EE36+1,"")</f>
        <v/>
      </c>
      <c r="EG36" s="52" t="str">
        <f>IF(EE36&lt;&gt;"",IF($G36="3",IF(DN36&lt;&gt;"",IF(AND(EE36&lt;=10,DN36&gt;=$ED$92),HLOOKUP(EE36,Points_Table_Modified,IF(ES36&gt;=6,8,ES36+2),FALSE),0),""),IF(DN36&lt;&gt;"",IF(AND(EE36&lt;=10,DN36&gt;=$ED$92),HLOOKUP(EE36,Points_Table,IF(ES36&gt;=6,8,ES36+2),FALSE),0),"")),"")</f>
        <v/>
      </c>
      <c r="EH36" s="53" t="str">
        <f>IF(EF36&lt;&gt;"",AVERAGE(IF(AND($G36="3",EF36&lt;&gt;""),HLOOKUP(EF36,Points_Table_Modified,IF(ES36&gt;=6,8,ES36+2),FALSE),IF(EF36&lt;&gt;"",HLOOKUP(EF36,Points_Table,IF(ES36&gt;=6,8,ES36+2),FALSE),"")),EG36),EG36)</f>
        <v/>
      </c>
      <c r="EI36" s="51" t="str">
        <f>IF(AND($G36="5",DN36&lt;&gt;""),DN36,"")</f>
        <v/>
      </c>
      <c r="EJ36" s="52" t="str">
        <f>IF(AND(DN36&lt;&gt;"",$G36="5"),_xlfn.RANK.EQ(DN36,$EI$6:$EI$89),"")</f>
        <v/>
      </c>
      <c r="EK36" s="52" t="str">
        <f>IF(IF(EJ36&lt;&gt;"",IF(MAX(COUNTIF($EJ$6:$EJ$89,$EJ$6:$EJ$89))&gt;1,"x",""),"")&lt;&gt;"",EJ36+1,"")</f>
        <v/>
      </c>
      <c r="EL36" s="52" t="str">
        <f>IF(EJ36&lt;&gt;"",IF($G36="3",IF(DN36&lt;&gt;"",IF(AND(EJ36&lt;=10,DN36&gt;=$EI$92),HLOOKUP(EJ36,Points_Table_Modified,IF(ES36&gt;=6,8,ES36+2),FALSE),0),""),IF(DN36&lt;&gt;"",IF(AND(EJ36&lt;=10,DN36&gt;=$EI$92),HLOOKUP(EJ36,Points_Table,IF(ES36&gt;=6,8,ES36+2),FALSE),0),"")),"")</f>
        <v/>
      </c>
      <c r="EM36" s="53" t="str">
        <f>IF(EK36&lt;&gt;"",AVERAGE(IF(AND($G36="3",EK36&lt;&gt;""),HLOOKUP(EK36,Points_Table_Modified,IF(ES36&gt;=6,8,ES36+2),FALSE),IF(EK36&lt;&gt;"",HLOOKUP(EK36,Points_Table,IF(ES36&gt;=6,8,ES36+2),FALSE),"")),EL36),EL36)</f>
        <v/>
      </c>
      <c r="EN36" s="51" t="str">
        <f>IF(AND($G36="6",DN36&lt;&gt;""),DN36,"")</f>
        <v/>
      </c>
      <c r="EO36" s="52" t="str">
        <f>IF(AND(DN36&lt;&gt;"",$G36="6"),_xlfn.RANK.EQ(DN36,$EN$6:$EN$89),"")</f>
        <v/>
      </c>
      <c r="EP36" s="52" t="str">
        <f>IF(IF(EO36&lt;&gt;"",IF(MAX(COUNTIF($EO$6:$EO$89,$EO$6:$EO$89))&gt;1,"x",""),"")&lt;&gt;"",EO36+1,"")</f>
        <v/>
      </c>
      <c r="EQ36" s="52" t="str">
        <f>IF(EO36&lt;&gt;"",IF($G36="3",IF(DN36&lt;&gt;"",IF(AND(EO36&lt;=10,DN36&gt;=$EN$92),HLOOKUP(EO36,Points_Table_Modified,IF(ES36&gt;=6,8,ES36+2),FALSE),0),""),IF(DN36&lt;&gt;"",IF(AND(EO36&lt;=10,DN36&gt;=$EN$92),HLOOKUP(EO36,Points_Table,IF(ES36&gt;=6,8,ES36+2),FALSE),0),"")),"")</f>
        <v/>
      </c>
      <c r="ER36" s="53" t="str">
        <f>IF(EP36&lt;&gt;"",AVERAGE(IF(AND($G36="3",EP36&lt;&gt;""),HLOOKUP(EP36,Points_Table_Modified,IF(ES36&gt;=6,8,ES36+2),FALSE),IF(EP36&lt;&gt;"",HLOOKUP(EP36,Points_Table,IF(ES36&gt;=6,8,ES36+2),FALSE),"")),EQ36),EQ36)</f>
        <v/>
      </c>
      <c r="ES36" s="57">
        <f>VLOOKUP($G36,Entries_D_Event,7,FALSE)</f>
        <v>9</v>
      </c>
      <c r="ET36" s="52" t="str">
        <f>CONCATENATE(EO36,EJ36,EE36,DZ36,DU36,DP36)</f>
        <v/>
      </c>
      <c r="EU36" s="118" t="str">
        <f>IF(ET36&lt;&gt;"",IF(AND($G36="3",DN36&lt;&gt;""),10,IF(DN36&lt;&gt;"",5,"")),"")</f>
        <v/>
      </c>
      <c r="EV36" s="118">
        <f>_xlfn.NUMBERVALUE(IF(ET36&lt;&gt;"",CONCATENATE(ER36,EM36,EH36,EC36,DX36,DS36),""))</f>
        <v>0</v>
      </c>
      <c r="EW36" s="56">
        <f>IFERROR(EU36+EV36,0)</f>
        <v>0</v>
      </c>
      <c r="EX36" s="90"/>
      <c r="EY36" s="52" t="str">
        <f>IF(AND($G36="1",EX36&lt;&gt;""),EX36,"")</f>
        <v/>
      </c>
      <c r="EZ36" s="52" t="str">
        <f>IF(AND(EX36&lt;&gt;"",$G36="1"),_xlfn.RANK.EQ(EX36,$EY$6:$EY$89),"")</f>
        <v/>
      </c>
      <c r="FA36" s="52" t="str">
        <f>IF(IF(EZ36&lt;&gt;"",IF(MAX(COUNTIF($EZ$6:$EZ$89,$EZ$6:$EZ$89))&gt;1,"x",""),"")&lt;&gt;"",EZ36+1,"")</f>
        <v/>
      </c>
      <c r="FB36" s="52" t="str">
        <f>IF(EZ36&lt;&gt;"",IF($G36="3",IF(EX36&lt;&gt;"",IF(AND(EZ36&lt;=10,EX36&gt;=$EY$92),HLOOKUP(EZ36,Points_Table_Modified,IF(GC36&gt;=6,8,GC36+2),FALSE),0),""),IF(EX36&lt;&gt;"",IF(AND(EZ36&lt;=10,EX36&gt;=$EY$92),HLOOKUP(EZ36,Points_Table,IF(GC36&gt;=6,8,GC36+2),FALSE),0),"")),"")</f>
        <v/>
      </c>
      <c r="FC36" s="56" t="str">
        <f>IF(FB36&gt;0,IF(FA36&lt;&gt;"",AVERAGE(IF(AND($G36="3",FA36&lt;&gt;""),HLOOKUP(FA36,Points_Table_Modified,IF(GC36&gt;=6,8,GC36+2),FALSE),IF(FA36&lt;&gt;"",HLOOKUP(FA36,Points_Table,IF(GC36&gt;=6,8,GC36+2),FALSE),"")),FB36),FB36),0)</f>
        <v/>
      </c>
      <c r="FD36" s="51" t="str">
        <f>IF(AND($G36="2",EX36&lt;&gt;""),EX36,"")</f>
        <v/>
      </c>
      <c r="FE36" s="52" t="str">
        <f>IF(AND(EX36&lt;&gt;"",$G36="2"),_xlfn.RANK.EQ(EX36,$FD$6:$FD$89),"")</f>
        <v/>
      </c>
      <c r="FF36" s="52" t="str">
        <f>IF(IF(FE36&lt;&gt;"",IF(MAX(COUNTIF($FE$6:$FE$89,$FE$6:$FE$89))&gt;1,"x",""),"")&lt;&gt;"",FE36+1,"")</f>
        <v/>
      </c>
      <c r="FG36" s="54" t="str">
        <f>IF(FE36&lt;&gt;"",IF($G36="3",IF(EX36&lt;&gt;"",IF(AND(FE36&lt;=10,EX36&gt;=$FD$92),HLOOKUP(FE36,Points_Table_Modified,IF(GC36&gt;=6,8,GC36+2),FALSE),0),""),IF(EX36&lt;&gt;"",IF(AND(FE36&lt;=10,EX36&gt;=$FD$92),HLOOKUP(FE36,Points_Table,IF(GC36&gt;=6,8,GC36+2),FALSE),0),"")),"")</f>
        <v/>
      </c>
      <c r="FH36" s="56" t="str">
        <f>IF(FG36&gt;0,IF(FF36&lt;&gt;"",AVERAGE(IF(AND($G36="3",FF36&lt;&gt;""),HLOOKUP(FF36,Points_Table_Modified,IF(GC36&gt;=6,8,GC36+2),FALSE),IF(FF36&lt;&gt;"",HLOOKUP(FF36,Points_Table,IF(GC36&gt;=6,8,GC36+2),FALSE),"")),FG36),FG36),0)</f>
        <v/>
      </c>
      <c r="FI36" s="51" t="str">
        <f>IF(AND($G36="3",EX36&lt;&gt;""),EX36,"")</f>
        <v/>
      </c>
      <c r="FJ36" s="52" t="str">
        <f>IF(AND(EX36&lt;&gt;"",$G36="3"),_xlfn.RANK.EQ(EX36,$FI$6:$FI$89),"")</f>
        <v/>
      </c>
      <c r="FK36" s="52" t="str">
        <f>IF(IF(FJ36&lt;&gt;"",IF(MAX(COUNTIF($FJ$6:$FJ$89,$FJ$6:$FJ$89))&gt;1,"x",""),"")&lt;&gt;"",FJ36+1,"")</f>
        <v/>
      </c>
      <c r="FL36" s="52" t="str">
        <f>IF(FJ36&lt;&gt;"",IF($G36="3",IF(EX36&lt;&gt;"",IF(AND(FJ36&lt;=20,EX36&gt;=$FI$92),HLOOKUP(FJ36,Points_Table_Modified,IF(GC36&gt;=6,8,GC36+2),FALSE),0),""),IF(EX36&lt;&gt;"",IF(AND(FJ36&lt;=10,EX36&gt;=$FI$92),HLOOKUP(FJ36,Points_Table,IF(GC36&gt;=6,8,GC36+2),FALSE),0),"")),"")</f>
        <v/>
      </c>
      <c r="FM36" s="56" t="str">
        <f>IF(FL36&gt;0,IF(FK36&lt;&gt;"",AVERAGE(IF(AND($G36="3",FK36&lt;&gt;""),HLOOKUP(FK36,Points_Table_Modified,IF(GC36&gt;=6,8,GC36+2),FALSE),IF(FK36&lt;&gt;"",HLOOKUP(FK36,Points_Table,IF(GC36&gt;=6,8,GC36+2),FALSE),"")),FL36),FL36),0)</f>
        <v/>
      </c>
      <c r="FN36" s="51" t="str">
        <f>IF(AND($G36="4",EX36&lt;&gt;""),EX36,"")</f>
        <v/>
      </c>
      <c r="FO36" s="52" t="str">
        <f>IF(AND(EX36&lt;&gt;"",G36="4"),_xlfn.RANK.EQ(EX36,$FN$6:$FN$89),"")</f>
        <v/>
      </c>
      <c r="FP36" s="52" t="str">
        <f>IF(IF(FO36&lt;&gt;"",IF(MAX(COUNTIF($FO$6:$FO$89,$FO$6:$FO$89))&gt;1,"x",""),"")&lt;&gt;"",FO36+1,"")</f>
        <v/>
      </c>
      <c r="FQ36" s="52" t="str">
        <f>IF(FO36&lt;&gt;"",IF($G36="3",IF(EX36&lt;&gt;"",IF(AND(FO36&lt;=10,EX36&gt;=$FN$92),HLOOKUP(FO36,Points_Table_Modified,IF(GC36&gt;=6,8,GC36+2),FALSE),0),""),IF(EX36&lt;&gt;"",IF(AND(FO36&lt;=10,EX36&gt;=$FN$92),HLOOKUP(FO36,Points_Table,IF(GC36&gt;=6,8,GC36+2),FALSE),0),"")),"")</f>
        <v/>
      </c>
      <c r="FR36" s="56" t="str">
        <f>IF(FQ36&gt;0,IF(FP36&lt;&gt;"",AVERAGE(IF(AND($G36="3",FP36&lt;&gt;""),HLOOKUP(FP36,Points_Table_Modified,IF(GC36&gt;=6,8,GC36+2),FALSE),IF(FP36&lt;&gt;"",HLOOKUP(FP36,Points_Table,IF(GC36&gt;=6,8,GC36+2),FALSE),"")),FQ36),FQ36),0)</f>
        <v/>
      </c>
      <c r="FS36" s="51" t="str">
        <f>IF(AND($G36="5",EX36&lt;&gt;""),EX36,"")</f>
        <v/>
      </c>
      <c r="FT36" s="52" t="str">
        <f>IF(AND(EX36&lt;&gt;"",$G36="5"),_xlfn.RANK.EQ(EX36,$FS$6:$FS$89),"")</f>
        <v/>
      </c>
      <c r="FU36" s="52" t="str">
        <f>IF(IF(FT36&lt;&gt;"",IF(MAX(COUNTIF($FT$6:$FT$89,$FT$6:$FT$89))&gt;1,"x",""),"")&lt;&gt;"",FT36+1,"")</f>
        <v/>
      </c>
      <c r="FV36" s="52" t="str">
        <f>IF(FT36&lt;&gt;"",IF($G36="3",IF(EX36&lt;&gt;"",IF(AND(FT36&lt;=10,EX36&gt;=$FS$92),HLOOKUP(FT36,Points_Table_Modified,IF(GC36&gt;=6,8,GC36+2),FALSE),0),""),IF(EX36&lt;&gt;"",IF(AND(FT36&lt;=10,EX36&gt;=$FS$92),HLOOKUP(FT36,Points_Table,IF(GC36&gt;=6,8,GC36+2),FALSE),0),"")),"")</f>
        <v/>
      </c>
      <c r="FW36" s="56" t="str">
        <f>IF(FV36&gt;0,IF(FU36&lt;&gt;"",AVERAGE(IF(AND($G36="3",FU36&lt;&gt;""),HLOOKUP(FU36,Points_Table_Modified,IF(GC36&gt;=6,8,GC36+2),FALSE),IF(FU36&lt;&gt;"",HLOOKUP(FU36,Points_Table,IF(GC36&gt;=6,8,GC36+2),FALSE),"")),FV36),FV36),0)</f>
        <v/>
      </c>
      <c r="FX36" s="51" t="str">
        <f>IF(AND($G36="6",EX36&lt;&gt;""),EX36,"")</f>
        <v/>
      </c>
      <c r="FY36" s="52" t="str">
        <f>IF(AND(EX36&lt;&gt;"",$G36="6"),_xlfn.RANK.EQ(EX36,$FX$6:$FX$89),"")</f>
        <v/>
      </c>
      <c r="FZ36" s="52" t="str">
        <f>IF(IF(FY36&lt;&gt;"",IF(MAX(COUNTIF($FY$6:$FY$89,$FY$6:$FY$89))&gt;1,"x",""),"")&lt;&gt;"",FY36+1,"")</f>
        <v/>
      </c>
      <c r="GA36" s="52" t="str">
        <f>IF(FY36&lt;&gt;"",IF($G36="3",IF(EX36&lt;&gt;"",IF(AND(FY36&lt;=10,EX36&gt;=$FX$92),HLOOKUP(FY36,Points_Table_Modified,IF(GC36&gt;=6,8,GC36+2),FALSE),0),""),IF(EX36&lt;&gt;"",IF(AND(FY36&lt;=10,EX36&gt;=$FX$92),HLOOKUP(FY36,Points_Table,IF(GC36&gt;=6,8,GC36+2),FALSE),0),"")),"")</f>
        <v/>
      </c>
      <c r="GB36" s="56" t="str">
        <f>IF(GA36&gt;0,IF(FZ36&lt;&gt;"",AVERAGE(IF(AND($G36="3",FZ36&lt;&gt;""),HLOOKUP(FZ36,Points_Table_Modified,IF(GC36&gt;=6,8,GC36+2),FALSE),IF(FZ36&lt;&gt;"",HLOOKUP(FZ36,Points_Table,IF(GC36&gt;=6,8,GC36+2),FALSE),"")),GA36),GA36),0)</f>
        <v/>
      </c>
      <c r="GC36" s="57">
        <f>VLOOKUP($G36,Entries_D_Event,8,FALSE)</f>
        <v>0</v>
      </c>
      <c r="GD36" s="52" t="str">
        <f>CONCATENATE(FY36,FT36,FO36,FJ36,FE36,EZ36)</f>
        <v/>
      </c>
      <c r="GE36" s="118" t="str">
        <f>IF(GD36&lt;&gt;"",IF(AND($G36="3",EX36&lt;&gt;""),10,IF(EX36&lt;&gt;"",5,"")),"")</f>
        <v/>
      </c>
      <c r="GF36" s="118">
        <f>_xlfn.NUMBERVALUE(IF(GD36&lt;&gt;"",CONCATENATE(GB36,FW36,FR36,FM36,FH36,FC36),""))</f>
        <v>0</v>
      </c>
      <c r="GG36" s="56">
        <f>IFERROR(GE36+GF36,0)</f>
        <v>0</v>
      </c>
      <c r="GH36" s="90"/>
      <c r="GI36" s="52" t="str">
        <f>IF(AND($G36="1",GH36&lt;&gt;""),GH36,"")</f>
        <v/>
      </c>
      <c r="GJ36" s="52" t="str">
        <f>IF(AND(GH36&lt;&gt;"",$G36="1"),_xlfn.RANK.EQ(GH36,$GI$6:$GI$89),"")</f>
        <v/>
      </c>
      <c r="GK36" s="52" t="str">
        <f>IF(IF(GJ36&lt;&gt;"",IF(MAX(COUNTIF($GJ$6:$GJ$89,$GJ$6:$GJ$89))&gt;1,"x",""),"")&lt;&gt;"",GJ36+1,"")</f>
        <v/>
      </c>
      <c r="GL36" s="52" t="str">
        <f>IF(GJ36&lt;&gt;"",IF($G36="3",IF(GH36&lt;&gt;"",IF(AND(GJ36&lt;=10,GH36&gt;=$GI$92),HLOOKUP(GJ36,Points_Table_Modified,IF(HM36&gt;=6,8,HM36+2),FALSE),0),""),IF(GH36&lt;&gt;"",IF(AND(GJ36&lt;=10,GH36&gt;=$GI$92),HLOOKUP(GJ36,Points_Table,IF(HM36&gt;=6,8,HM36+2),FALSE),0),"")),"")</f>
        <v/>
      </c>
      <c r="GM36" s="53" t="str">
        <f>IF(GK36&lt;&gt;"",AVERAGE(IF(AND($G36="3",GK36&lt;&gt;""),HLOOKUP(GK36,Points_Table_Modified,IF(HM36&gt;=6,8,HM36+2),FALSE),IF(GK36&lt;&gt;"",HLOOKUP(GK36,Points_Table,IF(HM36&gt;=6,8,HM36+2),FALSE),"")),GL36),GL36)</f>
        <v/>
      </c>
      <c r="GN36" s="51" t="str">
        <f>IF(AND($G36="2",GH36&lt;&gt;""),GH36,"")</f>
        <v/>
      </c>
      <c r="GO36" s="52" t="str">
        <f>IF(AND(GH36&lt;&gt;"",$G36="2"),_xlfn.RANK.EQ(GH36,$GN$6:$GN$89),"")</f>
        <v/>
      </c>
      <c r="GP36" s="52" t="str">
        <f>IF(IF(GO36&lt;&gt;"",IF(MAX(COUNTIF($GO$6:$GO$89,$GO$6:$GO$89))&gt;1,"x",""),"")&lt;&gt;"",GO36+1,"")</f>
        <v/>
      </c>
      <c r="GQ36" s="54" t="str">
        <f>IF(GO36&lt;&gt;"",IF($G36="3",IF(GH36&lt;&gt;"",IF(AND(GO36&lt;=10,GH36&gt;=$GN$92),HLOOKUP(GO36,Points_Table_Modified,IF(HM36&gt;=6,8,HM36+2),FALSE),0),""),IF(GH36&lt;&gt;"",IF(AND(GO36&lt;=10,GH36&gt;=$GN$92),HLOOKUP(GO36,Points_Table,IF(HM36&gt;=6,8,HM36+2),FALSE),0),"")),"")</f>
        <v/>
      </c>
      <c r="GR36" s="53" t="str">
        <f>IF(GP36&lt;&gt;"",AVERAGE(IF(AND($G36="3",GP36&lt;&gt;""),HLOOKUP(GP36,Points_Table_Modified,IF(HM36&gt;=6,8,HM36+2),FALSE),IF(GP36&lt;&gt;"",HLOOKUP(GP36,Points_Table,IF(HM36&gt;=6,8,HM36+2),FALSE),"")),GQ36),GQ36)</f>
        <v/>
      </c>
      <c r="GS36" s="51" t="str">
        <f>IF(AND($G36="3",GH36&lt;&gt;""),GH36,"")</f>
        <v/>
      </c>
      <c r="GT36" s="52" t="str">
        <f>IF(AND(GH36&lt;&gt;"",$G36="3"),_xlfn.RANK.EQ(GH36,$GS$6:$GS$89),"")</f>
        <v/>
      </c>
      <c r="GU36" s="52" t="str">
        <f>IF(IF(GT36&lt;&gt;"",IF(MAX(COUNTIF($GT$6:$GT$89,$GT$6:$GT$89))&gt;1,"x",""),"")&lt;&gt;"",GT36+1,"")</f>
        <v/>
      </c>
      <c r="GV36" s="52" t="str">
        <f>IF(GT36&lt;&gt;"",IF($G36="3",IF(GH36&lt;&gt;"",IF(AND(GT36&lt;=20,GH36&gt;=$GS$92),HLOOKUP(GT36,Points_Table_Modified,IF(HM36&gt;=6,8,HM36+2),FALSE),0),""),IF(GH36&lt;&gt;"",IF(AND(GT36&lt;=10,GH36&gt;=$GS$92),HLOOKUP(GT36,Points_Table,IF(HM36&gt;=6,8,HM36+2),FALSE),0),"")),"")</f>
        <v/>
      </c>
      <c r="GW36" s="53" t="str">
        <f>IF(GU36&lt;&gt;"",AVERAGE(IF(AND($G36="3",GU36&lt;&gt;""),HLOOKUP(GU36,Points_Table_Modified,IF(HM36&gt;=6,8,HM36+2),FALSE),IF(GU36&lt;&gt;"",HLOOKUP(GU36,Points_Table,IF(HM36&gt;=6,8,HM36+2),FALSE),"")),GV36),GV36)</f>
        <v/>
      </c>
      <c r="GX36" s="51" t="str">
        <f>IF(AND($G36="4",GH36&lt;&gt;""),GH36,"")</f>
        <v/>
      </c>
      <c r="GY36" s="52" t="str">
        <f>IF(AND($GH36&lt;&gt;"",G36="4"),_xlfn.RANK.EQ(GH36,$GX$6:$GX$89),"")</f>
        <v/>
      </c>
      <c r="GZ36" s="52" t="str">
        <f>IF(IF(GY36&lt;&gt;"",IF(MAX(COUNTIF($GY$6:$GY$89,$GY$6:$GY$89))&gt;1,"x",""),"")&lt;&gt;"",GY36+1,"")</f>
        <v/>
      </c>
      <c r="HA36" s="52" t="str">
        <f>IF(GY36&lt;&gt;"",IF($G36="3",IF(GH36&lt;&gt;"",IF(AND(GY36&lt;=10,GH36&gt;=$GX$92),HLOOKUP(GY36,Points_Table_Modified,IF(HM36&gt;=6,8,HM36+2),FALSE),0),""),IF(GH36&lt;&gt;"",IF(AND(GY36&lt;=10,GH36&gt;=$GX$92),HLOOKUP(GY36,Points_Table,IF(HM36&gt;=6,8,HM36+2),FALSE),0),"")),"")</f>
        <v/>
      </c>
      <c r="HB36" s="53" t="str">
        <f>IF(GZ36&lt;&gt;"",AVERAGE(IF(AND($G36="3",GZ36&lt;&gt;""),HLOOKUP(GZ36,Points_Table_Modified,IF(HM36&gt;=6,8,HM36+2),FALSE),IF(GZ36&lt;&gt;"",HLOOKUP(GZ36,Points_Table,IF(HM36&gt;=6,8,HM36+2),FALSE),"")),HA36),HA36)</f>
        <v/>
      </c>
      <c r="HC36" s="51" t="str">
        <f>IF(AND($G36="5",GH36&lt;&gt;""),GH36,"")</f>
        <v/>
      </c>
      <c r="HD36" s="52" t="str">
        <f>IF(AND(GH36&lt;&gt;"",$G36="5"),_xlfn.RANK.EQ(GH36,$HC$6:$HC$89),"")</f>
        <v/>
      </c>
      <c r="HE36" s="52" t="str">
        <f>IF(IF(HD36&lt;&gt;"",IF(MAX(COUNTIF($HD$6:$HD$89,$HD$6:$HD$89))&gt;1,"x",""),"")&lt;&gt;"",HD36+1,"")</f>
        <v/>
      </c>
      <c r="HF36" s="52" t="str">
        <f>IF(HD36&lt;&gt;"",IF($G36="3",IF(GH36&lt;&gt;"",IF(AND(HD36&lt;=10,GH36&gt;=$HC$92),HLOOKUP(HD36,Points_Table_Modified,IF(HM36&gt;=6,8,HM36+2),FALSE),0),""),IF(GH36&lt;&gt;"",IF(AND(HD36&lt;=10,GH36&gt;=$HC$92),HLOOKUP(HD36,Points_Table,IF(HM36&gt;=6,8,HM36+2),FALSE),0),"")),"")</f>
        <v/>
      </c>
      <c r="HG36" s="53" t="str">
        <f>IF(HE36&lt;&gt;"",AVERAGE(IF(AND($G36="3",HE36&lt;&gt;""),HLOOKUP(HE36,Points_Table_Modified,IF(HM36&gt;=6,8,HM36+2),FALSE),IF(HE36&lt;&gt;"",HLOOKUP(HE36,Points_Table,IF(HM36&gt;=6,8,HM36+2),FALSE),"")),HF36),HF36)</f>
        <v/>
      </c>
      <c r="HH36" s="51" t="str">
        <f>IF(AND($G36="6",GH36&lt;&gt;""),GH36,"")</f>
        <v/>
      </c>
      <c r="HI36" s="52" t="str">
        <f>IF(AND(GH36&lt;&gt;"",$G36="6"),_xlfn.RANK.EQ(GH36,$HH$6:$HH$89),"")</f>
        <v/>
      </c>
      <c r="HJ36" s="52" t="str">
        <f>IF(IF(HI36&lt;&gt;"",IF(MAX(COUNTIF($HI$6:$HI$89,$HI$6:$HI$89))&gt;1,"x",""),"")&lt;&gt;"",HI36+1,"")</f>
        <v/>
      </c>
      <c r="HK36" s="52" t="str">
        <f>IF(HI36&lt;&gt;"",IF($G36="3",IF(GH36&lt;&gt;"",IF(AND(HI36&lt;=10,GH36&gt;=$HH$92),HLOOKUP(HI36,Points_Table_Modified,IF(HM36&gt;=6,8,HM36+2),FALSE),0),""),IF(GH36&lt;&gt;"",IF(AND(HI36&lt;=10,GH36&gt;=$HH$92),HLOOKUP(HI36,Points_Table,IF(HM36&gt;=6,8,HM36+2),FALSE),0),"")),"")</f>
        <v/>
      </c>
      <c r="HL36" s="53" t="str">
        <f>IF(HJ36&lt;&gt;"",AVERAGE(IF(AND($G36="3",HJ36&lt;&gt;""),HLOOKUP(HJ36,Points_Table_Modified,IF(HM36&gt;=6,8,HM36+2),FALSE),IF(HJ36&lt;&gt;"",HLOOKUP(HJ36,Points_Table,IF(HM36&gt;=6,8,HM36+2),FALSE),"")),HK36),HK36)</f>
        <v/>
      </c>
      <c r="HM36" s="57">
        <f>VLOOKUP($G36,Entries_D_Event,9,FALSE)</f>
        <v>0</v>
      </c>
      <c r="HN36" s="52" t="str">
        <f>CONCATENATE(HI36,HD36,GY36,GT36,GO36,GJ36)</f>
        <v/>
      </c>
      <c r="HO36" s="118" t="str">
        <f>IF(HN36&lt;&gt;"",IF(AND($G36="3",GH36&lt;&gt;""),10,IF(GH36&lt;&gt;"",5,"")),"")</f>
        <v/>
      </c>
      <c r="HP36" s="118">
        <f>_xlfn.NUMBERVALUE(IF(HN36&lt;&gt;"",CONCATENATE(HL36,HG36,HB36,GW36,GR36,GM36),""))</f>
        <v>0</v>
      </c>
      <c r="HQ36" s="56">
        <f>IFERROR(HO36+HP36,0)</f>
        <v>0</v>
      </c>
      <c r="HR36" s="90"/>
      <c r="HS36" s="52" t="str">
        <f>IF(AND($G36="1",HR36&lt;&gt;""),HR36,"")</f>
        <v/>
      </c>
      <c r="HT36" s="52" t="str">
        <f>IF(AND(HR36&lt;&gt;"",$G36="1"),_xlfn.RANK.EQ(HR36,$HS$6:$HS$89),"")</f>
        <v/>
      </c>
      <c r="HU36" s="52" t="str">
        <f>IF(IF(HT36&lt;&gt;"",IF(MAX(COUNTIF($HT$6:$HT$89,$HT$6:$HT$89))&gt;1,"x",""),"")&lt;&gt;"",HT36+1,"")</f>
        <v/>
      </c>
      <c r="HV36" s="52" t="str">
        <f>IF(HT36&lt;&gt;"",IF($G36="3",IF(HR36&lt;&gt;"",IF(AND(HT36&lt;=10,HR36&gt;=$HS$92),HLOOKUP(HT36,Points_Table_Modified,IF(IW36&gt;=6,8,IW36+2),FALSE),0),""),IF(HR36&lt;&gt;"",IF(AND(HT36&lt;=10,HR36&gt;=$HS$92),HLOOKUP(HT36,Points_Table,IF(IW36&gt;=6,8,IW36+2),FALSE),0),"")),"")</f>
        <v/>
      </c>
      <c r="HW36" s="53" t="str">
        <f>IF(HU36&lt;&gt;"",AVERAGE(IF(AND($G36="3",HU36&lt;&gt;""),HLOOKUP(HU36,Points_Table_Modified,IF(IW36&gt;=6,8,IW36+2),FALSE),IF(HU36&lt;&gt;"",HLOOKUP(HU36,Points_Table,IF(IW36&gt;=6,8,IW36+2),FALSE),"")),HV36),HV36)</f>
        <v/>
      </c>
      <c r="HX36" s="51" t="str">
        <f>IF(AND($G36="2",HR36&lt;&gt;""),HR36,"")</f>
        <v/>
      </c>
      <c r="HY36" s="52" t="str">
        <f>IF(AND(HR36&lt;&gt;"",$G36="2"),_xlfn.RANK.EQ(HR36,$HX$6:$HX$89),"")</f>
        <v/>
      </c>
      <c r="HZ36" s="52" t="str">
        <f>IF(IF(HY36&lt;&gt;"",IF(MAX(COUNTIF($HY$6:$HY$89,$HY$6:$HY$89))&gt;1,"x",""),"")&lt;&gt;"",HY36+1,"")</f>
        <v/>
      </c>
      <c r="IA36" s="54" t="str">
        <f>IF(HY36&lt;&gt;"",IF($G36="3",IF(HR36&lt;&gt;"",IF(AND(HY36&lt;=10,HR36&gt;=$HX$92),HLOOKUP(HY36,Points_Table_Modified,IF(IW36&gt;=6,8,IW36+2),FALSE),0),""),IF(HR36&lt;&gt;"",IF(AND(HY36&lt;=10,HR36&gt;=$HX$92),HLOOKUP(HY36,Points_Table,IF(IW36&gt;=6,8,IW36+2),FALSE),0),"")),"")</f>
        <v/>
      </c>
      <c r="IB36" s="53" t="str">
        <f>IF(HZ36&lt;&gt;"",AVERAGE(IF(AND($G36="3",HZ36&lt;&gt;""),HLOOKUP(HZ36,Points_Table_Modified,IF(IW36&gt;=6,8,IW36+2),FALSE),IF(HZ36&lt;&gt;"",HLOOKUP(HZ36,Points_Table,IF(IW36&gt;=6,8,IW36+2),FALSE),"")),IA36),IA36)</f>
        <v/>
      </c>
      <c r="IC36" s="51" t="str">
        <f>IF(AND($G36="3",HR36&lt;&gt;""),HR36,"")</f>
        <v/>
      </c>
      <c r="ID36" s="52" t="str">
        <f>IF(AND(HR36&lt;&gt;"",$G36="3"),_xlfn.RANK.EQ(HR36,$IC$6:$IC$89),"")</f>
        <v/>
      </c>
      <c r="IE36" s="52" t="str">
        <f>IF(IF(ID36&lt;&gt;"",IF(MAX(COUNTIF($ID$6:$ID$89,$ID$6:$ID$89))&gt;1,"x",""),"")&lt;&gt;"",ID36+1,"")</f>
        <v/>
      </c>
      <c r="IF36" s="52" t="str">
        <f>IF(ID36&lt;&gt;"",IF($G36="3",IF(HR36&lt;&gt;"",IF(AND(ID36&lt;=20,HR36&gt;=$IC$92),HLOOKUP(ID36,Points_Table_Modified,IF(IW36&gt;=6,8,IW36+2),FALSE),0),""),IF(HR36&lt;&gt;"",IF(AND(ID36&lt;=10,HR36&gt;=$IC$92),HLOOKUP(ID36,Points_Table,IF(IW36&gt;=6,8,IW36+2),FALSE),0),"")),"")</f>
        <v/>
      </c>
      <c r="IG36" s="53" t="str">
        <f>IF(IE36&lt;&gt;"",AVERAGE(IF(AND($G36="3",IE36&lt;&gt;""),HLOOKUP(IE36,Points_Table_Modified,IF(IW36&gt;=6,8,IW36+2),FALSE),IF(IE36&lt;&gt;"",HLOOKUP(IE36,Points_Table,IF(IW36&gt;=6,8,IW36+2),FALSE),"")),IF36),IF36)</f>
        <v/>
      </c>
      <c r="IH36" s="51" t="str">
        <f>IF(AND($G36="4",HR36&lt;&gt;""),HR36,"")</f>
        <v/>
      </c>
      <c r="II36" s="52" t="str">
        <f>IF(AND(HR36&lt;&gt;"",G36="4"),_xlfn.RANK.EQ(HR36,$IH$6:$IH$89),"")</f>
        <v/>
      </c>
      <c r="IJ36" s="52" t="str">
        <f>IF(IF(II36&lt;&gt;"",IF(MAX(COUNTIF($II$6:$II$89,$II$6:$II$89))&gt;1,"x",""),"")&lt;&gt;"",II36+1,"")</f>
        <v/>
      </c>
      <c r="IK36" s="52" t="str">
        <f>IF(II36&lt;&gt;"",IF($G36="3",IF(HR36&lt;&gt;"",IF(AND(II36&lt;=10,HR36&gt;=$IH$92),HLOOKUP(II36,Points_Table_Modified,IF(IW36&gt;=6,8,IW36+2),FALSE),0),""),IF(HR36&lt;&gt;"",IF(AND(II36&lt;=10,HR36&gt;=$IH$92),HLOOKUP(II36,Points_Table,IF(IW36&gt;=6,8,IW36+2),FALSE),0),"")),"")</f>
        <v/>
      </c>
      <c r="IL36" s="53" t="str">
        <f>IF(IJ36&lt;&gt;"",AVERAGE(IF(AND($G36="3",IJ36&lt;&gt;""),HLOOKUP(IJ36,Points_Table_Modified,IF(IW36&gt;=6,8,IW36+2),FALSE),IF(IJ36&lt;&gt;"",HLOOKUP(IJ36,Points_Table,IF(IW36&gt;=6,8,IW36+2),FALSE),"")),IK36),IK36)</f>
        <v/>
      </c>
      <c r="IM36" s="51" t="str">
        <f>IF(AND($G36="5",HR36&lt;&gt;""),HR36,"")</f>
        <v/>
      </c>
      <c r="IN36" s="52" t="str">
        <f>IF(AND(HR36&lt;&gt;"",$G36="5"),_xlfn.RANK.EQ(HR36,$IM$6:$IM$89),"")</f>
        <v/>
      </c>
      <c r="IO36" s="52" t="str">
        <f>IF(IF(IN36&lt;&gt;"",IF(MAX(COUNTIF($IN$6:$IN$89,$IN$6:$IN$89))&gt;1,"x",""),"")&lt;&gt;"",IN36+1,"")</f>
        <v/>
      </c>
      <c r="IP36" s="52" t="str">
        <f>IF(IN36&lt;&gt;"",IF($G36="3",IF(HR36&lt;&gt;"",IF(AND(IN36&lt;=10,HR36&gt;=$IM$92),HLOOKUP(IN36,Points_Table_Modified,IF(IW36&gt;=6,8,IW36+2),FALSE),0),""),IF(HR36&lt;&gt;"",IF(AND(IN36&lt;=10,HR36&gt;=$IM$92),HLOOKUP(IN36,Points_Table,IF(IW36&gt;=6,8,IW36+2),FALSE),0),"")),"")</f>
        <v/>
      </c>
      <c r="IQ36" s="53" t="str">
        <f>IF(IO36&lt;&gt;"",AVERAGE(IF(AND($G36="3",IO36&lt;&gt;""),HLOOKUP(IO36,Points_Table_Modified,IF(IW36&gt;=6,8,IW36+2),FALSE),IF(IO36&lt;&gt;"",HLOOKUP(IO36,Points_Table,IF(IW36&gt;=6,8,IW36+2),FALSE),"")),IP36),IP36)</f>
        <v/>
      </c>
      <c r="IR36" s="51" t="str">
        <f>IF(AND($G36="6",HR36&lt;&gt;""),HR36,"")</f>
        <v/>
      </c>
      <c r="IS36" s="52" t="str">
        <f>IF(AND(HR36&lt;&gt;"",$G36="6"),_xlfn.RANK.EQ(HR36,$IR$6:$IR$89),"")</f>
        <v/>
      </c>
      <c r="IT36" s="52" t="str">
        <f>IF(IF(IS36&lt;&gt;"",IF(MAX(COUNTIF($IS$6:$IS$89,$IS$6:$IS$89))&gt;1,"x",""),"")&lt;&gt;"",IS36+1,"")</f>
        <v/>
      </c>
      <c r="IU36" s="52" t="str">
        <f>IF(IS36&lt;&gt;"",IF($G36="3",IF(HR36&lt;&gt;"",IF(AND(IS36&lt;=10,HR36&gt;=$IR$92),HLOOKUP(IS36,Points_Table_Modified,IF(IW36&gt;=6,8,IW36+2),FALSE),0),""),IF(HR36&lt;&gt;"",IF(AND(IS36&lt;=10,HR36&gt;=$IR$92),HLOOKUP(IS36,Points_Table,IF(IW36&gt;=6,8,IW36+2),FALSE),0),"")),"")</f>
        <v/>
      </c>
      <c r="IV36" s="53" t="str">
        <f>IF(IT36&lt;&gt;"",AVERAGE(IF(AND($G36="3",IT36&lt;&gt;""),HLOOKUP(IT36,Points_Table_Modified,IF(IW36&gt;=6,8,IW36+2),FALSE),IF(IT36&lt;&gt;"",HLOOKUP(IT36,Points_Table,IF(IW36&gt;=6,8,IW36+2),FALSE),"")),IU36),IU36)</f>
        <v/>
      </c>
      <c r="IW36" s="57">
        <f>VLOOKUP($G36,Entries_D_Event,10,FALSE)</f>
        <v>0</v>
      </c>
      <c r="IX36" s="52" t="str">
        <f>CONCATENATE(IS36,IN36,II36,ID36,HY36,HT36)</f>
        <v/>
      </c>
      <c r="IY36" s="118" t="str">
        <f>IF(IX36&lt;&gt;"",IF(AND($G36="3",HR36&lt;&gt;""),10,IF(HR36&lt;&gt;"",5,"")),"")</f>
        <v/>
      </c>
      <c r="IZ36" s="118">
        <f>_xlfn.NUMBERVALUE(IF(IX36&lt;&gt;"",CONCATENATE(IV36,IQ36,IL36,IG36,IB36,HW36),""))</f>
        <v>0</v>
      </c>
      <c r="JA36" s="56">
        <f>IFERROR(IY36+IZ36,0)</f>
        <v>0</v>
      </c>
      <c r="JB36" s="90"/>
      <c r="JC36" s="52" t="str">
        <f>IF(AND($G36="1",JB36&lt;&gt;""),JB36,"")</f>
        <v/>
      </c>
      <c r="JD36" s="52" t="str">
        <f>IF(AND(JB36&lt;&gt;"",$G36="1"),_xlfn.RANK.EQ(JB36,$JC$6:$JC$89),"")</f>
        <v/>
      </c>
      <c r="JE36" s="52" t="str">
        <f>IF(IF(JD36&lt;&gt;"",IF(MAX(COUNTIF($JD$6:$JD$89,$JD$6:$JD$89))&gt;1,"x",""),"")&lt;&gt;"",JD36+1,"")</f>
        <v/>
      </c>
      <c r="JF36" s="52" t="str">
        <f>IF(JD36&lt;&gt;"",IF($G36="3",IF(JB36&lt;&gt;"",IF(AND(JD36&lt;=10,JB36&gt;=$JC$92),HLOOKUP(JD36,Points_Table_Modified,IF(KG36&gt;=6,8,KG36+2),FALSE),0),""),IF(JB36&lt;&gt;"",IF(AND(JD36&lt;=10,JB36&gt;=$JC$92),HLOOKUP(JD36,Points_Table,IF(KG36&gt;=6,8,KG36+2),FALSE),0),"")),"")</f>
        <v/>
      </c>
      <c r="JG36" s="53" t="str">
        <f>IF(JE36&lt;&gt;"",AVERAGE(IF(AND($G36="3",JE36&lt;&gt;""),HLOOKUP(JE36,Points_Table_Modified,IF(KG36&gt;=6,8,KG36+2),FALSE),IF(JE36&lt;&gt;"",HLOOKUP(JE36,Points_Table,IF(KG36&gt;=6,8,KG36+2),FALSE),"")),JF36),JF36)</f>
        <v/>
      </c>
      <c r="JH36" s="51" t="str">
        <f>IF(AND($G36="2",JB36&lt;&gt;""),JB36,"")</f>
        <v/>
      </c>
      <c r="JI36" s="52" t="str">
        <f>IF(AND(JB36&lt;&gt;"",$G36="2"),_xlfn.RANK.EQ(JB36,$JH$6:$JH$89),"")</f>
        <v/>
      </c>
      <c r="JJ36" s="52" t="str">
        <f>IF(IF(JI36&lt;&gt;"",IF(MAX(COUNTIF($JI$6:$JI$89,$JI$6:$JI$89))&gt;1,"x",""),"")&lt;&gt;"",JI36+1,"")</f>
        <v/>
      </c>
      <c r="JK36" s="54" t="str">
        <f>IF(JI36&lt;&gt;"",IF($G36="3",IF(JB36&lt;&gt;"",IF(AND(JI36&lt;=10,JB36&gt;=$JH$92),HLOOKUP(JI36,Points_Table_Modified,IF(KG36&gt;=6,8,KG36+2),FALSE),0),""),IF(JB36&lt;&gt;"",IF(AND(JI36&lt;=10,JB36&gt;=$JH$92),HLOOKUP(JI36,Points_Table,IF(KG36&gt;=6,8,KG36+2),FALSE),0),"")),"")</f>
        <v/>
      </c>
      <c r="JL36" s="53" t="str">
        <f>IF(JJ36&lt;&gt;"",AVERAGE(IF(AND($G36="3",JJ36&lt;&gt;""),HLOOKUP(JJ36,Points_Table_Modified,IF(KG36&gt;=6,8,KG36+2),FALSE),IF(JJ36&lt;&gt;"",HLOOKUP(JJ36,Points_Table,IF(KG36&gt;=6,8,KG36+2),FALSE),"")),JK36),JK36)</f>
        <v/>
      </c>
      <c r="JM36" s="51" t="str">
        <f>IF(AND($G36="3",JB36&lt;&gt;""),JB36,"")</f>
        <v/>
      </c>
      <c r="JN36" s="52" t="str">
        <f>IF(AND(JB36&lt;&gt;"",$G36="3"),_xlfn.RANK.EQ(JB36,$JM$6:$JM$89),"")</f>
        <v/>
      </c>
      <c r="JO36" s="52" t="str">
        <f>IF(IF(JN36&lt;&gt;"",IF(MAX(COUNTIF($JN$6:$JN$89,$JN$6:$JN$89))&gt;1,"x",""),"")&lt;&gt;"",JN36+1,"")</f>
        <v/>
      </c>
      <c r="JP36" s="52" t="str">
        <f>IF(JN36&lt;&gt;"",IF($G36="3",IF(JB36&lt;&gt;"",IF(AND(JN36&lt;=20,JB36&gt;=$JM$92),HLOOKUP(JN36,Points_Table_Modified,IF(KG36&gt;=6,8,KG36+2),FALSE),0),""),IF(JB36&lt;&gt;"",IF(AND(JN36&lt;=10,JB36&gt;=$JM$92),HLOOKUP(JN36,Points_Table,IF(KG36&gt;=6,8,KG36+2),FALSE),0),"")),"")</f>
        <v/>
      </c>
      <c r="JQ36" s="53" t="str">
        <f>IF(JO36&lt;&gt;"",AVERAGE(IF(AND($G36="3",JO36&lt;&gt;""),HLOOKUP(JO36,Points_Table_Modified,IF(KG36&gt;=6,8,KG36+2),FALSE),IF(JO36&lt;&gt;"",HLOOKUP(JO36,Points_Table,IF(KG36&gt;=6,8,KG36+2),FALSE),"")),JP36),JP36)</f>
        <v/>
      </c>
      <c r="JR36" s="51" t="str">
        <f>IF(AND($G36="4",JB36&lt;&gt;""),JB36,"")</f>
        <v/>
      </c>
      <c r="JS36" s="52" t="str">
        <f>IF(AND(JB36&lt;&gt;"",G36="4"),_xlfn.RANK.EQ(JB36,$JR$6:$JR$89),"")</f>
        <v/>
      </c>
      <c r="JT36" s="52" t="str">
        <f>IF(IF(JS36&lt;&gt;"",IF(MAX(COUNTIF($JS$6:$JS$89,$JS$6:$JS$89))&gt;1,"x",""),"")&lt;&gt;"",JS36+1,"")</f>
        <v/>
      </c>
      <c r="JU36" s="52" t="str">
        <f>IF(JS36&lt;&gt;"",IF($G36="3",IF(JB36&lt;&gt;"",IF(AND(JS36&lt;=10,JB36&gt;=$JR$92),HLOOKUP(JS36,Points_Table_Modified,IF(KG36&gt;=6,8,KG36+2),FALSE),0),""),IF(JB36&lt;&gt;"",IF(AND(JS36&lt;=10,JB36&gt;=$JR$92),HLOOKUP(JS36,Points_Table,IF(KG36&gt;=6,8,KG36+2),FALSE),0),"")),"")</f>
        <v/>
      </c>
      <c r="JV36" s="53" t="str">
        <f>IF(JT36&lt;&gt;"",AVERAGE(IF(AND($G36="3",JT36&lt;&gt;""),HLOOKUP(JT36,Points_Table_Modified,IF(KG36&gt;=6,8,KG36+2),FALSE),IF(JT36&lt;&gt;"",HLOOKUP(JT36,Points_Table,IF(KG36&gt;=6,8,KG36+2),FALSE),"")),JU36),JU36)</f>
        <v/>
      </c>
      <c r="JW36" s="51" t="str">
        <f>IF(AND($G36="5",JB36&lt;&gt;""),JB36,"")</f>
        <v/>
      </c>
      <c r="JX36" s="52" t="str">
        <f>IF(AND(JB36&lt;&gt;"",$G36="5"),_xlfn.RANK.EQ(JB36,$JW$6:$JW$89),"")</f>
        <v/>
      </c>
      <c r="JY36" s="52" t="str">
        <f>IF(IF(JX36&lt;&gt;"",IF(MAX(COUNTIF($JX$6:$JX$89,$JX$6:$JX$89))&gt;1,"x",""),"")&lt;&gt;"",JX36+1,"")</f>
        <v/>
      </c>
      <c r="JZ36" s="52" t="str">
        <f>IF(JX36&lt;&gt;"",IF($G36="3",IF(JB36&lt;&gt;"",IF(AND(JX36&lt;=10,JB36&gt;=$JW$92),HLOOKUP(JX36,Points_Table_Modified,IF(KG36&gt;=6,8,KG36+2),FALSE),0),""),IF(JB36&lt;&gt;"",IF(AND(JX36&lt;=10,JB36&gt;=$JW$92),HLOOKUP(JX36,Points_Table,IF(KG36&gt;=6,8,KG36+2),FALSE),0),"")),"")</f>
        <v/>
      </c>
      <c r="KA36" s="53" t="str">
        <f>IF(JY36&lt;&gt;"",AVERAGE(IF(AND($G36="3",JY36&lt;&gt;""),HLOOKUP(JY36,Points_Table_Modified,IF(KG36&gt;=6,8,KG36+2),FALSE),IF(JY36&lt;&gt;"",HLOOKUP(JY36,Points_Table,IF(KG36&gt;=6,8,KG36+2),FALSE),"")),JZ36),JZ36)</f>
        <v/>
      </c>
      <c r="KB36" s="51" t="str">
        <f>IF(AND($G36="6",JB36&lt;&gt;""),JB36,"")</f>
        <v/>
      </c>
      <c r="KC36" s="52" t="str">
        <f>IF(AND(JB36&lt;&gt;"",$G36="6"),_xlfn.RANK.EQ(JB36,$KB$6:$KB$89),"")</f>
        <v/>
      </c>
      <c r="KD36" s="52" t="str">
        <f>IF(IF(KC36&lt;&gt;"",IF(MAX(COUNTIF($KC$6:$KC$89,$KC$6:$KC$89))&gt;1,"x",""),"")&lt;&gt;"",KC36+1,"")</f>
        <v/>
      </c>
      <c r="KE36" s="52" t="str">
        <f>IF(KC36&lt;&gt;"",IF($G36="3",IF(JB36&lt;&gt;"",IF(AND(KC36&lt;=10,JB36&gt;=$KB$92),HLOOKUP(KC36,Points_Table_Modified,IF(KG36&gt;=6,8,KG36+2),FALSE),0),""),IF(JB36&lt;&gt;"",IF(AND(KC36&lt;=10,JB36&gt;=$KB$92),HLOOKUP(KC36,Points_Table,IF(KG36&gt;=6,8,KG36+2),FALSE),0),"")),"")</f>
        <v/>
      </c>
      <c r="KF36" s="53" t="str">
        <f>IF(KD36&lt;&gt;"",AVERAGE(IF(AND($G36="3",KD36&lt;&gt;""),HLOOKUP(KD36,Points_Table_Modified,IF(KG36&gt;=6,8,KG36+2),FALSE),IF(KD36&lt;&gt;"",HLOOKUP(KD36,Points_Table,IF(KG36&gt;=6,8,KG36+2),FALSE),"")),KE36),KE36)</f>
        <v/>
      </c>
      <c r="KG36" s="57">
        <f>VLOOKUP($G36,Entries_D_Event,11,FALSE)</f>
        <v>0</v>
      </c>
      <c r="KH36" s="52" t="str">
        <f>CONCATENATE(KC36,JX36,JS36,JN36,JI36,JD36)</f>
        <v/>
      </c>
      <c r="KI36" s="118" t="str">
        <f>IF(KH36&lt;&gt;"",IF(AND($G36="3",JB36&lt;&gt;""),10,IF(JB36&lt;&gt;"",5,"")),"")</f>
        <v/>
      </c>
      <c r="KJ36" s="118">
        <f>_xlfn.NUMBERVALUE(IF(KH36&lt;&gt;"",CONCATENATE(KF36,KA36,JV36,JQ36,JL36,JG36),""))</f>
        <v>0</v>
      </c>
      <c r="KK36" s="56">
        <f>IFERROR(KI36+KJ36,0)</f>
        <v>0</v>
      </c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</row>
    <row r="37" spans="1:358" s="1" customFormat="1" x14ac:dyDescent="0.25">
      <c r="A37" s="35"/>
      <c r="B37" s="45">
        <v>32</v>
      </c>
      <c r="C37" s="46" t="s">
        <v>165</v>
      </c>
      <c r="D37" s="47" t="s">
        <v>166</v>
      </c>
      <c r="E37" s="50"/>
      <c r="F37" s="109">
        <v>947</v>
      </c>
      <c r="G37" s="49" t="s">
        <v>59</v>
      </c>
      <c r="H37" s="50" t="str">
        <f>VLOOKUP($G37,Class_Description,2)</f>
        <v>Open Class</v>
      </c>
      <c r="I37" s="187">
        <f>AS37+CC37+DM37+EW37+GG37+HQ37+JA37+KK37</f>
        <v>86</v>
      </c>
      <c r="J37" s="116">
        <v>468</v>
      </c>
      <c r="K37" s="102" t="str">
        <f>IF(AND(J37&lt;&gt;"",$G37="1"),J37,"")</f>
        <v/>
      </c>
      <c r="L37" s="103" t="str">
        <f>IF(AND(J37&lt;&gt;"",$G37="1"),_xlfn.RANK.EQ(J37,$K$6:$K$89),"")</f>
        <v/>
      </c>
      <c r="M37" s="103" t="str">
        <f>IF(G37="6",IF(IF(L37&lt;&gt;"",IF(MAX(COUNTIF($L$6:$L$89,$L$6:$L$89))&gt;1,"x",""),"")&lt;&gt;"",L37+1,""),IF(K37=0,"",IF(IF(L37&lt;&gt;"",IF(MAX(COUNTIF($L$6:$L$89,$L$6:$L$89))&gt;1,"x",""),"")&lt;&gt;"",L37+1,"")))</f>
        <v/>
      </c>
      <c r="N37" s="103" t="str">
        <f>IF(L37&lt;&gt;"",IF($G37="3",IF(AND(L37&lt;=20,J37&gt;=$K$92),HLOOKUP(L37,Points_Table_Modified,IF(AO37&gt;=6,8,AO37+2),FALSE),0),IF(AND(L37&lt;=10,J37&gt;=$K$92),HLOOKUP(L37,Points_Table,IF(AO37&gt;=6,8,AO37+2),FALSE),0)),"")</f>
        <v/>
      </c>
      <c r="O37" s="103" t="str">
        <f>IF(M37&lt;&gt;"",AVERAGE(IF(AND($G37="3",M37&lt;&gt;""),HLOOKUP(M37,Points_Table_Modified,IF(AO37&gt;=6,8,AO37+2),FALSE),IF(M37&lt;&gt;"",HLOOKUP(M37,Points_Table,IF(AO37&gt;=6,8,AO37+2),FALSE),"")),N37),N37)</f>
        <v/>
      </c>
      <c r="P37" s="102" t="str">
        <f>IF(AND(J37&lt;&gt;"",$G37="2"),J37,"")</f>
        <v/>
      </c>
      <c r="Q37" s="103" t="str">
        <f>IF(AND(J37&lt;&gt;"",$G37="2"),_xlfn.RANK.EQ(J37,$P$6:$P$89),"")</f>
        <v/>
      </c>
      <c r="R37" s="103" t="str">
        <f>IF(G37="6",IF(IF(Q37&lt;&gt;"",IF(MAX(COUNTIF($Q$6:$Q$89,$Q$6:$Q$89))&gt;1,"x",""),"")&lt;&gt;"",Q37+1,""),IF(P37=0,"",IF(IF(Q37&lt;&gt;"",IF(MAX(COUNTIF($Q$6:$Q$89,$Q$6:$Q$89))&gt;1,"x",""),"")&lt;&gt;"",Q37+1,"")))</f>
        <v/>
      </c>
      <c r="S37" s="103" t="str">
        <f>IF(Q37&lt;&gt;"",IF($G37="3",IF(J37&lt;&gt;"",IF(AND(Q37&lt;=10,J37&gt;=$P$92),HLOOKUP(Q37,Points_Table_Modified,IF(AO37&gt;=6,8,AO37+2),FALSE),0),""),IF(J37&lt;&gt;"",IF(AND(Q37&lt;=10,J37&gt;=$P$92),HLOOKUP(Q37,Points_Table,IF(AO37&gt;=6,8,AO37+2),FALSE),0),"")),"")</f>
        <v/>
      </c>
      <c r="T37" s="103" t="str">
        <f>IF(R37&lt;&gt;"",AVERAGE(IF(AND($G37="3",R37&lt;&gt;""),HLOOKUP(R37,Points_Table_Modified,IF(AO37&gt;=6,8,AO37+2),FALSE),IF(R37&lt;&gt;"",HLOOKUP(R37,Points_Table,IF(AO37&gt;=6,8,AO37+2),FALSE),"")),S37),S37)</f>
        <v/>
      </c>
      <c r="U37" s="102" t="str">
        <f>IF(AND(J37&lt;&gt;"",$G37="3"),J37,"")</f>
        <v/>
      </c>
      <c r="V37" s="103" t="str">
        <f>IF(AND(J37&lt;&gt;"",$G37="3"),_xlfn.RANK.EQ(J37,$U$6:$U$89),"")</f>
        <v/>
      </c>
      <c r="W37" s="103" t="str">
        <f>IF(G37="6",IF(IF(V37&lt;&gt;"",IF(MAX(COUNTIF($V$6:$V$89,$V$6:$V$89))&gt;1,"x",""),"")&lt;&gt;"",V37+1,""),IF(U37=0,"",IF(IF(V37&lt;&gt;"",IF(MAX(COUNTIF($V$6:$V$89,$V$6:$V$89))&gt;1,"x",""),"")&lt;&gt;"",V37+1,"")))</f>
        <v/>
      </c>
      <c r="X37" s="103" t="str">
        <f>IF(V37&lt;&gt;"",IF($G37="3",IF(J37&lt;&gt;"",IF(AND(V37&lt;=20,J37&gt;=$U$92),HLOOKUP(V37,Points_Table_Modified,IF(AO37&gt;=6,8,AO37+2),FALSE),0),""),IF(J37&lt;&gt;"",IF(AND(V37&lt;=10,$J37&gt;=$U$92),HLOOKUP(V37,Points_Table,IF(AO37&gt;=6,8,AO37+2),FALSE),0),"")),"")</f>
        <v/>
      </c>
      <c r="Y37" s="103" t="str">
        <f>IF(W37&lt;&gt;"",AVERAGE(IF(AND($G37="3",W37&lt;&gt;""),HLOOKUP(W37,Points_Table_Modified,IF(AO37&gt;=6,8,AO37+2),FALSE),IF(W37&lt;&gt;"",HLOOKUP(W37,Points_Table,IF(AO37&gt;=6,8,AO37+2),FALSE),"")),X37),X37)</f>
        <v/>
      </c>
      <c r="Z37" s="102" t="str">
        <f>IF(AND(J37&lt;&gt;"",$G37="4"),J37,"")</f>
        <v/>
      </c>
      <c r="AA37" s="103" t="str">
        <f>IF(AND($J37&lt;&gt;"",G37="4"),_xlfn.RANK.EQ(J37,$Z$6:$Z$89),"")</f>
        <v/>
      </c>
      <c r="AB37" s="103" t="str">
        <f>IF($G37="6",IF(IF(AA37&lt;&gt;"",IF(MAX(COUNTIF($AA$6:$AA$89,$AA$6:$AA$89))&gt;1,"x",""),"")&lt;&gt;"",AA37+1,""),IF(Z37=0,"",IF(IF(AA37&lt;&gt;"",IF(MAX(COUNTIF($AA$6:$AA$89,$AA$6:$AA$89))&gt;1,"x",""),"")&lt;&gt;"",AA37+1,"")))</f>
        <v/>
      </c>
      <c r="AC37" s="103" t="str">
        <f>IF(AA37&lt;&gt;"",IF($G37="3",IF(J37&lt;&gt;"",IF(AND(AA37&lt;=10,J37&gt;=$Z$92),HLOOKUP(AA37,Points_Table_Modified,IF(AO37&gt;=6,8,AO37+2),FALSE),0),""),IF(J37&lt;&gt;"",IF(AND(AA37&lt;=10,J37&gt;=$Z$92),HLOOKUP(AA37,Points_Table,IF(AO37&gt;=6,8,AO37+2),FALSE),0),"")),"")</f>
        <v/>
      </c>
      <c r="AD37" s="103" t="str">
        <f>IF(AB37&lt;&gt;"",AVERAGE(IF(AND($G37="3",AB37&lt;&gt;""),HLOOKUP(AB37,Points_Table_Modified,IF(AO37&gt;=6,8,AO37+2),FALSE),IF(AB37&lt;&gt;"",HLOOKUP(AB37,Points_Table,IF(AO37&gt;=6,8,AO37+2),FALSE),"")),AC37),AC37)</f>
        <v/>
      </c>
      <c r="AE37" s="102" t="str">
        <f>IF(AND(J37&lt;&gt;"",$G37="5"),J37,"")</f>
        <v/>
      </c>
      <c r="AF37" s="103" t="str">
        <f>IF(AND(J37&lt;&gt;"",$G37="5"),_xlfn.RANK.EQ(J37,$AE$6:$AE$89),"")</f>
        <v/>
      </c>
      <c r="AG37" s="103" t="str">
        <f>IF($G37="6",IF(IF(AF37&lt;&gt;"",IF(MAX(COUNTIF($AF$6:$AF$89,$AF$6:$AF$89))&gt;1,"x",""),"")&lt;&gt;"",AF37+1,""),IF(AE37=0,"",IF(IF(AF37&lt;&gt;"",IF(MAX(COUNTIF($AF$6:$AF$89,$AF$6:$AF$89))&gt;1,"x",""),"")&lt;&gt;"",AF37+1,"")))</f>
        <v/>
      </c>
      <c r="AH37" s="103" t="str">
        <f>IF(AF37&lt;&gt;"",IF($G37="3",IF(J37&lt;&gt;"",IF(AND(AF37&lt;=10,J37&gt;=$AE$92),HLOOKUP(AF37,Points_Table_Modified,IF(AO37&gt;=6,8,AO37+2),FALSE),0),""),IF(J37&lt;&gt;"",IF(AND(AF37&lt;=10,J37&gt;=$AE$92),HLOOKUP(AF37,Points_Table,IF(AO37&gt;=6,8,AO37+2),FALSE),0),"")),"")</f>
        <v/>
      </c>
      <c r="AI37" s="103" t="str">
        <f>IF(AG37&lt;&gt;"",AVERAGE(IF(AND($G37="3",AG37&lt;&gt;""),HLOOKUP(AG37,Points_Table_Modified,IF(AO37&gt;=6,8,AO37+2),FALSE),IF(AG37&lt;&gt;"",HLOOKUP(AG37,Points_Table,IF(AO37&gt;=6,8,AO37+2),FALSE),"")),AH37),AH37)</f>
        <v/>
      </c>
      <c r="AJ37" s="102">
        <f>IF(AND(J37&lt;&gt;"",$G37="6"),J37,"")</f>
        <v>468</v>
      </c>
      <c r="AK37" s="103">
        <f>IF(AND(J37&lt;&gt;"",$G37="6"),_xlfn.RANK.EQ(J37,$AJ$6:$AJ$89),"")</f>
        <v>2</v>
      </c>
      <c r="AL37" s="103" t="str">
        <f>IF(G37="6",IF(IF(AK37&lt;&gt;"",IF(MAX(COUNTIF($AK$6:$AK$89,$AK$6:$AK$89))&gt;1,"x",""),"")&lt;&gt;"",AK37+1,""),IF(AJ37=0,"",IF(IF(AK37&lt;&gt;"",IF(MAX(COUNTIF($AK$6:$AK$89,$AK$6:$AK$89))&gt;1,"x",""),"")&lt;&gt;"",AK37+1,"")))</f>
        <v/>
      </c>
      <c r="AM37" s="103">
        <f>IF(AK37&lt;&gt;"",IF($G37="3",IF(J37&lt;&gt;"",IF(AND(AK37&lt;=10,J37&gt;=$AJ$92),HLOOKUP(AK37,Points_Table_Modified,IF(AO37&gt;=6,8,AO37+2),FALSE),0),""),IF(J37&lt;&gt;"",IF(AND(AK37&lt;=10,J37&gt;=$AJ$92),HLOOKUP(AK37,Points_Table,IF(AO37&gt;=6,8,AO37+2),FALSE),0),"")),"")</f>
        <v>25</v>
      </c>
      <c r="AN37" s="136">
        <f>IF(AL37&lt;&gt;"",AVERAGE(IF(AND($G37="3",AL37&lt;&gt;""),HLOOKUP(AL37,Points_Table_Modified,IF(AO37&gt;=6,8,AO37+2),FALSE),IF(AL37&lt;&gt;"",HLOOKUP(AL37,Points_Table,IF(AO37&gt;=6,8,AO37+2),FALSE),"")),AM37),AM37)</f>
        <v>25</v>
      </c>
      <c r="AO37" s="55">
        <f>VLOOKUP($G37,Entries_D_Event,4,FALSE)</f>
        <v>9</v>
      </c>
      <c r="AP37" s="52" t="str">
        <f>CONCATENATE(AK37,AF37,AA37,V37,Q37,L37)</f>
        <v>2</v>
      </c>
      <c r="AQ37" s="118">
        <f>IF(AP37&lt;&gt;"",IF(AND($G37="3",J37&lt;&gt;""),10,IF(J37&lt;&gt;"",5,"")),"")</f>
        <v>5</v>
      </c>
      <c r="AR37" s="118">
        <f>_xlfn.NUMBERVALUE(IF(AP37&lt;&gt;"",CONCATENATE(AN37,AI37,AD37,Y37,T37,O37),""))</f>
        <v>25</v>
      </c>
      <c r="AS37" s="56">
        <f>IFERROR(AQ37+AR37,0)</f>
        <v>30</v>
      </c>
      <c r="AT37" s="90">
        <v>389</v>
      </c>
      <c r="AU37" s="54" t="str">
        <f>IF(AND(AT37&lt;&gt;"",$G37="1"),AT37,"")</f>
        <v/>
      </c>
      <c r="AV37" s="52" t="str">
        <f>IF(AND(AT37&lt;&gt;"",$G37="1"),_xlfn.RANK.EQ(AT37,$AU$6:$AU$89),"")</f>
        <v/>
      </c>
      <c r="AW37" s="52" t="str">
        <f>IF(IF(AV37&lt;&gt;"",IF(MAX(COUNTIF($AV$6:$AV$89,$AV$6:$AV$89))&gt;1,"x",""),"")&lt;&gt;"",AV37+1,"")</f>
        <v/>
      </c>
      <c r="AX37" s="52" t="str">
        <f>IF(AV37&lt;&gt;"",IF($G37="3",IF(AT37&lt;&gt;"",IF(AND(AV37&lt;=10,AT37&gt;=$AU$92),HLOOKUP(AV37,Points_Table_Modified,IF(BY37&gt;=6,8,BY37+2),FALSE),0),""),IF(AT37&lt;&gt;"",IF(AND(AV37&lt;=10,AT37&gt;=$AU$92),HLOOKUP(AV37,Points_Table,IF(BY37&gt;=6,8,BY37+2),FALSE),0),"")),"")</f>
        <v/>
      </c>
      <c r="AY37" s="53" t="str">
        <f>IF(AW37&lt;&gt;"",AVERAGE(IF(AND($G37="3",AW37&lt;&gt;""),HLOOKUP(AW37,Points_Table_Modified,IF(BY37&gt;=6,8,BY37+2),FALSE),IF(AW37&lt;&gt;"",HLOOKUP(AW37,Points_Table,IF(BY37&gt;=6,8,BY37+2),FALSE),"")),AX37),AX37)</f>
        <v/>
      </c>
      <c r="AZ37" s="51" t="str">
        <f>IF(AND($G37="2",AT37&lt;&gt;""),AT37,"")</f>
        <v/>
      </c>
      <c r="BA37" s="52" t="str">
        <f>IF(AND(AT37&lt;&gt;"",$G37="2"),_xlfn.RANK.EQ(AT37,$AZ$6:$AZ$89),"")</f>
        <v/>
      </c>
      <c r="BB37" s="52" t="str">
        <f>IF(IF(BA37&lt;&gt;"",IF(MAX(COUNTIF($BA$6:$BA$89,$BA$6:$BA$89))&gt;1,"x",""),"")&lt;&gt;"",BA37+1,"")</f>
        <v/>
      </c>
      <c r="BC37" s="54" t="str">
        <f>IF(BA37&lt;&gt;"",IF($G37="3",IF(AT37&lt;&gt;"",IF(AND(BA37&lt;=10,AT37&gt;=$AZ$92),HLOOKUP(BA37,Points_Table_Modified,IF(BY37&gt;=6,8,BY37+2),FALSE),0),""),IF(AT37&lt;&gt;"",IF(AND(BA37&lt;=10,AT37&gt;=$AZ$92),HLOOKUP(BA37,Points_Table,IF(BY37&gt;=6,8,BY37+2),FALSE),0),"")),"")</f>
        <v/>
      </c>
      <c r="BD37" s="53" t="str">
        <f>IF(BB37&lt;&gt;"",AVERAGE(IF(AND($G37="3",BB37&lt;&gt;""),HLOOKUP(BB37,Points_Table_Modified,IF(BY37&gt;=6,8,BY37+2),FALSE),IF(BB37&lt;&gt;"",HLOOKUP(BB37,Points_Table,IF(BY37&gt;=6,8,BY37+2),FALSE),"")),BC37),BC37)</f>
        <v/>
      </c>
      <c r="BE37" s="51" t="str">
        <f>IF(AND($G37="3",AT37&lt;&gt;""),AT37,"")</f>
        <v/>
      </c>
      <c r="BF37" s="52" t="str">
        <f>IF(AND(AT37&lt;&gt;"",$G37="3"),_xlfn.RANK.EQ(AT37,$BE$6:$BE$89),"")</f>
        <v/>
      </c>
      <c r="BG37" s="52" t="str">
        <f>IF(IF(BF37&lt;&gt;"",IF(MAX(COUNTIF($BF$6:$BF$89,$BF$6:$BF$89))&gt;1,"x",""),"")&lt;&gt;"",BF37+1,"")</f>
        <v/>
      </c>
      <c r="BH37" s="52" t="str">
        <f>IF(BF37&lt;&gt;"",IF($G37="3",IF(AT37&lt;&gt;"",IF(AND(BF37&lt;=20,AT37&gt;=$BE$92),HLOOKUP(BF37,Points_Table_Modified,IF(BY37&gt;=6,8,BY37+2),FALSE),0),""),IF(AT37&lt;&gt;"",IF(AND(BF37&lt;=10,AT37&gt;=$BE$92),HLOOKUP(BF37,Points_Table,IF(BY37&gt;=6,8,BY37+2),FALSE),0),"")),"")</f>
        <v/>
      </c>
      <c r="BI37" s="53" t="str">
        <f>IF(BG37&lt;&gt;"",AVERAGE(IF(AND($G37="3",BG37&lt;&gt;""),HLOOKUP(BG37,Points_Table_Modified,IF(BY37&gt;=6,8,BY37+2),FALSE),IF(BG37&lt;&gt;"",HLOOKUP(BG37,Points_Table,IF(BY37&gt;=6,8,BY37+2),FALSE),"")),BH37),BH37)</f>
        <v/>
      </c>
      <c r="BJ37" s="51" t="str">
        <f>IF(AND($G37="4",AT37&lt;&gt;""),AT37,"")</f>
        <v/>
      </c>
      <c r="BK37" s="52" t="str">
        <f>IF(AND(AT37&lt;&gt;"",G37="4"),_xlfn.RANK.EQ(AT37,$BJ$6:$BJ$89),"")</f>
        <v/>
      </c>
      <c r="BL37" s="52" t="str">
        <f>IF(IF(BK37&lt;&gt;"",IF(MAX(COUNTIF($BK$6:$BK$89,$BK$6:$BK$89))&gt;1,"x",""),"")&lt;&gt;"",BK37+1,"")</f>
        <v/>
      </c>
      <c r="BM37" s="52" t="str">
        <f>IF(BK37&lt;&gt;"",IF($G37="3",IF(AT37&lt;&gt;"",IF(AND(BK37&lt;=10,AT37&gt;=$BJ$92),HLOOKUP(BK37,Points_Table_Modified,IF(BY37&gt;=6,8,BY37+2),FALSE),0),""),IF(AT37&lt;&gt;"",IF(AND(BK37&lt;=10,AT37&gt;=$BJ$92),HLOOKUP(BK37,Points_Table,IF(BY37&gt;=6,8,BY37+2),FALSE),0),"")),"")</f>
        <v/>
      </c>
      <c r="BN37" s="53" t="str">
        <f>IF(BL37&lt;&gt;"",AVERAGE(IF(AND($G37="3",BL37&lt;&gt;""),HLOOKUP(BL37,Points_Table_Modified,IF(BY37&gt;=6,8,BY37+2),FALSE),IF(BL37&lt;&gt;"",HLOOKUP(BL37,Points_Table,IF(BY37&gt;=6,8,BY37+2),FALSE),"")),BM37),BM37)</f>
        <v/>
      </c>
      <c r="BO37" s="51" t="str">
        <f>IF(AND($G37="5",AT37&lt;&gt;""),AT37,"")</f>
        <v/>
      </c>
      <c r="BP37" s="52" t="str">
        <f>IF(AND(AT37&lt;&gt;"",$G37="5"),_xlfn.RANK.EQ(AT37,$BO$6:$BO$89),"")</f>
        <v/>
      </c>
      <c r="BQ37" s="52" t="str">
        <f>IF(IF(BP37&lt;&gt;"",IF(MAX(COUNTIF($BP$6:$BP$89,$BP$6:$BP$89))&gt;1,"x",""),"")&lt;&gt;"",BP37+1,"")</f>
        <v/>
      </c>
      <c r="BR37" s="52" t="str">
        <f>IF(BP37&lt;&gt;"",IF($G37="3",IF(AT37&lt;&gt;"",IF(AND(BP37&lt;=10,AT37&gt;=$BO$92),HLOOKUP(BP37,Points_Table_Modified,IF(BY37&gt;=6,8,BY37+2),FALSE),0),""),IF(AT37&lt;&gt;"",IF(AND(BP37&lt;=10,AT37&gt;=$BO$92),HLOOKUP(BP37,Points_Table,IF(BY37&gt;=6,8,BY37+2),FALSE),0),"")),"")</f>
        <v/>
      </c>
      <c r="BS37" s="53" t="str">
        <f>IF(BQ37&lt;&gt;"",AVERAGE(IF(AND($G37="3",BQ37&lt;&gt;""),HLOOKUP(BQ37,Points_Table_Modified,IF(BY37&gt;=6,8,BY37+2),FALSE),IF(BQ37&lt;&gt;"",HLOOKUP(BQ37,Points_Table,IF(BY37&gt;=6,8,BY37+2),FALSE),"")),BR37),BR37)</f>
        <v/>
      </c>
      <c r="BT37" s="51">
        <f>IF(AND($G37="6",AT37&lt;&gt;""),AT37,"")</f>
        <v>389</v>
      </c>
      <c r="BU37" s="52">
        <f>IF(AND(AT37&lt;&gt;"",$G37="6"),_xlfn.RANK.EQ(AT37,$BT$6:$BT$89),"")</f>
        <v>1</v>
      </c>
      <c r="BV37" s="52" t="str">
        <f>IF(IF(BU37&lt;&gt;"",IF(MAX(COUNTIF($BU$6:$BU$89,$BU$6:$BU$89))&gt;1,"x",""),"")&lt;&gt;"",BU37+1,"")</f>
        <v/>
      </c>
      <c r="BW37" s="52">
        <f>IF(BU37&lt;&gt;"",IF($G37="3",IF(AT37&lt;&gt;"",IF(AND(BU37&lt;=10,AT37&gt;=$BT$92),HLOOKUP(BU37,Points_Table_Modified,IF(BY37&gt;=6,8,BY37+2),FALSE),0),""),IF(AT37&lt;&gt;"",IF(AND(BU37&lt;=10,AT37&gt;=$BT$92),HLOOKUP(BU37,Points_Table,IF(BY37&gt;=6,8,BY37+2),FALSE),0),"")),"")</f>
        <v>30</v>
      </c>
      <c r="BX37" s="53">
        <f>IF(BV37&lt;&gt;"",AVERAGE(IF(AND($G37="3",BV37&lt;&gt;""),HLOOKUP(BV37,Points_Table_Modified,IF(BY37&gt;=6,8,BY37+2),FALSE),IF(BV37&lt;&gt;"",HLOOKUP(BV37,Points_Table,IF(BY37&gt;=6,8,BY37+2),FALSE),"")),BW37),BW37)</f>
        <v>30</v>
      </c>
      <c r="BY37" s="55">
        <f>VLOOKUP($G37,Entries_D_Event,5,FALSE)</f>
        <v>7</v>
      </c>
      <c r="BZ37" s="52" t="str">
        <f>CONCATENATE(BU37,BP37,BK37,BF37,BA37,AV37)</f>
        <v>1</v>
      </c>
      <c r="CA37" s="118">
        <f>IF(BZ37&lt;&gt;"",IF(AND($G37="3",AT37&lt;&gt;""),10,IF(AT37&lt;&gt;"",5,"")),"")</f>
        <v>5</v>
      </c>
      <c r="CB37" s="118">
        <f>_xlfn.NUMBERVALUE(IF(BZ37&lt;&gt;"",CONCATENATE(BX37,BS37,BN37,BI37,BD37,AY37),""))</f>
        <v>30</v>
      </c>
      <c r="CC37" s="56">
        <f>IFERROR(CA37+CB37,0)</f>
        <v>35</v>
      </c>
      <c r="CD37" s="90">
        <v>208</v>
      </c>
      <c r="CE37" s="54" t="str">
        <f>IF(AND($G37="1",CD37&lt;&gt;""),CD37,"")</f>
        <v/>
      </c>
      <c r="CF37" s="52" t="str">
        <f>IF(AND(CD37&lt;&gt;"",$G37="1"),_xlfn.RANK.EQ(CD37,$CE$6:$CE$89),"")</f>
        <v/>
      </c>
      <c r="CG37" s="52" t="str">
        <f>IF(IF(CF37&lt;&gt;"",IF(MAX(COUNTIF($CF$6:$CF$89,$CF$6:$CF$89))&gt;1,"x",""),"")&lt;&gt;"",CF37+1,"")</f>
        <v/>
      </c>
      <c r="CH37" s="52" t="str">
        <f>IF(CF37&lt;&gt;"",IF($G37="3",IF(CD37&lt;&gt;"",IF(AND(CF37&lt;=10,CD37&gt;=$CE$92),HLOOKUP(CF37,Points_Table_Modified,IF(DI37&gt;=6,8,DI37+2),FALSE),0),""),IF(CD37&lt;&gt;"",IF(AND(CF37&lt;=10,CD37&gt;=$CE$92),HLOOKUP(CF37,Points_Table,IF(DI37&gt;=6,8,DI37+2),FALSE),0),"")),"")</f>
        <v/>
      </c>
      <c r="CI37" s="53" t="str">
        <f>IF(CG37&lt;&gt;"",AVERAGE(IF(AND($G37="3",CG37&lt;&gt;""),HLOOKUP(CG37,Points_Table_Modified,IF(DI37&gt;=6,8,DI37+2),FALSE),IF(CG37&lt;&gt;"",HLOOKUP(CG37,Points_Table,IF(DI37&gt;=6,8,DI37+2),FALSE),"")),CH37),CH37)</f>
        <v/>
      </c>
      <c r="CJ37" s="51" t="str">
        <f>IF(AND($G37="2",CD37&lt;&gt;""),CD37,"")</f>
        <v/>
      </c>
      <c r="CK37" s="52" t="str">
        <f>IF(AND(CD37&lt;&gt;"",$G37="2"),_xlfn.RANK.EQ(CD37,$CJ$6:$CJ$89),"")</f>
        <v/>
      </c>
      <c r="CL37" s="52" t="str">
        <f>IF(IF(CK37&lt;&gt;"",IF(MAX(COUNTIF($CK$6:$CK$89,$CK$6:$CK$89))&gt;1,"x",""),"")&lt;&gt;"",CK37+1,"")</f>
        <v/>
      </c>
      <c r="CM37" s="54" t="str">
        <f>IF(CK37&lt;&gt;"",IF($G37="3",IF(CD37&lt;&gt;"",IF(AND(CK37&lt;=10,CD37&gt;=$CJ$92),HLOOKUP(CK37,Points_Table_Modified,IF(DI37&gt;=6,8,DI37+2),FALSE),0),""),IF(CD37&lt;&gt;"",IF(AND(CK37&lt;=10,CD37&gt;=$CJ$92),HLOOKUP(CK37,Points_Table,IF(DI37&gt;=6,8,DI37+2),FALSE),0),"")),"")</f>
        <v/>
      </c>
      <c r="CN37" s="53" t="str">
        <f>IF(CL37&lt;&gt;"",AVERAGE(IF(AND($G37="3",CL37&lt;&gt;""),HLOOKUP(CL37,Points_Table_Modified,IF(DI37&gt;=6,8,DI37+2),FALSE),IF(CL37&lt;&gt;"",HLOOKUP(CL37,Points_Table,IF(DI37&gt;=6,8,DI37+2),FALSE),"")),CM37),CM37)</f>
        <v/>
      </c>
      <c r="CO37" s="51" t="str">
        <f>IF(AND($G37="3",CD37&lt;&gt;""),CD37,"")</f>
        <v/>
      </c>
      <c r="CP37" s="52" t="str">
        <f>IF(AND(CD37&lt;&gt;"",$G37="3"),_xlfn.RANK.EQ(CD37,$CO$6:$CO$89),"")</f>
        <v/>
      </c>
      <c r="CQ37" s="52" t="str">
        <f>IF(IF(CP37&lt;&gt;"",IF(MAX(COUNTIF($CP37:$CP$89,$CP$6:$CP$89))&gt;1,"x",""),"")&lt;&gt;"",CP37+1,"")</f>
        <v/>
      </c>
      <c r="CR37" s="52" t="str">
        <f>IF(CP37&lt;&gt;"",IF($G37="3",IF(CD37&lt;&gt;"",IF(AND(CP37&lt;=20,CD37&gt;=$CO$92),HLOOKUP(CP37,Points_Table_Modified,IF(DI37&gt;=6,8,DI37+2),FALSE),0),""),IF(CD37&lt;&gt;"",IF(AND(CP37&lt;=10,CD37&gt;=$CO$92),HLOOKUP(CP37,Points_Table,IF(DI37&gt;=6,8,DI37+2),FALSE),0),"")),"")</f>
        <v/>
      </c>
      <c r="CS37" s="53" t="str">
        <f>IF(CQ37&lt;&gt;"",AVERAGE(IF(AND($G37="3",CQ37&lt;&gt;""),HLOOKUP(CQ37,Points_Table_Modified,IF(DI37&gt;=6,8,DI37+2),FALSE),IF(CQ37&lt;&gt;"",HLOOKUP(CQ37,Points_Table,IF(DI37&gt;=6,8,DI37+2),FALSE),"")),CR37),CR37)</f>
        <v/>
      </c>
      <c r="CT37" s="51" t="str">
        <f>IF(AND($G37="4",CD37&lt;&gt;""),CD37,"")</f>
        <v/>
      </c>
      <c r="CU37" s="52" t="str">
        <f>IF(AND(CD37&lt;&gt;"",G37="4"),_xlfn.RANK.EQ(CD37,$CT$6:$CT$89),"")</f>
        <v/>
      </c>
      <c r="CV37" s="52" t="str">
        <f>IF(IF(CU37&lt;&gt;"",IF(MAX(COUNTIF($CU$6:$CU$89,$CU$6:$CU$89))&gt;1,"x",""),"")&lt;&gt;"",CU37+1,"")</f>
        <v/>
      </c>
      <c r="CW37" s="52" t="str">
        <f>IF(CU37&lt;&gt;"",IF($G37="3",IF(CD37&lt;&gt;"",IF(AND(CU37&lt;=10,CD37&gt;=$CT$92),HLOOKUP(CU37,Points_Table_Modified,IF(DI37&gt;=6,8,DI37+2),FALSE),0),""),IF(CD37&lt;&gt;"",IF(AND(CU37&lt;=10,CD37&gt;=$CT$92),HLOOKUP(CU37,Points_Table,IF(DI37&gt;=6,8,DI37+2),FALSE),0),"")),"")</f>
        <v/>
      </c>
      <c r="CX37" s="53" t="str">
        <f>IF(CV37&lt;&gt;"",AVERAGE(IF(AND($G37="3",CV37&lt;&gt;""),HLOOKUP(CV37,Points_Table_Modified,IF(DI37&gt;=6,8,DI37+2),FALSE),IF(CV37&lt;&gt;"",HLOOKUP(CV37,Points_Table,IF(DI37&gt;=6,8,DI37+2),FALSE),"")),CW37),CW37)</f>
        <v/>
      </c>
      <c r="CY37" s="51" t="str">
        <f>IF(AND($G37="5",CD37&lt;&gt;""),CD37,"")</f>
        <v/>
      </c>
      <c r="CZ37" s="52" t="str">
        <f>IF(AND(CD37&lt;&gt;"",$G37="5"),_xlfn.RANK.EQ(CD37,$CY$6:$CY$89),"")</f>
        <v/>
      </c>
      <c r="DA37" s="52" t="str">
        <f>IF(IF(CZ37&lt;&gt;"",IF(MAX(COUNTIF($CZ$6:$CZ$89,$CZ$6:$CZ$89))&gt;1,"x",""),"")&lt;&gt;"",CZ37+1,"")</f>
        <v/>
      </c>
      <c r="DB37" s="52" t="str">
        <f>IF(CZ37&lt;&gt;"",IF($G37="3",IF(CD37&lt;&gt;"",IF(AND(CZ37&lt;=10,CD37&gt;=$CY$92),HLOOKUP(CZ37,Points_Table_Modified,IF(DI37&gt;=6,8,DI37+2),FALSE),0),""),IF(CD37&lt;&gt;"",IF(AND(CZ37&lt;=10,CD37&gt;=$CY$92),HLOOKUP(CZ37,Points_Table,IF(DI37&gt;=6,8,DI37+2),FALSE),0),"")),"")</f>
        <v/>
      </c>
      <c r="DC37" s="53" t="str">
        <f>IF(DA37&lt;&gt;"",AVERAGE(IF(AND($G37="3",DA37&lt;&gt;""),HLOOKUP(DA37,Points_Table_Modified,IF(DI37&gt;=6,8,DI37+2),FALSE),IF(DA37&lt;&gt;"",HLOOKUP(DA37,Points_Table,IF(DI37&gt;=6,8,DI37+2),FALSE),"")),DB37),DB37)</f>
        <v/>
      </c>
      <c r="DD37" s="51">
        <f>IF(AND($G37="6",CD37&lt;&gt;""),CD37,"")</f>
        <v>208</v>
      </c>
      <c r="DE37" s="52">
        <f>IF(AND(CD37&lt;&gt;"",$G37="6"),_xlfn.RANK.EQ(CD37,$DD$6:$DD$89),"")</f>
        <v>4</v>
      </c>
      <c r="DF37" s="52" t="str">
        <f>IF(IF(DE37&lt;&gt;"",IF(MAX(COUNTIF($DE$6:$DE$89,$DE$6:$DE$89))&gt;1,"x",""),"")&lt;&gt;"",DE37+1,"")</f>
        <v/>
      </c>
      <c r="DG37" s="52">
        <f>IF(DE37&lt;&gt;"",IF($G37="3",IF(CD37&lt;&gt;"",IF(AND(DE37&lt;=10,CD37&gt;=$DD$92),HLOOKUP(DE37,Points_Table_Modified,IF(DI37&gt;=6,8,DI37+2),FALSE),0),""),IF(CD37&lt;&gt;"",IF(AND(DE37&lt;=10,CD37&gt;=$DD$92),HLOOKUP(DE37,Points_Table,IF(DI37&gt;=6,8,DI37+2),FALSE),0),"")),"")</f>
        <v>16</v>
      </c>
      <c r="DH37" s="53">
        <f>IF(DF37&lt;&gt;"",AVERAGE(IF(AND($G37="3",DF37&lt;&gt;""),HLOOKUP(DF37,Points_Table_Modified,IF(DI37&gt;=6,8,DI37+2),FALSE),IF(DF37&lt;&gt;"",HLOOKUP(DF37,Points_Table,IF(DI37&gt;=6,8,DI37+2),FALSE),"")),DG37),DG37)</f>
        <v>16</v>
      </c>
      <c r="DI37" s="55">
        <f>VLOOKUP($G37,Entries_D_Event,6,FALSE)</f>
        <v>10</v>
      </c>
      <c r="DJ37" s="52" t="str">
        <f>CONCATENATE(DE37,CZ37,CU37,CP37,CK37,CF37)</f>
        <v>4</v>
      </c>
      <c r="DK37" s="52">
        <f>IF(DJ37&lt;&gt;"",IF(AND($G37="3",CD37&lt;&gt;""),10,IF(CD37&lt;&gt;"",5,"")),"")</f>
        <v>5</v>
      </c>
      <c r="DL37" s="156">
        <f>_xlfn.NUMBERVALUE(IF(DJ37&lt;&gt;"",CONCATENATE(DH37,DC37,CX37,CS37,CN37,CI37),""))</f>
        <v>16</v>
      </c>
      <c r="DM37" s="56">
        <f>IFERROR(DK37+DL37,0)</f>
        <v>21</v>
      </c>
      <c r="DN37" s="90"/>
      <c r="DO37" s="52" t="str">
        <f>IF(AND($G37="1",DN37&lt;&gt;""),DN37,"")</f>
        <v/>
      </c>
      <c r="DP37" s="52" t="str">
        <f>IF(AND(DN37&lt;&gt;"",$G37="1"),_xlfn.RANK.EQ(DN37,$DO$6:$DO$89),"")</f>
        <v/>
      </c>
      <c r="DQ37" s="52" t="str">
        <f>IF(IF(DP37&lt;&gt;"",IF(MAX(COUNTIF($DP$6:$DP$89,$DP$6:$DP$89))&gt;1,"x",""),"")&lt;&gt;"",DP37+1,"")</f>
        <v/>
      </c>
      <c r="DR37" s="52" t="str">
        <f>IF(DP37&lt;&gt;"",IF($G37="3",IF(DN37&lt;&gt;"",IF(AND(DP37&lt;=10,DN37&gt;=$DO$92),HLOOKUP(DP37,Points_Table_Modified,IF(ES37&gt;=6,8,ES37+2),FALSE),0),""),IF(DN37&lt;&gt;"",IF(AND(DP37&lt;=10,DN37&gt;=$DO$92),HLOOKUP(DP37,Points_Table,IF(ES37&gt;=6,8,ES37+2),FALSE),0),"")),"")</f>
        <v/>
      </c>
      <c r="DS37" s="53" t="str">
        <f>IF(DQ37&lt;&gt;"",AVERAGE(IF(AND($G37="3",DQ37&lt;&gt;""),HLOOKUP(DQ37,Points_Table_Modified,IF(ES37&gt;=6,8,ES37+2),FALSE),IF(DQ37&lt;&gt;"",HLOOKUP(DQ37,Points_Table,IF(ES37&gt;=6,8,ES37+2),FALSE),"")),DR37),DR37)</f>
        <v/>
      </c>
      <c r="DT37" s="51" t="str">
        <f>IF(AND($G37="2",DN37&lt;&gt;""),DN37,"")</f>
        <v/>
      </c>
      <c r="DU37" s="52" t="str">
        <f>IF(AND(DN37&lt;&gt;"",$G37="2"),_xlfn.RANK.EQ(DN37,$DT$6:$DT$89),"")</f>
        <v/>
      </c>
      <c r="DV37" s="52" t="str">
        <f>IF(IF(DU37&lt;&gt;"",IF(MAX(COUNTIF($DU$6:$DU$89,$DU$6:$DU$89))&gt;1,"x",""),"")&lt;&gt;"",DU37+1,"")</f>
        <v/>
      </c>
      <c r="DW37" s="54" t="str">
        <f>IF(DU37&lt;&gt;"",IF($G37="3",IF(DN37&lt;&gt;"",IF(AND(DU37&lt;=10,DN37&gt;=$DT$92),HLOOKUP(DU37,Points_Table_Modified,IF(ES37&gt;=6,8,ES37+2),FALSE),0),""),IF(DN37&lt;&gt;"",IF(AND(DU37&lt;=10,DN37&gt;=$DT$92),HLOOKUP(DU37,Points_Table,IF(ES37&gt;=6,8,ES37+2),FALSE),0),"")),"")</f>
        <v/>
      </c>
      <c r="DX37" s="53" t="str">
        <f>IF(DV37&lt;&gt;"",AVERAGE(IF(AND($G37="3",DV37&lt;&gt;""),HLOOKUP(DV37,Points_Table_Modified,IF(ES37&gt;=6,8,ES37+2),FALSE),IF(DV37&lt;&gt;"",HLOOKUP(DV37,Points_Table,IF(ES37&gt;=6,8,ES37+2),FALSE),"")),DW37),DW37)</f>
        <v/>
      </c>
      <c r="DY37" s="51" t="str">
        <f>IF(AND($G37="3",DN37&lt;&gt;""),DN37,"")</f>
        <v/>
      </c>
      <c r="DZ37" s="52" t="str">
        <f>IF(AND(DN37&lt;&gt;"",$G37="3"),_xlfn.RANK.EQ(DN37,$DY$6:$DY$89),"")</f>
        <v/>
      </c>
      <c r="EA37" s="52" t="str">
        <f>IF(IF(DZ37&lt;&gt;"",IF(MAX(COUNTIF($DZ$6:$DZ$89,$DZ$6:$DZ$89))&gt;1,"x",""),"")&lt;&gt;"",DZ37+1,"")</f>
        <v/>
      </c>
      <c r="EB37" s="52" t="str">
        <f>IF(DZ37&lt;&gt;"",IF($G37="3",IF(DN37&lt;&gt;"",IF(AND(DZ37&lt;=20,DN37&gt;=$DY$92),HLOOKUP(DZ37,Points_Table_Modified,IF(ES37&gt;=6,8,ES37+2),FALSE),0),""),IF(DN37&lt;&gt;"",IF(AND(DZ37&lt;=10,DN37&gt;=$DY$92),HLOOKUP(DZ37,Points_Table,IF(ES37&gt;=6,8,ES37+2),FALSE),0),"")),"")</f>
        <v/>
      </c>
      <c r="EC37" s="53" t="str">
        <f>IF(EA37&lt;&gt;"",AVERAGE(IF(AND($G37="3",EA37&lt;&gt;""),HLOOKUP(EA37,Points_Table_Modified,IF(ES37&gt;=6,8,ES37+2),FALSE),IF(EA37&lt;&gt;"",HLOOKUP(EA37,Points_Table,IF(ES37&gt;=6,8,ES37+2),FALSE),"")),EB37),EB37)</f>
        <v/>
      </c>
      <c r="ED37" s="51" t="str">
        <f>IF(AND($G37="4",DN37&lt;&gt;""),DN37,"")</f>
        <v/>
      </c>
      <c r="EE37" s="52" t="str">
        <f>IF(AND(DN37&lt;&gt;"",G37="4"),_xlfn.RANK.EQ(DN37,$ED$6:$ED$89),"")</f>
        <v/>
      </c>
      <c r="EF37" s="52" t="str">
        <f>IF(IF(EE37&lt;&gt;"",IF(MAX(COUNTIF($EE$6:$EE$89,$EE$6:$EE$89))&gt;1,"x",""),"")&lt;&gt;"",EE37+1,"")</f>
        <v/>
      </c>
      <c r="EG37" s="52" t="str">
        <f>IF(EE37&lt;&gt;"",IF($G37="3",IF(DN37&lt;&gt;"",IF(AND(EE37&lt;=10,DN37&gt;=$ED$92),HLOOKUP(EE37,Points_Table_Modified,IF(ES37&gt;=6,8,ES37+2),FALSE),0),""),IF(DN37&lt;&gt;"",IF(AND(EE37&lt;=10,DN37&gt;=$ED$92),HLOOKUP(EE37,Points_Table,IF(ES37&gt;=6,8,ES37+2),FALSE),0),"")),"")</f>
        <v/>
      </c>
      <c r="EH37" s="53" t="str">
        <f>IF(EF37&lt;&gt;"",AVERAGE(IF(AND($G37="3",EF37&lt;&gt;""),HLOOKUP(EF37,Points_Table_Modified,IF(ES37&gt;=6,8,ES37+2),FALSE),IF(EF37&lt;&gt;"",HLOOKUP(EF37,Points_Table,IF(ES37&gt;=6,8,ES37+2),FALSE),"")),EG37),EG37)</f>
        <v/>
      </c>
      <c r="EI37" s="51" t="str">
        <f>IF(AND($G37="5",DN37&lt;&gt;""),DN37,"")</f>
        <v/>
      </c>
      <c r="EJ37" s="52" t="str">
        <f>IF(AND(DN37&lt;&gt;"",$G37="5"),_xlfn.RANK.EQ(DN37,$EI$6:$EI$89),"")</f>
        <v/>
      </c>
      <c r="EK37" s="52" t="str">
        <f>IF(IF(EJ37&lt;&gt;"",IF(MAX(COUNTIF($EJ$6:$EJ$89,$EJ$6:$EJ$89))&gt;1,"x",""),"")&lt;&gt;"",EJ37+1,"")</f>
        <v/>
      </c>
      <c r="EL37" s="52" t="str">
        <f>IF(EJ37&lt;&gt;"",IF($G37="3",IF(DN37&lt;&gt;"",IF(AND(EJ37&lt;=10,DN37&gt;=$EI$92),HLOOKUP(EJ37,Points_Table_Modified,IF(ES37&gt;=6,8,ES37+2),FALSE),0),""),IF(DN37&lt;&gt;"",IF(AND(EJ37&lt;=10,DN37&gt;=$EI$92),HLOOKUP(EJ37,Points_Table,IF(ES37&gt;=6,8,ES37+2),FALSE),0),"")),"")</f>
        <v/>
      </c>
      <c r="EM37" s="53" t="str">
        <f>IF(EK37&lt;&gt;"",AVERAGE(IF(AND($G37="3",EK37&lt;&gt;""),HLOOKUP(EK37,Points_Table_Modified,IF(ES37&gt;=6,8,ES37+2),FALSE),IF(EK37&lt;&gt;"",HLOOKUP(EK37,Points_Table,IF(ES37&gt;=6,8,ES37+2),FALSE),"")),EL37),EL37)</f>
        <v/>
      </c>
      <c r="EN37" s="51" t="str">
        <f>IF(AND($G37="6",DN37&lt;&gt;""),DN37,"")</f>
        <v/>
      </c>
      <c r="EO37" s="52" t="str">
        <f>IF(AND(DN37&lt;&gt;"",$G37="6"),_xlfn.RANK.EQ(DN37,$EN$6:$EN$89),"")</f>
        <v/>
      </c>
      <c r="EP37" s="52" t="str">
        <f>IF(IF(EO37&lt;&gt;"",IF(MAX(COUNTIF($EO$6:$EO$89,$EO$6:$EO$89))&gt;1,"x",""),"")&lt;&gt;"",EO37+1,"")</f>
        <v/>
      </c>
      <c r="EQ37" s="52" t="str">
        <f>IF(EO37&lt;&gt;"",IF($G37="3",IF(DN37&lt;&gt;"",IF(AND(EO37&lt;=10,DN37&gt;=$EN$92),HLOOKUP(EO37,Points_Table_Modified,IF(ES37&gt;=6,8,ES37+2),FALSE),0),""),IF(DN37&lt;&gt;"",IF(AND(EO37&lt;=10,DN37&gt;=$EN$92),HLOOKUP(EO37,Points_Table,IF(ES37&gt;=6,8,ES37+2),FALSE),0),"")),"")</f>
        <v/>
      </c>
      <c r="ER37" s="53" t="str">
        <f>IF(EP37&lt;&gt;"",AVERAGE(IF(AND($G37="3",EP37&lt;&gt;""),HLOOKUP(EP37,Points_Table_Modified,IF(ES37&gt;=6,8,ES37+2),FALSE),IF(EP37&lt;&gt;"",HLOOKUP(EP37,Points_Table,IF(ES37&gt;=6,8,ES37+2),FALSE),"")),EQ37),EQ37)</f>
        <v/>
      </c>
      <c r="ES37" s="57">
        <f>VLOOKUP($G37,Entries_D_Event,7,FALSE)</f>
        <v>7</v>
      </c>
      <c r="ET37" s="52" t="str">
        <f>CONCATENATE(EO37,EJ37,EE37,DZ37,DU37,DP37)</f>
        <v/>
      </c>
      <c r="EU37" s="118" t="str">
        <f>IF(ET37&lt;&gt;"",IF(AND($G37="3",DN37&lt;&gt;""),10,IF(DN37&lt;&gt;"",5,"")),"")</f>
        <v/>
      </c>
      <c r="EV37" s="118">
        <f>_xlfn.NUMBERVALUE(IF(ET37&lt;&gt;"",CONCATENATE(ER37,EM37,EH37,EC37,DX37,DS37),""))</f>
        <v>0</v>
      </c>
      <c r="EW37" s="56">
        <f>IFERROR(EU37+EV37,0)</f>
        <v>0</v>
      </c>
      <c r="EX37" s="90"/>
      <c r="EY37" s="52" t="str">
        <f>IF(AND($G37="1",EX37&lt;&gt;""),EX37,"")</f>
        <v/>
      </c>
      <c r="EZ37" s="52" t="str">
        <f>IF(AND(EX37&lt;&gt;"",$G37="1"),_xlfn.RANK.EQ(EX37,$EY$6:$EY$89),"")</f>
        <v/>
      </c>
      <c r="FA37" s="52" t="str">
        <f>IF(IF(EZ37&lt;&gt;"",IF(MAX(COUNTIF($EZ$6:$EZ$89,$EZ$6:$EZ$89))&gt;1,"x",""),"")&lt;&gt;"",EZ37+1,"")</f>
        <v/>
      </c>
      <c r="FB37" s="52" t="str">
        <f>IF(EZ37&lt;&gt;"",IF($G37="3",IF(EX37&lt;&gt;"",IF(AND(EZ37&lt;=10,EX37&gt;=$EY$92),HLOOKUP(EZ37,Points_Table_Modified,IF(GC37&gt;=6,8,GC37+2),FALSE),0),""),IF(EX37&lt;&gt;"",IF(AND(EZ37&lt;=10,EX37&gt;=$EY$92),HLOOKUP(EZ37,Points_Table,IF(GC37&gt;=6,8,GC37+2),FALSE),0),"")),"")</f>
        <v/>
      </c>
      <c r="FC37" s="56" t="str">
        <f>IF(FB37&gt;0,IF(FA37&lt;&gt;"",AVERAGE(IF(AND($G37="3",FA37&lt;&gt;""),HLOOKUP(FA37,Points_Table_Modified,IF(GC37&gt;=6,8,GC37+2),FALSE),IF(FA37&lt;&gt;"",HLOOKUP(FA37,Points_Table,IF(GC37&gt;=6,8,GC37+2),FALSE),"")),FB37),FB37),0)</f>
        <v/>
      </c>
      <c r="FD37" s="51" t="str">
        <f>IF(AND($G37="2",EX37&lt;&gt;""),EX37,"")</f>
        <v/>
      </c>
      <c r="FE37" s="52" t="str">
        <f>IF(AND(EX37&lt;&gt;"",$G37="2"),_xlfn.RANK.EQ(EX37,$FD$6:$FD$89),"")</f>
        <v/>
      </c>
      <c r="FF37" s="52" t="str">
        <f>IF(IF(FE37&lt;&gt;"",IF(MAX(COUNTIF($FE$6:$FE$89,$FE$6:$FE$89))&gt;1,"x",""),"")&lt;&gt;"",FE37+1,"")</f>
        <v/>
      </c>
      <c r="FG37" s="54" t="str">
        <f>IF(FE37&lt;&gt;"",IF($G37="3",IF(EX37&lt;&gt;"",IF(AND(FE37&lt;=10,EX37&gt;=$FD$92),HLOOKUP(FE37,Points_Table_Modified,IF(GC37&gt;=6,8,GC37+2),FALSE),0),""),IF(EX37&lt;&gt;"",IF(AND(FE37&lt;=10,EX37&gt;=$FD$92),HLOOKUP(FE37,Points_Table,IF(GC37&gt;=6,8,GC37+2),FALSE),0),"")),"")</f>
        <v/>
      </c>
      <c r="FH37" s="56" t="str">
        <f>IF(FG37&gt;0,IF(FF37&lt;&gt;"",AVERAGE(IF(AND($G37="3",FF37&lt;&gt;""),HLOOKUP(FF37,Points_Table_Modified,IF(GC37&gt;=6,8,GC37+2),FALSE),IF(FF37&lt;&gt;"",HLOOKUP(FF37,Points_Table,IF(GC37&gt;=6,8,GC37+2),FALSE),"")),FG37),FG37),0)</f>
        <v/>
      </c>
      <c r="FI37" s="51" t="str">
        <f>IF(AND($G37="3",EX37&lt;&gt;""),EX37,"")</f>
        <v/>
      </c>
      <c r="FJ37" s="52" t="str">
        <f>IF(AND(EX37&lt;&gt;"",$G37="3"),_xlfn.RANK.EQ(EX37,$FI$6:$FI$89),"")</f>
        <v/>
      </c>
      <c r="FK37" s="52" t="str">
        <f>IF(IF(FJ37&lt;&gt;"",IF(MAX(COUNTIF($FJ$6:$FJ$89,$FJ$6:$FJ$89))&gt;1,"x",""),"")&lt;&gt;"",FJ37+1,"")</f>
        <v/>
      </c>
      <c r="FL37" s="52" t="str">
        <f>IF(FJ37&lt;&gt;"",IF($G37="3",IF(EX37&lt;&gt;"",IF(AND(FJ37&lt;=20,EX37&gt;=$FI$92),HLOOKUP(FJ37,Points_Table_Modified,IF(GC37&gt;=6,8,GC37+2),FALSE),0),""),IF(EX37&lt;&gt;"",IF(AND(FJ37&lt;=10,EX37&gt;=$FI$92),HLOOKUP(FJ37,Points_Table,IF(GC37&gt;=6,8,GC37+2),FALSE),0),"")),"")</f>
        <v/>
      </c>
      <c r="FM37" s="56" t="str">
        <f>IF(FL37&gt;0,IF(FK37&lt;&gt;"",AVERAGE(IF(AND($G37="3",FK37&lt;&gt;""),HLOOKUP(FK37,Points_Table_Modified,IF(GC37&gt;=6,8,GC37+2),FALSE),IF(FK37&lt;&gt;"",HLOOKUP(FK37,Points_Table,IF(GC37&gt;=6,8,GC37+2),FALSE),"")),FL37),FL37),0)</f>
        <v/>
      </c>
      <c r="FN37" s="51" t="str">
        <f>IF(AND($G37="4",EX37&lt;&gt;""),EX37,"")</f>
        <v/>
      </c>
      <c r="FO37" s="52" t="str">
        <f>IF(AND(EX37&lt;&gt;"",G37="4"),_xlfn.RANK.EQ(EX37,$FN$6:$FN$89),"")</f>
        <v/>
      </c>
      <c r="FP37" s="52" t="str">
        <f>IF(IF(FO37&lt;&gt;"",IF(MAX(COUNTIF($FO$6:$FO$89,$FO$6:$FO$89))&gt;1,"x",""),"")&lt;&gt;"",FO37+1,"")</f>
        <v/>
      </c>
      <c r="FQ37" s="52" t="str">
        <f>IF(FO37&lt;&gt;"",IF($G37="3",IF(EX37&lt;&gt;"",IF(AND(FO37&lt;=10,EX37&gt;=$FN$92),HLOOKUP(FO37,Points_Table_Modified,IF(GC37&gt;=6,8,GC37+2),FALSE),0),""),IF(EX37&lt;&gt;"",IF(AND(FO37&lt;=10,EX37&gt;=$FN$92),HLOOKUP(FO37,Points_Table,IF(GC37&gt;=6,8,GC37+2),FALSE),0),"")),"")</f>
        <v/>
      </c>
      <c r="FR37" s="56" t="str">
        <f>IF(FQ37&gt;0,IF(FP37&lt;&gt;"",AVERAGE(IF(AND($G37="3",FP37&lt;&gt;""),HLOOKUP(FP37,Points_Table_Modified,IF(GC37&gt;=6,8,GC37+2),FALSE),IF(FP37&lt;&gt;"",HLOOKUP(FP37,Points_Table,IF(GC37&gt;=6,8,GC37+2),FALSE),"")),FQ37),FQ37),0)</f>
        <v/>
      </c>
      <c r="FS37" s="51" t="str">
        <f>IF(AND($G37="5",EX37&lt;&gt;""),EX37,"")</f>
        <v/>
      </c>
      <c r="FT37" s="52" t="str">
        <f>IF(AND(EX37&lt;&gt;"",$G37="5"),_xlfn.RANK.EQ(EX37,$FS$6:$FS$89),"")</f>
        <v/>
      </c>
      <c r="FU37" s="52" t="str">
        <f>IF(IF(FT37&lt;&gt;"",IF(MAX(COUNTIF($FT$6:$FT$89,$FT$6:$FT$89))&gt;1,"x",""),"")&lt;&gt;"",FT37+1,"")</f>
        <v/>
      </c>
      <c r="FV37" s="52" t="str">
        <f>IF(FT37&lt;&gt;"",IF($G37="3",IF(EX37&lt;&gt;"",IF(AND(FT37&lt;=10,EX37&gt;=$FS$92),HLOOKUP(FT37,Points_Table_Modified,IF(GC37&gt;=6,8,GC37+2),FALSE),0),""),IF(EX37&lt;&gt;"",IF(AND(FT37&lt;=10,EX37&gt;=$FS$92),HLOOKUP(FT37,Points_Table,IF(GC37&gt;=6,8,GC37+2),FALSE),0),"")),"")</f>
        <v/>
      </c>
      <c r="FW37" s="56" t="str">
        <f>IF(FV37&gt;0,IF(FU37&lt;&gt;"",AVERAGE(IF(AND($G37="3",FU37&lt;&gt;""),HLOOKUP(FU37,Points_Table_Modified,IF(GC37&gt;=6,8,GC37+2),FALSE),IF(FU37&lt;&gt;"",HLOOKUP(FU37,Points_Table,IF(GC37&gt;=6,8,GC37+2),FALSE),"")),FV37),FV37),0)</f>
        <v/>
      </c>
      <c r="FX37" s="51" t="str">
        <f>IF(AND($G37="6",EX37&lt;&gt;""),EX37,"")</f>
        <v/>
      </c>
      <c r="FY37" s="52" t="str">
        <f>IF(AND(EX37&lt;&gt;"",$G37="6"),_xlfn.RANK.EQ(EX37,$FX$6:$FX$89),"")</f>
        <v/>
      </c>
      <c r="FZ37" s="52" t="str">
        <f>IF(IF(FY37&lt;&gt;"",IF(MAX(COUNTIF($FY$6:$FY$89,$FY$6:$FY$89))&gt;1,"x",""),"")&lt;&gt;"",FY37+1,"")</f>
        <v/>
      </c>
      <c r="GA37" s="52" t="str">
        <f>IF(FY37&lt;&gt;"",IF($G37="3",IF(EX37&lt;&gt;"",IF(AND(FY37&lt;=10,EX37&gt;=$FX$92),HLOOKUP(FY37,Points_Table_Modified,IF(GC37&gt;=6,8,GC37+2),FALSE),0),""),IF(EX37&lt;&gt;"",IF(AND(FY37&lt;=10,EX37&gt;=$FX$92),HLOOKUP(FY37,Points_Table,IF(GC37&gt;=6,8,GC37+2),FALSE),0),"")),"")</f>
        <v/>
      </c>
      <c r="GB37" s="56" t="str">
        <f>IF(GA37&gt;0,IF(FZ37&lt;&gt;"",AVERAGE(IF(AND($G37="3",FZ37&lt;&gt;""),HLOOKUP(FZ37,Points_Table_Modified,IF(GC37&gt;=6,8,GC37+2),FALSE),IF(FZ37&lt;&gt;"",HLOOKUP(FZ37,Points_Table,IF(GC37&gt;=6,8,GC37+2),FALSE),"")),GA37),GA37),0)</f>
        <v/>
      </c>
      <c r="GC37" s="57">
        <f>VLOOKUP($G37,Entries_D_Event,8,FALSE)</f>
        <v>0</v>
      </c>
      <c r="GD37" s="52" t="str">
        <f>CONCATENATE(FY37,FT37,FO37,FJ37,FE37,EZ37)</f>
        <v/>
      </c>
      <c r="GE37" s="118" t="str">
        <f>IF(GD37&lt;&gt;"",IF(AND($G37="3",EX37&lt;&gt;""),10,IF(EX37&lt;&gt;"",5,"")),"")</f>
        <v/>
      </c>
      <c r="GF37" s="118">
        <f>_xlfn.NUMBERVALUE(IF(GD37&lt;&gt;"",CONCATENATE(GB37,FW37,FR37,FM37,FH37,FC37),""))</f>
        <v>0</v>
      </c>
      <c r="GG37" s="56">
        <f>IFERROR(GE37+GF37,0)</f>
        <v>0</v>
      </c>
      <c r="GH37" s="90"/>
      <c r="GI37" s="52" t="str">
        <f>IF(AND($G37="1",GH37&lt;&gt;""),GH37,"")</f>
        <v/>
      </c>
      <c r="GJ37" s="52" t="str">
        <f>IF(AND(GH37&lt;&gt;"",$G37="1"),_xlfn.RANK.EQ(GH37,$GI$6:$GI$89),"")</f>
        <v/>
      </c>
      <c r="GK37" s="52" t="str">
        <f>IF(IF(GJ37&lt;&gt;"",IF(MAX(COUNTIF($GJ$6:$GJ$89,$GJ$6:$GJ$89))&gt;1,"x",""),"")&lt;&gt;"",GJ37+1,"")</f>
        <v/>
      </c>
      <c r="GL37" s="52" t="str">
        <f>IF(GJ37&lt;&gt;"",IF($G37="3",IF(GH37&lt;&gt;"",IF(AND(GJ37&lt;=10,GH37&gt;=$GI$92),HLOOKUP(GJ37,Points_Table_Modified,IF(HM37&gt;=6,8,HM37+2),FALSE),0),""),IF(GH37&lt;&gt;"",IF(AND(GJ37&lt;=10,GH37&gt;=$GI$92),HLOOKUP(GJ37,Points_Table,IF(HM37&gt;=6,8,HM37+2),FALSE),0),"")),"")</f>
        <v/>
      </c>
      <c r="GM37" s="53" t="str">
        <f>IF(GK37&lt;&gt;"",AVERAGE(IF(AND($G37="3",GK37&lt;&gt;""),HLOOKUP(GK37,Points_Table_Modified,IF(HM37&gt;=6,8,HM37+2),FALSE),IF(GK37&lt;&gt;"",HLOOKUP(GK37,Points_Table,IF(HM37&gt;=6,8,HM37+2),FALSE),"")),GL37),GL37)</f>
        <v/>
      </c>
      <c r="GN37" s="51" t="str">
        <f>IF(AND($G37="2",GH37&lt;&gt;""),GH37,"")</f>
        <v/>
      </c>
      <c r="GO37" s="52" t="str">
        <f>IF(AND(GH37&lt;&gt;"",$G37="2"),_xlfn.RANK.EQ(GH37,$GN$6:$GN$89),"")</f>
        <v/>
      </c>
      <c r="GP37" s="52" t="str">
        <f>IF(IF(GO37&lt;&gt;"",IF(MAX(COUNTIF($GO$6:$GO$89,$GO$6:$GO$89))&gt;1,"x",""),"")&lt;&gt;"",GO37+1,"")</f>
        <v/>
      </c>
      <c r="GQ37" s="54" t="str">
        <f>IF(GO37&lt;&gt;"",IF($G37="3",IF(GH37&lt;&gt;"",IF(AND(GO37&lt;=10,GH37&gt;=$GN$92),HLOOKUP(GO37,Points_Table_Modified,IF(HM37&gt;=6,8,HM37+2),FALSE),0),""),IF(GH37&lt;&gt;"",IF(AND(GO37&lt;=10,GH37&gt;=$GN$92),HLOOKUP(GO37,Points_Table,IF(HM37&gt;=6,8,HM37+2),FALSE),0),"")),"")</f>
        <v/>
      </c>
      <c r="GR37" s="53" t="str">
        <f>IF(GP37&lt;&gt;"",AVERAGE(IF(AND($G37="3",GP37&lt;&gt;""),HLOOKUP(GP37,Points_Table_Modified,IF(HM37&gt;=6,8,HM37+2),FALSE),IF(GP37&lt;&gt;"",HLOOKUP(GP37,Points_Table,IF(HM37&gt;=6,8,HM37+2),FALSE),"")),GQ37),GQ37)</f>
        <v/>
      </c>
      <c r="GS37" s="51" t="str">
        <f>IF(AND($G37="3",GH37&lt;&gt;""),GH37,"")</f>
        <v/>
      </c>
      <c r="GT37" s="52" t="str">
        <f>IF(AND(GH37&lt;&gt;"",$G37="3"),_xlfn.RANK.EQ(GH37,$GS$6:$GS$89),"")</f>
        <v/>
      </c>
      <c r="GU37" s="52" t="str">
        <f>IF(IF(GT37&lt;&gt;"",IF(MAX(COUNTIF($GT$6:$GT$89,$GT$6:$GT$89))&gt;1,"x",""),"")&lt;&gt;"",GT37+1,"")</f>
        <v/>
      </c>
      <c r="GV37" s="52" t="str">
        <f>IF(GT37&lt;&gt;"",IF($G37="3",IF(GH37&lt;&gt;"",IF(AND(GT37&lt;=20,GH37&gt;=$GS$92),HLOOKUP(GT37,Points_Table_Modified,IF(HM37&gt;=6,8,HM37+2),FALSE),0),""),IF(GH37&lt;&gt;"",IF(AND(GT37&lt;=10,GH37&gt;=$GS$92),HLOOKUP(GT37,Points_Table,IF(HM37&gt;=6,8,HM37+2),FALSE),0),"")),"")</f>
        <v/>
      </c>
      <c r="GW37" s="53" t="str">
        <f>IF(GU37&lt;&gt;"",AVERAGE(IF(AND($G37="3",GU37&lt;&gt;""),HLOOKUP(GU37,Points_Table_Modified,IF(HM37&gt;=6,8,HM37+2),FALSE),IF(GU37&lt;&gt;"",HLOOKUP(GU37,Points_Table,IF(HM37&gt;=6,8,HM37+2),FALSE),"")),GV37),GV37)</f>
        <v/>
      </c>
      <c r="GX37" s="51" t="str">
        <f>IF(AND($G37="4",GH37&lt;&gt;""),GH37,"")</f>
        <v/>
      </c>
      <c r="GY37" s="52" t="str">
        <f>IF(AND($GH37&lt;&gt;"",G37="4"),_xlfn.RANK.EQ(GH37,$GX$6:$GX$89),"")</f>
        <v/>
      </c>
      <c r="GZ37" s="52" t="str">
        <f>IF(IF(GY37&lt;&gt;"",IF(MAX(COUNTIF($GY$6:$GY$89,$GY$6:$GY$89))&gt;1,"x",""),"")&lt;&gt;"",GY37+1,"")</f>
        <v/>
      </c>
      <c r="HA37" s="52" t="str">
        <f>IF(GY37&lt;&gt;"",IF($G37="3",IF(GH37&lt;&gt;"",IF(AND(GY37&lt;=10,GH37&gt;=$GX$92),HLOOKUP(GY37,Points_Table_Modified,IF(HM37&gt;=6,8,HM37+2),FALSE),0),""),IF(GH37&lt;&gt;"",IF(AND(GY37&lt;=10,GH37&gt;=$GX$92),HLOOKUP(GY37,Points_Table,IF(HM37&gt;=6,8,HM37+2),FALSE),0),"")),"")</f>
        <v/>
      </c>
      <c r="HB37" s="53" t="str">
        <f>IF(GZ37&lt;&gt;"",AVERAGE(IF(AND($G37="3",GZ37&lt;&gt;""),HLOOKUP(GZ37,Points_Table_Modified,IF(HM37&gt;=6,8,HM37+2),FALSE),IF(GZ37&lt;&gt;"",HLOOKUP(GZ37,Points_Table,IF(HM37&gt;=6,8,HM37+2),FALSE),"")),HA37),HA37)</f>
        <v/>
      </c>
      <c r="HC37" s="51" t="str">
        <f>IF(AND($G37="5",GH37&lt;&gt;""),GH37,"")</f>
        <v/>
      </c>
      <c r="HD37" s="52" t="str">
        <f>IF(AND(GH37&lt;&gt;"",$G37="5"),_xlfn.RANK.EQ(GH37,$HC$6:$HC$89),"")</f>
        <v/>
      </c>
      <c r="HE37" s="52" t="str">
        <f>IF(IF(HD37&lt;&gt;"",IF(MAX(COUNTIF($HD$6:$HD$89,$HD$6:$HD$89))&gt;1,"x",""),"")&lt;&gt;"",HD37+1,"")</f>
        <v/>
      </c>
      <c r="HF37" s="52" t="str">
        <f>IF(HD37&lt;&gt;"",IF($G37="3",IF(GH37&lt;&gt;"",IF(AND(HD37&lt;=10,GH37&gt;=$HC$92),HLOOKUP(HD37,Points_Table_Modified,IF(HM37&gt;=6,8,HM37+2),FALSE),0),""),IF(GH37&lt;&gt;"",IF(AND(HD37&lt;=10,GH37&gt;=$HC$92),HLOOKUP(HD37,Points_Table,IF(HM37&gt;=6,8,HM37+2),FALSE),0),"")),"")</f>
        <v/>
      </c>
      <c r="HG37" s="53" t="str">
        <f>IF(HE37&lt;&gt;"",AVERAGE(IF(AND($G37="3",HE37&lt;&gt;""),HLOOKUP(HE37,Points_Table_Modified,IF(HM37&gt;=6,8,HM37+2),FALSE),IF(HE37&lt;&gt;"",HLOOKUP(HE37,Points_Table,IF(HM37&gt;=6,8,HM37+2),FALSE),"")),HF37),HF37)</f>
        <v/>
      </c>
      <c r="HH37" s="51" t="str">
        <f>IF(AND($G37="6",GH37&lt;&gt;""),GH37,"")</f>
        <v/>
      </c>
      <c r="HI37" s="52" t="str">
        <f>IF(AND(GH37&lt;&gt;"",$G37="6"),_xlfn.RANK.EQ(GH37,$HH$6:$HH$89),"")</f>
        <v/>
      </c>
      <c r="HJ37" s="52" t="str">
        <f>IF(IF(HI37&lt;&gt;"",IF(MAX(COUNTIF($HI$6:$HI$89,$HI$6:$HI$89))&gt;1,"x",""),"")&lt;&gt;"",HI37+1,"")</f>
        <v/>
      </c>
      <c r="HK37" s="52" t="str">
        <f>IF(HI37&lt;&gt;"",IF($G37="3",IF(GH37&lt;&gt;"",IF(AND(HI37&lt;=10,GH37&gt;=$HH$92),HLOOKUP(HI37,Points_Table_Modified,IF(HM37&gt;=6,8,HM37+2),FALSE),0),""),IF(GH37&lt;&gt;"",IF(AND(HI37&lt;=10,GH37&gt;=$HH$92),HLOOKUP(HI37,Points_Table,IF(HM37&gt;=6,8,HM37+2),FALSE),0),"")),"")</f>
        <v/>
      </c>
      <c r="HL37" s="53" t="str">
        <f>IF(HJ37&lt;&gt;"",AVERAGE(IF(AND($G37="3",HJ37&lt;&gt;""),HLOOKUP(HJ37,Points_Table_Modified,IF(HM37&gt;=6,8,HM37+2),FALSE),IF(HJ37&lt;&gt;"",HLOOKUP(HJ37,Points_Table,IF(HM37&gt;=6,8,HM37+2),FALSE),"")),HK37),HK37)</f>
        <v/>
      </c>
      <c r="HM37" s="57">
        <f>VLOOKUP($G37,Entries_D_Event,9,FALSE)</f>
        <v>0</v>
      </c>
      <c r="HN37" s="52" t="str">
        <f>CONCATENATE(HI37,HD37,GY37,GT37,GO37,GJ37)</f>
        <v/>
      </c>
      <c r="HO37" s="118" t="str">
        <f>IF(HN37&lt;&gt;"",IF(AND($G37="3",GH37&lt;&gt;""),10,IF(GH37&lt;&gt;"",5,"")),"")</f>
        <v/>
      </c>
      <c r="HP37" s="118">
        <f>_xlfn.NUMBERVALUE(IF(HN37&lt;&gt;"",CONCATENATE(HL37,HG37,HB37,GW37,GR37,GM37),""))</f>
        <v>0</v>
      </c>
      <c r="HQ37" s="56">
        <f>IFERROR(HO37+HP37,0)</f>
        <v>0</v>
      </c>
      <c r="HR37" s="90"/>
      <c r="HS37" s="52" t="str">
        <f>IF(AND($G37="1",HR37&lt;&gt;""),HR37,"")</f>
        <v/>
      </c>
      <c r="HT37" s="52" t="str">
        <f>IF(AND(HR37&lt;&gt;"",$G37="1"),_xlfn.RANK.EQ(HR37,$HS$6:$HS$89),"")</f>
        <v/>
      </c>
      <c r="HU37" s="52" t="str">
        <f>IF(IF(HT37&lt;&gt;"",IF(MAX(COUNTIF($HT$6:$HT$89,$HT$6:$HT$89))&gt;1,"x",""),"")&lt;&gt;"",HT37+1,"")</f>
        <v/>
      </c>
      <c r="HV37" s="52" t="str">
        <f>IF(HT37&lt;&gt;"",IF($G37="3",IF(HR37&lt;&gt;"",IF(AND(HT37&lt;=10,HR37&gt;=$HS$92),HLOOKUP(HT37,Points_Table_Modified,IF(IW37&gt;=6,8,IW37+2),FALSE),0),""),IF(HR37&lt;&gt;"",IF(AND(HT37&lt;=10,HR37&gt;=$HS$92),HLOOKUP(HT37,Points_Table,IF(IW37&gt;=6,8,IW37+2),FALSE),0),"")),"")</f>
        <v/>
      </c>
      <c r="HW37" s="53" t="str">
        <f>IF(HU37&lt;&gt;"",AVERAGE(IF(AND($G37="3",HU37&lt;&gt;""),HLOOKUP(HU37,Points_Table_Modified,IF(IW37&gt;=6,8,IW37+2),FALSE),IF(HU37&lt;&gt;"",HLOOKUP(HU37,Points_Table,IF(IW37&gt;=6,8,IW37+2),FALSE),"")),HV37),HV37)</f>
        <v/>
      </c>
      <c r="HX37" s="51" t="str">
        <f>IF(AND($G37="2",HR37&lt;&gt;""),HR37,"")</f>
        <v/>
      </c>
      <c r="HY37" s="52" t="str">
        <f>IF(AND(HR37&lt;&gt;"",$G37="2"),_xlfn.RANK.EQ(HR37,$HX$6:$HX$89),"")</f>
        <v/>
      </c>
      <c r="HZ37" s="52" t="str">
        <f>IF(IF(HY37&lt;&gt;"",IF(MAX(COUNTIF($HY$6:$HY$89,$HY$6:$HY$89))&gt;1,"x",""),"")&lt;&gt;"",HY37+1,"")</f>
        <v/>
      </c>
      <c r="IA37" s="54" t="str">
        <f>IF(HY37&lt;&gt;"",IF($G37="3",IF(HR37&lt;&gt;"",IF(AND(HY37&lt;=10,HR37&gt;=$HX$92),HLOOKUP(HY37,Points_Table_Modified,IF(IW37&gt;=6,8,IW37+2),FALSE),0),""),IF(HR37&lt;&gt;"",IF(AND(HY37&lt;=10,HR37&gt;=$HX$92),HLOOKUP(HY37,Points_Table,IF(IW37&gt;=6,8,IW37+2),FALSE),0),"")),"")</f>
        <v/>
      </c>
      <c r="IB37" s="53" t="str">
        <f>IF(HZ37&lt;&gt;"",AVERAGE(IF(AND($G37="3",HZ37&lt;&gt;""),HLOOKUP(HZ37,Points_Table_Modified,IF(IW37&gt;=6,8,IW37+2),FALSE),IF(HZ37&lt;&gt;"",HLOOKUP(HZ37,Points_Table,IF(IW37&gt;=6,8,IW37+2),FALSE),"")),IA37),IA37)</f>
        <v/>
      </c>
      <c r="IC37" s="51" t="str">
        <f>IF(AND($G37="3",HR37&lt;&gt;""),HR37,"")</f>
        <v/>
      </c>
      <c r="ID37" s="52" t="str">
        <f>IF(AND(HR37&lt;&gt;"",$G37="3"),_xlfn.RANK.EQ(HR37,$IC$6:$IC$89),"")</f>
        <v/>
      </c>
      <c r="IE37" s="52" t="str">
        <f>IF(IF(ID37&lt;&gt;"",IF(MAX(COUNTIF($ID$6:$ID$89,$ID$6:$ID$89))&gt;1,"x",""),"")&lt;&gt;"",ID37+1,"")</f>
        <v/>
      </c>
      <c r="IF37" s="52" t="str">
        <f>IF(ID37&lt;&gt;"",IF($G37="3",IF(HR37&lt;&gt;"",IF(AND(ID37&lt;=20,HR37&gt;=$IC$92),HLOOKUP(ID37,Points_Table_Modified,IF(IW37&gt;=6,8,IW37+2),FALSE),0),""),IF(HR37&lt;&gt;"",IF(AND(ID37&lt;=10,HR37&gt;=$IC$92),HLOOKUP(ID37,Points_Table,IF(IW37&gt;=6,8,IW37+2),FALSE),0),"")),"")</f>
        <v/>
      </c>
      <c r="IG37" s="53" t="str">
        <f>IF(IE37&lt;&gt;"",AVERAGE(IF(AND($G37="3",IE37&lt;&gt;""),HLOOKUP(IE37,Points_Table_Modified,IF(IW37&gt;=6,8,IW37+2),FALSE),IF(IE37&lt;&gt;"",HLOOKUP(IE37,Points_Table,IF(IW37&gt;=6,8,IW37+2),FALSE),"")),IF37),IF37)</f>
        <v/>
      </c>
      <c r="IH37" s="51" t="str">
        <f>IF(AND($G37="4",HR37&lt;&gt;""),HR37,"")</f>
        <v/>
      </c>
      <c r="II37" s="52" t="str">
        <f>IF(AND(HR37&lt;&gt;"",G37="4"),_xlfn.RANK.EQ(HR37,$IH$6:$IH$89),"")</f>
        <v/>
      </c>
      <c r="IJ37" s="52" t="str">
        <f>IF(IF(II37&lt;&gt;"",IF(MAX(COUNTIF($II$6:$II$89,$II$6:$II$89))&gt;1,"x",""),"")&lt;&gt;"",II37+1,"")</f>
        <v/>
      </c>
      <c r="IK37" s="52" t="str">
        <f>IF(II37&lt;&gt;"",IF($G37="3",IF(HR37&lt;&gt;"",IF(AND(II37&lt;=10,HR37&gt;=$IH$92),HLOOKUP(II37,Points_Table_Modified,IF(IW37&gt;=6,8,IW37+2),FALSE),0),""),IF(HR37&lt;&gt;"",IF(AND(II37&lt;=10,HR37&gt;=$IH$92),HLOOKUP(II37,Points_Table,IF(IW37&gt;=6,8,IW37+2),FALSE),0),"")),"")</f>
        <v/>
      </c>
      <c r="IL37" s="53" t="str">
        <f>IF(IJ37&lt;&gt;"",AVERAGE(IF(AND($G37="3",IJ37&lt;&gt;""),HLOOKUP(IJ37,Points_Table_Modified,IF(IW37&gt;=6,8,IW37+2),FALSE),IF(IJ37&lt;&gt;"",HLOOKUP(IJ37,Points_Table,IF(IW37&gt;=6,8,IW37+2),FALSE),"")),IK37),IK37)</f>
        <v/>
      </c>
      <c r="IM37" s="51" t="str">
        <f>IF(AND($G37="5",HR37&lt;&gt;""),HR37,"")</f>
        <v/>
      </c>
      <c r="IN37" s="52" t="str">
        <f>IF(AND(HR37&lt;&gt;"",$G37="5"),_xlfn.RANK.EQ(HR37,$IM$6:$IM$89),"")</f>
        <v/>
      </c>
      <c r="IO37" s="52" t="str">
        <f>IF(IF(IN37&lt;&gt;"",IF(MAX(COUNTIF($IN$6:$IN$89,$IN$6:$IN$89))&gt;1,"x",""),"")&lt;&gt;"",IN37+1,"")</f>
        <v/>
      </c>
      <c r="IP37" s="52" t="str">
        <f>IF(IN37&lt;&gt;"",IF($G37="3",IF(HR37&lt;&gt;"",IF(AND(IN37&lt;=10,HR37&gt;=$IM$92),HLOOKUP(IN37,Points_Table_Modified,IF(IW37&gt;=6,8,IW37+2),FALSE),0),""),IF(HR37&lt;&gt;"",IF(AND(IN37&lt;=10,HR37&gt;=$IM$92),HLOOKUP(IN37,Points_Table,IF(IW37&gt;=6,8,IW37+2),FALSE),0),"")),"")</f>
        <v/>
      </c>
      <c r="IQ37" s="53" t="str">
        <f>IF(IO37&lt;&gt;"",AVERAGE(IF(AND($G37="3",IO37&lt;&gt;""),HLOOKUP(IO37,Points_Table_Modified,IF(IW37&gt;=6,8,IW37+2),FALSE),IF(IO37&lt;&gt;"",HLOOKUP(IO37,Points_Table,IF(IW37&gt;=6,8,IW37+2),FALSE),"")),IP37),IP37)</f>
        <v/>
      </c>
      <c r="IR37" s="51" t="str">
        <f>IF(AND($G37="6",HR37&lt;&gt;""),HR37,"")</f>
        <v/>
      </c>
      <c r="IS37" s="52" t="str">
        <f>IF(AND(HR37&lt;&gt;"",$G37="6"),_xlfn.RANK.EQ(HR37,$IR$6:$IR$89),"")</f>
        <v/>
      </c>
      <c r="IT37" s="52" t="str">
        <f>IF(IF(IS37&lt;&gt;"",IF(MAX(COUNTIF($IS$6:$IS$89,$IS$6:$IS$89))&gt;1,"x",""),"")&lt;&gt;"",IS37+1,"")</f>
        <v/>
      </c>
      <c r="IU37" s="52" t="str">
        <f>IF(IS37&lt;&gt;"",IF($G37="3",IF(HR37&lt;&gt;"",IF(AND(IS37&lt;=10,HR37&gt;=$IR$92),HLOOKUP(IS37,Points_Table_Modified,IF(IW37&gt;=6,8,IW37+2),FALSE),0),""),IF(HR37&lt;&gt;"",IF(AND(IS37&lt;=10,HR37&gt;=$IR$92),HLOOKUP(IS37,Points_Table,IF(IW37&gt;=6,8,IW37+2),FALSE),0),"")),"")</f>
        <v/>
      </c>
      <c r="IV37" s="53" t="str">
        <f>IF(IT37&lt;&gt;"",AVERAGE(IF(AND($G37="3",IT37&lt;&gt;""),HLOOKUP(IT37,Points_Table_Modified,IF(IW37&gt;=6,8,IW37+2),FALSE),IF(IT37&lt;&gt;"",HLOOKUP(IT37,Points_Table,IF(IW37&gt;=6,8,IW37+2),FALSE),"")),IU37),IU37)</f>
        <v/>
      </c>
      <c r="IW37" s="57">
        <f>VLOOKUP($G37,Entries_D_Event,10,FALSE)</f>
        <v>0</v>
      </c>
      <c r="IX37" s="52" t="str">
        <f>CONCATENATE(IS37,IN37,II37,ID37,HY37,HT37)</f>
        <v/>
      </c>
      <c r="IY37" s="118" t="str">
        <f>IF(IX37&lt;&gt;"",IF(AND($G37="3",HR37&lt;&gt;""),10,IF(HR37&lt;&gt;"",5,"")),"")</f>
        <v/>
      </c>
      <c r="IZ37" s="118">
        <f>_xlfn.NUMBERVALUE(IF(IX37&lt;&gt;"",CONCATENATE(IV37,IQ37,IL37,IG37,IB37,HW37),""))</f>
        <v>0</v>
      </c>
      <c r="JA37" s="56">
        <f>IFERROR(IY37+IZ37,0)</f>
        <v>0</v>
      </c>
      <c r="JB37" s="90"/>
      <c r="JC37" s="52" t="str">
        <f>IF(AND($G37="1",JB37&lt;&gt;""),JB37,"")</f>
        <v/>
      </c>
      <c r="JD37" s="52" t="str">
        <f>IF(AND(JB37&lt;&gt;"",$G37="1"),_xlfn.RANK.EQ(JB37,$JC$6:$JC$89),"")</f>
        <v/>
      </c>
      <c r="JE37" s="52" t="str">
        <f>IF(IF(JD37&lt;&gt;"",IF(MAX(COUNTIF($JD$6:$JD$89,$JD$6:$JD$89))&gt;1,"x",""),"")&lt;&gt;"",JD37+1,"")</f>
        <v/>
      </c>
      <c r="JF37" s="52" t="str">
        <f>IF(JD37&lt;&gt;"",IF($G37="3",IF(JB37&lt;&gt;"",IF(AND(JD37&lt;=10,JB37&gt;=$JC$92),HLOOKUP(JD37,Points_Table_Modified,IF(KG37&gt;=6,8,KG37+2),FALSE),0),""),IF(JB37&lt;&gt;"",IF(AND(JD37&lt;=10,JB37&gt;=$JC$92),HLOOKUP(JD37,Points_Table,IF(KG37&gt;=6,8,KG37+2),FALSE),0),"")),"")</f>
        <v/>
      </c>
      <c r="JG37" s="53" t="str">
        <f>IF(JE37&lt;&gt;"",AVERAGE(IF(AND($G37="3",JE37&lt;&gt;""),HLOOKUP(JE37,Points_Table_Modified,IF(KG37&gt;=6,8,KG37+2),FALSE),IF(JE37&lt;&gt;"",HLOOKUP(JE37,Points_Table,IF(KG37&gt;=6,8,KG37+2),FALSE),"")),JF37),JF37)</f>
        <v/>
      </c>
      <c r="JH37" s="51" t="str">
        <f>IF(AND($G37="2",JB37&lt;&gt;""),JB37,"")</f>
        <v/>
      </c>
      <c r="JI37" s="52" t="str">
        <f>IF(AND(JB37&lt;&gt;"",$G37="2"),_xlfn.RANK.EQ(JB37,$JH$6:$JH$89),"")</f>
        <v/>
      </c>
      <c r="JJ37" s="52" t="str">
        <f>IF(IF(JI37&lt;&gt;"",IF(MAX(COUNTIF($JI$6:$JI$89,$JI$6:$JI$89))&gt;1,"x",""),"")&lt;&gt;"",JI37+1,"")</f>
        <v/>
      </c>
      <c r="JK37" s="54" t="str">
        <f>IF(JI37&lt;&gt;"",IF($G37="3",IF(JB37&lt;&gt;"",IF(AND(JI37&lt;=10,JB37&gt;=$JH$92),HLOOKUP(JI37,Points_Table_Modified,IF(KG37&gt;=6,8,KG37+2),FALSE),0),""),IF(JB37&lt;&gt;"",IF(AND(JI37&lt;=10,JB37&gt;=$JH$92),HLOOKUP(JI37,Points_Table,IF(KG37&gt;=6,8,KG37+2),FALSE),0),"")),"")</f>
        <v/>
      </c>
      <c r="JL37" s="53" t="str">
        <f>IF(JJ37&lt;&gt;"",AVERAGE(IF(AND($G37="3",JJ37&lt;&gt;""),HLOOKUP(JJ37,Points_Table_Modified,IF(KG37&gt;=6,8,KG37+2),FALSE),IF(JJ37&lt;&gt;"",HLOOKUP(JJ37,Points_Table,IF(KG37&gt;=6,8,KG37+2),FALSE),"")),JK37),JK37)</f>
        <v/>
      </c>
      <c r="JM37" s="51" t="str">
        <f>IF(AND($G37="3",JB37&lt;&gt;""),JB37,"")</f>
        <v/>
      </c>
      <c r="JN37" s="52" t="str">
        <f>IF(AND(JB37&lt;&gt;"",$G37="3"),_xlfn.RANK.EQ(JB37,$JM$6:$JM$89),"")</f>
        <v/>
      </c>
      <c r="JO37" s="52" t="str">
        <f>IF(IF(JN37&lt;&gt;"",IF(MAX(COUNTIF($JN$6:$JN$89,$JN$6:$JN$89))&gt;1,"x",""),"")&lt;&gt;"",JN37+1,"")</f>
        <v/>
      </c>
      <c r="JP37" s="52" t="str">
        <f>IF(JN37&lt;&gt;"",IF($G37="3",IF(JB37&lt;&gt;"",IF(AND(JN37&lt;=20,JB37&gt;=$JM$92),HLOOKUP(JN37,Points_Table_Modified,IF(KG37&gt;=6,8,KG37+2),FALSE),0),""),IF(JB37&lt;&gt;"",IF(AND(JN37&lt;=10,JB37&gt;=$JM$92),HLOOKUP(JN37,Points_Table,IF(KG37&gt;=6,8,KG37+2),FALSE),0),"")),"")</f>
        <v/>
      </c>
      <c r="JQ37" s="53" t="str">
        <f>IF(JO37&lt;&gt;"",AVERAGE(IF(AND($G37="3",JO37&lt;&gt;""),HLOOKUP(JO37,Points_Table_Modified,IF(KG37&gt;=6,8,KG37+2),FALSE),IF(JO37&lt;&gt;"",HLOOKUP(JO37,Points_Table,IF(KG37&gt;=6,8,KG37+2),FALSE),"")),JP37),JP37)</f>
        <v/>
      </c>
      <c r="JR37" s="51" t="str">
        <f>IF(AND($G37="4",JB37&lt;&gt;""),JB37,"")</f>
        <v/>
      </c>
      <c r="JS37" s="52" t="str">
        <f>IF(AND(JB37&lt;&gt;"",G37="4"),_xlfn.RANK.EQ(JB37,$JR$6:$JR$89),"")</f>
        <v/>
      </c>
      <c r="JT37" s="52" t="str">
        <f>IF(IF(JS37&lt;&gt;"",IF(MAX(COUNTIF($JS$6:$JS$89,$JS$6:$JS$89))&gt;1,"x",""),"")&lt;&gt;"",JS37+1,"")</f>
        <v/>
      </c>
      <c r="JU37" s="52" t="str">
        <f>IF(JS37&lt;&gt;"",IF($G37="3",IF(JB37&lt;&gt;"",IF(AND(JS37&lt;=10,JB37&gt;=$JR$92),HLOOKUP(JS37,Points_Table_Modified,IF(KG37&gt;=6,8,KG37+2),FALSE),0),""),IF(JB37&lt;&gt;"",IF(AND(JS37&lt;=10,JB37&gt;=$JR$92),HLOOKUP(JS37,Points_Table,IF(KG37&gt;=6,8,KG37+2),FALSE),0),"")),"")</f>
        <v/>
      </c>
      <c r="JV37" s="53" t="str">
        <f>IF(JT37&lt;&gt;"",AVERAGE(IF(AND($G37="3",JT37&lt;&gt;""),HLOOKUP(JT37,Points_Table_Modified,IF(KG37&gt;=6,8,KG37+2),FALSE),IF(JT37&lt;&gt;"",HLOOKUP(JT37,Points_Table,IF(KG37&gt;=6,8,KG37+2),FALSE),"")),JU37),JU37)</f>
        <v/>
      </c>
      <c r="JW37" s="51" t="str">
        <f>IF(AND($G37="5",JB37&lt;&gt;""),JB37,"")</f>
        <v/>
      </c>
      <c r="JX37" s="52" t="str">
        <f>IF(AND(JB37&lt;&gt;"",$G37="5"),_xlfn.RANK.EQ(JB37,$JW$6:$JW$89),"")</f>
        <v/>
      </c>
      <c r="JY37" s="52" t="str">
        <f>IF(IF(JX37&lt;&gt;"",IF(MAX(COUNTIF($JX$6:$JX$89,$JX$6:$JX$89))&gt;1,"x",""),"")&lt;&gt;"",JX37+1,"")</f>
        <v/>
      </c>
      <c r="JZ37" s="52" t="str">
        <f>IF(JX37&lt;&gt;"",IF($G37="3",IF(JB37&lt;&gt;"",IF(AND(JX37&lt;=10,JB37&gt;=$JW$92),HLOOKUP(JX37,Points_Table_Modified,IF(KG37&gt;=6,8,KG37+2),FALSE),0),""),IF(JB37&lt;&gt;"",IF(AND(JX37&lt;=10,JB37&gt;=$JW$92),HLOOKUP(JX37,Points_Table,IF(KG37&gt;=6,8,KG37+2),FALSE),0),"")),"")</f>
        <v/>
      </c>
      <c r="KA37" s="53" t="str">
        <f>IF(JY37&lt;&gt;"",AVERAGE(IF(AND($G37="3",JY37&lt;&gt;""),HLOOKUP(JY37,Points_Table_Modified,IF(KG37&gt;=6,8,KG37+2),FALSE),IF(JY37&lt;&gt;"",HLOOKUP(JY37,Points_Table,IF(KG37&gt;=6,8,KG37+2),FALSE),"")),JZ37),JZ37)</f>
        <v/>
      </c>
      <c r="KB37" s="51" t="str">
        <f>IF(AND($G37="6",JB37&lt;&gt;""),JB37,"")</f>
        <v/>
      </c>
      <c r="KC37" s="52" t="str">
        <f>IF(AND(JB37&lt;&gt;"",$G37="6"),_xlfn.RANK.EQ(JB37,$KB$6:$KB$89),"")</f>
        <v/>
      </c>
      <c r="KD37" s="52" t="str">
        <f>IF(IF(KC37&lt;&gt;"",IF(MAX(COUNTIF($KC$6:$KC$89,$KC$6:$KC$89))&gt;1,"x",""),"")&lt;&gt;"",KC37+1,"")</f>
        <v/>
      </c>
      <c r="KE37" s="52" t="str">
        <f>IF(KC37&lt;&gt;"",IF($G37="3",IF(JB37&lt;&gt;"",IF(AND(KC37&lt;=10,JB37&gt;=$KB$92),HLOOKUP(KC37,Points_Table_Modified,IF(KG37&gt;=6,8,KG37+2),FALSE),0),""),IF(JB37&lt;&gt;"",IF(AND(KC37&lt;=10,JB37&gt;=$KB$92),HLOOKUP(KC37,Points_Table,IF(KG37&gt;=6,8,KG37+2),FALSE),0),"")),"")</f>
        <v/>
      </c>
      <c r="KF37" s="53" t="str">
        <f>IF(KD37&lt;&gt;"",AVERAGE(IF(AND($G37="3",KD37&lt;&gt;""),HLOOKUP(KD37,Points_Table_Modified,IF(KG37&gt;=6,8,KG37+2),FALSE),IF(KD37&lt;&gt;"",HLOOKUP(KD37,Points_Table,IF(KG37&gt;=6,8,KG37+2),FALSE),"")),KE37),KE37)</f>
        <v/>
      </c>
      <c r="KG37" s="57">
        <f>VLOOKUP($G37,Entries_D_Event,11,FALSE)</f>
        <v>0</v>
      </c>
      <c r="KH37" s="52" t="str">
        <f>CONCATENATE(KC37,JX37,JS37,JN37,JI37,JD37)</f>
        <v/>
      </c>
      <c r="KI37" s="118" t="str">
        <f>IF(KH37&lt;&gt;"",IF(AND($G37="3",JB37&lt;&gt;""),10,IF(JB37&lt;&gt;"",5,"")),"")</f>
        <v/>
      </c>
      <c r="KJ37" s="118">
        <f>_xlfn.NUMBERVALUE(IF(KH37&lt;&gt;"",CONCATENATE(KF37,KA37,JV37,JQ37,JL37,JG37),""))</f>
        <v>0</v>
      </c>
      <c r="KK37" s="56">
        <f>IFERROR(KI37+KJ37,0)</f>
        <v>0</v>
      </c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</row>
    <row r="38" spans="1:358" s="1" customFormat="1" x14ac:dyDescent="0.25">
      <c r="A38" s="35"/>
      <c r="B38" s="45">
        <v>33</v>
      </c>
      <c r="C38" s="46" t="s">
        <v>163</v>
      </c>
      <c r="D38" s="47" t="s">
        <v>164</v>
      </c>
      <c r="E38" s="50"/>
      <c r="F38" s="109">
        <v>949</v>
      </c>
      <c r="G38" s="49" t="s">
        <v>59</v>
      </c>
      <c r="H38" s="50" t="str">
        <f>VLOOKUP($G38,Class_Description,2)</f>
        <v>Open Class</v>
      </c>
      <c r="I38" s="187">
        <f>AS38+CC38+DM38+EW38+GG38+HQ38+JA38+KK38</f>
        <v>80</v>
      </c>
      <c r="J38" s="115">
        <v>684</v>
      </c>
      <c r="K38" s="102" t="str">
        <f>IF(AND(J38&lt;&gt;"",$G38="1"),J38,"")</f>
        <v/>
      </c>
      <c r="L38" s="103" t="str">
        <f>IF(AND(J38&lt;&gt;"",$G38="1"),_xlfn.RANK.EQ(J38,$K$6:$K$89),"")</f>
        <v/>
      </c>
      <c r="M38" s="103" t="str">
        <f>IF(G38="6",IF(IF(L38&lt;&gt;"",IF(MAX(COUNTIF($L$6:$L$89,$L$6:$L$89))&gt;1,"x",""),"")&lt;&gt;"",L38+1,""),IF(K38=0,"",IF(IF(L38&lt;&gt;"",IF(MAX(COUNTIF($L$6:$L$89,$L$6:$L$89))&gt;1,"x",""),"")&lt;&gt;"",L38+1,"")))</f>
        <v/>
      </c>
      <c r="N38" s="103" t="str">
        <f>IF(L38&lt;&gt;"",IF($G38="3",IF(AND(L38&lt;=20,J38&gt;=$K$92),HLOOKUP(L38,Points_Table_Modified,IF(AO38&gt;=6,8,AO38+2),FALSE),0),IF(AND(L38&lt;=10,J38&gt;=$K$92),HLOOKUP(L38,Points_Table,IF(AO38&gt;=6,8,AO38+2),FALSE),0)),"")</f>
        <v/>
      </c>
      <c r="O38" s="103" t="str">
        <f>IF(M38&lt;&gt;"",AVERAGE(IF(AND($G38="3",M38&lt;&gt;""),HLOOKUP(M38,Points_Table_Modified,IF(AO38&gt;=6,8,AO38+2),FALSE),IF(M38&lt;&gt;"",HLOOKUP(M38,Points_Table,IF(AO38&gt;=6,8,AO38+2),FALSE),"")),N38),N38)</f>
        <v/>
      </c>
      <c r="P38" s="102" t="str">
        <f>IF(AND(J38&lt;&gt;"",$G38="2"),J38,"")</f>
        <v/>
      </c>
      <c r="Q38" s="103" t="str">
        <f>IF(AND(J38&lt;&gt;"",$G38="2"),_xlfn.RANK.EQ(J38,$P$6:$P$89),"")</f>
        <v/>
      </c>
      <c r="R38" s="103" t="str">
        <f>IF(G38="6",IF(IF(Q38&lt;&gt;"",IF(MAX(COUNTIF($Q$6:$Q$89,$Q$6:$Q$89))&gt;1,"x",""),"")&lt;&gt;"",Q38+1,""),IF(P38=0,"",IF(IF(Q38&lt;&gt;"",IF(MAX(COUNTIF($Q$6:$Q$89,$Q$6:$Q$89))&gt;1,"x",""),"")&lt;&gt;"",Q38+1,"")))</f>
        <v/>
      </c>
      <c r="S38" s="103" t="str">
        <f>IF(Q38&lt;&gt;"",IF($G38="3",IF(J38&lt;&gt;"",IF(AND(Q38&lt;=10,J38&gt;=$P$92),HLOOKUP(Q38,Points_Table_Modified,IF(AO38&gt;=6,8,AO38+2),FALSE),0),""),IF(J38&lt;&gt;"",IF(AND(Q38&lt;=10,J38&gt;=$P$92),HLOOKUP(Q38,Points_Table,IF(AO38&gt;=6,8,AO38+2),FALSE),0),"")),"")</f>
        <v/>
      </c>
      <c r="T38" s="103" t="str">
        <f>IF(R38&lt;&gt;"",AVERAGE(IF(AND($G38="3",R38&lt;&gt;""),HLOOKUP(R38,Points_Table_Modified,IF(AO38&gt;=6,8,AO38+2),FALSE),IF(R38&lt;&gt;"",HLOOKUP(R38,Points_Table,IF(AO38&gt;=6,8,AO38+2),FALSE),"")),S38),S38)</f>
        <v/>
      </c>
      <c r="U38" s="102" t="str">
        <f>IF(AND(J38&lt;&gt;"",$G38="3"),J38,"")</f>
        <v/>
      </c>
      <c r="V38" s="103" t="str">
        <f>IF(AND(J38&lt;&gt;"",$G38="3"),_xlfn.RANK.EQ(J38,$U$6:$U$89),"")</f>
        <v/>
      </c>
      <c r="W38" s="103" t="str">
        <f>IF(G38="6",IF(IF(V38&lt;&gt;"",IF(MAX(COUNTIF($V$6:$V$89,$V$6:$V$89))&gt;1,"x",""),"")&lt;&gt;"",V38+1,""),IF(U38=0,"",IF(IF(V38&lt;&gt;"",IF(MAX(COUNTIF($V$6:$V$89,$V$6:$V$89))&gt;1,"x",""),"")&lt;&gt;"",V38+1,"")))</f>
        <v/>
      </c>
      <c r="X38" s="103" t="str">
        <f>IF(V38&lt;&gt;"",IF($G38="3",IF(J38&lt;&gt;"",IF(AND(V38&lt;=20,J38&gt;=$U$92),HLOOKUP(V38,Points_Table_Modified,IF(AO38&gt;=6,8,AO38+2),FALSE),0),""),IF(J38&lt;&gt;"",IF(AND(V38&lt;=10,$J38&gt;=$U$92),HLOOKUP(V38,Points_Table,IF(AO38&gt;=6,8,AO38+2),FALSE),0),"")),"")</f>
        <v/>
      </c>
      <c r="Y38" s="103" t="str">
        <f>IF(W38&lt;&gt;"",AVERAGE(IF(AND($G38="3",W38&lt;&gt;""),HLOOKUP(W38,Points_Table_Modified,IF(AO38&gt;=6,8,AO38+2),FALSE),IF(W38&lt;&gt;"",HLOOKUP(W38,Points_Table,IF(AO38&gt;=6,8,AO38+2),FALSE),"")),X38),X38)</f>
        <v/>
      </c>
      <c r="Z38" s="102" t="str">
        <f>IF(AND(J38&lt;&gt;"",$G38="4"),J38,"")</f>
        <v/>
      </c>
      <c r="AA38" s="103" t="str">
        <f>IF(AND($J38&lt;&gt;"",G38="4"),_xlfn.RANK.EQ(J38,$Z$6:$Z$89),"")</f>
        <v/>
      </c>
      <c r="AB38" s="103" t="str">
        <f>IF($G38="6",IF(IF(AA38&lt;&gt;"",IF(MAX(COUNTIF($AA$6:$AA$89,$AA$6:$AA$89))&gt;1,"x",""),"")&lt;&gt;"",AA38+1,""),IF(Z38=0,"",IF(IF(AA38&lt;&gt;"",IF(MAX(COUNTIF($AA$6:$AA$89,$AA$6:$AA$89))&gt;1,"x",""),"")&lt;&gt;"",AA38+1,"")))</f>
        <v/>
      </c>
      <c r="AC38" s="103" t="str">
        <f>IF(AA38&lt;&gt;"",IF($G38="3",IF(J38&lt;&gt;"",IF(AND(AA38&lt;=10,J38&gt;=$Z$92),HLOOKUP(AA38,Points_Table_Modified,IF(AO38&gt;=6,8,AO38+2),FALSE),0),""),IF(J38&lt;&gt;"",IF(AND(AA38&lt;=10,J38&gt;=$Z$92),HLOOKUP(AA38,Points_Table,IF(AO38&gt;=6,8,AO38+2),FALSE),0),"")),"")</f>
        <v/>
      </c>
      <c r="AD38" s="103" t="str">
        <f>IF(AB38&lt;&gt;"",AVERAGE(IF(AND($G38="3",AB38&lt;&gt;""),HLOOKUP(AB38,Points_Table_Modified,IF(AO38&gt;=6,8,AO38+2),FALSE),IF(AB38&lt;&gt;"",HLOOKUP(AB38,Points_Table,IF(AO38&gt;=6,8,AO38+2),FALSE),"")),AC38),AC38)</f>
        <v/>
      </c>
      <c r="AE38" s="102" t="str">
        <f>IF(AND(J38&lt;&gt;"",$G38="5"),J38,"")</f>
        <v/>
      </c>
      <c r="AF38" s="103" t="str">
        <f>IF(AND(J38&lt;&gt;"",$G38="5"),_xlfn.RANK.EQ(J38,$AE$6:$AE$89),"")</f>
        <v/>
      </c>
      <c r="AG38" s="103" t="str">
        <f>IF($G38="6",IF(IF(AF38&lt;&gt;"",IF(MAX(COUNTIF($AF$6:$AF$89,$AF$6:$AF$89))&gt;1,"x",""),"")&lt;&gt;"",AF38+1,""),IF(AE38=0,"",IF(IF(AF38&lt;&gt;"",IF(MAX(COUNTIF($AF$6:$AF$89,$AF$6:$AF$89))&gt;1,"x",""),"")&lt;&gt;"",AF38+1,"")))</f>
        <v/>
      </c>
      <c r="AH38" s="103" t="str">
        <f>IF(AF38&lt;&gt;"",IF($G38="3",IF(J38&lt;&gt;"",IF(AND(AF38&lt;=10,J38&gt;=$AE$92),HLOOKUP(AF38,Points_Table_Modified,IF(AO38&gt;=6,8,AO38+2),FALSE),0),""),IF(J38&lt;&gt;"",IF(AND(AF38&lt;=10,J38&gt;=$AE$92),HLOOKUP(AF38,Points_Table,IF(AO38&gt;=6,8,AO38+2),FALSE),0),"")),"")</f>
        <v/>
      </c>
      <c r="AI38" s="103" t="str">
        <f>IF(AG38&lt;&gt;"",AVERAGE(IF(AND($G38="3",AG38&lt;&gt;""),HLOOKUP(AG38,Points_Table_Modified,IF(AO38&gt;=6,8,AO38+2),FALSE),IF(AG38&lt;&gt;"",HLOOKUP(AG38,Points_Table,IF(AO38&gt;=6,8,AO38+2),FALSE),"")),AH38),AH38)</f>
        <v/>
      </c>
      <c r="AJ38" s="102">
        <f>IF(AND(J38&lt;&gt;"",$G38="6"),J38,"")</f>
        <v>684</v>
      </c>
      <c r="AK38" s="103">
        <f>IF(AND(J38&lt;&gt;"",$G38="6"),_xlfn.RANK.EQ(J38,$AJ$6:$AJ$89),"")</f>
        <v>1</v>
      </c>
      <c r="AL38" s="103" t="str">
        <f>IF(G38="6",IF(IF(AK38&lt;&gt;"",IF(MAX(COUNTIF($AK$6:$AK$89,$AK$6:$AK$89))&gt;1,"x",""),"")&lt;&gt;"",AK38+1,""),IF(AJ38=0,"",IF(IF(AK38&lt;&gt;"",IF(MAX(COUNTIF($AK$6:$AK$89,$AK$6:$AK$89))&gt;1,"x",""),"")&lt;&gt;"",AK38+1,"")))</f>
        <v/>
      </c>
      <c r="AM38" s="103">
        <f>IF(AK38&lt;&gt;"",IF($G38="3",IF(J38&lt;&gt;"",IF(AND(AK38&lt;=10,J38&gt;=$AJ$92),HLOOKUP(AK38,Points_Table_Modified,IF(AO38&gt;=6,8,AO38+2),FALSE),0),""),IF(J38&lt;&gt;"",IF(AND(AK38&lt;=10,J38&gt;=$AJ$92),HLOOKUP(AK38,Points_Table,IF(AO38&gt;=6,8,AO38+2),FALSE),0),"")),"")</f>
        <v>30</v>
      </c>
      <c r="AN38" s="136">
        <f>IF(AL38&lt;&gt;"",AVERAGE(IF(AND($G38="3",AL38&lt;&gt;""),HLOOKUP(AL38,Points_Table_Modified,IF(AO38&gt;=6,8,AO38+2),FALSE),IF(AL38&lt;&gt;"",HLOOKUP(AL38,Points_Table,IF(AO38&gt;=6,8,AO38+2),FALSE),"")),AM38),AM38)</f>
        <v>30</v>
      </c>
      <c r="AO38" s="55">
        <f>VLOOKUP($G38,Entries_D_Event,4,FALSE)</f>
        <v>9</v>
      </c>
      <c r="AP38" s="52" t="str">
        <f>CONCATENATE(AK38,AF38,AA38,V38,Q38,L38)</f>
        <v>1</v>
      </c>
      <c r="AQ38" s="118">
        <f>IF(AP38&lt;&gt;"",IF(AND($G38="3",J38&lt;&gt;""),10,IF(J38&lt;&gt;"",5,"")),"")</f>
        <v>5</v>
      </c>
      <c r="AR38" s="118">
        <f>_xlfn.NUMBERVALUE(IF(AP38&lt;&gt;"",CONCATENATE(AN38,AI38,AD38,Y38,T38,O38),""))</f>
        <v>30</v>
      </c>
      <c r="AS38" s="56">
        <f>IFERROR(AQ38+AR38,0)</f>
        <v>35</v>
      </c>
      <c r="AT38" s="90">
        <v>320</v>
      </c>
      <c r="AU38" s="54" t="str">
        <f>IF(AND(AT38&lt;&gt;"",$G38="1"),AT38,"")</f>
        <v/>
      </c>
      <c r="AV38" s="52" t="str">
        <f>IF(AND(AT38&lt;&gt;"",$G38="1"),_xlfn.RANK.EQ(AT38,$AU$6:$AU$89),"")</f>
        <v/>
      </c>
      <c r="AW38" s="52" t="str">
        <f>IF(IF(AV38&lt;&gt;"",IF(MAX(COUNTIF($AV$6:$AV$89,$AV$6:$AV$89))&gt;1,"x",""),"")&lt;&gt;"",AV38+1,"")</f>
        <v/>
      </c>
      <c r="AX38" s="52" t="str">
        <f>IF(AV38&lt;&gt;"",IF($G38="3",IF(AT38&lt;&gt;"",IF(AND(AV38&lt;=10,AT38&gt;=$AU$92),HLOOKUP(AV38,Points_Table_Modified,IF(BY38&gt;=6,8,BY38+2),FALSE),0),""),IF(AT38&lt;&gt;"",IF(AND(AV38&lt;=10,AT38&gt;=$AU$92),HLOOKUP(AV38,Points_Table,IF(BY38&gt;=6,8,BY38+2),FALSE),0),"")),"")</f>
        <v/>
      </c>
      <c r="AY38" s="53" t="str">
        <f>IF(AW38&lt;&gt;"",AVERAGE(IF(AND($G38="3",AW38&lt;&gt;""),HLOOKUP(AW38,Points_Table_Modified,IF(BY38&gt;=6,8,BY38+2),FALSE),IF(AW38&lt;&gt;"",HLOOKUP(AW38,Points_Table,IF(BY38&gt;=6,8,BY38+2),FALSE),"")),AX38),AX38)</f>
        <v/>
      </c>
      <c r="AZ38" s="51" t="str">
        <f>IF(AND($G38="2",AT38&lt;&gt;""),AT38,"")</f>
        <v/>
      </c>
      <c r="BA38" s="52" t="str">
        <f>IF(AND(AT38&lt;&gt;"",$G38="2"),_xlfn.RANK.EQ(AT38,$AZ$6:$AZ$89),"")</f>
        <v/>
      </c>
      <c r="BB38" s="52" t="str">
        <f>IF(IF(BA38&lt;&gt;"",IF(MAX(COUNTIF($BA$6:$BA$89,$BA$6:$BA$89))&gt;1,"x",""),"")&lt;&gt;"",BA38+1,"")</f>
        <v/>
      </c>
      <c r="BC38" s="54" t="str">
        <f>IF(BA38&lt;&gt;"",IF($G38="3",IF(AT38&lt;&gt;"",IF(AND(BA38&lt;=10,AT38&gt;=$AZ$92),HLOOKUP(BA38,Points_Table_Modified,IF(BY38&gt;=6,8,BY38+2),FALSE),0),""),IF(AT38&lt;&gt;"",IF(AND(BA38&lt;=10,AT38&gt;=$AZ$92),HLOOKUP(BA38,Points_Table,IF(BY38&gt;=6,8,BY38+2),FALSE),0),"")),"")</f>
        <v/>
      </c>
      <c r="BD38" s="53" t="str">
        <f>IF(BB38&lt;&gt;"",AVERAGE(IF(AND($G38="3",BB38&lt;&gt;""),HLOOKUP(BB38,Points_Table_Modified,IF(BY38&gt;=6,8,BY38+2),FALSE),IF(BB38&lt;&gt;"",HLOOKUP(BB38,Points_Table,IF(BY38&gt;=6,8,BY38+2),FALSE),"")),BC38),BC38)</f>
        <v/>
      </c>
      <c r="BE38" s="51" t="str">
        <f>IF(AND($G38="3",AT38&lt;&gt;""),AT38,"")</f>
        <v/>
      </c>
      <c r="BF38" s="52" t="str">
        <f>IF(AND(AT38&lt;&gt;"",$G38="3"),_xlfn.RANK.EQ(AT38,$BE$6:$BE$89),"")</f>
        <v/>
      </c>
      <c r="BG38" s="52" t="str">
        <f>IF(IF(BF38&lt;&gt;"",IF(MAX(COUNTIF($BF$6:$BF$89,$BF$6:$BF$89))&gt;1,"x",""),"")&lt;&gt;"",BF38+1,"")</f>
        <v/>
      </c>
      <c r="BH38" s="52" t="str">
        <f>IF(BF38&lt;&gt;"",IF($G38="3",IF(AT38&lt;&gt;"",IF(AND(BF38&lt;=20,AT38&gt;=$BE$92),HLOOKUP(BF38,Points_Table_Modified,IF(BY38&gt;=6,8,BY38+2),FALSE),0),""),IF(AT38&lt;&gt;"",IF(AND(BF38&lt;=10,AT38&gt;=$BE$92),HLOOKUP(BF38,Points_Table,IF(BY38&gt;=6,8,BY38+2),FALSE),0),"")),"")</f>
        <v/>
      </c>
      <c r="BI38" s="53" t="str">
        <f>IF(BG38&lt;&gt;"",AVERAGE(IF(AND($G38="3",BG38&lt;&gt;""),HLOOKUP(BG38,Points_Table_Modified,IF(BY38&gt;=6,8,BY38+2),FALSE),IF(BG38&lt;&gt;"",HLOOKUP(BG38,Points_Table,IF(BY38&gt;=6,8,BY38+2),FALSE),"")),BH38),BH38)</f>
        <v/>
      </c>
      <c r="BJ38" s="51" t="str">
        <f>IF(AND($G38="4",AT38&lt;&gt;""),AT38,"")</f>
        <v/>
      </c>
      <c r="BK38" s="52" t="str">
        <f>IF(AND(AT38&lt;&gt;"",G38="4"),_xlfn.RANK.EQ(AT38,$BJ$6:$BJ$89),"")</f>
        <v/>
      </c>
      <c r="BL38" s="52" t="str">
        <f>IF(IF(BK38&lt;&gt;"",IF(MAX(COUNTIF($BK$6:$BK$89,$BK$6:$BK$89))&gt;1,"x",""),"")&lt;&gt;"",BK38+1,"")</f>
        <v/>
      </c>
      <c r="BM38" s="52" t="str">
        <f>IF(BK38&lt;&gt;"",IF($G38="3",IF(AT38&lt;&gt;"",IF(AND(BK38&lt;=10,AT38&gt;=$BJ$92),HLOOKUP(BK38,Points_Table_Modified,IF(BY38&gt;=6,8,BY38+2),FALSE),0),""),IF(AT38&lt;&gt;"",IF(AND(BK38&lt;=10,AT38&gt;=$BJ$92),HLOOKUP(BK38,Points_Table,IF(BY38&gt;=6,8,BY38+2),FALSE),0),"")),"")</f>
        <v/>
      </c>
      <c r="BN38" s="53" t="str">
        <f>IF(BL38&lt;&gt;"",AVERAGE(IF(AND($G38="3",BL38&lt;&gt;""),HLOOKUP(BL38,Points_Table_Modified,IF(BY38&gt;=6,8,BY38+2),FALSE),IF(BL38&lt;&gt;"",HLOOKUP(BL38,Points_Table,IF(BY38&gt;=6,8,BY38+2),FALSE),"")),BM38),BM38)</f>
        <v/>
      </c>
      <c r="BO38" s="51" t="str">
        <f>IF(AND($G38="5",AT38&lt;&gt;""),AT38,"")</f>
        <v/>
      </c>
      <c r="BP38" s="52" t="str">
        <f>IF(AND(AT38&lt;&gt;"",$G38="5"),_xlfn.RANK.EQ(AT38,$BO$6:$BO$89),"")</f>
        <v/>
      </c>
      <c r="BQ38" s="52" t="str">
        <f>IF(IF(BP38&lt;&gt;"",IF(MAX(COUNTIF($BP$6:$BP$89,$BP$6:$BP$89))&gt;1,"x",""),"")&lt;&gt;"",BP38+1,"")</f>
        <v/>
      </c>
      <c r="BR38" s="52" t="str">
        <f>IF(BP38&lt;&gt;"",IF($G38="3",IF(AT38&lt;&gt;"",IF(AND(BP38&lt;=10,AT38&gt;=$BO$92),HLOOKUP(BP38,Points_Table_Modified,IF(BY38&gt;=6,8,BY38+2),FALSE),0),""),IF(AT38&lt;&gt;"",IF(AND(BP38&lt;=10,AT38&gt;=$BO$92),HLOOKUP(BP38,Points_Table,IF(BY38&gt;=6,8,BY38+2),FALSE),0),"")),"")</f>
        <v/>
      </c>
      <c r="BS38" s="53" t="str">
        <f>IF(BQ38&lt;&gt;"",AVERAGE(IF(AND($G38="3",BQ38&lt;&gt;""),HLOOKUP(BQ38,Points_Table_Modified,IF(BY38&gt;=6,8,BY38+2),FALSE),IF(BQ38&lt;&gt;"",HLOOKUP(BQ38,Points_Table,IF(BY38&gt;=6,8,BY38+2),FALSE),"")),BR38),BR38)</f>
        <v/>
      </c>
      <c r="BT38" s="51">
        <f>IF(AND($G38="6",AT38&lt;&gt;""),AT38,"")</f>
        <v>320</v>
      </c>
      <c r="BU38" s="52">
        <f>IF(AND(AT38&lt;&gt;"",$G38="6"),_xlfn.RANK.EQ(AT38,$BT$6:$BT$89),"")</f>
        <v>2</v>
      </c>
      <c r="BV38" s="52" t="str">
        <f>IF(IF(BU38&lt;&gt;"",IF(MAX(COUNTIF($BU$6:$BU$89,$BU$6:$BU$89))&gt;1,"x",""),"")&lt;&gt;"",BU38+1,"")</f>
        <v/>
      </c>
      <c r="BW38" s="52">
        <f>IF(BU38&lt;&gt;"",IF($G38="3",IF(AT38&lt;&gt;"",IF(AND(BU38&lt;=10,AT38&gt;=$BT$92),HLOOKUP(BU38,Points_Table_Modified,IF(BY38&gt;=6,8,BY38+2),FALSE),0),""),IF(AT38&lt;&gt;"",IF(AND(BU38&lt;=10,AT38&gt;=$BT$92),HLOOKUP(BU38,Points_Table,IF(BY38&gt;=6,8,BY38+2),FALSE),0),"")),"")</f>
        <v>25</v>
      </c>
      <c r="BX38" s="53">
        <f>IF(BV38&lt;&gt;"",AVERAGE(IF(AND($G38="3",BV38&lt;&gt;""),HLOOKUP(BV38,Points_Table_Modified,IF(BY38&gt;=6,8,BY38+2),FALSE),IF(BV38&lt;&gt;"",HLOOKUP(BV38,Points_Table,IF(BY38&gt;=6,8,BY38+2),FALSE),"")),BW38),BW38)</f>
        <v>25</v>
      </c>
      <c r="BY38" s="55">
        <f>VLOOKUP($G38,Entries_D_Event,5,FALSE)</f>
        <v>7</v>
      </c>
      <c r="BZ38" s="52" t="str">
        <f>CONCATENATE(BU38,BP38,BK38,BF38,BA38,AV38)</f>
        <v>2</v>
      </c>
      <c r="CA38" s="118">
        <f>IF(BZ38&lt;&gt;"",IF(AND($G38="3",AT38&lt;&gt;""),10,IF(AT38&lt;&gt;"",5,"")),"")</f>
        <v>5</v>
      </c>
      <c r="CB38" s="118">
        <f>_xlfn.NUMBERVALUE(IF(BZ38&lt;&gt;"",CONCATENATE(BX38,BS38,BN38,BI38,BD38,AY38),""))</f>
        <v>25</v>
      </c>
      <c r="CC38" s="56">
        <f>IFERROR(CA38+CB38,0)</f>
        <v>30</v>
      </c>
      <c r="CD38" s="90"/>
      <c r="CE38" s="54" t="str">
        <f>IF(AND($G38="1",CD38&lt;&gt;""),CD38,"")</f>
        <v/>
      </c>
      <c r="CF38" s="52" t="str">
        <f>IF(AND(CD38&lt;&gt;"",$G38="1"),_xlfn.RANK.EQ(CD38,$CE$6:$CE$89),"")</f>
        <v/>
      </c>
      <c r="CG38" s="52" t="str">
        <f>IF(IF(CF38&lt;&gt;"",IF(MAX(COUNTIF($CF$6:$CF$89,$CF$6:$CF$89))&gt;1,"x",""),"")&lt;&gt;"",CF38+1,"")</f>
        <v/>
      </c>
      <c r="CH38" s="52" t="str">
        <f>IF(CF38&lt;&gt;"",IF($G38="3",IF(CD38&lt;&gt;"",IF(AND(CF38&lt;=10,CD38&gt;=$CE$92),HLOOKUP(CF38,Points_Table_Modified,IF(DI38&gt;=6,8,DI38+2),FALSE),0),""),IF(CD38&lt;&gt;"",IF(AND(CF38&lt;=10,CD38&gt;=$CE$92),HLOOKUP(CF38,Points_Table,IF(DI38&gt;=6,8,DI38+2),FALSE),0),"")),"")</f>
        <v/>
      </c>
      <c r="CI38" s="53" t="str">
        <f>IF(CG38&lt;&gt;"",AVERAGE(IF(AND($G38="3",CG38&lt;&gt;""),HLOOKUP(CG38,Points_Table_Modified,IF(DI38&gt;=6,8,DI38+2),FALSE),IF(CG38&lt;&gt;"",HLOOKUP(CG38,Points_Table,IF(DI38&gt;=6,8,DI38+2),FALSE),"")),CH38),CH38)</f>
        <v/>
      </c>
      <c r="CJ38" s="51" t="str">
        <f>IF(AND($G38="2",CD38&lt;&gt;""),CD38,"")</f>
        <v/>
      </c>
      <c r="CK38" s="52" t="str">
        <f>IF(AND(CD38&lt;&gt;"",$G38="2"),_xlfn.RANK.EQ(CD38,$CJ$6:$CJ$89),"")</f>
        <v/>
      </c>
      <c r="CL38" s="52" t="str">
        <f>IF(IF(CK38&lt;&gt;"",IF(MAX(COUNTIF($CK$6:$CK$89,$CK$6:$CK$89))&gt;1,"x",""),"")&lt;&gt;"",CK38+1,"")</f>
        <v/>
      </c>
      <c r="CM38" s="54" t="str">
        <f>IF(CK38&lt;&gt;"",IF($G38="3",IF(CD38&lt;&gt;"",IF(AND(CK38&lt;=10,CD38&gt;=$CJ$92),HLOOKUP(CK38,Points_Table_Modified,IF(DI38&gt;=6,8,DI38+2),FALSE),0),""),IF(CD38&lt;&gt;"",IF(AND(CK38&lt;=10,CD38&gt;=$CJ$92),HLOOKUP(CK38,Points_Table,IF(DI38&gt;=6,8,DI38+2),FALSE),0),"")),"")</f>
        <v/>
      </c>
      <c r="CN38" s="53" t="str">
        <f>IF(CL38&lt;&gt;"",AVERAGE(IF(AND($G38="3",CL38&lt;&gt;""),HLOOKUP(CL38,Points_Table_Modified,IF(DI38&gt;=6,8,DI38+2),FALSE),IF(CL38&lt;&gt;"",HLOOKUP(CL38,Points_Table,IF(DI38&gt;=6,8,DI38+2),FALSE),"")),CM38),CM38)</f>
        <v/>
      </c>
      <c r="CO38" s="51" t="str">
        <f>IF(AND($G38="3",CD38&lt;&gt;""),CD38,"")</f>
        <v/>
      </c>
      <c r="CP38" s="52" t="str">
        <f>IF(AND(CD38&lt;&gt;"",$G38="3"),_xlfn.RANK.EQ(CD38,$CO$6:$CO$89),"")</f>
        <v/>
      </c>
      <c r="CQ38" s="52" t="str">
        <f>IF(IF(CP38&lt;&gt;"",IF(MAX(COUNTIF($CP38:$CP$89,$CP$6:$CP$89))&gt;1,"x",""),"")&lt;&gt;"",CP38+1,"")</f>
        <v/>
      </c>
      <c r="CR38" s="52" t="str">
        <f>IF(CP38&lt;&gt;"",IF($G38="3",IF(CD38&lt;&gt;"",IF(AND(CP38&lt;=20,CD38&gt;=$CO$92),HLOOKUP(CP38,Points_Table_Modified,IF(DI38&gt;=6,8,DI38+2),FALSE),0),""),IF(CD38&lt;&gt;"",IF(AND(CP38&lt;=10,CD38&gt;=$CO$92),HLOOKUP(CP38,Points_Table,IF(DI38&gt;=6,8,DI38+2),FALSE),0),"")),"")</f>
        <v/>
      </c>
      <c r="CS38" s="53" t="str">
        <f>IF(CQ38&lt;&gt;"",AVERAGE(IF(AND($G38="3",CQ38&lt;&gt;""),HLOOKUP(CQ38,Points_Table_Modified,IF(DI38&gt;=6,8,DI38+2),FALSE),IF(CQ38&lt;&gt;"",HLOOKUP(CQ38,Points_Table,IF(DI38&gt;=6,8,DI38+2),FALSE),"")),CR38),CR38)</f>
        <v/>
      </c>
      <c r="CT38" s="51" t="str">
        <f>IF(AND($G38="4",CD38&lt;&gt;""),CD38,"")</f>
        <v/>
      </c>
      <c r="CU38" s="52" t="str">
        <f>IF(AND(CD38&lt;&gt;"",G38="4"),_xlfn.RANK.EQ(CD38,$CT$6:$CT$89),"")</f>
        <v/>
      </c>
      <c r="CV38" s="52" t="str">
        <f>IF(IF(CU38&lt;&gt;"",IF(MAX(COUNTIF($CU$6:$CU$89,$CU$6:$CU$89))&gt;1,"x",""),"")&lt;&gt;"",CU38+1,"")</f>
        <v/>
      </c>
      <c r="CW38" s="52" t="str">
        <f>IF(CU38&lt;&gt;"",IF($G38="3",IF(CD38&lt;&gt;"",IF(AND(CU38&lt;=10,CD38&gt;=$CT$92),HLOOKUP(CU38,Points_Table_Modified,IF(DI38&gt;=6,8,DI38+2),FALSE),0),""),IF(CD38&lt;&gt;"",IF(AND(CU38&lt;=10,CD38&gt;=$CT$92),HLOOKUP(CU38,Points_Table,IF(DI38&gt;=6,8,DI38+2),FALSE),0),"")),"")</f>
        <v/>
      </c>
      <c r="CX38" s="53" t="str">
        <f>IF(CV38&lt;&gt;"",AVERAGE(IF(AND($G38="3",CV38&lt;&gt;""),HLOOKUP(CV38,Points_Table_Modified,IF(DI38&gt;=6,8,DI38+2),FALSE),IF(CV38&lt;&gt;"",HLOOKUP(CV38,Points_Table,IF(DI38&gt;=6,8,DI38+2),FALSE),"")),CW38),CW38)</f>
        <v/>
      </c>
      <c r="CY38" s="51" t="str">
        <f>IF(AND($G38="5",CD38&lt;&gt;""),CD38,"")</f>
        <v/>
      </c>
      <c r="CZ38" s="52" t="str">
        <f>IF(AND(CD38&lt;&gt;"",$G38="5"),_xlfn.RANK.EQ(CD38,$CY$6:$CY$89),"")</f>
        <v/>
      </c>
      <c r="DA38" s="52" t="str">
        <f>IF(IF(CZ38&lt;&gt;"",IF(MAX(COUNTIF($CZ$6:$CZ$89,$CZ$6:$CZ$89))&gt;1,"x",""),"")&lt;&gt;"",CZ38+1,"")</f>
        <v/>
      </c>
      <c r="DB38" s="52" t="str">
        <f>IF(CZ38&lt;&gt;"",IF($G38="3",IF(CD38&lt;&gt;"",IF(AND(CZ38&lt;=10,CD38&gt;=$CY$92),HLOOKUP(CZ38,Points_Table_Modified,IF(DI38&gt;=6,8,DI38+2),FALSE),0),""),IF(CD38&lt;&gt;"",IF(AND(CZ38&lt;=10,CD38&gt;=$CY$92),HLOOKUP(CZ38,Points_Table,IF(DI38&gt;=6,8,DI38+2),FALSE),0),"")),"")</f>
        <v/>
      </c>
      <c r="DC38" s="53" t="str">
        <f>IF(DA38&lt;&gt;"",AVERAGE(IF(AND($G38="3",DA38&lt;&gt;""),HLOOKUP(DA38,Points_Table_Modified,IF(DI38&gt;=6,8,DI38+2),FALSE),IF(DA38&lt;&gt;"",HLOOKUP(DA38,Points_Table,IF(DI38&gt;=6,8,DI38+2),FALSE),"")),DB38),DB38)</f>
        <v/>
      </c>
      <c r="DD38" s="51" t="str">
        <f>IF(AND($G38="6",CD38&lt;&gt;""),CD38,"")</f>
        <v/>
      </c>
      <c r="DE38" s="52" t="str">
        <f>IF(AND(CD38&lt;&gt;"",$G38="6"),_xlfn.RANK.EQ(CD38,$DD$6:$DD$89),"")</f>
        <v/>
      </c>
      <c r="DF38" s="52" t="str">
        <f>IF(IF(DE38&lt;&gt;"",IF(MAX(COUNTIF($DE$6:$DE$89,$DE$6:$DE$89))&gt;1,"x",""),"")&lt;&gt;"",DE38+1,"")</f>
        <v/>
      </c>
      <c r="DG38" s="52" t="str">
        <f>IF(DE38&lt;&gt;"",IF($G38="3",IF(CD38&lt;&gt;"",IF(AND(DE38&lt;=10,CD38&gt;=$DD$92),HLOOKUP(DE38,Points_Table_Modified,IF(DI38&gt;=6,8,DI38+2),FALSE),0),""),IF(CD38&lt;&gt;"",IF(AND(DE38&lt;=10,CD38&gt;=$DD$92),HLOOKUP(DE38,Points_Table,IF(DI38&gt;=6,8,DI38+2),FALSE),0),"")),"")</f>
        <v/>
      </c>
      <c r="DH38" s="53" t="str">
        <f>IF(DF38&lt;&gt;"",AVERAGE(IF(AND($G38="3",DF38&lt;&gt;""),HLOOKUP(DF38,Points_Table_Modified,IF(DI38&gt;=6,8,DI38+2),FALSE),IF(DF38&lt;&gt;"",HLOOKUP(DF38,Points_Table,IF(DI38&gt;=6,8,DI38+2),FALSE),"")),DG38),DG38)</f>
        <v/>
      </c>
      <c r="DI38" s="55">
        <f>VLOOKUP($G38,Entries_D_Event,6,FALSE)</f>
        <v>10</v>
      </c>
      <c r="DJ38" s="52" t="str">
        <f>CONCATENATE(DE38,CZ38,CU38,CP38,CK38,CF38)</f>
        <v/>
      </c>
      <c r="DK38" s="52" t="str">
        <f>IF(DJ38&lt;&gt;"",IF(AND($G38="3",CD38&lt;&gt;""),10,IF(CD38&lt;&gt;"",5,"")),"")</f>
        <v/>
      </c>
      <c r="DL38" s="156">
        <f>_xlfn.NUMBERVALUE(IF(DJ38&lt;&gt;"",CONCATENATE(DH38,DC38,CX38,CS38,CN38,CI38),""))</f>
        <v>0</v>
      </c>
      <c r="DM38" s="56">
        <f>IFERROR(DK38+DL38,0)</f>
        <v>0</v>
      </c>
      <c r="DN38" s="90">
        <v>141</v>
      </c>
      <c r="DO38" s="52" t="str">
        <f>IF(AND($G38="1",DN38&lt;&gt;""),DN38,"")</f>
        <v/>
      </c>
      <c r="DP38" s="52" t="str">
        <f>IF(AND(DN38&lt;&gt;"",$G38="1"),_xlfn.RANK.EQ(DN38,$DO$6:$DO$89),"")</f>
        <v/>
      </c>
      <c r="DQ38" s="52" t="str">
        <f>IF(IF(DP38&lt;&gt;"",IF(MAX(COUNTIF($DP$6:$DP$89,$DP$6:$DP$89))&gt;1,"x",""),"")&lt;&gt;"",DP38+1,"")</f>
        <v/>
      </c>
      <c r="DR38" s="52" t="str">
        <f>IF(DP38&lt;&gt;"",IF($G38="3",IF(DN38&lt;&gt;"",IF(AND(DP38&lt;=10,DN38&gt;=$DO$92),HLOOKUP(DP38,Points_Table_Modified,IF(ES38&gt;=6,8,ES38+2),FALSE),0),""),IF(DN38&lt;&gt;"",IF(AND(DP38&lt;=10,DN38&gt;=$DO$92),HLOOKUP(DP38,Points_Table,IF(ES38&gt;=6,8,ES38+2),FALSE),0),"")),"")</f>
        <v/>
      </c>
      <c r="DS38" s="53" t="str">
        <f>IF(DQ38&lt;&gt;"",AVERAGE(IF(AND($G38="3",DQ38&lt;&gt;""),HLOOKUP(DQ38,Points_Table_Modified,IF(ES38&gt;=6,8,ES38+2),FALSE),IF(DQ38&lt;&gt;"",HLOOKUP(DQ38,Points_Table,IF(ES38&gt;=6,8,ES38+2),FALSE),"")),DR38),DR38)</f>
        <v/>
      </c>
      <c r="DT38" s="51" t="str">
        <f>IF(AND($G38="2",DN38&lt;&gt;""),DN38,"")</f>
        <v/>
      </c>
      <c r="DU38" s="52" t="str">
        <f>IF(AND(DN38&lt;&gt;"",$G38="2"),_xlfn.RANK.EQ(DN38,$DT$6:$DT$89),"")</f>
        <v/>
      </c>
      <c r="DV38" s="52" t="str">
        <f>IF(IF(DU38&lt;&gt;"",IF(MAX(COUNTIF($DU$6:$DU$89,$DU$6:$DU$89))&gt;1,"x",""),"")&lt;&gt;"",DU38+1,"")</f>
        <v/>
      </c>
      <c r="DW38" s="54" t="str">
        <f>IF(DU38&lt;&gt;"",IF($G38="3",IF(DN38&lt;&gt;"",IF(AND(DU38&lt;=10,DN38&gt;=$DT$92),HLOOKUP(DU38,Points_Table_Modified,IF(ES38&gt;=6,8,ES38+2),FALSE),0),""),IF(DN38&lt;&gt;"",IF(AND(DU38&lt;=10,DN38&gt;=$DT$92),HLOOKUP(DU38,Points_Table,IF(ES38&gt;=6,8,ES38+2),FALSE),0),"")),"")</f>
        <v/>
      </c>
      <c r="DX38" s="53" t="str">
        <f>IF(DV38&lt;&gt;"",AVERAGE(IF(AND($G38="3",DV38&lt;&gt;""),HLOOKUP(DV38,Points_Table_Modified,IF(ES38&gt;=6,8,ES38+2),FALSE),IF(DV38&lt;&gt;"",HLOOKUP(DV38,Points_Table,IF(ES38&gt;=6,8,ES38+2),FALSE),"")),DW38),DW38)</f>
        <v/>
      </c>
      <c r="DY38" s="51" t="str">
        <f>IF(AND($G38="3",DN38&lt;&gt;""),DN38,"")</f>
        <v/>
      </c>
      <c r="DZ38" s="52" t="str">
        <f>IF(AND(DN38&lt;&gt;"",$G38="3"),_xlfn.RANK.EQ(DN38,$DY$6:$DY$89),"")</f>
        <v/>
      </c>
      <c r="EA38" s="52" t="str">
        <f>IF(IF(DZ38&lt;&gt;"",IF(MAX(COUNTIF($DZ$6:$DZ$89,$DZ$6:$DZ$89))&gt;1,"x",""),"")&lt;&gt;"",DZ38+1,"")</f>
        <v/>
      </c>
      <c r="EB38" s="52" t="str">
        <f>IF(DZ38&lt;&gt;"",IF($G38="3",IF(DN38&lt;&gt;"",IF(AND(DZ38&lt;=20,DN38&gt;=$DY$92),HLOOKUP(DZ38,Points_Table_Modified,IF(ES38&gt;=6,8,ES38+2),FALSE),0),""),IF(DN38&lt;&gt;"",IF(AND(DZ38&lt;=10,DN38&gt;=$DY$92),HLOOKUP(DZ38,Points_Table,IF(ES38&gt;=6,8,ES38+2),FALSE),0),"")),"")</f>
        <v/>
      </c>
      <c r="EC38" s="53" t="str">
        <f>IF(EA38&lt;&gt;"",AVERAGE(IF(AND($G38="3",EA38&lt;&gt;""),HLOOKUP(EA38,Points_Table_Modified,IF(ES38&gt;=6,8,ES38+2),FALSE),IF(EA38&lt;&gt;"",HLOOKUP(EA38,Points_Table,IF(ES38&gt;=6,8,ES38+2),FALSE),"")),EB38),EB38)</f>
        <v/>
      </c>
      <c r="ED38" s="51" t="str">
        <f>IF(AND($G38="4",DN38&lt;&gt;""),DN38,"")</f>
        <v/>
      </c>
      <c r="EE38" s="52" t="str">
        <f>IF(AND(DN38&lt;&gt;"",G38="4"),_xlfn.RANK.EQ(DN38,$ED$6:$ED$89),"")</f>
        <v/>
      </c>
      <c r="EF38" s="52" t="str">
        <f>IF(IF(EE38&lt;&gt;"",IF(MAX(COUNTIF($EE$6:$EE$89,$EE$6:$EE$89))&gt;1,"x",""),"")&lt;&gt;"",EE38+1,"")</f>
        <v/>
      </c>
      <c r="EG38" s="52" t="str">
        <f>IF(EE38&lt;&gt;"",IF($G38="3",IF(DN38&lt;&gt;"",IF(AND(EE38&lt;=10,DN38&gt;=$ED$92),HLOOKUP(EE38,Points_Table_Modified,IF(ES38&gt;=6,8,ES38+2),FALSE),0),""),IF(DN38&lt;&gt;"",IF(AND(EE38&lt;=10,DN38&gt;=$ED$92),HLOOKUP(EE38,Points_Table,IF(ES38&gt;=6,8,ES38+2),FALSE),0),"")),"")</f>
        <v/>
      </c>
      <c r="EH38" s="53" t="str">
        <f>IF(EF38&lt;&gt;"",AVERAGE(IF(AND($G38="3",EF38&lt;&gt;""),HLOOKUP(EF38,Points_Table_Modified,IF(ES38&gt;=6,8,ES38+2),FALSE),IF(EF38&lt;&gt;"",HLOOKUP(EF38,Points_Table,IF(ES38&gt;=6,8,ES38+2),FALSE),"")),EG38),EG38)</f>
        <v/>
      </c>
      <c r="EI38" s="51" t="str">
        <f>IF(AND($G38="5",DN38&lt;&gt;""),DN38,"")</f>
        <v/>
      </c>
      <c r="EJ38" s="52" t="str">
        <f>IF(AND(DN38&lt;&gt;"",$G38="5"),_xlfn.RANK.EQ(DN38,$EI$6:$EI$89),"")</f>
        <v/>
      </c>
      <c r="EK38" s="52" t="str">
        <f>IF(IF(EJ38&lt;&gt;"",IF(MAX(COUNTIF($EJ$6:$EJ$89,$EJ$6:$EJ$89))&gt;1,"x",""),"")&lt;&gt;"",EJ38+1,"")</f>
        <v/>
      </c>
      <c r="EL38" s="52" t="str">
        <f>IF(EJ38&lt;&gt;"",IF($G38="3",IF(DN38&lt;&gt;"",IF(AND(EJ38&lt;=10,DN38&gt;=$EI$92),HLOOKUP(EJ38,Points_Table_Modified,IF(ES38&gt;=6,8,ES38+2),FALSE),0),""),IF(DN38&lt;&gt;"",IF(AND(EJ38&lt;=10,DN38&gt;=$EI$92),HLOOKUP(EJ38,Points_Table,IF(ES38&gt;=6,8,ES38+2),FALSE),0),"")),"")</f>
        <v/>
      </c>
      <c r="EM38" s="53" t="str">
        <f>IF(EK38&lt;&gt;"",AVERAGE(IF(AND($G38="3",EK38&lt;&gt;""),HLOOKUP(EK38,Points_Table_Modified,IF(ES38&gt;=6,8,ES38+2),FALSE),IF(EK38&lt;&gt;"",HLOOKUP(EK38,Points_Table,IF(ES38&gt;=6,8,ES38+2),FALSE),"")),EL38),EL38)</f>
        <v/>
      </c>
      <c r="EN38" s="51">
        <f>IF(AND($G38="6",DN38&lt;&gt;""),DN38,"")</f>
        <v>141</v>
      </c>
      <c r="EO38" s="52">
        <f>IF(AND(DN38&lt;&gt;"",$G38="6"),_xlfn.RANK.EQ(DN38,$EN$6:$EN$89),"")</f>
        <v>6</v>
      </c>
      <c r="EP38" s="52" t="str">
        <f>IF(IF(EO38&lt;&gt;"",IF(MAX(COUNTIF($EO$6:$EO$89,$EO$6:$EO$89))&gt;1,"x",""),"")&lt;&gt;"",EO38+1,"")</f>
        <v/>
      </c>
      <c r="EQ38" s="52">
        <f>IF(EO38&lt;&gt;"",IF($G38="3",IF(DN38&lt;&gt;"",IF(AND(EO38&lt;=10,DN38&gt;=$EN$92),HLOOKUP(EO38,Points_Table_Modified,IF(ES38&gt;=6,8,ES38+2),FALSE),0),""),IF(DN38&lt;&gt;"",IF(AND(EO38&lt;=10,DN38&gt;=$EN$92),HLOOKUP(EO38,Points_Table,IF(ES38&gt;=6,8,ES38+2),FALSE),0),"")),"")</f>
        <v>10</v>
      </c>
      <c r="ER38" s="53">
        <f>IF(EP38&lt;&gt;"",AVERAGE(IF(AND($G38="3",EP38&lt;&gt;""),HLOOKUP(EP38,Points_Table_Modified,IF(ES38&gt;=6,8,ES38+2),FALSE),IF(EP38&lt;&gt;"",HLOOKUP(EP38,Points_Table,IF(ES38&gt;=6,8,ES38+2),FALSE),"")),EQ38),EQ38)</f>
        <v>10</v>
      </c>
      <c r="ES38" s="57">
        <f>VLOOKUP($G38,Entries_D_Event,7,FALSE)</f>
        <v>7</v>
      </c>
      <c r="ET38" s="52" t="str">
        <f>CONCATENATE(EO38,EJ38,EE38,DZ38,DU38,DP38)</f>
        <v>6</v>
      </c>
      <c r="EU38" s="118">
        <f>IF(ET38&lt;&gt;"",IF(AND($G38="3",DN38&lt;&gt;""),10,IF(DN38&lt;&gt;"",5,"")),"")</f>
        <v>5</v>
      </c>
      <c r="EV38" s="118">
        <f>_xlfn.NUMBERVALUE(IF(ET38&lt;&gt;"",CONCATENATE(ER38,EM38,EH38,EC38,DX38,DS38),""))</f>
        <v>10</v>
      </c>
      <c r="EW38" s="56">
        <f>IFERROR(EU38+EV38,0)</f>
        <v>15</v>
      </c>
      <c r="EX38" s="90"/>
      <c r="EY38" s="52" t="str">
        <f>IF(AND($G38="1",EX38&lt;&gt;""),EX38,"")</f>
        <v/>
      </c>
      <c r="EZ38" s="52" t="str">
        <f>IF(AND(EX38&lt;&gt;"",$G38="1"),_xlfn.RANK.EQ(EX38,$EY$6:$EY$89),"")</f>
        <v/>
      </c>
      <c r="FA38" s="52" t="str">
        <f>IF(IF(EZ38&lt;&gt;"",IF(MAX(COUNTIF($EZ$6:$EZ$89,$EZ$6:$EZ$89))&gt;1,"x",""),"")&lt;&gt;"",EZ38+1,"")</f>
        <v/>
      </c>
      <c r="FB38" s="52" t="str">
        <f>IF(EZ38&lt;&gt;"",IF($G38="3",IF(EX38&lt;&gt;"",IF(AND(EZ38&lt;=10,EX38&gt;=$EY$92),HLOOKUP(EZ38,Points_Table_Modified,IF(GC38&gt;=6,8,GC38+2),FALSE),0),""),IF(EX38&lt;&gt;"",IF(AND(EZ38&lt;=10,EX38&gt;=$EY$92),HLOOKUP(EZ38,Points_Table,IF(GC38&gt;=6,8,GC38+2),FALSE),0),"")),"")</f>
        <v/>
      </c>
      <c r="FC38" s="56" t="str">
        <f>IF(FB38&gt;0,IF(FA38&lt;&gt;"",AVERAGE(IF(AND($G38="3",FA38&lt;&gt;""),HLOOKUP(FA38,Points_Table_Modified,IF(GC38&gt;=6,8,GC38+2),FALSE),IF(FA38&lt;&gt;"",HLOOKUP(FA38,Points_Table,IF(GC38&gt;=6,8,GC38+2),FALSE),"")),FB38),FB38),0)</f>
        <v/>
      </c>
      <c r="FD38" s="51" t="str">
        <f>IF(AND($G38="2",EX38&lt;&gt;""),EX38,"")</f>
        <v/>
      </c>
      <c r="FE38" s="52" t="str">
        <f>IF(AND(EX38&lt;&gt;"",$G38="2"),_xlfn.RANK.EQ(EX38,$FD$6:$FD$89),"")</f>
        <v/>
      </c>
      <c r="FF38" s="52" t="str">
        <f>IF(IF(FE38&lt;&gt;"",IF(MAX(COUNTIF($FE$6:$FE$89,$FE$6:$FE$89))&gt;1,"x",""),"")&lt;&gt;"",FE38+1,"")</f>
        <v/>
      </c>
      <c r="FG38" s="54" t="str">
        <f>IF(FE38&lt;&gt;"",IF($G38="3",IF(EX38&lt;&gt;"",IF(AND(FE38&lt;=10,EX38&gt;=$FD$92),HLOOKUP(FE38,Points_Table_Modified,IF(GC38&gt;=6,8,GC38+2),FALSE),0),""),IF(EX38&lt;&gt;"",IF(AND(FE38&lt;=10,EX38&gt;=$FD$92),HLOOKUP(FE38,Points_Table,IF(GC38&gt;=6,8,GC38+2),FALSE),0),"")),"")</f>
        <v/>
      </c>
      <c r="FH38" s="56" t="str">
        <f>IF(FG38&gt;0,IF(FF38&lt;&gt;"",AVERAGE(IF(AND($G38="3",FF38&lt;&gt;""),HLOOKUP(FF38,Points_Table_Modified,IF(GC38&gt;=6,8,GC38+2),FALSE),IF(FF38&lt;&gt;"",HLOOKUP(FF38,Points_Table,IF(GC38&gt;=6,8,GC38+2),FALSE),"")),FG38),FG38),0)</f>
        <v/>
      </c>
      <c r="FI38" s="51" t="str">
        <f>IF(AND($G38="3",EX38&lt;&gt;""),EX38,"")</f>
        <v/>
      </c>
      <c r="FJ38" s="52" t="str">
        <f>IF(AND(EX38&lt;&gt;"",$G38="3"),_xlfn.RANK.EQ(EX38,$FI$6:$FI$89),"")</f>
        <v/>
      </c>
      <c r="FK38" s="52" t="str">
        <f>IF(IF(FJ38&lt;&gt;"",IF(MAX(COUNTIF($FJ$6:$FJ$89,$FJ$6:$FJ$89))&gt;1,"x",""),"")&lt;&gt;"",FJ38+1,"")</f>
        <v/>
      </c>
      <c r="FL38" s="52" t="str">
        <f>IF(FJ38&lt;&gt;"",IF($G38="3",IF(EX38&lt;&gt;"",IF(AND(FJ38&lt;=20,EX38&gt;=$FI$92),HLOOKUP(FJ38,Points_Table_Modified,IF(GC38&gt;=6,8,GC38+2),FALSE),0),""),IF(EX38&lt;&gt;"",IF(AND(FJ38&lt;=10,EX38&gt;=$FI$92),HLOOKUP(FJ38,Points_Table,IF(GC38&gt;=6,8,GC38+2),FALSE),0),"")),"")</f>
        <v/>
      </c>
      <c r="FM38" s="56" t="str">
        <f>IF(FL38&gt;0,IF(FK38&lt;&gt;"",AVERAGE(IF(AND($G38="3",FK38&lt;&gt;""),HLOOKUP(FK38,Points_Table_Modified,IF(GC38&gt;=6,8,GC38+2),FALSE),IF(FK38&lt;&gt;"",HLOOKUP(FK38,Points_Table,IF(GC38&gt;=6,8,GC38+2),FALSE),"")),FL38),FL38),0)</f>
        <v/>
      </c>
      <c r="FN38" s="51" t="str">
        <f>IF(AND($G38="4",EX38&lt;&gt;""),EX38,"")</f>
        <v/>
      </c>
      <c r="FO38" s="52" t="str">
        <f>IF(AND(EX38&lt;&gt;"",G38="4"),_xlfn.RANK.EQ(EX38,$FN$6:$FN$89),"")</f>
        <v/>
      </c>
      <c r="FP38" s="52" t="str">
        <f>IF(IF(FO38&lt;&gt;"",IF(MAX(COUNTIF($FO$6:$FO$89,$FO$6:$FO$89))&gt;1,"x",""),"")&lt;&gt;"",FO38+1,"")</f>
        <v/>
      </c>
      <c r="FQ38" s="52" t="str">
        <f>IF(FO38&lt;&gt;"",IF($G38="3",IF(EX38&lt;&gt;"",IF(AND(FO38&lt;=10,EX38&gt;=$FN$92),HLOOKUP(FO38,Points_Table_Modified,IF(GC38&gt;=6,8,GC38+2),FALSE),0),""),IF(EX38&lt;&gt;"",IF(AND(FO38&lt;=10,EX38&gt;=$FN$92),HLOOKUP(FO38,Points_Table,IF(GC38&gt;=6,8,GC38+2),FALSE),0),"")),"")</f>
        <v/>
      </c>
      <c r="FR38" s="56" t="str">
        <f>IF(FQ38&gt;0,IF(FP38&lt;&gt;"",AVERAGE(IF(AND($G38="3",FP38&lt;&gt;""),HLOOKUP(FP38,Points_Table_Modified,IF(GC38&gt;=6,8,GC38+2),FALSE),IF(FP38&lt;&gt;"",HLOOKUP(FP38,Points_Table,IF(GC38&gt;=6,8,GC38+2),FALSE),"")),FQ38),FQ38),0)</f>
        <v/>
      </c>
      <c r="FS38" s="51" t="str">
        <f>IF(AND($G38="5",EX38&lt;&gt;""),EX38,"")</f>
        <v/>
      </c>
      <c r="FT38" s="52" t="str">
        <f>IF(AND(EX38&lt;&gt;"",$G38="5"),_xlfn.RANK.EQ(EX38,$FS$6:$FS$89),"")</f>
        <v/>
      </c>
      <c r="FU38" s="52" t="str">
        <f>IF(IF(FT38&lt;&gt;"",IF(MAX(COUNTIF($FT$6:$FT$89,$FT$6:$FT$89))&gt;1,"x",""),"")&lt;&gt;"",FT38+1,"")</f>
        <v/>
      </c>
      <c r="FV38" s="52" t="str">
        <f>IF(FT38&lt;&gt;"",IF($G38="3",IF(EX38&lt;&gt;"",IF(AND(FT38&lt;=10,EX38&gt;=$FS$92),HLOOKUP(FT38,Points_Table_Modified,IF(GC38&gt;=6,8,GC38+2),FALSE),0),""),IF(EX38&lt;&gt;"",IF(AND(FT38&lt;=10,EX38&gt;=$FS$92),HLOOKUP(FT38,Points_Table,IF(GC38&gt;=6,8,GC38+2),FALSE),0),"")),"")</f>
        <v/>
      </c>
      <c r="FW38" s="56" t="str">
        <f>IF(FV38&gt;0,IF(FU38&lt;&gt;"",AVERAGE(IF(AND($G38="3",FU38&lt;&gt;""),HLOOKUP(FU38,Points_Table_Modified,IF(GC38&gt;=6,8,GC38+2),FALSE),IF(FU38&lt;&gt;"",HLOOKUP(FU38,Points_Table,IF(GC38&gt;=6,8,GC38+2),FALSE),"")),FV38),FV38),0)</f>
        <v/>
      </c>
      <c r="FX38" s="51" t="str">
        <f>IF(AND($G38="6",EX38&lt;&gt;""),EX38,"")</f>
        <v/>
      </c>
      <c r="FY38" s="52" t="str">
        <f>IF(AND(EX38&lt;&gt;"",$G38="6"),_xlfn.RANK.EQ(EX38,$FX$6:$FX$89),"")</f>
        <v/>
      </c>
      <c r="FZ38" s="52" t="str">
        <f>IF(IF(FY38&lt;&gt;"",IF(MAX(COUNTIF($FY$6:$FY$89,$FY$6:$FY$89))&gt;1,"x",""),"")&lt;&gt;"",FY38+1,"")</f>
        <v/>
      </c>
      <c r="GA38" s="52" t="str">
        <f>IF(FY38&lt;&gt;"",IF($G38="3",IF(EX38&lt;&gt;"",IF(AND(FY38&lt;=10,EX38&gt;=$FX$92),HLOOKUP(FY38,Points_Table_Modified,IF(GC38&gt;=6,8,GC38+2),FALSE),0),""),IF(EX38&lt;&gt;"",IF(AND(FY38&lt;=10,EX38&gt;=$FX$92),HLOOKUP(FY38,Points_Table,IF(GC38&gt;=6,8,GC38+2),FALSE),0),"")),"")</f>
        <v/>
      </c>
      <c r="GB38" s="56" t="str">
        <f>IF(GA38&gt;0,IF(FZ38&lt;&gt;"",AVERAGE(IF(AND($G38="3",FZ38&lt;&gt;""),HLOOKUP(FZ38,Points_Table_Modified,IF(GC38&gt;=6,8,GC38+2),FALSE),IF(FZ38&lt;&gt;"",HLOOKUP(FZ38,Points_Table,IF(GC38&gt;=6,8,GC38+2),FALSE),"")),GA38),GA38),0)</f>
        <v/>
      </c>
      <c r="GC38" s="57">
        <f>VLOOKUP($G38,Entries_D_Event,8,FALSE)</f>
        <v>0</v>
      </c>
      <c r="GD38" s="52" t="str">
        <f>CONCATENATE(FY38,FT38,FO38,FJ38,FE38,EZ38)</f>
        <v/>
      </c>
      <c r="GE38" s="118" t="str">
        <f>IF(GD38&lt;&gt;"",IF(AND($G38="3",EX38&lt;&gt;""),10,IF(EX38&lt;&gt;"",5,"")),"")</f>
        <v/>
      </c>
      <c r="GF38" s="118">
        <f>_xlfn.NUMBERVALUE(IF(GD38&lt;&gt;"",CONCATENATE(GB38,FW38,FR38,FM38,FH38,FC38),""))</f>
        <v>0</v>
      </c>
      <c r="GG38" s="56">
        <f>IFERROR(GE38+GF38,0)</f>
        <v>0</v>
      </c>
      <c r="GH38" s="90"/>
      <c r="GI38" s="52" t="str">
        <f>IF(AND($G38="1",GH38&lt;&gt;""),GH38,"")</f>
        <v/>
      </c>
      <c r="GJ38" s="52" t="str">
        <f>IF(AND(GH38&lt;&gt;"",$G38="1"),_xlfn.RANK.EQ(GH38,$GI$6:$GI$89),"")</f>
        <v/>
      </c>
      <c r="GK38" s="52" t="str">
        <f>IF(IF(GJ38&lt;&gt;"",IF(MAX(COUNTIF($GJ$6:$GJ$89,$GJ$6:$GJ$89))&gt;1,"x",""),"")&lt;&gt;"",GJ38+1,"")</f>
        <v/>
      </c>
      <c r="GL38" s="52" t="str">
        <f>IF(GJ38&lt;&gt;"",IF($G38="3",IF(GH38&lt;&gt;"",IF(AND(GJ38&lt;=10,GH38&gt;=$GI$92),HLOOKUP(GJ38,Points_Table_Modified,IF(HM38&gt;=6,8,HM38+2),FALSE),0),""),IF(GH38&lt;&gt;"",IF(AND(GJ38&lt;=10,GH38&gt;=$GI$92),HLOOKUP(GJ38,Points_Table,IF(HM38&gt;=6,8,HM38+2),FALSE),0),"")),"")</f>
        <v/>
      </c>
      <c r="GM38" s="53" t="str">
        <f>IF(GK38&lt;&gt;"",AVERAGE(IF(AND($G38="3",GK38&lt;&gt;""),HLOOKUP(GK38,Points_Table_Modified,IF(HM38&gt;=6,8,HM38+2),FALSE),IF(GK38&lt;&gt;"",HLOOKUP(GK38,Points_Table,IF(HM38&gt;=6,8,HM38+2),FALSE),"")),GL38),GL38)</f>
        <v/>
      </c>
      <c r="GN38" s="51" t="str">
        <f>IF(AND($G38="2",GH38&lt;&gt;""),GH38,"")</f>
        <v/>
      </c>
      <c r="GO38" s="52" t="str">
        <f>IF(AND(GH38&lt;&gt;"",$G38="2"),_xlfn.RANK.EQ(GH38,$GN$6:$GN$89),"")</f>
        <v/>
      </c>
      <c r="GP38" s="52" t="str">
        <f>IF(IF(GO38&lt;&gt;"",IF(MAX(COUNTIF($GO$6:$GO$89,$GO$6:$GO$89))&gt;1,"x",""),"")&lt;&gt;"",GO38+1,"")</f>
        <v/>
      </c>
      <c r="GQ38" s="54" t="str">
        <f>IF(GO38&lt;&gt;"",IF($G38="3",IF(GH38&lt;&gt;"",IF(AND(GO38&lt;=10,GH38&gt;=$GN$92),HLOOKUP(GO38,Points_Table_Modified,IF(HM38&gt;=6,8,HM38+2),FALSE),0),""),IF(GH38&lt;&gt;"",IF(AND(GO38&lt;=10,GH38&gt;=$GN$92),HLOOKUP(GO38,Points_Table,IF(HM38&gt;=6,8,HM38+2),FALSE),0),"")),"")</f>
        <v/>
      </c>
      <c r="GR38" s="53" t="str">
        <f>IF(GP38&lt;&gt;"",AVERAGE(IF(AND($G38="3",GP38&lt;&gt;""),HLOOKUP(GP38,Points_Table_Modified,IF(HM38&gt;=6,8,HM38+2),FALSE),IF(GP38&lt;&gt;"",HLOOKUP(GP38,Points_Table,IF(HM38&gt;=6,8,HM38+2),FALSE),"")),GQ38),GQ38)</f>
        <v/>
      </c>
      <c r="GS38" s="51" t="str">
        <f>IF(AND($G38="3",GH38&lt;&gt;""),GH38,"")</f>
        <v/>
      </c>
      <c r="GT38" s="52" t="str">
        <f>IF(AND(GH38&lt;&gt;"",$G38="3"),_xlfn.RANK.EQ(GH38,$GS$6:$GS$89),"")</f>
        <v/>
      </c>
      <c r="GU38" s="52" t="str">
        <f>IF(IF(GT38&lt;&gt;"",IF(MAX(COUNTIF($GT$6:$GT$89,$GT$6:$GT$89))&gt;1,"x",""),"")&lt;&gt;"",GT38+1,"")</f>
        <v/>
      </c>
      <c r="GV38" s="52" t="str">
        <f>IF(GT38&lt;&gt;"",IF($G38="3",IF(GH38&lt;&gt;"",IF(AND(GT38&lt;=20,GH38&gt;=$GS$92),HLOOKUP(GT38,Points_Table_Modified,IF(HM38&gt;=6,8,HM38+2),FALSE),0),""),IF(GH38&lt;&gt;"",IF(AND(GT38&lt;=10,GH38&gt;=$GS$92),HLOOKUP(GT38,Points_Table,IF(HM38&gt;=6,8,HM38+2),FALSE),0),"")),"")</f>
        <v/>
      </c>
      <c r="GW38" s="53" t="str">
        <f>IF(GU38&lt;&gt;"",AVERAGE(IF(AND($G38="3",GU38&lt;&gt;""),HLOOKUP(GU38,Points_Table_Modified,IF(HM38&gt;=6,8,HM38+2),FALSE),IF(GU38&lt;&gt;"",HLOOKUP(GU38,Points_Table,IF(HM38&gt;=6,8,HM38+2),FALSE),"")),GV38),GV38)</f>
        <v/>
      </c>
      <c r="GX38" s="51" t="str">
        <f>IF(AND($G38="4",GH38&lt;&gt;""),GH38,"")</f>
        <v/>
      </c>
      <c r="GY38" s="52" t="str">
        <f>IF(AND($GH38&lt;&gt;"",G38="4"),_xlfn.RANK.EQ(GH38,$GX$6:$GX$89),"")</f>
        <v/>
      </c>
      <c r="GZ38" s="52" t="str">
        <f>IF(IF(GY38&lt;&gt;"",IF(MAX(COUNTIF($GY$6:$GY$89,$GY$6:$GY$89))&gt;1,"x",""),"")&lt;&gt;"",GY38+1,"")</f>
        <v/>
      </c>
      <c r="HA38" s="52" t="str">
        <f>IF(GY38&lt;&gt;"",IF($G38="3",IF(GH38&lt;&gt;"",IF(AND(GY38&lt;=10,GH38&gt;=$GX$92),HLOOKUP(GY38,Points_Table_Modified,IF(HM38&gt;=6,8,HM38+2),FALSE),0),""),IF(GH38&lt;&gt;"",IF(AND(GY38&lt;=10,GH38&gt;=$GX$92),HLOOKUP(GY38,Points_Table,IF(HM38&gt;=6,8,HM38+2),FALSE),0),"")),"")</f>
        <v/>
      </c>
      <c r="HB38" s="53" t="str">
        <f>IF(GZ38&lt;&gt;"",AVERAGE(IF(AND($G38="3",GZ38&lt;&gt;""),HLOOKUP(GZ38,Points_Table_Modified,IF(HM38&gt;=6,8,HM38+2),FALSE),IF(GZ38&lt;&gt;"",HLOOKUP(GZ38,Points_Table,IF(HM38&gt;=6,8,HM38+2),FALSE),"")),HA38),HA38)</f>
        <v/>
      </c>
      <c r="HC38" s="51" t="str">
        <f>IF(AND($G38="5",GH38&lt;&gt;""),GH38,"")</f>
        <v/>
      </c>
      <c r="HD38" s="52" t="str">
        <f>IF(AND(GH38&lt;&gt;"",$G38="5"),_xlfn.RANK.EQ(GH38,$HC$6:$HC$89),"")</f>
        <v/>
      </c>
      <c r="HE38" s="52" t="str">
        <f>IF(IF(HD38&lt;&gt;"",IF(MAX(COUNTIF($HD$6:$HD$89,$HD$6:$HD$89))&gt;1,"x",""),"")&lt;&gt;"",HD38+1,"")</f>
        <v/>
      </c>
      <c r="HF38" s="52" t="str">
        <f>IF(HD38&lt;&gt;"",IF($G38="3",IF(GH38&lt;&gt;"",IF(AND(HD38&lt;=10,GH38&gt;=$HC$92),HLOOKUP(HD38,Points_Table_Modified,IF(HM38&gt;=6,8,HM38+2),FALSE),0),""),IF(GH38&lt;&gt;"",IF(AND(HD38&lt;=10,GH38&gt;=$HC$92),HLOOKUP(HD38,Points_Table,IF(HM38&gt;=6,8,HM38+2),FALSE),0),"")),"")</f>
        <v/>
      </c>
      <c r="HG38" s="53" t="str">
        <f>IF(HE38&lt;&gt;"",AVERAGE(IF(AND($G38="3",HE38&lt;&gt;""),HLOOKUP(HE38,Points_Table_Modified,IF(HM38&gt;=6,8,HM38+2),FALSE),IF(HE38&lt;&gt;"",HLOOKUP(HE38,Points_Table,IF(HM38&gt;=6,8,HM38+2),FALSE),"")),HF38),HF38)</f>
        <v/>
      </c>
      <c r="HH38" s="51" t="str">
        <f>IF(AND($G38="6",GH38&lt;&gt;""),GH38,"")</f>
        <v/>
      </c>
      <c r="HI38" s="52" t="str">
        <f>IF(AND(GH38&lt;&gt;"",$G38="6"),_xlfn.RANK.EQ(GH38,$HH$6:$HH$89),"")</f>
        <v/>
      </c>
      <c r="HJ38" s="52" t="str">
        <f>IF(IF(HI38&lt;&gt;"",IF(MAX(COUNTIF($HI$6:$HI$89,$HI$6:$HI$89))&gt;1,"x",""),"")&lt;&gt;"",HI38+1,"")</f>
        <v/>
      </c>
      <c r="HK38" s="52" t="str">
        <f>IF(HI38&lt;&gt;"",IF($G38="3",IF(GH38&lt;&gt;"",IF(AND(HI38&lt;=10,GH38&gt;=$HH$92),HLOOKUP(HI38,Points_Table_Modified,IF(HM38&gt;=6,8,HM38+2),FALSE),0),""),IF(GH38&lt;&gt;"",IF(AND(HI38&lt;=10,GH38&gt;=$HH$92),HLOOKUP(HI38,Points_Table,IF(HM38&gt;=6,8,HM38+2),FALSE),0),"")),"")</f>
        <v/>
      </c>
      <c r="HL38" s="53" t="str">
        <f>IF(HJ38&lt;&gt;"",AVERAGE(IF(AND($G38="3",HJ38&lt;&gt;""),HLOOKUP(HJ38,Points_Table_Modified,IF(HM38&gt;=6,8,HM38+2),FALSE),IF(HJ38&lt;&gt;"",HLOOKUP(HJ38,Points_Table,IF(HM38&gt;=6,8,HM38+2),FALSE),"")),HK38),HK38)</f>
        <v/>
      </c>
      <c r="HM38" s="57">
        <f>VLOOKUP($G38,Entries_D_Event,9,FALSE)</f>
        <v>0</v>
      </c>
      <c r="HN38" s="52" t="str">
        <f>CONCATENATE(HI38,HD38,GY38,GT38,GO38,GJ38)</f>
        <v/>
      </c>
      <c r="HO38" s="118" t="str">
        <f>IF(HN38&lt;&gt;"",IF(AND($G38="3",GH38&lt;&gt;""),10,IF(GH38&lt;&gt;"",5,"")),"")</f>
        <v/>
      </c>
      <c r="HP38" s="118">
        <f>_xlfn.NUMBERVALUE(IF(HN38&lt;&gt;"",CONCATENATE(HL38,HG38,HB38,GW38,GR38,GM38),""))</f>
        <v>0</v>
      </c>
      <c r="HQ38" s="56">
        <f>IFERROR(HO38+HP38,0)</f>
        <v>0</v>
      </c>
      <c r="HR38" s="90"/>
      <c r="HS38" s="52" t="str">
        <f>IF(AND($G38="1",HR38&lt;&gt;""),HR38,"")</f>
        <v/>
      </c>
      <c r="HT38" s="52" t="str">
        <f>IF(AND(HR38&lt;&gt;"",$G38="1"),_xlfn.RANK.EQ(HR38,$HS$6:$HS$89),"")</f>
        <v/>
      </c>
      <c r="HU38" s="52" t="str">
        <f>IF(IF(HT38&lt;&gt;"",IF(MAX(COUNTIF($HT$6:$HT$89,$HT$6:$HT$89))&gt;1,"x",""),"")&lt;&gt;"",HT38+1,"")</f>
        <v/>
      </c>
      <c r="HV38" s="52" t="str">
        <f>IF(HT38&lt;&gt;"",IF($G38="3",IF(HR38&lt;&gt;"",IF(AND(HT38&lt;=10,HR38&gt;=$HS$92),HLOOKUP(HT38,Points_Table_Modified,IF(IW38&gt;=6,8,IW38+2),FALSE),0),""),IF(HR38&lt;&gt;"",IF(AND(HT38&lt;=10,HR38&gt;=$HS$92),HLOOKUP(HT38,Points_Table,IF(IW38&gt;=6,8,IW38+2),FALSE),0),"")),"")</f>
        <v/>
      </c>
      <c r="HW38" s="53" t="str">
        <f>IF(HU38&lt;&gt;"",AVERAGE(IF(AND($G38="3",HU38&lt;&gt;""),HLOOKUP(HU38,Points_Table_Modified,IF(IW38&gt;=6,8,IW38+2),FALSE),IF(HU38&lt;&gt;"",HLOOKUP(HU38,Points_Table,IF(IW38&gt;=6,8,IW38+2),FALSE),"")),HV38),HV38)</f>
        <v/>
      </c>
      <c r="HX38" s="51" t="str">
        <f>IF(AND($G38="2",HR38&lt;&gt;""),HR38,"")</f>
        <v/>
      </c>
      <c r="HY38" s="52" t="str">
        <f>IF(AND(HR38&lt;&gt;"",$G38="2"),_xlfn.RANK.EQ(HR38,$HX$6:$HX$89),"")</f>
        <v/>
      </c>
      <c r="HZ38" s="52" t="str">
        <f>IF(IF(HY38&lt;&gt;"",IF(MAX(COUNTIF($HY$6:$HY$89,$HY$6:$HY$89))&gt;1,"x",""),"")&lt;&gt;"",HY38+1,"")</f>
        <v/>
      </c>
      <c r="IA38" s="54" t="str">
        <f>IF(HY38&lt;&gt;"",IF($G38="3",IF(HR38&lt;&gt;"",IF(AND(HY38&lt;=10,HR38&gt;=$HX$92),HLOOKUP(HY38,Points_Table_Modified,IF(IW38&gt;=6,8,IW38+2),FALSE),0),""),IF(HR38&lt;&gt;"",IF(AND(HY38&lt;=10,HR38&gt;=$HX$92),HLOOKUP(HY38,Points_Table,IF(IW38&gt;=6,8,IW38+2),FALSE),0),"")),"")</f>
        <v/>
      </c>
      <c r="IB38" s="53" t="str">
        <f>IF(HZ38&lt;&gt;"",AVERAGE(IF(AND($G38="3",HZ38&lt;&gt;""),HLOOKUP(HZ38,Points_Table_Modified,IF(IW38&gt;=6,8,IW38+2),FALSE),IF(HZ38&lt;&gt;"",HLOOKUP(HZ38,Points_Table,IF(IW38&gt;=6,8,IW38+2),FALSE),"")),IA38),IA38)</f>
        <v/>
      </c>
      <c r="IC38" s="51" t="str">
        <f>IF(AND($G38="3",HR38&lt;&gt;""),HR38,"")</f>
        <v/>
      </c>
      <c r="ID38" s="52" t="str">
        <f>IF(AND(HR38&lt;&gt;"",$G38="3"),_xlfn.RANK.EQ(HR38,$IC$6:$IC$89),"")</f>
        <v/>
      </c>
      <c r="IE38" s="52" t="str">
        <f>IF(IF(ID38&lt;&gt;"",IF(MAX(COUNTIF($ID$6:$ID$89,$ID$6:$ID$89))&gt;1,"x",""),"")&lt;&gt;"",ID38+1,"")</f>
        <v/>
      </c>
      <c r="IF38" s="52" t="str">
        <f>IF(ID38&lt;&gt;"",IF($G38="3",IF(HR38&lt;&gt;"",IF(AND(ID38&lt;=20,HR38&gt;=$IC$92),HLOOKUP(ID38,Points_Table_Modified,IF(IW38&gt;=6,8,IW38+2),FALSE),0),""),IF(HR38&lt;&gt;"",IF(AND(ID38&lt;=10,HR38&gt;=$IC$92),HLOOKUP(ID38,Points_Table,IF(IW38&gt;=6,8,IW38+2),FALSE),0),"")),"")</f>
        <v/>
      </c>
      <c r="IG38" s="53" t="str">
        <f>IF(IE38&lt;&gt;"",AVERAGE(IF(AND($G38="3",IE38&lt;&gt;""),HLOOKUP(IE38,Points_Table_Modified,IF(IW38&gt;=6,8,IW38+2),FALSE),IF(IE38&lt;&gt;"",HLOOKUP(IE38,Points_Table,IF(IW38&gt;=6,8,IW38+2),FALSE),"")),IF38),IF38)</f>
        <v/>
      </c>
      <c r="IH38" s="51" t="str">
        <f>IF(AND($G38="4",HR38&lt;&gt;""),HR38,"")</f>
        <v/>
      </c>
      <c r="II38" s="52" t="str">
        <f>IF(AND(HR38&lt;&gt;"",G38="4"),_xlfn.RANK.EQ(HR38,$IH$6:$IH$89),"")</f>
        <v/>
      </c>
      <c r="IJ38" s="52" t="str">
        <f>IF(IF(II38&lt;&gt;"",IF(MAX(COUNTIF($II$6:$II$89,$II$6:$II$89))&gt;1,"x",""),"")&lt;&gt;"",II38+1,"")</f>
        <v/>
      </c>
      <c r="IK38" s="52" t="str">
        <f>IF(II38&lt;&gt;"",IF($G38="3",IF(HR38&lt;&gt;"",IF(AND(II38&lt;=10,HR38&gt;=$IH$92),HLOOKUP(II38,Points_Table_Modified,IF(IW38&gt;=6,8,IW38+2),FALSE),0),""),IF(HR38&lt;&gt;"",IF(AND(II38&lt;=10,HR38&gt;=$IH$92),HLOOKUP(II38,Points_Table,IF(IW38&gt;=6,8,IW38+2),FALSE),0),"")),"")</f>
        <v/>
      </c>
      <c r="IL38" s="53" t="str">
        <f>IF(IJ38&lt;&gt;"",AVERAGE(IF(AND($G38="3",IJ38&lt;&gt;""),HLOOKUP(IJ38,Points_Table_Modified,IF(IW38&gt;=6,8,IW38+2),FALSE),IF(IJ38&lt;&gt;"",HLOOKUP(IJ38,Points_Table,IF(IW38&gt;=6,8,IW38+2),FALSE),"")),IK38),IK38)</f>
        <v/>
      </c>
      <c r="IM38" s="51" t="str">
        <f>IF(AND($G38="5",HR38&lt;&gt;""),HR38,"")</f>
        <v/>
      </c>
      <c r="IN38" s="52" t="str">
        <f>IF(AND(HR38&lt;&gt;"",$G38="5"),_xlfn.RANK.EQ(HR38,$IM$6:$IM$89),"")</f>
        <v/>
      </c>
      <c r="IO38" s="52" t="str">
        <f>IF(IF(IN38&lt;&gt;"",IF(MAX(COUNTIF($IN$6:$IN$89,$IN$6:$IN$89))&gt;1,"x",""),"")&lt;&gt;"",IN38+1,"")</f>
        <v/>
      </c>
      <c r="IP38" s="52" t="str">
        <f>IF(IN38&lt;&gt;"",IF($G38="3",IF(HR38&lt;&gt;"",IF(AND(IN38&lt;=10,HR38&gt;=$IM$92),HLOOKUP(IN38,Points_Table_Modified,IF(IW38&gt;=6,8,IW38+2),FALSE),0),""),IF(HR38&lt;&gt;"",IF(AND(IN38&lt;=10,HR38&gt;=$IM$92),HLOOKUP(IN38,Points_Table,IF(IW38&gt;=6,8,IW38+2),FALSE),0),"")),"")</f>
        <v/>
      </c>
      <c r="IQ38" s="53" t="str">
        <f>IF(IO38&lt;&gt;"",AVERAGE(IF(AND($G38="3",IO38&lt;&gt;""),HLOOKUP(IO38,Points_Table_Modified,IF(IW38&gt;=6,8,IW38+2),FALSE),IF(IO38&lt;&gt;"",HLOOKUP(IO38,Points_Table,IF(IW38&gt;=6,8,IW38+2),FALSE),"")),IP38),IP38)</f>
        <v/>
      </c>
      <c r="IR38" s="51" t="str">
        <f>IF(AND($G38="6",HR38&lt;&gt;""),HR38,"")</f>
        <v/>
      </c>
      <c r="IS38" s="52" t="str">
        <f>IF(AND(HR38&lt;&gt;"",$G38="6"),_xlfn.RANK.EQ(HR38,$IR$6:$IR$89),"")</f>
        <v/>
      </c>
      <c r="IT38" s="52" t="str">
        <f>IF(IF(IS38&lt;&gt;"",IF(MAX(COUNTIF($IS$6:$IS$89,$IS$6:$IS$89))&gt;1,"x",""),"")&lt;&gt;"",IS38+1,"")</f>
        <v/>
      </c>
      <c r="IU38" s="52" t="str">
        <f>IF(IS38&lt;&gt;"",IF($G38="3",IF(HR38&lt;&gt;"",IF(AND(IS38&lt;=10,HR38&gt;=$IR$92),HLOOKUP(IS38,Points_Table_Modified,IF(IW38&gt;=6,8,IW38+2),FALSE),0),""),IF(HR38&lt;&gt;"",IF(AND(IS38&lt;=10,HR38&gt;=$IR$92),HLOOKUP(IS38,Points_Table,IF(IW38&gt;=6,8,IW38+2),FALSE),0),"")),"")</f>
        <v/>
      </c>
      <c r="IV38" s="53" t="str">
        <f>IF(IT38&lt;&gt;"",AVERAGE(IF(AND($G38="3",IT38&lt;&gt;""),HLOOKUP(IT38,Points_Table_Modified,IF(IW38&gt;=6,8,IW38+2),FALSE),IF(IT38&lt;&gt;"",HLOOKUP(IT38,Points_Table,IF(IW38&gt;=6,8,IW38+2),FALSE),"")),IU38),IU38)</f>
        <v/>
      </c>
      <c r="IW38" s="57">
        <f>VLOOKUP($G38,Entries_D_Event,10,FALSE)</f>
        <v>0</v>
      </c>
      <c r="IX38" s="52" t="str">
        <f>CONCATENATE(IS38,IN38,II38,ID38,HY38,HT38)</f>
        <v/>
      </c>
      <c r="IY38" s="118" t="str">
        <f>IF(IX38&lt;&gt;"",IF(AND($G38="3",HR38&lt;&gt;""),10,IF(HR38&lt;&gt;"",5,"")),"")</f>
        <v/>
      </c>
      <c r="IZ38" s="118">
        <f>_xlfn.NUMBERVALUE(IF(IX38&lt;&gt;"",CONCATENATE(IV38,IQ38,IL38,IG38,IB38,HW38),""))</f>
        <v>0</v>
      </c>
      <c r="JA38" s="56">
        <f>IFERROR(IY38+IZ38,0)</f>
        <v>0</v>
      </c>
      <c r="JB38" s="90"/>
      <c r="JC38" s="52" t="str">
        <f>IF(AND($G38="1",JB38&lt;&gt;""),JB38,"")</f>
        <v/>
      </c>
      <c r="JD38" s="52" t="str">
        <f>IF(AND(JB38&lt;&gt;"",$G38="1"),_xlfn.RANK.EQ(JB38,$JC$6:$JC$89),"")</f>
        <v/>
      </c>
      <c r="JE38" s="52" t="str">
        <f>IF(IF(JD38&lt;&gt;"",IF(MAX(COUNTIF($JD$6:$JD$89,$JD$6:$JD$89))&gt;1,"x",""),"")&lt;&gt;"",JD38+1,"")</f>
        <v/>
      </c>
      <c r="JF38" s="52" t="str">
        <f>IF(JD38&lt;&gt;"",IF($G38="3",IF(JB38&lt;&gt;"",IF(AND(JD38&lt;=10,JB38&gt;=$JC$92),HLOOKUP(JD38,Points_Table_Modified,IF(KG38&gt;=6,8,KG38+2),FALSE),0),""),IF(JB38&lt;&gt;"",IF(AND(JD38&lt;=10,JB38&gt;=$JC$92),HLOOKUP(JD38,Points_Table,IF(KG38&gt;=6,8,KG38+2),FALSE),0),"")),"")</f>
        <v/>
      </c>
      <c r="JG38" s="53" t="str">
        <f>IF(JE38&lt;&gt;"",AVERAGE(IF(AND($G38="3",JE38&lt;&gt;""),HLOOKUP(JE38,Points_Table_Modified,IF(KG38&gt;=6,8,KG38+2),FALSE),IF(JE38&lt;&gt;"",HLOOKUP(JE38,Points_Table,IF(KG38&gt;=6,8,KG38+2),FALSE),"")),JF38),JF38)</f>
        <v/>
      </c>
      <c r="JH38" s="51" t="str">
        <f>IF(AND($G38="2",JB38&lt;&gt;""),JB38,"")</f>
        <v/>
      </c>
      <c r="JI38" s="52" t="str">
        <f>IF(AND(JB38&lt;&gt;"",$G38="2"),_xlfn.RANK.EQ(JB38,$JH$6:$JH$89),"")</f>
        <v/>
      </c>
      <c r="JJ38" s="52" t="str">
        <f>IF(IF(JI38&lt;&gt;"",IF(MAX(COUNTIF($JI$6:$JI$89,$JI$6:$JI$89))&gt;1,"x",""),"")&lt;&gt;"",JI38+1,"")</f>
        <v/>
      </c>
      <c r="JK38" s="54" t="str">
        <f>IF(JI38&lt;&gt;"",IF($G38="3",IF(JB38&lt;&gt;"",IF(AND(JI38&lt;=10,JB38&gt;=$JH$92),HLOOKUP(JI38,Points_Table_Modified,IF(KG38&gt;=6,8,KG38+2),FALSE),0),""),IF(JB38&lt;&gt;"",IF(AND(JI38&lt;=10,JB38&gt;=$JH$92),HLOOKUP(JI38,Points_Table,IF(KG38&gt;=6,8,KG38+2),FALSE),0),"")),"")</f>
        <v/>
      </c>
      <c r="JL38" s="53" t="str">
        <f>IF(JJ38&lt;&gt;"",AVERAGE(IF(AND($G38="3",JJ38&lt;&gt;""),HLOOKUP(JJ38,Points_Table_Modified,IF(KG38&gt;=6,8,KG38+2),FALSE),IF(JJ38&lt;&gt;"",HLOOKUP(JJ38,Points_Table,IF(KG38&gt;=6,8,KG38+2),FALSE),"")),JK38),JK38)</f>
        <v/>
      </c>
      <c r="JM38" s="51" t="str">
        <f>IF(AND($G38="3",JB38&lt;&gt;""),JB38,"")</f>
        <v/>
      </c>
      <c r="JN38" s="52" t="str">
        <f>IF(AND(JB38&lt;&gt;"",$G38="3"),_xlfn.RANK.EQ(JB38,$JM$6:$JM$89),"")</f>
        <v/>
      </c>
      <c r="JO38" s="52" t="str">
        <f>IF(IF(JN38&lt;&gt;"",IF(MAX(COUNTIF($JN$6:$JN$89,$JN$6:$JN$89))&gt;1,"x",""),"")&lt;&gt;"",JN38+1,"")</f>
        <v/>
      </c>
      <c r="JP38" s="52" t="str">
        <f>IF(JN38&lt;&gt;"",IF($G38="3",IF(JB38&lt;&gt;"",IF(AND(JN38&lt;=20,JB38&gt;=$JM$92),HLOOKUP(JN38,Points_Table_Modified,IF(KG38&gt;=6,8,KG38+2),FALSE),0),""),IF(JB38&lt;&gt;"",IF(AND(JN38&lt;=10,JB38&gt;=$JM$92),HLOOKUP(JN38,Points_Table,IF(KG38&gt;=6,8,KG38+2),FALSE),0),"")),"")</f>
        <v/>
      </c>
      <c r="JQ38" s="53" t="str">
        <f>IF(JO38&lt;&gt;"",AVERAGE(IF(AND($G38="3",JO38&lt;&gt;""),HLOOKUP(JO38,Points_Table_Modified,IF(KG38&gt;=6,8,KG38+2),FALSE),IF(JO38&lt;&gt;"",HLOOKUP(JO38,Points_Table,IF(KG38&gt;=6,8,KG38+2),FALSE),"")),JP38),JP38)</f>
        <v/>
      </c>
      <c r="JR38" s="51" t="str">
        <f>IF(AND($G38="4",JB38&lt;&gt;""),JB38,"")</f>
        <v/>
      </c>
      <c r="JS38" s="52" t="str">
        <f>IF(AND(JB38&lt;&gt;"",G38="4"),_xlfn.RANK.EQ(JB38,$JR$6:$JR$89),"")</f>
        <v/>
      </c>
      <c r="JT38" s="52" t="str">
        <f>IF(IF(JS38&lt;&gt;"",IF(MAX(COUNTIF($JS$6:$JS$89,$JS$6:$JS$89))&gt;1,"x",""),"")&lt;&gt;"",JS38+1,"")</f>
        <v/>
      </c>
      <c r="JU38" s="52" t="str">
        <f>IF(JS38&lt;&gt;"",IF($G38="3",IF(JB38&lt;&gt;"",IF(AND(JS38&lt;=10,JB38&gt;=$JR$92),HLOOKUP(JS38,Points_Table_Modified,IF(KG38&gt;=6,8,KG38+2),FALSE),0),""),IF(JB38&lt;&gt;"",IF(AND(JS38&lt;=10,JB38&gt;=$JR$92),HLOOKUP(JS38,Points_Table,IF(KG38&gt;=6,8,KG38+2),FALSE),0),"")),"")</f>
        <v/>
      </c>
      <c r="JV38" s="53" t="str">
        <f>IF(JT38&lt;&gt;"",AVERAGE(IF(AND($G38="3",JT38&lt;&gt;""),HLOOKUP(JT38,Points_Table_Modified,IF(KG38&gt;=6,8,KG38+2),FALSE),IF(JT38&lt;&gt;"",HLOOKUP(JT38,Points_Table,IF(KG38&gt;=6,8,KG38+2),FALSE),"")),JU38),JU38)</f>
        <v/>
      </c>
      <c r="JW38" s="51" t="str">
        <f>IF(AND($G38="5",JB38&lt;&gt;""),JB38,"")</f>
        <v/>
      </c>
      <c r="JX38" s="52" t="str">
        <f>IF(AND(JB38&lt;&gt;"",$G38="5"),_xlfn.RANK.EQ(JB38,$JW$6:$JW$89),"")</f>
        <v/>
      </c>
      <c r="JY38" s="52" t="str">
        <f>IF(IF(JX38&lt;&gt;"",IF(MAX(COUNTIF($JX$6:$JX$89,$JX$6:$JX$89))&gt;1,"x",""),"")&lt;&gt;"",JX38+1,"")</f>
        <v/>
      </c>
      <c r="JZ38" s="52" t="str">
        <f>IF(JX38&lt;&gt;"",IF($G38="3",IF(JB38&lt;&gt;"",IF(AND(JX38&lt;=10,JB38&gt;=$JW$92),HLOOKUP(JX38,Points_Table_Modified,IF(KG38&gt;=6,8,KG38+2),FALSE),0),""),IF(JB38&lt;&gt;"",IF(AND(JX38&lt;=10,JB38&gt;=$JW$92),HLOOKUP(JX38,Points_Table,IF(KG38&gt;=6,8,KG38+2),FALSE),0),"")),"")</f>
        <v/>
      </c>
      <c r="KA38" s="53" t="str">
        <f>IF(JY38&lt;&gt;"",AVERAGE(IF(AND($G38="3",JY38&lt;&gt;""),HLOOKUP(JY38,Points_Table_Modified,IF(KG38&gt;=6,8,KG38+2),FALSE),IF(JY38&lt;&gt;"",HLOOKUP(JY38,Points_Table,IF(KG38&gt;=6,8,KG38+2),FALSE),"")),JZ38),JZ38)</f>
        <v/>
      </c>
      <c r="KB38" s="51" t="str">
        <f>IF(AND($G38="6",JB38&lt;&gt;""),JB38,"")</f>
        <v/>
      </c>
      <c r="KC38" s="52" t="str">
        <f>IF(AND(JB38&lt;&gt;"",$G38="6"),_xlfn.RANK.EQ(JB38,$KB$6:$KB$89),"")</f>
        <v/>
      </c>
      <c r="KD38" s="52" t="str">
        <f>IF(IF(KC38&lt;&gt;"",IF(MAX(COUNTIF($KC$6:$KC$89,$KC$6:$KC$89))&gt;1,"x",""),"")&lt;&gt;"",KC38+1,"")</f>
        <v/>
      </c>
      <c r="KE38" s="52" t="str">
        <f>IF(KC38&lt;&gt;"",IF($G38="3",IF(JB38&lt;&gt;"",IF(AND(KC38&lt;=10,JB38&gt;=$KB$92),HLOOKUP(KC38,Points_Table_Modified,IF(KG38&gt;=6,8,KG38+2),FALSE),0),""),IF(JB38&lt;&gt;"",IF(AND(KC38&lt;=10,JB38&gt;=$KB$92),HLOOKUP(KC38,Points_Table,IF(KG38&gt;=6,8,KG38+2),FALSE),0),"")),"")</f>
        <v/>
      </c>
      <c r="KF38" s="53" t="str">
        <f>IF(KD38&lt;&gt;"",AVERAGE(IF(AND($G38="3",KD38&lt;&gt;""),HLOOKUP(KD38,Points_Table_Modified,IF(KG38&gt;=6,8,KG38+2),FALSE),IF(KD38&lt;&gt;"",HLOOKUP(KD38,Points_Table,IF(KG38&gt;=6,8,KG38+2),FALSE),"")),KE38),KE38)</f>
        <v/>
      </c>
      <c r="KG38" s="57">
        <f>VLOOKUP($G38,Entries_D_Event,11,FALSE)</f>
        <v>0</v>
      </c>
      <c r="KH38" s="52" t="str">
        <f>CONCATENATE(KC38,JX38,JS38,JN38,JI38,JD38)</f>
        <v/>
      </c>
      <c r="KI38" s="118" t="str">
        <f>IF(KH38&lt;&gt;"",IF(AND($G38="3",JB38&lt;&gt;""),10,IF(JB38&lt;&gt;"",5,"")),"")</f>
        <v/>
      </c>
      <c r="KJ38" s="118">
        <f>_xlfn.NUMBERVALUE(IF(KH38&lt;&gt;"",CONCATENATE(KF38,KA38,JV38,JQ38,JL38,JG38),""))</f>
        <v>0</v>
      </c>
      <c r="KK38" s="56">
        <f>IFERROR(KI38+KJ38,0)</f>
        <v>0</v>
      </c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</row>
    <row r="39" spans="1:358" s="1" customFormat="1" x14ac:dyDescent="0.25">
      <c r="A39" s="35"/>
      <c r="B39" s="45">
        <v>34</v>
      </c>
      <c r="C39" s="46" t="s">
        <v>168</v>
      </c>
      <c r="D39" s="47" t="s">
        <v>169</v>
      </c>
      <c r="E39" s="50"/>
      <c r="F39" s="109">
        <v>950</v>
      </c>
      <c r="G39" s="49" t="s">
        <v>59</v>
      </c>
      <c r="H39" s="50" t="str">
        <f>VLOOKUP($G39,Class_Description,2)</f>
        <v>Open Class</v>
      </c>
      <c r="I39" s="187">
        <f>AS39+CC39+DM39+EW39+GG39+HQ39+JA39+KK39</f>
        <v>68</v>
      </c>
      <c r="J39" s="116">
        <v>410</v>
      </c>
      <c r="K39" s="102" t="str">
        <f>IF(AND(J39&lt;&gt;"",$G39="1"),J39,"")</f>
        <v/>
      </c>
      <c r="L39" s="103" t="str">
        <f>IF(AND(J39&lt;&gt;"",$G39="1"),_xlfn.RANK.EQ(J39,$K$6:$K$89),"")</f>
        <v/>
      </c>
      <c r="M39" s="103" t="str">
        <f>IF(G39="6",IF(IF(L39&lt;&gt;"",IF(MAX(COUNTIF($L$6:$L$89,$L$6:$L$89))&gt;1,"x",""),"")&lt;&gt;"",L39+1,""),IF(K39=0,"",IF(IF(L39&lt;&gt;"",IF(MAX(COUNTIF($L$6:$L$89,$L$6:$L$89))&gt;1,"x",""),"")&lt;&gt;"",L39+1,"")))</f>
        <v/>
      </c>
      <c r="N39" s="103" t="str">
        <f>IF(L39&lt;&gt;"",IF($G39="3",IF(AND(L39&lt;=20,J39&gt;=$K$92),HLOOKUP(L39,Points_Table_Modified,IF(AO39&gt;=6,8,AO39+2),FALSE),0),IF(AND(L39&lt;=10,J39&gt;=$K$92),HLOOKUP(L39,Points_Table,IF(AO39&gt;=6,8,AO39+2),FALSE),0)),"")</f>
        <v/>
      </c>
      <c r="O39" s="103" t="str">
        <f>IF(M39&lt;&gt;"",AVERAGE(IF(AND($G39="3",M39&lt;&gt;""),HLOOKUP(M39,Points_Table_Modified,IF(AO39&gt;=6,8,AO39+2),FALSE),IF(M39&lt;&gt;"",HLOOKUP(M39,Points_Table,IF(AO39&gt;=6,8,AO39+2),FALSE),"")),N39),N39)</f>
        <v/>
      </c>
      <c r="P39" s="102" t="str">
        <f>IF(AND(J39&lt;&gt;"",$G39="2"),J39,"")</f>
        <v/>
      </c>
      <c r="Q39" s="103" t="str">
        <f>IF(AND(J39&lt;&gt;"",$G39="2"),_xlfn.RANK.EQ(J39,$P$6:$P$89),"")</f>
        <v/>
      </c>
      <c r="R39" s="103" t="str">
        <f>IF(G39="6",IF(IF(Q39&lt;&gt;"",IF(MAX(COUNTIF($Q$6:$Q$89,$Q$6:$Q$89))&gt;1,"x",""),"")&lt;&gt;"",Q39+1,""),IF(P39=0,"",IF(IF(Q39&lt;&gt;"",IF(MAX(COUNTIF($Q$6:$Q$89,$Q$6:$Q$89))&gt;1,"x",""),"")&lt;&gt;"",Q39+1,"")))</f>
        <v/>
      </c>
      <c r="S39" s="103" t="str">
        <f>IF(Q39&lt;&gt;"",IF($G39="3",IF(J39&lt;&gt;"",IF(AND(Q39&lt;=10,J39&gt;=$P$92),HLOOKUP(Q39,Points_Table_Modified,IF(AO39&gt;=6,8,AO39+2),FALSE),0),""),IF(J39&lt;&gt;"",IF(AND(Q39&lt;=10,J39&gt;=$P$92),HLOOKUP(Q39,Points_Table,IF(AO39&gt;=6,8,AO39+2),FALSE),0),"")),"")</f>
        <v/>
      </c>
      <c r="T39" s="103" t="str">
        <f>IF(R39&lt;&gt;"",AVERAGE(IF(AND($G39="3",R39&lt;&gt;""),HLOOKUP(R39,Points_Table_Modified,IF(AO39&gt;=6,8,AO39+2),FALSE),IF(R39&lt;&gt;"",HLOOKUP(R39,Points_Table,IF(AO39&gt;=6,8,AO39+2),FALSE),"")),S39),S39)</f>
        <v/>
      </c>
      <c r="U39" s="102" t="str">
        <f>IF(AND(J39&lt;&gt;"",$G39="3"),J39,"")</f>
        <v/>
      </c>
      <c r="V39" s="103" t="str">
        <f>IF(AND(J39&lt;&gt;"",$G39="3"),_xlfn.RANK.EQ(J39,$U$6:$U$89),"")</f>
        <v/>
      </c>
      <c r="W39" s="103" t="str">
        <f>IF(G39="6",IF(IF(V39&lt;&gt;"",IF(MAX(COUNTIF($V$6:$V$89,$V$6:$V$89))&gt;1,"x",""),"")&lt;&gt;"",V39+1,""),IF(U39=0,"",IF(IF(V39&lt;&gt;"",IF(MAX(COUNTIF($V$6:$V$89,$V$6:$V$89))&gt;1,"x",""),"")&lt;&gt;"",V39+1,"")))</f>
        <v/>
      </c>
      <c r="X39" s="103" t="str">
        <f>IF(V39&lt;&gt;"",IF($G39="3",IF(J39&lt;&gt;"",IF(AND(V39&lt;=20,J39&gt;=$U$92),HLOOKUP(V39,Points_Table_Modified,IF(AO39&gt;=6,8,AO39+2),FALSE),0),""),IF(J39&lt;&gt;"",IF(AND(V39&lt;=10,$J39&gt;=$U$92),HLOOKUP(V39,Points_Table,IF(AO39&gt;=6,8,AO39+2),FALSE),0),"")),"")</f>
        <v/>
      </c>
      <c r="Y39" s="103" t="str">
        <f>IF(W39&lt;&gt;"",AVERAGE(IF(AND($G39="3",W39&lt;&gt;""),HLOOKUP(W39,Points_Table_Modified,IF(AO39&gt;=6,8,AO39+2),FALSE),IF(W39&lt;&gt;"",HLOOKUP(W39,Points_Table,IF(AO39&gt;=6,8,AO39+2),FALSE),"")),X39),X39)</f>
        <v/>
      </c>
      <c r="Z39" s="102" t="str">
        <f>IF(AND(J39&lt;&gt;"",$G39="4"),J39,"")</f>
        <v/>
      </c>
      <c r="AA39" s="103" t="str">
        <f>IF(AND($J39&lt;&gt;"",G39="4"),_xlfn.RANK.EQ(J39,$Z$6:$Z$89),"")</f>
        <v/>
      </c>
      <c r="AB39" s="103" t="str">
        <f>IF($G39="6",IF(IF(AA39&lt;&gt;"",IF(MAX(COUNTIF($AA$6:$AA$89,$AA$6:$AA$89))&gt;1,"x",""),"")&lt;&gt;"",AA39+1,""),IF(Z39=0,"",IF(IF(AA39&lt;&gt;"",IF(MAX(COUNTIF($AA$6:$AA$89,$AA$6:$AA$89))&gt;1,"x",""),"")&lt;&gt;"",AA39+1,"")))</f>
        <v/>
      </c>
      <c r="AC39" s="103" t="str">
        <f>IF(AA39&lt;&gt;"",IF($G39="3",IF(J39&lt;&gt;"",IF(AND(AA39&lt;=10,J39&gt;=$Z$92),HLOOKUP(AA39,Points_Table_Modified,IF(AO39&gt;=6,8,AO39+2),FALSE),0),""),IF(J39&lt;&gt;"",IF(AND(AA39&lt;=10,J39&gt;=$Z$92),HLOOKUP(AA39,Points_Table,IF(AO39&gt;=6,8,AO39+2),FALSE),0),"")),"")</f>
        <v/>
      </c>
      <c r="AD39" s="103" t="str">
        <f>IF(AB39&lt;&gt;"",AVERAGE(IF(AND($G39="3",AB39&lt;&gt;""),HLOOKUP(AB39,Points_Table_Modified,IF(AO39&gt;=6,8,AO39+2),FALSE),IF(AB39&lt;&gt;"",HLOOKUP(AB39,Points_Table,IF(AO39&gt;=6,8,AO39+2),FALSE),"")),AC39),AC39)</f>
        <v/>
      </c>
      <c r="AE39" s="102" t="str">
        <f>IF(AND(J39&lt;&gt;"",$G39="5"),J39,"")</f>
        <v/>
      </c>
      <c r="AF39" s="103" t="str">
        <f>IF(AND(J39&lt;&gt;"",$G39="5"),_xlfn.RANK.EQ(J39,$AE$6:$AE$89),"")</f>
        <v/>
      </c>
      <c r="AG39" s="103" t="str">
        <f>IF($G39="6",IF(IF(AF39&lt;&gt;"",IF(MAX(COUNTIF($AF$6:$AF$89,$AF$6:$AF$89))&gt;1,"x",""),"")&lt;&gt;"",AF39+1,""),IF(AE39=0,"",IF(IF(AF39&lt;&gt;"",IF(MAX(COUNTIF($AF$6:$AF$89,$AF$6:$AF$89))&gt;1,"x",""),"")&lt;&gt;"",AF39+1,"")))</f>
        <v/>
      </c>
      <c r="AH39" s="103" t="str">
        <f>IF(AF39&lt;&gt;"",IF($G39="3",IF(J39&lt;&gt;"",IF(AND(AF39&lt;=10,J39&gt;=$AE$92),HLOOKUP(AF39,Points_Table_Modified,IF(AO39&gt;=6,8,AO39+2),FALSE),0),""),IF(J39&lt;&gt;"",IF(AND(AF39&lt;=10,J39&gt;=$AE$92),HLOOKUP(AF39,Points_Table,IF(AO39&gt;=6,8,AO39+2),FALSE),0),"")),"")</f>
        <v/>
      </c>
      <c r="AI39" s="103" t="str">
        <f>IF(AG39&lt;&gt;"",AVERAGE(IF(AND($G39="3",AG39&lt;&gt;""),HLOOKUP(AG39,Points_Table_Modified,IF(AO39&gt;=6,8,AO39+2),FALSE),IF(AG39&lt;&gt;"",HLOOKUP(AG39,Points_Table,IF(AO39&gt;=6,8,AO39+2),FALSE),"")),AH39),AH39)</f>
        <v/>
      </c>
      <c r="AJ39" s="102">
        <f>IF(AND(J39&lt;&gt;"",$G39="6"),J39,"")</f>
        <v>410</v>
      </c>
      <c r="AK39" s="103">
        <f>IF(AND(J39&lt;&gt;"",$G39="6"),_xlfn.RANK.EQ(J39,$AJ$6:$AJ$89),"")</f>
        <v>4</v>
      </c>
      <c r="AL39" s="103" t="str">
        <f>IF(G39="6",IF(IF(AK39&lt;&gt;"",IF(MAX(COUNTIF($AK$6:$AK$89,$AK$6:$AK$89))&gt;1,"x",""),"")&lt;&gt;"",AK39+1,""),IF(AJ39=0,"",IF(IF(AK39&lt;&gt;"",IF(MAX(COUNTIF($AK$6:$AK$89,$AK$6:$AK$89))&gt;1,"x",""),"")&lt;&gt;"",AK39+1,"")))</f>
        <v/>
      </c>
      <c r="AM39" s="103">
        <f>IF(AK39&lt;&gt;"",IF($G39="3",IF(J39&lt;&gt;"",IF(AND(AK39&lt;=10,J39&gt;=$AJ$92),HLOOKUP(AK39,Points_Table_Modified,IF(AO39&gt;=6,8,AO39+2),FALSE),0),""),IF(J39&lt;&gt;"",IF(AND(AK39&lt;=10,J39&gt;=$AJ$92),HLOOKUP(AK39,Points_Table,IF(AO39&gt;=6,8,AO39+2),FALSE),0),"")),"")</f>
        <v>16</v>
      </c>
      <c r="AN39" s="136">
        <f>IF(AL39&lt;&gt;"",AVERAGE(IF(AND($G39="3",AL39&lt;&gt;""),HLOOKUP(AL39,Points_Table_Modified,IF(AO39&gt;=6,8,AO39+2),FALSE),IF(AL39&lt;&gt;"",HLOOKUP(AL39,Points_Table,IF(AO39&gt;=6,8,AO39+2),FALSE),"")),AM39),AM39)</f>
        <v>16</v>
      </c>
      <c r="AO39" s="55">
        <f>VLOOKUP($G39,Entries_D_Event,4,FALSE)</f>
        <v>9</v>
      </c>
      <c r="AP39" s="52" t="str">
        <f>CONCATENATE(AK39,AF39,AA39,V39,Q39,L39)</f>
        <v>4</v>
      </c>
      <c r="AQ39" s="118">
        <f>IF(AP39&lt;&gt;"",IF(AND($G39="3",J39&lt;&gt;""),10,IF(J39&lt;&gt;"",5,"")),"")</f>
        <v>5</v>
      </c>
      <c r="AR39" s="118">
        <f>_xlfn.NUMBERVALUE(IF(AP39&lt;&gt;"",CONCATENATE(AN39,AI39,AD39,Y39,T39,O39),""))</f>
        <v>16</v>
      </c>
      <c r="AS39" s="56">
        <f>IFERROR(AQ39+AR39,0)</f>
        <v>21</v>
      </c>
      <c r="AT39" s="90">
        <v>306</v>
      </c>
      <c r="AU39" s="54" t="str">
        <f>IF(AND(AT39&lt;&gt;"",$G39="1"),AT39,"")</f>
        <v/>
      </c>
      <c r="AV39" s="52" t="str">
        <f>IF(AND(AT39&lt;&gt;"",$G39="1"),_xlfn.RANK.EQ(AT39,$AU$6:$AU$89),"")</f>
        <v/>
      </c>
      <c r="AW39" s="52" t="str">
        <f>IF(IF(AV39&lt;&gt;"",IF(MAX(COUNTIF($AV$6:$AV$89,$AV$6:$AV$89))&gt;1,"x",""),"")&lt;&gt;"",AV39+1,"")</f>
        <v/>
      </c>
      <c r="AX39" s="52" t="str">
        <f>IF(AV39&lt;&gt;"",IF($G39="3",IF(AT39&lt;&gt;"",IF(AND(AV39&lt;=10,AT39&gt;=$AU$92),HLOOKUP(AV39,Points_Table_Modified,IF(BY39&gt;=6,8,BY39+2),FALSE),0),""),IF(AT39&lt;&gt;"",IF(AND(AV39&lt;=10,AT39&gt;=$AU$92),HLOOKUP(AV39,Points_Table,IF(BY39&gt;=6,8,BY39+2),FALSE),0),"")),"")</f>
        <v/>
      </c>
      <c r="AY39" s="53" t="str">
        <f>IF(AW39&lt;&gt;"",AVERAGE(IF(AND($G39="3",AW39&lt;&gt;""),HLOOKUP(AW39,Points_Table_Modified,IF(BY39&gt;=6,8,BY39+2),FALSE),IF(AW39&lt;&gt;"",HLOOKUP(AW39,Points_Table,IF(BY39&gt;=6,8,BY39+2),FALSE),"")),AX39),AX39)</f>
        <v/>
      </c>
      <c r="AZ39" s="51" t="str">
        <f>IF(AND($G39="2",AT39&lt;&gt;""),AT39,"")</f>
        <v/>
      </c>
      <c r="BA39" s="52" t="str">
        <f>IF(AND(AT39&lt;&gt;"",$G39="2"),_xlfn.RANK.EQ(AT39,$AZ$6:$AZ$89),"")</f>
        <v/>
      </c>
      <c r="BB39" s="52" t="str">
        <f>IF(IF(BA39&lt;&gt;"",IF(MAX(COUNTIF($BA$6:$BA$89,$BA$6:$BA$89))&gt;1,"x",""),"")&lt;&gt;"",BA39+1,"")</f>
        <v/>
      </c>
      <c r="BC39" s="54" t="str">
        <f>IF(BA39&lt;&gt;"",IF($G39="3",IF(AT39&lt;&gt;"",IF(AND(BA39&lt;=10,AT39&gt;=$AZ$92),HLOOKUP(BA39,Points_Table_Modified,IF(BY39&gt;=6,8,BY39+2),FALSE),0),""),IF(AT39&lt;&gt;"",IF(AND(BA39&lt;=10,AT39&gt;=$AZ$92),HLOOKUP(BA39,Points_Table,IF(BY39&gt;=6,8,BY39+2),FALSE),0),"")),"")</f>
        <v/>
      </c>
      <c r="BD39" s="53" t="str">
        <f>IF(BB39&lt;&gt;"",AVERAGE(IF(AND($G39="3",BB39&lt;&gt;""),HLOOKUP(BB39,Points_Table_Modified,IF(BY39&gt;=6,8,BY39+2),FALSE),IF(BB39&lt;&gt;"",HLOOKUP(BB39,Points_Table,IF(BY39&gt;=6,8,BY39+2),FALSE),"")),BC39),BC39)</f>
        <v/>
      </c>
      <c r="BE39" s="51" t="str">
        <f>IF(AND($G39="3",AT39&lt;&gt;""),AT39,"")</f>
        <v/>
      </c>
      <c r="BF39" s="52" t="str">
        <f>IF(AND(AT39&lt;&gt;"",$G39="3"),_xlfn.RANK.EQ(AT39,$BE$6:$BE$89),"")</f>
        <v/>
      </c>
      <c r="BG39" s="52" t="str">
        <f>IF(IF(BF39&lt;&gt;"",IF(MAX(COUNTIF($BF$6:$BF$89,$BF$6:$BF$89))&gt;1,"x",""),"")&lt;&gt;"",BF39+1,"")</f>
        <v/>
      </c>
      <c r="BH39" s="52" t="str">
        <f>IF(BF39&lt;&gt;"",IF($G39="3",IF(AT39&lt;&gt;"",IF(AND(BF39&lt;=20,AT39&gt;=$BE$92),HLOOKUP(BF39,Points_Table_Modified,IF(BY39&gt;=6,8,BY39+2),FALSE),0),""),IF(AT39&lt;&gt;"",IF(AND(BF39&lt;=10,AT39&gt;=$BE$92),HLOOKUP(BF39,Points_Table,IF(BY39&gt;=6,8,BY39+2),FALSE),0),"")),"")</f>
        <v/>
      </c>
      <c r="BI39" s="53" t="str">
        <f>IF(BG39&lt;&gt;"",AVERAGE(IF(AND($G39="3",BG39&lt;&gt;""),HLOOKUP(BG39,Points_Table_Modified,IF(BY39&gt;=6,8,BY39+2),FALSE),IF(BG39&lt;&gt;"",HLOOKUP(BG39,Points_Table,IF(BY39&gt;=6,8,BY39+2),FALSE),"")),BH39),BH39)</f>
        <v/>
      </c>
      <c r="BJ39" s="51" t="str">
        <f>IF(AND($G39="4",AT39&lt;&gt;""),AT39,"")</f>
        <v/>
      </c>
      <c r="BK39" s="52" t="str">
        <f>IF(AND(AT39&lt;&gt;"",G39="4"),_xlfn.RANK.EQ(AT39,$BJ$6:$BJ$89),"")</f>
        <v/>
      </c>
      <c r="BL39" s="52" t="str">
        <f>IF(IF(BK39&lt;&gt;"",IF(MAX(COUNTIF($BK$6:$BK$89,$BK$6:$BK$89))&gt;1,"x",""),"")&lt;&gt;"",BK39+1,"")</f>
        <v/>
      </c>
      <c r="BM39" s="52" t="str">
        <f>IF(BK39&lt;&gt;"",IF($G39="3",IF(AT39&lt;&gt;"",IF(AND(BK39&lt;=10,AT39&gt;=$BJ$92),HLOOKUP(BK39,Points_Table_Modified,IF(BY39&gt;=6,8,BY39+2),FALSE),0),""),IF(AT39&lt;&gt;"",IF(AND(BK39&lt;=10,AT39&gt;=$BJ$92),HLOOKUP(BK39,Points_Table,IF(BY39&gt;=6,8,BY39+2),FALSE),0),"")),"")</f>
        <v/>
      </c>
      <c r="BN39" s="53" t="str">
        <f>IF(BL39&lt;&gt;"",AVERAGE(IF(AND($G39="3",BL39&lt;&gt;""),HLOOKUP(BL39,Points_Table_Modified,IF(BY39&gt;=6,8,BY39+2),FALSE),IF(BL39&lt;&gt;"",HLOOKUP(BL39,Points_Table,IF(BY39&gt;=6,8,BY39+2),FALSE),"")),BM39),BM39)</f>
        <v/>
      </c>
      <c r="BO39" s="51" t="str">
        <f>IF(AND($G39="5",AT39&lt;&gt;""),AT39,"")</f>
        <v/>
      </c>
      <c r="BP39" s="52" t="str">
        <f>IF(AND(AT39&lt;&gt;"",$G39="5"),_xlfn.RANK.EQ(AT39,$BO$6:$BO$89),"")</f>
        <v/>
      </c>
      <c r="BQ39" s="52" t="str">
        <f>IF(IF(BP39&lt;&gt;"",IF(MAX(COUNTIF($BP$6:$BP$89,$BP$6:$BP$89))&gt;1,"x",""),"")&lt;&gt;"",BP39+1,"")</f>
        <v/>
      </c>
      <c r="BR39" s="52" t="str">
        <f>IF(BP39&lt;&gt;"",IF($G39="3",IF(AT39&lt;&gt;"",IF(AND(BP39&lt;=10,AT39&gt;=$BO$92),HLOOKUP(BP39,Points_Table_Modified,IF(BY39&gt;=6,8,BY39+2),FALSE),0),""),IF(AT39&lt;&gt;"",IF(AND(BP39&lt;=10,AT39&gt;=$BO$92),HLOOKUP(BP39,Points_Table,IF(BY39&gt;=6,8,BY39+2),FALSE),0),"")),"")</f>
        <v/>
      </c>
      <c r="BS39" s="53" t="str">
        <f>IF(BQ39&lt;&gt;"",AVERAGE(IF(AND($G39="3",BQ39&lt;&gt;""),HLOOKUP(BQ39,Points_Table_Modified,IF(BY39&gt;=6,8,BY39+2),FALSE),IF(BQ39&lt;&gt;"",HLOOKUP(BQ39,Points_Table,IF(BY39&gt;=6,8,BY39+2),FALSE),"")),BR39),BR39)</f>
        <v/>
      </c>
      <c r="BT39" s="51">
        <f>IF(AND($G39="6",AT39&lt;&gt;""),AT39,"")</f>
        <v>306</v>
      </c>
      <c r="BU39" s="52">
        <f>IF(AND(AT39&lt;&gt;"",$G39="6"),_xlfn.RANK.EQ(AT39,$BT$6:$BT$89),"")</f>
        <v>3</v>
      </c>
      <c r="BV39" s="52" t="str">
        <f>IF(IF(BU39&lt;&gt;"",IF(MAX(COUNTIF($BU$6:$BU$89,$BU$6:$BU$89))&gt;1,"x",""),"")&lt;&gt;"",BU39+1,"")</f>
        <v/>
      </c>
      <c r="BW39" s="52">
        <f>IF(BU39&lt;&gt;"",IF($G39="3",IF(AT39&lt;&gt;"",IF(AND(BU39&lt;=10,AT39&gt;=$BT$92),HLOOKUP(BU39,Points_Table_Modified,IF(BY39&gt;=6,8,BY39+2),FALSE),0),""),IF(AT39&lt;&gt;"",IF(AND(BU39&lt;=10,AT39&gt;=$BT$92),HLOOKUP(BU39,Points_Table,IF(BY39&gt;=6,8,BY39+2),FALSE),0),"")),"")</f>
        <v>20</v>
      </c>
      <c r="BX39" s="53">
        <f>IF(BV39&lt;&gt;"",AVERAGE(IF(AND($G39="3",BV39&lt;&gt;""),HLOOKUP(BV39,Points_Table_Modified,IF(BY39&gt;=6,8,BY39+2),FALSE),IF(BV39&lt;&gt;"",HLOOKUP(BV39,Points_Table,IF(BY39&gt;=6,8,BY39+2),FALSE),"")),BW39),BW39)</f>
        <v>20</v>
      </c>
      <c r="BY39" s="55">
        <f>VLOOKUP($G39,Entries_D_Event,5,FALSE)</f>
        <v>7</v>
      </c>
      <c r="BZ39" s="52" t="str">
        <f>CONCATENATE(BU39,BP39,BK39,BF39,BA39,AV39)</f>
        <v>3</v>
      </c>
      <c r="CA39" s="118">
        <f>IF(BZ39&lt;&gt;"",IF(AND($G39="3",AT39&lt;&gt;""),10,IF(AT39&lt;&gt;"",5,"")),"")</f>
        <v>5</v>
      </c>
      <c r="CB39" s="118">
        <f>_xlfn.NUMBERVALUE(IF(BZ39&lt;&gt;"",CONCATENATE(BX39,BS39,BN39,BI39,BD39,AY39),""))</f>
        <v>20</v>
      </c>
      <c r="CC39" s="56">
        <f>IFERROR(CA39+CB39,0)</f>
        <v>25</v>
      </c>
      <c r="CD39" s="90">
        <v>10</v>
      </c>
      <c r="CE39" s="54" t="str">
        <f>IF(AND($G39="1",CD39&lt;&gt;""),CD39,"")</f>
        <v/>
      </c>
      <c r="CF39" s="52" t="str">
        <f>IF(AND(CD39&lt;&gt;"",$G39="1"),_xlfn.RANK.EQ(CD39,$CE$6:$CE$89),"")</f>
        <v/>
      </c>
      <c r="CG39" s="52" t="str">
        <f>IF(IF(CF39&lt;&gt;"",IF(MAX(COUNTIF($CF$6:$CF$89,$CF$6:$CF$89))&gt;1,"x",""),"")&lt;&gt;"",CF39+1,"")</f>
        <v/>
      </c>
      <c r="CH39" s="52" t="str">
        <f>IF(CF39&lt;&gt;"",IF($G39="3",IF(CD39&lt;&gt;"",IF(AND(CF39&lt;=10,CD39&gt;=$CE$92),HLOOKUP(CF39,Points_Table_Modified,IF(DI39&gt;=6,8,DI39+2),FALSE),0),""),IF(CD39&lt;&gt;"",IF(AND(CF39&lt;=10,CD39&gt;=$CE$92),HLOOKUP(CF39,Points_Table,IF(DI39&gt;=6,8,DI39+2),FALSE),0),"")),"")</f>
        <v/>
      </c>
      <c r="CI39" s="53" t="str">
        <f>IF(CG39&lt;&gt;"",AVERAGE(IF(AND($G39="3",CG39&lt;&gt;""),HLOOKUP(CG39,Points_Table_Modified,IF(DI39&gt;=6,8,DI39+2),FALSE),IF(CG39&lt;&gt;"",HLOOKUP(CG39,Points_Table,IF(DI39&gt;=6,8,DI39+2),FALSE),"")),CH39),CH39)</f>
        <v/>
      </c>
      <c r="CJ39" s="51" t="str">
        <f>IF(AND($G39="2",CD39&lt;&gt;""),CD39,"")</f>
        <v/>
      </c>
      <c r="CK39" s="52" t="str">
        <f>IF(AND(CD39&lt;&gt;"",$G39="2"),_xlfn.RANK.EQ(CD39,$CJ$6:$CJ$89),"")</f>
        <v/>
      </c>
      <c r="CL39" s="52" t="str">
        <f>IF(IF(CK39&lt;&gt;"",IF(MAX(COUNTIF($CK$6:$CK$89,$CK$6:$CK$89))&gt;1,"x",""),"")&lt;&gt;"",CK39+1,"")</f>
        <v/>
      </c>
      <c r="CM39" s="54" t="str">
        <f>IF(CK39&lt;&gt;"",IF($G39="3",IF(CD39&lt;&gt;"",IF(AND(CK39&lt;=10,CD39&gt;=$CJ$92),HLOOKUP(CK39,Points_Table_Modified,IF(DI39&gt;=6,8,DI39+2),FALSE),0),""),IF(CD39&lt;&gt;"",IF(AND(CK39&lt;=10,CD39&gt;=$CJ$92),HLOOKUP(CK39,Points_Table,IF(DI39&gt;=6,8,DI39+2),FALSE),0),"")),"")</f>
        <v/>
      </c>
      <c r="CN39" s="53" t="str">
        <f>IF(CL39&lt;&gt;"",AVERAGE(IF(AND($G39="3",CL39&lt;&gt;""),HLOOKUP(CL39,Points_Table_Modified,IF(DI39&gt;=6,8,DI39+2),FALSE),IF(CL39&lt;&gt;"",HLOOKUP(CL39,Points_Table,IF(DI39&gt;=6,8,DI39+2),FALSE),"")),CM39),CM39)</f>
        <v/>
      </c>
      <c r="CO39" s="51" t="str">
        <f>IF(AND($G39="3",CD39&lt;&gt;""),CD39,"")</f>
        <v/>
      </c>
      <c r="CP39" s="52" t="str">
        <f>IF(AND(CD39&lt;&gt;"",$G39="3"),_xlfn.RANK.EQ(CD39,$CO$6:$CO$89),"")</f>
        <v/>
      </c>
      <c r="CQ39" s="52" t="str">
        <f>IF(IF(CP39&lt;&gt;"",IF(MAX(COUNTIF($CP39:$CP$89,$CP$6:$CP$89))&gt;1,"x",""),"")&lt;&gt;"",CP39+1,"")</f>
        <v/>
      </c>
      <c r="CR39" s="52" t="str">
        <f>IF(CP39&lt;&gt;"",IF($G39="3",IF(CD39&lt;&gt;"",IF(AND(CP39&lt;=20,CD39&gt;=$CO$92),HLOOKUP(CP39,Points_Table_Modified,IF(DI39&gt;=6,8,DI39+2),FALSE),0),""),IF(CD39&lt;&gt;"",IF(AND(CP39&lt;=10,CD39&gt;=$CO$92),HLOOKUP(CP39,Points_Table,IF(DI39&gt;=6,8,DI39+2),FALSE),0),"")),"")</f>
        <v/>
      </c>
      <c r="CS39" s="53" t="str">
        <f>IF(CQ39&lt;&gt;"",AVERAGE(IF(AND($G39="3",CQ39&lt;&gt;""),HLOOKUP(CQ39,Points_Table_Modified,IF(DI39&gt;=6,8,DI39+2),FALSE),IF(CQ39&lt;&gt;"",HLOOKUP(CQ39,Points_Table,IF(DI39&gt;=6,8,DI39+2),FALSE),"")),CR39),CR39)</f>
        <v/>
      </c>
      <c r="CT39" s="51" t="str">
        <f>IF(AND($G39="4",CD39&lt;&gt;""),CD39,"")</f>
        <v/>
      </c>
      <c r="CU39" s="52" t="str">
        <f>IF(AND(CD39&lt;&gt;"",G39="4"),_xlfn.RANK.EQ(CD39,$CT$6:$CT$89),"")</f>
        <v/>
      </c>
      <c r="CV39" s="52" t="str">
        <f>IF(IF(CU39&lt;&gt;"",IF(MAX(COUNTIF($CU$6:$CU$89,$CU$6:$CU$89))&gt;1,"x",""),"")&lt;&gt;"",CU39+1,"")</f>
        <v/>
      </c>
      <c r="CW39" s="52" t="str">
        <f>IF(CU39&lt;&gt;"",IF($G39="3",IF(CD39&lt;&gt;"",IF(AND(CU39&lt;=10,CD39&gt;=$CT$92),HLOOKUP(CU39,Points_Table_Modified,IF(DI39&gt;=6,8,DI39+2),FALSE),0),""),IF(CD39&lt;&gt;"",IF(AND(CU39&lt;=10,CD39&gt;=$CT$92),HLOOKUP(CU39,Points_Table,IF(DI39&gt;=6,8,DI39+2),FALSE),0),"")),"")</f>
        <v/>
      </c>
      <c r="CX39" s="53" t="str">
        <f>IF(CV39&lt;&gt;"",AVERAGE(IF(AND($G39="3",CV39&lt;&gt;""),HLOOKUP(CV39,Points_Table_Modified,IF(DI39&gt;=6,8,DI39+2),FALSE),IF(CV39&lt;&gt;"",HLOOKUP(CV39,Points_Table,IF(DI39&gt;=6,8,DI39+2),FALSE),"")),CW39),CW39)</f>
        <v/>
      </c>
      <c r="CY39" s="51" t="str">
        <f>IF(AND($G39="5",CD39&lt;&gt;""),CD39,"")</f>
        <v/>
      </c>
      <c r="CZ39" s="52" t="str">
        <f>IF(AND(CD39&lt;&gt;"",$G39="5"),_xlfn.RANK.EQ(CD39,$CY$6:$CY$89),"")</f>
        <v/>
      </c>
      <c r="DA39" s="52" t="str">
        <f>IF(IF(CZ39&lt;&gt;"",IF(MAX(COUNTIF($CZ$6:$CZ$89,$CZ$6:$CZ$89))&gt;1,"x",""),"")&lt;&gt;"",CZ39+1,"")</f>
        <v/>
      </c>
      <c r="DB39" s="52" t="str">
        <f>IF(CZ39&lt;&gt;"",IF($G39="3",IF(CD39&lt;&gt;"",IF(AND(CZ39&lt;=10,CD39&gt;=$CY$92),HLOOKUP(CZ39,Points_Table_Modified,IF(DI39&gt;=6,8,DI39+2),FALSE),0),""),IF(CD39&lt;&gt;"",IF(AND(CZ39&lt;=10,CD39&gt;=$CY$92),HLOOKUP(CZ39,Points_Table,IF(DI39&gt;=6,8,DI39+2),FALSE),0),"")),"")</f>
        <v/>
      </c>
      <c r="DC39" s="53" t="str">
        <f>IF(DA39&lt;&gt;"",AVERAGE(IF(AND($G39="3",DA39&lt;&gt;""),HLOOKUP(DA39,Points_Table_Modified,IF(DI39&gt;=6,8,DI39+2),FALSE),IF(DA39&lt;&gt;"",HLOOKUP(DA39,Points_Table,IF(DI39&gt;=6,8,DI39+2),FALSE),"")),DB39),DB39)</f>
        <v/>
      </c>
      <c r="DD39" s="51">
        <f>IF(AND($G39="6",CD39&lt;&gt;""),CD39,"")</f>
        <v>10</v>
      </c>
      <c r="DE39" s="52">
        <f>IF(AND(CD39&lt;&gt;"",$G39="6"),_xlfn.RANK.EQ(CD39,$DD$6:$DD$89),"")</f>
        <v>9</v>
      </c>
      <c r="DF39" s="52" t="str">
        <f>IF(IF(DE39&lt;&gt;"",IF(MAX(COUNTIF($DE$6:$DE$89,$DE$6:$DE$89))&gt;1,"x",""),"")&lt;&gt;"",DE39+1,"")</f>
        <v/>
      </c>
      <c r="DG39" s="52">
        <f>IF(DE39&lt;&gt;"",IF($G39="3",IF(CD39&lt;&gt;"",IF(AND(DE39&lt;=10,CD39&gt;=$DD$92),HLOOKUP(DE39,Points_Table_Modified,IF(DI39&gt;=6,8,DI39+2),FALSE),0),""),IF(CD39&lt;&gt;"",IF(AND(DE39&lt;=10,CD39&gt;=$DD$92),HLOOKUP(DE39,Points_Table,IF(DI39&gt;=6,8,DI39+2),FALSE),0),"")),"")</f>
        <v>0</v>
      </c>
      <c r="DH39" s="53">
        <f>IF(DF39&lt;&gt;"",AVERAGE(IF(AND($G39="3",DF39&lt;&gt;""),HLOOKUP(DF39,Points_Table_Modified,IF(DI39&gt;=6,8,DI39+2),FALSE),IF(DF39&lt;&gt;"",HLOOKUP(DF39,Points_Table,IF(DI39&gt;=6,8,DI39+2),FALSE),"")),DG39),DG39)</f>
        <v>0</v>
      </c>
      <c r="DI39" s="55">
        <f>VLOOKUP($G39,Entries_D_Event,6,FALSE)</f>
        <v>10</v>
      </c>
      <c r="DJ39" s="52" t="str">
        <f>CONCATENATE(DE39,CZ39,CU39,CP39,CK39,CF39)</f>
        <v>9</v>
      </c>
      <c r="DK39" s="52">
        <f>IF(DJ39&lt;&gt;"",IF(AND($G39="3",CD39&lt;&gt;""),10,IF(CD39&lt;&gt;"",5,"")),"")</f>
        <v>5</v>
      </c>
      <c r="DL39" s="156">
        <f>_xlfn.NUMBERVALUE(IF(DJ39&lt;&gt;"",CONCATENATE(DH39,DC39,CX39,CS39,CN39,CI39),""))</f>
        <v>0</v>
      </c>
      <c r="DM39" s="56">
        <f>IFERROR(DK39+DL39,0)</f>
        <v>5</v>
      </c>
      <c r="DN39" s="90">
        <v>169</v>
      </c>
      <c r="DO39" s="52" t="str">
        <f>IF(AND($G39="1",DN39&lt;&gt;""),DN39,"")</f>
        <v/>
      </c>
      <c r="DP39" s="52" t="str">
        <f>IF(AND(DN39&lt;&gt;"",$G39="1"),_xlfn.RANK.EQ(DN39,$DO$6:$DO$89),"")</f>
        <v/>
      </c>
      <c r="DQ39" s="52" t="str">
        <f>IF(IF(DP39&lt;&gt;"",IF(MAX(COUNTIF($DP$6:$DP$89,$DP$6:$DP$89))&gt;1,"x",""),"")&lt;&gt;"",DP39+1,"")</f>
        <v/>
      </c>
      <c r="DR39" s="52" t="str">
        <f>IF(DP39&lt;&gt;"",IF($G39="3",IF(DN39&lt;&gt;"",IF(AND(DP39&lt;=10,DN39&gt;=$DO$92),HLOOKUP(DP39,Points_Table_Modified,IF(ES39&gt;=6,8,ES39+2),FALSE),0),""),IF(DN39&lt;&gt;"",IF(AND(DP39&lt;=10,DN39&gt;=$DO$92),HLOOKUP(DP39,Points_Table,IF(ES39&gt;=6,8,ES39+2),FALSE),0),"")),"")</f>
        <v/>
      </c>
      <c r="DS39" s="53" t="str">
        <f>IF(DQ39&lt;&gt;"",AVERAGE(IF(AND($G39="3",DQ39&lt;&gt;""),HLOOKUP(DQ39,Points_Table_Modified,IF(ES39&gt;=6,8,ES39+2),FALSE),IF(DQ39&lt;&gt;"",HLOOKUP(DQ39,Points_Table,IF(ES39&gt;=6,8,ES39+2),FALSE),"")),DR39),DR39)</f>
        <v/>
      </c>
      <c r="DT39" s="51" t="str">
        <f>IF(AND($G39="2",DN39&lt;&gt;""),DN39,"")</f>
        <v/>
      </c>
      <c r="DU39" s="52" t="str">
        <f>IF(AND(DN39&lt;&gt;"",$G39="2"),_xlfn.RANK.EQ(DN39,$DT$6:$DT$89),"")</f>
        <v/>
      </c>
      <c r="DV39" s="52" t="str">
        <f>IF(IF(DU39&lt;&gt;"",IF(MAX(COUNTIF($DU$6:$DU$89,$DU$6:$DU$89))&gt;1,"x",""),"")&lt;&gt;"",DU39+1,"")</f>
        <v/>
      </c>
      <c r="DW39" s="54" t="str">
        <f>IF(DU39&lt;&gt;"",IF($G39="3",IF(DN39&lt;&gt;"",IF(AND(DU39&lt;=10,DN39&gt;=$DT$92),HLOOKUP(DU39,Points_Table_Modified,IF(ES39&gt;=6,8,ES39+2),FALSE),0),""),IF(DN39&lt;&gt;"",IF(AND(DU39&lt;=10,DN39&gt;=$DT$92),HLOOKUP(DU39,Points_Table,IF(ES39&gt;=6,8,ES39+2),FALSE),0),"")),"")</f>
        <v/>
      </c>
      <c r="DX39" s="53" t="str">
        <f>IF(DV39&lt;&gt;"",AVERAGE(IF(AND($G39="3",DV39&lt;&gt;""),HLOOKUP(DV39,Points_Table_Modified,IF(ES39&gt;=6,8,ES39+2),FALSE),IF(DV39&lt;&gt;"",HLOOKUP(DV39,Points_Table,IF(ES39&gt;=6,8,ES39+2),FALSE),"")),DW39),DW39)</f>
        <v/>
      </c>
      <c r="DY39" s="51" t="str">
        <f>IF(AND($G39="3",DN39&lt;&gt;""),DN39,"")</f>
        <v/>
      </c>
      <c r="DZ39" s="52" t="str">
        <f>IF(AND(DN39&lt;&gt;"",$G39="3"),_xlfn.RANK.EQ(DN39,$DY$6:$DY$89),"")</f>
        <v/>
      </c>
      <c r="EA39" s="52" t="str">
        <f>IF(IF(DZ39&lt;&gt;"",IF(MAX(COUNTIF($DZ$6:$DZ$89,$DZ$6:$DZ$89))&gt;1,"x",""),"")&lt;&gt;"",DZ39+1,"")</f>
        <v/>
      </c>
      <c r="EB39" s="52" t="str">
        <f>IF(DZ39&lt;&gt;"",IF($G39="3",IF(DN39&lt;&gt;"",IF(AND(DZ39&lt;=20,DN39&gt;=$DY$92),HLOOKUP(DZ39,Points_Table_Modified,IF(ES39&gt;=6,8,ES39+2),FALSE),0),""),IF(DN39&lt;&gt;"",IF(AND(DZ39&lt;=10,DN39&gt;=$DY$92),HLOOKUP(DZ39,Points_Table,IF(ES39&gt;=6,8,ES39+2),FALSE),0),"")),"")</f>
        <v/>
      </c>
      <c r="EC39" s="53" t="str">
        <f>IF(EA39&lt;&gt;"",AVERAGE(IF(AND($G39="3",EA39&lt;&gt;""),HLOOKUP(EA39,Points_Table_Modified,IF(ES39&gt;=6,8,ES39+2),FALSE),IF(EA39&lt;&gt;"",HLOOKUP(EA39,Points_Table,IF(ES39&gt;=6,8,ES39+2),FALSE),"")),EB39),EB39)</f>
        <v/>
      </c>
      <c r="ED39" s="51" t="str">
        <f>IF(AND($G39="4",DN39&lt;&gt;""),DN39,"")</f>
        <v/>
      </c>
      <c r="EE39" s="52" t="str">
        <f>IF(AND(DN39&lt;&gt;"",G39="4"),_xlfn.RANK.EQ(DN39,$ED$6:$ED$89),"")</f>
        <v/>
      </c>
      <c r="EF39" s="52" t="str">
        <f>IF(IF(EE39&lt;&gt;"",IF(MAX(COUNTIF($EE$6:$EE$89,$EE$6:$EE$89))&gt;1,"x",""),"")&lt;&gt;"",EE39+1,"")</f>
        <v/>
      </c>
      <c r="EG39" s="52" t="str">
        <f>IF(EE39&lt;&gt;"",IF($G39="3",IF(DN39&lt;&gt;"",IF(AND(EE39&lt;=10,DN39&gt;=$ED$92),HLOOKUP(EE39,Points_Table_Modified,IF(ES39&gt;=6,8,ES39+2),FALSE),0),""),IF(DN39&lt;&gt;"",IF(AND(EE39&lt;=10,DN39&gt;=$ED$92),HLOOKUP(EE39,Points_Table,IF(ES39&gt;=6,8,ES39+2),FALSE),0),"")),"")</f>
        <v/>
      </c>
      <c r="EH39" s="53" t="str">
        <f>IF(EF39&lt;&gt;"",AVERAGE(IF(AND($G39="3",EF39&lt;&gt;""),HLOOKUP(EF39,Points_Table_Modified,IF(ES39&gt;=6,8,ES39+2),FALSE),IF(EF39&lt;&gt;"",HLOOKUP(EF39,Points_Table,IF(ES39&gt;=6,8,ES39+2),FALSE),"")),EG39),EG39)</f>
        <v/>
      </c>
      <c r="EI39" s="51" t="str">
        <f>IF(AND($G39="5",DN39&lt;&gt;""),DN39,"")</f>
        <v/>
      </c>
      <c r="EJ39" s="52" t="str">
        <f>IF(AND(DN39&lt;&gt;"",$G39="5"),_xlfn.RANK.EQ(DN39,$EI$6:$EI$89),"")</f>
        <v/>
      </c>
      <c r="EK39" s="52" t="str">
        <f>IF(IF(EJ39&lt;&gt;"",IF(MAX(COUNTIF($EJ$6:$EJ$89,$EJ$6:$EJ$89))&gt;1,"x",""),"")&lt;&gt;"",EJ39+1,"")</f>
        <v/>
      </c>
      <c r="EL39" s="52" t="str">
        <f>IF(EJ39&lt;&gt;"",IF($G39="3",IF(DN39&lt;&gt;"",IF(AND(EJ39&lt;=10,DN39&gt;=$EI$92),HLOOKUP(EJ39,Points_Table_Modified,IF(ES39&gt;=6,8,ES39+2),FALSE),0),""),IF(DN39&lt;&gt;"",IF(AND(EJ39&lt;=10,DN39&gt;=$EI$92),HLOOKUP(EJ39,Points_Table,IF(ES39&gt;=6,8,ES39+2),FALSE),0),"")),"")</f>
        <v/>
      </c>
      <c r="EM39" s="53" t="str">
        <f>IF(EK39&lt;&gt;"",AVERAGE(IF(AND($G39="3",EK39&lt;&gt;""),HLOOKUP(EK39,Points_Table_Modified,IF(ES39&gt;=6,8,ES39+2),FALSE),IF(EK39&lt;&gt;"",HLOOKUP(EK39,Points_Table,IF(ES39&gt;=6,8,ES39+2),FALSE),"")),EL39),EL39)</f>
        <v/>
      </c>
      <c r="EN39" s="51">
        <f>IF(AND($G39="6",DN39&lt;&gt;""),DN39,"")</f>
        <v>169</v>
      </c>
      <c r="EO39" s="52">
        <f>IF(AND(DN39&lt;&gt;"",$G39="6"),_xlfn.RANK.EQ(DN39,$EN$6:$EN$89),"")</f>
        <v>5</v>
      </c>
      <c r="EP39" s="52" t="str">
        <f>IF(IF(EO39&lt;&gt;"",IF(MAX(COUNTIF($EO$6:$EO$89,$EO$6:$EO$89))&gt;1,"x",""),"")&lt;&gt;"",EO39+1,"")</f>
        <v/>
      </c>
      <c r="EQ39" s="52">
        <f>IF(EO39&lt;&gt;"",IF($G39="3",IF(DN39&lt;&gt;"",IF(AND(EO39&lt;=10,DN39&gt;=$EN$92),HLOOKUP(EO39,Points_Table_Modified,IF(ES39&gt;=6,8,ES39+2),FALSE),0),""),IF(DN39&lt;&gt;"",IF(AND(EO39&lt;=10,DN39&gt;=$EN$92),HLOOKUP(EO39,Points_Table,IF(ES39&gt;=6,8,ES39+2),FALSE),0),"")),"")</f>
        <v>12</v>
      </c>
      <c r="ER39" s="53">
        <f>IF(EP39&lt;&gt;"",AVERAGE(IF(AND($G39="3",EP39&lt;&gt;""),HLOOKUP(EP39,Points_Table_Modified,IF(ES39&gt;=6,8,ES39+2),FALSE),IF(EP39&lt;&gt;"",HLOOKUP(EP39,Points_Table,IF(ES39&gt;=6,8,ES39+2),FALSE),"")),EQ39),EQ39)</f>
        <v>12</v>
      </c>
      <c r="ES39" s="57">
        <f>VLOOKUP($G39,Entries_D_Event,7,FALSE)</f>
        <v>7</v>
      </c>
      <c r="ET39" s="52" t="str">
        <f>CONCATENATE(EO39,EJ39,EE39,DZ39,DU39,DP39)</f>
        <v>5</v>
      </c>
      <c r="EU39" s="118">
        <f>IF(ET39&lt;&gt;"",IF(AND($G39="3",DN39&lt;&gt;""),10,IF(DN39&lt;&gt;"",5,"")),"")</f>
        <v>5</v>
      </c>
      <c r="EV39" s="118">
        <f>_xlfn.NUMBERVALUE(IF(ET39&lt;&gt;"",CONCATENATE(ER39,EM39,EH39,EC39,DX39,DS39),""))</f>
        <v>12</v>
      </c>
      <c r="EW39" s="56">
        <f>IFERROR(EU39+EV39,0)</f>
        <v>17</v>
      </c>
      <c r="EX39" s="90"/>
      <c r="EY39" s="52" t="str">
        <f>IF(AND($G39="1",EX39&lt;&gt;""),EX39,"")</f>
        <v/>
      </c>
      <c r="EZ39" s="52" t="str">
        <f>IF(AND(EX39&lt;&gt;"",$G39="1"),_xlfn.RANK.EQ(EX39,$EY$6:$EY$89),"")</f>
        <v/>
      </c>
      <c r="FA39" s="52" t="str">
        <f>IF(IF(EZ39&lt;&gt;"",IF(MAX(COUNTIF($EZ$6:$EZ$89,$EZ$6:$EZ$89))&gt;1,"x",""),"")&lt;&gt;"",EZ39+1,"")</f>
        <v/>
      </c>
      <c r="FB39" s="52" t="str">
        <f>IF(EZ39&lt;&gt;"",IF($G39="3",IF(EX39&lt;&gt;"",IF(AND(EZ39&lt;=10,EX39&gt;=$EY$92),HLOOKUP(EZ39,Points_Table_Modified,IF(GC39&gt;=6,8,GC39+2),FALSE),0),""),IF(EX39&lt;&gt;"",IF(AND(EZ39&lt;=10,EX39&gt;=$EY$92),HLOOKUP(EZ39,Points_Table,IF(GC39&gt;=6,8,GC39+2),FALSE),0),"")),"")</f>
        <v/>
      </c>
      <c r="FC39" s="56" t="str">
        <f>IF(FB39&gt;0,IF(FA39&lt;&gt;"",AVERAGE(IF(AND($G39="3",FA39&lt;&gt;""),HLOOKUP(FA39,Points_Table_Modified,IF(GC39&gt;=6,8,GC39+2),FALSE),IF(FA39&lt;&gt;"",HLOOKUP(FA39,Points_Table,IF(GC39&gt;=6,8,GC39+2),FALSE),"")),FB39),FB39),0)</f>
        <v/>
      </c>
      <c r="FD39" s="51" t="str">
        <f>IF(AND($G39="2",EX39&lt;&gt;""),EX39,"")</f>
        <v/>
      </c>
      <c r="FE39" s="52" t="str">
        <f>IF(AND(EX39&lt;&gt;"",$G39="2"),_xlfn.RANK.EQ(EX39,$FD$6:$FD$89),"")</f>
        <v/>
      </c>
      <c r="FF39" s="52" t="str">
        <f>IF(IF(FE39&lt;&gt;"",IF(MAX(COUNTIF($FE$6:$FE$89,$FE$6:$FE$89))&gt;1,"x",""),"")&lt;&gt;"",FE39+1,"")</f>
        <v/>
      </c>
      <c r="FG39" s="54" t="str">
        <f>IF(FE39&lt;&gt;"",IF($G39="3",IF(EX39&lt;&gt;"",IF(AND(FE39&lt;=10,EX39&gt;=$FD$92),HLOOKUP(FE39,Points_Table_Modified,IF(GC39&gt;=6,8,GC39+2),FALSE),0),""),IF(EX39&lt;&gt;"",IF(AND(FE39&lt;=10,EX39&gt;=$FD$92),HLOOKUP(FE39,Points_Table,IF(GC39&gt;=6,8,GC39+2),FALSE),0),"")),"")</f>
        <v/>
      </c>
      <c r="FH39" s="56" t="str">
        <f>IF(FG39&gt;0,IF(FF39&lt;&gt;"",AVERAGE(IF(AND($G39="3",FF39&lt;&gt;""),HLOOKUP(FF39,Points_Table_Modified,IF(GC39&gt;=6,8,GC39+2),FALSE),IF(FF39&lt;&gt;"",HLOOKUP(FF39,Points_Table,IF(GC39&gt;=6,8,GC39+2),FALSE),"")),FG39),FG39),0)</f>
        <v/>
      </c>
      <c r="FI39" s="51" t="str">
        <f>IF(AND($G39="3",EX39&lt;&gt;""),EX39,"")</f>
        <v/>
      </c>
      <c r="FJ39" s="52" t="str">
        <f>IF(AND(EX39&lt;&gt;"",$G39="3"),_xlfn.RANK.EQ(EX39,$FI$6:$FI$89),"")</f>
        <v/>
      </c>
      <c r="FK39" s="52" t="str">
        <f>IF(IF(FJ39&lt;&gt;"",IF(MAX(COUNTIF($FJ$6:$FJ$89,$FJ$6:$FJ$89))&gt;1,"x",""),"")&lt;&gt;"",FJ39+1,"")</f>
        <v/>
      </c>
      <c r="FL39" s="52" t="str">
        <f>IF(FJ39&lt;&gt;"",IF($G39="3",IF(EX39&lt;&gt;"",IF(AND(FJ39&lt;=20,EX39&gt;=$FI$92),HLOOKUP(FJ39,Points_Table_Modified,IF(GC39&gt;=6,8,GC39+2),FALSE),0),""),IF(EX39&lt;&gt;"",IF(AND(FJ39&lt;=10,EX39&gt;=$FI$92),HLOOKUP(FJ39,Points_Table,IF(GC39&gt;=6,8,GC39+2),FALSE),0),"")),"")</f>
        <v/>
      </c>
      <c r="FM39" s="56" t="str">
        <f>IF(FL39&gt;0,IF(FK39&lt;&gt;"",AVERAGE(IF(AND($G39="3",FK39&lt;&gt;""),HLOOKUP(FK39,Points_Table_Modified,IF(GC39&gt;=6,8,GC39+2),FALSE),IF(FK39&lt;&gt;"",HLOOKUP(FK39,Points_Table,IF(GC39&gt;=6,8,GC39+2),FALSE),"")),FL39),FL39),0)</f>
        <v/>
      </c>
      <c r="FN39" s="51" t="str">
        <f>IF(AND($G39="4",EX39&lt;&gt;""),EX39,"")</f>
        <v/>
      </c>
      <c r="FO39" s="52" t="str">
        <f>IF(AND(EX39&lt;&gt;"",G39="4"),_xlfn.RANK.EQ(EX39,$FN$6:$FN$89),"")</f>
        <v/>
      </c>
      <c r="FP39" s="52" t="str">
        <f>IF(IF(FO39&lt;&gt;"",IF(MAX(COUNTIF($FO$6:$FO$89,$FO$6:$FO$89))&gt;1,"x",""),"")&lt;&gt;"",FO39+1,"")</f>
        <v/>
      </c>
      <c r="FQ39" s="52" t="str">
        <f>IF(FO39&lt;&gt;"",IF($G39="3",IF(EX39&lt;&gt;"",IF(AND(FO39&lt;=10,EX39&gt;=$FN$92),HLOOKUP(FO39,Points_Table_Modified,IF(GC39&gt;=6,8,GC39+2),FALSE),0),""),IF(EX39&lt;&gt;"",IF(AND(FO39&lt;=10,EX39&gt;=$FN$92),HLOOKUP(FO39,Points_Table,IF(GC39&gt;=6,8,GC39+2),FALSE),0),"")),"")</f>
        <v/>
      </c>
      <c r="FR39" s="56" t="str">
        <f>IF(FQ39&gt;0,IF(FP39&lt;&gt;"",AVERAGE(IF(AND($G39="3",FP39&lt;&gt;""),HLOOKUP(FP39,Points_Table_Modified,IF(GC39&gt;=6,8,GC39+2),FALSE),IF(FP39&lt;&gt;"",HLOOKUP(FP39,Points_Table,IF(GC39&gt;=6,8,GC39+2),FALSE),"")),FQ39),FQ39),0)</f>
        <v/>
      </c>
      <c r="FS39" s="51" t="str">
        <f>IF(AND($G39="5",EX39&lt;&gt;""),EX39,"")</f>
        <v/>
      </c>
      <c r="FT39" s="52" t="str">
        <f>IF(AND(EX39&lt;&gt;"",$G39="5"),_xlfn.RANK.EQ(EX39,$FS$6:$FS$89),"")</f>
        <v/>
      </c>
      <c r="FU39" s="52" t="str">
        <f>IF(IF(FT39&lt;&gt;"",IF(MAX(COUNTIF($FT$6:$FT$89,$FT$6:$FT$89))&gt;1,"x",""),"")&lt;&gt;"",FT39+1,"")</f>
        <v/>
      </c>
      <c r="FV39" s="52" t="str">
        <f>IF(FT39&lt;&gt;"",IF($G39="3",IF(EX39&lt;&gt;"",IF(AND(FT39&lt;=10,EX39&gt;=$FS$92),HLOOKUP(FT39,Points_Table_Modified,IF(GC39&gt;=6,8,GC39+2),FALSE),0),""),IF(EX39&lt;&gt;"",IF(AND(FT39&lt;=10,EX39&gt;=$FS$92),HLOOKUP(FT39,Points_Table,IF(GC39&gt;=6,8,GC39+2),FALSE),0),"")),"")</f>
        <v/>
      </c>
      <c r="FW39" s="56" t="str">
        <f>IF(FV39&gt;0,IF(FU39&lt;&gt;"",AVERAGE(IF(AND($G39="3",FU39&lt;&gt;""),HLOOKUP(FU39,Points_Table_Modified,IF(GC39&gt;=6,8,GC39+2),FALSE),IF(FU39&lt;&gt;"",HLOOKUP(FU39,Points_Table,IF(GC39&gt;=6,8,GC39+2),FALSE),"")),FV39),FV39),0)</f>
        <v/>
      </c>
      <c r="FX39" s="51" t="str">
        <f>IF(AND($G39="6",EX39&lt;&gt;""),EX39,"")</f>
        <v/>
      </c>
      <c r="FY39" s="52" t="str">
        <f>IF(AND(EX39&lt;&gt;"",$G39="6"),_xlfn.RANK.EQ(EX39,$FX$6:$FX$89),"")</f>
        <v/>
      </c>
      <c r="FZ39" s="52" t="str">
        <f>IF(IF(FY39&lt;&gt;"",IF(MAX(COUNTIF($FY$6:$FY$89,$FY$6:$FY$89))&gt;1,"x",""),"")&lt;&gt;"",FY39+1,"")</f>
        <v/>
      </c>
      <c r="GA39" s="52" t="str">
        <f>IF(FY39&lt;&gt;"",IF($G39="3",IF(EX39&lt;&gt;"",IF(AND(FY39&lt;=10,EX39&gt;=$FX$92),HLOOKUP(FY39,Points_Table_Modified,IF(GC39&gt;=6,8,GC39+2),FALSE),0),""),IF(EX39&lt;&gt;"",IF(AND(FY39&lt;=10,EX39&gt;=$FX$92),HLOOKUP(FY39,Points_Table,IF(GC39&gt;=6,8,GC39+2),FALSE),0),"")),"")</f>
        <v/>
      </c>
      <c r="GB39" s="56" t="str">
        <f>IF(GA39&gt;0,IF(FZ39&lt;&gt;"",AVERAGE(IF(AND($G39="3",FZ39&lt;&gt;""),HLOOKUP(FZ39,Points_Table_Modified,IF(GC39&gt;=6,8,GC39+2),FALSE),IF(FZ39&lt;&gt;"",HLOOKUP(FZ39,Points_Table,IF(GC39&gt;=6,8,GC39+2),FALSE),"")),GA39),GA39),0)</f>
        <v/>
      </c>
      <c r="GC39" s="57">
        <f>VLOOKUP($G39,Entries_D_Event,8,FALSE)</f>
        <v>0</v>
      </c>
      <c r="GD39" s="52" t="str">
        <f>CONCATENATE(FY39,FT39,FO39,FJ39,FE39,EZ39)</f>
        <v/>
      </c>
      <c r="GE39" s="118" t="str">
        <f>IF(GD39&lt;&gt;"",IF(AND($G39="3",EX39&lt;&gt;""),10,IF(EX39&lt;&gt;"",5,"")),"")</f>
        <v/>
      </c>
      <c r="GF39" s="118">
        <f>_xlfn.NUMBERVALUE(IF(GD39&lt;&gt;"",CONCATENATE(GB39,FW39,FR39,FM39,FH39,FC39),""))</f>
        <v>0</v>
      </c>
      <c r="GG39" s="56">
        <f>IFERROR(GE39+GF39,0)</f>
        <v>0</v>
      </c>
      <c r="GH39" s="90"/>
      <c r="GI39" s="52" t="str">
        <f>IF(AND($G39="1",GH39&lt;&gt;""),GH39,"")</f>
        <v/>
      </c>
      <c r="GJ39" s="52" t="str">
        <f>IF(AND(GH39&lt;&gt;"",$G39="1"),_xlfn.RANK.EQ(GH39,$GI$6:$GI$89),"")</f>
        <v/>
      </c>
      <c r="GK39" s="52" t="str">
        <f>IF(IF(GJ39&lt;&gt;"",IF(MAX(COUNTIF($GJ$6:$GJ$89,$GJ$6:$GJ$89))&gt;1,"x",""),"")&lt;&gt;"",GJ39+1,"")</f>
        <v/>
      </c>
      <c r="GL39" s="52" t="str">
        <f>IF(GJ39&lt;&gt;"",IF($G39="3",IF(GH39&lt;&gt;"",IF(AND(GJ39&lt;=10,GH39&gt;=$GI$92),HLOOKUP(GJ39,Points_Table_Modified,IF(HM39&gt;=6,8,HM39+2),FALSE),0),""),IF(GH39&lt;&gt;"",IF(AND(GJ39&lt;=10,GH39&gt;=$GI$92),HLOOKUP(GJ39,Points_Table,IF(HM39&gt;=6,8,HM39+2),FALSE),0),"")),"")</f>
        <v/>
      </c>
      <c r="GM39" s="53" t="str">
        <f>IF(GK39&lt;&gt;"",AVERAGE(IF(AND($G39="3",GK39&lt;&gt;""),HLOOKUP(GK39,Points_Table_Modified,IF(HM39&gt;=6,8,HM39+2),FALSE),IF(GK39&lt;&gt;"",HLOOKUP(GK39,Points_Table,IF(HM39&gt;=6,8,HM39+2),FALSE),"")),GL39),GL39)</f>
        <v/>
      </c>
      <c r="GN39" s="51" t="str">
        <f>IF(AND($G39="2",GH39&lt;&gt;""),GH39,"")</f>
        <v/>
      </c>
      <c r="GO39" s="52" t="str">
        <f>IF(AND(GH39&lt;&gt;"",$G39="2"),_xlfn.RANK.EQ(GH39,$GN$6:$GN$89),"")</f>
        <v/>
      </c>
      <c r="GP39" s="52" t="str">
        <f>IF(IF(GO39&lt;&gt;"",IF(MAX(COUNTIF($GO$6:$GO$89,$GO$6:$GO$89))&gt;1,"x",""),"")&lt;&gt;"",GO39+1,"")</f>
        <v/>
      </c>
      <c r="GQ39" s="54" t="str">
        <f>IF(GO39&lt;&gt;"",IF($G39="3",IF(GH39&lt;&gt;"",IF(AND(GO39&lt;=10,GH39&gt;=$GN$92),HLOOKUP(GO39,Points_Table_Modified,IF(HM39&gt;=6,8,HM39+2),FALSE),0),""),IF(GH39&lt;&gt;"",IF(AND(GO39&lt;=10,GH39&gt;=$GN$92),HLOOKUP(GO39,Points_Table,IF(HM39&gt;=6,8,HM39+2),FALSE),0),"")),"")</f>
        <v/>
      </c>
      <c r="GR39" s="53" t="str">
        <f>IF(GP39&lt;&gt;"",AVERAGE(IF(AND($G39="3",GP39&lt;&gt;""),HLOOKUP(GP39,Points_Table_Modified,IF(HM39&gt;=6,8,HM39+2),FALSE),IF(GP39&lt;&gt;"",HLOOKUP(GP39,Points_Table,IF(HM39&gt;=6,8,HM39+2),FALSE),"")),GQ39),GQ39)</f>
        <v/>
      </c>
      <c r="GS39" s="51" t="str">
        <f>IF(AND($G39="3",GH39&lt;&gt;""),GH39,"")</f>
        <v/>
      </c>
      <c r="GT39" s="52" t="str">
        <f>IF(AND(GH39&lt;&gt;"",$G39="3"),_xlfn.RANK.EQ(GH39,$GS$6:$GS$89),"")</f>
        <v/>
      </c>
      <c r="GU39" s="52" t="str">
        <f>IF(IF(GT39&lt;&gt;"",IF(MAX(COUNTIF($GT$6:$GT$89,$GT$6:$GT$89))&gt;1,"x",""),"")&lt;&gt;"",GT39+1,"")</f>
        <v/>
      </c>
      <c r="GV39" s="52" t="str">
        <f>IF(GT39&lt;&gt;"",IF($G39="3",IF(GH39&lt;&gt;"",IF(AND(GT39&lt;=20,GH39&gt;=$GS$92),HLOOKUP(GT39,Points_Table_Modified,IF(HM39&gt;=6,8,HM39+2),FALSE),0),""),IF(GH39&lt;&gt;"",IF(AND(GT39&lt;=10,GH39&gt;=$GS$92),HLOOKUP(GT39,Points_Table,IF(HM39&gt;=6,8,HM39+2),FALSE),0),"")),"")</f>
        <v/>
      </c>
      <c r="GW39" s="53" t="str">
        <f>IF(GU39&lt;&gt;"",AVERAGE(IF(AND($G39="3",GU39&lt;&gt;""),HLOOKUP(GU39,Points_Table_Modified,IF(HM39&gt;=6,8,HM39+2),FALSE),IF(GU39&lt;&gt;"",HLOOKUP(GU39,Points_Table,IF(HM39&gt;=6,8,HM39+2),FALSE),"")),GV39),GV39)</f>
        <v/>
      </c>
      <c r="GX39" s="51" t="str">
        <f>IF(AND($G39="4",GH39&lt;&gt;""),GH39,"")</f>
        <v/>
      </c>
      <c r="GY39" s="52" t="str">
        <f>IF(AND($GH39&lt;&gt;"",G39="4"),_xlfn.RANK.EQ(GH39,$GX$6:$GX$89),"")</f>
        <v/>
      </c>
      <c r="GZ39" s="52" t="str">
        <f>IF(IF(GY39&lt;&gt;"",IF(MAX(COUNTIF($GY$6:$GY$89,$GY$6:$GY$89))&gt;1,"x",""),"")&lt;&gt;"",GY39+1,"")</f>
        <v/>
      </c>
      <c r="HA39" s="52" t="str">
        <f>IF(GY39&lt;&gt;"",IF($G39="3",IF(GH39&lt;&gt;"",IF(AND(GY39&lt;=10,GH39&gt;=$GX$92),HLOOKUP(GY39,Points_Table_Modified,IF(HM39&gt;=6,8,HM39+2),FALSE),0),""),IF(GH39&lt;&gt;"",IF(AND(GY39&lt;=10,GH39&gt;=$GX$92),HLOOKUP(GY39,Points_Table,IF(HM39&gt;=6,8,HM39+2),FALSE),0),"")),"")</f>
        <v/>
      </c>
      <c r="HB39" s="53" t="str">
        <f>IF(GZ39&lt;&gt;"",AVERAGE(IF(AND($G39="3",GZ39&lt;&gt;""),HLOOKUP(GZ39,Points_Table_Modified,IF(HM39&gt;=6,8,HM39+2),FALSE),IF(GZ39&lt;&gt;"",HLOOKUP(GZ39,Points_Table,IF(HM39&gt;=6,8,HM39+2),FALSE),"")),HA39),HA39)</f>
        <v/>
      </c>
      <c r="HC39" s="51" t="str">
        <f>IF(AND($G39="5",GH39&lt;&gt;""),GH39,"")</f>
        <v/>
      </c>
      <c r="HD39" s="52" t="str">
        <f>IF(AND(GH39&lt;&gt;"",$G39="5"),_xlfn.RANK.EQ(GH39,$HC$6:$HC$89),"")</f>
        <v/>
      </c>
      <c r="HE39" s="52" t="str">
        <f>IF(IF(HD39&lt;&gt;"",IF(MAX(COUNTIF($HD$6:$HD$89,$HD$6:$HD$89))&gt;1,"x",""),"")&lt;&gt;"",HD39+1,"")</f>
        <v/>
      </c>
      <c r="HF39" s="52" t="str">
        <f>IF(HD39&lt;&gt;"",IF($G39="3",IF(GH39&lt;&gt;"",IF(AND(HD39&lt;=10,GH39&gt;=$HC$92),HLOOKUP(HD39,Points_Table_Modified,IF(HM39&gt;=6,8,HM39+2),FALSE),0),""),IF(GH39&lt;&gt;"",IF(AND(HD39&lt;=10,GH39&gt;=$HC$92),HLOOKUP(HD39,Points_Table,IF(HM39&gt;=6,8,HM39+2),FALSE),0),"")),"")</f>
        <v/>
      </c>
      <c r="HG39" s="53" t="str">
        <f>IF(HE39&lt;&gt;"",AVERAGE(IF(AND($G39="3",HE39&lt;&gt;""),HLOOKUP(HE39,Points_Table_Modified,IF(HM39&gt;=6,8,HM39+2),FALSE),IF(HE39&lt;&gt;"",HLOOKUP(HE39,Points_Table,IF(HM39&gt;=6,8,HM39+2),FALSE),"")),HF39),HF39)</f>
        <v/>
      </c>
      <c r="HH39" s="51" t="str">
        <f>IF(AND($G39="6",GH39&lt;&gt;""),GH39,"")</f>
        <v/>
      </c>
      <c r="HI39" s="52" t="str">
        <f>IF(AND(GH39&lt;&gt;"",$G39="6"),_xlfn.RANK.EQ(GH39,$HH$6:$HH$89),"")</f>
        <v/>
      </c>
      <c r="HJ39" s="52" t="str">
        <f>IF(IF(HI39&lt;&gt;"",IF(MAX(COUNTIF($HI$6:$HI$89,$HI$6:$HI$89))&gt;1,"x",""),"")&lt;&gt;"",HI39+1,"")</f>
        <v/>
      </c>
      <c r="HK39" s="52" t="str">
        <f>IF(HI39&lt;&gt;"",IF($G39="3",IF(GH39&lt;&gt;"",IF(AND(HI39&lt;=10,GH39&gt;=$HH$92),HLOOKUP(HI39,Points_Table_Modified,IF(HM39&gt;=6,8,HM39+2),FALSE),0),""),IF(GH39&lt;&gt;"",IF(AND(HI39&lt;=10,GH39&gt;=$HH$92),HLOOKUP(HI39,Points_Table,IF(HM39&gt;=6,8,HM39+2),FALSE),0),"")),"")</f>
        <v/>
      </c>
      <c r="HL39" s="53" t="str">
        <f>IF(HJ39&lt;&gt;"",AVERAGE(IF(AND($G39="3",HJ39&lt;&gt;""),HLOOKUP(HJ39,Points_Table_Modified,IF(HM39&gt;=6,8,HM39+2),FALSE),IF(HJ39&lt;&gt;"",HLOOKUP(HJ39,Points_Table,IF(HM39&gt;=6,8,HM39+2),FALSE),"")),HK39),HK39)</f>
        <v/>
      </c>
      <c r="HM39" s="57">
        <f>VLOOKUP($G39,Entries_D_Event,9,FALSE)</f>
        <v>0</v>
      </c>
      <c r="HN39" s="52" t="str">
        <f>CONCATENATE(HI39,HD39,GY39,GT39,GO39,GJ39)</f>
        <v/>
      </c>
      <c r="HO39" s="118" t="str">
        <f>IF(HN39&lt;&gt;"",IF(AND($G39="3",GH39&lt;&gt;""),10,IF(GH39&lt;&gt;"",5,"")),"")</f>
        <v/>
      </c>
      <c r="HP39" s="118">
        <f>_xlfn.NUMBERVALUE(IF(HN39&lt;&gt;"",CONCATENATE(HL39,HG39,HB39,GW39,GR39,GM39),""))</f>
        <v>0</v>
      </c>
      <c r="HQ39" s="56">
        <f>IFERROR(HO39+HP39,0)</f>
        <v>0</v>
      </c>
      <c r="HR39" s="90"/>
      <c r="HS39" s="52" t="str">
        <f>IF(AND($G39="1",HR39&lt;&gt;""),HR39,"")</f>
        <v/>
      </c>
      <c r="HT39" s="52" t="str">
        <f>IF(AND(HR39&lt;&gt;"",$G39="1"),_xlfn.RANK.EQ(HR39,$HS$6:$HS$89),"")</f>
        <v/>
      </c>
      <c r="HU39" s="52" t="str">
        <f>IF(IF(HT39&lt;&gt;"",IF(MAX(COUNTIF($HT$6:$HT$89,$HT$6:$HT$89))&gt;1,"x",""),"")&lt;&gt;"",HT39+1,"")</f>
        <v/>
      </c>
      <c r="HV39" s="52" t="str">
        <f>IF(HT39&lt;&gt;"",IF($G39="3",IF(HR39&lt;&gt;"",IF(AND(HT39&lt;=10,HR39&gt;=$HS$92),HLOOKUP(HT39,Points_Table_Modified,IF(IW39&gt;=6,8,IW39+2),FALSE),0),""),IF(HR39&lt;&gt;"",IF(AND(HT39&lt;=10,HR39&gt;=$HS$92),HLOOKUP(HT39,Points_Table,IF(IW39&gt;=6,8,IW39+2),FALSE),0),"")),"")</f>
        <v/>
      </c>
      <c r="HW39" s="53" t="str">
        <f>IF(HU39&lt;&gt;"",AVERAGE(IF(AND($G39="3",HU39&lt;&gt;""),HLOOKUP(HU39,Points_Table_Modified,IF(IW39&gt;=6,8,IW39+2),FALSE),IF(HU39&lt;&gt;"",HLOOKUP(HU39,Points_Table,IF(IW39&gt;=6,8,IW39+2),FALSE),"")),HV39),HV39)</f>
        <v/>
      </c>
      <c r="HX39" s="51" t="str">
        <f>IF(AND($G39="2",HR39&lt;&gt;""),HR39,"")</f>
        <v/>
      </c>
      <c r="HY39" s="52" t="str">
        <f>IF(AND(HR39&lt;&gt;"",$G39="2"),_xlfn.RANK.EQ(HR39,$HX$6:$HX$89),"")</f>
        <v/>
      </c>
      <c r="HZ39" s="52" t="str">
        <f>IF(IF(HY39&lt;&gt;"",IF(MAX(COUNTIF($HY$6:$HY$89,$HY$6:$HY$89))&gt;1,"x",""),"")&lt;&gt;"",HY39+1,"")</f>
        <v/>
      </c>
      <c r="IA39" s="54" t="str">
        <f>IF(HY39&lt;&gt;"",IF($G39="3",IF(HR39&lt;&gt;"",IF(AND(HY39&lt;=10,HR39&gt;=$HX$92),HLOOKUP(HY39,Points_Table_Modified,IF(IW39&gt;=6,8,IW39+2),FALSE),0),""),IF(HR39&lt;&gt;"",IF(AND(HY39&lt;=10,HR39&gt;=$HX$92),HLOOKUP(HY39,Points_Table,IF(IW39&gt;=6,8,IW39+2),FALSE),0),"")),"")</f>
        <v/>
      </c>
      <c r="IB39" s="53" t="str">
        <f>IF(HZ39&lt;&gt;"",AVERAGE(IF(AND($G39="3",HZ39&lt;&gt;""),HLOOKUP(HZ39,Points_Table_Modified,IF(IW39&gt;=6,8,IW39+2),FALSE),IF(HZ39&lt;&gt;"",HLOOKUP(HZ39,Points_Table,IF(IW39&gt;=6,8,IW39+2),FALSE),"")),IA39),IA39)</f>
        <v/>
      </c>
      <c r="IC39" s="51" t="str">
        <f>IF(AND($G39="3",HR39&lt;&gt;""),HR39,"")</f>
        <v/>
      </c>
      <c r="ID39" s="52" t="str">
        <f>IF(AND(HR39&lt;&gt;"",$G39="3"),_xlfn.RANK.EQ(HR39,$IC$6:$IC$89),"")</f>
        <v/>
      </c>
      <c r="IE39" s="52" t="str">
        <f>IF(IF(ID39&lt;&gt;"",IF(MAX(COUNTIF($ID$6:$ID$89,$ID$6:$ID$89))&gt;1,"x",""),"")&lt;&gt;"",ID39+1,"")</f>
        <v/>
      </c>
      <c r="IF39" s="52" t="str">
        <f>IF(ID39&lt;&gt;"",IF($G39="3",IF(HR39&lt;&gt;"",IF(AND(ID39&lt;=20,HR39&gt;=$IC$92),HLOOKUP(ID39,Points_Table_Modified,IF(IW39&gt;=6,8,IW39+2),FALSE),0),""),IF(HR39&lt;&gt;"",IF(AND(ID39&lt;=10,HR39&gt;=$IC$92),HLOOKUP(ID39,Points_Table,IF(IW39&gt;=6,8,IW39+2),FALSE),0),"")),"")</f>
        <v/>
      </c>
      <c r="IG39" s="53" t="str">
        <f>IF(IE39&lt;&gt;"",AVERAGE(IF(AND($G39="3",IE39&lt;&gt;""),HLOOKUP(IE39,Points_Table_Modified,IF(IW39&gt;=6,8,IW39+2),FALSE),IF(IE39&lt;&gt;"",HLOOKUP(IE39,Points_Table,IF(IW39&gt;=6,8,IW39+2),FALSE),"")),IF39),IF39)</f>
        <v/>
      </c>
      <c r="IH39" s="51" t="str">
        <f>IF(AND($G39="4",HR39&lt;&gt;""),HR39,"")</f>
        <v/>
      </c>
      <c r="II39" s="52" t="str">
        <f>IF(AND(HR39&lt;&gt;"",G39="4"),_xlfn.RANK.EQ(HR39,$IH$6:$IH$89),"")</f>
        <v/>
      </c>
      <c r="IJ39" s="52" t="str">
        <f>IF(IF(II39&lt;&gt;"",IF(MAX(COUNTIF($II$6:$II$89,$II$6:$II$89))&gt;1,"x",""),"")&lt;&gt;"",II39+1,"")</f>
        <v/>
      </c>
      <c r="IK39" s="52" t="str">
        <f>IF(II39&lt;&gt;"",IF($G39="3",IF(HR39&lt;&gt;"",IF(AND(II39&lt;=10,HR39&gt;=$IH$92),HLOOKUP(II39,Points_Table_Modified,IF(IW39&gt;=6,8,IW39+2),FALSE),0),""),IF(HR39&lt;&gt;"",IF(AND(II39&lt;=10,HR39&gt;=$IH$92),HLOOKUP(II39,Points_Table,IF(IW39&gt;=6,8,IW39+2),FALSE),0),"")),"")</f>
        <v/>
      </c>
      <c r="IL39" s="53" t="str">
        <f>IF(IJ39&lt;&gt;"",AVERAGE(IF(AND($G39="3",IJ39&lt;&gt;""),HLOOKUP(IJ39,Points_Table_Modified,IF(IW39&gt;=6,8,IW39+2),FALSE),IF(IJ39&lt;&gt;"",HLOOKUP(IJ39,Points_Table,IF(IW39&gt;=6,8,IW39+2),FALSE),"")),IK39),IK39)</f>
        <v/>
      </c>
      <c r="IM39" s="51" t="str">
        <f>IF(AND($G39="5",HR39&lt;&gt;""),HR39,"")</f>
        <v/>
      </c>
      <c r="IN39" s="52" t="str">
        <f>IF(AND(HR39&lt;&gt;"",$G39="5"),_xlfn.RANK.EQ(HR39,$IM$6:$IM$89),"")</f>
        <v/>
      </c>
      <c r="IO39" s="52" t="str">
        <f>IF(IF(IN39&lt;&gt;"",IF(MAX(COUNTIF($IN$6:$IN$89,$IN$6:$IN$89))&gt;1,"x",""),"")&lt;&gt;"",IN39+1,"")</f>
        <v/>
      </c>
      <c r="IP39" s="52" t="str">
        <f>IF(IN39&lt;&gt;"",IF($G39="3",IF(HR39&lt;&gt;"",IF(AND(IN39&lt;=10,HR39&gt;=$IM$92),HLOOKUP(IN39,Points_Table_Modified,IF(IW39&gt;=6,8,IW39+2),FALSE),0),""),IF(HR39&lt;&gt;"",IF(AND(IN39&lt;=10,HR39&gt;=$IM$92),HLOOKUP(IN39,Points_Table,IF(IW39&gt;=6,8,IW39+2),FALSE),0),"")),"")</f>
        <v/>
      </c>
      <c r="IQ39" s="53" t="str">
        <f>IF(IO39&lt;&gt;"",AVERAGE(IF(AND($G39="3",IO39&lt;&gt;""),HLOOKUP(IO39,Points_Table_Modified,IF(IW39&gt;=6,8,IW39+2),FALSE),IF(IO39&lt;&gt;"",HLOOKUP(IO39,Points_Table,IF(IW39&gt;=6,8,IW39+2),FALSE),"")),IP39),IP39)</f>
        <v/>
      </c>
      <c r="IR39" s="51" t="str">
        <f>IF(AND($G39="6",HR39&lt;&gt;""),HR39,"")</f>
        <v/>
      </c>
      <c r="IS39" s="52" t="str">
        <f>IF(AND(HR39&lt;&gt;"",$G39="6"),_xlfn.RANK.EQ(HR39,$IR$6:$IR$89),"")</f>
        <v/>
      </c>
      <c r="IT39" s="52" t="str">
        <f>IF(IF(IS39&lt;&gt;"",IF(MAX(COUNTIF($IS$6:$IS$89,$IS$6:$IS$89))&gt;1,"x",""),"")&lt;&gt;"",IS39+1,"")</f>
        <v/>
      </c>
      <c r="IU39" s="52" t="str">
        <f>IF(IS39&lt;&gt;"",IF($G39="3",IF(HR39&lt;&gt;"",IF(AND(IS39&lt;=10,HR39&gt;=$IR$92),HLOOKUP(IS39,Points_Table_Modified,IF(IW39&gt;=6,8,IW39+2),FALSE),0),""),IF(HR39&lt;&gt;"",IF(AND(IS39&lt;=10,HR39&gt;=$IR$92),HLOOKUP(IS39,Points_Table,IF(IW39&gt;=6,8,IW39+2),FALSE),0),"")),"")</f>
        <v/>
      </c>
      <c r="IV39" s="53" t="str">
        <f>IF(IT39&lt;&gt;"",AVERAGE(IF(AND($G39="3",IT39&lt;&gt;""),HLOOKUP(IT39,Points_Table_Modified,IF(IW39&gt;=6,8,IW39+2),FALSE),IF(IT39&lt;&gt;"",HLOOKUP(IT39,Points_Table,IF(IW39&gt;=6,8,IW39+2),FALSE),"")),IU39),IU39)</f>
        <v/>
      </c>
      <c r="IW39" s="57">
        <f>VLOOKUP($G39,Entries_D_Event,10,FALSE)</f>
        <v>0</v>
      </c>
      <c r="IX39" s="52" t="str">
        <f>CONCATENATE(IS39,IN39,II39,ID39,HY39,HT39)</f>
        <v/>
      </c>
      <c r="IY39" s="118" t="str">
        <f>IF(IX39&lt;&gt;"",IF(AND($G39="3",HR39&lt;&gt;""),10,IF(HR39&lt;&gt;"",5,"")),"")</f>
        <v/>
      </c>
      <c r="IZ39" s="118">
        <f>_xlfn.NUMBERVALUE(IF(IX39&lt;&gt;"",CONCATENATE(IV39,IQ39,IL39,IG39,IB39,HW39),""))</f>
        <v>0</v>
      </c>
      <c r="JA39" s="56">
        <f>IFERROR(IY39+IZ39,0)</f>
        <v>0</v>
      </c>
      <c r="JB39" s="90"/>
      <c r="JC39" s="52" t="str">
        <f>IF(AND($G39="1",JB39&lt;&gt;""),JB39,"")</f>
        <v/>
      </c>
      <c r="JD39" s="52" t="str">
        <f>IF(AND(JB39&lt;&gt;"",$G39="1"),_xlfn.RANK.EQ(JB39,$JC$6:$JC$89),"")</f>
        <v/>
      </c>
      <c r="JE39" s="52" t="str">
        <f>IF(IF(JD39&lt;&gt;"",IF(MAX(COUNTIF($JD$6:$JD$89,$JD$6:$JD$89))&gt;1,"x",""),"")&lt;&gt;"",JD39+1,"")</f>
        <v/>
      </c>
      <c r="JF39" s="52" t="str">
        <f>IF(JD39&lt;&gt;"",IF($G39="3",IF(JB39&lt;&gt;"",IF(AND(JD39&lt;=10,JB39&gt;=$JC$92),HLOOKUP(JD39,Points_Table_Modified,IF(KG39&gt;=6,8,KG39+2),FALSE),0),""),IF(JB39&lt;&gt;"",IF(AND(JD39&lt;=10,JB39&gt;=$JC$92),HLOOKUP(JD39,Points_Table,IF(KG39&gt;=6,8,KG39+2),FALSE),0),"")),"")</f>
        <v/>
      </c>
      <c r="JG39" s="53" t="str">
        <f>IF(JE39&lt;&gt;"",AVERAGE(IF(AND($G39="3",JE39&lt;&gt;""),HLOOKUP(JE39,Points_Table_Modified,IF(KG39&gt;=6,8,KG39+2),FALSE),IF(JE39&lt;&gt;"",HLOOKUP(JE39,Points_Table,IF(KG39&gt;=6,8,KG39+2),FALSE),"")),JF39),JF39)</f>
        <v/>
      </c>
      <c r="JH39" s="51" t="str">
        <f>IF(AND($G39="2",JB39&lt;&gt;""),JB39,"")</f>
        <v/>
      </c>
      <c r="JI39" s="52" t="str">
        <f>IF(AND(JB39&lt;&gt;"",$G39="2"),_xlfn.RANK.EQ(JB39,$JH$6:$JH$89),"")</f>
        <v/>
      </c>
      <c r="JJ39" s="52" t="str">
        <f>IF(IF(JI39&lt;&gt;"",IF(MAX(COUNTIF($JI$6:$JI$89,$JI$6:$JI$89))&gt;1,"x",""),"")&lt;&gt;"",JI39+1,"")</f>
        <v/>
      </c>
      <c r="JK39" s="54" t="str">
        <f>IF(JI39&lt;&gt;"",IF($G39="3",IF(JB39&lt;&gt;"",IF(AND(JI39&lt;=10,JB39&gt;=$JH$92),HLOOKUP(JI39,Points_Table_Modified,IF(KG39&gt;=6,8,KG39+2),FALSE),0),""),IF(JB39&lt;&gt;"",IF(AND(JI39&lt;=10,JB39&gt;=$JH$92),HLOOKUP(JI39,Points_Table,IF(KG39&gt;=6,8,KG39+2),FALSE),0),"")),"")</f>
        <v/>
      </c>
      <c r="JL39" s="53" t="str">
        <f>IF(JJ39&lt;&gt;"",AVERAGE(IF(AND($G39="3",JJ39&lt;&gt;""),HLOOKUP(JJ39,Points_Table_Modified,IF(KG39&gt;=6,8,KG39+2),FALSE),IF(JJ39&lt;&gt;"",HLOOKUP(JJ39,Points_Table,IF(KG39&gt;=6,8,KG39+2),FALSE),"")),JK39),JK39)</f>
        <v/>
      </c>
      <c r="JM39" s="51" t="str">
        <f>IF(AND($G39="3",JB39&lt;&gt;""),JB39,"")</f>
        <v/>
      </c>
      <c r="JN39" s="52" t="str">
        <f>IF(AND(JB39&lt;&gt;"",$G39="3"),_xlfn.RANK.EQ(JB39,$JM$6:$JM$89),"")</f>
        <v/>
      </c>
      <c r="JO39" s="52" t="str">
        <f>IF(IF(JN39&lt;&gt;"",IF(MAX(COUNTIF($JN$6:$JN$89,$JN$6:$JN$89))&gt;1,"x",""),"")&lt;&gt;"",JN39+1,"")</f>
        <v/>
      </c>
      <c r="JP39" s="52" t="str">
        <f>IF(JN39&lt;&gt;"",IF($G39="3",IF(JB39&lt;&gt;"",IF(AND(JN39&lt;=20,JB39&gt;=$JM$92),HLOOKUP(JN39,Points_Table_Modified,IF(KG39&gt;=6,8,KG39+2),FALSE),0),""),IF(JB39&lt;&gt;"",IF(AND(JN39&lt;=10,JB39&gt;=$JM$92),HLOOKUP(JN39,Points_Table,IF(KG39&gt;=6,8,KG39+2),FALSE),0),"")),"")</f>
        <v/>
      </c>
      <c r="JQ39" s="53" t="str">
        <f>IF(JO39&lt;&gt;"",AVERAGE(IF(AND($G39="3",JO39&lt;&gt;""),HLOOKUP(JO39,Points_Table_Modified,IF(KG39&gt;=6,8,KG39+2),FALSE),IF(JO39&lt;&gt;"",HLOOKUP(JO39,Points_Table,IF(KG39&gt;=6,8,KG39+2),FALSE),"")),JP39),JP39)</f>
        <v/>
      </c>
      <c r="JR39" s="51" t="str">
        <f>IF(AND($G39="4",JB39&lt;&gt;""),JB39,"")</f>
        <v/>
      </c>
      <c r="JS39" s="52" t="str">
        <f>IF(AND(JB39&lt;&gt;"",G39="4"),_xlfn.RANK.EQ(JB39,$JR$6:$JR$89),"")</f>
        <v/>
      </c>
      <c r="JT39" s="52" t="str">
        <f>IF(IF(JS39&lt;&gt;"",IF(MAX(COUNTIF($JS$6:$JS$89,$JS$6:$JS$89))&gt;1,"x",""),"")&lt;&gt;"",JS39+1,"")</f>
        <v/>
      </c>
      <c r="JU39" s="52" t="str">
        <f>IF(JS39&lt;&gt;"",IF($G39="3",IF(JB39&lt;&gt;"",IF(AND(JS39&lt;=10,JB39&gt;=$JR$92),HLOOKUP(JS39,Points_Table_Modified,IF(KG39&gt;=6,8,KG39+2),FALSE),0),""),IF(JB39&lt;&gt;"",IF(AND(JS39&lt;=10,JB39&gt;=$JR$92),HLOOKUP(JS39,Points_Table,IF(KG39&gt;=6,8,KG39+2),FALSE),0),"")),"")</f>
        <v/>
      </c>
      <c r="JV39" s="53" t="str">
        <f>IF(JT39&lt;&gt;"",AVERAGE(IF(AND($G39="3",JT39&lt;&gt;""),HLOOKUP(JT39,Points_Table_Modified,IF(KG39&gt;=6,8,KG39+2),FALSE),IF(JT39&lt;&gt;"",HLOOKUP(JT39,Points_Table,IF(KG39&gt;=6,8,KG39+2),FALSE),"")),JU39),JU39)</f>
        <v/>
      </c>
      <c r="JW39" s="51" t="str">
        <f>IF(AND($G39="5",JB39&lt;&gt;""),JB39,"")</f>
        <v/>
      </c>
      <c r="JX39" s="52" t="str">
        <f>IF(AND(JB39&lt;&gt;"",$G39="5"),_xlfn.RANK.EQ(JB39,$JW$6:$JW$89),"")</f>
        <v/>
      </c>
      <c r="JY39" s="52" t="str">
        <f>IF(IF(JX39&lt;&gt;"",IF(MAX(COUNTIF($JX$6:$JX$89,$JX$6:$JX$89))&gt;1,"x",""),"")&lt;&gt;"",JX39+1,"")</f>
        <v/>
      </c>
      <c r="JZ39" s="52" t="str">
        <f>IF(JX39&lt;&gt;"",IF($G39="3",IF(JB39&lt;&gt;"",IF(AND(JX39&lt;=10,JB39&gt;=$JW$92),HLOOKUP(JX39,Points_Table_Modified,IF(KG39&gt;=6,8,KG39+2),FALSE),0),""),IF(JB39&lt;&gt;"",IF(AND(JX39&lt;=10,JB39&gt;=$JW$92),HLOOKUP(JX39,Points_Table,IF(KG39&gt;=6,8,KG39+2),FALSE),0),"")),"")</f>
        <v/>
      </c>
      <c r="KA39" s="53" t="str">
        <f>IF(JY39&lt;&gt;"",AVERAGE(IF(AND($G39="3",JY39&lt;&gt;""),HLOOKUP(JY39,Points_Table_Modified,IF(KG39&gt;=6,8,KG39+2),FALSE),IF(JY39&lt;&gt;"",HLOOKUP(JY39,Points_Table,IF(KG39&gt;=6,8,KG39+2),FALSE),"")),JZ39),JZ39)</f>
        <v/>
      </c>
      <c r="KB39" s="51" t="str">
        <f>IF(AND($G39="6",JB39&lt;&gt;""),JB39,"")</f>
        <v/>
      </c>
      <c r="KC39" s="52" t="str">
        <f>IF(AND(JB39&lt;&gt;"",$G39="6"),_xlfn.RANK.EQ(JB39,$KB$6:$KB$89),"")</f>
        <v/>
      </c>
      <c r="KD39" s="52" t="str">
        <f>IF(IF(KC39&lt;&gt;"",IF(MAX(COUNTIF($KC$6:$KC$89,$KC$6:$KC$89))&gt;1,"x",""),"")&lt;&gt;"",KC39+1,"")</f>
        <v/>
      </c>
      <c r="KE39" s="52" t="str">
        <f>IF(KC39&lt;&gt;"",IF($G39="3",IF(JB39&lt;&gt;"",IF(AND(KC39&lt;=10,JB39&gt;=$KB$92),HLOOKUP(KC39,Points_Table_Modified,IF(KG39&gt;=6,8,KG39+2),FALSE),0),""),IF(JB39&lt;&gt;"",IF(AND(KC39&lt;=10,JB39&gt;=$KB$92),HLOOKUP(KC39,Points_Table,IF(KG39&gt;=6,8,KG39+2),FALSE),0),"")),"")</f>
        <v/>
      </c>
      <c r="KF39" s="53" t="str">
        <f>IF(KD39&lt;&gt;"",AVERAGE(IF(AND($G39="3",KD39&lt;&gt;""),HLOOKUP(KD39,Points_Table_Modified,IF(KG39&gt;=6,8,KG39+2),FALSE),IF(KD39&lt;&gt;"",HLOOKUP(KD39,Points_Table,IF(KG39&gt;=6,8,KG39+2),FALSE),"")),KE39),KE39)</f>
        <v/>
      </c>
      <c r="KG39" s="57">
        <f>VLOOKUP($G39,Entries_D_Event,11,FALSE)</f>
        <v>0</v>
      </c>
      <c r="KH39" s="52" t="str">
        <f>CONCATENATE(KC39,JX39,JS39,JN39,JI39,JD39)</f>
        <v/>
      </c>
      <c r="KI39" s="118" t="str">
        <f>IF(KH39&lt;&gt;"",IF(AND($G39="3",JB39&lt;&gt;""),10,IF(JB39&lt;&gt;"",5,"")),"")</f>
        <v/>
      </c>
      <c r="KJ39" s="118">
        <f>_xlfn.NUMBERVALUE(IF(KH39&lt;&gt;"",CONCATENATE(KF39,KA39,JV39,JQ39,JL39,JG39),""))</f>
        <v>0</v>
      </c>
      <c r="KK39" s="56">
        <f>IFERROR(KI39+KJ39,0)</f>
        <v>0</v>
      </c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</row>
    <row r="40" spans="1:358" s="1" customFormat="1" x14ac:dyDescent="0.25">
      <c r="A40" s="35"/>
      <c r="B40" s="45">
        <v>35</v>
      </c>
      <c r="C40" s="47" t="s">
        <v>239</v>
      </c>
      <c r="D40" s="47" t="s">
        <v>233</v>
      </c>
      <c r="E40" s="50"/>
      <c r="F40" s="50">
        <v>31</v>
      </c>
      <c r="G40" s="49" t="s">
        <v>59</v>
      </c>
      <c r="H40" s="50" t="str">
        <f>VLOOKUP($G40,Class_Description,2)</f>
        <v>Open Class</v>
      </c>
      <c r="I40" s="187">
        <f>AS40+CC40+DM40+EW40+GG40+HQ40+JA40+KK40</f>
        <v>60</v>
      </c>
      <c r="J40" s="115"/>
      <c r="K40" s="102" t="str">
        <f>IF(AND(J40&lt;&gt;"",$G40="1"),J40,"")</f>
        <v/>
      </c>
      <c r="L40" s="103" t="str">
        <f>IF(AND(J40&lt;&gt;"",$G40="1"),_xlfn.RANK.EQ(J40,$K$6:$K$89),"")</f>
        <v/>
      </c>
      <c r="M40" s="103" t="str">
        <f>IF(G40="6",IF(IF(L40&lt;&gt;"",IF(MAX(COUNTIF($L$6:$L$89,$L$6:$L$89))&gt;1,"x",""),"")&lt;&gt;"",L40+1,""),IF(K40=0,"",IF(IF(L40&lt;&gt;"",IF(MAX(COUNTIF($L$6:$L$89,$L$6:$L$89))&gt;1,"x",""),"")&lt;&gt;"",L40+1,"")))</f>
        <v/>
      </c>
      <c r="N40" s="103" t="str">
        <f>IF(L40&lt;&gt;"",IF($G40="3",IF(AND(L40&lt;=20,J40&gt;=$K$92),HLOOKUP(L40,Points_Table_Modified,IF(AO40&gt;=6,8,AO40+2),FALSE),0),IF(AND(L40&lt;=10,J40&gt;=$K$92),HLOOKUP(L40,Points_Table,IF(AO40&gt;=6,8,AO40+2),FALSE),0)),"")</f>
        <v/>
      </c>
      <c r="O40" s="103" t="str">
        <f>IF(M40&lt;&gt;"",AVERAGE(IF(AND($G40="3",M40&lt;&gt;""),HLOOKUP(M40,Points_Table_Modified,IF(AO40&gt;=6,8,AO40+2),FALSE),IF(M40&lt;&gt;"",HLOOKUP(M40,Points_Table,IF(AO40&gt;=6,8,AO40+2),FALSE),"")),N40),N40)</f>
        <v/>
      </c>
      <c r="P40" s="102" t="str">
        <f>IF(AND(J40&lt;&gt;"",$G40="2"),J40,"")</f>
        <v/>
      </c>
      <c r="Q40" s="103" t="str">
        <f>IF(AND(J40&lt;&gt;"",$G40="2"),_xlfn.RANK.EQ(J40,$P$6:$P$89),"")</f>
        <v/>
      </c>
      <c r="R40" s="103" t="str">
        <f>IF(G40="6",IF(IF(Q40&lt;&gt;"",IF(MAX(COUNTIF($Q$6:$Q$89,$Q$6:$Q$89))&gt;1,"x",""),"")&lt;&gt;"",Q40+1,""),IF(P40=0,"",IF(IF(Q40&lt;&gt;"",IF(MAX(COUNTIF($Q$6:$Q$89,$Q$6:$Q$89))&gt;1,"x",""),"")&lt;&gt;"",Q40+1,"")))</f>
        <v/>
      </c>
      <c r="S40" s="103" t="str">
        <f>IF(Q40&lt;&gt;"",IF($G40="3",IF(J40&lt;&gt;"",IF(AND(Q40&lt;=10,J40&gt;=$P$92),HLOOKUP(Q40,Points_Table_Modified,IF(AO40&gt;=6,8,AO40+2),FALSE),0),""),IF(J40&lt;&gt;"",IF(AND(Q40&lt;=10,J40&gt;=$P$92),HLOOKUP(Q40,Points_Table,IF(AO40&gt;=6,8,AO40+2),FALSE),0),"")),"")</f>
        <v/>
      </c>
      <c r="T40" s="103" t="str">
        <f>IF(R40&lt;&gt;"",AVERAGE(IF(AND($G40="3",R40&lt;&gt;""),HLOOKUP(R40,Points_Table_Modified,IF(AO40&gt;=6,8,AO40+2),FALSE),IF(R40&lt;&gt;"",HLOOKUP(R40,Points_Table,IF(AO40&gt;=6,8,AO40+2),FALSE),"")),S40),S40)</f>
        <v/>
      </c>
      <c r="U40" s="102" t="str">
        <f>IF(AND(J40&lt;&gt;"",$G40="3"),J40,"")</f>
        <v/>
      </c>
      <c r="V40" s="103" t="str">
        <f>IF(AND(J40&lt;&gt;"",$G40="3"),_xlfn.RANK.EQ(J40,$U$6:$U$89),"")</f>
        <v/>
      </c>
      <c r="W40" s="103" t="str">
        <f>IF(G40="6",IF(IF(V40&lt;&gt;"",IF(MAX(COUNTIF($V$6:$V$89,$V$6:$V$89))&gt;1,"x",""),"")&lt;&gt;"",V40+1,""),IF(U40=0,"",IF(IF(V40&lt;&gt;"",IF(MAX(COUNTIF($V$6:$V$89,$V$6:$V$89))&gt;1,"x",""),"")&lt;&gt;"",V40+1,"")))</f>
        <v/>
      </c>
      <c r="X40" s="103" t="str">
        <f>IF(V40&lt;&gt;"",IF($G40="3",IF(J40&lt;&gt;"",IF(AND(V40&lt;=20,J40&gt;=$U$92),HLOOKUP(V40,Points_Table_Modified,IF(AO40&gt;=6,8,AO40+2),FALSE),0),""),IF(J40&lt;&gt;"",IF(AND(V40&lt;=10,$J40&gt;=$U$92),HLOOKUP(V40,Points_Table,IF(AO40&gt;=6,8,AO40+2),FALSE),0),"")),"")</f>
        <v/>
      </c>
      <c r="Y40" s="103" t="str">
        <f>IF(W40&lt;&gt;"",AVERAGE(IF(AND($G40="3",W40&lt;&gt;""),HLOOKUP(W40,Points_Table_Modified,IF(AO40&gt;=6,8,AO40+2),FALSE),IF(W40&lt;&gt;"",HLOOKUP(W40,Points_Table,IF(AO40&gt;=6,8,AO40+2),FALSE),"")),X40),X40)</f>
        <v/>
      </c>
      <c r="Z40" s="102" t="str">
        <f>IF(AND(J40&lt;&gt;"",$G40="4"),J40,"")</f>
        <v/>
      </c>
      <c r="AA40" s="103" t="str">
        <f>IF(AND($J40&lt;&gt;"",G40="4"),_xlfn.RANK.EQ(J40,$Z$6:$Z$89),"")</f>
        <v/>
      </c>
      <c r="AB40" s="103" t="str">
        <f>IF($G40="6",IF(IF(AA40&lt;&gt;"",IF(MAX(COUNTIF($AA$6:$AA$89,$AA$6:$AA$89))&gt;1,"x",""),"")&lt;&gt;"",AA40+1,""),IF(Z40=0,"",IF(IF(AA40&lt;&gt;"",IF(MAX(COUNTIF($AA$6:$AA$89,$AA$6:$AA$89))&gt;1,"x",""),"")&lt;&gt;"",AA40+1,"")))</f>
        <v/>
      </c>
      <c r="AC40" s="103" t="str">
        <f>IF(AA40&lt;&gt;"",IF($G40="3",IF(J40&lt;&gt;"",IF(AND(AA40&lt;=10,J40&gt;=$Z$92),HLOOKUP(AA40,Points_Table_Modified,IF(AO40&gt;=6,8,AO40+2),FALSE),0),""),IF(J40&lt;&gt;"",IF(AND(AA40&lt;=10,J40&gt;=$Z$92),HLOOKUP(AA40,Points_Table,IF(AO40&gt;=6,8,AO40+2),FALSE),0),"")),"")</f>
        <v/>
      </c>
      <c r="AD40" s="103" t="str">
        <f>IF(AB40&lt;&gt;"",AVERAGE(IF(AND($G40="3",AB40&lt;&gt;""),HLOOKUP(AB40,Points_Table_Modified,IF(AO40&gt;=6,8,AO40+2),FALSE),IF(AB40&lt;&gt;"",HLOOKUP(AB40,Points_Table,IF(AO40&gt;=6,8,AO40+2),FALSE),"")),AC40),AC40)</f>
        <v/>
      </c>
      <c r="AE40" s="102" t="str">
        <f>IF(AND(J40&lt;&gt;"",$G40="5"),J40,"")</f>
        <v/>
      </c>
      <c r="AF40" s="103" t="str">
        <f>IF(AND(J40&lt;&gt;"",$G40="5"),_xlfn.RANK.EQ(J40,$AE$6:$AE$89),"")</f>
        <v/>
      </c>
      <c r="AG40" s="103" t="str">
        <f>IF($G40="6",IF(IF(AF40&lt;&gt;"",IF(MAX(COUNTIF($AF$6:$AF$89,$AF$6:$AF$89))&gt;1,"x",""),"")&lt;&gt;"",AF40+1,""),IF(AE40=0,"",IF(IF(AF40&lt;&gt;"",IF(MAX(COUNTIF($AF$6:$AF$89,$AF$6:$AF$89))&gt;1,"x",""),"")&lt;&gt;"",AF40+1,"")))</f>
        <v/>
      </c>
      <c r="AH40" s="103" t="str">
        <f>IF(AF40&lt;&gt;"",IF($G40="3",IF(J40&lt;&gt;"",IF(AND(AF40&lt;=10,J40&gt;=$AE$92),HLOOKUP(AF40,Points_Table_Modified,IF(AO40&gt;=6,8,AO40+2),FALSE),0),""),IF(J40&lt;&gt;"",IF(AND(AF40&lt;=10,J40&gt;=$AE$92),HLOOKUP(AF40,Points_Table,IF(AO40&gt;=6,8,AO40+2),FALSE),0),"")),"")</f>
        <v/>
      </c>
      <c r="AI40" s="103" t="str">
        <f>IF(AG40&lt;&gt;"",AVERAGE(IF(AND($G40="3",AG40&lt;&gt;""),HLOOKUP(AG40,Points_Table_Modified,IF(AO40&gt;=6,8,AO40+2),FALSE),IF(AG40&lt;&gt;"",HLOOKUP(AG40,Points_Table,IF(AO40&gt;=6,8,AO40+2),FALSE),"")),AH40),AH40)</f>
        <v/>
      </c>
      <c r="AJ40" s="102" t="str">
        <f>IF(AND(J40&lt;&gt;"",$G40="6"),J40,"")</f>
        <v/>
      </c>
      <c r="AK40" s="103" t="str">
        <f>IF(AND(J40&lt;&gt;"",$G40="6"),_xlfn.RANK.EQ(J40,$AJ$6:$AJ$89),"")</f>
        <v/>
      </c>
      <c r="AL40" s="103" t="str">
        <f>IF(G40="6",IF(IF(AK40&lt;&gt;"",IF(MAX(COUNTIF($AK$6:$AK$89,$AK$6:$AK$89))&gt;1,"x",""),"")&lt;&gt;"",AK40+1,""),IF(AJ40=0,"",IF(IF(AK40&lt;&gt;"",IF(MAX(COUNTIF($AK$6:$AK$89,$AK$6:$AK$89))&gt;1,"x",""),"")&lt;&gt;"",AK40+1,"")))</f>
        <v/>
      </c>
      <c r="AM40" s="103" t="str">
        <f>IF(AK40&lt;&gt;"",IF($G40="3",IF(J40&lt;&gt;"",IF(AND(AK40&lt;=10,J40&gt;=$AJ$92),HLOOKUP(AK40,Points_Table_Modified,IF(AO40&gt;=6,8,AO40+2),FALSE),0),""),IF(J40&lt;&gt;"",IF(AND(AK40&lt;=10,J40&gt;=$AJ$92),HLOOKUP(AK40,Points_Table,IF(AO40&gt;=6,8,AO40+2),FALSE),0),"")),"")</f>
        <v/>
      </c>
      <c r="AN40" s="136" t="str">
        <f>IF(AL40&lt;&gt;"",AVERAGE(IF(AND($G40="3",AL40&lt;&gt;""),HLOOKUP(AL40,Points_Table_Modified,IF(AO40&gt;=6,8,AO40+2),FALSE),IF(AL40&lt;&gt;"",HLOOKUP(AL40,Points_Table,IF(AO40&gt;=6,8,AO40+2),FALSE),"")),AM40),AM40)</f>
        <v/>
      </c>
      <c r="AO40" s="55">
        <f>VLOOKUP($G40,Entries_D_Event,4,FALSE)</f>
        <v>9</v>
      </c>
      <c r="AP40" s="52" t="str">
        <f>CONCATENATE(AK40,AF40,AA40,V40,Q40,L40)</f>
        <v/>
      </c>
      <c r="AQ40" s="118" t="str">
        <f>IF(AP40&lt;&gt;"",IF(AND($G40="3",J40&lt;&gt;""),10,IF(J40&lt;&gt;"",5,"")),"")</f>
        <v/>
      </c>
      <c r="AR40" s="118">
        <f>_xlfn.NUMBERVALUE(IF(AP40&lt;&gt;"",CONCATENATE(AN40,AI40,AD40,Y40,T40,O40),""))</f>
        <v>0</v>
      </c>
      <c r="AS40" s="56">
        <f>IFERROR(AQ40+AR40,0)</f>
        <v>0</v>
      </c>
      <c r="AT40" s="90"/>
      <c r="AU40" s="54" t="str">
        <f>IF(AND(AT40&lt;&gt;"",$G40="1"),AT40,"")</f>
        <v/>
      </c>
      <c r="AV40" s="52" t="str">
        <f>IF(AND(AT40&lt;&gt;"",$G40="1"),_xlfn.RANK.EQ(AT40,$AU$6:$AU$89),"")</f>
        <v/>
      </c>
      <c r="AW40" s="52" t="str">
        <f>IF(IF(AV40&lt;&gt;"",IF(MAX(COUNTIF($AV$6:$AV$89,$AV$6:$AV$89))&gt;1,"x",""),"")&lt;&gt;"",AV40+1,"")</f>
        <v/>
      </c>
      <c r="AX40" s="52" t="str">
        <f>IF(AV40&lt;&gt;"",IF($G40="3",IF(AT40&lt;&gt;"",IF(AND(AV40&lt;=10,AT40&gt;=$AU$92),HLOOKUP(AV40,Points_Table_Modified,IF(BY40&gt;=6,8,BY40+2),FALSE),0),""),IF(AT40&lt;&gt;"",IF(AND(AV40&lt;=10,AT40&gt;=$AU$92),HLOOKUP(AV40,Points_Table,IF(BY40&gt;=6,8,BY40+2),FALSE),0),"")),"")</f>
        <v/>
      </c>
      <c r="AY40" s="53" t="str">
        <f>IF(AW40&lt;&gt;"",AVERAGE(IF(AND($G40="3",AW40&lt;&gt;""),HLOOKUP(AW40,Points_Table_Modified,IF(BY40&gt;=6,8,BY40+2),FALSE),IF(AW40&lt;&gt;"",HLOOKUP(AW40,Points_Table,IF(BY40&gt;=6,8,BY40+2),FALSE),"")),AX40),AX40)</f>
        <v/>
      </c>
      <c r="AZ40" s="51" t="str">
        <f>IF(AND($G40="2",AT40&lt;&gt;""),AT40,"")</f>
        <v/>
      </c>
      <c r="BA40" s="52" t="str">
        <f>IF(AND(AT40&lt;&gt;"",$G40="2"),_xlfn.RANK.EQ(AT40,$AZ$6:$AZ$89),"")</f>
        <v/>
      </c>
      <c r="BB40" s="52" t="str">
        <f>IF(IF(BA40&lt;&gt;"",IF(MAX(COUNTIF($BA$6:$BA$89,$BA$6:$BA$89))&gt;1,"x",""),"")&lt;&gt;"",BA40+1,"")</f>
        <v/>
      </c>
      <c r="BC40" s="54" t="str">
        <f>IF(BA40&lt;&gt;"",IF($G40="3",IF(AT40&lt;&gt;"",IF(AND(BA40&lt;=10,AT40&gt;=$AZ$92),HLOOKUP(BA40,Points_Table_Modified,IF(BY40&gt;=6,8,BY40+2),FALSE),0),""),IF(AT40&lt;&gt;"",IF(AND(BA40&lt;=10,AT40&gt;=$AZ$92),HLOOKUP(BA40,Points_Table,IF(BY40&gt;=6,8,BY40+2),FALSE),0),"")),"")</f>
        <v/>
      </c>
      <c r="BD40" s="53" t="str">
        <f>IF(BB40&lt;&gt;"",AVERAGE(IF(AND($G40="3",BB40&lt;&gt;""),HLOOKUP(BB40,Points_Table_Modified,IF(BY40&gt;=6,8,BY40+2),FALSE),IF(BB40&lt;&gt;"",HLOOKUP(BB40,Points_Table,IF(BY40&gt;=6,8,BY40+2),FALSE),"")),BC40),BC40)</f>
        <v/>
      </c>
      <c r="BE40" s="51" t="str">
        <f>IF(AND($G40="3",AT40&lt;&gt;""),AT40,"")</f>
        <v/>
      </c>
      <c r="BF40" s="52" t="str">
        <f>IF(AND(AT40&lt;&gt;"",$G40="3"),_xlfn.RANK.EQ(AT40,$BE$6:$BE$89),"")</f>
        <v/>
      </c>
      <c r="BG40" s="52" t="str">
        <f>IF(IF(BF40&lt;&gt;"",IF(MAX(COUNTIF($BF$6:$BF$89,$BF$6:$BF$89))&gt;1,"x",""),"")&lt;&gt;"",BF40+1,"")</f>
        <v/>
      </c>
      <c r="BH40" s="52" t="str">
        <f>IF(BF40&lt;&gt;"",IF($G40="3",IF(AT40&lt;&gt;"",IF(AND(BF40&lt;=20,AT40&gt;=$BE$92),HLOOKUP(BF40,Points_Table_Modified,IF(BY40&gt;=6,8,BY40+2),FALSE),0),""),IF(AT40&lt;&gt;"",IF(AND(BF40&lt;=10,AT40&gt;=$BE$92),HLOOKUP(BF40,Points_Table,IF(BY40&gt;=6,8,BY40+2),FALSE),0),"")),"")</f>
        <v/>
      </c>
      <c r="BI40" s="53" t="str">
        <f>IF(BG40&lt;&gt;"",AVERAGE(IF(AND($G40="3",BG40&lt;&gt;""),HLOOKUP(BG40,Points_Table_Modified,IF(BY40&gt;=6,8,BY40+2),FALSE),IF(BG40&lt;&gt;"",HLOOKUP(BG40,Points_Table,IF(BY40&gt;=6,8,BY40+2),FALSE),"")),BH40),BH40)</f>
        <v/>
      </c>
      <c r="BJ40" s="51" t="str">
        <f>IF(AND($G40="4",AT40&lt;&gt;""),AT40,"")</f>
        <v/>
      </c>
      <c r="BK40" s="52" t="str">
        <f>IF(AND(AT40&lt;&gt;"",G40="4"),_xlfn.RANK.EQ(AT40,$BJ$6:$BJ$89),"")</f>
        <v/>
      </c>
      <c r="BL40" s="52" t="str">
        <f>IF(IF(BK40&lt;&gt;"",IF(MAX(COUNTIF($BK$6:$BK$89,$BK$6:$BK$89))&gt;1,"x",""),"")&lt;&gt;"",BK40+1,"")</f>
        <v/>
      </c>
      <c r="BM40" s="52" t="str">
        <f>IF(BK40&lt;&gt;"",IF($G40="3",IF(AT40&lt;&gt;"",IF(AND(BK40&lt;=10,AT40&gt;=$BJ$92),HLOOKUP(BK40,Points_Table_Modified,IF(BY40&gt;=6,8,BY40+2),FALSE),0),""),IF(AT40&lt;&gt;"",IF(AND(BK40&lt;=10,AT40&gt;=$BJ$92),HLOOKUP(BK40,Points_Table,IF(BY40&gt;=6,8,BY40+2),FALSE),0),"")),"")</f>
        <v/>
      </c>
      <c r="BN40" s="53" t="str">
        <f>IF(BL40&lt;&gt;"",AVERAGE(IF(AND($G40="3",BL40&lt;&gt;""),HLOOKUP(BL40,Points_Table_Modified,IF(BY40&gt;=6,8,BY40+2),FALSE),IF(BL40&lt;&gt;"",HLOOKUP(BL40,Points_Table,IF(BY40&gt;=6,8,BY40+2),FALSE),"")),BM40),BM40)</f>
        <v/>
      </c>
      <c r="BO40" s="51" t="str">
        <f>IF(AND($G40="5",AT40&lt;&gt;""),AT40,"")</f>
        <v/>
      </c>
      <c r="BP40" s="52" t="str">
        <f>IF(AND(AT40&lt;&gt;"",$G40="5"),_xlfn.RANK.EQ(AT40,$BO$6:$BO$89),"")</f>
        <v/>
      </c>
      <c r="BQ40" s="52" t="str">
        <f>IF(IF(BP40&lt;&gt;"",IF(MAX(COUNTIF($BP$6:$BP$89,$BP$6:$BP$89))&gt;1,"x",""),"")&lt;&gt;"",BP40+1,"")</f>
        <v/>
      </c>
      <c r="BR40" s="52" t="str">
        <f>IF(BP40&lt;&gt;"",IF($G40="3",IF(AT40&lt;&gt;"",IF(AND(BP40&lt;=10,AT40&gt;=$BO$92),HLOOKUP(BP40,Points_Table_Modified,IF(BY40&gt;=6,8,BY40+2),FALSE),0),""),IF(AT40&lt;&gt;"",IF(AND(BP40&lt;=10,AT40&gt;=$BO$92),HLOOKUP(BP40,Points_Table,IF(BY40&gt;=6,8,BY40+2),FALSE),0),"")),"")</f>
        <v/>
      </c>
      <c r="BS40" s="53" t="str">
        <f>IF(BQ40&lt;&gt;"",AVERAGE(IF(AND($G40="3",BQ40&lt;&gt;""),HLOOKUP(BQ40,Points_Table_Modified,IF(BY40&gt;=6,8,BY40+2),FALSE),IF(BQ40&lt;&gt;"",HLOOKUP(BQ40,Points_Table,IF(BY40&gt;=6,8,BY40+2),FALSE),"")),BR40),BR40)</f>
        <v/>
      </c>
      <c r="BT40" s="51" t="str">
        <f>IF(AND($G40="6",AT40&lt;&gt;""),AT40,"")</f>
        <v/>
      </c>
      <c r="BU40" s="52" t="str">
        <f>IF(AND(AT40&lt;&gt;"",$G40="6"),_xlfn.RANK.EQ(AT40,$BT$6:$BT$89),"")</f>
        <v/>
      </c>
      <c r="BV40" s="52" t="str">
        <f>IF(IF(BU40&lt;&gt;"",IF(MAX(COUNTIF($BU$6:$BU$89,$BU$6:$BU$89))&gt;1,"x",""),"")&lt;&gt;"",BU40+1,"")</f>
        <v/>
      </c>
      <c r="BW40" s="52" t="str">
        <f>IF(BU40&lt;&gt;"",IF($G40="3",IF(AT40&lt;&gt;"",IF(AND(BU40&lt;=10,AT40&gt;=$BT$92),HLOOKUP(BU40,Points_Table_Modified,IF(BY40&gt;=6,8,BY40+2),FALSE),0),""),IF(AT40&lt;&gt;"",IF(AND(BU40&lt;=10,AT40&gt;=$BT$92),HLOOKUP(BU40,Points_Table,IF(BY40&gt;=6,8,BY40+2),FALSE),0),"")),"")</f>
        <v/>
      </c>
      <c r="BX40" s="53" t="str">
        <f>IF(BV40&lt;&gt;"",AVERAGE(IF(AND($G40="3",BV40&lt;&gt;""),HLOOKUP(BV40,Points_Table_Modified,IF(BY40&gt;=6,8,BY40+2),FALSE),IF(BV40&lt;&gt;"",HLOOKUP(BV40,Points_Table,IF(BY40&gt;=6,8,BY40+2),FALSE),"")),BW40),BW40)</f>
        <v/>
      </c>
      <c r="BY40" s="55">
        <f>VLOOKUP($G40,Entries_D_Event,5,FALSE)</f>
        <v>7</v>
      </c>
      <c r="BZ40" s="52" t="str">
        <f>CONCATENATE(BU40,BP40,BK40,BF40,BA40,AV40)</f>
        <v/>
      </c>
      <c r="CA40" s="118" t="str">
        <f>IF(BZ40&lt;&gt;"",IF(AND($G40="3",AT40&lt;&gt;""),10,IF(AT40&lt;&gt;"",5,"")),"")</f>
        <v/>
      </c>
      <c r="CB40" s="118">
        <f>_xlfn.NUMBERVALUE(IF(BZ40&lt;&gt;"",CONCATENATE(BX40,BS40,BN40,BI40,BD40,AY40),""))</f>
        <v>0</v>
      </c>
      <c r="CC40" s="56">
        <f>IFERROR(CA40+CB40,0)</f>
        <v>0</v>
      </c>
      <c r="CD40" s="90">
        <v>333</v>
      </c>
      <c r="CE40" s="54" t="str">
        <f>IF(AND($G40="1",CD40&lt;&gt;""),CD40,"")</f>
        <v/>
      </c>
      <c r="CF40" s="52" t="str">
        <f>IF(AND(CD40&lt;&gt;"",$G40="1"),_xlfn.RANK.EQ(CD40,$CE$6:$CE$89),"")</f>
        <v/>
      </c>
      <c r="CG40" s="52" t="str">
        <f>IF(IF(CF40&lt;&gt;"",IF(MAX(COUNTIF($CF$6:$CF$89,$CF$6:$CF$89))&gt;1,"x",""),"")&lt;&gt;"",CF40+1,"")</f>
        <v/>
      </c>
      <c r="CH40" s="52" t="str">
        <f>IF(CF40&lt;&gt;"",IF($G40="3",IF(CD40&lt;&gt;"",IF(AND(CF40&lt;=10,CD40&gt;=$CE$92),HLOOKUP(CF40,Points_Table_Modified,IF(DI40&gt;=6,8,DI40+2),FALSE),0),""),IF(CD40&lt;&gt;"",IF(AND(CF40&lt;=10,CD40&gt;=$CE$92),HLOOKUP(CF40,Points_Table,IF(DI40&gt;=6,8,DI40+2),FALSE),0),"")),"")</f>
        <v/>
      </c>
      <c r="CI40" s="53" t="str">
        <f>IF(CG40&lt;&gt;"",AVERAGE(IF(AND($G40="3",CG40&lt;&gt;""),HLOOKUP(CG40,Points_Table_Modified,IF(DI40&gt;=6,8,DI40+2),FALSE),IF(CG40&lt;&gt;"",HLOOKUP(CG40,Points_Table,IF(DI40&gt;=6,8,DI40+2),FALSE),"")),CH40),CH40)</f>
        <v/>
      </c>
      <c r="CJ40" s="51" t="str">
        <f>IF(AND($G40="2",CD40&lt;&gt;""),CD40,"")</f>
        <v/>
      </c>
      <c r="CK40" s="52" t="str">
        <f>IF(AND(CD40&lt;&gt;"",$G40="2"),_xlfn.RANK.EQ(CD40,$CJ$6:$CJ$89),"")</f>
        <v/>
      </c>
      <c r="CL40" s="52" t="str">
        <f>IF(IF(CK40&lt;&gt;"",IF(MAX(COUNTIF($CK$6:$CK$89,$CK$6:$CK$89))&gt;1,"x",""),"")&lt;&gt;"",CK40+1,"")</f>
        <v/>
      </c>
      <c r="CM40" s="54" t="str">
        <f>IF(CK40&lt;&gt;"",IF($G40="3",IF(CD40&lt;&gt;"",IF(AND(CK40&lt;=10,CD40&gt;=$CJ$92),HLOOKUP(CK40,Points_Table_Modified,IF(DI40&gt;=6,8,DI40+2),FALSE),0),""),IF(CD40&lt;&gt;"",IF(AND(CK40&lt;=10,CD40&gt;=$CJ$92),HLOOKUP(CK40,Points_Table,IF(DI40&gt;=6,8,DI40+2),FALSE),0),"")),"")</f>
        <v/>
      </c>
      <c r="CN40" s="53" t="str">
        <f>IF(CL40&lt;&gt;"",AVERAGE(IF(AND($G40="3",CL40&lt;&gt;""),HLOOKUP(CL40,Points_Table_Modified,IF(DI40&gt;=6,8,DI40+2),FALSE),IF(CL40&lt;&gt;"",HLOOKUP(CL40,Points_Table,IF(DI40&gt;=6,8,DI40+2),FALSE),"")),CM40),CM40)</f>
        <v/>
      </c>
      <c r="CO40" s="51" t="str">
        <f>IF(AND($G40="3",CD40&lt;&gt;""),CD40,"")</f>
        <v/>
      </c>
      <c r="CP40" s="52" t="str">
        <f>IF(AND(CD40&lt;&gt;"",$G40="3"),_xlfn.RANK.EQ(CD40,$CO$6:$CO$89),"")</f>
        <v/>
      </c>
      <c r="CQ40" s="52" t="str">
        <f>IF(IF(CP40&lt;&gt;"",IF(MAX(COUNTIF($CP40:$CP$89,$CP$6:$CP$89))&gt;1,"x",""),"")&lt;&gt;"",CP40+1,"")</f>
        <v/>
      </c>
      <c r="CR40" s="52" t="str">
        <f>IF(CP40&lt;&gt;"",IF($G40="3",IF(CD40&lt;&gt;"",IF(AND(CP40&lt;=20,CD40&gt;=$CO$92),HLOOKUP(CP40,Points_Table_Modified,IF(DI40&gt;=6,8,DI40+2),FALSE),0),""),IF(CD40&lt;&gt;"",IF(AND(CP40&lt;=10,CD40&gt;=$CO$92),HLOOKUP(CP40,Points_Table,IF(DI40&gt;=6,8,DI40+2),FALSE),0),"")),"")</f>
        <v/>
      </c>
      <c r="CS40" s="53" t="str">
        <f>IF(CQ40&lt;&gt;"",AVERAGE(IF(AND($G40="3",CQ40&lt;&gt;""),HLOOKUP(CQ40,Points_Table_Modified,IF(DI40&gt;=6,8,DI40+2),FALSE),IF(CQ40&lt;&gt;"",HLOOKUP(CQ40,Points_Table,IF(DI40&gt;=6,8,DI40+2),FALSE),"")),CR40),CR40)</f>
        <v/>
      </c>
      <c r="CT40" s="51" t="str">
        <f>IF(AND($G40="4",CD40&lt;&gt;""),CD40,"")</f>
        <v/>
      </c>
      <c r="CU40" s="52" t="str">
        <f>IF(AND(CD40&lt;&gt;"",G40="4"),_xlfn.RANK.EQ(CD40,$CT$6:$CT$89),"")</f>
        <v/>
      </c>
      <c r="CV40" s="52" t="str">
        <f>IF(IF(CU40&lt;&gt;"",IF(MAX(COUNTIF($CU$6:$CU$89,$CU$6:$CU$89))&gt;1,"x",""),"")&lt;&gt;"",CU40+1,"")</f>
        <v/>
      </c>
      <c r="CW40" s="52" t="str">
        <f>IF(CU40&lt;&gt;"",IF($G40="3",IF(CD40&lt;&gt;"",IF(AND(CU40&lt;=10,CD40&gt;=$CT$92),HLOOKUP(CU40,Points_Table_Modified,IF(DI40&gt;=6,8,DI40+2),FALSE),0),""),IF(CD40&lt;&gt;"",IF(AND(CU40&lt;=10,CD40&gt;=$CT$92),HLOOKUP(CU40,Points_Table,IF(DI40&gt;=6,8,DI40+2),FALSE),0),"")),"")</f>
        <v/>
      </c>
      <c r="CX40" s="53" t="str">
        <f>IF(CV40&lt;&gt;"",AVERAGE(IF(AND($G40="3",CV40&lt;&gt;""),HLOOKUP(CV40,Points_Table_Modified,IF(DI40&gt;=6,8,DI40+2),FALSE),IF(CV40&lt;&gt;"",HLOOKUP(CV40,Points_Table,IF(DI40&gt;=6,8,DI40+2),FALSE),"")),CW40),CW40)</f>
        <v/>
      </c>
      <c r="CY40" s="51" t="str">
        <f>IF(AND($G40="5",CD40&lt;&gt;""),CD40,"")</f>
        <v/>
      </c>
      <c r="CZ40" s="52" t="str">
        <f>IF(AND(CD40&lt;&gt;"",$G40="5"),_xlfn.RANK.EQ(CD40,$CY$6:$CY$89),"")</f>
        <v/>
      </c>
      <c r="DA40" s="52" t="str">
        <f>IF(IF(CZ40&lt;&gt;"",IF(MAX(COUNTIF($CZ$6:$CZ$89,$CZ$6:$CZ$89))&gt;1,"x",""),"")&lt;&gt;"",CZ40+1,"")</f>
        <v/>
      </c>
      <c r="DB40" s="52" t="str">
        <f>IF(CZ40&lt;&gt;"",IF($G40="3",IF(CD40&lt;&gt;"",IF(AND(CZ40&lt;=10,CD40&gt;=$CY$92),HLOOKUP(CZ40,Points_Table_Modified,IF(DI40&gt;=6,8,DI40+2),FALSE),0),""),IF(CD40&lt;&gt;"",IF(AND(CZ40&lt;=10,CD40&gt;=$CY$92),HLOOKUP(CZ40,Points_Table,IF(DI40&gt;=6,8,DI40+2),FALSE),0),"")),"")</f>
        <v/>
      </c>
      <c r="DC40" s="53" t="str">
        <f>IF(DA40&lt;&gt;"",AVERAGE(IF(AND($G40="3",DA40&lt;&gt;""),HLOOKUP(DA40,Points_Table_Modified,IF(DI40&gt;=6,8,DI40+2),FALSE),IF(DA40&lt;&gt;"",HLOOKUP(DA40,Points_Table,IF(DI40&gt;=6,8,DI40+2),FALSE),"")),DB40),DB40)</f>
        <v/>
      </c>
      <c r="DD40" s="51">
        <f>IF(AND($G40="6",CD40&lt;&gt;""),CD40,"")</f>
        <v>333</v>
      </c>
      <c r="DE40" s="52">
        <f>IF(AND(CD40&lt;&gt;"",$G40="6"),_xlfn.RANK.EQ(CD40,$DD$6:$DD$89),"")</f>
        <v>1</v>
      </c>
      <c r="DF40" s="52" t="str">
        <f>IF(IF(DE40&lt;&gt;"",IF(MAX(COUNTIF($DE$6:$DE$89,$DE$6:$DE$89))&gt;1,"x",""),"")&lt;&gt;"",DE40+1,"")</f>
        <v/>
      </c>
      <c r="DG40" s="52">
        <f>IF(DE40&lt;&gt;"",IF($G40="3",IF(CD40&lt;&gt;"",IF(AND(DE40&lt;=10,CD40&gt;=$DD$92),HLOOKUP(DE40,Points_Table_Modified,IF(DI40&gt;=6,8,DI40+2),FALSE),0),""),IF(CD40&lt;&gt;"",IF(AND(DE40&lt;=10,CD40&gt;=$DD$92),HLOOKUP(DE40,Points_Table,IF(DI40&gt;=6,8,DI40+2),FALSE),0),"")),"")</f>
        <v>30</v>
      </c>
      <c r="DH40" s="53">
        <f>IF(DF40&lt;&gt;"",AVERAGE(IF(AND($G40="3",DF40&lt;&gt;""),HLOOKUP(DF40,Points_Table_Modified,IF(DI40&gt;=6,8,DI40+2),FALSE),IF(DF40&lt;&gt;"",HLOOKUP(DF40,Points_Table,IF(DI40&gt;=6,8,DI40+2),FALSE),"")),DG40),DG40)</f>
        <v>30</v>
      </c>
      <c r="DI40" s="55">
        <f>VLOOKUP($G40,Entries_D_Event,6,FALSE)</f>
        <v>10</v>
      </c>
      <c r="DJ40" s="52" t="str">
        <f>CONCATENATE(DE40,CZ40,CU40,CP40,CK40,CF40)</f>
        <v>1</v>
      </c>
      <c r="DK40" s="52">
        <f>IF(DJ40&lt;&gt;"",IF(AND($G40="3",CD40&lt;&gt;""),10,IF(CD40&lt;&gt;"",5,"")),"")</f>
        <v>5</v>
      </c>
      <c r="DL40" s="156">
        <f>_xlfn.NUMBERVALUE(IF(DJ40&lt;&gt;"",CONCATENATE(DH40,DC40,CX40,CS40,CN40,CI40),""))</f>
        <v>30</v>
      </c>
      <c r="DM40" s="56">
        <f>IFERROR(DK40+DL40,0)</f>
        <v>35</v>
      </c>
      <c r="DN40" s="90">
        <v>426</v>
      </c>
      <c r="DO40" s="52" t="str">
        <f>IF(AND($G40="1",DN40&lt;&gt;""),DN40,"")</f>
        <v/>
      </c>
      <c r="DP40" s="52" t="str">
        <f>IF(AND(DN40&lt;&gt;"",$G40="1"),_xlfn.RANK.EQ(DN40,$DO$6:$DO$89),"")</f>
        <v/>
      </c>
      <c r="DQ40" s="52" t="str">
        <f>IF(IF(DP40&lt;&gt;"",IF(MAX(COUNTIF($DP$6:$DP$89,$DP$6:$DP$89))&gt;1,"x",""),"")&lt;&gt;"",DP40+1,"")</f>
        <v/>
      </c>
      <c r="DR40" s="52" t="str">
        <f>IF(DP40&lt;&gt;"",IF($G40="3",IF(DN40&lt;&gt;"",IF(AND(DP40&lt;=10,DN40&gt;=$DO$92),HLOOKUP(DP40,Points_Table_Modified,IF(ES40&gt;=6,8,ES40+2),FALSE),0),""),IF(DN40&lt;&gt;"",IF(AND(DP40&lt;=10,DN40&gt;=$DO$92),HLOOKUP(DP40,Points_Table,IF(ES40&gt;=6,8,ES40+2),FALSE),0),"")),"")</f>
        <v/>
      </c>
      <c r="DS40" s="53" t="str">
        <f>IF(DQ40&lt;&gt;"",AVERAGE(IF(AND($G40="3",DQ40&lt;&gt;""),HLOOKUP(DQ40,Points_Table_Modified,IF(ES40&gt;=6,8,ES40+2),FALSE),IF(DQ40&lt;&gt;"",HLOOKUP(DQ40,Points_Table,IF(ES40&gt;=6,8,ES40+2),FALSE),"")),DR40),DR40)</f>
        <v/>
      </c>
      <c r="DT40" s="51" t="str">
        <f>IF(AND($G40="2",DN40&lt;&gt;""),DN40,"")</f>
        <v/>
      </c>
      <c r="DU40" s="52" t="str">
        <f>IF(AND(DN40&lt;&gt;"",$G40="2"),_xlfn.RANK.EQ(DN40,$DT$6:$DT$89),"")</f>
        <v/>
      </c>
      <c r="DV40" s="52" t="str">
        <f>IF(IF(DU40&lt;&gt;"",IF(MAX(COUNTIF($DU$6:$DU$89,$DU$6:$DU$89))&gt;1,"x",""),"")&lt;&gt;"",DU40+1,"")</f>
        <v/>
      </c>
      <c r="DW40" s="54" t="str">
        <f>IF(DU40&lt;&gt;"",IF($G40="3",IF(DN40&lt;&gt;"",IF(AND(DU40&lt;=10,DN40&gt;=$DT$92),HLOOKUP(DU40,Points_Table_Modified,IF(ES40&gt;=6,8,ES40+2),FALSE),0),""),IF(DN40&lt;&gt;"",IF(AND(DU40&lt;=10,DN40&gt;=$DT$92),HLOOKUP(DU40,Points_Table,IF(ES40&gt;=6,8,ES40+2),FALSE),0),"")),"")</f>
        <v/>
      </c>
      <c r="DX40" s="53" t="str">
        <f>IF(DV40&lt;&gt;"",AVERAGE(IF(AND($G40="3",DV40&lt;&gt;""),HLOOKUP(DV40,Points_Table_Modified,IF(ES40&gt;=6,8,ES40+2),FALSE),IF(DV40&lt;&gt;"",HLOOKUP(DV40,Points_Table,IF(ES40&gt;=6,8,ES40+2),FALSE),"")),DW40),DW40)</f>
        <v/>
      </c>
      <c r="DY40" s="51" t="str">
        <f>IF(AND($G40="3",DN40&lt;&gt;""),DN40,"")</f>
        <v/>
      </c>
      <c r="DZ40" s="52" t="str">
        <f>IF(AND(DN40&lt;&gt;"",$G40="3"),_xlfn.RANK.EQ(DN40,$DY$6:$DY$89),"")</f>
        <v/>
      </c>
      <c r="EA40" s="52" t="str">
        <f>IF(IF(DZ40&lt;&gt;"",IF(MAX(COUNTIF($DZ$6:$DZ$89,$DZ$6:$DZ$89))&gt;1,"x",""),"")&lt;&gt;"",DZ40+1,"")</f>
        <v/>
      </c>
      <c r="EB40" s="52" t="str">
        <f>IF(DZ40&lt;&gt;"",IF($G40="3",IF(DN40&lt;&gt;"",IF(AND(DZ40&lt;=20,DN40&gt;=$DY$92),HLOOKUP(DZ40,Points_Table_Modified,IF(ES40&gt;=6,8,ES40+2),FALSE),0),""),IF(DN40&lt;&gt;"",IF(AND(DZ40&lt;=10,DN40&gt;=$DY$92),HLOOKUP(DZ40,Points_Table,IF(ES40&gt;=6,8,ES40+2),FALSE),0),"")),"")</f>
        <v/>
      </c>
      <c r="EC40" s="53" t="str">
        <f>IF(EA40&lt;&gt;"",AVERAGE(IF(AND($G40="3",EA40&lt;&gt;""),HLOOKUP(EA40,Points_Table_Modified,IF(ES40&gt;=6,8,ES40+2),FALSE),IF(EA40&lt;&gt;"",HLOOKUP(EA40,Points_Table,IF(ES40&gt;=6,8,ES40+2),FALSE),"")),EB40),EB40)</f>
        <v/>
      </c>
      <c r="ED40" s="51" t="str">
        <f>IF(AND($G40="4",DN40&lt;&gt;""),DN40,"")</f>
        <v/>
      </c>
      <c r="EE40" s="52" t="str">
        <f>IF(AND(DN40&lt;&gt;"",G40="4"),_xlfn.RANK.EQ(DN40,$ED$6:$ED$89),"")</f>
        <v/>
      </c>
      <c r="EF40" s="52" t="str">
        <f>IF(IF(EE40&lt;&gt;"",IF(MAX(COUNTIF($EE$6:$EE$89,$EE$6:$EE$89))&gt;1,"x",""),"")&lt;&gt;"",EE40+1,"")</f>
        <v/>
      </c>
      <c r="EG40" s="52" t="str">
        <f>IF(EE40&lt;&gt;"",IF($G40="3",IF(DN40&lt;&gt;"",IF(AND(EE40&lt;=10,DN40&gt;=$ED$92),HLOOKUP(EE40,Points_Table_Modified,IF(ES40&gt;=6,8,ES40+2),FALSE),0),""),IF(DN40&lt;&gt;"",IF(AND(EE40&lt;=10,DN40&gt;=$ED$92),HLOOKUP(EE40,Points_Table,IF(ES40&gt;=6,8,ES40+2),FALSE),0),"")),"")</f>
        <v/>
      </c>
      <c r="EH40" s="53" t="str">
        <f>IF(EF40&lt;&gt;"",AVERAGE(IF(AND($G40="3",EF40&lt;&gt;""),HLOOKUP(EF40,Points_Table_Modified,IF(ES40&gt;=6,8,ES40+2),FALSE),IF(EF40&lt;&gt;"",HLOOKUP(EF40,Points_Table,IF(ES40&gt;=6,8,ES40+2),FALSE),"")),EG40),EG40)</f>
        <v/>
      </c>
      <c r="EI40" s="51" t="str">
        <f>IF(AND($G40="5",DN40&lt;&gt;""),DN40,"")</f>
        <v/>
      </c>
      <c r="EJ40" s="52" t="str">
        <f>IF(AND(DN40&lt;&gt;"",$G40="5"),_xlfn.RANK.EQ(DN40,$EI$6:$EI$89),"")</f>
        <v/>
      </c>
      <c r="EK40" s="52" t="str">
        <f>IF(IF(EJ40&lt;&gt;"",IF(MAX(COUNTIF($EJ$6:$EJ$89,$EJ$6:$EJ$89))&gt;1,"x",""),"")&lt;&gt;"",EJ40+1,"")</f>
        <v/>
      </c>
      <c r="EL40" s="52" t="str">
        <f>IF(EJ40&lt;&gt;"",IF($G40="3",IF(DN40&lt;&gt;"",IF(AND(EJ40&lt;=10,DN40&gt;=$EI$92),HLOOKUP(EJ40,Points_Table_Modified,IF(ES40&gt;=6,8,ES40+2),FALSE),0),""),IF(DN40&lt;&gt;"",IF(AND(EJ40&lt;=10,DN40&gt;=$EI$92),HLOOKUP(EJ40,Points_Table,IF(ES40&gt;=6,8,ES40+2),FALSE),0),"")),"")</f>
        <v/>
      </c>
      <c r="EM40" s="53" t="str">
        <f>IF(EK40&lt;&gt;"",AVERAGE(IF(AND($G40="3",EK40&lt;&gt;""),HLOOKUP(EK40,Points_Table_Modified,IF(ES40&gt;=6,8,ES40+2),FALSE),IF(EK40&lt;&gt;"",HLOOKUP(EK40,Points_Table,IF(ES40&gt;=6,8,ES40+2),FALSE),"")),EL40),EL40)</f>
        <v/>
      </c>
      <c r="EN40" s="51">
        <f>IF(AND($G40="6",DN40&lt;&gt;""),DN40,"")</f>
        <v>426</v>
      </c>
      <c r="EO40" s="52">
        <f>IF(AND(DN40&lt;&gt;"",$G40="6"),_xlfn.RANK.EQ(DN40,$EN$6:$EN$89),"")</f>
        <v>3</v>
      </c>
      <c r="EP40" s="52" t="str">
        <f>IF(IF(EO40&lt;&gt;"",IF(MAX(COUNTIF($EO$6:$EO$89,$EO$6:$EO$89))&gt;1,"x",""),"")&lt;&gt;"",EO40+1,"")</f>
        <v/>
      </c>
      <c r="EQ40" s="52">
        <f>IF(EO40&lt;&gt;"",IF($G40="3",IF(DN40&lt;&gt;"",IF(AND(EO40&lt;=10,DN40&gt;=$EN$92),HLOOKUP(EO40,Points_Table_Modified,IF(ES40&gt;=6,8,ES40+2),FALSE),0),""),IF(DN40&lt;&gt;"",IF(AND(EO40&lt;=10,DN40&gt;=$EN$92),HLOOKUP(EO40,Points_Table,IF(ES40&gt;=6,8,ES40+2),FALSE),0),"")),"")</f>
        <v>20</v>
      </c>
      <c r="ER40" s="53">
        <f>IF(EP40&lt;&gt;"",AVERAGE(IF(AND($G40="3",EP40&lt;&gt;""),HLOOKUP(EP40,Points_Table_Modified,IF(ES40&gt;=6,8,ES40+2),FALSE),IF(EP40&lt;&gt;"",HLOOKUP(EP40,Points_Table,IF(ES40&gt;=6,8,ES40+2),FALSE),"")),EQ40),EQ40)</f>
        <v>20</v>
      </c>
      <c r="ES40" s="57">
        <f>VLOOKUP($G40,Entries_D_Event,7,FALSE)</f>
        <v>7</v>
      </c>
      <c r="ET40" s="52" t="str">
        <f>CONCATENATE(EO40,EJ40,EE40,DZ40,DU40,DP40)</f>
        <v>3</v>
      </c>
      <c r="EU40" s="118">
        <f>IF(ET40&lt;&gt;"",IF(AND($G40="3",DN40&lt;&gt;""),10,IF(DN40&lt;&gt;"",5,"")),"")</f>
        <v>5</v>
      </c>
      <c r="EV40" s="118">
        <f>_xlfn.NUMBERVALUE(IF(ET40&lt;&gt;"",CONCATENATE(ER40,EM40,EH40,EC40,DX40,DS40),""))</f>
        <v>20</v>
      </c>
      <c r="EW40" s="56">
        <f>IFERROR(EU40+EV40,0)</f>
        <v>25</v>
      </c>
      <c r="EX40" s="90"/>
      <c r="EY40" s="52" t="str">
        <f>IF(AND($G40="1",EX40&lt;&gt;""),EX40,"")</f>
        <v/>
      </c>
      <c r="EZ40" s="52" t="str">
        <f>IF(AND(EX40&lt;&gt;"",$G40="1"),_xlfn.RANK.EQ(EX40,$EY$6:$EY$89),"")</f>
        <v/>
      </c>
      <c r="FA40" s="52" t="str">
        <f>IF(IF(EZ40&lt;&gt;"",IF(MAX(COUNTIF($EZ$6:$EZ$89,$EZ$6:$EZ$89))&gt;1,"x",""),"")&lt;&gt;"",EZ40+1,"")</f>
        <v/>
      </c>
      <c r="FB40" s="52" t="str">
        <f>IF(EZ40&lt;&gt;"",IF($G40="3",IF(EX40&lt;&gt;"",IF(AND(EZ40&lt;=10,EX40&gt;=$EY$92),HLOOKUP(EZ40,Points_Table_Modified,IF(GC40&gt;=6,8,GC40+2),FALSE),0),""),IF(EX40&lt;&gt;"",IF(AND(EZ40&lt;=10,EX40&gt;=$EY$92),HLOOKUP(EZ40,Points_Table,IF(GC40&gt;=6,8,GC40+2),FALSE),0),"")),"")</f>
        <v/>
      </c>
      <c r="FC40" s="56" t="str">
        <f>IF(FB40&gt;0,IF(FA40&lt;&gt;"",AVERAGE(IF(AND($G40="3",FA40&lt;&gt;""),HLOOKUP(FA40,Points_Table_Modified,IF(GC40&gt;=6,8,GC40+2),FALSE),IF(FA40&lt;&gt;"",HLOOKUP(FA40,Points_Table,IF(GC40&gt;=6,8,GC40+2),FALSE),"")),FB40),FB40),0)</f>
        <v/>
      </c>
      <c r="FD40" s="51" t="str">
        <f>IF(AND($G40="2",EX40&lt;&gt;""),EX40,"")</f>
        <v/>
      </c>
      <c r="FE40" s="52" t="str">
        <f>IF(AND(EX40&lt;&gt;"",$G40="2"),_xlfn.RANK.EQ(EX40,$FD$6:$FD$89),"")</f>
        <v/>
      </c>
      <c r="FF40" s="52" t="str">
        <f>IF(IF(FE40&lt;&gt;"",IF(MAX(COUNTIF($FE$6:$FE$89,$FE$6:$FE$89))&gt;1,"x",""),"")&lt;&gt;"",FE40+1,"")</f>
        <v/>
      </c>
      <c r="FG40" s="54" t="str">
        <f>IF(FE40&lt;&gt;"",IF($G40="3",IF(EX40&lt;&gt;"",IF(AND(FE40&lt;=10,EX40&gt;=$FD$92),HLOOKUP(FE40,Points_Table_Modified,IF(GC40&gt;=6,8,GC40+2),FALSE),0),""),IF(EX40&lt;&gt;"",IF(AND(FE40&lt;=10,EX40&gt;=$FD$92),HLOOKUP(FE40,Points_Table,IF(GC40&gt;=6,8,GC40+2),FALSE),0),"")),"")</f>
        <v/>
      </c>
      <c r="FH40" s="56" t="str">
        <f>IF(FG40&gt;0,IF(FF40&lt;&gt;"",AVERAGE(IF(AND($G40="3",FF40&lt;&gt;""),HLOOKUP(FF40,Points_Table_Modified,IF(GC40&gt;=6,8,GC40+2),FALSE),IF(FF40&lt;&gt;"",HLOOKUP(FF40,Points_Table,IF(GC40&gt;=6,8,GC40+2),FALSE),"")),FG40),FG40),0)</f>
        <v/>
      </c>
      <c r="FI40" s="51" t="str">
        <f>IF(AND($G40="3",EX40&lt;&gt;""),EX40,"")</f>
        <v/>
      </c>
      <c r="FJ40" s="52" t="str">
        <f>IF(AND(EX40&lt;&gt;"",$G40="3"),_xlfn.RANK.EQ(EX40,$FI$6:$FI$89),"")</f>
        <v/>
      </c>
      <c r="FK40" s="52" t="str">
        <f>IF(IF(FJ40&lt;&gt;"",IF(MAX(COUNTIF($FJ$6:$FJ$89,$FJ$6:$FJ$89))&gt;1,"x",""),"")&lt;&gt;"",FJ40+1,"")</f>
        <v/>
      </c>
      <c r="FL40" s="52" t="str">
        <f>IF(FJ40&lt;&gt;"",IF($G40="3",IF(EX40&lt;&gt;"",IF(AND(FJ40&lt;=20,EX40&gt;=$FI$92),HLOOKUP(FJ40,Points_Table_Modified,IF(GC40&gt;=6,8,GC40+2),FALSE),0),""),IF(EX40&lt;&gt;"",IF(AND(FJ40&lt;=10,EX40&gt;=$FI$92),HLOOKUP(FJ40,Points_Table,IF(GC40&gt;=6,8,GC40+2),FALSE),0),"")),"")</f>
        <v/>
      </c>
      <c r="FM40" s="56" t="str">
        <f>IF(FL40&gt;0,IF(FK40&lt;&gt;"",AVERAGE(IF(AND($G40="3",FK40&lt;&gt;""),HLOOKUP(FK40,Points_Table_Modified,IF(GC40&gt;=6,8,GC40+2),FALSE),IF(FK40&lt;&gt;"",HLOOKUP(FK40,Points_Table,IF(GC40&gt;=6,8,GC40+2),FALSE),"")),FL40),FL40),0)</f>
        <v/>
      </c>
      <c r="FN40" s="51" t="str">
        <f>IF(AND($G40="4",EX40&lt;&gt;""),EX40,"")</f>
        <v/>
      </c>
      <c r="FO40" s="52" t="str">
        <f>IF(AND(EX40&lt;&gt;"",G40="4"),_xlfn.RANK.EQ(EX40,$FN$6:$FN$89),"")</f>
        <v/>
      </c>
      <c r="FP40" s="52" t="str">
        <f>IF(IF(FO40&lt;&gt;"",IF(MAX(COUNTIF($FO$6:$FO$89,$FO$6:$FO$89))&gt;1,"x",""),"")&lt;&gt;"",FO40+1,"")</f>
        <v/>
      </c>
      <c r="FQ40" s="52" t="str">
        <f>IF(FO40&lt;&gt;"",IF($G40="3",IF(EX40&lt;&gt;"",IF(AND(FO40&lt;=10,EX40&gt;=$FN$92),HLOOKUP(FO40,Points_Table_Modified,IF(GC40&gt;=6,8,GC40+2),FALSE),0),""),IF(EX40&lt;&gt;"",IF(AND(FO40&lt;=10,EX40&gt;=$FN$92),HLOOKUP(FO40,Points_Table,IF(GC40&gt;=6,8,GC40+2),FALSE),0),"")),"")</f>
        <v/>
      </c>
      <c r="FR40" s="56" t="str">
        <f>IF(FQ40&gt;0,IF(FP40&lt;&gt;"",AVERAGE(IF(AND($G40="3",FP40&lt;&gt;""),HLOOKUP(FP40,Points_Table_Modified,IF(GC40&gt;=6,8,GC40+2),FALSE),IF(FP40&lt;&gt;"",HLOOKUP(FP40,Points_Table,IF(GC40&gt;=6,8,GC40+2),FALSE),"")),FQ40),FQ40),0)</f>
        <v/>
      </c>
      <c r="FS40" s="51" t="str">
        <f>IF(AND($G40="5",EX40&lt;&gt;""),EX40,"")</f>
        <v/>
      </c>
      <c r="FT40" s="52" t="str">
        <f>IF(AND(EX40&lt;&gt;"",$G40="5"),_xlfn.RANK.EQ(EX40,$FS$6:$FS$89),"")</f>
        <v/>
      </c>
      <c r="FU40" s="52" t="str">
        <f>IF(IF(FT40&lt;&gt;"",IF(MAX(COUNTIF($FT$6:$FT$89,$FT$6:$FT$89))&gt;1,"x",""),"")&lt;&gt;"",FT40+1,"")</f>
        <v/>
      </c>
      <c r="FV40" s="52" t="str">
        <f>IF(FT40&lt;&gt;"",IF($G40="3",IF(EX40&lt;&gt;"",IF(AND(FT40&lt;=10,EX40&gt;=$FS$92),HLOOKUP(FT40,Points_Table_Modified,IF(GC40&gt;=6,8,GC40+2),FALSE),0),""),IF(EX40&lt;&gt;"",IF(AND(FT40&lt;=10,EX40&gt;=$FS$92),HLOOKUP(FT40,Points_Table,IF(GC40&gt;=6,8,GC40+2),FALSE),0),"")),"")</f>
        <v/>
      </c>
      <c r="FW40" s="56" t="str">
        <f>IF(FV40&gt;0,IF(FU40&lt;&gt;"",AVERAGE(IF(AND($G40="3",FU40&lt;&gt;""),HLOOKUP(FU40,Points_Table_Modified,IF(GC40&gt;=6,8,GC40+2),FALSE),IF(FU40&lt;&gt;"",HLOOKUP(FU40,Points_Table,IF(GC40&gt;=6,8,GC40+2),FALSE),"")),FV40),FV40),0)</f>
        <v/>
      </c>
      <c r="FX40" s="51" t="str">
        <f>IF(AND($G40="6",EX40&lt;&gt;""),EX40,"")</f>
        <v/>
      </c>
      <c r="FY40" s="52" t="str">
        <f>IF(AND(EX40&lt;&gt;"",$G40="6"),_xlfn.RANK.EQ(EX40,$FX$6:$FX$89),"")</f>
        <v/>
      </c>
      <c r="FZ40" s="52" t="str">
        <f>IF(IF(FY40&lt;&gt;"",IF(MAX(COUNTIF($FY$6:$FY$89,$FY$6:$FY$89))&gt;1,"x",""),"")&lt;&gt;"",FY40+1,"")</f>
        <v/>
      </c>
      <c r="GA40" s="52" t="str">
        <f>IF(FY40&lt;&gt;"",IF($G40="3",IF(EX40&lt;&gt;"",IF(AND(FY40&lt;=10,EX40&gt;=$FX$92),HLOOKUP(FY40,Points_Table_Modified,IF(GC40&gt;=6,8,GC40+2),FALSE),0),""),IF(EX40&lt;&gt;"",IF(AND(FY40&lt;=10,EX40&gt;=$FX$92),HLOOKUP(FY40,Points_Table,IF(GC40&gt;=6,8,GC40+2),FALSE),0),"")),"")</f>
        <v/>
      </c>
      <c r="GB40" s="56" t="str">
        <f>IF(GA40&gt;0,IF(FZ40&lt;&gt;"",AVERAGE(IF(AND($G40="3",FZ40&lt;&gt;""),HLOOKUP(FZ40,Points_Table_Modified,IF(GC40&gt;=6,8,GC40+2),FALSE),IF(FZ40&lt;&gt;"",HLOOKUP(FZ40,Points_Table,IF(GC40&gt;=6,8,GC40+2),FALSE),"")),GA40),GA40),0)</f>
        <v/>
      </c>
      <c r="GC40" s="57">
        <f>VLOOKUP($G40,Entries_D_Event,8,FALSE)</f>
        <v>0</v>
      </c>
      <c r="GD40" s="52" t="str">
        <f>CONCATENATE(FY40,FT40,FO40,FJ40,FE40,EZ40)</f>
        <v/>
      </c>
      <c r="GE40" s="118" t="str">
        <f>IF(GD40&lt;&gt;"",IF(AND($G40="3",EX40&lt;&gt;""),10,IF(EX40&lt;&gt;"",5,"")),"")</f>
        <v/>
      </c>
      <c r="GF40" s="118">
        <f>_xlfn.NUMBERVALUE(IF(GD40&lt;&gt;"",CONCATENATE(GB40,FW40,FR40,FM40,FH40,FC40),""))</f>
        <v>0</v>
      </c>
      <c r="GG40" s="56">
        <f>IFERROR(GE40+GF40,0)</f>
        <v>0</v>
      </c>
      <c r="GH40" s="90"/>
      <c r="GI40" s="52" t="str">
        <f>IF(AND($G40="1",GH40&lt;&gt;""),GH40,"")</f>
        <v/>
      </c>
      <c r="GJ40" s="52" t="str">
        <f>IF(AND(GH40&lt;&gt;"",$G40="1"),_xlfn.RANK.EQ(GH40,$GI$6:$GI$89),"")</f>
        <v/>
      </c>
      <c r="GK40" s="52" t="str">
        <f>IF(IF(GJ40&lt;&gt;"",IF(MAX(COUNTIF($GJ$6:$GJ$89,$GJ$6:$GJ$89))&gt;1,"x",""),"")&lt;&gt;"",GJ40+1,"")</f>
        <v/>
      </c>
      <c r="GL40" s="52" t="str">
        <f>IF(GJ40&lt;&gt;"",IF($G40="3",IF(GH40&lt;&gt;"",IF(AND(GJ40&lt;=10,GH40&gt;=$GI$92),HLOOKUP(GJ40,Points_Table_Modified,IF(HM40&gt;=6,8,HM40+2),FALSE),0),""),IF(GH40&lt;&gt;"",IF(AND(GJ40&lt;=10,GH40&gt;=$GI$92),HLOOKUP(GJ40,Points_Table,IF(HM40&gt;=6,8,HM40+2),FALSE),0),"")),"")</f>
        <v/>
      </c>
      <c r="GM40" s="53" t="str">
        <f>IF(GK40&lt;&gt;"",AVERAGE(IF(AND($G40="3",GK40&lt;&gt;""),HLOOKUP(GK40,Points_Table_Modified,IF(HM40&gt;=6,8,HM40+2),FALSE),IF(GK40&lt;&gt;"",HLOOKUP(GK40,Points_Table,IF(HM40&gt;=6,8,HM40+2),FALSE),"")),GL40),GL40)</f>
        <v/>
      </c>
      <c r="GN40" s="51" t="str">
        <f>IF(AND($G40="2",GH40&lt;&gt;""),GH40,"")</f>
        <v/>
      </c>
      <c r="GO40" s="52" t="str">
        <f>IF(AND(GH40&lt;&gt;"",$G40="2"),_xlfn.RANK.EQ(GH40,$GN$6:$GN$89),"")</f>
        <v/>
      </c>
      <c r="GP40" s="52" t="str">
        <f>IF(IF(GO40&lt;&gt;"",IF(MAX(COUNTIF($GO$6:$GO$89,$GO$6:$GO$89))&gt;1,"x",""),"")&lt;&gt;"",GO40+1,"")</f>
        <v/>
      </c>
      <c r="GQ40" s="54" t="str">
        <f>IF(GO40&lt;&gt;"",IF($G40="3",IF(GH40&lt;&gt;"",IF(AND(GO40&lt;=10,GH40&gt;=$GN$92),HLOOKUP(GO40,Points_Table_Modified,IF(HM40&gt;=6,8,HM40+2),FALSE),0),""),IF(GH40&lt;&gt;"",IF(AND(GO40&lt;=10,GH40&gt;=$GN$92),HLOOKUP(GO40,Points_Table,IF(HM40&gt;=6,8,HM40+2),FALSE),0),"")),"")</f>
        <v/>
      </c>
      <c r="GR40" s="53" t="str">
        <f>IF(GP40&lt;&gt;"",AVERAGE(IF(AND($G40="3",GP40&lt;&gt;""),HLOOKUP(GP40,Points_Table_Modified,IF(HM40&gt;=6,8,HM40+2),FALSE),IF(GP40&lt;&gt;"",HLOOKUP(GP40,Points_Table,IF(HM40&gt;=6,8,HM40+2),FALSE),"")),GQ40),GQ40)</f>
        <v/>
      </c>
      <c r="GS40" s="51" t="str">
        <f>IF(AND($G40="3",GH40&lt;&gt;""),GH40,"")</f>
        <v/>
      </c>
      <c r="GT40" s="52" t="str">
        <f>IF(AND(GH40&lt;&gt;"",$G40="3"),_xlfn.RANK.EQ(GH40,$GS$6:$GS$89),"")</f>
        <v/>
      </c>
      <c r="GU40" s="52" t="str">
        <f>IF(IF(GT40&lt;&gt;"",IF(MAX(COUNTIF($GT$6:$GT$89,$GT$6:$GT$89))&gt;1,"x",""),"")&lt;&gt;"",GT40+1,"")</f>
        <v/>
      </c>
      <c r="GV40" s="52" t="str">
        <f>IF(GT40&lt;&gt;"",IF($G40="3",IF(GH40&lt;&gt;"",IF(AND(GT40&lt;=20,GH40&gt;=$GS$92),HLOOKUP(GT40,Points_Table_Modified,IF(HM40&gt;=6,8,HM40+2),FALSE),0),""),IF(GH40&lt;&gt;"",IF(AND(GT40&lt;=10,GH40&gt;=$GS$92),HLOOKUP(GT40,Points_Table,IF(HM40&gt;=6,8,HM40+2),FALSE),0),"")),"")</f>
        <v/>
      </c>
      <c r="GW40" s="53" t="str">
        <f>IF(GU40&lt;&gt;"",AVERAGE(IF(AND($G40="3",GU40&lt;&gt;""),HLOOKUP(GU40,Points_Table_Modified,IF(HM40&gt;=6,8,HM40+2),FALSE),IF(GU40&lt;&gt;"",HLOOKUP(GU40,Points_Table,IF(HM40&gt;=6,8,HM40+2),FALSE),"")),GV40),GV40)</f>
        <v/>
      </c>
      <c r="GX40" s="51" t="str">
        <f>IF(AND($G40="4",GH40&lt;&gt;""),GH40,"")</f>
        <v/>
      </c>
      <c r="GY40" s="52" t="str">
        <f>IF(AND($GH40&lt;&gt;"",G40="4"),_xlfn.RANK.EQ(GH40,$GX$6:$GX$89),"")</f>
        <v/>
      </c>
      <c r="GZ40" s="52" t="str">
        <f>IF(IF(GY40&lt;&gt;"",IF(MAX(COUNTIF($GY$6:$GY$89,$GY$6:$GY$89))&gt;1,"x",""),"")&lt;&gt;"",GY40+1,"")</f>
        <v/>
      </c>
      <c r="HA40" s="52" t="str">
        <f>IF(GY40&lt;&gt;"",IF($G40="3",IF(GH40&lt;&gt;"",IF(AND(GY40&lt;=10,GH40&gt;=$GX$92),HLOOKUP(GY40,Points_Table_Modified,IF(HM40&gt;=6,8,HM40+2),FALSE),0),""),IF(GH40&lt;&gt;"",IF(AND(GY40&lt;=10,GH40&gt;=$GX$92),HLOOKUP(GY40,Points_Table,IF(HM40&gt;=6,8,HM40+2),FALSE),0),"")),"")</f>
        <v/>
      </c>
      <c r="HB40" s="53" t="str">
        <f>IF(GZ40&lt;&gt;"",AVERAGE(IF(AND($G40="3",GZ40&lt;&gt;""),HLOOKUP(GZ40,Points_Table_Modified,IF(HM40&gt;=6,8,HM40+2),FALSE),IF(GZ40&lt;&gt;"",HLOOKUP(GZ40,Points_Table,IF(HM40&gt;=6,8,HM40+2),FALSE),"")),HA40),HA40)</f>
        <v/>
      </c>
      <c r="HC40" s="51" t="str">
        <f>IF(AND($G40="5",GH40&lt;&gt;""),GH40,"")</f>
        <v/>
      </c>
      <c r="HD40" s="52" t="str">
        <f>IF(AND(GH40&lt;&gt;"",$G40="5"),_xlfn.RANK.EQ(GH40,$HC$6:$HC$89),"")</f>
        <v/>
      </c>
      <c r="HE40" s="52" t="str">
        <f>IF(IF(HD40&lt;&gt;"",IF(MAX(COUNTIF($HD$6:$HD$89,$HD$6:$HD$89))&gt;1,"x",""),"")&lt;&gt;"",HD40+1,"")</f>
        <v/>
      </c>
      <c r="HF40" s="52" t="str">
        <f>IF(HD40&lt;&gt;"",IF($G40="3",IF(GH40&lt;&gt;"",IF(AND(HD40&lt;=10,GH40&gt;=$HC$92),HLOOKUP(HD40,Points_Table_Modified,IF(HM40&gt;=6,8,HM40+2),FALSE),0),""),IF(GH40&lt;&gt;"",IF(AND(HD40&lt;=10,GH40&gt;=$HC$92),HLOOKUP(HD40,Points_Table,IF(HM40&gt;=6,8,HM40+2),FALSE),0),"")),"")</f>
        <v/>
      </c>
      <c r="HG40" s="53" t="str">
        <f>IF(HE40&lt;&gt;"",AVERAGE(IF(AND($G40="3",HE40&lt;&gt;""),HLOOKUP(HE40,Points_Table_Modified,IF(HM40&gt;=6,8,HM40+2),FALSE),IF(HE40&lt;&gt;"",HLOOKUP(HE40,Points_Table,IF(HM40&gt;=6,8,HM40+2),FALSE),"")),HF40),HF40)</f>
        <v/>
      </c>
      <c r="HH40" s="51" t="str">
        <f>IF(AND($G40="6",GH40&lt;&gt;""),GH40,"")</f>
        <v/>
      </c>
      <c r="HI40" s="52" t="str">
        <f>IF(AND(GH40&lt;&gt;"",$G40="6"),_xlfn.RANK.EQ(GH40,$HH$6:$HH$89),"")</f>
        <v/>
      </c>
      <c r="HJ40" s="52" t="str">
        <f>IF(IF(HI40&lt;&gt;"",IF(MAX(COUNTIF($HI$6:$HI$89,$HI$6:$HI$89))&gt;1,"x",""),"")&lt;&gt;"",HI40+1,"")</f>
        <v/>
      </c>
      <c r="HK40" s="52" t="str">
        <f>IF(HI40&lt;&gt;"",IF($G40="3",IF(GH40&lt;&gt;"",IF(AND(HI40&lt;=10,GH40&gt;=$HH$92),HLOOKUP(HI40,Points_Table_Modified,IF(HM40&gt;=6,8,HM40+2),FALSE),0),""),IF(GH40&lt;&gt;"",IF(AND(HI40&lt;=10,GH40&gt;=$HH$92),HLOOKUP(HI40,Points_Table,IF(HM40&gt;=6,8,HM40+2),FALSE),0),"")),"")</f>
        <v/>
      </c>
      <c r="HL40" s="53" t="str">
        <f>IF(HJ40&lt;&gt;"",AVERAGE(IF(AND($G40="3",HJ40&lt;&gt;""),HLOOKUP(HJ40,Points_Table_Modified,IF(HM40&gt;=6,8,HM40+2),FALSE),IF(HJ40&lt;&gt;"",HLOOKUP(HJ40,Points_Table,IF(HM40&gt;=6,8,HM40+2),FALSE),"")),HK40),HK40)</f>
        <v/>
      </c>
      <c r="HM40" s="57">
        <f>VLOOKUP($G40,Entries_D_Event,9,FALSE)</f>
        <v>0</v>
      </c>
      <c r="HN40" s="52" t="str">
        <f>CONCATENATE(HI40,HD40,GY40,GT40,GO40,GJ40)</f>
        <v/>
      </c>
      <c r="HO40" s="118" t="str">
        <f>IF(HN40&lt;&gt;"",IF(AND($G40="3",GH40&lt;&gt;""),10,IF(GH40&lt;&gt;"",5,"")),"")</f>
        <v/>
      </c>
      <c r="HP40" s="118">
        <f>_xlfn.NUMBERVALUE(IF(HN40&lt;&gt;"",CONCATENATE(HL40,HG40,HB40,GW40,GR40,GM40),""))</f>
        <v>0</v>
      </c>
      <c r="HQ40" s="56">
        <f>IFERROR(HO40+HP40,0)</f>
        <v>0</v>
      </c>
      <c r="HR40" s="90"/>
      <c r="HS40" s="52" t="str">
        <f>IF(AND($G40="1",HR40&lt;&gt;""),HR40,"")</f>
        <v/>
      </c>
      <c r="HT40" s="52" t="str">
        <f>IF(AND(HR40&lt;&gt;"",$G40="1"),_xlfn.RANK.EQ(HR40,$HS$6:$HS$89),"")</f>
        <v/>
      </c>
      <c r="HU40" s="52" t="str">
        <f>IF(IF(HT40&lt;&gt;"",IF(MAX(COUNTIF($HT$6:$HT$89,$HT$6:$HT$89))&gt;1,"x",""),"")&lt;&gt;"",HT40+1,"")</f>
        <v/>
      </c>
      <c r="HV40" s="52" t="str">
        <f>IF(HT40&lt;&gt;"",IF($G40="3",IF(HR40&lt;&gt;"",IF(AND(HT40&lt;=10,HR40&gt;=$HS$92),HLOOKUP(HT40,Points_Table_Modified,IF(IW40&gt;=6,8,IW40+2),FALSE),0),""),IF(HR40&lt;&gt;"",IF(AND(HT40&lt;=10,HR40&gt;=$HS$92),HLOOKUP(HT40,Points_Table,IF(IW40&gt;=6,8,IW40+2),FALSE),0),"")),"")</f>
        <v/>
      </c>
      <c r="HW40" s="53" t="str">
        <f>IF(HU40&lt;&gt;"",AVERAGE(IF(AND($G40="3",HU40&lt;&gt;""),HLOOKUP(HU40,Points_Table_Modified,IF(IW40&gt;=6,8,IW40+2),FALSE),IF(HU40&lt;&gt;"",HLOOKUP(HU40,Points_Table,IF(IW40&gt;=6,8,IW40+2),FALSE),"")),HV40),HV40)</f>
        <v/>
      </c>
      <c r="HX40" s="51" t="str">
        <f>IF(AND($G40="2",HR40&lt;&gt;""),HR40,"")</f>
        <v/>
      </c>
      <c r="HY40" s="52" t="str">
        <f>IF(AND(HR40&lt;&gt;"",$G40="2"),_xlfn.RANK.EQ(HR40,$HX$6:$HX$89),"")</f>
        <v/>
      </c>
      <c r="HZ40" s="52" t="str">
        <f>IF(IF(HY40&lt;&gt;"",IF(MAX(COUNTIF($HY$6:$HY$89,$HY$6:$HY$89))&gt;1,"x",""),"")&lt;&gt;"",HY40+1,"")</f>
        <v/>
      </c>
      <c r="IA40" s="54" t="str">
        <f>IF(HY40&lt;&gt;"",IF($G40="3",IF(HR40&lt;&gt;"",IF(AND(HY40&lt;=10,HR40&gt;=$HX$92),HLOOKUP(HY40,Points_Table_Modified,IF(IW40&gt;=6,8,IW40+2),FALSE),0),""),IF(HR40&lt;&gt;"",IF(AND(HY40&lt;=10,HR40&gt;=$HX$92),HLOOKUP(HY40,Points_Table,IF(IW40&gt;=6,8,IW40+2),FALSE),0),"")),"")</f>
        <v/>
      </c>
      <c r="IB40" s="53" t="str">
        <f>IF(HZ40&lt;&gt;"",AVERAGE(IF(AND($G40="3",HZ40&lt;&gt;""),HLOOKUP(HZ40,Points_Table_Modified,IF(IW40&gt;=6,8,IW40+2),FALSE),IF(HZ40&lt;&gt;"",HLOOKUP(HZ40,Points_Table,IF(IW40&gt;=6,8,IW40+2),FALSE),"")),IA40),IA40)</f>
        <v/>
      </c>
      <c r="IC40" s="51" t="str">
        <f>IF(AND($G40="3",HR40&lt;&gt;""),HR40,"")</f>
        <v/>
      </c>
      <c r="ID40" s="52" t="str">
        <f>IF(AND(HR40&lt;&gt;"",$G40="3"),_xlfn.RANK.EQ(HR40,$IC$6:$IC$89),"")</f>
        <v/>
      </c>
      <c r="IE40" s="52" t="str">
        <f>IF(IF(ID40&lt;&gt;"",IF(MAX(COUNTIF($ID$6:$ID$89,$ID$6:$ID$89))&gt;1,"x",""),"")&lt;&gt;"",ID40+1,"")</f>
        <v/>
      </c>
      <c r="IF40" s="52" t="str">
        <f>IF(ID40&lt;&gt;"",IF($G40="3",IF(HR40&lt;&gt;"",IF(AND(ID40&lt;=20,HR40&gt;=$IC$92),HLOOKUP(ID40,Points_Table_Modified,IF(IW40&gt;=6,8,IW40+2),FALSE),0),""),IF(HR40&lt;&gt;"",IF(AND(ID40&lt;=10,HR40&gt;=$IC$92),HLOOKUP(ID40,Points_Table,IF(IW40&gt;=6,8,IW40+2),FALSE),0),"")),"")</f>
        <v/>
      </c>
      <c r="IG40" s="53" t="str">
        <f>IF(IE40&lt;&gt;"",AVERAGE(IF(AND($G40="3",IE40&lt;&gt;""),HLOOKUP(IE40,Points_Table_Modified,IF(IW40&gt;=6,8,IW40+2),FALSE),IF(IE40&lt;&gt;"",HLOOKUP(IE40,Points_Table,IF(IW40&gt;=6,8,IW40+2),FALSE),"")),IF40),IF40)</f>
        <v/>
      </c>
      <c r="IH40" s="51" t="str">
        <f>IF(AND($G40="4",HR40&lt;&gt;""),HR40,"")</f>
        <v/>
      </c>
      <c r="II40" s="52" t="str">
        <f>IF(AND(HR40&lt;&gt;"",G40="4"),_xlfn.RANK.EQ(HR40,$IH$6:$IH$89),"")</f>
        <v/>
      </c>
      <c r="IJ40" s="52" t="str">
        <f>IF(IF(II40&lt;&gt;"",IF(MAX(COUNTIF($II$6:$II$89,$II$6:$II$89))&gt;1,"x",""),"")&lt;&gt;"",II40+1,"")</f>
        <v/>
      </c>
      <c r="IK40" s="52" t="str">
        <f>IF(II40&lt;&gt;"",IF($G40="3",IF(HR40&lt;&gt;"",IF(AND(II40&lt;=10,HR40&gt;=$IH$92),HLOOKUP(II40,Points_Table_Modified,IF(IW40&gt;=6,8,IW40+2),FALSE),0),""),IF(HR40&lt;&gt;"",IF(AND(II40&lt;=10,HR40&gt;=$IH$92),HLOOKUP(II40,Points_Table,IF(IW40&gt;=6,8,IW40+2),FALSE),0),"")),"")</f>
        <v/>
      </c>
      <c r="IL40" s="53" t="str">
        <f>IF(IJ40&lt;&gt;"",AVERAGE(IF(AND($G40="3",IJ40&lt;&gt;""),HLOOKUP(IJ40,Points_Table_Modified,IF(IW40&gt;=6,8,IW40+2),FALSE),IF(IJ40&lt;&gt;"",HLOOKUP(IJ40,Points_Table,IF(IW40&gt;=6,8,IW40+2),FALSE),"")),IK40),IK40)</f>
        <v/>
      </c>
      <c r="IM40" s="51" t="str">
        <f>IF(AND($G40="5",HR40&lt;&gt;""),HR40,"")</f>
        <v/>
      </c>
      <c r="IN40" s="52" t="str">
        <f>IF(AND(HR40&lt;&gt;"",$G40="5"),_xlfn.RANK.EQ(HR40,$IM$6:$IM$89),"")</f>
        <v/>
      </c>
      <c r="IO40" s="52" t="str">
        <f>IF(IF(IN40&lt;&gt;"",IF(MAX(COUNTIF($IN$6:$IN$89,$IN$6:$IN$89))&gt;1,"x",""),"")&lt;&gt;"",IN40+1,"")</f>
        <v/>
      </c>
      <c r="IP40" s="52" t="str">
        <f>IF(IN40&lt;&gt;"",IF($G40="3",IF(HR40&lt;&gt;"",IF(AND(IN40&lt;=10,HR40&gt;=$IM$92),HLOOKUP(IN40,Points_Table_Modified,IF(IW40&gt;=6,8,IW40+2),FALSE),0),""),IF(HR40&lt;&gt;"",IF(AND(IN40&lt;=10,HR40&gt;=$IM$92),HLOOKUP(IN40,Points_Table,IF(IW40&gt;=6,8,IW40+2),FALSE),0),"")),"")</f>
        <v/>
      </c>
      <c r="IQ40" s="53" t="str">
        <f>IF(IO40&lt;&gt;"",AVERAGE(IF(AND($G40="3",IO40&lt;&gt;""),HLOOKUP(IO40,Points_Table_Modified,IF(IW40&gt;=6,8,IW40+2),FALSE),IF(IO40&lt;&gt;"",HLOOKUP(IO40,Points_Table,IF(IW40&gt;=6,8,IW40+2),FALSE),"")),IP40),IP40)</f>
        <v/>
      </c>
      <c r="IR40" s="51" t="str">
        <f>IF(AND($G40="6",HR40&lt;&gt;""),HR40,"")</f>
        <v/>
      </c>
      <c r="IS40" s="52" t="str">
        <f>IF(AND(HR40&lt;&gt;"",$G40="6"),_xlfn.RANK.EQ(HR40,$IR$6:$IR$89),"")</f>
        <v/>
      </c>
      <c r="IT40" s="52" t="str">
        <f>IF(IF(IS40&lt;&gt;"",IF(MAX(COUNTIF($IS$6:$IS$89,$IS$6:$IS$89))&gt;1,"x",""),"")&lt;&gt;"",IS40+1,"")</f>
        <v/>
      </c>
      <c r="IU40" s="52" t="str">
        <f>IF(IS40&lt;&gt;"",IF($G40="3",IF(HR40&lt;&gt;"",IF(AND(IS40&lt;=10,HR40&gt;=$IR$92),HLOOKUP(IS40,Points_Table_Modified,IF(IW40&gt;=6,8,IW40+2),FALSE),0),""),IF(HR40&lt;&gt;"",IF(AND(IS40&lt;=10,HR40&gt;=$IR$92),HLOOKUP(IS40,Points_Table,IF(IW40&gt;=6,8,IW40+2),FALSE),0),"")),"")</f>
        <v/>
      </c>
      <c r="IV40" s="53" t="str">
        <f>IF(IT40&lt;&gt;"",AVERAGE(IF(AND($G40="3",IT40&lt;&gt;""),HLOOKUP(IT40,Points_Table_Modified,IF(IW40&gt;=6,8,IW40+2),FALSE),IF(IT40&lt;&gt;"",HLOOKUP(IT40,Points_Table,IF(IW40&gt;=6,8,IW40+2),FALSE),"")),IU40),IU40)</f>
        <v/>
      </c>
      <c r="IW40" s="57">
        <f>VLOOKUP($G40,Entries_D_Event,10,FALSE)</f>
        <v>0</v>
      </c>
      <c r="IX40" s="52" t="str">
        <f>CONCATENATE(IS40,IN40,II40,ID40,HY40,HT40)</f>
        <v/>
      </c>
      <c r="IY40" s="118" t="str">
        <f>IF(IX40&lt;&gt;"",IF(AND($G40="3",HR40&lt;&gt;""),10,IF(HR40&lt;&gt;"",5,"")),"")</f>
        <v/>
      </c>
      <c r="IZ40" s="118">
        <f>_xlfn.NUMBERVALUE(IF(IX40&lt;&gt;"",CONCATENATE(IV40,IQ40,IL40,IG40,IB40,HW40),""))</f>
        <v>0</v>
      </c>
      <c r="JA40" s="56">
        <f>IFERROR(IY40+IZ40,0)</f>
        <v>0</v>
      </c>
      <c r="JB40" s="90"/>
      <c r="JC40" s="52" t="str">
        <f>IF(AND($G40="1",JB40&lt;&gt;""),JB40,"")</f>
        <v/>
      </c>
      <c r="JD40" s="52" t="str">
        <f>IF(AND(JB40&lt;&gt;"",$G40="1"),_xlfn.RANK.EQ(JB40,$JC$6:$JC$89),"")</f>
        <v/>
      </c>
      <c r="JE40" s="52" t="str">
        <f>IF(IF(JD40&lt;&gt;"",IF(MAX(COUNTIF($JD$6:$JD$89,$JD$6:$JD$89))&gt;1,"x",""),"")&lt;&gt;"",JD40+1,"")</f>
        <v/>
      </c>
      <c r="JF40" s="52" t="str">
        <f>IF(JD40&lt;&gt;"",IF($G40="3",IF(JB40&lt;&gt;"",IF(AND(JD40&lt;=10,JB40&gt;=$JC$92),HLOOKUP(JD40,Points_Table_Modified,IF(KG40&gt;=6,8,KG40+2),FALSE),0),""),IF(JB40&lt;&gt;"",IF(AND(JD40&lt;=10,JB40&gt;=$JC$92),HLOOKUP(JD40,Points_Table,IF(KG40&gt;=6,8,KG40+2),FALSE),0),"")),"")</f>
        <v/>
      </c>
      <c r="JG40" s="53" t="str">
        <f>IF(JE40&lt;&gt;"",AVERAGE(IF(AND($G40="3",JE40&lt;&gt;""),HLOOKUP(JE40,Points_Table_Modified,IF(KG40&gt;=6,8,KG40+2),FALSE),IF(JE40&lt;&gt;"",HLOOKUP(JE40,Points_Table,IF(KG40&gt;=6,8,KG40+2),FALSE),"")),JF40),JF40)</f>
        <v/>
      </c>
      <c r="JH40" s="51" t="str">
        <f>IF(AND($G40="2",JB40&lt;&gt;""),JB40,"")</f>
        <v/>
      </c>
      <c r="JI40" s="52" t="str">
        <f>IF(AND(JB40&lt;&gt;"",$G40="2"),_xlfn.RANK.EQ(JB40,$JH$6:$JH$89),"")</f>
        <v/>
      </c>
      <c r="JJ40" s="52" t="str">
        <f>IF(IF(JI40&lt;&gt;"",IF(MAX(COUNTIF($JI$6:$JI$89,$JI$6:$JI$89))&gt;1,"x",""),"")&lt;&gt;"",JI40+1,"")</f>
        <v/>
      </c>
      <c r="JK40" s="54" t="str">
        <f>IF(JI40&lt;&gt;"",IF($G40="3",IF(JB40&lt;&gt;"",IF(AND(JI40&lt;=10,JB40&gt;=$JH$92),HLOOKUP(JI40,Points_Table_Modified,IF(KG40&gt;=6,8,KG40+2),FALSE),0),""),IF(JB40&lt;&gt;"",IF(AND(JI40&lt;=10,JB40&gt;=$JH$92),HLOOKUP(JI40,Points_Table,IF(KG40&gt;=6,8,KG40+2),FALSE),0),"")),"")</f>
        <v/>
      </c>
      <c r="JL40" s="53" t="str">
        <f>IF(JJ40&lt;&gt;"",AVERAGE(IF(AND($G40="3",JJ40&lt;&gt;""),HLOOKUP(JJ40,Points_Table_Modified,IF(KG40&gt;=6,8,KG40+2),FALSE),IF(JJ40&lt;&gt;"",HLOOKUP(JJ40,Points_Table,IF(KG40&gt;=6,8,KG40+2),FALSE),"")),JK40),JK40)</f>
        <v/>
      </c>
      <c r="JM40" s="51" t="str">
        <f>IF(AND($G40="3",JB40&lt;&gt;""),JB40,"")</f>
        <v/>
      </c>
      <c r="JN40" s="52" t="str">
        <f>IF(AND(JB40&lt;&gt;"",$G40="3"),_xlfn.RANK.EQ(JB40,$JM$6:$JM$89),"")</f>
        <v/>
      </c>
      <c r="JO40" s="52" t="str">
        <f>IF(IF(JN40&lt;&gt;"",IF(MAX(COUNTIF($JN$6:$JN$89,$JN$6:$JN$89))&gt;1,"x",""),"")&lt;&gt;"",JN40+1,"")</f>
        <v/>
      </c>
      <c r="JP40" s="52" t="str">
        <f>IF(JN40&lt;&gt;"",IF($G40="3",IF(JB40&lt;&gt;"",IF(AND(JN40&lt;=20,JB40&gt;=$JM$92),HLOOKUP(JN40,Points_Table_Modified,IF(KG40&gt;=6,8,KG40+2),FALSE),0),""),IF(JB40&lt;&gt;"",IF(AND(JN40&lt;=10,JB40&gt;=$JM$92),HLOOKUP(JN40,Points_Table,IF(KG40&gt;=6,8,KG40+2),FALSE),0),"")),"")</f>
        <v/>
      </c>
      <c r="JQ40" s="53" t="str">
        <f>IF(JO40&lt;&gt;"",AVERAGE(IF(AND($G40="3",JO40&lt;&gt;""),HLOOKUP(JO40,Points_Table_Modified,IF(KG40&gt;=6,8,KG40+2),FALSE),IF(JO40&lt;&gt;"",HLOOKUP(JO40,Points_Table,IF(KG40&gt;=6,8,KG40+2),FALSE),"")),JP40),JP40)</f>
        <v/>
      </c>
      <c r="JR40" s="51" t="str">
        <f>IF(AND($G40="4",JB40&lt;&gt;""),JB40,"")</f>
        <v/>
      </c>
      <c r="JS40" s="52" t="str">
        <f>IF(AND(JB40&lt;&gt;"",G40="4"),_xlfn.RANK.EQ(JB40,$JR$6:$JR$89),"")</f>
        <v/>
      </c>
      <c r="JT40" s="52" t="str">
        <f>IF(IF(JS40&lt;&gt;"",IF(MAX(COUNTIF($JS$6:$JS$89,$JS$6:$JS$89))&gt;1,"x",""),"")&lt;&gt;"",JS40+1,"")</f>
        <v/>
      </c>
      <c r="JU40" s="52" t="str">
        <f>IF(JS40&lt;&gt;"",IF($G40="3",IF(JB40&lt;&gt;"",IF(AND(JS40&lt;=10,JB40&gt;=$JR$92),HLOOKUP(JS40,Points_Table_Modified,IF(KG40&gt;=6,8,KG40+2),FALSE),0),""),IF(JB40&lt;&gt;"",IF(AND(JS40&lt;=10,JB40&gt;=$JR$92),HLOOKUP(JS40,Points_Table,IF(KG40&gt;=6,8,KG40+2),FALSE),0),"")),"")</f>
        <v/>
      </c>
      <c r="JV40" s="53" t="str">
        <f>IF(JT40&lt;&gt;"",AVERAGE(IF(AND($G40="3",JT40&lt;&gt;""),HLOOKUP(JT40,Points_Table_Modified,IF(KG40&gt;=6,8,KG40+2),FALSE),IF(JT40&lt;&gt;"",HLOOKUP(JT40,Points_Table,IF(KG40&gt;=6,8,KG40+2),FALSE),"")),JU40),JU40)</f>
        <v/>
      </c>
      <c r="JW40" s="51" t="str">
        <f>IF(AND($G40="5",JB40&lt;&gt;""),JB40,"")</f>
        <v/>
      </c>
      <c r="JX40" s="52" t="str">
        <f>IF(AND(JB40&lt;&gt;"",$G40="5"),_xlfn.RANK.EQ(JB40,$JW$6:$JW$89),"")</f>
        <v/>
      </c>
      <c r="JY40" s="52" t="str">
        <f>IF(IF(JX40&lt;&gt;"",IF(MAX(COUNTIF($JX$6:$JX$89,$JX$6:$JX$89))&gt;1,"x",""),"")&lt;&gt;"",JX40+1,"")</f>
        <v/>
      </c>
      <c r="JZ40" s="52" t="str">
        <f>IF(JX40&lt;&gt;"",IF($G40="3",IF(JB40&lt;&gt;"",IF(AND(JX40&lt;=10,JB40&gt;=$JW$92),HLOOKUP(JX40,Points_Table_Modified,IF(KG40&gt;=6,8,KG40+2),FALSE),0),""),IF(JB40&lt;&gt;"",IF(AND(JX40&lt;=10,JB40&gt;=$JW$92),HLOOKUP(JX40,Points_Table,IF(KG40&gt;=6,8,KG40+2),FALSE),0),"")),"")</f>
        <v/>
      </c>
      <c r="KA40" s="53" t="str">
        <f>IF(JY40&lt;&gt;"",AVERAGE(IF(AND($G40="3",JY40&lt;&gt;""),HLOOKUP(JY40,Points_Table_Modified,IF(KG40&gt;=6,8,KG40+2),FALSE),IF(JY40&lt;&gt;"",HLOOKUP(JY40,Points_Table,IF(KG40&gt;=6,8,KG40+2),FALSE),"")),JZ40),JZ40)</f>
        <v/>
      </c>
      <c r="KB40" s="51" t="str">
        <f>IF(AND($G40="6",JB40&lt;&gt;""),JB40,"")</f>
        <v/>
      </c>
      <c r="KC40" s="52" t="str">
        <f>IF(AND(JB40&lt;&gt;"",$G40="6"),_xlfn.RANK.EQ(JB40,$KB$6:$KB$89),"")</f>
        <v/>
      </c>
      <c r="KD40" s="52" t="str">
        <f>IF(IF(KC40&lt;&gt;"",IF(MAX(COUNTIF($KC$6:$KC$89,$KC$6:$KC$89))&gt;1,"x",""),"")&lt;&gt;"",KC40+1,"")</f>
        <v/>
      </c>
      <c r="KE40" s="52" t="str">
        <f>IF(KC40&lt;&gt;"",IF($G40="3",IF(JB40&lt;&gt;"",IF(AND(KC40&lt;=10,JB40&gt;=$KB$92),HLOOKUP(KC40,Points_Table_Modified,IF(KG40&gt;=6,8,KG40+2),FALSE),0),""),IF(JB40&lt;&gt;"",IF(AND(KC40&lt;=10,JB40&gt;=$KB$92),HLOOKUP(KC40,Points_Table,IF(KG40&gt;=6,8,KG40+2),FALSE),0),"")),"")</f>
        <v/>
      </c>
      <c r="KF40" s="53" t="str">
        <f>IF(KD40&lt;&gt;"",AVERAGE(IF(AND($G40="3",KD40&lt;&gt;""),HLOOKUP(KD40,Points_Table_Modified,IF(KG40&gt;=6,8,KG40+2),FALSE),IF(KD40&lt;&gt;"",HLOOKUP(KD40,Points_Table,IF(KG40&gt;=6,8,KG40+2),FALSE),"")),KE40),KE40)</f>
        <v/>
      </c>
      <c r="KG40" s="57">
        <f>VLOOKUP($G40,Entries_D_Event,11,FALSE)</f>
        <v>0</v>
      </c>
      <c r="KH40" s="52" t="str">
        <f>CONCATENATE(KC40,JX40,JS40,JN40,JI40,JD40)</f>
        <v/>
      </c>
      <c r="KI40" s="118" t="str">
        <f>IF(KH40&lt;&gt;"",IF(AND($G40="3",JB40&lt;&gt;""),10,IF(JB40&lt;&gt;"",5,"")),"")</f>
        <v/>
      </c>
      <c r="KJ40" s="118">
        <f>_xlfn.NUMBERVALUE(IF(KH40&lt;&gt;"",CONCATENATE(KF40,KA40,JV40,JQ40,JL40,JG40),""))</f>
        <v>0</v>
      </c>
      <c r="KK40" s="56">
        <f>IFERROR(KI40+KJ40,0)</f>
        <v>0</v>
      </c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</row>
    <row r="41" spans="1:358" s="1" customFormat="1" x14ac:dyDescent="0.25">
      <c r="A41" s="35"/>
      <c r="B41" s="45">
        <v>36</v>
      </c>
      <c r="C41" s="46" t="s">
        <v>113</v>
      </c>
      <c r="D41" s="47" t="s">
        <v>114</v>
      </c>
      <c r="E41" s="50"/>
      <c r="F41" s="108">
        <v>207</v>
      </c>
      <c r="G41" s="49" t="s">
        <v>59</v>
      </c>
      <c r="H41" s="50" t="str">
        <f>VLOOKUP($G41,Class_Description,2)</f>
        <v>Open Class</v>
      </c>
      <c r="I41" s="187">
        <f>AS41+CC41+DM41+EW41+GG41+HQ41+JA41+KK41</f>
        <v>47</v>
      </c>
      <c r="J41" s="115"/>
      <c r="K41" s="102" t="str">
        <f>IF(AND(J41&lt;&gt;"",$G41="1"),J41,"")</f>
        <v/>
      </c>
      <c r="L41" s="103" t="str">
        <f>IF(AND(J41&lt;&gt;"",$G41="1"),_xlfn.RANK.EQ(J41,$K$6:$K$89),"")</f>
        <v/>
      </c>
      <c r="M41" s="103" t="str">
        <f>IF(G41="6",IF(IF(L41&lt;&gt;"",IF(MAX(COUNTIF($L$6:$L$89,$L$6:$L$89))&gt;1,"x",""),"")&lt;&gt;"",L41+1,""),IF(K41=0,"",IF(IF(L41&lt;&gt;"",IF(MAX(COUNTIF($L$6:$L$89,$L$6:$L$89))&gt;1,"x",""),"")&lt;&gt;"",L41+1,"")))</f>
        <v/>
      </c>
      <c r="N41" s="103" t="str">
        <f>IF(L41&lt;&gt;"",IF($G41="3",IF(AND(L41&lt;=20,J41&gt;=$K$92),HLOOKUP(L41,Points_Table_Modified,IF(AO41&gt;=6,8,AO41+2),FALSE),0),IF(AND(L41&lt;=10,J41&gt;=$K$92),HLOOKUP(L41,Points_Table,IF(AO41&gt;=6,8,AO41+2),FALSE),0)),"")</f>
        <v/>
      </c>
      <c r="O41" s="103" t="str">
        <f>IF(M41&lt;&gt;"",AVERAGE(IF(AND($G41="3",M41&lt;&gt;""),HLOOKUP(M41,Points_Table_Modified,IF(AO41&gt;=6,8,AO41+2),FALSE),IF(M41&lt;&gt;"",HLOOKUP(M41,Points_Table,IF(AO41&gt;=6,8,AO41+2),FALSE),"")),N41),N41)</f>
        <v/>
      </c>
      <c r="P41" s="102" t="str">
        <f>IF(AND(J41&lt;&gt;"",$G41="2"),J41,"")</f>
        <v/>
      </c>
      <c r="Q41" s="103" t="str">
        <f>IF(AND(J41&lt;&gt;"",$G41="2"),_xlfn.RANK.EQ(J41,$P$6:$P$89),"")</f>
        <v/>
      </c>
      <c r="R41" s="103" t="str">
        <f>IF(G41="6",IF(IF(Q41&lt;&gt;"",IF(MAX(COUNTIF($Q$6:$Q$89,$Q$6:$Q$89))&gt;1,"x",""),"")&lt;&gt;"",Q41+1,""),IF(P41=0,"",IF(IF(Q41&lt;&gt;"",IF(MAX(COUNTIF($Q$6:$Q$89,$Q$6:$Q$89))&gt;1,"x",""),"")&lt;&gt;"",Q41+1,"")))</f>
        <v/>
      </c>
      <c r="S41" s="103" t="str">
        <f>IF(Q41&lt;&gt;"",IF($G41="3",IF(J41&lt;&gt;"",IF(AND(Q41&lt;=10,J41&gt;=$P$92),HLOOKUP(Q41,Points_Table_Modified,IF(AO41&gt;=6,8,AO41+2),FALSE),0),""),IF(J41&lt;&gt;"",IF(AND(Q41&lt;=10,J41&gt;=$P$92),HLOOKUP(Q41,Points_Table,IF(AO41&gt;=6,8,AO41+2),FALSE),0),"")),"")</f>
        <v/>
      </c>
      <c r="T41" s="103" t="str">
        <f>IF(R41&lt;&gt;"",AVERAGE(IF(AND($G41="3",R41&lt;&gt;""),HLOOKUP(R41,Points_Table_Modified,IF(AO41&gt;=6,8,AO41+2),FALSE),IF(R41&lt;&gt;"",HLOOKUP(R41,Points_Table,IF(AO41&gt;=6,8,AO41+2),FALSE),"")),S41),S41)</f>
        <v/>
      </c>
      <c r="U41" s="102" t="str">
        <f>IF(AND(J41&lt;&gt;"",$G41="3"),J41,"")</f>
        <v/>
      </c>
      <c r="V41" s="103" t="str">
        <f>IF(AND(J41&lt;&gt;"",$G41="3"),_xlfn.RANK.EQ(J41,$U$6:$U$89),"")</f>
        <v/>
      </c>
      <c r="W41" s="103" t="str">
        <f>IF(G41="6",IF(IF(V41&lt;&gt;"",IF(MAX(COUNTIF($V$6:$V$89,$V$6:$V$89))&gt;1,"x",""),"")&lt;&gt;"",V41+1,""),IF(U41=0,"",IF(IF(V41&lt;&gt;"",IF(MAX(COUNTIF($V$6:$V$89,$V$6:$V$89))&gt;1,"x",""),"")&lt;&gt;"",V41+1,"")))</f>
        <v/>
      </c>
      <c r="X41" s="103" t="str">
        <f>IF(V41&lt;&gt;"",IF($G41="3",IF(J41&lt;&gt;"",IF(AND(V41&lt;=20,J41&gt;=$U$92),HLOOKUP(V41,Points_Table_Modified,IF(AO41&gt;=6,8,AO41+2),FALSE),0),""),IF(J41&lt;&gt;"",IF(AND(V41&lt;=10,$J41&gt;=$U$92),HLOOKUP(V41,Points_Table,IF(AO41&gt;=6,8,AO41+2),FALSE),0),"")),"")</f>
        <v/>
      </c>
      <c r="Y41" s="103" t="str">
        <f>IF(W41&lt;&gt;"",AVERAGE(IF(AND($G41="3",W41&lt;&gt;""),HLOOKUP(W41,Points_Table_Modified,IF(AO41&gt;=6,8,AO41+2),FALSE),IF(W41&lt;&gt;"",HLOOKUP(W41,Points_Table,IF(AO41&gt;=6,8,AO41+2),FALSE),"")),X41),X41)</f>
        <v/>
      </c>
      <c r="Z41" s="102" t="str">
        <f>IF(AND(J41&lt;&gt;"",$G41="4"),J41,"")</f>
        <v/>
      </c>
      <c r="AA41" s="103" t="str">
        <f>IF(AND($J41&lt;&gt;"",G41="4"),_xlfn.RANK.EQ(J41,$Z$6:$Z$89),"")</f>
        <v/>
      </c>
      <c r="AB41" s="103" t="str">
        <f>IF($G41="6",IF(IF(AA41&lt;&gt;"",IF(MAX(COUNTIF($AA$6:$AA$89,$AA$6:$AA$89))&gt;1,"x",""),"")&lt;&gt;"",AA41+1,""),IF(Z41=0,"",IF(IF(AA41&lt;&gt;"",IF(MAX(COUNTIF($AA$6:$AA$89,$AA$6:$AA$89))&gt;1,"x",""),"")&lt;&gt;"",AA41+1,"")))</f>
        <v/>
      </c>
      <c r="AC41" s="103" t="str">
        <f>IF(AA41&lt;&gt;"",IF($G41="3",IF(J41&lt;&gt;"",IF(AND(AA41&lt;=10,J41&gt;=$Z$92),HLOOKUP(AA41,Points_Table_Modified,IF(AO41&gt;=6,8,AO41+2),FALSE),0),""),IF(J41&lt;&gt;"",IF(AND(AA41&lt;=10,J41&gt;=$Z$92),HLOOKUP(AA41,Points_Table,IF(AO41&gt;=6,8,AO41+2),FALSE),0),"")),"")</f>
        <v/>
      </c>
      <c r="AD41" s="103" t="str">
        <f>IF(AB41&lt;&gt;"",AVERAGE(IF(AND($G41="3",AB41&lt;&gt;""),HLOOKUP(AB41,Points_Table_Modified,IF(AO41&gt;=6,8,AO41+2),FALSE),IF(AB41&lt;&gt;"",HLOOKUP(AB41,Points_Table,IF(AO41&gt;=6,8,AO41+2),FALSE),"")),AC41),AC41)</f>
        <v/>
      </c>
      <c r="AE41" s="102" t="str">
        <f>IF(AND(J41&lt;&gt;"",$G41="5"),J41,"")</f>
        <v/>
      </c>
      <c r="AF41" s="103" t="str">
        <f>IF(AND(J41&lt;&gt;"",$G41="5"),_xlfn.RANK.EQ(J41,$AE$6:$AE$89),"")</f>
        <v/>
      </c>
      <c r="AG41" s="103" t="str">
        <f>IF($G41="6",IF(IF(AF41&lt;&gt;"",IF(MAX(COUNTIF($AF$6:$AF$89,$AF$6:$AF$89))&gt;1,"x",""),"")&lt;&gt;"",AF41+1,""),IF(AE41=0,"",IF(IF(AF41&lt;&gt;"",IF(MAX(COUNTIF($AF$6:$AF$89,$AF$6:$AF$89))&gt;1,"x",""),"")&lt;&gt;"",AF41+1,"")))</f>
        <v/>
      </c>
      <c r="AH41" s="103" t="str">
        <f>IF(AF41&lt;&gt;"",IF($G41="3",IF(J41&lt;&gt;"",IF(AND(AF41&lt;=10,J41&gt;=$AE$92),HLOOKUP(AF41,Points_Table_Modified,IF(AO41&gt;=6,8,AO41+2),FALSE),0),""),IF(J41&lt;&gt;"",IF(AND(AF41&lt;=10,J41&gt;=$AE$92),HLOOKUP(AF41,Points_Table,IF(AO41&gt;=6,8,AO41+2),FALSE),0),"")),"")</f>
        <v/>
      </c>
      <c r="AI41" s="103" t="str">
        <f>IF(AG41&lt;&gt;"",AVERAGE(IF(AND($G41="3",AG41&lt;&gt;""),HLOOKUP(AG41,Points_Table_Modified,IF(AO41&gt;=6,8,AO41+2),FALSE),IF(AG41&lt;&gt;"",HLOOKUP(AG41,Points_Table,IF(AO41&gt;=6,8,AO41+2),FALSE),"")),AH41),AH41)</f>
        <v/>
      </c>
      <c r="AJ41" s="102" t="str">
        <f>IF(AND(J41&lt;&gt;"",$G41="6"),J41,"")</f>
        <v/>
      </c>
      <c r="AK41" s="103" t="str">
        <f>IF(AND(J41&lt;&gt;"",$G41="6"),_xlfn.RANK.EQ(J41,$AJ$6:$AJ$89),"")</f>
        <v/>
      </c>
      <c r="AL41" s="103" t="str">
        <f>IF(G41="6",IF(IF(AK41&lt;&gt;"",IF(MAX(COUNTIF($AK$6:$AK$89,$AK$6:$AK$89))&gt;1,"x",""),"")&lt;&gt;"",AK41+1,""),IF(AJ41=0,"",IF(IF(AK41&lt;&gt;"",IF(MAX(COUNTIF($AK$6:$AK$89,$AK$6:$AK$89))&gt;1,"x",""),"")&lt;&gt;"",AK41+1,"")))</f>
        <v/>
      </c>
      <c r="AM41" s="103" t="str">
        <f>IF(AK41&lt;&gt;"",IF($G41="3",IF(J41&lt;&gt;"",IF(AND(AK41&lt;=10,J41&gt;=$AJ$92),HLOOKUP(AK41,Points_Table_Modified,IF(AO41&gt;=6,8,AO41+2),FALSE),0),""),IF(J41&lt;&gt;"",IF(AND(AK41&lt;=10,J41&gt;=$AJ$92),HLOOKUP(AK41,Points_Table,IF(AO41&gt;=6,8,AO41+2),FALSE),0),"")),"")</f>
        <v/>
      </c>
      <c r="AN41" s="136" t="str">
        <f>IF(AL41&lt;&gt;"",AVERAGE(IF(AND($G41="3",AL41&lt;&gt;""),HLOOKUP(AL41,Points_Table_Modified,IF(AO41&gt;=6,8,AO41+2),FALSE),IF(AL41&lt;&gt;"",HLOOKUP(AL41,Points_Table,IF(AO41&gt;=6,8,AO41+2),FALSE),"")),AM41),AM41)</f>
        <v/>
      </c>
      <c r="AO41" s="55">
        <f>VLOOKUP($G41,Entries_D_Event,4,FALSE)</f>
        <v>9</v>
      </c>
      <c r="AP41" s="52" t="str">
        <f>CONCATENATE(AK41,AF41,AA41,V41,Q41,L41)</f>
        <v/>
      </c>
      <c r="AQ41" s="118" t="str">
        <f>IF(AP41&lt;&gt;"",IF(AND($G41="3",J41&lt;&gt;""),10,IF(J41&lt;&gt;"",5,"")),"")</f>
        <v/>
      </c>
      <c r="AR41" s="118">
        <f>_xlfn.NUMBERVALUE(IF(AP41&lt;&gt;"",CONCATENATE(AN41,AI41,AD41,Y41,T41,O41),""))</f>
        <v>0</v>
      </c>
      <c r="AS41" s="56">
        <f>IFERROR(AQ41+AR41,0)</f>
        <v>0</v>
      </c>
      <c r="AT41" s="90"/>
      <c r="AU41" s="54" t="str">
        <f>IF(AND(AT41&lt;&gt;"",$G41="1"),AT41,"")</f>
        <v/>
      </c>
      <c r="AV41" s="52" t="str">
        <f>IF(AND(AT41&lt;&gt;"",$G41="1"),_xlfn.RANK.EQ(AT41,$AU$6:$AU$89),"")</f>
        <v/>
      </c>
      <c r="AW41" s="52" t="str">
        <f>IF(IF(AV41&lt;&gt;"",IF(MAX(COUNTIF($AV$6:$AV$89,$AV$6:$AV$89))&gt;1,"x",""),"")&lt;&gt;"",AV41+1,"")</f>
        <v/>
      </c>
      <c r="AX41" s="52" t="str">
        <f>IF(AV41&lt;&gt;"",IF($G41="3",IF(AT41&lt;&gt;"",IF(AND(AV41&lt;=10,AT41&gt;=$AU$92),HLOOKUP(AV41,Points_Table_Modified,IF(BY41&gt;=6,8,BY41+2),FALSE),0),""),IF(AT41&lt;&gt;"",IF(AND(AV41&lt;=10,AT41&gt;=$AU$92),HLOOKUP(AV41,Points_Table,IF(BY41&gt;=6,8,BY41+2),FALSE),0),"")),"")</f>
        <v/>
      </c>
      <c r="AY41" s="53" t="str">
        <f>IF(AW41&lt;&gt;"",AVERAGE(IF(AND($G41="3",AW41&lt;&gt;""),HLOOKUP(AW41,Points_Table_Modified,IF(BY41&gt;=6,8,BY41+2),FALSE),IF(AW41&lt;&gt;"",HLOOKUP(AW41,Points_Table,IF(BY41&gt;=6,8,BY41+2),FALSE),"")),AX41),AX41)</f>
        <v/>
      </c>
      <c r="AZ41" s="51" t="str">
        <f>IF(AND($G41="2",AT41&lt;&gt;""),AT41,"")</f>
        <v/>
      </c>
      <c r="BA41" s="52" t="str">
        <f>IF(AND(AT41&lt;&gt;"",$G41="2"),_xlfn.RANK.EQ(AT41,$AZ$6:$AZ$89),"")</f>
        <v/>
      </c>
      <c r="BB41" s="52" t="str">
        <f>IF(IF(BA41&lt;&gt;"",IF(MAX(COUNTIF($BA$6:$BA$89,$BA$6:$BA$89))&gt;1,"x",""),"")&lt;&gt;"",BA41+1,"")</f>
        <v/>
      </c>
      <c r="BC41" s="54" t="str">
        <f>IF(BA41&lt;&gt;"",IF($G41="3",IF(AT41&lt;&gt;"",IF(AND(BA41&lt;=10,AT41&gt;=$AZ$92),HLOOKUP(BA41,Points_Table_Modified,IF(BY41&gt;=6,8,BY41+2),FALSE),0),""),IF(AT41&lt;&gt;"",IF(AND(BA41&lt;=10,AT41&gt;=$AZ$92),HLOOKUP(BA41,Points_Table,IF(BY41&gt;=6,8,BY41+2),FALSE),0),"")),"")</f>
        <v/>
      </c>
      <c r="BD41" s="53" t="str">
        <f>IF(BB41&lt;&gt;"",AVERAGE(IF(AND($G41="3",BB41&lt;&gt;""),HLOOKUP(BB41,Points_Table_Modified,IF(BY41&gt;=6,8,BY41+2),FALSE),IF(BB41&lt;&gt;"",HLOOKUP(BB41,Points_Table,IF(BY41&gt;=6,8,BY41+2),FALSE),"")),BC41),BC41)</f>
        <v/>
      </c>
      <c r="BE41" s="51" t="str">
        <f>IF(AND($G41="3",AT41&lt;&gt;""),AT41,"")</f>
        <v/>
      </c>
      <c r="BF41" s="52" t="str">
        <f>IF(AND(AT41&lt;&gt;"",$G41="3"),_xlfn.RANK.EQ(AT41,$BE$6:$BE$89),"")</f>
        <v/>
      </c>
      <c r="BG41" s="52" t="str">
        <f>IF(IF(BF41&lt;&gt;"",IF(MAX(COUNTIF($BF$6:$BF$89,$BF$6:$BF$89))&gt;1,"x",""),"")&lt;&gt;"",BF41+1,"")</f>
        <v/>
      </c>
      <c r="BH41" s="52" t="str">
        <f>IF(BF41&lt;&gt;"",IF($G41="3",IF(AT41&lt;&gt;"",IF(AND(BF41&lt;=20,AT41&gt;=$BE$92),HLOOKUP(BF41,Points_Table_Modified,IF(BY41&gt;=6,8,BY41+2),FALSE),0),""),IF(AT41&lt;&gt;"",IF(AND(BF41&lt;=10,AT41&gt;=$BE$92),HLOOKUP(BF41,Points_Table,IF(BY41&gt;=6,8,BY41+2),FALSE),0),"")),"")</f>
        <v/>
      </c>
      <c r="BI41" s="53" t="str">
        <f>IF(BG41&lt;&gt;"",AVERAGE(IF(AND($G41="3",BG41&lt;&gt;""),HLOOKUP(BG41,Points_Table_Modified,IF(BY41&gt;=6,8,BY41+2),FALSE),IF(BG41&lt;&gt;"",HLOOKUP(BG41,Points_Table,IF(BY41&gt;=6,8,BY41+2),FALSE),"")),BH41),BH41)</f>
        <v/>
      </c>
      <c r="BJ41" s="51" t="str">
        <f>IF(AND($G41="4",AT41&lt;&gt;""),AT41,"")</f>
        <v/>
      </c>
      <c r="BK41" s="52" t="str">
        <f>IF(AND(AT41&lt;&gt;"",G41="4"),_xlfn.RANK.EQ(AT41,$BJ$6:$BJ$89),"")</f>
        <v/>
      </c>
      <c r="BL41" s="52" t="str">
        <f>IF(IF(BK41&lt;&gt;"",IF(MAX(COUNTIF($BK$6:$BK$89,$BK$6:$BK$89))&gt;1,"x",""),"")&lt;&gt;"",BK41+1,"")</f>
        <v/>
      </c>
      <c r="BM41" s="52" t="str">
        <f>IF(BK41&lt;&gt;"",IF($G41="3",IF(AT41&lt;&gt;"",IF(AND(BK41&lt;=10,AT41&gt;=$BJ$92),HLOOKUP(BK41,Points_Table_Modified,IF(BY41&gt;=6,8,BY41+2),FALSE),0),""),IF(AT41&lt;&gt;"",IF(AND(BK41&lt;=10,AT41&gt;=$BJ$92),HLOOKUP(BK41,Points_Table,IF(BY41&gt;=6,8,BY41+2),FALSE),0),"")),"")</f>
        <v/>
      </c>
      <c r="BN41" s="53" t="str">
        <f>IF(BL41&lt;&gt;"",AVERAGE(IF(AND($G41="3",BL41&lt;&gt;""),HLOOKUP(BL41,Points_Table_Modified,IF(BY41&gt;=6,8,BY41+2),FALSE),IF(BL41&lt;&gt;"",HLOOKUP(BL41,Points_Table,IF(BY41&gt;=6,8,BY41+2),FALSE),"")),BM41),BM41)</f>
        <v/>
      </c>
      <c r="BO41" s="51" t="str">
        <f>IF(AND($G41="5",AT41&lt;&gt;""),AT41,"")</f>
        <v/>
      </c>
      <c r="BP41" s="52" t="str">
        <f>IF(AND(AT41&lt;&gt;"",$G41="5"),_xlfn.RANK.EQ(AT41,$BO$6:$BO$89),"")</f>
        <v/>
      </c>
      <c r="BQ41" s="52" t="str">
        <f>IF(IF(BP41&lt;&gt;"",IF(MAX(COUNTIF($BP$6:$BP$89,$BP$6:$BP$89))&gt;1,"x",""),"")&lt;&gt;"",BP41+1,"")</f>
        <v/>
      </c>
      <c r="BR41" s="52" t="str">
        <f>IF(BP41&lt;&gt;"",IF($G41="3",IF(AT41&lt;&gt;"",IF(AND(BP41&lt;=10,AT41&gt;=$BO$92),HLOOKUP(BP41,Points_Table_Modified,IF(BY41&gt;=6,8,BY41+2),FALSE),0),""),IF(AT41&lt;&gt;"",IF(AND(BP41&lt;=10,AT41&gt;=$BO$92),HLOOKUP(BP41,Points_Table,IF(BY41&gt;=6,8,BY41+2),FALSE),0),"")),"")</f>
        <v/>
      </c>
      <c r="BS41" s="53" t="str">
        <f>IF(BQ41&lt;&gt;"",AVERAGE(IF(AND($G41="3",BQ41&lt;&gt;""),HLOOKUP(BQ41,Points_Table_Modified,IF(BY41&gt;=6,8,BY41+2),FALSE),IF(BQ41&lt;&gt;"",HLOOKUP(BQ41,Points_Table,IF(BY41&gt;=6,8,BY41+2),FALSE),"")),BR41),BR41)</f>
        <v/>
      </c>
      <c r="BT41" s="51" t="str">
        <f>IF(AND($G41="6",AT41&lt;&gt;""),AT41,"")</f>
        <v/>
      </c>
      <c r="BU41" s="52" t="str">
        <f>IF(AND(AT41&lt;&gt;"",$G41="6"),_xlfn.RANK.EQ(AT41,$BT$6:$BT$89),"")</f>
        <v/>
      </c>
      <c r="BV41" s="52" t="str">
        <f>IF(IF(BU41&lt;&gt;"",IF(MAX(COUNTIF($BU$6:$BU$89,$BU$6:$BU$89))&gt;1,"x",""),"")&lt;&gt;"",BU41+1,"")</f>
        <v/>
      </c>
      <c r="BW41" s="52" t="str">
        <f>IF(BU41&lt;&gt;"",IF($G41="3",IF(AT41&lt;&gt;"",IF(AND(BU41&lt;=10,AT41&gt;=$BT$92),HLOOKUP(BU41,Points_Table_Modified,IF(BY41&gt;=6,8,BY41+2),FALSE),0),""),IF(AT41&lt;&gt;"",IF(AND(BU41&lt;=10,AT41&gt;=$BT$92),HLOOKUP(BU41,Points_Table,IF(BY41&gt;=6,8,BY41+2),FALSE),0),"")),"")</f>
        <v/>
      </c>
      <c r="BX41" s="53" t="str">
        <f>IF(BV41&lt;&gt;"",AVERAGE(IF(AND($G41="3",BV41&lt;&gt;""),HLOOKUP(BV41,Points_Table_Modified,IF(BY41&gt;=6,8,BY41+2),FALSE),IF(BV41&lt;&gt;"",HLOOKUP(BV41,Points_Table,IF(BY41&gt;=6,8,BY41+2),FALSE),"")),BW41),BW41)</f>
        <v/>
      </c>
      <c r="BY41" s="55">
        <f>VLOOKUP($G41,Entries_D_Event,5,FALSE)</f>
        <v>7</v>
      </c>
      <c r="BZ41" s="52" t="str">
        <f>CONCATENATE(BU41,BP41,BK41,BF41,BA41,AV41)</f>
        <v/>
      </c>
      <c r="CA41" s="118" t="str">
        <f>IF(BZ41&lt;&gt;"",IF(AND($G41="3",AT41&lt;&gt;""),10,IF(AT41&lt;&gt;"",5,"")),"")</f>
        <v/>
      </c>
      <c r="CB41" s="118">
        <f>_xlfn.NUMBERVALUE(IF(BZ41&lt;&gt;"",CONCATENATE(BX41,BS41,BN41,BI41,BD41,AY41),""))</f>
        <v>0</v>
      </c>
      <c r="CC41" s="56">
        <f>IFERROR(CA41+CB41,0)</f>
        <v>0</v>
      </c>
      <c r="CD41" s="90">
        <v>192</v>
      </c>
      <c r="CE41" s="54" t="str">
        <f>IF(AND($G41="1",CD41&lt;&gt;""),CD41,"")</f>
        <v/>
      </c>
      <c r="CF41" s="52" t="str">
        <f>IF(AND(CD41&lt;&gt;"",$G41="1"),_xlfn.RANK.EQ(CD41,$CE$6:$CE$89),"")</f>
        <v/>
      </c>
      <c r="CG41" s="52" t="str">
        <f>IF(IF(CF41&lt;&gt;"",IF(MAX(COUNTIF($CF$6:$CF$89,$CF$6:$CF$89))&gt;1,"x",""),"")&lt;&gt;"",CF41+1,"")</f>
        <v/>
      </c>
      <c r="CH41" s="52" t="str">
        <f>IF(CF41&lt;&gt;"",IF($G41="3",IF(CD41&lt;&gt;"",IF(AND(CF41&lt;=10,CD41&gt;=$CE$92),HLOOKUP(CF41,Points_Table_Modified,IF(DI41&gt;=6,8,DI41+2),FALSE),0),""),IF(CD41&lt;&gt;"",IF(AND(CF41&lt;=10,CD41&gt;=$CE$92),HLOOKUP(CF41,Points_Table,IF(DI41&gt;=6,8,DI41+2),FALSE),0),"")),"")</f>
        <v/>
      </c>
      <c r="CI41" s="53" t="str">
        <f>IF(CG41&lt;&gt;"",AVERAGE(IF(AND($G41="3",CG41&lt;&gt;""),HLOOKUP(CG41,Points_Table_Modified,IF(DI41&gt;=6,8,DI41+2),FALSE),IF(CG41&lt;&gt;"",HLOOKUP(CG41,Points_Table,IF(DI41&gt;=6,8,DI41+2),FALSE),"")),CH41),CH41)</f>
        <v/>
      </c>
      <c r="CJ41" s="51" t="str">
        <f>IF(AND($G41="2",CD41&lt;&gt;""),CD41,"")</f>
        <v/>
      </c>
      <c r="CK41" s="52" t="str">
        <f>IF(AND(CD41&lt;&gt;"",$G41="2"),_xlfn.RANK.EQ(CD41,$CJ$6:$CJ$89),"")</f>
        <v/>
      </c>
      <c r="CL41" s="52" t="str">
        <f>IF(IF(CK41&lt;&gt;"",IF(MAX(COUNTIF($CK$6:$CK$89,$CK$6:$CK$89))&gt;1,"x",""),"")&lt;&gt;"",CK41+1,"")</f>
        <v/>
      </c>
      <c r="CM41" s="54" t="str">
        <f>IF(CK41&lt;&gt;"",IF($G41="3",IF(CD41&lt;&gt;"",IF(AND(CK41&lt;=10,CD41&gt;=$CJ$92),HLOOKUP(CK41,Points_Table_Modified,IF(DI41&gt;=6,8,DI41+2),FALSE),0),""),IF(CD41&lt;&gt;"",IF(AND(CK41&lt;=10,CD41&gt;=$CJ$92),HLOOKUP(CK41,Points_Table,IF(DI41&gt;=6,8,DI41+2),FALSE),0),"")),"")</f>
        <v/>
      </c>
      <c r="CN41" s="53" t="str">
        <f>IF(CL41&lt;&gt;"",AVERAGE(IF(AND($G41="3",CL41&lt;&gt;""),HLOOKUP(CL41,Points_Table_Modified,IF(DI41&gt;=6,8,DI41+2),FALSE),IF(CL41&lt;&gt;"",HLOOKUP(CL41,Points_Table,IF(DI41&gt;=6,8,DI41+2),FALSE),"")),CM41),CM41)</f>
        <v/>
      </c>
      <c r="CO41" s="51" t="str">
        <f>IF(AND($G41="3",CD41&lt;&gt;""),CD41,"")</f>
        <v/>
      </c>
      <c r="CP41" s="52" t="str">
        <f>IF(AND(CD41&lt;&gt;"",$G41="3"),_xlfn.RANK.EQ(CD41,$CO$6:$CO$89),"")</f>
        <v/>
      </c>
      <c r="CQ41" s="52" t="str">
        <f>IF(IF(CP41&lt;&gt;"",IF(MAX(COUNTIF($CP41:$CP$89,$CP$6:$CP$89))&gt;1,"x",""),"")&lt;&gt;"",CP41+1,"")</f>
        <v/>
      </c>
      <c r="CR41" s="52" t="str">
        <f>IF(CP41&lt;&gt;"",IF($G41="3",IF(CD41&lt;&gt;"",IF(AND(CP41&lt;=20,CD41&gt;=$CO$92),HLOOKUP(CP41,Points_Table_Modified,IF(DI41&gt;=6,8,DI41+2),FALSE),0),""),IF(CD41&lt;&gt;"",IF(AND(CP41&lt;=10,CD41&gt;=$CO$92),HLOOKUP(CP41,Points_Table,IF(DI41&gt;=6,8,DI41+2),FALSE),0),"")),"")</f>
        <v/>
      </c>
      <c r="CS41" s="53" t="str">
        <f>IF(CQ41&lt;&gt;"",AVERAGE(IF(AND($G41="3",CQ41&lt;&gt;""),HLOOKUP(CQ41,Points_Table_Modified,IF(DI41&gt;=6,8,DI41+2),FALSE),IF(CQ41&lt;&gt;"",HLOOKUP(CQ41,Points_Table,IF(DI41&gt;=6,8,DI41+2),FALSE),"")),CR41),CR41)</f>
        <v/>
      </c>
      <c r="CT41" s="51" t="str">
        <f>IF(AND($G41="4",CD41&lt;&gt;""),CD41,"")</f>
        <v/>
      </c>
      <c r="CU41" s="52" t="str">
        <f>IF(AND(CD41&lt;&gt;"",G41="4"),_xlfn.RANK.EQ(CD41,$CT$6:$CT$89),"")</f>
        <v/>
      </c>
      <c r="CV41" s="52" t="str">
        <f>IF(IF(CU41&lt;&gt;"",IF(MAX(COUNTIF($CU$6:$CU$89,$CU$6:$CU$89))&gt;1,"x",""),"")&lt;&gt;"",CU41+1,"")</f>
        <v/>
      </c>
      <c r="CW41" s="52" t="str">
        <f>IF(CU41&lt;&gt;"",IF($G41="3",IF(CD41&lt;&gt;"",IF(AND(CU41&lt;=10,CD41&gt;=$CT$92),HLOOKUP(CU41,Points_Table_Modified,IF(DI41&gt;=6,8,DI41+2),FALSE),0),""),IF(CD41&lt;&gt;"",IF(AND(CU41&lt;=10,CD41&gt;=$CT$92),HLOOKUP(CU41,Points_Table,IF(DI41&gt;=6,8,DI41+2),FALSE),0),"")),"")</f>
        <v/>
      </c>
      <c r="CX41" s="53" t="str">
        <f>IF(CV41&lt;&gt;"",AVERAGE(IF(AND($G41="3",CV41&lt;&gt;""),HLOOKUP(CV41,Points_Table_Modified,IF(DI41&gt;=6,8,DI41+2),FALSE),IF(CV41&lt;&gt;"",HLOOKUP(CV41,Points_Table,IF(DI41&gt;=6,8,DI41+2),FALSE),"")),CW41),CW41)</f>
        <v/>
      </c>
      <c r="CY41" s="51" t="str">
        <f>IF(AND($G41="5",CD41&lt;&gt;""),CD41,"")</f>
        <v/>
      </c>
      <c r="CZ41" s="52" t="str">
        <f>IF(AND(CD41&lt;&gt;"",$G41="5"),_xlfn.RANK.EQ(CD41,$CY$6:$CY$89),"")</f>
        <v/>
      </c>
      <c r="DA41" s="52" t="str">
        <f>IF(IF(CZ41&lt;&gt;"",IF(MAX(COUNTIF($CZ$6:$CZ$89,$CZ$6:$CZ$89))&gt;1,"x",""),"")&lt;&gt;"",CZ41+1,"")</f>
        <v/>
      </c>
      <c r="DB41" s="52" t="str">
        <f>IF(CZ41&lt;&gt;"",IF($G41="3",IF(CD41&lt;&gt;"",IF(AND(CZ41&lt;=10,CD41&gt;=$CY$92),HLOOKUP(CZ41,Points_Table_Modified,IF(DI41&gt;=6,8,DI41+2),FALSE),0),""),IF(CD41&lt;&gt;"",IF(AND(CZ41&lt;=10,CD41&gt;=$CY$92),HLOOKUP(CZ41,Points_Table,IF(DI41&gt;=6,8,DI41+2),FALSE),0),"")),"")</f>
        <v/>
      </c>
      <c r="DC41" s="53" t="str">
        <f>IF(DA41&lt;&gt;"",AVERAGE(IF(AND($G41="3",DA41&lt;&gt;""),HLOOKUP(DA41,Points_Table_Modified,IF(DI41&gt;=6,8,DI41+2),FALSE),IF(DA41&lt;&gt;"",HLOOKUP(DA41,Points_Table,IF(DI41&gt;=6,8,DI41+2),FALSE),"")),DB41),DB41)</f>
        <v/>
      </c>
      <c r="DD41" s="51">
        <f>IF(AND($G41="6",CD41&lt;&gt;""),CD41,"")</f>
        <v>192</v>
      </c>
      <c r="DE41" s="52">
        <f>IF(AND(CD41&lt;&gt;"",$G41="6"),_xlfn.RANK.EQ(CD41,$DD$6:$DD$89),"")</f>
        <v>5</v>
      </c>
      <c r="DF41" s="52" t="str">
        <f>IF(IF(DE41&lt;&gt;"",IF(MAX(COUNTIF($DE$6:$DE$89,$DE$6:$DE$89))&gt;1,"x",""),"")&lt;&gt;"",DE41+1,"")</f>
        <v/>
      </c>
      <c r="DG41" s="52">
        <f>IF(DE41&lt;&gt;"",IF($G41="3",IF(CD41&lt;&gt;"",IF(AND(DE41&lt;=10,CD41&gt;=$DD$92),HLOOKUP(DE41,Points_Table_Modified,IF(DI41&gt;=6,8,DI41+2),FALSE),0),""),IF(CD41&lt;&gt;"",IF(AND(DE41&lt;=10,CD41&gt;=$DD$92),HLOOKUP(DE41,Points_Table,IF(DI41&gt;=6,8,DI41+2),FALSE),0),"")),"")</f>
        <v>12</v>
      </c>
      <c r="DH41" s="53">
        <f>IF(DF41&lt;&gt;"",AVERAGE(IF(AND($G41="3",DF41&lt;&gt;""),HLOOKUP(DF41,Points_Table_Modified,IF(DI41&gt;=6,8,DI41+2),FALSE),IF(DF41&lt;&gt;"",HLOOKUP(DF41,Points_Table,IF(DI41&gt;=6,8,DI41+2),FALSE),"")),DG41),DG41)</f>
        <v>12</v>
      </c>
      <c r="DI41" s="55">
        <f>VLOOKUP($G41,Entries_D_Event,6,FALSE)</f>
        <v>10</v>
      </c>
      <c r="DJ41" s="52" t="str">
        <f>CONCATENATE(DE41,CZ41,CU41,CP41,CK41,CF41)</f>
        <v>5</v>
      </c>
      <c r="DK41" s="52">
        <f>IF(DJ41&lt;&gt;"",IF(AND($G41="3",CD41&lt;&gt;""),10,IF(CD41&lt;&gt;"",5,"")),"")</f>
        <v>5</v>
      </c>
      <c r="DL41" s="156">
        <f>_xlfn.NUMBERVALUE(IF(DJ41&lt;&gt;"",CONCATENATE(DH41,DC41,CX41,CS41,CN41,CI41),""))</f>
        <v>12</v>
      </c>
      <c r="DM41" s="56">
        <f>IFERROR(DK41+DL41,0)</f>
        <v>17</v>
      </c>
      <c r="DN41" s="90">
        <v>428</v>
      </c>
      <c r="DO41" s="52" t="str">
        <f>IF(AND($G41="1",DN41&lt;&gt;""),DN41,"")</f>
        <v/>
      </c>
      <c r="DP41" s="52" t="str">
        <f>IF(AND(DN41&lt;&gt;"",$G41="1"),_xlfn.RANK.EQ(DN41,$DO$6:$DO$89),"")</f>
        <v/>
      </c>
      <c r="DQ41" s="52" t="str">
        <f>IF(IF(DP41&lt;&gt;"",IF(MAX(COUNTIF($DP$6:$DP$89,$DP$6:$DP$89))&gt;1,"x",""),"")&lt;&gt;"",DP41+1,"")</f>
        <v/>
      </c>
      <c r="DR41" s="52" t="str">
        <f>IF(DP41&lt;&gt;"",IF($G41="3",IF(DN41&lt;&gt;"",IF(AND(DP41&lt;=10,DN41&gt;=$DO$92),HLOOKUP(DP41,Points_Table_Modified,IF(ES41&gt;=6,8,ES41+2),FALSE),0),""),IF(DN41&lt;&gt;"",IF(AND(DP41&lt;=10,DN41&gt;=$DO$92),HLOOKUP(DP41,Points_Table,IF(ES41&gt;=6,8,ES41+2),FALSE),0),"")),"")</f>
        <v/>
      </c>
      <c r="DS41" s="53" t="str">
        <f>IF(DQ41&lt;&gt;"",AVERAGE(IF(AND($G41="3",DQ41&lt;&gt;""),HLOOKUP(DQ41,Points_Table_Modified,IF(ES41&gt;=6,8,ES41+2),FALSE),IF(DQ41&lt;&gt;"",HLOOKUP(DQ41,Points_Table,IF(ES41&gt;=6,8,ES41+2),FALSE),"")),DR41),DR41)</f>
        <v/>
      </c>
      <c r="DT41" s="51" t="str">
        <f>IF(AND($G41="2",DN41&lt;&gt;""),DN41,"")</f>
        <v/>
      </c>
      <c r="DU41" s="52" t="str">
        <f>IF(AND(DN41&lt;&gt;"",$G41="2"),_xlfn.RANK.EQ(DN41,$DT$6:$DT$89),"")</f>
        <v/>
      </c>
      <c r="DV41" s="52" t="str">
        <f>IF(IF(DU41&lt;&gt;"",IF(MAX(COUNTIF($DU$6:$DU$89,$DU$6:$DU$89))&gt;1,"x",""),"")&lt;&gt;"",DU41+1,"")</f>
        <v/>
      </c>
      <c r="DW41" s="54" t="str">
        <f>IF(DU41&lt;&gt;"",IF($G41="3",IF(DN41&lt;&gt;"",IF(AND(DU41&lt;=10,DN41&gt;=$DT$92),HLOOKUP(DU41,Points_Table_Modified,IF(ES41&gt;=6,8,ES41+2),FALSE),0),""),IF(DN41&lt;&gt;"",IF(AND(DU41&lt;=10,DN41&gt;=$DT$92),HLOOKUP(DU41,Points_Table,IF(ES41&gt;=6,8,ES41+2),FALSE),0),"")),"")</f>
        <v/>
      </c>
      <c r="DX41" s="53" t="str">
        <f>IF(DV41&lt;&gt;"",AVERAGE(IF(AND($G41="3",DV41&lt;&gt;""),HLOOKUP(DV41,Points_Table_Modified,IF(ES41&gt;=6,8,ES41+2),FALSE),IF(DV41&lt;&gt;"",HLOOKUP(DV41,Points_Table,IF(ES41&gt;=6,8,ES41+2),FALSE),"")),DW41),DW41)</f>
        <v/>
      </c>
      <c r="DY41" s="51" t="str">
        <f>IF(AND($G41="3",DN41&lt;&gt;""),DN41,"")</f>
        <v/>
      </c>
      <c r="DZ41" s="52" t="str">
        <f>IF(AND(DN41&lt;&gt;"",$G41="3"),_xlfn.RANK.EQ(DN41,$DY$6:$DY$89),"")</f>
        <v/>
      </c>
      <c r="EA41" s="52" t="str">
        <f>IF(IF(DZ41&lt;&gt;"",IF(MAX(COUNTIF($DZ$6:$DZ$89,$DZ$6:$DZ$89))&gt;1,"x",""),"")&lt;&gt;"",DZ41+1,"")</f>
        <v/>
      </c>
      <c r="EB41" s="52" t="str">
        <f>IF(DZ41&lt;&gt;"",IF($G41="3",IF(DN41&lt;&gt;"",IF(AND(DZ41&lt;=20,DN41&gt;=$DY$92),HLOOKUP(DZ41,Points_Table_Modified,IF(ES41&gt;=6,8,ES41+2),FALSE),0),""),IF(DN41&lt;&gt;"",IF(AND(DZ41&lt;=10,DN41&gt;=$DY$92),HLOOKUP(DZ41,Points_Table,IF(ES41&gt;=6,8,ES41+2),FALSE),0),"")),"")</f>
        <v/>
      </c>
      <c r="EC41" s="53" t="str">
        <f>IF(EA41&lt;&gt;"",AVERAGE(IF(AND($G41="3",EA41&lt;&gt;""),HLOOKUP(EA41,Points_Table_Modified,IF(ES41&gt;=6,8,ES41+2),FALSE),IF(EA41&lt;&gt;"",HLOOKUP(EA41,Points_Table,IF(ES41&gt;=6,8,ES41+2),FALSE),"")),EB41),EB41)</f>
        <v/>
      </c>
      <c r="ED41" s="51" t="str">
        <f>IF(AND($G41="4",DN41&lt;&gt;""),DN41,"")</f>
        <v/>
      </c>
      <c r="EE41" s="52" t="str">
        <f>IF(AND(DN41&lt;&gt;"",G41="4"),_xlfn.RANK.EQ(DN41,$ED$6:$ED$89),"")</f>
        <v/>
      </c>
      <c r="EF41" s="52" t="str">
        <f>IF(IF(EE41&lt;&gt;"",IF(MAX(COUNTIF($EE$6:$EE$89,$EE$6:$EE$89))&gt;1,"x",""),"")&lt;&gt;"",EE41+1,"")</f>
        <v/>
      </c>
      <c r="EG41" s="52" t="str">
        <f>IF(EE41&lt;&gt;"",IF($G41="3",IF(DN41&lt;&gt;"",IF(AND(EE41&lt;=10,DN41&gt;=$ED$92),HLOOKUP(EE41,Points_Table_Modified,IF(ES41&gt;=6,8,ES41+2),FALSE),0),""),IF(DN41&lt;&gt;"",IF(AND(EE41&lt;=10,DN41&gt;=$ED$92),HLOOKUP(EE41,Points_Table,IF(ES41&gt;=6,8,ES41+2),FALSE),0),"")),"")</f>
        <v/>
      </c>
      <c r="EH41" s="53" t="str">
        <f>IF(EF41&lt;&gt;"",AVERAGE(IF(AND($G41="3",EF41&lt;&gt;""),HLOOKUP(EF41,Points_Table_Modified,IF(ES41&gt;=6,8,ES41+2),FALSE),IF(EF41&lt;&gt;"",HLOOKUP(EF41,Points_Table,IF(ES41&gt;=6,8,ES41+2),FALSE),"")),EG41),EG41)</f>
        <v/>
      </c>
      <c r="EI41" s="51" t="str">
        <f>IF(AND($G41="5",DN41&lt;&gt;""),DN41,"")</f>
        <v/>
      </c>
      <c r="EJ41" s="52" t="str">
        <f>IF(AND(DN41&lt;&gt;"",$G41="5"),_xlfn.RANK.EQ(DN41,$EI$6:$EI$89),"")</f>
        <v/>
      </c>
      <c r="EK41" s="52" t="str">
        <f>IF(IF(EJ41&lt;&gt;"",IF(MAX(COUNTIF($EJ$6:$EJ$89,$EJ$6:$EJ$89))&gt;1,"x",""),"")&lt;&gt;"",EJ41+1,"")</f>
        <v/>
      </c>
      <c r="EL41" s="52" t="str">
        <f>IF(EJ41&lt;&gt;"",IF($G41="3",IF(DN41&lt;&gt;"",IF(AND(EJ41&lt;=10,DN41&gt;=$EI$92),HLOOKUP(EJ41,Points_Table_Modified,IF(ES41&gt;=6,8,ES41+2),FALSE),0),""),IF(DN41&lt;&gt;"",IF(AND(EJ41&lt;=10,DN41&gt;=$EI$92),HLOOKUP(EJ41,Points_Table,IF(ES41&gt;=6,8,ES41+2),FALSE),0),"")),"")</f>
        <v/>
      </c>
      <c r="EM41" s="53" t="str">
        <f>IF(EK41&lt;&gt;"",AVERAGE(IF(AND($G41="3",EK41&lt;&gt;""),HLOOKUP(EK41,Points_Table_Modified,IF(ES41&gt;=6,8,ES41+2),FALSE),IF(EK41&lt;&gt;"",HLOOKUP(EK41,Points_Table,IF(ES41&gt;=6,8,ES41+2),FALSE),"")),EL41),EL41)</f>
        <v/>
      </c>
      <c r="EN41" s="51">
        <f>IF(AND($G41="6",DN41&lt;&gt;""),DN41,"")</f>
        <v>428</v>
      </c>
      <c r="EO41" s="52">
        <f>IF(AND(DN41&lt;&gt;"",$G41="6"),_xlfn.RANK.EQ(DN41,$EN$6:$EN$89),"")</f>
        <v>2</v>
      </c>
      <c r="EP41" s="52" t="str">
        <f>IF(IF(EO41&lt;&gt;"",IF(MAX(COUNTIF($EO$6:$EO$89,$EO$6:$EO$89))&gt;1,"x",""),"")&lt;&gt;"",EO41+1,"")</f>
        <v/>
      </c>
      <c r="EQ41" s="52">
        <f>IF(EO41&lt;&gt;"",IF($G41="3",IF(DN41&lt;&gt;"",IF(AND(EO41&lt;=10,DN41&gt;=$EN$92),HLOOKUP(EO41,Points_Table_Modified,IF(ES41&gt;=6,8,ES41+2),FALSE),0),""),IF(DN41&lt;&gt;"",IF(AND(EO41&lt;=10,DN41&gt;=$EN$92),HLOOKUP(EO41,Points_Table,IF(ES41&gt;=6,8,ES41+2),FALSE),0),"")),"")</f>
        <v>25</v>
      </c>
      <c r="ER41" s="53">
        <f>IF(EP41&lt;&gt;"",AVERAGE(IF(AND($G41="3",EP41&lt;&gt;""),HLOOKUP(EP41,Points_Table_Modified,IF(ES41&gt;=6,8,ES41+2),FALSE),IF(EP41&lt;&gt;"",HLOOKUP(EP41,Points_Table,IF(ES41&gt;=6,8,ES41+2),FALSE),"")),EQ41),EQ41)</f>
        <v>25</v>
      </c>
      <c r="ES41" s="57">
        <f>VLOOKUP($G41,Entries_D_Event,7,FALSE)</f>
        <v>7</v>
      </c>
      <c r="ET41" s="52" t="str">
        <f>CONCATENATE(EO41,EJ41,EE41,DZ41,DU41,DP41)</f>
        <v>2</v>
      </c>
      <c r="EU41" s="118">
        <f>IF(ET41&lt;&gt;"",IF(AND($G41="3",DN41&lt;&gt;""),10,IF(DN41&lt;&gt;"",5,"")),"")</f>
        <v>5</v>
      </c>
      <c r="EV41" s="118">
        <f>_xlfn.NUMBERVALUE(IF(ET41&lt;&gt;"",CONCATENATE(ER41,EM41,EH41,EC41,DX41,DS41),""))</f>
        <v>25</v>
      </c>
      <c r="EW41" s="56">
        <f>IFERROR(EU41+EV41,0)</f>
        <v>30</v>
      </c>
      <c r="EX41" s="90"/>
      <c r="EY41" s="52" t="str">
        <f>IF(AND($G41="1",EX41&lt;&gt;""),EX41,"")</f>
        <v/>
      </c>
      <c r="EZ41" s="52" t="str">
        <f>IF(AND(EX41&lt;&gt;"",$G41="1"),_xlfn.RANK.EQ(EX41,$EY$6:$EY$89),"")</f>
        <v/>
      </c>
      <c r="FA41" s="52" t="str">
        <f>IF(IF(EZ41&lt;&gt;"",IF(MAX(COUNTIF($EZ$6:$EZ$89,$EZ$6:$EZ$89))&gt;1,"x",""),"")&lt;&gt;"",EZ41+1,"")</f>
        <v/>
      </c>
      <c r="FB41" s="52" t="str">
        <f>IF(EZ41&lt;&gt;"",IF($G41="3",IF(EX41&lt;&gt;"",IF(AND(EZ41&lt;=10,EX41&gt;=$EY$92),HLOOKUP(EZ41,Points_Table_Modified,IF(GC41&gt;=6,8,GC41+2),FALSE),0),""),IF(EX41&lt;&gt;"",IF(AND(EZ41&lt;=10,EX41&gt;=$EY$92),HLOOKUP(EZ41,Points_Table,IF(GC41&gt;=6,8,GC41+2),FALSE),0),"")),"")</f>
        <v/>
      </c>
      <c r="FC41" s="56" t="str">
        <f>IF(FB41&gt;0,IF(FA41&lt;&gt;"",AVERAGE(IF(AND($G41="3",FA41&lt;&gt;""),HLOOKUP(FA41,Points_Table_Modified,IF(GC41&gt;=6,8,GC41+2),FALSE),IF(FA41&lt;&gt;"",HLOOKUP(FA41,Points_Table,IF(GC41&gt;=6,8,GC41+2),FALSE),"")),FB41),FB41),0)</f>
        <v/>
      </c>
      <c r="FD41" s="51" t="str">
        <f>IF(AND($G41="2",EX41&lt;&gt;""),EX41,"")</f>
        <v/>
      </c>
      <c r="FE41" s="52" t="str">
        <f>IF(AND(EX41&lt;&gt;"",$G41="2"),_xlfn.RANK.EQ(EX41,$FD$6:$FD$89),"")</f>
        <v/>
      </c>
      <c r="FF41" s="52" t="str">
        <f>IF(IF(FE41&lt;&gt;"",IF(MAX(COUNTIF($FE$6:$FE$89,$FE$6:$FE$89))&gt;1,"x",""),"")&lt;&gt;"",FE41+1,"")</f>
        <v/>
      </c>
      <c r="FG41" s="54" t="str">
        <f>IF(FE41&lt;&gt;"",IF($G41="3",IF(EX41&lt;&gt;"",IF(AND(FE41&lt;=10,EX41&gt;=$FD$92),HLOOKUP(FE41,Points_Table_Modified,IF(GC41&gt;=6,8,GC41+2),FALSE),0),""),IF(EX41&lt;&gt;"",IF(AND(FE41&lt;=10,EX41&gt;=$FD$92),HLOOKUP(FE41,Points_Table,IF(GC41&gt;=6,8,GC41+2),FALSE),0),"")),"")</f>
        <v/>
      </c>
      <c r="FH41" s="56" t="str">
        <f>IF(FG41&gt;0,IF(FF41&lt;&gt;"",AVERAGE(IF(AND($G41="3",FF41&lt;&gt;""),HLOOKUP(FF41,Points_Table_Modified,IF(GC41&gt;=6,8,GC41+2),FALSE),IF(FF41&lt;&gt;"",HLOOKUP(FF41,Points_Table,IF(GC41&gt;=6,8,GC41+2),FALSE),"")),FG41),FG41),0)</f>
        <v/>
      </c>
      <c r="FI41" s="51" t="str">
        <f>IF(AND($G41="3",EX41&lt;&gt;""),EX41,"")</f>
        <v/>
      </c>
      <c r="FJ41" s="52" t="str">
        <f>IF(AND(EX41&lt;&gt;"",$G41="3"),_xlfn.RANK.EQ(EX41,$FI$6:$FI$89),"")</f>
        <v/>
      </c>
      <c r="FK41" s="52" t="str">
        <f>IF(IF(FJ41&lt;&gt;"",IF(MAX(COUNTIF($FJ$6:$FJ$89,$FJ$6:$FJ$89))&gt;1,"x",""),"")&lt;&gt;"",FJ41+1,"")</f>
        <v/>
      </c>
      <c r="FL41" s="52" t="str">
        <f>IF(FJ41&lt;&gt;"",IF($G41="3",IF(EX41&lt;&gt;"",IF(AND(FJ41&lt;=20,EX41&gt;=$FI$92),HLOOKUP(FJ41,Points_Table_Modified,IF(GC41&gt;=6,8,GC41+2),FALSE),0),""),IF(EX41&lt;&gt;"",IF(AND(FJ41&lt;=10,EX41&gt;=$FI$92),HLOOKUP(FJ41,Points_Table,IF(GC41&gt;=6,8,GC41+2),FALSE),0),"")),"")</f>
        <v/>
      </c>
      <c r="FM41" s="56" t="str">
        <f>IF(FL41&gt;0,IF(FK41&lt;&gt;"",AVERAGE(IF(AND($G41="3",FK41&lt;&gt;""),HLOOKUP(FK41,Points_Table_Modified,IF(GC41&gt;=6,8,GC41+2),FALSE),IF(FK41&lt;&gt;"",HLOOKUP(FK41,Points_Table,IF(GC41&gt;=6,8,GC41+2),FALSE),"")),FL41),FL41),0)</f>
        <v/>
      </c>
      <c r="FN41" s="51" t="str">
        <f>IF(AND($G41="4",EX41&lt;&gt;""),EX41,"")</f>
        <v/>
      </c>
      <c r="FO41" s="52" t="str">
        <f>IF(AND(EX41&lt;&gt;"",G41="4"),_xlfn.RANK.EQ(EX41,$FN$6:$FN$89),"")</f>
        <v/>
      </c>
      <c r="FP41" s="52" t="str">
        <f>IF(IF(FO41&lt;&gt;"",IF(MAX(COUNTIF($FO$6:$FO$89,$FO$6:$FO$89))&gt;1,"x",""),"")&lt;&gt;"",FO41+1,"")</f>
        <v/>
      </c>
      <c r="FQ41" s="52" t="str">
        <f>IF(FO41&lt;&gt;"",IF($G41="3",IF(EX41&lt;&gt;"",IF(AND(FO41&lt;=10,EX41&gt;=$FN$92),HLOOKUP(FO41,Points_Table_Modified,IF(GC41&gt;=6,8,GC41+2),FALSE),0),""),IF(EX41&lt;&gt;"",IF(AND(FO41&lt;=10,EX41&gt;=$FN$92),HLOOKUP(FO41,Points_Table,IF(GC41&gt;=6,8,GC41+2),FALSE),0),"")),"")</f>
        <v/>
      </c>
      <c r="FR41" s="56" t="str">
        <f>IF(FQ41&gt;0,IF(FP41&lt;&gt;"",AVERAGE(IF(AND($G41="3",FP41&lt;&gt;""),HLOOKUP(FP41,Points_Table_Modified,IF(GC41&gt;=6,8,GC41+2),FALSE),IF(FP41&lt;&gt;"",HLOOKUP(FP41,Points_Table,IF(GC41&gt;=6,8,GC41+2),FALSE),"")),FQ41),FQ41),0)</f>
        <v/>
      </c>
      <c r="FS41" s="51" t="str">
        <f>IF(AND($G41="5",EX41&lt;&gt;""),EX41,"")</f>
        <v/>
      </c>
      <c r="FT41" s="52" t="str">
        <f>IF(AND(EX41&lt;&gt;"",$G41="5"),_xlfn.RANK.EQ(EX41,$FS$6:$FS$89),"")</f>
        <v/>
      </c>
      <c r="FU41" s="52" t="str">
        <f>IF(IF(FT41&lt;&gt;"",IF(MAX(COUNTIF($FT$6:$FT$89,$FT$6:$FT$89))&gt;1,"x",""),"")&lt;&gt;"",FT41+1,"")</f>
        <v/>
      </c>
      <c r="FV41" s="52" t="str">
        <f>IF(FT41&lt;&gt;"",IF($G41="3",IF(EX41&lt;&gt;"",IF(AND(FT41&lt;=10,EX41&gt;=$FS$92),HLOOKUP(FT41,Points_Table_Modified,IF(GC41&gt;=6,8,GC41+2),FALSE),0),""),IF(EX41&lt;&gt;"",IF(AND(FT41&lt;=10,EX41&gt;=$FS$92),HLOOKUP(FT41,Points_Table,IF(GC41&gt;=6,8,GC41+2),FALSE),0),"")),"")</f>
        <v/>
      </c>
      <c r="FW41" s="56" t="str">
        <f>IF(FV41&gt;0,IF(FU41&lt;&gt;"",AVERAGE(IF(AND($G41="3",FU41&lt;&gt;""),HLOOKUP(FU41,Points_Table_Modified,IF(GC41&gt;=6,8,GC41+2),FALSE),IF(FU41&lt;&gt;"",HLOOKUP(FU41,Points_Table,IF(GC41&gt;=6,8,GC41+2),FALSE),"")),FV41),FV41),0)</f>
        <v/>
      </c>
      <c r="FX41" s="51" t="str">
        <f>IF(AND($G41="6",EX41&lt;&gt;""),EX41,"")</f>
        <v/>
      </c>
      <c r="FY41" s="52" t="str">
        <f>IF(AND(EX41&lt;&gt;"",$G41="6"),_xlfn.RANK.EQ(EX41,$FX$6:$FX$89),"")</f>
        <v/>
      </c>
      <c r="FZ41" s="52" t="str">
        <f>IF(IF(FY41&lt;&gt;"",IF(MAX(COUNTIF($FY$6:$FY$89,$FY$6:$FY$89))&gt;1,"x",""),"")&lt;&gt;"",FY41+1,"")</f>
        <v/>
      </c>
      <c r="GA41" s="52" t="str">
        <f>IF(FY41&lt;&gt;"",IF($G41="3",IF(EX41&lt;&gt;"",IF(AND(FY41&lt;=10,EX41&gt;=$FX$92),HLOOKUP(FY41,Points_Table_Modified,IF(GC41&gt;=6,8,GC41+2),FALSE),0),""),IF(EX41&lt;&gt;"",IF(AND(FY41&lt;=10,EX41&gt;=$FX$92),HLOOKUP(FY41,Points_Table,IF(GC41&gt;=6,8,GC41+2),FALSE),0),"")),"")</f>
        <v/>
      </c>
      <c r="GB41" s="56" t="str">
        <f>IF(GA41&gt;0,IF(FZ41&lt;&gt;"",AVERAGE(IF(AND($G41="3",FZ41&lt;&gt;""),HLOOKUP(FZ41,Points_Table_Modified,IF(GC41&gt;=6,8,GC41+2),FALSE),IF(FZ41&lt;&gt;"",HLOOKUP(FZ41,Points_Table,IF(GC41&gt;=6,8,GC41+2),FALSE),"")),GA41),GA41),0)</f>
        <v/>
      </c>
      <c r="GC41" s="57">
        <f>VLOOKUP($G41,Entries_D_Event,8,FALSE)</f>
        <v>0</v>
      </c>
      <c r="GD41" s="52" t="str">
        <f>CONCATENATE(FY41,FT41,FO41,FJ41,FE41,EZ41)</f>
        <v/>
      </c>
      <c r="GE41" s="118" t="str">
        <f>IF(GD41&lt;&gt;"",IF(AND($G41="3",EX41&lt;&gt;""),10,IF(EX41&lt;&gt;"",5,"")),"")</f>
        <v/>
      </c>
      <c r="GF41" s="118">
        <f>_xlfn.NUMBERVALUE(IF(GD41&lt;&gt;"",CONCATENATE(GB41,FW41,FR41,FM41,FH41,FC41),""))</f>
        <v>0</v>
      </c>
      <c r="GG41" s="56">
        <f>IFERROR(GE41+GF41,0)</f>
        <v>0</v>
      </c>
      <c r="GH41" s="90"/>
      <c r="GI41" s="52" t="str">
        <f>IF(AND($G41="1",GH41&lt;&gt;""),GH41,"")</f>
        <v/>
      </c>
      <c r="GJ41" s="52" t="str">
        <f>IF(AND(GH41&lt;&gt;"",$G41="1"),_xlfn.RANK.EQ(GH41,$GI$6:$GI$89),"")</f>
        <v/>
      </c>
      <c r="GK41" s="52" t="str">
        <f>IF(IF(GJ41&lt;&gt;"",IF(MAX(COUNTIF($GJ$6:$GJ$89,$GJ$6:$GJ$89))&gt;1,"x",""),"")&lt;&gt;"",GJ41+1,"")</f>
        <v/>
      </c>
      <c r="GL41" s="52" t="str">
        <f>IF(GJ41&lt;&gt;"",IF($G41="3",IF(GH41&lt;&gt;"",IF(AND(GJ41&lt;=10,GH41&gt;=$GI$92),HLOOKUP(GJ41,Points_Table_Modified,IF(HM41&gt;=6,8,HM41+2),FALSE),0),""),IF(GH41&lt;&gt;"",IF(AND(GJ41&lt;=10,GH41&gt;=$GI$92),HLOOKUP(GJ41,Points_Table,IF(HM41&gt;=6,8,HM41+2),FALSE),0),"")),"")</f>
        <v/>
      </c>
      <c r="GM41" s="53" t="str">
        <f>IF(GK41&lt;&gt;"",AVERAGE(IF(AND($G41="3",GK41&lt;&gt;""),HLOOKUP(GK41,Points_Table_Modified,IF(HM41&gt;=6,8,HM41+2),FALSE),IF(GK41&lt;&gt;"",HLOOKUP(GK41,Points_Table,IF(HM41&gt;=6,8,HM41+2),FALSE),"")),GL41),GL41)</f>
        <v/>
      </c>
      <c r="GN41" s="51" t="str">
        <f>IF(AND($G41="2",GH41&lt;&gt;""),GH41,"")</f>
        <v/>
      </c>
      <c r="GO41" s="52" t="str">
        <f>IF(AND(GH41&lt;&gt;"",$G41="2"),_xlfn.RANK.EQ(GH41,$GN$6:$GN$89),"")</f>
        <v/>
      </c>
      <c r="GP41" s="52" t="str">
        <f>IF(IF(GO41&lt;&gt;"",IF(MAX(COUNTIF($GO$6:$GO$89,$GO$6:$GO$89))&gt;1,"x",""),"")&lt;&gt;"",GO41+1,"")</f>
        <v/>
      </c>
      <c r="GQ41" s="54" t="str">
        <f>IF(GO41&lt;&gt;"",IF($G41="3",IF(GH41&lt;&gt;"",IF(AND(GO41&lt;=10,GH41&gt;=$GN$92),HLOOKUP(GO41,Points_Table_Modified,IF(HM41&gt;=6,8,HM41+2),FALSE),0),""),IF(GH41&lt;&gt;"",IF(AND(GO41&lt;=10,GH41&gt;=$GN$92),HLOOKUP(GO41,Points_Table,IF(HM41&gt;=6,8,HM41+2),FALSE),0),"")),"")</f>
        <v/>
      </c>
      <c r="GR41" s="53" t="str">
        <f>IF(GP41&lt;&gt;"",AVERAGE(IF(AND($G41="3",GP41&lt;&gt;""),HLOOKUP(GP41,Points_Table_Modified,IF(HM41&gt;=6,8,HM41+2),FALSE),IF(GP41&lt;&gt;"",HLOOKUP(GP41,Points_Table,IF(HM41&gt;=6,8,HM41+2),FALSE),"")),GQ41),GQ41)</f>
        <v/>
      </c>
      <c r="GS41" s="51" t="str">
        <f>IF(AND($G41="3",GH41&lt;&gt;""),GH41,"")</f>
        <v/>
      </c>
      <c r="GT41" s="52" t="str">
        <f>IF(AND(GH41&lt;&gt;"",$G41="3"),_xlfn.RANK.EQ(GH41,$GS$6:$GS$89),"")</f>
        <v/>
      </c>
      <c r="GU41" s="52" t="str">
        <f>IF(IF(GT41&lt;&gt;"",IF(MAX(COUNTIF($GT$6:$GT$89,$GT$6:$GT$89))&gt;1,"x",""),"")&lt;&gt;"",GT41+1,"")</f>
        <v/>
      </c>
      <c r="GV41" s="52" t="str">
        <f>IF(GT41&lt;&gt;"",IF($G41="3",IF(GH41&lt;&gt;"",IF(AND(GT41&lt;=20,GH41&gt;=$GS$92),HLOOKUP(GT41,Points_Table_Modified,IF(HM41&gt;=6,8,HM41+2),FALSE),0),""),IF(GH41&lt;&gt;"",IF(AND(GT41&lt;=10,GH41&gt;=$GS$92),HLOOKUP(GT41,Points_Table,IF(HM41&gt;=6,8,HM41+2),FALSE),0),"")),"")</f>
        <v/>
      </c>
      <c r="GW41" s="53" t="str">
        <f>IF(GU41&lt;&gt;"",AVERAGE(IF(AND($G41="3",GU41&lt;&gt;""),HLOOKUP(GU41,Points_Table_Modified,IF(HM41&gt;=6,8,HM41+2),FALSE),IF(GU41&lt;&gt;"",HLOOKUP(GU41,Points_Table,IF(HM41&gt;=6,8,HM41+2),FALSE),"")),GV41),GV41)</f>
        <v/>
      </c>
      <c r="GX41" s="51" t="str">
        <f>IF(AND($G41="4",GH41&lt;&gt;""),GH41,"")</f>
        <v/>
      </c>
      <c r="GY41" s="52" t="str">
        <f>IF(AND($GH41&lt;&gt;"",G41="4"),_xlfn.RANK.EQ(GH41,$GX$6:$GX$89),"")</f>
        <v/>
      </c>
      <c r="GZ41" s="52" t="str">
        <f>IF(IF(GY41&lt;&gt;"",IF(MAX(COUNTIF($GY$6:$GY$89,$GY$6:$GY$89))&gt;1,"x",""),"")&lt;&gt;"",GY41+1,"")</f>
        <v/>
      </c>
      <c r="HA41" s="52" t="str">
        <f>IF(GY41&lt;&gt;"",IF($G41="3",IF(GH41&lt;&gt;"",IF(AND(GY41&lt;=10,GH41&gt;=$GX$92),HLOOKUP(GY41,Points_Table_Modified,IF(HM41&gt;=6,8,HM41+2),FALSE),0),""),IF(GH41&lt;&gt;"",IF(AND(GY41&lt;=10,GH41&gt;=$GX$92),HLOOKUP(GY41,Points_Table,IF(HM41&gt;=6,8,HM41+2),FALSE),0),"")),"")</f>
        <v/>
      </c>
      <c r="HB41" s="53" t="str">
        <f>IF(GZ41&lt;&gt;"",AVERAGE(IF(AND($G41="3",GZ41&lt;&gt;""),HLOOKUP(GZ41,Points_Table_Modified,IF(HM41&gt;=6,8,HM41+2),FALSE),IF(GZ41&lt;&gt;"",HLOOKUP(GZ41,Points_Table,IF(HM41&gt;=6,8,HM41+2),FALSE),"")),HA41),HA41)</f>
        <v/>
      </c>
      <c r="HC41" s="51" t="str">
        <f>IF(AND($G41="5",GH41&lt;&gt;""),GH41,"")</f>
        <v/>
      </c>
      <c r="HD41" s="52" t="str">
        <f>IF(AND(GH41&lt;&gt;"",$G41="5"),_xlfn.RANK.EQ(GH41,$HC$6:$HC$89),"")</f>
        <v/>
      </c>
      <c r="HE41" s="52" t="str">
        <f>IF(IF(HD41&lt;&gt;"",IF(MAX(COUNTIF($HD$6:$HD$89,$HD$6:$HD$89))&gt;1,"x",""),"")&lt;&gt;"",HD41+1,"")</f>
        <v/>
      </c>
      <c r="HF41" s="52" t="str">
        <f>IF(HD41&lt;&gt;"",IF($G41="3",IF(GH41&lt;&gt;"",IF(AND(HD41&lt;=10,GH41&gt;=$HC$92),HLOOKUP(HD41,Points_Table_Modified,IF(HM41&gt;=6,8,HM41+2),FALSE),0),""),IF(GH41&lt;&gt;"",IF(AND(HD41&lt;=10,GH41&gt;=$HC$92),HLOOKUP(HD41,Points_Table,IF(HM41&gt;=6,8,HM41+2),FALSE),0),"")),"")</f>
        <v/>
      </c>
      <c r="HG41" s="53" t="str">
        <f>IF(HE41&lt;&gt;"",AVERAGE(IF(AND($G41="3",HE41&lt;&gt;""),HLOOKUP(HE41,Points_Table_Modified,IF(HM41&gt;=6,8,HM41+2),FALSE),IF(HE41&lt;&gt;"",HLOOKUP(HE41,Points_Table,IF(HM41&gt;=6,8,HM41+2),FALSE),"")),HF41),HF41)</f>
        <v/>
      </c>
      <c r="HH41" s="51" t="str">
        <f>IF(AND($G41="6",GH41&lt;&gt;""),GH41,"")</f>
        <v/>
      </c>
      <c r="HI41" s="52" t="str">
        <f>IF(AND(GH41&lt;&gt;"",$G41="6"),_xlfn.RANK.EQ(GH41,$HH$6:$HH$89),"")</f>
        <v/>
      </c>
      <c r="HJ41" s="52" t="str">
        <f>IF(IF(HI41&lt;&gt;"",IF(MAX(COUNTIF($HI$6:$HI$89,$HI$6:$HI$89))&gt;1,"x",""),"")&lt;&gt;"",HI41+1,"")</f>
        <v/>
      </c>
      <c r="HK41" s="52" t="str">
        <f>IF(HI41&lt;&gt;"",IF($G41="3",IF(GH41&lt;&gt;"",IF(AND(HI41&lt;=10,GH41&gt;=$HH$92),HLOOKUP(HI41,Points_Table_Modified,IF(HM41&gt;=6,8,HM41+2),FALSE),0),""),IF(GH41&lt;&gt;"",IF(AND(HI41&lt;=10,GH41&gt;=$HH$92),HLOOKUP(HI41,Points_Table,IF(HM41&gt;=6,8,HM41+2),FALSE),0),"")),"")</f>
        <v/>
      </c>
      <c r="HL41" s="53" t="str">
        <f>IF(HJ41&lt;&gt;"",AVERAGE(IF(AND($G41="3",HJ41&lt;&gt;""),HLOOKUP(HJ41,Points_Table_Modified,IF(HM41&gt;=6,8,HM41+2),FALSE),IF(HJ41&lt;&gt;"",HLOOKUP(HJ41,Points_Table,IF(HM41&gt;=6,8,HM41+2),FALSE),"")),HK41),HK41)</f>
        <v/>
      </c>
      <c r="HM41" s="57">
        <f>VLOOKUP($G41,Entries_D_Event,9,FALSE)</f>
        <v>0</v>
      </c>
      <c r="HN41" s="52" t="str">
        <f>CONCATENATE(HI41,HD41,GY41,GT41,GO41,GJ41)</f>
        <v/>
      </c>
      <c r="HO41" s="118" t="str">
        <f>IF(HN41&lt;&gt;"",IF(AND($G41="3",GH41&lt;&gt;""),10,IF(GH41&lt;&gt;"",5,"")),"")</f>
        <v/>
      </c>
      <c r="HP41" s="118">
        <f>_xlfn.NUMBERVALUE(IF(HN41&lt;&gt;"",CONCATENATE(HL41,HG41,HB41,GW41,GR41,GM41),""))</f>
        <v>0</v>
      </c>
      <c r="HQ41" s="56">
        <f>IFERROR(HO41+HP41,0)</f>
        <v>0</v>
      </c>
      <c r="HR41" s="90"/>
      <c r="HS41" s="52" t="str">
        <f>IF(AND($G41="1",HR41&lt;&gt;""),HR41,"")</f>
        <v/>
      </c>
      <c r="HT41" s="52" t="str">
        <f>IF(AND(HR41&lt;&gt;"",$G41="1"),_xlfn.RANK.EQ(HR41,$HS$6:$HS$89),"")</f>
        <v/>
      </c>
      <c r="HU41" s="52" t="str">
        <f>IF(IF(HT41&lt;&gt;"",IF(MAX(COUNTIF($HT$6:$HT$89,$HT$6:$HT$89))&gt;1,"x",""),"")&lt;&gt;"",HT41+1,"")</f>
        <v/>
      </c>
      <c r="HV41" s="52" t="str">
        <f>IF(HT41&lt;&gt;"",IF($G41="3",IF(HR41&lt;&gt;"",IF(AND(HT41&lt;=10,HR41&gt;=$HS$92),HLOOKUP(HT41,Points_Table_Modified,IF(IW41&gt;=6,8,IW41+2),FALSE),0),""),IF(HR41&lt;&gt;"",IF(AND(HT41&lt;=10,HR41&gt;=$HS$92),HLOOKUP(HT41,Points_Table,IF(IW41&gt;=6,8,IW41+2),FALSE),0),"")),"")</f>
        <v/>
      </c>
      <c r="HW41" s="53" t="str">
        <f>IF(HU41&lt;&gt;"",AVERAGE(IF(AND($G41="3",HU41&lt;&gt;""),HLOOKUP(HU41,Points_Table_Modified,IF(IW41&gt;=6,8,IW41+2),FALSE),IF(HU41&lt;&gt;"",HLOOKUP(HU41,Points_Table,IF(IW41&gt;=6,8,IW41+2),FALSE),"")),HV41),HV41)</f>
        <v/>
      </c>
      <c r="HX41" s="51" t="str">
        <f>IF(AND($G41="2",HR41&lt;&gt;""),HR41,"")</f>
        <v/>
      </c>
      <c r="HY41" s="52" t="str">
        <f>IF(AND(HR41&lt;&gt;"",$G41="2"),_xlfn.RANK.EQ(HR41,$HX$6:$HX$89),"")</f>
        <v/>
      </c>
      <c r="HZ41" s="52" t="str">
        <f>IF(IF(HY41&lt;&gt;"",IF(MAX(COUNTIF($HY$6:$HY$89,$HY$6:$HY$89))&gt;1,"x",""),"")&lt;&gt;"",HY41+1,"")</f>
        <v/>
      </c>
      <c r="IA41" s="54" t="str">
        <f>IF(HY41&lt;&gt;"",IF($G41="3",IF(HR41&lt;&gt;"",IF(AND(HY41&lt;=10,HR41&gt;=$HX$92),HLOOKUP(HY41,Points_Table_Modified,IF(IW41&gt;=6,8,IW41+2),FALSE),0),""),IF(HR41&lt;&gt;"",IF(AND(HY41&lt;=10,HR41&gt;=$HX$92),HLOOKUP(HY41,Points_Table,IF(IW41&gt;=6,8,IW41+2),FALSE),0),"")),"")</f>
        <v/>
      </c>
      <c r="IB41" s="53" t="str">
        <f>IF(HZ41&lt;&gt;"",AVERAGE(IF(AND($G41="3",HZ41&lt;&gt;""),HLOOKUP(HZ41,Points_Table_Modified,IF(IW41&gt;=6,8,IW41+2),FALSE),IF(HZ41&lt;&gt;"",HLOOKUP(HZ41,Points_Table,IF(IW41&gt;=6,8,IW41+2),FALSE),"")),IA41),IA41)</f>
        <v/>
      </c>
      <c r="IC41" s="51" t="str">
        <f>IF(AND($G41="3",HR41&lt;&gt;""),HR41,"")</f>
        <v/>
      </c>
      <c r="ID41" s="52" t="str">
        <f>IF(AND(HR41&lt;&gt;"",$G41="3"),_xlfn.RANK.EQ(HR41,$IC$6:$IC$89),"")</f>
        <v/>
      </c>
      <c r="IE41" s="52" t="str">
        <f>IF(IF(ID41&lt;&gt;"",IF(MAX(COUNTIF($ID$6:$ID$89,$ID$6:$ID$89))&gt;1,"x",""),"")&lt;&gt;"",ID41+1,"")</f>
        <v/>
      </c>
      <c r="IF41" s="52" t="str">
        <f>IF(ID41&lt;&gt;"",IF($G41="3",IF(HR41&lt;&gt;"",IF(AND(ID41&lt;=20,HR41&gt;=$IC$92),HLOOKUP(ID41,Points_Table_Modified,IF(IW41&gt;=6,8,IW41+2),FALSE),0),""),IF(HR41&lt;&gt;"",IF(AND(ID41&lt;=10,HR41&gt;=$IC$92),HLOOKUP(ID41,Points_Table,IF(IW41&gt;=6,8,IW41+2),FALSE),0),"")),"")</f>
        <v/>
      </c>
      <c r="IG41" s="53" t="str">
        <f>IF(IE41&lt;&gt;"",AVERAGE(IF(AND($G41="3",IE41&lt;&gt;""),HLOOKUP(IE41,Points_Table_Modified,IF(IW41&gt;=6,8,IW41+2),FALSE),IF(IE41&lt;&gt;"",HLOOKUP(IE41,Points_Table,IF(IW41&gt;=6,8,IW41+2),FALSE),"")),IF41),IF41)</f>
        <v/>
      </c>
      <c r="IH41" s="51" t="str">
        <f>IF(AND($G41="4",HR41&lt;&gt;""),HR41,"")</f>
        <v/>
      </c>
      <c r="II41" s="52" t="str">
        <f>IF(AND(HR41&lt;&gt;"",G41="4"),_xlfn.RANK.EQ(HR41,$IH$6:$IH$89),"")</f>
        <v/>
      </c>
      <c r="IJ41" s="52" t="str">
        <f>IF(IF(II41&lt;&gt;"",IF(MAX(COUNTIF($II$6:$II$89,$II$6:$II$89))&gt;1,"x",""),"")&lt;&gt;"",II41+1,"")</f>
        <v/>
      </c>
      <c r="IK41" s="52" t="str">
        <f>IF(II41&lt;&gt;"",IF($G41="3",IF(HR41&lt;&gt;"",IF(AND(II41&lt;=10,HR41&gt;=$IH$92),HLOOKUP(II41,Points_Table_Modified,IF(IW41&gt;=6,8,IW41+2),FALSE),0),""),IF(HR41&lt;&gt;"",IF(AND(II41&lt;=10,HR41&gt;=$IH$92),HLOOKUP(II41,Points_Table,IF(IW41&gt;=6,8,IW41+2),FALSE),0),"")),"")</f>
        <v/>
      </c>
      <c r="IL41" s="53" t="str">
        <f>IF(IJ41&lt;&gt;"",AVERAGE(IF(AND($G41="3",IJ41&lt;&gt;""),HLOOKUP(IJ41,Points_Table_Modified,IF(IW41&gt;=6,8,IW41+2),FALSE),IF(IJ41&lt;&gt;"",HLOOKUP(IJ41,Points_Table,IF(IW41&gt;=6,8,IW41+2),FALSE),"")),IK41),IK41)</f>
        <v/>
      </c>
      <c r="IM41" s="51" t="str">
        <f>IF(AND($G41="5",HR41&lt;&gt;""),HR41,"")</f>
        <v/>
      </c>
      <c r="IN41" s="52" t="str">
        <f>IF(AND(HR41&lt;&gt;"",$G41="5"),_xlfn.RANK.EQ(HR41,$IM$6:$IM$89),"")</f>
        <v/>
      </c>
      <c r="IO41" s="52" t="str">
        <f>IF(IF(IN41&lt;&gt;"",IF(MAX(COUNTIF($IN$6:$IN$89,$IN$6:$IN$89))&gt;1,"x",""),"")&lt;&gt;"",IN41+1,"")</f>
        <v/>
      </c>
      <c r="IP41" s="52" t="str">
        <f>IF(IN41&lt;&gt;"",IF($G41="3",IF(HR41&lt;&gt;"",IF(AND(IN41&lt;=10,HR41&gt;=$IM$92),HLOOKUP(IN41,Points_Table_Modified,IF(IW41&gt;=6,8,IW41+2),FALSE),0),""),IF(HR41&lt;&gt;"",IF(AND(IN41&lt;=10,HR41&gt;=$IM$92),HLOOKUP(IN41,Points_Table,IF(IW41&gt;=6,8,IW41+2),FALSE),0),"")),"")</f>
        <v/>
      </c>
      <c r="IQ41" s="53" t="str">
        <f>IF(IO41&lt;&gt;"",AVERAGE(IF(AND($G41="3",IO41&lt;&gt;""),HLOOKUP(IO41,Points_Table_Modified,IF(IW41&gt;=6,8,IW41+2),FALSE),IF(IO41&lt;&gt;"",HLOOKUP(IO41,Points_Table,IF(IW41&gt;=6,8,IW41+2),FALSE),"")),IP41),IP41)</f>
        <v/>
      </c>
      <c r="IR41" s="51" t="str">
        <f>IF(AND($G41="6",HR41&lt;&gt;""),HR41,"")</f>
        <v/>
      </c>
      <c r="IS41" s="52" t="str">
        <f>IF(AND(HR41&lt;&gt;"",$G41="6"),_xlfn.RANK.EQ(HR41,$IR$6:$IR$89),"")</f>
        <v/>
      </c>
      <c r="IT41" s="52" t="str">
        <f>IF(IF(IS41&lt;&gt;"",IF(MAX(COUNTIF($IS$6:$IS$89,$IS$6:$IS$89))&gt;1,"x",""),"")&lt;&gt;"",IS41+1,"")</f>
        <v/>
      </c>
      <c r="IU41" s="52" t="str">
        <f>IF(IS41&lt;&gt;"",IF($G41="3",IF(HR41&lt;&gt;"",IF(AND(IS41&lt;=10,HR41&gt;=$IR$92),HLOOKUP(IS41,Points_Table_Modified,IF(IW41&gt;=6,8,IW41+2),FALSE),0),""),IF(HR41&lt;&gt;"",IF(AND(IS41&lt;=10,HR41&gt;=$IR$92),HLOOKUP(IS41,Points_Table,IF(IW41&gt;=6,8,IW41+2),FALSE),0),"")),"")</f>
        <v/>
      </c>
      <c r="IV41" s="53" t="str">
        <f>IF(IT41&lt;&gt;"",AVERAGE(IF(AND($G41="3",IT41&lt;&gt;""),HLOOKUP(IT41,Points_Table_Modified,IF(IW41&gt;=6,8,IW41+2),FALSE),IF(IT41&lt;&gt;"",HLOOKUP(IT41,Points_Table,IF(IW41&gt;=6,8,IW41+2),FALSE),"")),IU41),IU41)</f>
        <v/>
      </c>
      <c r="IW41" s="57">
        <f>VLOOKUP($G41,Entries_D_Event,10,FALSE)</f>
        <v>0</v>
      </c>
      <c r="IX41" s="52" t="str">
        <f>CONCATENATE(IS41,IN41,II41,ID41,HY41,HT41)</f>
        <v/>
      </c>
      <c r="IY41" s="118" t="str">
        <f>IF(IX41&lt;&gt;"",IF(AND($G41="3",HR41&lt;&gt;""),10,IF(HR41&lt;&gt;"",5,"")),"")</f>
        <v/>
      </c>
      <c r="IZ41" s="118">
        <f>_xlfn.NUMBERVALUE(IF(IX41&lt;&gt;"",CONCATENATE(IV41,IQ41,IL41,IG41,IB41,HW41),""))</f>
        <v>0</v>
      </c>
      <c r="JA41" s="56">
        <f>IFERROR(IY41+IZ41,0)</f>
        <v>0</v>
      </c>
      <c r="JB41" s="90"/>
      <c r="JC41" s="52" t="str">
        <f>IF(AND($G41="1",JB41&lt;&gt;""),JB41,"")</f>
        <v/>
      </c>
      <c r="JD41" s="52" t="str">
        <f>IF(AND(JB41&lt;&gt;"",$G41="1"),_xlfn.RANK.EQ(JB41,$JC$6:$JC$89),"")</f>
        <v/>
      </c>
      <c r="JE41" s="52" t="str">
        <f>IF(IF(JD41&lt;&gt;"",IF(MAX(COUNTIF($JD$6:$JD$89,$JD$6:$JD$89))&gt;1,"x",""),"")&lt;&gt;"",JD41+1,"")</f>
        <v/>
      </c>
      <c r="JF41" s="52" t="str">
        <f>IF(JD41&lt;&gt;"",IF($G41="3",IF(JB41&lt;&gt;"",IF(AND(JD41&lt;=10,JB41&gt;=$JC$92),HLOOKUP(JD41,Points_Table_Modified,IF(KG41&gt;=6,8,KG41+2),FALSE),0),""),IF(JB41&lt;&gt;"",IF(AND(JD41&lt;=10,JB41&gt;=$JC$92),HLOOKUP(JD41,Points_Table,IF(KG41&gt;=6,8,KG41+2),FALSE),0),"")),"")</f>
        <v/>
      </c>
      <c r="JG41" s="53" t="str">
        <f>IF(JE41&lt;&gt;"",AVERAGE(IF(AND($G41="3",JE41&lt;&gt;""),HLOOKUP(JE41,Points_Table_Modified,IF(KG41&gt;=6,8,KG41+2),FALSE),IF(JE41&lt;&gt;"",HLOOKUP(JE41,Points_Table,IF(KG41&gt;=6,8,KG41+2),FALSE),"")),JF41),JF41)</f>
        <v/>
      </c>
      <c r="JH41" s="51" t="str">
        <f>IF(AND($G41="2",JB41&lt;&gt;""),JB41,"")</f>
        <v/>
      </c>
      <c r="JI41" s="52" t="str">
        <f>IF(AND(JB41&lt;&gt;"",$G41="2"),_xlfn.RANK.EQ(JB41,$JH$6:$JH$89),"")</f>
        <v/>
      </c>
      <c r="JJ41" s="52" t="str">
        <f>IF(IF(JI41&lt;&gt;"",IF(MAX(COUNTIF($JI$6:$JI$89,$JI$6:$JI$89))&gt;1,"x",""),"")&lt;&gt;"",JI41+1,"")</f>
        <v/>
      </c>
      <c r="JK41" s="54" t="str">
        <f>IF(JI41&lt;&gt;"",IF($G41="3",IF(JB41&lt;&gt;"",IF(AND(JI41&lt;=10,JB41&gt;=$JH$92),HLOOKUP(JI41,Points_Table_Modified,IF(KG41&gt;=6,8,KG41+2),FALSE),0),""),IF(JB41&lt;&gt;"",IF(AND(JI41&lt;=10,JB41&gt;=$JH$92),HLOOKUP(JI41,Points_Table,IF(KG41&gt;=6,8,KG41+2),FALSE),0),"")),"")</f>
        <v/>
      </c>
      <c r="JL41" s="53" t="str">
        <f>IF(JJ41&lt;&gt;"",AVERAGE(IF(AND($G41="3",JJ41&lt;&gt;""),HLOOKUP(JJ41,Points_Table_Modified,IF(KG41&gt;=6,8,KG41+2),FALSE),IF(JJ41&lt;&gt;"",HLOOKUP(JJ41,Points_Table,IF(KG41&gt;=6,8,KG41+2),FALSE),"")),JK41),JK41)</f>
        <v/>
      </c>
      <c r="JM41" s="51" t="str">
        <f>IF(AND($G41="3",JB41&lt;&gt;""),JB41,"")</f>
        <v/>
      </c>
      <c r="JN41" s="52" t="str">
        <f>IF(AND(JB41&lt;&gt;"",$G41="3"),_xlfn.RANK.EQ(JB41,$JM$6:$JM$89),"")</f>
        <v/>
      </c>
      <c r="JO41" s="52" t="str">
        <f>IF(IF(JN41&lt;&gt;"",IF(MAX(COUNTIF($JN$6:$JN$89,$JN$6:$JN$89))&gt;1,"x",""),"")&lt;&gt;"",JN41+1,"")</f>
        <v/>
      </c>
      <c r="JP41" s="52" t="str">
        <f>IF(JN41&lt;&gt;"",IF($G41="3",IF(JB41&lt;&gt;"",IF(AND(JN41&lt;=20,JB41&gt;=$JM$92),HLOOKUP(JN41,Points_Table_Modified,IF(KG41&gt;=6,8,KG41+2),FALSE),0),""),IF(JB41&lt;&gt;"",IF(AND(JN41&lt;=10,JB41&gt;=$JM$92),HLOOKUP(JN41,Points_Table,IF(KG41&gt;=6,8,KG41+2),FALSE),0),"")),"")</f>
        <v/>
      </c>
      <c r="JQ41" s="53" t="str">
        <f>IF(JO41&lt;&gt;"",AVERAGE(IF(AND($G41="3",JO41&lt;&gt;""),HLOOKUP(JO41,Points_Table_Modified,IF(KG41&gt;=6,8,KG41+2),FALSE),IF(JO41&lt;&gt;"",HLOOKUP(JO41,Points_Table,IF(KG41&gt;=6,8,KG41+2),FALSE),"")),JP41),JP41)</f>
        <v/>
      </c>
      <c r="JR41" s="51" t="str">
        <f>IF(AND($G41="4",JB41&lt;&gt;""),JB41,"")</f>
        <v/>
      </c>
      <c r="JS41" s="52" t="str">
        <f>IF(AND(JB41&lt;&gt;"",G41="4"),_xlfn.RANK.EQ(JB41,$JR$6:$JR$89),"")</f>
        <v/>
      </c>
      <c r="JT41" s="52" t="str">
        <f>IF(IF(JS41&lt;&gt;"",IF(MAX(COUNTIF($JS$6:$JS$89,$JS$6:$JS$89))&gt;1,"x",""),"")&lt;&gt;"",JS41+1,"")</f>
        <v/>
      </c>
      <c r="JU41" s="52" t="str">
        <f>IF(JS41&lt;&gt;"",IF($G41="3",IF(JB41&lt;&gt;"",IF(AND(JS41&lt;=10,JB41&gt;=$JR$92),HLOOKUP(JS41,Points_Table_Modified,IF(KG41&gt;=6,8,KG41+2),FALSE),0),""),IF(JB41&lt;&gt;"",IF(AND(JS41&lt;=10,JB41&gt;=$JR$92),HLOOKUP(JS41,Points_Table,IF(KG41&gt;=6,8,KG41+2),FALSE),0),"")),"")</f>
        <v/>
      </c>
      <c r="JV41" s="53" t="str">
        <f>IF(JT41&lt;&gt;"",AVERAGE(IF(AND($G41="3",JT41&lt;&gt;""),HLOOKUP(JT41,Points_Table_Modified,IF(KG41&gt;=6,8,KG41+2),FALSE),IF(JT41&lt;&gt;"",HLOOKUP(JT41,Points_Table,IF(KG41&gt;=6,8,KG41+2),FALSE),"")),JU41),JU41)</f>
        <v/>
      </c>
      <c r="JW41" s="51" t="str">
        <f>IF(AND($G41="5",JB41&lt;&gt;""),JB41,"")</f>
        <v/>
      </c>
      <c r="JX41" s="52" t="str">
        <f>IF(AND(JB41&lt;&gt;"",$G41="5"),_xlfn.RANK.EQ(JB41,$JW$6:$JW$89),"")</f>
        <v/>
      </c>
      <c r="JY41" s="52" t="str">
        <f>IF(IF(JX41&lt;&gt;"",IF(MAX(COUNTIF($JX$6:$JX$89,$JX$6:$JX$89))&gt;1,"x",""),"")&lt;&gt;"",JX41+1,"")</f>
        <v/>
      </c>
      <c r="JZ41" s="52" t="str">
        <f>IF(JX41&lt;&gt;"",IF($G41="3",IF(JB41&lt;&gt;"",IF(AND(JX41&lt;=10,JB41&gt;=$JW$92),HLOOKUP(JX41,Points_Table_Modified,IF(KG41&gt;=6,8,KG41+2),FALSE),0),""),IF(JB41&lt;&gt;"",IF(AND(JX41&lt;=10,JB41&gt;=$JW$92),HLOOKUP(JX41,Points_Table,IF(KG41&gt;=6,8,KG41+2),FALSE),0),"")),"")</f>
        <v/>
      </c>
      <c r="KA41" s="53" t="str">
        <f>IF(JY41&lt;&gt;"",AVERAGE(IF(AND($G41="3",JY41&lt;&gt;""),HLOOKUP(JY41,Points_Table_Modified,IF(KG41&gt;=6,8,KG41+2),FALSE),IF(JY41&lt;&gt;"",HLOOKUP(JY41,Points_Table,IF(KG41&gt;=6,8,KG41+2),FALSE),"")),JZ41),JZ41)</f>
        <v/>
      </c>
      <c r="KB41" s="51" t="str">
        <f>IF(AND($G41="6",JB41&lt;&gt;""),JB41,"")</f>
        <v/>
      </c>
      <c r="KC41" s="52" t="str">
        <f>IF(AND(JB41&lt;&gt;"",$G41="6"),_xlfn.RANK.EQ(JB41,$KB$6:$KB$89),"")</f>
        <v/>
      </c>
      <c r="KD41" s="52" t="str">
        <f>IF(IF(KC41&lt;&gt;"",IF(MAX(COUNTIF($KC$6:$KC$89,$KC$6:$KC$89))&gt;1,"x",""),"")&lt;&gt;"",KC41+1,"")</f>
        <v/>
      </c>
      <c r="KE41" s="52" t="str">
        <f>IF(KC41&lt;&gt;"",IF($G41="3",IF(JB41&lt;&gt;"",IF(AND(KC41&lt;=10,JB41&gt;=$KB$92),HLOOKUP(KC41,Points_Table_Modified,IF(KG41&gt;=6,8,KG41+2),FALSE),0),""),IF(JB41&lt;&gt;"",IF(AND(KC41&lt;=10,JB41&gt;=$KB$92),HLOOKUP(KC41,Points_Table,IF(KG41&gt;=6,8,KG41+2),FALSE),0),"")),"")</f>
        <v/>
      </c>
      <c r="KF41" s="53" t="str">
        <f>IF(KD41&lt;&gt;"",AVERAGE(IF(AND($G41="3",KD41&lt;&gt;""),HLOOKUP(KD41,Points_Table_Modified,IF(KG41&gt;=6,8,KG41+2),FALSE),IF(KD41&lt;&gt;"",HLOOKUP(KD41,Points_Table,IF(KG41&gt;=6,8,KG41+2),FALSE),"")),KE41),KE41)</f>
        <v/>
      </c>
      <c r="KG41" s="57">
        <f>VLOOKUP($G41,Entries_D_Event,11,FALSE)</f>
        <v>0</v>
      </c>
      <c r="KH41" s="52" t="str">
        <f>CONCATENATE(KC41,JX41,JS41,JN41,JI41,JD41)</f>
        <v/>
      </c>
      <c r="KI41" s="118" t="str">
        <f>IF(KH41&lt;&gt;"",IF(AND($G41="3",JB41&lt;&gt;""),10,IF(JB41&lt;&gt;"",5,"")),"")</f>
        <v/>
      </c>
      <c r="KJ41" s="118">
        <f>_xlfn.NUMBERVALUE(IF(KH41&lt;&gt;"",CONCATENATE(KF41,KA41,JV41,JQ41,JL41,JG41),""))</f>
        <v>0</v>
      </c>
      <c r="KK41" s="56">
        <f>IFERROR(KI41+KJ41,0)</f>
        <v>0</v>
      </c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</row>
    <row r="42" spans="1:358" s="1" customFormat="1" x14ac:dyDescent="0.25">
      <c r="A42" s="35"/>
      <c r="B42" s="45">
        <v>37</v>
      </c>
      <c r="C42" s="47" t="s">
        <v>253</v>
      </c>
      <c r="D42" s="47" t="s">
        <v>254</v>
      </c>
      <c r="E42" s="50"/>
      <c r="F42" s="50">
        <v>947</v>
      </c>
      <c r="G42" s="49" t="s">
        <v>59</v>
      </c>
      <c r="H42" s="50" t="str">
        <f>VLOOKUP($G42,Class_Description,2)</f>
        <v>Open Class</v>
      </c>
      <c r="I42" s="187">
        <f>AS42+CC42+DM42+EW42+GG42+HQ42+JA42+KK42</f>
        <v>35</v>
      </c>
      <c r="J42" s="116"/>
      <c r="K42" s="102" t="str">
        <f>IF(AND(J42&lt;&gt;"",$G42="1"),J42,"")</f>
        <v/>
      </c>
      <c r="L42" s="103" t="str">
        <f>IF(AND(J42&lt;&gt;"",$G42="1"),_xlfn.RANK.EQ(J42,$K$6:$K$89),"")</f>
        <v/>
      </c>
      <c r="M42" s="103" t="str">
        <f>IF(G42="6",IF(IF(L42&lt;&gt;"",IF(MAX(COUNTIF($L$6:$L$89,$L$6:$L$89))&gt;1,"x",""),"")&lt;&gt;"",L42+1,""),IF(K42=0,"",IF(IF(L42&lt;&gt;"",IF(MAX(COUNTIF($L$6:$L$89,$L$6:$L$89))&gt;1,"x",""),"")&lt;&gt;"",L42+1,"")))</f>
        <v/>
      </c>
      <c r="N42" s="103" t="str">
        <f>IF(L42&lt;&gt;"",IF($G42="3",IF(AND(L42&lt;=20,J42&gt;=$K$92),HLOOKUP(L42,Points_Table_Modified,IF(AO42&gt;=6,8,AO42+2),FALSE),0),IF(AND(L42&lt;=10,J42&gt;=$K$92),HLOOKUP(L42,Points_Table,IF(AO42&gt;=6,8,AO42+2),FALSE),0)),"")</f>
        <v/>
      </c>
      <c r="O42" s="103" t="str">
        <f>IF(M42&lt;&gt;"",AVERAGE(IF(AND($G42="3",M42&lt;&gt;""),HLOOKUP(M42,Points_Table_Modified,IF(AO42&gt;=6,8,AO42+2),FALSE),IF(M42&lt;&gt;"",HLOOKUP(M42,Points_Table,IF(AO42&gt;=6,8,AO42+2),FALSE),"")),N42),N42)</f>
        <v/>
      </c>
      <c r="P42" s="102" t="str">
        <f>IF(AND(J42&lt;&gt;"",$G42="2"),J42,"")</f>
        <v/>
      </c>
      <c r="Q42" s="103" t="str">
        <f>IF(AND(J42&lt;&gt;"",$G42="2"),_xlfn.RANK.EQ(J42,$P$6:$P$89),"")</f>
        <v/>
      </c>
      <c r="R42" s="103" t="str">
        <f>IF(G42="6",IF(IF(Q42&lt;&gt;"",IF(MAX(COUNTIF($Q$6:$Q$89,$Q$6:$Q$89))&gt;1,"x",""),"")&lt;&gt;"",Q42+1,""),IF(P42=0,"",IF(IF(Q42&lt;&gt;"",IF(MAX(COUNTIF($Q$6:$Q$89,$Q$6:$Q$89))&gt;1,"x",""),"")&lt;&gt;"",Q42+1,"")))</f>
        <v/>
      </c>
      <c r="S42" s="103" t="str">
        <f>IF(Q42&lt;&gt;"",IF($G42="3",IF(J42&lt;&gt;"",IF(AND(Q42&lt;=10,J42&gt;=$P$92),HLOOKUP(Q42,Points_Table_Modified,IF(AO42&gt;=6,8,AO42+2),FALSE),0),""),IF(J42&lt;&gt;"",IF(AND(Q42&lt;=10,J42&gt;=$P$92),HLOOKUP(Q42,Points_Table,IF(AO42&gt;=6,8,AO42+2),FALSE),0),"")),"")</f>
        <v/>
      </c>
      <c r="T42" s="103" t="str">
        <f>IF(R42&lt;&gt;"",AVERAGE(IF(AND($G42="3",R42&lt;&gt;""),HLOOKUP(R42,Points_Table_Modified,IF(AO42&gt;=6,8,AO42+2),FALSE),IF(R42&lt;&gt;"",HLOOKUP(R42,Points_Table,IF(AO42&gt;=6,8,AO42+2),FALSE),"")),S42),S42)</f>
        <v/>
      </c>
      <c r="U42" s="102" t="str">
        <f>IF(AND(J42&lt;&gt;"",$G42="3"),J42,"")</f>
        <v/>
      </c>
      <c r="V42" s="103" t="str">
        <f>IF(AND(J42&lt;&gt;"",$G42="3"),_xlfn.RANK.EQ(J42,$U$6:$U$89),"")</f>
        <v/>
      </c>
      <c r="W42" s="103" t="str">
        <f>IF(G42="6",IF(IF(V42&lt;&gt;"",IF(MAX(COUNTIF($V$6:$V$89,$V$6:$V$89))&gt;1,"x",""),"")&lt;&gt;"",V42+1,""),IF(U42=0,"",IF(IF(V42&lt;&gt;"",IF(MAX(COUNTIF($V$6:$V$89,$V$6:$V$89))&gt;1,"x",""),"")&lt;&gt;"",V42+1,"")))</f>
        <v/>
      </c>
      <c r="X42" s="103" t="str">
        <f>IF(V42&lt;&gt;"",IF($G42="3",IF(J42&lt;&gt;"",IF(AND(V42&lt;=20,J42&gt;=$U$92),HLOOKUP(V42,Points_Table_Modified,IF(AO42&gt;=6,8,AO42+2),FALSE),0),""),IF(J42&lt;&gt;"",IF(AND(V42&lt;=10,$J42&gt;=$U$92),HLOOKUP(V42,Points_Table,IF(AO42&gt;=6,8,AO42+2),FALSE),0),"")),"")</f>
        <v/>
      </c>
      <c r="Y42" s="103" t="str">
        <f>IF(W42&lt;&gt;"",AVERAGE(IF(AND($G42="3",W42&lt;&gt;""),HLOOKUP(W42,Points_Table_Modified,IF(AO42&gt;=6,8,AO42+2),FALSE),IF(W42&lt;&gt;"",HLOOKUP(W42,Points_Table,IF(AO42&gt;=6,8,AO42+2),FALSE),"")),X42),X42)</f>
        <v/>
      </c>
      <c r="Z42" s="102" t="str">
        <f>IF(AND(J42&lt;&gt;"",$G42="4"),J42,"")</f>
        <v/>
      </c>
      <c r="AA42" s="103" t="str">
        <f>IF(AND($J42&lt;&gt;"",G42="4"),_xlfn.RANK.EQ(J42,$Z$6:$Z$89),"")</f>
        <v/>
      </c>
      <c r="AB42" s="103" t="str">
        <f>IF($G42="6",IF(IF(AA42&lt;&gt;"",IF(MAX(COUNTIF($AA$6:$AA$89,$AA$6:$AA$89))&gt;1,"x",""),"")&lt;&gt;"",AA42+1,""),IF(Z42=0,"",IF(IF(AA42&lt;&gt;"",IF(MAX(COUNTIF($AA$6:$AA$89,$AA$6:$AA$89))&gt;1,"x",""),"")&lt;&gt;"",AA42+1,"")))</f>
        <v/>
      </c>
      <c r="AC42" s="103" t="str">
        <f>IF(AA42&lt;&gt;"",IF($G42="3",IF(J42&lt;&gt;"",IF(AND(AA42&lt;=10,J42&gt;=$Z$92),HLOOKUP(AA42,Points_Table_Modified,IF(AO42&gt;=6,8,AO42+2),FALSE),0),""),IF(J42&lt;&gt;"",IF(AND(AA42&lt;=10,J42&gt;=$Z$92),HLOOKUP(AA42,Points_Table,IF(AO42&gt;=6,8,AO42+2),FALSE),0),"")),"")</f>
        <v/>
      </c>
      <c r="AD42" s="103" t="str">
        <f>IF(AB42&lt;&gt;"",AVERAGE(IF(AND($G42="3",AB42&lt;&gt;""),HLOOKUP(AB42,Points_Table_Modified,IF(AO42&gt;=6,8,AO42+2),FALSE),IF(AB42&lt;&gt;"",HLOOKUP(AB42,Points_Table,IF(AO42&gt;=6,8,AO42+2),FALSE),"")),AC42),AC42)</f>
        <v/>
      </c>
      <c r="AE42" s="102" t="str">
        <f>IF(AND(J42&lt;&gt;"",$G42="5"),J42,"")</f>
        <v/>
      </c>
      <c r="AF42" s="103" t="str">
        <f>IF(AND(J42&lt;&gt;"",$G42="5"),_xlfn.RANK.EQ(J42,$AE$6:$AE$89),"")</f>
        <v/>
      </c>
      <c r="AG42" s="103" t="str">
        <f>IF($G42="6",IF(IF(AF42&lt;&gt;"",IF(MAX(COUNTIF($AF$6:$AF$89,$AF$6:$AF$89))&gt;1,"x",""),"")&lt;&gt;"",AF42+1,""),IF(AE42=0,"",IF(IF(AF42&lt;&gt;"",IF(MAX(COUNTIF($AF$6:$AF$89,$AF$6:$AF$89))&gt;1,"x",""),"")&lt;&gt;"",AF42+1,"")))</f>
        <v/>
      </c>
      <c r="AH42" s="103" t="str">
        <f>IF(AF42&lt;&gt;"",IF($G42="3",IF(J42&lt;&gt;"",IF(AND(AF42&lt;=10,J42&gt;=$AE$92),HLOOKUP(AF42,Points_Table_Modified,IF(AO42&gt;=6,8,AO42+2),FALSE),0),""),IF(J42&lt;&gt;"",IF(AND(AF42&lt;=10,J42&gt;=$AE$92),HLOOKUP(AF42,Points_Table,IF(AO42&gt;=6,8,AO42+2),FALSE),0),"")),"")</f>
        <v/>
      </c>
      <c r="AI42" s="103" t="str">
        <f>IF(AG42&lt;&gt;"",AVERAGE(IF(AND($G42="3",AG42&lt;&gt;""),HLOOKUP(AG42,Points_Table_Modified,IF(AO42&gt;=6,8,AO42+2),FALSE),IF(AG42&lt;&gt;"",HLOOKUP(AG42,Points_Table,IF(AO42&gt;=6,8,AO42+2),FALSE),"")),AH42),AH42)</f>
        <v/>
      </c>
      <c r="AJ42" s="102" t="str">
        <f>IF(AND(J42&lt;&gt;"",$G42="6"),J42,"")</f>
        <v/>
      </c>
      <c r="AK42" s="103" t="str">
        <f>IF(AND(J42&lt;&gt;"",$G42="6"),_xlfn.RANK.EQ(J42,$AJ$6:$AJ$89),"")</f>
        <v/>
      </c>
      <c r="AL42" s="103" t="str">
        <f>IF(G42="6",IF(IF(AK42&lt;&gt;"",IF(MAX(COUNTIF($AK$6:$AK$89,$AK$6:$AK$89))&gt;1,"x",""),"")&lt;&gt;"",AK42+1,""),IF(AJ42=0,"",IF(IF(AK42&lt;&gt;"",IF(MAX(COUNTIF($AK$6:$AK$89,$AK$6:$AK$89))&gt;1,"x",""),"")&lt;&gt;"",AK42+1,"")))</f>
        <v/>
      </c>
      <c r="AM42" s="103" t="str">
        <f>IF(AK42&lt;&gt;"",IF($G42="3",IF(J42&lt;&gt;"",IF(AND(AK42&lt;=10,J42&gt;=$AJ$92),HLOOKUP(AK42,Points_Table_Modified,IF(AO42&gt;=6,8,AO42+2),FALSE),0),""),IF(J42&lt;&gt;"",IF(AND(AK42&lt;=10,J42&gt;=$AJ$92),HLOOKUP(AK42,Points_Table,IF(AO42&gt;=6,8,AO42+2),FALSE),0),"")),"")</f>
        <v/>
      </c>
      <c r="AN42" s="136" t="str">
        <f>IF(AL42&lt;&gt;"",AVERAGE(IF(AND($G42="3",AL42&lt;&gt;""),HLOOKUP(AL42,Points_Table_Modified,IF(AO42&gt;=6,8,AO42+2),FALSE),IF(AL42&lt;&gt;"",HLOOKUP(AL42,Points_Table,IF(AO42&gt;=6,8,AO42+2),FALSE),"")),AM42),AM42)</f>
        <v/>
      </c>
      <c r="AO42" s="55">
        <f>VLOOKUP($G42,Entries_D_Event,4,FALSE)</f>
        <v>9</v>
      </c>
      <c r="AP42" s="52" t="str">
        <f>CONCATENATE(AK42,AF42,AA42,V42,Q42,L42)</f>
        <v/>
      </c>
      <c r="AQ42" s="118" t="str">
        <f>IF(AP42&lt;&gt;"",IF(AND($G42="3",J42&lt;&gt;""),10,IF(J42&lt;&gt;"",5,"")),"")</f>
        <v/>
      </c>
      <c r="AR42" s="118">
        <f>_xlfn.NUMBERVALUE(IF(AP42&lt;&gt;"",CONCATENATE(AN42,AI42,AD42,Y42,T42,O42),""))</f>
        <v>0</v>
      </c>
      <c r="AS42" s="56">
        <f>IFERROR(AQ42+AR42,0)</f>
        <v>0</v>
      </c>
      <c r="AT42" s="90"/>
      <c r="AU42" s="54" t="str">
        <f>IF(AND(AT42&lt;&gt;"",$G42="1"),AT42,"")</f>
        <v/>
      </c>
      <c r="AV42" s="52" t="str">
        <f>IF(AND(AT42&lt;&gt;"",$G42="1"),_xlfn.RANK.EQ(AT42,$AU$6:$AU$89),"")</f>
        <v/>
      </c>
      <c r="AW42" s="52" t="str">
        <f>IF(IF(AV42&lt;&gt;"",IF(MAX(COUNTIF($AV$6:$AV$89,$AV$6:$AV$89))&gt;1,"x",""),"")&lt;&gt;"",AV42+1,"")</f>
        <v/>
      </c>
      <c r="AX42" s="52" t="str">
        <f>IF(AV42&lt;&gt;"",IF($G42="3",IF(AT42&lt;&gt;"",IF(AND(AV42&lt;=10,AT42&gt;=$AU$92),HLOOKUP(AV42,Points_Table_Modified,IF(BY42&gt;=6,8,BY42+2),FALSE),0),""),IF(AT42&lt;&gt;"",IF(AND(AV42&lt;=10,AT42&gt;=$AU$92),HLOOKUP(AV42,Points_Table,IF(BY42&gt;=6,8,BY42+2),FALSE),0),"")),"")</f>
        <v/>
      </c>
      <c r="AY42" s="53" t="str">
        <f>IF(AW42&lt;&gt;"",AVERAGE(IF(AND($G42="3",AW42&lt;&gt;""),HLOOKUP(AW42,Points_Table_Modified,IF(BY42&gt;=6,8,BY42+2),FALSE),IF(AW42&lt;&gt;"",HLOOKUP(AW42,Points_Table,IF(BY42&gt;=6,8,BY42+2),FALSE),"")),AX42),AX42)</f>
        <v/>
      </c>
      <c r="AZ42" s="51" t="str">
        <f>IF(AND($G42="2",AT42&lt;&gt;""),AT42,"")</f>
        <v/>
      </c>
      <c r="BA42" s="52" t="str">
        <f>IF(AND(AT42&lt;&gt;"",$G42="2"),_xlfn.RANK.EQ(AT42,$AZ$6:$AZ$89),"")</f>
        <v/>
      </c>
      <c r="BB42" s="52" t="str">
        <f>IF(IF(BA42&lt;&gt;"",IF(MAX(COUNTIF($BA$6:$BA$89,$BA$6:$BA$89))&gt;1,"x",""),"")&lt;&gt;"",BA42+1,"")</f>
        <v/>
      </c>
      <c r="BC42" s="54" t="str">
        <f>IF(BA42&lt;&gt;"",IF($G42="3",IF(AT42&lt;&gt;"",IF(AND(BA42&lt;=10,AT42&gt;=$AZ$92),HLOOKUP(BA42,Points_Table_Modified,IF(BY42&gt;=6,8,BY42+2),FALSE),0),""),IF(AT42&lt;&gt;"",IF(AND(BA42&lt;=10,AT42&gt;=$AZ$92),HLOOKUP(BA42,Points_Table,IF(BY42&gt;=6,8,BY42+2),FALSE),0),"")),"")</f>
        <v/>
      </c>
      <c r="BD42" s="53" t="str">
        <f>IF(BB42&lt;&gt;"",AVERAGE(IF(AND($G42="3",BB42&lt;&gt;""),HLOOKUP(BB42,Points_Table_Modified,IF(BY42&gt;=6,8,BY42+2),FALSE),IF(BB42&lt;&gt;"",HLOOKUP(BB42,Points_Table,IF(BY42&gt;=6,8,BY42+2),FALSE),"")),BC42),BC42)</f>
        <v/>
      </c>
      <c r="BE42" s="51" t="str">
        <f>IF(AND($G42="3",AT42&lt;&gt;""),AT42,"")</f>
        <v/>
      </c>
      <c r="BF42" s="52" t="str">
        <f>IF(AND(AT42&lt;&gt;"",$G42="3"),_xlfn.RANK.EQ(AT42,$BE$6:$BE$89),"")</f>
        <v/>
      </c>
      <c r="BG42" s="52" t="str">
        <f>IF(IF(BF42&lt;&gt;"",IF(MAX(COUNTIF($BF$6:$BF$89,$BF$6:$BF$89))&gt;1,"x",""),"")&lt;&gt;"",BF42+1,"")</f>
        <v/>
      </c>
      <c r="BH42" s="52" t="str">
        <f>IF(BF42&lt;&gt;"",IF($G42="3",IF(AT42&lt;&gt;"",IF(AND(BF42&lt;=20,AT42&gt;=$BE$92),HLOOKUP(BF42,Points_Table_Modified,IF(BY42&gt;=6,8,BY42+2),FALSE),0),""),IF(AT42&lt;&gt;"",IF(AND(BF42&lt;=10,AT42&gt;=$BE$92),HLOOKUP(BF42,Points_Table,IF(BY42&gt;=6,8,BY42+2),FALSE),0),"")),"")</f>
        <v/>
      </c>
      <c r="BI42" s="53" t="str">
        <f>IF(BG42&lt;&gt;"",AVERAGE(IF(AND($G42="3",BG42&lt;&gt;""),HLOOKUP(BG42,Points_Table_Modified,IF(BY42&gt;=6,8,BY42+2),FALSE),IF(BG42&lt;&gt;"",HLOOKUP(BG42,Points_Table,IF(BY42&gt;=6,8,BY42+2),FALSE),"")),BH42),BH42)</f>
        <v/>
      </c>
      <c r="BJ42" s="51" t="str">
        <f>IF(AND($G42="4",AT42&lt;&gt;""),AT42,"")</f>
        <v/>
      </c>
      <c r="BK42" s="52" t="str">
        <f>IF(AND(AT42&lt;&gt;"",G42="4"),_xlfn.RANK.EQ(AT42,$BJ$6:$BJ$89),"")</f>
        <v/>
      </c>
      <c r="BL42" s="52" t="str">
        <f>IF(IF(BK42&lt;&gt;"",IF(MAX(COUNTIF($BK$6:$BK$89,$BK$6:$BK$89))&gt;1,"x",""),"")&lt;&gt;"",BK42+1,"")</f>
        <v/>
      </c>
      <c r="BM42" s="52" t="str">
        <f>IF(BK42&lt;&gt;"",IF($G42="3",IF(AT42&lt;&gt;"",IF(AND(BK42&lt;=10,AT42&gt;=$BJ$92),HLOOKUP(BK42,Points_Table_Modified,IF(BY42&gt;=6,8,BY42+2),FALSE),0),""),IF(AT42&lt;&gt;"",IF(AND(BK42&lt;=10,AT42&gt;=$BJ$92),HLOOKUP(BK42,Points_Table,IF(BY42&gt;=6,8,BY42+2),FALSE),0),"")),"")</f>
        <v/>
      </c>
      <c r="BN42" s="53" t="str">
        <f>IF(BL42&lt;&gt;"",AVERAGE(IF(AND($G42="3",BL42&lt;&gt;""),HLOOKUP(BL42,Points_Table_Modified,IF(BY42&gt;=6,8,BY42+2),FALSE),IF(BL42&lt;&gt;"",HLOOKUP(BL42,Points_Table,IF(BY42&gt;=6,8,BY42+2),FALSE),"")),BM42),BM42)</f>
        <v/>
      </c>
      <c r="BO42" s="51" t="str">
        <f>IF(AND($G42="5",AT42&lt;&gt;""),AT42,"")</f>
        <v/>
      </c>
      <c r="BP42" s="52" t="str">
        <f>IF(AND(AT42&lt;&gt;"",$G42="5"),_xlfn.RANK.EQ(AT42,$BO$6:$BO$89),"")</f>
        <v/>
      </c>
      <c r="BQ42" s="52" t="str">
        <f>IF(IF(BP42&lt;&gt;"",IF(MAX(COUNTIF($BP$6:$BP$89,$BP$6:$BP$89))&gt;1,"x",""),"")&lt;&gt;"",BP42+1,"")</f>
        <v/>
      </c>
      <c r="BR42" s="52" t="str">
        <f>IF(BP42&lt;&gt;"",IF($G42="3",IF(AT42&lt;&gt;"",IF(AND(BP42&lt;=10,AT42&gt;=$BO$92),HLOOKUP(BP42,Points_Table_Modified,IF(BY42&gt;=6,8,BY42+2),FALSE),0),""),IF(AT42&lt;&gt;"",IF(AND(BP42&lt;=10,AT42&gt;=$BO$92),HLOOKUP(BP42,Points_Table,IF(BY42&gt;=6,8,BY42+2),FALSE),0),"")),"")</f>
        <v/>
      </c>
      <c r="BS42" s="53" t="str">
        <f>IF(BQ42&lt;&gt;"",AVERAGE(IF(AND($G42="3",BQ42&lt;&gt;""),HLOOKUP(BQ42,Points_Table_Modified,IF(BY42&gt;=6,8,BY42+2),FALSE),IF(BQ42&lt;&gt;"",HLOOKUP(BQ42,Points_Table,IF(BY42&gt;=6,8,BY42+2),FALSE),"")),BR42),BR42)</f>
        <v/>
      </c>
      <c r="BT42" s="51" t="str">
        <f>IF(AND($G42="6",AT42&lt;&gt;""),AT42,"")</f>
        <v/>
      </c>
      <c r="BU42" s="52" t="str">
        <f>IF(AND(AT42&lt;&gt;"",$G42="6"),_xlfn.RANK.EQ(AT42,$BT$6:$BT$89),"")</f>
        <v/>
      </c>
      <c r="BV42" s="52" t="str">
        <f>IF(IF(BU42&lt;&gt;"",IF(MAX(COUNTIF($BU$6:$BU$89,$BU$6:$BU$89))&gt;1,"x",""),"")&lt;&gt;"",BU42+1,"")</f>
        <v/>
      </c>
      <c r="BW42" s="52" t="str">
        <f>IF(BU42&lt;&gt;"",IF($G42="3",IF(AT42&lt;&gt;"",IF(AND(BU42&lt;=10,AT42&gt;=$BT$92),HLOOKUP(BU42,Points_Table_Modified,IF(BY42&gt;=6,8,BY42+2),FALSE),0),""),IF(AT42&lt;&gt;"",IF(AND(BU42&lt;=10,AT42&gt;=$BT$92),HLOOKUP(BU42,Points_Table,IF(BY42&gt;=6,8,BY42+2),FALSE),0),"")),"")</f>
        <v/>
      </c>
      <c r="BX42" s="53" t="str">
        <f>IF(BV42&lt;&gt;"",AVERAGE(IF(AND($G42="3",BV42&lt;&gt;""),HLOOKUP(BV42,Points_Table_Modified,IF(BY42&gt;=6,8,BY42+2),FALSE),IF(BV42&lt;&gt;"",HLOOKUP(BV42,Points_Table,IF(BY42&gt;=6,8,BY42+2),FALSE),"")),BW42),BW42)</f>
        <v/>
      </c>
      <c r="BY42" s="55">
        <f>VLOOKUP($G42,Entries_D_Event,5,FALSE)</f>
        <v>7</v>
      </c>
      <c r="BZ42" s="52" t="str">
        <f>CONCATENATE(BU42,BP42,BK42,BF42,BA42,AV42)</f>
        <v/>
      </c>
      <c r="CA42" s="118" t="str">
        <f>IF(BZ42&lt;&gt;"",IF(AND($G42="3",AT42&lt;&gt;""),10,IF(AT42&lt;&gt;"",5,"")),"")</f>
        <v/>
      </c>
      <c r="CB42" s="118">
        <f>_xlfn.NUMBERVALUE(IF(BZ42&lt;&gt;"",CONCATENATE(BX42,BS42,BN42,BI42,BD42,AY42),""))</f>
        <v>0</v>
      </c>
      <c r="CC42" s="56">
        <f>IFERROR(CA42+CB42,0)</f>
        <v>0</v>
      </c>
      <c r="CD42" s="90"/>
      <c r="CE42" s="54" t="str">
        <f>IF(AND($G42="1",CD42&lt;&gt;""),CD42,"")</f>
        <v/>
      </c>
      <c r="CF42" s="52" t="str">
        <f>IF(AND(CD42&lt;&gt;"",$G42="1"),_xlfn.RANK.EQ(CD42,$CE$6:$CE$89),"")</f>
        <v/>
      </c>
      <c r="CG42" s="52" t="str">
        <f>IF(IF(CF42&lt;&gt;"",IF(MAX(COUNTIF($CF$6:$CF$89,$CF$6:$CF$89))&gt;1,"x",""),"")&lt;&gt;"",CF42+1,"")</f>
        <v/>
      </c>
      <c r="CH42" s="52" t="str">
        <f>IF(CF42&lt;&gt;"",IF($G42="3",IF(CD42&lt;&gt;"",IF(AND(CF42&lt;=10,CD42&gt;=$CE$92),HLOOKUP(CF42,Points_Table_Modified,IF(DI42&gt;=6,8,DI42+2),FALSE),0),""),IF(CD42&lt;&gt;"",IF(AND(CF42&lt;=10,CD42&gt;=$CE$92),HLOOKUP(CF42,Points_Table,IF(DI42&gt;=6,8,DI42+2),FALSE),0),"")),"")</f>
        <v/>
      </c>
      <c r="CI42" s="53" t="str">
        <f>IF(CG42&lt;&gt;"",AVERAGE(IF(AND($G42="3",CG42&lt;&gt;""),HLOOKUP(CG42,Points_Table_Modified,IF(DI42&gt;=6,8,DI42+2),FALSE),IF(CG42&lt;&gt;"",HLOOKUP(CG42,Points_Table,IF(DI42&gt;=6,8,DI42+2),FALSE),"")),CH42),CH42)</f>
        <v/>
      </c>
      <c r="CJ42" s="51" t="str">
        <f>IF(AND($G42="2",CD42&lt;&gt;""),CD42,"")</f>
        <v/>
      </c>
      <c r="CK42" s="52" t="str">
        <f>IF(AND(CD42&lt;&gt;"",$G42="2"),_xlfn.RANK.EQ(CD42,$CJ$6:$CJ$89),"")</f>
        <v/>
      </c>
      <c r="CL42" s="52" t="str">
        <f>IF(IF(CK42&lt;&gt;"",IF(MAX(COUNTIF($CK$6:$CK$89,$CK$6:$CK$89))&gt;1,"x",""),"")&lt;&gt;"",CK42+1,"")</f>
        <v/>
      </c>
      <c r="CM42" s="54" t="str">
        <f>IF(CK42&lt;&gt;"",IF($G42="3",IF(CD42&lt;&gt;"",IF(AND(CK42&lt;=10,CD42&gt;=$CJ$92),HLOOKUP(CK42,Points_Table_Modified,IF(DI42&gt;=6,8,DI42+2),FALSE),0),""),IF(CD42&lt;&gt;"",IF(AND(CK42&lt;=10,CD42&gt;=$CJ$92),HLOOKUP(CK42,Points_Table,IF(DI42&gt;=6,8,DI42+2),FALSE),0),"")),"")</f>
        <v/>
      </c>
      <c r="CN42" s="53" t="str">
        <f>IF(CL42&lt;&gt;"",AVERAGE(IF(AND($G42="3",CL42&lt;&gt;""),HLOOKUP(CL42,Points_Table_Modified,IF(DI42&gt;=6,8,DI42+2),FALSE),IF(CL42&lt;&gt;"",HLOOKUP(CL42,Points_Table,IF(DI42&gt;=6,8,DI42+2),FALSE),"")),CM42),CM42)</f>
        <v/>
      </c>
      <c r="CO42" s="51" t="str">
        <f>IF(AND($G42="3",CD42&lt;&gt;""),CD42,"")</f>
        <v/>
      </c>
      <c r="CP42" s="52" t="str">
        <f>IF(AND(CD42&lt;&gt;"",$G42="3"),_xlfn.RANK.EQ(CD42,$CO$6:$CO$89),"")</f>
        <v/>
      </c>
      <c r="CQ42" s="52" t="str">
        <f>IF(IF(CP42&lt;&gt;"",IF(MAX(COUNTIF($CP42:$CP$89,$CP$6:$CP$89))&gt;1,"x",""),"")&lt;&gt;"",CP42+1,"")</f>
        <v/>
      </c>
      <c r="CR42" s="52" t="str">
        <f>IF(CP42&lt;&gt;"",IF($G42="3",IF(CD42&lt;&gt;"",IF(AND(CP42&lt;=20,CD42&gt;=$CO$92),HLOOKUP(CP42,Points_Table_Modified,IF(DI42&gt;=6,8,DI42+2),FALSE),0),""),IF(CD42&lt;&gt;"",IF(AND(CP42&lt;=10,CD42&gt;=$CO$92),HLOOKUP(CP42,Points_Table,IF(DI42&gt;=6,8,DI42+2),FALSE),0),"")),"")</f>
        <v/>
      </c>
      <c r="CS42" s="53" t="str">
        <f>IF(CQ42&lt;&gt;"",AVERAGE(IF(AND($G42="3",CQ42&lt;&gt;""),HLOOKUP(CQ42,Points_Table_Modified,IF(DI42&gt;=6,8,DI42+2),FALSE),IF(CQ42&lt;&gt;"",HLOOKUP(CQ42,Points_Table,IF(DI42&gt;=6,8,DI42+2),FALSE),"")),CR42),CR42)</f>
        <v/>
      </c>
      <c r="CT42" s="51" t="str">
        <f>IF(AND($G42="4",CD42&lt;&gt;""),CD42,"")</f>
        <v/>
      </c>
      <c r="CU42" s="52" t="str">
        <f>IF(AND(CD42&lt;&gt;"",G42="4"),_xlfn.RANK.EQ(CD42,$CT$6:$CT$89),"")</f>
        <v/>
      </c>
      <c r="CV42" s="52" t="str">
        <f>IF(IF(CU42&lt;&gt;"",IF(MAX(COUNTIF($CU$6:$CU$89,$CU$6:$CU$89))&gt;1,"x",""),"")&lt;&gt;"",CU42+1,"")</f>
        <v/>
      </c>
      <c r="CW42" s="52" t="str">
        <f>IF(CU42&lt;&gt;"",IF($G42="3",IF(CD42&lt;&gt;"",IF(AND(CU42&lt;=10,CD42&gt;=$CT$92),HLOOKUP(CU42,Points_Table_Modified,IF(DI42&gt;=6,8,DI42+2),FALSE),0),""),IF(CD42&lt;&gt;"",IF(AND(CU42&lt;=10,CD42&gt;=$CT$92),HLOOKUP(CU42,Points_Table,IF(DI42&gt;=6,8,DI42+2),FALSE),0),"")),"")</f>
        <v/>
      </c>
      <c r="CX42" s="53" t="str">
        <f>IF(CV42&lt;&gt;"",AVERAGE(IF(AND($G42="3",CV42&lt;&gt;""),HLOOKUP(CV42,Points_Table_Modified,IF(DI42&gt;=6,8,DI42+2),FALSE),IF(CV42&lt;&gt;"",HLOOKUP(CV42,Points_Table,IF(DI42&gt;=6,8,DI42+2),FALSE),"")),CW42),CW42)</f>
        <v/>
      </c>
      <c r="CY42" s="51" t="str">
        <f>IF(AND($G42="5",CD42&lt;&gt;""),CD42,"")</f>
        <v/>
      </c>
      <c r="CZ42" s="52" t="str">
        <f>IF(AND(CD42&lt;&gt;"",$G42="5"),_xlfn.RANK.EQ(CD42,$CY$6:$CY$89),"")</f>
        <v/>
      </c>
      <c r="DA42" s="52" t="str">
        <f>IF(IF(CZ42&lt;&gt;"",IF(MAX(COUNTIF($CZ$6:$CZ$89,$CZ$6:$CZ$89))&gt;1,"x",""),"")&lt;&gt;"",CZ42+1,"")</f>
        <v/>
      </c>
      <c r="DB42" s="52" t="str">
        <f>IF(CZ42&lt;&gt;"",IF($G42="3",IF(CD42&lt;&gt;"",IF(AND(CZ42&lt;=10,CD42&gt;=$CY$92),HLOOKUP(CZ42,Points_Table_Modified,IF(DI42&gt;=6,8,DI42+2),FALSE),0),""),IF(CD42&lt;&gt;"",IF(AND(CZ42&lt;=10,CD42&gt;=$CY$92),HLOOKUP(CZ42,Points_Table,IF(DI42&gt;=6,8,DI42+2),FALSE),0),"")),"")</f>
        <v/>
      </c>
      <c r="DC42" s="53" t="str">
        <f>IF(DA42&lt;&gt;"",AVERAGE(IF(AND($G42="3",DA42&lt;&gt;""),HLOOKUP(DA42,Points_Table_Modified,IF(DI42&gt;=6,8,DI42+2),FALSE),IF(DA42&lt;&gt;"",HLOOKUP(DA42,Points_Table,IF(DI42&gt;=6,8,DI42+2),FALSE),"")),DB42),DB42)</f>
        <v/>
      </c>
      <c r="DD42" s="51" t="str">
        <f>IF(AND($G42="6",CD42&lt;&gt;""),CD42,"")</f>
        <v/>
      </c>
      <c r="DE42" s="52" t="str">
        <f>IF(AND(CD42&lt;&gt;"",$G42="6"),_xlfn.RANK.EQ(CD42,$DD$6:$DD$89),"")</f>
        <v/>
      </c>
      <c r="DF42" s="52" t="str">
        <f>IF(IF(DE42&lt;&gt;"",IF(MAX(COUNTIF($DE$6:$DE$89,$DE$6:$DE$89))&gt;1,"x",""),"")&lt;&gt;"",DE42+1,"")</f>
        <v/>
      </c>
      <c r="DG42" s="52" t="str">
        <f>IF(DE42&lt;&gt;"",IF($G42="3",IF(CD42&lt;&gt;"",IF(AND(DE42&lt;=10,CD42&gt;=$DD$92),HLOOKUP(DE42,Points_Table_Modified,IF(DI42&gt;=6,8,DI42+2),FALSE),0),""),IF(CD42&lt;&gt;"",IF(AND(DE42&lt;=10,CD42&gt;=$DD$92),HLOOKUP(DE42,Points_Table,IF(DI42&gt;=6,8,DI42+2),FALSE),0),"")),"")</f>
        <v/>
      </c>
      <c r="DH42" s="53" t="str">
        <f>IF(DF42&lt;&gt;"",AVERAGE(IF(AND($G42="3",DF42&lt;&gt;""),HLOOKUP(DF42,Points_Table_Modified,IF(DI42&gt;=6,8,DI42+2),FALSE),IF(DF42&lt;&gt;"",HLOOKUP(DF42,Points_Table,IF(DI42&gt;=6,8,DI42+2),FALSE),"")),DG42),DG42)</f>
        <v/>
      </c>
      <c r="DI42" s="55">
        <f>VLOOKUP($G42,Entries_D_Event,6,FALSE)</f>
        <v>10</v>
      </c>
      <c r="DJ42" s="52" t="str">
        <f>CONCATENATE(DE42,CZ42,CU42,CP42,CK42,CF42)</f>
        <v/>
      </c>
      <c r="DK42" s="52" t="str">
        <f>IF(DJ42&lt;&gt;"",IF(AND($G42="3",CD42&lt;&gt;""),10,IF(CD42&lt;&gt;"",5,"")),"")</f>
        <v/>
      </c>
      <c r="DL42" s="156">
        <f>_xlfn.NUMBERVALUE(IF(DJ42&lt;&gt;"",CONCATENATE(DH42,DC42,CX42,CS42,CN42,CI42),""))</f>
        <v>0</v>
      </c>
      <c r="DM42" s="56">
        <f>IFERROR(DK42+DL42,0)</f>
        <v>0</v>
      </c>
      <c r="DN42" s="90">
        <v>442</v>
      </c>
      <c r="DO42" s="52" t="str">
        <f>IF(AND($G42="1",DN42&lt;&gt;""),DN42,"")</f>
        <v/>
      </c>
      <c r="DP42" s="52" t="str">
        <f>IF(AND(DN42&lt;&gt;"",$G42="1"),_xlfn.RANK.EQ(DN42,$DO$6:$DO$89),"")</f>
        <v/>
      </c>
      <c r="DQ42" s="52" t="str">
        <f>IF(IF(DP42&lt;&gt;"",IF(MAX(COUNTIF($DP$6:$DP$89,$DP$6:$DP$89))&gt;1,"x",""),"")&lt;&gt;"",DP42+1,"")</f>
        <v/>
      </c>
      <c r="DR42" s="52" t="str">
        <f>IF(DP42&lt;&gt;"",IF($G42="3",IF(DN42&lt;&gt;"",IF(AND(DP42&lt;=10,DN42&gt;=$DO$92),HLOOKUP(DP42,Points_Table_Modified,IF(ES42&gt;=6,8,ES42+2),FALSE),0),""),IF(DN42&lt;&gt;"",IF(AND(DP42&lt;=10,DN42&gt;=$DO$92),HLOOKUP(DP42,Points_Table,IF(ES42&gt;=6,8,ES42+2),FALSE),0),"")),"")</f>
        <v/>
      </c>
      <c r="DS42" s="53" t="str">
        <f>IF(DQ42&lt;&gt;"",AVERAGE(IF(AND($G42="3",DQ42&lt;&gt;""),HLOOKUP(DQ42,Points_Table_Modified,IF(ES42&gt;=6,8,ES42+2),FALSE),IF(DQ42&lt;&gt;"",HLOOKUP(DQ42,Points_Table,IF(ES42&gt;=6,8,ES42+2),FALSE),"")),DR42),DR42)</f>
        <v/>
      </c>
      <c r="DT42" s="51" t="str">
        <f>IF(AND($G42="2",DN42&lt;&gt;""),DN42,"")</f>
        <v/>
      </c>
      <c r="DU42" s="52" t="str">
        <f>IF(AND(DN42&lt;&gt;"",$G42="2"),_xlfn.RANK.EQ(DN42,$DT$6:$DT$89),"")</f>
        <v/>
      </c>
      <c r="DV42" s="52" t="str">
        <f>IF(IF(DU42&lt;&gt;"",IF(MAX(COUNTIF($DU$6:$DU$89,$DU$6:$DU$89))&gt;1,"x",""),"")&lt;&gt;"",DU42+1,"")</f>
        <v/>
      </c>
      <c r="DW42" s="54" t="str">
        <f>IF(DU42&lt;&gt;"",IF($G42="3",IF(DN42&lt;&gt;"",IF(AND(DU42&lt;=10,DN42&gt;=$DT$92),HLOOKUP(DU42,Points_Table_Modified,IF(ES42&gt;=6,8,ES42+2),FALSE),0),""),IF(DN42&lt;&gt;"",IF(AND(DU42&lt;=10,DN42&gt;=$DT$92),HLOOKUP(DU42,Points_Table,IF(ES42&gt;=6,8,ES42+2),FALSE),0),"")),"")</f>
        <v/>
      </c>
      <c r="DX42" s="53" t="str">
        <f>IF(DV42&lt;&gt;"",AVERAGE(IF(AND($G42="3",DV42&lt;&gt;""),HLOOKUP(DV42,Points_Table_Modified,IF(ES42&gt;=6,8,ES42+2),FALSE),IF(DV42&lt;&gt;"",HLOOKUP(DV42,Points_Table,IF(ES42&gt;=6,8,ES42+2),FALSE),"")),DW42),DW42)</f>
        <v/>
      </c>
      <c r="DY42" s="51" t="str">
        <f>IF(AND($G42="3",DN42&lt;&gt;""),DN42,"")</f>
        <v/>
      </c>
      <c r="DZ42" s="52" t="str">
        <f>IF(AND(DN42&lt;&gt;"",$G42="3"),_xlfn.RANK.EQ(DN42,$DY$6:$DY$89),"")</f>
        <v/>
      </c>
      <c r="EA42" s="52" t="str">
        <f>IF(IF(DZ42&lt;&gt;"",IF(MAX(COUNTIF($DZ$6:$DZ$89,$DZ$6:$DZ$89))&gt;1,"x",""),"")&lt;&gt;"",DZ42+1,"")</f>
        <v/>
      </c>
      <c r="EB42" s="52" t="str">
        <f>IF(DZ42&lt;&gt;"",IF($G42="3",IF(DN42&lt;&gt;"",IF(AND(DZ42&lt;=20,DN42&gt;=$DY$92),HLOOKUP(DZ42,Points_Table_Modified,IF(ES42&gt;=6,8,ES42+2),FALSE),0),""),IF(DN42&lt;&gt;"",IF(AND(DZ42&lt;=10,DN42&gt;=$DY$92),HLOOKUP(DZ42,Points_Table,IF(ES42&gt;=6,8,ES42+2),FALSE),0),"")),"")</f>
        <v/>
      </c>
      <c r="EC42" s="53" t="str">
        <f>IF(EA42&lt;&gt;"",AVERAGE(IF(AND($G42="3",EA42&lt;&gt;""),HLOOKUP(EA42,Points_Table_Modified,IF(ES42&gt;=6,8,ES42+2),FALSE),IF(EA42&lt;&gt;"",HLOOKUP(EA42,Points_Table,IF(ES42&gt;=6,8,ES42+2),FALSE),"")),EB42),EB42)</f>
        <v/>
      </c>
      <c r="ED42" s="51" t="str">
        <f>IF(AND($G42="4",DN42&lt;&gt;""),DN42,"")</f>
        <v/>
      </c>
      <c r="EE42" s="52" t="str">
        <f>IF(AND(DN42&lt;&gt;"",G42="4"),_xlfn.RANK.EQ(DN42,$ED$6:$ED$89),"")</f>
        <v/>
      </c>
      <c r="EF42" s="52" t="str">
        <f>IF(IF(EE42&lt;&gt;"",IF(MAX(COUNTIF($EE$6:$EE$89,$EE$6:$EE$89))&gt;1,"x",""),"")&lt;&gt;"",EE42+1,"")</f>
        <v/>
      </c>
      <c r="EG42" s="52" t="str">
        <f>IF(EE42&lt;&gt;"",IF($G42="3",IF(DN42&lt;&gt;"",IF(AND(EE42&lt;=10,DN42&gt;=$ED$92),HLOOKUP(EE42,Points_Table_Modified,IF(ES42&gt;=6,8,ES42+2),FALSE),0),""),IF(DN42&lt;&gt;"",IF(AND(EE42&lt;=10,DN42&gt;=$ED$92),HLOOKUP(EE42,Points_Table,IF(ES42&gt;=6,8,ES42+2),FALSE),0),"")),"")</f>
        <v/>
      </c>
      <c r="EH42" s="53" t="str">
        <f>IF(EF42&lt;&gt;"",AVERAGE(IF(AND($G42="3",EF42&lt;&gt;""),HLOOKUP(EF42,Points_Table_Modified,IF(ES42&gt;=6,8,ES42+2),FALSE),IF(EF42&lt;&gt;"",HLOOKUP(EF42,Points_Table,IF(ES42&gt;=6,8,ES42+2),FALSE),"")),EG42),EG42)</f>
        <v/>
      </c>
      <c r="EI42" s="51" t="str">
        <f>IF(AND($G42="5",DN42&lt;&gt;""),DN42,"")</f>
        <v/>
      </c>
      <c r="EJ42" s="52" t="str">
        <f>IF(AND(DN42&lt;&gt;"",$G42="5"),_xlfn.RANK.EQ(DN42,$EI$6:$EI$89),"")</f>
        <v/>
      </c>
      <c r="EK42" s="52" t="str">
        <f>IF(IF(EJ42&lt;&gt;"",IF(MAX(COUNTIF($EJ$6:$EJ$89,$EJ$6:$EJ$89))&gt;1,"x",""),"")&lt;&gt;"",EJ42+1,"")</f>
        <v/>
      </c>
      <c r="EL42" s="52" t="str">
        <f>IF(EJ42&lt;&gt;"",IF($G42="3",IF(DN42&lt;&gt;"",IF(AND(EJ42&lt;=10,DN42&gt;=$EI$92),HLOOKUP(EJ42,Points_Table_Modified,IF(ES42&gt;=6,8,ES42+2),FALSE),0),""),IF(DN42&lt;&gt;"",IF(AND(EJ42&lt;=10,DN42&gt;=$EI$92),HLOOKUP(EJ42,Points_Table,IF(ES42&gt;=6,8,ES42+2),FALSE),0),"")),"")</f>
        <v/>
      </c>
      <c r="EM42" s="53" t="str">
        <f>IF(EK42&lt;&gt;"",AVERAGE(IF(AND($G42="3",EK42&lt;&gt;""),HLOOKUP(EK42,Points_Table_Modified,IF(ES42&gt;=6,8,ES42+2),FALSE),IF(EK42&lt;&gt;"",HLOOKUP(EK42,Points_Table,IF(ES42&gt;=6,8,ES42+2),FALSE),"")),EL42),EL42)</f>
        <v/>
      </c>
      <c r="EN42" s="51">
        <f>IF(AND($G42="6",DN42&lt;&gt;""),DN42,"")</f>
        <v>442</v>
      </c>
      <c r="EO42" s="52">
        <f>IF(AND(DN42&lt;&gt;"",$G42="6"),_xlfn.RANK.EQ(DN42,$EN$6:$EN$89),"")</f>
        <v>1</v>
      </c>
      <c r="EP42" s="52" t="str">
        <f>IF(IF(EO42&lt;&gt;"",IF(MAX(COUNTIF($EO$6:$EO$89,$EO$6:$EO$89))&gt;1,"x",""),"")&lt;&gt;"",EO42+1,"")</f>
        <v/>
      </c>
      <c r="EQ42" s="52">
        <f>IF(EO42&lt;&gt;"",IF($G42="3",IF(DN42&lt;&gt;"",IF(AND(EO42&lt;=10,DN42&gt;=$EN$92),HLOOKUP(EO42,Points_Table_Modified,IF(ES42&gt;=6,8,ES42+2),FALSE),0),""),IF(DN42&lt;&gt;"",IF(AND(EO42&lt;=10,DN42&gt;=$EN$92),HLOOKUP(EO42,Points_Table,IF(ES42&gt;=6,8,ES42+2),FALSE),0),"")),"")</f>
        <v>30</v>
      </c>
      <c r="ER42" s="53">
        <f>IF(EP42&lt;&gt;"",AVERAGE(IF(AND($G42="3",EP42&lt;&gt;""),HLOOKUP(EP42,Points_Table_Modified,IF(ES42&gt;=6,8,ES42+2),FALSE),IF(EP42&lt;&gt;"",HLOOKUP(EP42,Points_Table,IF(ES42&gt;=6,8,ES42+2),FALSE),"")),EQ42),EQ42)</f>
        <v>30</v>
      </c>
      <c r="ES42" s="57">
        <f>VLOOKUP($G42,Entries_D_Event,7,FALSE)</f>
        <v>7</v>
      </c>
      <c r="ET42" s="52" t="str">
        <f>CONCATENATE(EO42,EJ42,EE42,DZ42,DU42,DP42)</f>
        <v>1</v>
      </c>
      <c r="EU42" s="118">
        <f>IF(ET42&lt;&gt;"",IF(AND($G42="3",DN42&lt;&gt;""),10,IF(DN42&lt;&gt;"",5,"")),"")</f>
        <v>5</v>
      </c>
      <c r="EV42" s="118">
        <f>_xlfn.NUMBERVALUE(IF(ET42&lt;&gt;"",CONCATENATE(ER42,EM42,EH42,EC42,DX42,DS42),""))</f>
        <v>30</v>
      </c>
      <c r="EW42" s="56">
        <f>IFERROR(EU42+EV42,0)</f>
        <v>35</v>
      </c>
      <c r="EX42" s="90"/>
      <c r="EY42" s="52" t="str">
        <f>IF(AND($G42="1",EX42&lt;&gt;""),EX42,"")</f>
        <v/>
      </c>
      <c r="EZ42" s="52" t="str">
        <f>IF(AND(EX42&lt;&gt;"",$G42="1"),_xlfn.RANK.EQ(EX42,$EY$6:$EY$89),"")</f>
        <v/>
      </c>
      <c r="FA42" s="52" t="str">
        <f>IF(IF(EZ42&lt;&gt;"",IF(MAX(COUNTIF($EZ$6:$EZ$89,$EZ$6:$EZ$89))&gt;1,"x",""),"")&lt;&gt;"",EZ42+1,"")</f>
        <v/>
      </c>
      <c r="FB42" s="52" t="str">
        <f>IF(EZ42&lt;&gt;"",IF($G42="3",IF(EX42&lt;&gt;"",IF(AND(EZ42&lt;=10,EX42&gt;=$EY$92),HLOOKUP(EZ42,Points_Table_Modified,IF(GC42&gt;=6,8,GC42+2),FALSE),0),""),IF(EX42&lt;&gt;"",IF(AND(EZ42&lt;=10,EX42&gt;=$EY$92),HLOOKUP(EZ42,Points_Table,IF(GC42&gt;=6,8,GC42+2),FALSE),0),"")),"")</f>
        <v/>
      </c>
      <c r="FC42" s="56" t="str">
        <f>IF(FB42&gt;0,IF(FA42&lt;&gt;"",AVERAGE(IF(AND($G42="3",FA42&lt;&gt;""),HLOOKUP(FA42,Points_Table_Modified,IF(GC42&gt;=6,8,GC42+2),FALSE),IF(FA42&lt;&gt;"",HLOOKUP(FA42,Points_Table,IF(GC42&gt;=6,8,GC42+2),FALSE),"")),FB42),FB42),0)</f>
        <v/>
      </c>
      <c r="FD42" s="51" t="str">
        <f>IF(AND($G42="2",EX42&lt;&gt;""),EX42,"")</f>
        <v/>
      </c>
      <c r="FE42" s="52" t="str">
        <f>IF(AND(EX42&lt;&gt;"",$G42="2"),_xlfn.RANK.EQ(EX42,$FD$6:$FD$89),"")</f>
        <v/>
      </c>
      <c r="FF42" s="52" t="str">
        <f>IF(IF(FE42&lt;&gt;"",IF(MAX(COUNTIF($FE$6:$FE$89,$FE$6:$FE$89))&gt;1,"x",""),"")&lt;&gt;"",FE42+1,"")</f>
        <v/>
      </c>
      <c r="FG42" s="54" t="str">
        <f>IF(FE42&lt;&gt;"",IF($G42="3",IF(EX42&lt;&gt;"",IF(AND(FE42&lt;=10,EX42&gt;=$FD$92),HLOOKUP(FE42,Points_Table_Modified,IF(GC42&gt;=6,8,GC42+2),FALSE),0),""),IF(EX42&lt;&gt;"",IF(AND(FE42&lt;=10,EX42&gt;=$FD$92),HLOOKUP(FE42,Points_Table,IF(GC42&gt;=6,8,GC42+2),FALSE),0),"")),"")</f>
        <v/>
      </c>
      <c r="FH42" s="56" t="str">
        <f>IF(FG42&gt;0,IF(FF42&lt;&gt;"",AVERAGE(IF(AND($G42="3",FF42&lt;&gt;""),HLOOKUP(FF42,Points_Table_Modified,IF(GC42&gt;=6,8,GC42+2),FALSE),IF(FF42&lt;&gt;"",HLOOKUP(FF42,Points_Table,IF(GC42&gt;=6,8,GC42+2),FALSE),"")),FG42),FG42),0)</f>
        <v/>
      </c>
      <c r="FI42" s="51" t="str">
        <f>IF(AND($G42="3",EX42&lt;&gt;""),EX42,"")</f>
        <v/>
      </c>
      <c r="FJ42" s="52" t="str">
        <f>IF(AND(EX42&lt;&gt;"",$G42="3"),_xlfn.RANK.EQ(EX42,$FI$6:$FI$89),"")</f>
        <v/>
      </c>
      <c r="FK42" s="52" t="str">
        <f>IF(IF(FJ42&lt;&gt;"",IF(MAX(COUNTIF($FJ$6:$FJ$89,$FJ$6:$FJ$89))&gt;1,"x",""),"")&lt;&gt;"",FJ42+1,"")</f>
        <v/>
      </c>
      <c r="FL42" s="52" t="str">
        <f>IF(FJ42&lt;&gt;"",IF($G42="3",IF(EX42&lt;&gt;"",IF(AND(FJ42&lt;=20,EX42&gt;=$FI$92),HLOOKUP(FJ42,Points_Table_Modified,IF(GC42&gt;=6,8,GC42+2),FALSE),0),""),IF(EX42&lt;&gt;"",IF(AND(FJ42&lt;=10,EX42&gt;=$FI$92),HLOOKUP(FJ42,Points_Table,IF(GC42&gt;=6,8,GC42+2),FALSE),0),"")),"")</f>
        <v/>
      </c>
      <c r="FM42" s="56" t="str">
        <f>IF(FL42&gt;0,IF(FK42&lt;&gt;"",AVERAGE(IF(AND($G42="3",FK42&lt;&gt;""),HLOOKUP(FK42,Points_Table_Modified,IF(GC42&gt;=6,8,GC42+2),FALSE),IF(FK42&lt;&gt;"",HLOOKUP(FK42,Points_Table,IF(GC42&gt;=6,8,GC42+2),FALSE),"")),FL42),FL42),0)</f>
        <v/>
      </c>
      <c r="FN42" s="51" t="str">
        <f>IF(AND($G42="4",EX42&lt;&gt;""),EX42,"")</f>
        <v/>
      </c>
      <c r="FO42" s="52" t="str">
        <f>IF(AND(EX42&lt;&gt;"",G42="4"),_xlfn.RANK.EQ(EX42,$FN$6:$FN$89),"")</f>
        <v/>
      </c>
      <c r="FP42" s="52" t="str">
        <f>IF(IF(FO42&lt;&gt;"",IF(MAX(COUNTIF($FO$6:$FO$89,$FO$6:$FO$89))&gt;1,"x",""),"")&lt;&gt;"",FO42+1,"")</f>
        <v/>
      </c>
      <c r="FQ42" s="52" t="str">
        <f>IF(FO42&lt;&gt;"",IF($G42="3",IF(EX42&lt;&gt;"",IF(AND(FO42&lt;=10,EX42&gt;=$FN$92),HLOOKUP(FO42,Points_Table_Modified,IF(GC42&gt;=6,8,GC42+2),FALSE),0),""),IF(EX42&lt;&gt;"",IF(AND(FO42&lt;=10,EX42&gt;=$FN$92),HLOOKUP(FO42,Points_Table,IF(GC42&gt;=6,8,GC42+2),FALSE),0),"")),"")</f>
        <v/>
      </c>
      <c r="FR42" s="56" t="str">
        <f>IF(FQ42&gt;0,IF(FP42&lt;&gt;"",AVERAGE(IF(AND($G42="3",FP42&lt;&gt;""),HLOOKUP(FP42,Points_Table_Modified,IF(GC42&gt;=6,8,GC42+2),FALSE),IF(FP42&lt;&gt;"",HLOOKUP(FP42,Points_Table,IF(GC42&gt;=6,8,GC42+2),FALSE),"")),FQ42),FQ42),0)</f>
        <v/>
      </c>
      <c r="FS42" s="51" t="str">
        <f>IF(AND($G42="5",EX42&lt;&gt;""),EX42,"")</f>
        <v/>
      </c>
      <c r="FT42" s="52" t="str">
        <f>IF(AND(EX42&lt;&gt;"",$G42="5"),_xlfn.RANK.EQ(EX42,$FS$6:$FS$89),"")</f>
        <v/>
      </c>
      <c r="FU42" s="52" t="str">
        <f>IF(IF(FT42&lt;&gt;"",IF(MAX(COUNTIF($FT$6:$FT$89,$FT$6:$FT$89))&gt;1,"x",""),"")&lt;&gt;"",FT42+1,"")</f>
        <v/>
      </c>
      <c r="FV42" s="52" t="str">
        <f>IF(FT42&lt;&gt;"",IF($G42="3",IF(EX42&lt;&gt;"",IF(AND(FT42&lt;=10,EX42&gt;=$FS$92),HLOOKUP(FT42,Points_Table_Modified,IF(GC42&gt;=6,8,GC42+2),FALSE),0),""),IF(EX42&lt;&gt;"",IF(AND(FT42&lt;=10,EX42&gt;=$FS$92),HLOOKUP(FT42,Points_Table,IF(GC42&gt;=6,8,GC42+2),FALSE),0),"")),"")</f>
        <v/>
      </c>
      <c r="FW42" s="56" t="str">
        <f>IF(FV42&gt;0,IF(FU42&lt;&gt;"",AVERAGE(IF(AND($G42="3",FU42&lt;&gt;""),HLOOKUP(FU42,Points_Table_Modified,IF(GC42&gt;=6,8,GC42+2),FALSE),IF(FU42&lt;&gt;"",HLOOKUP(FU42,Points_Table,IF(GC42&gt;=6,8,GC42+2),FALSE),"")),FV42),FV42),0)</f>
        <v/>
      </c>
      <c r="FX42" s="51" t="str">
        <f>IF(AND($G42="6",EX42&lt;&gt;""),EX42,"")</f>
        <v/>
      </c>
      <c r="FY42" s="52" t="str">
        <f>IF(AND(EX42&lt;&gt;"",$G42="6"),_xlfn.RANK.EQ(EX42,$FX$6:$FX$89),"")</f>
        <v/>
      </c>
      <c r="FZ42" s="52" t="str">
        <f>IF(IF(FY42&lt;&gt;"",IF(MAX(COUNTIF($FY$6:$FY$89,$FY$6:$FY$89))&gt;1,"x",""),"")&lt;&gt;"",FY42+1,"")</f>
        <v/>
      </c>
      <c r="GA42" s="52" t="str">
        <f>IF(FY42&lt;&gt;"",IF($G42="3",IF(EX42&lt;&gt;"",IF(AND(FY42&lt;=10,EX42&gt;=$FX$92),HLOOKUP(FY42,Points_Table_Modified,IF(GC42&gt;=6,8,GC42+2),FALSE),0),""),IF(EX42&lt;&gt;"",IF(AND(FY42&lt;=10,EX42&gt;=$FX$92),HLOOKUP(FY42,Points_Table,IF(GC42&gt;=6,8,GC42+2),FALSE),0),"")),"")</f>
        <v/>
      </c>
      <c r="GB42" s="56" t="str">
        <f>IF(GA42&gt;0,IF(FZ42&lt;&gt;"",AVERAGE(IF(AND($G42="3",FZ42&lt;&gt;""),HLOOKUP(FZ42,Points_Table_Modified,IF(GC42&gt;=6,8,GC42+2),FALSE),IF(FZ42&lt;&gt;"",HLOOKUP(FZ42,Points_Table,IF(GC42&gt;=6,8,GC42+2),FALSE),"")),GA42),GA42),0)</f>
        <v/>
      </c>
      <c r="GC42" s="57">
        <f>VLOOKUP($G42,Entries_D_Event,8,FALSE)</f>
        <v>0</v>
      </c>
      <c r="GD42" s="52" t="str">
        <f>CONCATENATE(FY42,FT42,FO42,FJ42,FE42,EZ42)</f>
        <v/>
      </c>
      <c r="GE42" s="118" t="str">
        <f>IF(GD42&lt;&gt;"",IF(AND($G42="3",EX42&lt;&gt;""),10,IF(EX42&lt;&gt;"",5,"")),"")</f>
        <v/>
      </c>
      <c r="GF42" s="118">
        <f>_xlfn.NUMBERVALUE(IF(GD42&lt;&gt;"",CONCATENATE(GB42,FW42,FR42,FM42,FH42,FC42),""))</f>
        <v>0</v>
      </c>
      <c r="GG42" s="56">
        <f>IFERROR(GE42+GF42,0)</f>
        <v>0</v>
      </c>
      <c r="GH42" s="90"/>
      <c r="GI42" s="52" t="str">
        <f>IF(AND($G42="1",GH42&lt;&gt;""),GH42,"")</f>
        <v/>
      </c>
      <c r="GJ42" s="52" t="str">
        <f>IF(AND(GH42&lt;&gt;"",$G42="1"),_xlfn.RANK.EQ(GH42,$GI$6:$GI$89),"")</f>
        <v/>
      </c>
      <c r="GK42" s="52" t="str">
        <f>IF(IF(GJ42&lt;&gt;"",IF(MAX(COUNTIF($GJ$6:$GJ$89,$GJ$6:$GJ$89))&gt;1,"x",""),"")&lt;&gt;"",GJ42+1,"")</f>
        <v/>
      </c>
      <c r="GL42" s="52" t="str">
        <f>IF(GJ42&lt;&gt;"",IF($G42="3",IF(GH42&lt;&gt;"",IF(AND(GJ42&lt;=10,GH42&gt;=$GI$92),HLOOKUP(GJ42,Points_Table_Modified,IF(HM42&gt;=6,8,HM42+2),FALSE),0),""),IF(GH42&lt;&gt;"",IF(AND(GJ42&lt;=10,GH42&gt;=$GI$92),HLOOKUP(GJ42,Points_Table,IF(HM42&gt;=6,8,HM42+2),FALSE),0),"")),"")</f>
        <v/>
      </c>
      <c r="GM42" s="53" t="str">
        <f>IF(GK42&lt;&gt;"",AVERAGE(IF(AND($G42="3",GK42&lt;&gt;""),HLOOKUP(GK42,Points_Table_Modified,IF(HM42&gt;=6,8,HM42+2),FALSE),IF(GK42&lt;&gt;"",HLOOKUP(GK42,Points_Table,IF(HM42&gt;=6,8,HM42+2),FALSE),"")),GL42),GL42)</f>
        <v/>
      </c>
      <c r="GN42" s="51" t="str">
        <f>IF(AND($G42="2",GH42&lt;&gt;""),GH42,"")</f>
        <v/>
      </c>
      <c r="GO42" s="52" t="str">
        <f>IF(AND(GH42&lt;&gt;"",$G42="2"),_xlfn.RANK.EQ(GH42,$GN$6:$GN$89),"")</f>
        <v/>
      </c>
      <c r="GP42" s="52" t="str">
        <f>IF(IF(GO42&lt;&gt;"",IF(MAX(COUNTIF($GO$6:$GO$89,$GO$6:$GO$89))&gt;1,"x",""),"")&lt;&gt;"",GO42+1,"")</f>
        <v/>
      </c>
      <c r="GQ42" s="54" t="str">
        <f>IF(GO42&lt;&gt;"",IF($G42="3",IF(GH42&lt;&gt;"",IF(AND(GO42&lt;=10,GH42&gt;=$GN$92),HLOOKUP(GO42,Points_Table_Modified,IF(HM42&gt;=6,8,HM42+2),FALSE),0),""),IF(GH42&lt;&gt;"",IF(AND(GO42&lt;=10,GH42&gt;=$GN$92),HLOOKUP(GO42,Points_Table,IF(HM42&gt;=6,8,HM42+2),FALSE),0),"")),"")</f>
        <v/>
      </c>
      <c r="GR42" s="53" t="str">
        <f>IF(GP42&lt;&gt;"",AVERAGE(IF(AND($G42="3",GP42&lt;&gt;""),HLOOKUP(GP42,Points_Table_Modified,IF(HM42&gt;=6,8,HM42+2),FALSE),IF(GP42&lt;&gt;"",HLOOKUP(GP42,Points_Table,IF(HM42&gt;=6,8,HM42+2),FALSE),"")),GQ42),GQ42)</f>
        <v/>
      </c>
      <c r="GS42" s="51" t="str">
        <f>IF(AND($G42="3",GH42&lt;&gt;""),GH42,"")</f>
        <v/>
      </c>
      <c r="GT42" s="52" t="str">
        <f>IF(AND(GH42&lt;&gt;"",$G42="3"),_xlfn.RANK.EQ(GH42,$GS$6:$GS$89),"")</f>
        <v/>
      </c>
      <c r="GU42" s="52" t="str">
        <f>IF(IF(GT42&lt;&gt;"",IF(MAX(COUNTIF($GT$6:$GT$89,$GT$6:$GT$89))&gt;1,"x",""),"")&lt;&gt;"",GT42+1,"")</f>
        <v/>
      </c>
      <c r="GV42" s="52" t="str">
        <f>IF(GT42&lt;&gt;"",IF($G42="3",IF(GH42&lt;&gt;"",IF(AND(GT42&lt;=20,GH42&gt;=$GS$92),HLOOKUP(GT42,Points_Table_Modified,IF(HM42&gt;=6,8,HM42+2),FALSE),0),""),IF(GH42&lt;&gt;"",IF(AND(GT42&lt;=10,GH42&gt;=$GS$92),HLOOKUP(GT42,Points_Table,IF(HM42&gt;=6,8,HM42+2),FALSE),0),"")),"")</f>
        <v/>
      </c>
      <c r="GW42" s="53" t="str">
        <f>IF(GU42&lt;&gt;"",AVERAGE(IF(AND($G42="3",GU42&lt;&gt;""),HLOOKUP(GU42,Points_Table_Modified,IF(HM42&gt;=6,8,HM42+2),FALSE),IF(GU42&lt;&gt;"",HLOOKUP(GU42,Points_Table,IF(HM42&gt;=6,8,HM42+2),FALSE),"")),GV42),GV42)</f>
        <v/>
      </c>
      <c r="GX42" s="51" t="str">
        <f>IF(AND($G42="4",GH42&lt;&gt;""),GH42,"")</f>
        <v/>
      </c>
      <c r="GY42" s="52" t="str">
        <f>IF(AND($GH42&lt;&gt;"",G42="4"),_xlfn.RANK.EQ(GH42,$GX$6:$GX$89),"")</f>
        <v/>
      </c>
      <c r="GZ42" s="52" t="str">
        <f>IF(IF(GY42&lt;&gt;"",IF(MAX(COUNTIF($GY$6:$GY$89,$GY$6:$GY$89))&gt;1,"x",""),"")&lt;&gt;"",GY42+1,"")</f>
        <v/>
      </c>
      <c r="HA42" s="52" t="str">
        <f>IF(GY42&lt;&gt;"",IF($G42="3",IF(GH42&lt;&gt;"",IF(AND(GY42&lt;=10,GH42&gt;=$GX$92),HLOOKUP(GY42,Points_Table_Modified,IF(HM42&gt;=6,8,HM42+2),FALSE),0),""),IF(GH42&lt;&gt;"",IF(AND(GY42&lt;=10,GH42&gt;=$GX$92),HLOOKUP(GY42,Points_Table,IF(HM42&gt;=6,8,HM42+2),FALSE),0),"")),"")</f>
        <v/>
      </c>
      <c r="HB42" s="53" t="str">
        <f>IF(GZ42&lt;&gt;"",AVERAGE(IF(AND($G42="3",GZ42&lt;&gt;""),HLOOKUP(GZ42,Points_Table_Modified,IF(HM42&gt;=6,8,HM42+2),FALSE),IF(GZ42&lt;&gt;"",HLOOKUP(GZ42,Points_Table,IF(HM42&gt;=6,8,HM42+2),FALSE),"")),HA42),HA42)</f>
        <v/>
      </c>
      <c r="HC42" s="51" t="str">
        <f>IF(AND($G42="5",GH42&lt;&gt;""),GH42,"")</f>
        <v/>
      </c>
      <c r="HD42" s="52" t="str">
        <f>IF(AND(GH42&lt;&gt;"",$G42="5"),_xlfn.RANK.EQ(GH42,$HC$6:$HC$89),"")</f>
        <v/>
      </c>
      <c r="HE42" s="52" t="str">
        <f>IF(IF(HD42&lt;&gt;"",IF(MAX(COUNTIF($HD$6:$HD$89,$HD$6:$HD$89))&gt;1,"x",""),"")&lt;&gt;"",HD42+1,"")</f>
        <v/>
      </c>
      <c r="HF42" s="52" t="str">
        <f>IF(HD42&lt;&gt;"",IF($G42="3",IF(GH42&lt;&gt;"",IF(AND(HD42&lt;=10,GH42&gt;=$HC$92),HLOOKUP(HD42,Points_Table_Modified,IF(HM42&gt;=6,8,HM42+2),FALSE),0),""),IF(GH42&lt;&gt;"",IF(AND(HD42&lt;=10,GH42&gt;=$HC$92),HLOOKUP(HD42,Points_Table,IF(HM42&gt;=6,8,HM42+2),FALSE),0),"")),"")</f>
        <v/>
      </c>
      <c r="HG42" s="53" t="str">
        <f>IF(HE42&lt;&gt;"",AVERAGE(IF(AND($G42="3",HE42&lt;&gt;""),HLOOKUP(HE42,Points_Table_Modified,IF(HM42&gt;=6,8,HM42+2),FALSE),IF(HE42&lt;&gt;"",HLOOKUP(HE42,Points_Table,IF(HM42&gt;=6,8,HM42+2),FALSE),"")),HF42),HF42)</f>
        <v/>
      </c>
      <c r="HH42" s="51" t="str">
        <f>IF(AND($G42="6",GH42&lt;&gt;""),GH42,"")</f>
        <v/>
      </c>
      <c r="HI42" s="52" t="str">
        <f>IF(AND(GH42&lt;&gt;"",$G42="6"),_xlfn.RANK.EQ(GH42,$HH$6:$HH$89),"")</f>
        <v/>
      </c>
      <c r="HJ42" s="52" t="str">
        <f>IF(IF(HI42&lt;&gt;"",IF(MAX(COUNTIF($HI$6:$HI$89,$HI$6:$HI$89))&gt;1,"x",""),"")&lt;&gt;"",HI42+1,"")</f>
        <v/>
      </c>
      <c r="HK42" s="52" t="str">
        <f>IF(HI42&lt;&gt;"",IF($G42="3",IF(GH42&lt;&gt;"",IF(AND(HI42&lt;=10,GH42&gt;=$HH$92),HLOOKUP(HI42,Points_Table_Modified,IF(HM42&gt;=6,8,HM42+2),FALSE),0),""),IF(GH42&lt;&gt;"",IF(AND(HI42&lt;=10,GH42&gt;=$HH$92),HLOOKUP(HI42,Points_Table,IF(HM42&gt;=6,8,HM42+2),FALSE),0),"")),"")</f>
        <v/>
      </c>
      <c r="HL42" s="53" t="str">
        <f>IF(HJ42&lt;&gt;"",AVERAGE(IF(AND($G42="3",HJ42&lt;&gt;""),HLOOKUP(HJ42,Points_Table_Modified,IF(HM42&gt;=6,8,HM42+2),FALSE),IF(HJ42&lt;&gt;"",HLOOKUP(HJ42,Points_Table,IF(HM42&gt;=6,8,HM42+2),FALSE),"")),HK42),HK42)</f>
        <v/>
      </c>
      <c r="HM42" s="57">
        <f>VLOOKUP($G42,Entries_D_Event,9,FALSE)</f>
        <v>0</v>
      </c>
      <c r="HN42" s="52" t="str">
        <f>CONCATENATE(HI42,HD42,GY42,GT42,GO42,GJ42)</f>
        <v/>
      </c>
      <c r="HO42" s="118" t="str">
        <f>IF(HN42&lt;&gt;"",IF(AND($G42="3",GH42&lt;&gt;""),10,IF(GH42&lt;&gt;"",5,"")),"")</f>
        <v/>
      </c>
      <c r="HP42" s="118">
        <f>_xlfn.NUMBERVALUE(IF(HN42&lt;&gt;"",CONCATENATE(HL42,HG42,HB42,GW42,GR42,GM42),""))</f>
        <v>0</v>
      </c>
      <c r="HQ42" s="56">
        <f>IFERROR(HO42+HP42,0)</f>
        <v>0</v>
      </c>
      <c r="HR42" s="90"/>
      <c r="HS42" s="52" t="str">
        <f>IF(AND($G42="1",HR42&lt;&gt;""),HR42,"")</f>
        <v/>
      </c>
      <c r="HT42" s="52" t="str">
        <f>IF(AND(HR42&lt;&gt;"",$G42="1"),_xlfn.RANK.EQ(HR42,$HS$6:$HS$89),"")</f>
        <v/>
      </c>
      <c r="HU42" s="52" t="str">
        <f>IF(IF(HT42&lt;&gt;"",IF(MAX(COUNTIF($HT$6:$HT$89,$HT$6:$HT$89))&gt;1,"x",""),"")&lt;&gt;"",HT42+1,"")</f>
        <v/>
      </c>
      <c r="HV42" s="52" t="str">
        <f>IF(HT42&lt;&gt;"",IF($G42="3",IF(HR42&lt;&gt;"",IF(AND(HT42&lt;=10,HR42&gt;=$HS$92),HLOOKUP(HT42,Points_Table_Modified,IF(IW42&gt;=6,8,IW42+2),FALSE),0),""),IF(HR42&lt;&gt;"",IF(AND(HT42&lt;=10,HR42&gt;=$HS$92),HLOOKUP(HT42,Points_Table,IF(IW42&gt;=6,8,IW42+2),FALSE),0),"")),"")</f>
        <v/>
      </c>
      <c r="HW42" s="53" t="str">
        <f>IF(HU42&lt;&gt;"",AVERAGE(IF(AND($G42="3",HU42&lt;&gt;""),HLOOKUP(HU42,Points_Table_Modified,IF(IW42&gt;=6,8,IW42+2),FALSE),IF(HU42&lt;&gt;"",HLOOKUP(HU42,Points_Table,IF(IW42&gt;=6,8,IW42+2),FALSE),"")),HV42),HV42)</f>
        <v/>
      </c>
      <c r="HX42" s="51" t="str">
        <f>IF(AND($G42="2",HR42&lt;&gt;""),HR42,"")</f>
        <v/>
      </c>
      <c r="HY42" s="52" t="str">
        <f>IF(AND(HR42&lt;&gt;"",$G42="2"),_xlfn.RANK.EQ(HR42,$HX$6:$HX$89),"")</f>
        <v/>
      </c>
      <c r="HZ42" s="52" t="str">
        <f>IF(IF(HY42&lt;&gt;"",IF(MAX(COUNTIF($HY$6:$HY$89,$HY$6:$HY$89))&gt;1,"x",""),"")&lt;&gt;"",HY42+1,"")</f>
        <v/>
      </c>
      <c r="IA42" s="54" t="str">
        <f>IF(HY42&lt;&gt;"",IF($G42="3",IF(HR42&lt;&gt;"",IF(AND(HY42&lt;=10,HR42&gt;=$HX$92),HLOOKUP(HY42,Points_Table_Modified,IF(IW42&gt;=6,8,IW42+2),FALSE),0),""),IF(HR42&lt;&gt;"",IF(AND(HY42&lt;=10,HR42&gt;=$HX$92),HLOOKUP(HY42,Points_Table,IF(IW42&gt;=6,8,IW42+2),FALSE),0),"")),"")</f>
        <v/>
      </c>
      <c r="IB42" s="53" t="str">
        <f>IF(HZ42&lt;&gt;"",AVERAGE(IF(AND($G42="3",HZ42&lt;&gt;""),HLOOKUP(HZ42,Points_Table_Modified,IF(IW42&gt;=6,8,IW42+2),FALSE),IF(HZ42&lt;&gt;"",HLOOKUP(HZ42,Points_Table,IF(IW42&gt;=6,8,IW42+2),FALSE),"")),IA42),IA42)</f>
        <v/>
      </c>
      <c r="IC42" s="51" t="str">
        <f>IF(AND($G42="3",HR42&lt;&gt;""),HR42,"")</f>
        <v/>
      </c>
      <c r="ID42" s="52" t="str">
        <f>IF(AND(HR42&lt;&gt;"",$G42="3"),_xlfn.RANK.EQ(HR42,$IC$6:$IC$89),"")</f>
        <v/>
      </c>
      <c r="IE42" s="52" t="str">
        <f>IF(IF(ID42&lt;&gt;"",IF(MAX(COUNTIF($ID$6:$ID$89,$ID$6:$ID$89))&gt;1,"x",""),"")&lt;&gt;"",ID42+1,"")</f>
        <v/>
      </c>
      <c r="IF42" s="52" t="str">
        <f>IF(ID42&lt;&gt;"",IF($G42="3",IF(HR42&lt;&gt;"",IF(AND(ID42&lt;=20,HR42&gt;=$IC$92),HLOOKUP(ID42,Points_Table_Modified,IF(IW42&gt;=6,8,IW42+2),FALSE),0),""),IF(HR42&lt;&gt;"",IF(AND(ID42&lt;=10,HR42&gt;=$IC$92),HLOOKUP(ID42,Points_Table,IF(IW42&gt;=6,8,IW42+2),FALSE),0),"")),"")</f>
        <v/>
      </c>
      <c r="IG42" s="53" t="str">
        <f>IF(IE42&lt;&gt;"",AVERAGE(IF(AND($G42="3",IE42&lt;&gt;""),HLOOKUP(IE42,Points_Table_Modified,IF(IW42&gt;=6,8,IW42+2),FALSE),IF(IE42&lt;&gt;"",HLOOKUP(IE42,Points_Table,IF(IW42&gt;=6,8,IW42+2),FALSE),"")),IF42),IF42)</f>
        <v/>
      </c>
      <c r="IH42" s="51" t="str">
        <f>IF(AND($G42="4",HR42&lt;&gt;""),HR42,"")</f>
        <v/>
      </c>
      <c r="II42" s="52" t="str">
        <f>IF(AND(HR42&lt;&gt;"",G42="4"),_xlfn.RANK.EQ(HR42,$IH$6:$IH$89),"")</f>
        <v/>
      </c>
      <c r="IJ42" s="52" t="str">
        <f>IF(IF(II42&lt;&gt;"",IF(MAX(COUNTIF($II$6:$II$89,$II$6:$II$89))&gt;1,"x",""),"")&lt;&gt;"",II42+1,"")</f>
        <v/>
      </c>
      <c r="IK42" s="52" t="str">
        <f>IF(II42&lt;&gt;"",IF($G42="3",IF(HR42&lt;&gt;"",IF(AND(II42&lt;=10,HR42&gt;=$IH$92),HLOOKUP(II42,Points_Table_Modified,IF(IW42&gt;=6,8,IW42+2),FALSE),0),""),IF(HR42&lt;&gt;"",IF(AND(II42&lt;=10,HR42&gt;=$IH$92),HLOOKUP(II42,Points_Table,IF(IW42&gt;=6,8,IW42+2),FALSE),0),"")),"")</f>
        <v/>
      </c>
      <c r="IL42" s="53" t="str">
        <f>IF(IJ42&lt;&gt;"",AVERAGE(IF(AND($G42="3",IJ42&lt;&gt;""),HLOOKUP(IJ42,Points_Table_Modified,IF(IW42&gt;=6,8,IW42+2),FALSE),IF(IJ42&lt;&gt;"",HLOOKUP(IJ42,Points_Table,IF(IW42&gt;=6,8,IW42+2),FALSE),"")),IK42),IK42)</f>
        <v/>
      </c>
      <c r="IM42" s="51" t="str">
        <f>IF(AND($G42="5",HR42&lt;&gt;""),HR42,"")</f>
        <v/>
      </c>
      <c r="IN42" s="52" t="str">
        <f>IF(AND(HR42&lt;&gt;"",$G42="5"),_xlfn.RANK.EQ(HR42,$IM$6:$IM$89),"")</f>
        <v/>
      </c>
      <c r="IO42" s="52" t="str">
        <f>IF(IF(IN42&lt;&gt;"",IF(MAX(COUNTIF($IN$6:$IN$89,$IN$6:$IN$89))&gt;1,"x",""),"")&lt;&gt;"",IN42+1,"")</f>
        <v/>
      </c>
      <c r="IP42" s="52" t="str">
        <f>IF(IN42&lt;&gt;"",IF($G42="3",IF(HR42&lt;&gt;"",IF(AND(IN42&lt;=10,HR42&gt;=$IM$92),HLOOKUP(IN42,Points_Table_Modified,IF(IW42&gt;=6,8,IW42+2),FALSE),0),""),IF(HR42&lt;&gt;"",IF(AND(IN42&lt;=10,HR42&gt;=$IM$92),HLOOKUP(IN42,Points_Table,IF(IW42&gt;=6,8,IW42+2),FALSE),0),"")),"")</f>
        <v/>
      </c>
      <c r="IQ42" s="53" t="str">
        <f>IF(IO42&lt;&gt;"",AVERAGE(IF(AND($G42="3",IO42&lt;&gt;""),HLOOKUP(IO42,Points_Table_Modified,IF(IW42&gt;=6,8,IW42+2),FALSE),IF(IO42&lt;&gt;"",HLOOKUP(IO42,Points_Table,IF(IW42&gt;=6,8,IW42+2),FALSE),"")),IP42),IP42)</f>
        <v/>
      </c>
      <c r="IR42" s="51" t="str">
        <f>IF(AND($G42="6",HR42&lt;&gt;""),HR42,"")</f>
        <v/>
      </c>
      <c r="IS42" s="52" t="str">
        <f>IF(AND(HR42&lt;&gt;"",$G42="6"),_xlfn.RANK.EQ(HR42,$IR$6:$IR$89),"")</f>
        <v/>
      </c>
      <c r="IT42" s="52" t="str">
        <f>IF(IF(IS42&lt;&gt;"",IF(MAX(COUNTIF($IS$6:$IS$89,$IS$6:$IS$89))&gt;1,"x",""),"")&lt;&gt;"",IS42+1,"")</f>
        <v/>
      </c>
      <c r="IU42" s="52" t="str">
        <f>IF(IS42&lt;&gt;"",IF($G42="3",IF(HR42&lt;&gt;"",IF(AND(IS42&lt;=10,HR42&gt;=$IR$92),HLOOKUP(IS42,Points_Table_Modified,IF(IW42&gt;=6,8,IW42+2),FALSE),0),""),IF(HR42&lt;&gt;"",IF(AND(IS42&lt;=10,HR42&gt;=$IR$92),HLOOKUP(IS42,Points_Table,IF(IW42&gt;=6,8,IW42+2),FALSE),0),"")),"")</f>
        <v/>
      </c>
      <c r="IV42" s="53" t="str">
        <f>IF(IT42&lt;&gt;"",AVERAGE(IF(AND($G42="3",IT42&lt;&gt;""),HLOOKUP(IT42,Points_Table_Modified,IF(IW42&gt;=6,8,IW42+2),FALSE),IF(IT42&lt;&gt;"",HLOOKUP(IT42,Points_Table,IF(IW42&gt;=6,8,IW42+2),FALSE),"")),IU42),IU42)</f>
        <v/>
      </c>
      <c r="IW42" s="57">
        <f>VLOOKUP($G42,Entries_D_Event,10,FALSE)</f>
        <v>0</v>
      </c>
      <c r="IX42" s="52" t="str">
        <f>CONCATENATE(IS42,IN42,II42,ID42,HY42,HT42)</f>
        <v/>
      </c>
      <c r="IY42" s="118" t="str">
        <f>IF(IX42&lt;&gt;"",IF(AND($G42="3",HR42&lt;&gt;""),10,IF(HR42&lt;&gt;"",5,"")),"")</f>
        <v/>
      </c>
      <c r="IZ42" s="118">
        <f>_xlfn.NUMBERVALUE(IF(IX42&lt;&gt;"",CONCATENATE(IV42,IQ42,IL42,IG42,IB42,HW42),""))</f>
        <v>0</v>
      </c>
      <c r="JA42" s="56">
        <f>IFERROR(IY42+IZ42,0)</f>
        <v>0</v>
      </c>
      <c r="JB42" s="90"/>
      <c r="JC42" s="52" t="str">
        <f>IF(AND($G42="1",JB42&lt;&gt;""),JB42,"")</f>
        <v/>
      </c>
      <c r="JD42" s="52" t="str">
        <f>IF(AND(JB42&lt;&gt;"",$G42="1"),_xlfn.RANK.EQ(JB42,$JC$6:$JC$89),"")</f>
        <v/>
      </c>
      <c r="JE42" s="52" t="str">
        <f>IF(IF(JD42&lt;&gt;"",IF(MAX(COUNTIF($JD$6:$JD$89,$JD$6:$JD$89))&gt;1,"x",""),"")&lt;&gt;"",JD42+1,"")</f>
        <v/>
      </c>
      <c r="JF42" s="52" t="str">
        <f>IF(JD42&lt;&gt;"",IF($G42="3",IF(JB42&lt;&gt;"",IF(AND(JD42&lt;=10,JB42&gt;=$JC$92),HLOOKUP(JD42,Points_Table_Modified,IF(KG42&gt;=6,8,KG42+2),FALSE),0),""),IF(JB42&lt;&gt;"",IF(AND(JD42&lt;=10,JB42&gt;=$JC$92),HLOOKUP(JD42,Points_Table,IF(KG42&gt;=6,8,KG42+2),FALSE),0),"")),"")</f>
        <v/>
      </c>
      <c r="JG42" s="53" t="str">
        <f>IF(JE42&lt;&gt;"",AVERAGE(IF(AND($G42="3",JE42&lt;&gt;""),HLOOKUP(JE42,Points_Table_Modified,IF(KG42&gt;=6,8,KG42+2),FALSE),IF(JE42&lt;&gt;"",HLOOKUP(JE42,Points_Table,IF(KG42&gt;=6,8,KG42+2),FALSE),"")),JF42),JF42)</f>
        <v/>
      </c>
      <c r="JH42" s="51" t="str">
        <f>IF(AND($G42="2",JB42&lt;&gt;""),JB42,"")</f>
        <v/>
      </c>
      <c r="JI42" s="52" t="str">
        <f>IF(AND(JB42&lt;&gt;"",$G42="2"),_xlfn.RANK.EQ(JB42,$JH$6:$JH$89),"")</f>
        <v/>
      </c>
      <c r="JJ42" s="52" t="str">
        <f>IF(IF(JI42&lt;&gt;"",IF(MAX(COUNTIF($JI$6:$JI$89,$JI$6:$JI$89))&gt;1,"x",""),"")&lt;&gt;"",JI42+1,"")</f>
        <v/>
      </c>
      <c r="JK42" s="54" t="str">
        <f>IF(JI42&lt;&gt;"",IF($G42="3",IF(JB42&lt;&gt;"",IF(AND(JI42&lt;=10,JB42&gt;=$JH$92),HLOOKUP(JI42,Points_Table_Modified,IF(KG42&gt;=6,8,KG42+2),FALSE),0),""),IF(JB42&lt;&gt;"",IF(AND(JI42&lt;=10,JB42&gt;=$JH$92),HLOOKUP(JI42,Points_Table,IF(KG42&gt;=6,8,KG42+2),FALSE),0),"")),"")</f>
        <v/>
      </c>
      <c r="JL42" s="53" t="str">
        <f>IF(JJ42&lt;&gt;"",AVERAGE(IF(AND($G42="3",JJ42&lt;&gt;""),HLOOKUP(JJ42,Points_Table_Modified,IF(KG42&gt;=6,8,KG42+2),FALSE),IF(JJ42&lt;&gt;"",HLOOKUP(JJ42,Points_Table,IF(KG42&gt;=6,8,KG42+2),FALSE),"")),JK42),JK42)</f>
        <v/>
      </c>
      <c r="JM42" s="51" t="str">
        <f>IF(AND($G42="3",JB42&lt;&gt;""),JB42,"")</f>
        <v/>
      </c>
      <c r="JN42" s="52" t="str">
        <f>IF(AND(JB42&lt;&gt;"",$G42="3"),_xlfn.RANK.EQ(JB42,$JM$6:$JM$89),"")</f>
        <v/>
      </c>
      <c r="JO42" s="52" t="str">
        <f>IF(IF(JN42&lt;&gt;"",IF(MAX(COUNTIF($JN$6:$JN$89,$JN$6:$JN$89))&gt;1,"x",""),"")&lt;&gt;"",JN42+1,"")</f>
        <v/>
      </c>
      <c r="JP42" s="52" t="str">
        <f>IF(JN42&lt;&gt;"",IF($G42="3",IF(JB42&lt;&gt;"",IF(AND(JN42&lt;=20,JB42&gt;=$JM$92),HLOOKUP(JN42,Points_Table_Modified,IF(KG42&gt;=6,8,KG42+2),FALSE),0),""),IF(JB42&lt;&gt;"",IF(AND(JN42&lt;=10,JB42&gt;=$JM$92),HLOOKUP(JN42,Points_Table,IF(KG42&gt;=6,8,KG42+2),FALSE),0),"")),"")</f>
        <v/>
      </c>
      <c r="JQ42" s="53" t="str">
        <f>IF(JO42&lt;&gt;"",AVERAGE(IF(AND($G42="3",JO42&lt;&gt;""),HLOOKUP(JO42,Points_Table_Modified,IF(KG42&gt;=6,8,KG42+2),FALSE),IF(JO42&lt;&gt;"",HLOOKUP(JO42,Points_Table,IF(KG42&gt;=6,8,KG42+2),FALSE),"")),JP42),JP42)</f>
        <v/>
      </c>
      <c r="JR42" s="51" t="str">
        <f>IF(AND($G42="4",JB42&lt;&gt;""),JB42,"")</f>
        <v/>
      </c>
      <c r="JS42" s="52" t="str">
        <f>IF(AND(JB42&lt;&gt;"",G42="4"),_xlfn.RANK.EQ(JB42,$JR$6:$JR$89),"")</f>
        <v/>
      </c>
      <c r="JT42" s="52" t="str">
        <f>IF(IF(JS42&lt;&gt;"",IF(MAX(COUNTIF($JS$6:$JS$89,$JS$6:$JS$89))&gt;1,"x",""),"")&lt;&gt;"",JS42+1,"")</f>
        <v/>
      </c>
      <c r="JU42" s="52" t="str">
        <f>IF(JS42&lt;&gt;"",IF($G42="3",IF(JB42&lt;&gt;"",IF(AND(JS42&lt;=10,JB42&gt;=$JR$92),HLOOKUP(JS42,Points_Table_Modified,IF(KG42&gt;=6,8,KG42+2),FALSE),0),""),IF(JB42&lt;&gt;"",IF(AND(JS42&lt;=10,JB42&gt;=$JR$92),HLOOKUP(JS42,Points_Table,IF(KG42&gt;=6,8,KG42+2),FALSE),0),"")),"")</f>
        <v/>
      </c>
      <c r="JV42" s="53" t="str">
        <f>IF(JT42&lt;&gt;"",AVERAGE(IF(AND($G42="3",JT42&lt;&gt;""),HLOOKUP(JT42,Points_Table_Modified,IF(KG42&gt;=6,8,KG42+2),FALSE),IF(JT42&lt;&gt;"",HLOOKUP(JT42,Points_Table,IF(KG42&gt;=6,8,KG42+2),FALSE),"")),JU42),JU42)</f>
        <v/>
      </c>
      <c r="JW42" s="51" t="str">
        <f>IF(AND($G42="5",JB42&lt;&gt;""),JB42,"")</f>
        <v/>
      </c>
      <c r="JX42" s="52" t="str">
        <f>IF(AND(JB42&lt;&gt;"",$G42="5"),_xlfn.RANK.EQ(JB42,$JW$6:$JW$89),"")</f>
        <v/>
      </c>
      <c r="JY42" s="52" t="str">
        <f>IF(IF(JX42&lt;&gt;"",IF(MAX(COUNTIF($JX$6:$JX$89,$JX$6:$JX$89))&gt;1,"x",""),"")&lt;&gt;"",JX42+1,"")</f>
        <v/>
      </c>
      <c r="JZ42" s="52" t="str">
        <f>IF(JX42&lt;&gt;"",IF($G42="3",IF(JB42&lt;&gt;"",IF(AND(JX42&lt;=10,JB42&gt;=$JW$92),HLOOKUP(JX42,Points_Table_Modified,IF(KG42&gt;=6,8,KG42+2),FALSE),0),""),IF(JB42&lt;&gt;"",IF(AND(JX42&lt;=10,JB42&gt;=$JW$92),HLOOKUP(JX42,Points_Table,IF(KG42&gt;=6,8,KG42+2),FALSE),0),"")),"")</f>
        <v/>
      </c>
      <c r="KA42" s="53" t="str">
        <f>IF(JY42&lt;&gt;"",AVERAGE(IF(AND($G42="3",JY42&lt;&gt;""),HLOOKUP(JY42,Points_Table_Modified,IF(KG42&gt;=6,8,KG42+2),FALSE),IF(JY42&lt;&gt;"",HLOOKUP(JY42,Points_Table,IF(KG42&gt;=6,8,KG42+2),FALSE),"")),JZ42),JZ42)</f>
        <v/>
      </c>
      <c r="KB42" s="51" t="str">
        <f>IF(AND($G42="6",JB42&lt;&gt;""),JB42,"")</f>
        <v/>
      </c>
      <c r="KC42" s="52" t="str">
        <f>IF(AND(JB42&lt;&gt;"",$G42="6"),_xlfn.RANK.EQ(JB42,$KB$6:$KB$89),"")</f>
        <v/>
      </c>
      <c r="KD42" s="52" t="str">
        <f>IF(IF(KC42&lt;&gt;"",IF(MAX(COUNTIF($KC$6:$KC$89,$KC$6:$KC$89))&gt;1,"x",""),"")&lt;&gt;"",KC42+1,"")</f>
        <v/>
      </c>
      <c r="KE42" s="52" t="str">
        <f>IF(KC42&lt;&gt;"",IF($G42="3",IF(JB42&lt;&gt;"",IF(AND(KC42&lt;=10,JB42&gt;=$KB$92),HLOOKUP(KC42,Points_Table_Modified,IF(KG42&gt;=6,8,KG42+2),FALSE),0),""),IF(JB42&lt;&gt;"",IF(AND(KC42&lt;=10,JB42&gt;=$KB$92),HLOOKUP(KC42,Points_Table,IF(KG42&gt;=6,8,KG42+2),FALSE),0),"")),"")</f>
        <v/>
      </c>
      <c r="KF42" s="53" t="str">
        <f>IF(KD42&lt;&gt;"",AVERAGE(IF(AND($G42="3",KD42&lt;&gt;""),HLOOKUP(KD42,Points_Table_Modified,IF(KG42&gt;=6,8,KG42+2),FALSE),IF(KD42&lt;&gt;"",HLOOKUP(KD42,Points_Table,IF(KG42&gt;=6,8,KG42+2),FALSE),"")),KE42),KE42)</f>
        <v/>
      </c>
      <c r="KG42" s="57">
        <f>VLOOKUP($G42,Entries_D_Event,11,FALSE)</f>
        <v>0</v>
      </c>
      <c r="KH42" s="52" t="str">
        <f>CONCATENATE(KC42,JX42,JS42,JN42,JI42,JD42)</f>
        <v/>
      </c>
      <c r="KI42" s="118" t="str">
        <f>IF(KH42&lt;&gt;"",IF(AND($G42="3",JB42&lt;&gt;""),10,IF(JB42&lt;&gt;"",5,"")),"")</f>
        <v/>
      </c>
      <c r="KJ42" s="118">
        <f>_xlfn.NUMBERVALUE(IF(KH42&lt;&gt;"",CONCATENATE(KF42,KA42,JV42,JQ42,JL42,JG42),""))</f>
        <v>0</v>
      </c>
      <c r="KK42" s="56">
        <f>IFERROR(KI42+KJ42,0)</f>
        <v>0</v>
      </c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</row>
    <row r="43" spans="1:358" s="1" customFormat="1" x14ac:dyDescent="0.25">
      <c r="A43" s="35"/>
      <c r="B43" s="45">
        <v>38</v>
      </c>
      <c r="C43" s="47" t="s">
        <v>240</v>
      </c>
      <c r="D43" s="47" t="s">
        <v>241</v>
      </c>
      <c r="E43" s="50"/>
      <c r="F43" s="50">
        <v>908</v>
      </c>
      <c r="G43" s="49" t="s">
        <v>59</v>
      </c>
      <c r="H43" s="50" t="str">
        <f>VLOOKUP($G43,Class_Description,2)</f>
        <v>Open Class</v>
      </c>
      <c r="I43" s="187">
        <f>AS43+CC43+DM43+EW43+GG43+HQ43+JA43+KK43</f>
        <v>30</v>
      </c>
      <c r="J43" s="115"/>
      <c r="K43" s="102" t="str">
        <f>IF(AND(J43&lt;&gt;"",$G43="1"),J43,"")</f>
        <v/>
      </c>
      <c r="L43" s="103" t="str">
        <f>IF(AND(J43&lt;&gt;"",$G43="1"),_xlfn.RANK.EQ(J43,$K$6:$K$89),"")</f>
        <v/>
      </c>
      <c r="M43" s="103" t="str">
        <f>IF(G43="6",IF(IF(L43&lt;&gt;"",IF(MAX(COUNTIF($L$6:$L$89,$L$6:$L$89))&gt;1,"x",""),"")&lt;&gt;"",L43+1,""),IF(K43=0,"",IF(IF(L43&lt;&gt;"",IF(MAX(COUNTIF($L$6:$L$89,$L$6:$L$89))&gt;1,"x",""),"")&lt;&gt;"",L43+1,"")))</f>
        <v/>
      </c>
      <c r="N43" s="103" t="str">
        <f>IF(L43&lt;&gt;"",IF($G43="3",IF(AND(L43&lt;=20,J43&gt;=$K$92),HLOOKUP(L43,Points_Table_Modified,IF(AO43&gt;=6,8,AO43+2),FALSE),0),IF(AND(L43&lt;=10,J43&gt;=$K$92),HLOOKUP(L43,Points_Table,IF(AO43&gt;=6,8,AO43+2),FALSE),0)),"")</f>
        <v/>
      </c>
      <c r="O43" s="103" t="str">
        <f>IF(M43&lt;&gt;"",AVERAGE(IF(AND($G43="3",M43&lt;&gt;""),HLOOKUP(M43,Points_Table_Modified,IF(AO43&gt;=6,8,AO43+2),FALSE),IF(M43&lt;&gt;"",HLOOKUP(M43,Points_Table,IF(AO43&gt;=6,8,AO43+2),FALSE),"")),N43),N43)</f>
        <v/>
      </c>
      <c r="P43" s="102" t="str">
        <f>IF(AND(J43&lt;&gt;"",$G43="2"),J43,"")</f>
        <v/>
      </c>
      <c r="Q43" s="103" t="str">
        <f>IF(AND(J43&lt;&gt;"",$G43="2"),_xlfn.RANK.EQ(J43,$P$6:$P$89),"")</f>
        <v/>
      </c>
      <c r="R43" s="103" t="str">
        <f>IF(G43="6",IF(IF(Q43&lt;&gt;"",IF(MAX(COUNTIF($Q$6:$Q$89,$Q$6:$Q$89))&gt;1,"x",""),"")&lt;&gt;"",Q43+1,""),IF(P43=0,"",IF(IF(Q43&lt;&gt;"",IF(MAX(COUNTIF($Q$6:$Q$89,$Q$6:$Q$89))&gt;1,"x",""),"")&lt;&gt;"",Q43+1,"")))</f>
        <v/>
      </c>
      <c r="S43" s="103" t="str">
        <f>IF(Q43&lt;&gt;"",IF($G43="3",IF(J43&lt;&gt;"",IF(AND(Q43&lt;=10,J43&gt;=$P$92),HLOOKUP(Q43,Points_Table_Modified,IF(AO43&gt;=6,8,AO43+2),FALSE),0),""),IF(J43&lt;&gt;"",IF(AND(Q43&lt;=10,J43&gt;=$P$92),HLOOKUP(Q43,Points_Table,IF(AO43&gt;=6,8,AO43+2),FALSE),0),"")),"")</f>
        <v/>
      </c>
      <c r="T43" s="103" t="str">
        <f>IF(R43&lt;&gt;"",AVERAGE(IF(AND($G43="3",R43&lt;&gt;""),HLOOKUP(R43,Points_Table_Modified,IF(AO43&gt;=6,8,AO43+2),FALSE),IF(R43&lt;&gt;"",HLOOKUP(R43,Points_Table,IF(AO43&gt;=6,8,AO43+2),FALSE),"")),S43),S43)</f>
        <v/>
      </c>
      <c r="U43" s="102" t="str">
        <f>IF(AND(J43&lt;&gt;"",$G43="3"),J43,"")</f>
        <v/>
      </c>
      <c r="V43" s="103" t="str">
        <f>IF(AND(J43&lt;&gt;"",$G43="3"),_xlfn.RANK.EQ(J43,$U$6:$U$89),"")</f>
        <v/>
      </c>
      <c r="W43" s="103" t="str">
        <f>IF(G43="6",IF(IF(V43&lt;&gt;"",IF(MAX(COUNTIF($V$6:$V$89,$V$6:$V$89))&gt;1,"x",""),"")&lt;&gt;"",V43+1,""),IF(U43=0,"",IF(IF(V43&lt;&gt;"",IF(MAX(COUNTIF($V$6:$V$89,$V$6:$V$89))&gt;1,"x",""),"")&lt;&gt;"",V43+1,"")))</f>
        <v/>
      </c>
      <c r="X43" s="103" t="str">
        <f>IF(V43&lt;&gt;"",IF($G43="3",IF(J43&lt;&gt;"",IF(AND(V43&lt;=20,J43&gt;=$U$92),HLOOKUP(V43,Points_Table_Modified,IF(AO43&gt;=6,8,AO43+2),FALSE),0),""),IF(J43&lt;&gt;"",IF(AND(V43&lt;=10,$J43&gt;=$U$92),HLOOKUP(V43,Points_Table,IF(AO43&gt;=6,8,AO43+2),FALSE),0),"")),"")</f>
        <v/>
      </c>
      <c r="Y43" s="103" t="str">
        <f>IF(W43&lt;&gt;"",AVERAGE(IF(AND($G43="3",W43&lt;&gt;""),HLOOKUP(W43,Points_Table_Modified,IF(AO43&gt;=6,8,AO43+2),FALSE),IF(W43&lt;&gt;"",HLOOKUP(W43,Points_Table,IF(AO43&gt;=6,8,AO43+2),FALSE),"")),X43),X43)</f>
        <v/>
      </c>
      <c r="Z43" s="102" t="str">
        <f>IF(AND(J43&lt;&gt;"",$G43="4"),J43,"")</f>
        <v/>
      </c>
      <c r="AA43" s="103" t="str">
        <f>IF(AND($J43&lt;&gt;"",G43="4"),_xlfn.RANK.EQ(J43,$Z$6:$Z$89),"")</f>
        <v/>
      </c>
      <c r="AB43" s="103" t="str">
        <f>IF($G43="6",IF(IF(AA43&lt;&gt;"",IF(MAX(COUNTIF($AA$6:$AA$89,$AA$6:$AA$89))&gt;1,"x",""),"")&lt;&gt;"",AA43+1,""),IF(Z43=0,"",IF(IF(AA43&lt;&gt;"",IF(MAX(COUNTIF($AA$6:$AA$89,$AA$6:$AA$89))&gt;1,"x",""),"")&lt;&gt;"",AA43+1,"")))</f>
        <v/>
      </c>
      <c r="AC43" s="103" t="str">
        <f>IF(AA43&lt;&gt;"",IF($G43="3",IF(J43&lt;&gt;"",IF(AND(AA43&lt;=10,J43&gt;=$Z$92),HLOOKUP(AA43,Points_Table_Modified,IF(AO43&gt;=6,8,AO43+2),FALSE),0),""),IF(J43&lt;&gt;"",IF(AND(AA43&lt;=10,J43&gt;=$Z$92),HLOOKUP(AA43,Points_Table,IF(AO43&gt;=6,8,AO43+2),FALSE),0),"")),"")</f>
        <v/>
      </c>
      <c r="AD43" s="103" t="str">
        <f>IF(AB43&lt;&gt;"",AVERAGE(IF(AND($G43="3",AB43&lt;&gt;""),HLOOKUP(AB43,Points_Table_Modified,IF(AO43&gt;=6,8,AO43+2),FALSE),IF(AB43&lt;&gt;"",HLOOKUP(AB43,Points_Table,IF(AO43&gt;=6,8,AO43+2),FALSE),"")),AC43),AC43)</f>
        <v/>
      </c>
      <c r="AE43" s="102" t="str">
        <f>IF(AND(J43&lt;&gt;"",$G43="5"),J43,"")</f>
        <v/>
      </c>
      <c r="AF43" s="103" t="str">
        <f>IF(AND(J43&lt;&gt;"",$G43="5"),_xlfn.RANK.EQ(J43,$AE$6:$AE$89),"")</f>
        <v/>
      </c>
      <c r="AG43" s="103" t="str">
        <f>IF($G43="6",IF(IF(AF43&lt;&gt;"",IF(MAX(COUNTIF($AF$6:$AF$89,$AF$6:$AF$89))&gt;1,"x",""),"")&lt;&gt;"",AF43+1,""),IF(AE43=0,"",IF(IF(AF43&lt;&gt;"",IF(MAX(COUNTIF($AF$6:$AF$89,$AF$6:$AF$89))&gt;1,"x",""),"")&lt;&gt;"",AF43+1,"")))</f>
        <v/>
      </c>
      <c r="AH43" s="103" t="str">
        <f>IF(AF43&lt;&gt;"",IF($G43="3",IF(J43&lt;&gt;"",IF(AND(AF43&lt;=10,J43&gt;=$AE$92),HLOOKUP(AF43,Points_Table_Modified,IF(AO43&gt;=6,8,AO43+2),FALSE),0),""),IF(J43&lt;&gt;"",IF(AND(AF43&lt;=10,J43&gt;=$AE$92),HLOOKUP(AF43,Points_Table,IF(AO43&gt;=6,8,AO43+2),FALSE),0),"")),"")</f>
        <v/>
      </c>
      <c r="AI43" s="103" t="str">
        <f>IF(AG43&lt;&gt;"",AVERAGE(IF(AND($G43="3",AG43&lt;&gt;""),HLOOKUP(AG43,Points_Table_Modified,IF(AO43&gt;=6,8,AO43+2),FALSE),IF(AG43&lt;&gt;"",HLOOKUP(AG43,Points_Table,IF(AO43&gt;=6,8,AO43+2),FALSE),"")),AH43),AH43)</f>
        <v/>
      </c>
      <c r="AJ43" s="102" t="str">
        <f>IF(AND(J43&lt;&gt;"",$G43="6"),J43,"")</f>
        <v/>
      </c>
      <c r="AK43" s="103" t="str">
        <f>IF(AND(J43&lt;&gt;"",$G43="6"),_xlfn.RANK.EQ(J43,$AJ$6:$AJ$89),"")</f>
        <v/>
      </c>
      <c r="AL43" s="103" t="str">
        <f>IF(G43="6",IF(IF(AK43&lt;&gt;"",IF(MAX(COUNTIF($AK$6:$AK$89,$AK$6:$AK$89))&gt;1,"x",""),"")&lt;&gt;"",AK43+1,""),IF(AJ43=0,"",IF(IF(AK43&lt;&gt;"",IF(MAX(COUNTIF($AK$6:$AK$89,$AK$6:$AK$89))&gt;1,"x",""),"")&lt;&gt;"",AK43+1,"")))</f>
        <v/>
      </c>
      <c r="AM43" s="103" t="str">
        <f>IF(AK43&lt;&gt;"",IF($G43="3",IF(J43&lt;&gt;"",IF(AND(AK43&lt;=10,J43&gt;=$AJ$92),HLOOKUP(AK43,Points_Table_Modified,IF(AO43&gt;=6,8,AO43+2),FALSE),0),""),IF(J43&lt;&gt;"",IF(AND(AK43&lt;=10,J43&gt;=$AJ$92),HLOOKUP(AK43,Points_Table,IF(AO43&gt;=6,8,AO43+2),FALSE),0),"")),"")</f>
        <v/>
      </c>
      <c r="AN43" s="136" t="str">
        <f>IF(AL43&lt;&gt;"",AVERAGE(IF(AND($G43="3",AL43&lt;&gt;""),HLOOKUP(AL43,Points_Table_Modified,IF(AO43&gt;=6,8,AO43+2),FALSE),IF(AL43&lt;&gt;"",HLOOKUP(AL43,Points_Table,IF(AO43&gt;=6,8,AO43+2),FALSE),"")),AM43),AM43)</f>
        <v/>
      </c>
      <c r="AO43" s="55">
        <f>VLOOKUP($G43,Entries_D_Event,4,FALSE)</f>
        <v>9</v>
      </c>
      <c r="AP43" s="52" t="str">
        <f>CONCATENATE(AK43,AF43,AA43,V43,Q43,L43)</f>
        <v/>
      </c>
      <c r="AQ43" s="118" t="str">
        <f>IF(AP43&lt;&gt;"",IF(AND($G43="3",J43&lt;&gt;""),10,IF(J43&lt;&gt;"",5,"")),"")</f>
        <v/>
      </c>
      <c r="AR43" s="118">
        <f>_xlfn.NUMBERVALUE(IF(AP43&lt;&gt;"",CONCATENATE(AN43,AI43,AD43,Y43,T43,O43),""))</f>
        <v>0</v>
      </c>
      <c r="AS43" s="56">
        <f>IFERROR(AQ43+AR43,0)</f>
        <v>0</v>
      </c>
      <c r="AT43" s="90"/>
      <c r="AU43" s="54" t="str">
        <f>IF(AND(AT43&lt;&gt;"",$G43="1"),AT43,"")</f>
        <v/>
      </c>
      <c r="AV43" s="52" t="str">
        <f>IF(AND(AT43&lt;&gt;"",$G43="1"),_xlfn.RANK.EQ(AT43,$AU$6:$AU$89),"")</f>
        <v/>
      </c>
      <c r="AW43" s="52" t="str">
        <f>IF(IF(AV43&lt;&gt;"",IF(MAX(COUNTIF($AV$6:$AV$89,$AV$6:$AV$89))&gt;1,"x",""),"")&lt;&gt;"",AV43+1,"")</f>
        <v/>
      </c>
      <c r="AX43" s="52" t="str">
        <f>IF(AV43&lt;&gt;"",IF($G43="3",IF(AT43&lt;&gt;"",IF(AND(AV43&lt;=10,AT43&gt;=$AU$92),HLOOKUP(AV43,Points_Table_Modified,IF(BY43&gt;=6,8,BY43+2),FALSE),0),""),IF(AT43&lt;&gt;"",IF(AND(AV43&lt;=10,AT43&gt;=$AU$92),HLOOKUP(AV43,Points_Table,IF(BY43&gt;=6,8,BY43+2),FALSE),0),"")),"")</f>
        <v/>
      </c>
      <c r="AY43" s="53" t="str">
        <f>IF(AW43&lt;&gt;"",AVERAGE(IF(AND($G43="3",AW43&lt;&gt;""),HLOOKUP(AW43,Points_Table_Modified,IF(BY43&gt;=6,8,BY43+2),FALSE),IF(AW43&lt;&gt;"",HLOOKUP(AW43,Points_Table,IF(BY43&gt;=6,8,BY43+2),FALSE),"")),AX43),AX43)</f>
        <v/>
      </c>
      <c r="AZ43" s="51" t="str">
        <f>IF(AND($G43="2",AT43&lt;&gt;""),AT43,"")</f>
        <v/>
      </c>
      <c r="BA43" s="52" t="str">
        <f>IF(AND(AT43&lt;&gt;"",$G43="2"),_xlfn.RANK.EQ(AT43,$AZ$6:$AZ$89),"")</f>
        <v/>
      </c>
      <c r="BB43" s="52" t="str">
        <f>IF(IF(BA43&lt;&gt;"",IF(MAX(COUNTIF($BA$6:$BA$89,$BA$6:$BA$89))&gt;1,"x",""),"")&lt;&gt;"",BA43+1,"")</f>
        <v/>
      </c>
      <c r="BC43" s="54" t="str">
        <f>IF(BA43&lt;&gt;"",IF($G43="3",IF(AT43&lt;&gt;"",IF(AND(BA43&lt;=10,AT43&gt;=$AZ$92),HLOOKUP(BA43,Points_Table_Modified,IF(BY43&gt;=6,8,BY43+2),FALSE),0),""),IF(AT43&lt;&gt;"",IF(AND(BA43&lt;=10,AT43&gt;=$AZ$92),HLOOKUP(BA43,Points_Table,IF(BY43&gt;=6,8,BY43+2),FALSE),0),"")),"")</f>
        <v/>
      </c>
      <c r="BD43" s="53" t="str">
        <f>IF(BB43&lt;&gt;"",AVERAGE(IF(AND($G43="3",BB43&lt;&gt;""),HLOOKUP(BB43,Points_Table_Modified,IF(BY43&gt;=6,8,BY43+2),FALSE),IF(BB43&lt;&gt;"",HLOOKUP(BB43,Points_Table,IF(BY43&gt;=6,8,BY43+2),FALSE),"")),BC43),BC43)</f>
        <v/>
      </c>
      <c r="BE43" s="51" t="str">
        <f>IF(AND($G43="3",AT43&lt;&gt;""),AT43,"")</f>
        <v/>
      </c>
      <c r="BF43" s="52" t="str">
        <f>IF(AND(AT43&lt;&gt;"",$G43="3"),_xlfn.RANK.EQ(AT43,$BE$6:$BE$89),"")</f>
        <v/>
      </c>
      <c r="BG43" s="52" t="str">
        <f>IF(IF(BF43&lt;&gt;"",IF(MAX(COUNTIF($BF$6:$BF$89,$BF$6:$BF$89))&gt;1,"x",""),"")&lt;&gt;"",BF43+1,"")</f>
        <v/>
      </c>
      <c r="BH43" s="52" t="str">
        <f>IF(BF43&lt;&gt;"",IF($G43="3",IF(AT43&lt;&gt;"",IF(AND(BF43&lt;=20,AT43&gt;=$BE$92),HLOOKUP(BF43,Points_Table_Modified,IF(BY43&gt;=6,8,BY43+2),FALSE),0),""),IF(AT43&lt;&gt;"",IF(AND(BF43&lt;=10,AT43&gt;=$BE$92),HLOOKUP(BF43,Points_Table,IF(BY43&gt;=6,8,BY43+2),FALSE),0),"")),"")</f>
        <v/>
      </c>
      <c r="BI43" s="53" t="str">
        <f>IF(BG43&lt;&gt;"",AVERAGE(IF(AND($G43="3",BG43&lt;&gt;""),HLOOKUP(BG43,Points_Table_Modified,IF(BY43&gt;=6,8,BY43+2),FALSE),IF(BG43&lt;&gt;"",HLOOKUP(BG43,Points_Table,IF(BY43&gt;=6,8,BY43+2),FALSE),"")),BH43),BH43)</f>
        <v/>
      </c>
      <c r="BJ43" s="51" t="str">
        <f>IF(AND($G43="4",AT43&lt;&gt;""),AT43,"")</f>
        <v/>
      </c>
      <c r="BK43" s="52" t="str">
        <f>IF(AND(AT43&lt;&gt;"",G43="4"),_xlfn.RANK.EQ(AT43,$BJ$6:$BJ$89),"")</f>
        <v/>
      </c>
      <c r="BL43" s="52" t="str">
        <f>IF(IF(BK43&lt;&gt;"",IF(MAX(COUNTIF($BK$6:$BK$89,$BK$6:$BK$89))&gt;1,"x",""),"")&lt;&gt;"",BK43+1,"")</f>
        <v/>
      </c>
      <c r="BM43" s="52" t="str">
        <f>IF(BK43&lt;&gt;"",IF($G43="3",IF(AT43&lt;&gt;"",IF(AND(BK43&lt;=10,AT43&gt;=$BJ$92),HLOOKUP(BK43,Points_Table_Modified,IF(BY43&gt;=6,8,BY43+2),FALSE),0),""),IF(AT43&lt;&gt;"",IF(AND(BK43&lt;=10,AT43&gt;=$BJ$92),HLOOKUP(BK43,Points_Table,IF(BY43&gt;=6,8,BY43+2),FALSE),0),"")),"")</f>
        <v/>
      </c>
      <c r="BN43" s="53" t="str">
        <f>IF(BL43&lt;&gt;"",AVERAGE(IF(AND($G43="3",BL43&lt;&gt;""),HLOOKUP(BL43,Points_Table_Modified,IF(BY43&gt;=6,8,BY43+2),FALSE),IF(BL43&lt;&gt;"",HLOOKUP(BL43,Points_Table,IF(BY43&gt;=6,8,BY43+2),FALSE),"")),BM43),BM43)</f>
        <v/>
      </c>
      <c r="BO43" s="51" t="str">
        <f>IF(AND($G43="5",AT43&lt;&gt;""),AT43,"")</f>
        <v/>
      </c>
      <c r="BP43" s="52" t="str">
        <f>IF(AND(AT43&lt;&gt;"",$G43="5"),_xlfn.RANK.EQ(AT43,$BO$6:$BO$89),"")</f>
        <v/>
      </c>
      <c r="BQ43" s="52" t="str">
        <f>IF(IF(BP43&lt;&gt;"",IF(MAX(COUNTIF($BP$6:$BP$89,$BP$6:$BP$89))&gt;1,"x",""),"")&lt;&gt;"",BP43+1,"")</f>
        <v/>
      </c>
      <c r="BR43" s="52" t="str">
        <f>IF(BP43&lt;&gt;"",IF($G43="3",IF(AT43&lt;&gt;"",IF(AND(BP43&lt;=10,AT43&gt;=$BO$92),HLOOKUP(BP43,Points_Table_Modified,IF(BY43&gt;=6,8,BY43+2),FALSE),0),""),IF(AT43&lt;&gt;"",IF(AND(BP43&lt;=10,AT43&gt;=$BO$92),HLOOKUP(BP43,Points_Table,IF(BY43&gt;=6,8,BY43+2),FALSE),0),"")),"")</f>
        <v/>
      </c>
      <c r="BS43" s="53" t="str">
        <f>IF(BQ43&lt;&gt;"",AVERAGE(IF(AND($G43="3",BQ43&lt;&gt;""),HLOOKUP(BQ43,Points_Table_Modified,IF(BY43&gt;=6,8,BY43+2),FALSE),IF(BQ43&lt;&gt;"",HLOOKUP(BQ43,Points_Table,IF(BY43&gt;=6,8,BY43+2),FALSE),"")),BR43),BR43)</f>
        <v/>
      </c>
      <c r="BT43" s="51" t="str">
        <f>IF(AND($G43="6",AT43&lt;&gt;""),AT43,"")</f>
        <v/>
      </c>
      <c r="BU43" s="52" t="str">
        <f>IF(AND(AT43&lt;&gt;"",$G43="6"),_xlfn.RANK.EQ(AT43,$BT$6:$BT$89),"")</f>
        <v/>
      </c>
      <c r="BV43" s="52" t="str">
        <f>IF(IF(BU43&lt;&gt;"",IF(MAX(COUNTIF($BU$6:$BU$89,$BU$6:$BU$89))&gt;1,"x",""),"")&lt;&gt;"",BU43+1,"")</f>
        <v/>
      </c>
      <c r="BW43" s="52" t="str">
        <f>IF(BU43&lt;&gt;"",IF($G43="3",IF(AT43&lt;&gt;"",IF(AND(BU43&lt;=10,AT43&gt;=$BT$92),HLOOKUP(BU43,Points_Table_Modified,IF(BY43&gt;=6,8,BY43+2),FALSE),0),""),IF(AT43&lt;&gt;"",IF(AND(BU43&lt;=10,AT43&gt;=$BT$92),HLOOKUP(BU43,Points_Table,IF(BY43&gt;=6,8,BY43+2),FALSE),0),"")),"")</f>
        <v/>
      </c>
      <c r="BX43" s="53" t="str">
        <f>IF(BV43&lt;&gt;"",AVERAGE(IF(AND($G43="3",BV43&lt;&gt;""),HLOOKUP(BV43,Points_Table_Modified,IF(BY43&gt;=6,8,BY43+2),FALSE),IF(BV43&lt;&gt;"",HLOOKUP(BV43,Points_Table,IF(BY43&gt;=6,8,BY43+2),FALSE),"")),BW43),BW43)</f>
        <v/>
      </c>
      <c r="BY43" s="55">
        <f>VLOOKUP($G43,Entries_D_Event,5,FALSE)</f>
        <v>7</v>
      </c>
      <c r="BZ43" s="52" t="str">
        <f>CONCATENATE(BU43,BP43,BK43,BF43,BA43,AV43)</f>
        <v/>
      </c>
      <c r="CA43" s="118" t="str">
        <f>IF(BZ43&lt;&gt;"",IF(AND($G43="3",AT43&lt;&gt;""),10,IF(AT43&lt;&gt;"",5,"")),"")</f>
        <v/>
      </c>
      <c r="CB43" s="118">
        <f>_xlfn.NUMBERVALUE(IF(BZ43&lt;&gt;"",CONCATENATE(BX43,BS43,BN43,BI43,BD43,AY43),""))</f>
        <v>0</v>
      </c>
      <c r="CC43" s="56">
        <f>IFERROR(CA43+CB43,0)</f>
        <v>0</v>
      </c>
      <c r="CD43" s="90">
        <v>243</v>
      </c>
      <c r="CE43" s="54" t="str">
        <f>IF(AND($G43="1",CD43&lt;&gt;""),CD43,"")</f>
        <v/>
      </c>
      <c r="CF43" s="52" t="str">
        <f>IF(AND(CD43&lt;&gt;"",$G43="1"),_xlfn.RANK.EQ(CD43,$CE$6:$CE$89),"")</f>
        <v/>
      </c>
      <c r="CG43" s="52" t="str">
        <f>IF(IF(CF43&lt;&gt;"",IF(MAX(COUNTIF($CF$6:$CF$89,$CF$6:$CF$89))&gt;1,"x",""),"")&lt;&gt;"",CF43+1,"")</f>
        <v/>
      </c>
      <c r="CH43" s="52" t="str">
        <f>IF(CF43&lt;&gt;"",IF($G43="3",IF(CD43&lt;&gt;"",IF(AND(CF43&lt;=10,CD43&gt;=$CE$92),HLOOKUP(CF43,Points_Table_Modified,IF(DI43&gt;=6,8,DI43+2),FALSE),0),""),IF(CD43&lt;&gt;"",IF(AND(CF43&lt;=10,CD43&gt;=$CE$92),HLOOKUP(CF43,Points_Table,IF(DI43&gt;=6,8,DI43+2),FALSE),0),"")),"")</f>
        <v/>
      </c>
      <c r="CI43" s="53" t="str">
        <f>IF(CG43&lt;&gt;"",AVERAGE(IF(AND($G43="3",CG43&lt;&gt;""),HLOOKUP(CG43,Points_Table_Modified,IF(DI43&gt;=6,8,DI43+2),FALSE),IF(CG43&lt;&gt;"",HLOOKUP(CG43,Points_Table,IF(DI43&gt;=6,8,DI43+2),FALSE),"")),CH43),CH43)</f>
        <v/>
      </c>
      <c r="CJ43" s="51" t="str">
        <f>IF(AND($G43="2",CD43&lt;&gt;""),CD43,"")</f>
        <v/>
      </c>
      <c r="CK43" s="52" t="str">
        <f>IF(AND(CD43&lt;&gt;"",$G43="2"),_xlfn.RANK.EQ(CD43,$CJ$6:$CJ$89),"")</f>
        <v/>
      </c>
      <c r="CL43" s="52" t="str">
        <f>IF(IF(CK43&lt;&gt;"",IF(MAX(COUNTIF($CK$6:$CK$89,$CK$6:$CK$89))&gt;1,"x",""),"")&lt;&gt;"",CK43+1,"")</f>
        <v/>
      </c>
      <c r="CM43" s="54" t="str">
        <f>IF(CK43&lt;&gt;"",IF($G43="3",IF(CD43&lt;&gt;"",IF(AND(CK43&lt;=10,CD43&gt;=$CJ$92),HLOOKUP(CK43,Points_Table_Modified,IF(DI43&gt;=6,8,DI43+2),FALSE),0),""),IF(CD43&lt;&gt;"",IF(AND(CK43&lt;=10,CD43&gt;=$CJ$92),HLOOKUP(CK43,Points_Table,IF(DI43&gt;=6,8,DI43+2),FALSE),0),"")),"")</f>
        <v/>
      </c>
      <c r="CN43" s="53" t="str">
        <f>IF(CL43&lt;&gt;"",AVERAGE(IF(AND($G43="3",CL43&lt;&gt;""),HLOOKUP(CL43,Points_Table_Modified,IF(DI43&gt;=6,8,DI43+2),FALSE),IF(CL43&lt;&gt;"",HLOOKUP(CL43,Points_Table,IF(DI43&gt;=6,8,DI43+2),FALSE),"")),CM43),CM43)</f>
        <v/>
      </c>
      <c r="CO43" s="51" t="str">
        <f>IF(AND($G43="3",CD43&lt;&gt;""),CD43,"")</f>
        <v/>
      </c>
      <c r="CP43" s="52" t="str">
        <f>IF(AND(CD43&lt;&gt;"",$G43="3"),_xlfn.RANK.EQ(CD43,$CO$6:$CO$89),"")</f>
        <v/>
      </c>
      <c r="CQ43" s="52" t="str">
        <f>IF(IF(CP43&lt;&gt;"",IF(MAX(COUNTIF($CP43:$CP$89,$CP$6:$CP$89))&gt;1,"x",""),"")&lt;&gt;"",CP43+1,"")</f>
        <v/>
      </c>
      <c r="CR43" s="52" t="str">
        <f>IF(CP43&lt;&gt;"",IF($G43="3",IF(CD43&lt;&gt;"",IF(AND(CP43&lt;=20,CD43&gt;=$CO$92),HLOOKUP(CP43,Points_Table_Modified,IF(DI43&gt;=6,8,DI43+2),FALSE),0),""),IF(CD43&lt;&gt;"",IF(AND(CP43&lt;=10,CD43&gt;=$CO$92),HLOOKUP(CP43,Points_Table,IF(DI43&gt;=6,8,DI43+2),FALSE),0),"")),"")</f>
        <v/>
      </c>
      <c r="CS43" s="53" t="str">
        <f>IF(CQ43&lt;&gt;"",AVERAGE(IF(AND($G43="3",CQ43&lt;&gt;""),HLOOKUP(CQ43,Points_Table_Modified,IF(DI43&gt;=6,8,DI43+2),FALSE),IF(CQ43&lt;&gt;"",HLOOKUP(CQ43,Points_Table,IF(DI43&gt;=6,8,DI43+2),FALSE),"")),CR43),CR43)</f>
        <v/>
      </c>
      <c r="CT43" s="51" t="str">
        <f>IF(AND($G43="4",CD43&lt;&gt;""),CD43,"")</f>
        <v/>
      </c>
      <c r="CU43" s="52" t="str">
        <f>IF(AND(CD43&lt;&gt;"",G43="4"),_xlfn.RANK.EQ(CD43,$CT$6:$CT$89),"")</f>
        <v/>
      </c>
      <c r="CV43" s="52" t="str">
        <f>IF(IF(CU43&lt;&gt;"",IF(MAX(COUNTIF($CU$6:$CU$89,$CU$6:$CU$89))&gt;1,"x",""),"")&lt;&gt;"",CU43+1,"")</f>
        <v/>
      </c>
      <c r="CW43" s="52" t="str">
        <f>IF(CU43&lt;&gt;"",IF($G43="3",IF(CD43&lt;&gt;"",IF(AND(CU43&lt;=10,CD43&gt;=$CT$92),HLOOKUP(CU43,Points_Table_Modified,IF(DI43&gt;=6,8,DI43+2),FALSE),0),""),IF(CD43&lt;&gt;"",IF(AND(CU43&lt;=10,CD43&gt;=$CT$92),HLOOKUP(CU43,Points_Table,IF(DI43&gt;=6,8,DI43+2),FALSE),0),"")),"")</f>
        <v/>
      </c>
      <c r="CX43" s="53" t="str">
        <f>IF(CV43&lt;&gt;"",AVERAGE(IF(AND($G43="3",CV43&lt;&gt;""),HLOOKUP(CV43,Points_Table_Modified,IF(DI43&gt;=6,8,DI43+2),FALSE),IF(CV43&lt;&gt;"",HLOOKUP(CV43,Points_Table,IF(DI43&gt;=6,8,DI43+2),FALSE),"")),CW43),CW43)</f>
        <v/>
      </c>
      <c r="CY43" s="51" t="str">
        <f>IF(AND($G43="5",CD43&lt;&gt;""),CD43,"")</f>
        <v/>
      </c>
      <c r="CZ43" s="52" t="str">
        <f>IF(AND(CD43&lt;&gt;"",$G43="5"),_xlfn.RANK.EQ(CD43,$CY$6:$CY$89),"")</f>
        <v/>
      </c>
      <c r="DA43" s="52" t="str">
        <f>IF(IF(CZ43&lt;&gt;"",IF(MAX(COUNTIF($CZ$6:$CZ$89,$CZ$6:$CZ$89))&gt;1,"x",""),"")&lt;&gt;"",CZ43+1,"")</f>
        <v/>
      </c>
      <c r="DB43" s="52" t="str">
        <f>IF(CZ43&lt;&gt;"",IF($G43="3",IF(CD43&lt;&gt;"",IF(AND(CZ43&lt;=10,CD43&gt;=$CY$92),HLOOKUP(CZ43,Points_Table_Modified,IF(DI43&gt;=6,8,DI43+2),FALSE),0),""),IF(CD43&lt;&gt;"",IF(AND(CZ43&lt;=10,CD43&gt;=$CY$92),HLOOKUP(CZ43,Points_Table,IF(DI43&gt;=6,8,DI43+2),FALSE),0),"")),"")</f>
        <v/>
      </c>
      <c r="DC43" s="53" t="str">
        <f>IF(DA43&lt;&gt;"",AVERAGE(IF(AND($G43="3",DA43&lt;&gt;""),HLOOKUP(DA43,Points_Table_Modified,IF(DI43&gt;=6,8,DI43+2),FALSE),IF(DA43&lt;&gt;"",HLOOKUP(DA43,Points_Table,IF(DI43&gt;=6,8,DI43+2),FALSE),"")),DB43),DB43)</f>
        <v/>
      </c>
      <c r="DD43" s="51">
        <f>IF(AND($G43="6",CD43&lt;&gt;""),CD43,"")</f>
        <v>243</v>
      </c>
      <c r="DE43" s="52">
        <f>IF(AND(CD43&lt;&gt;"",$G43="6"),_xlfn.RANK.EQ(CD43,$DD$6:$DD$89),"")</f>
        <v>2</v>
      </c>
      <c r="DF43" s="52" t="str">
        <f>IF(IF(DE43&lt;&gt;"",IF(MAX(COUNTIF($DE$6:$DE$89,$DE$6:$DE$89))&gt;1,"x",""),"")&lt;&gt;"",DE43+1,"")</f>
        <v/>
      </c>
      <c r="DG43" s="52">
        <f>IF(DE43&lt;&gt;"",IF($G43="3",IF(CD43&lt;&gt;"",IF(AND(DE43&lt;=10,CD43&gt;=$DD$92),HLOOKUP(DE43,Points_Table_Modified,IF(DI43&gt;=6,8,DI43+2),FALSE),0),""),IF(CD43&lt;&gt;"",IF(AND(DE43&lt;=10,CD43&gt;=$DD$92),HLOOKUP(DE43,Points_Table,IF(DI43&gt;=6,8,DI43+2),FALSE),0),"")),"")</f>
        <v>25</v>
      </c>
      <c r="DH43" s="53">
        <f>IF(DF43&lt;&gt;"",AVERAGE(IF(AND($G43="3",DF43&lt;&gt;""),HLOOKUP(DF43,Points_Table_Modified,IF(DI43&gt;=6,8,DI43+2),FALSE),IF(DF43&lt;&gt;"",HLOOKUP(DF43,Points_Table,IF(DI43&gt;=6,8,DI43+2),FALSE),"")),DG43),DG43)</f>
        <v>25</v>
      </c>
      <c r="DI43" s="55">
        <f>VLOOKUP($G43,Entries_D_Event,6,FALSE)</f>
        <v>10</v>
      </c>
      <c r="DJ43" s="52" t="str">
        <f>CONCATENATE(DE43,CZ43,CU43,CP43,CK43,CF43)</f>
        <v>2</v>
      </c>
      <c r="DK43" s="52">
        <f>IF(DJ43&lt;&gt;"",IF(AND($G43="3",CD43&lt;&gt;""),10,IF(CD43&lt;&gt;"",5,"")),"")</f>
        <v>5</v>
      </c>
      <c r="DL43" s="156">
        <f>_xlfn.NUMBERVALUE(IF(DJ43&lt;&gt;"",CONCATENATE(DH43,DC43,CX43,CS43,CN43,CI43),""))</f>
        <v>25</v>
      </c>
      <c r="DM43" s="56">
        <f>IFERROR(DK43+DL43,0)</f>
        <v>30</v>
      </c>
      <c r="DN43" s="90"/>
      <c r="DO43" s="52" t="str">
        <f>IF(AND($G43="1",DN43&lt;&gt;""),DN43,"")</f>
        <v/>
      </c>
      <c r="DP43" s="52" t="str">
        <f>IF(AND(DN43&lt;&gt;"",$G43="1"),_xlfn.RANK.EQ(DN43,$DO$6:$DO$89),"")</f>
        <v/>
      </c>
      <c r="DQ43" s="52" t="str">
        <f>IF(IF(DP43&lt;&gt;"",IF(MAX(COUNTIF($DP$6:$DP$89,$DP$6:$DP$89))&gt;1,"x",""),"")&lt;&gt;"",DP43+1,"")</f>
        <v/>
      </c>
      <c r="DR43" s="52" t="str">
        <f>IF(DP43&lt;&gt;"",IF($G43="3",IF(DN43&lt;&gt;"",IF(AND(DP43&lt;=10,DN43&gt;=$DO$92),HLOOKUP(DP43,Points_Table_Modified,IF(ES43&gt;=6,8,ES43+2),FALSE),0),""),IF(DN43&lt;&gt;"",IF(AND(DP43&lt;=10,DN43&gt;=$DO$92),HLOOKUP(DP43,Points_Table,IF(ES43&gt;=6,8,ES43+2),FALSE),0),"")),"")</f>
        <v/>
      </c>
      <c r="DS43" s="53" t="str">
        <f>IF(DQ43&lt;&gt;"",AVERAGE(IF(AND($G43="3",DQ43&lt;&gt;""),HLOOKUP(DQ43,Points_Table_Modified,IF(ES43&gt;=6,8,ES43+2),FALSE),IF(DQ43&lt;&gt;"",HLOOKUP(DQ43,Points_Table,IF(ES43&gt;=6,8,ES43+2),FALSE),"")),DR43),DR43)</f>
        <v/>
      </c>
      <c r="DT43" s="51" t="str">
        <f>IF(AND($G43="2",DN43&lt;&gt;""),DN43,"")</f>
        <v/>
      </c>
      <c r="DU43" s="52" t="str">
        <f>IF(AND(DN43&lt;&gt;"",$G43="2"),_xlfn.RANK.EQ(DN43,$DT$6:$DT$89),"")</f>
        <v/>
      </c>
      <c r="DV43" s="52" t="str">
        <f>IF(IF(DU43&lt;&gt;"",IF(MAX(COUNTIF($DU$6:$DU$89,$DU$6:$DU$89))&gt;1,"x",""),"")&lt;&gt;"",DU43+1,"")</f>
        <v/>
      </c>
      <c r="DW43" s="54" t="str">
        <f>IF(DU43&lt;&gt;"",IF($G43="3",IF(DN43&lt;&gt;"",IF(AND(DU43&lt;=10,DN43&gt;=$DT$92),HLOOKUP(DU43,Points_Table_Modified,IF(ES43&gt;=6,8,ES43+2),FALSE),0),""),IF(DN43&lt;&gt;"",IF(AND(DU43&lt;=10,DN43&gt;=$DT$92),HLOOKUP(DU43,Points_Table,IF(ES43&gt;=6,8,ES43+2),FALSE),0),"")),"")</f>
        <v/>
      </c>
      <c r="DX43" s="53" t="str">
        <f>IF(DV43&lt;&gt;"",AVERAGE(IF(AND($G43="3",DV43&lt;&gt;""),HLOOKUP(DV43,Points_Table_Modified,IF(ES43&gt;=6,8,ES43+2),FALSE),IF(DV43&lt;&gt;"",HLOOKUP(DV43,Points_Table,IF(ES43&gt;=6,8,ES43+2),FALSE),"")),DW43),DW43)</f>
        <v/>
      </c>
      <c r="DY43" s="51" t="str">
        <f>IF(AND($G43="3",DN43&lt;&gt;""),DN43,"")</f>
        <v/>
      </c>
      <c r="DZ43" s="52" t="str">
        <f>IF(AND(DN43&lt;&gt;"",$G43="3"),_xlfn.RANK.EQ(DN43,$DY$6:$DY$89),"")</f>
        <v/>
      </c>
      <c r="EA43" s="52" t="str">
        <f>IF(IF(DZ43&lt;&gt;"",IF(MAX(COUNTIF($DZ$6:$DZ$89,$DZ$6:$DZ$89))&gt;1,"x",""),"")&lt;&gt;"",DZ43+1,"")</f>
        <v/>
      </c>
      <c r="EB43" s="52" t="str">
        <f>IF(DZ43&lt;&gt;"",IF($G43="3",IF(DN43&lt;&gt;"",IF(AND(DZ43&lt;=20,DN43&gt;=$DY$92),HLOOKUP(DZ43,Points_Table_Modified,IF(ES43&gt;=6,8,ES43+2),FALSE),0),""),IF(DN43&lt;&gt;"",IF(AND(DZ43&lt;=10,DN43&gt;=$DY$92),HLOOKUP(DZ43,Points_Table,IF(ES43&gt;=6,8,ES43+2),FALSE),0),"")),"")</f>
        <v/>
      </c>
      <c r="EC43" s="53" t="str">
        <f>IF(EA43&lt;&gt;"",AVERAGE(IF(AND($G43="3",EA43&lt;&gt;""),HLOOKUP(EA43,Points_Table_Modified,IF(ES43&gt;=6,8,ES43+2),FALSE),IF(EA43&lt;&gt;"",HLOOKUP(EA43,Points_Table,IF(ES43&gt;=6,8,ES43+2),FALSE),"")),EB43),EB43)</f>
        <v/>
      </c>
      <c r="ED43" s="51" t="str">
        <f>IF(AND($G43="4",DN43&lt;&gt;""),DN43,"")</f>
        <v/>
      </c>
      <c r="EE43" s="52" t="str">
        <f>IF(AND(DN43&lt;&gt;"",G43="4"),_xlfn.RANK.EQ(DN43,$ED$6:$ED$89),"")</f>
        <v/>
      </c>
      <c r="EF43" s="52" t="str">
        <f>IF(IF(EE43&lt;&gt;"",IF(MAX(COUNTIF($EE$6:$EE$89,$EE$6:$EE$89))&gt;1,"x",""),"")&lt;&gt;"",EE43+1,"")</f>
        <v/>
      </c>
      <c r="EG43" s="52" t="str">
        <f>IF(EE43&lt;&gt;"",IF($G43="3",IF(DN43&lt;&gt;"",IF(AND(EE43&lt;=10,DN43&gt;=$ED$92),HLOOKUP(EE43,Points_Table_Modified,IF(ES43&gt;=6,8,ES43+2),FALSE),0),""),IF(DN43&lt;&gt;"",IF(AND(EE43&lt;=10,DN43&gt;=$ED$92),HLOOKUP(EE43,Points_Table,IF(ES43&gt;=6,8,ES43+2),FALSE),0),"")),"")</f>
        <v/>
      </c>
      <c r="EH43" s="53" t="str">
        <f>IF(EF43&lt;&gt;"",AVERAGE(IF(AND($G43="3",EF43&lt;&gt;""),HLOOKUP(EF43,Points_Table_Modified,IF(ES43&gt;=6,8,ES43+2),FALSE),IF(EF43&lt;&gt;"",HLOOKUP(EF43,Points_Table,IF(ES43&gt;=6,8,ES43+2),FALSE),"")),EG43),EG43)</f>
        <v/>
      </c>
      <c r="EI43" s="51" t="str">
        <f>IF(AND($G43="5",DN43&lt;&gt;""),DN43,"")</f>
        <v/>
      </c>
      <c r="EJ43" s="52" t="str">
        <f>IF(AND(DN43&lt;&gt;"",$G43="5"),_xlfn.RANK.EQ(DN43,$EI$6:$EI$89),"")</f>
        <v/>
      </c>
      <c r="EK43" s="52" t="str">
        <f>IF(IF(EJ43&lt;&gt;"",IF(MAX(COUNTIF($EJ$6:$EJ$89,$EJ$6:$EJ$89))&gt;1,"x",""),"")&lt;&gt;"",EJ43+1,"")</f>
        <v/>
      </c>
      <c r="EL43" s="52" t="str">
        <f>IF(EJ43&lt;&gt;"",IF($G43="3",IF(DN43&lt;&gt;"",IF(AND(EJ43&lt;=10,DN43&gt;=$EI$92),HLOOKUP(EJ43,Points_Table_Modified,IF(ES43&gt;=6,8,ES43+2),FALSE),0),""),IF(DN43&lt;&gt;"",IF(AND(EJ43&lt;=10,DN43&gt;=$EI$92),HLOOKUP(EJ43,Points_Table,IF(ES43&gt;=6,8,ES43+2),FALSE),0),"")),"")</f>
        <v/>
      </c>
      <c r="EM43" s="53" t="str">
        <f>IF(EK43&lt;&gt;"",AVERAGE(IF(AND($G43="3",EK43&lt;&gt;""),HLOOKUP(EK43,Points_Table_Modified,IF(ES43&gt;=6,8,ES43+2),FALSE),IF(EK43&lt;&gt;"",HLOOKUP(EK43,Points_Table,IF(ES43&gt;=6,8,ES43+2),FALSE),"")),EL43),EL43)</f>
        <v/>
      </c>
      <c r="EN43" s="51" t="str">
        <f>IF(AND($G43="6",DN43&lt;&gt;""),DN43,"")</f>
        <v/>
      </c>
      <c r="EO43" s="52" t="str">
        <f>IF(AND(DN43&lt;&gt;"",$G43="6"),_xlfn.RANK.EQ(DN43,$EN$6:$EN$89),"")</f>
        <v/>
      </c>
      <c r="EP43" s="52" t="str">
        <f>IF(IF(EO43&lt;&gt;"",IF(MAX(COUNTIF($EO$6:$EO$89,$EO$6:$EO$89))&gt;1,"x",""),"")&lt;&gt;"",EO43+1,"")</f>
        <v/>
      </c>
      <c r="EQ43" s="52" t="str">
        <f>IF(EO43&lt;&gt;"",IF($G43="3",IF(DN43&lt;&gt;"",IF(AND(EO43&lt;=10,DN43&gt;=$EN$92),HLOOKUP(EO43,Points_Table_Modified,IF(ES43&gt;=6,8,ES43+2),FALSE),0),""),IF(DN43&lt;&gt;"",IF(AND(EO43&lt;=10,DN43&gt;=$EN$92),HLOOKUP(EO43,Points_Table,IF(ES43&gt;=6,8,ES43+2),FALSE),0),"")),"")</f>
        <v/>
      </c>
      <c r="ER43" s="53" t="str">
        <f>IF(EP43&lt;&gt;"",AVERAGE(IF(AND($G43="3",EP43&lt;&gt;""),HLOOKUP(EP43,Points_Table_Modified,IF(ES43&gt;=6,8,ES43+2),FALSE),IF(EP43&lt;&gt;"",HLOOKUP(EP43,Points_Table,IF(ES43&gt;=6,8,ES43+2),FALSE),"")),EQ43),EQ43)</f>
        <v/>
      </c>
      <c r="ES43" s="57">
        <f>VLOOKUP($G43,Entries_D_Event,7,FALSE)</f>
        <v>7</v>
      </c>
      <c r="ET43" s="52" t="str">
        <f>CONCATENATE(EO43,EJ43,EE43,DZ43,DU43,DP43)</f>
        <v/>
      </c>
      <c r="EU43" s="118" t="str">
        <f>IF(ET43&lt;&gt;"",IF(AND($G43="3",DN43&lt;&gt;""),10,IF(DN43&lt;&gt;"",5,"")),"")</f>
        <v/>
      </c>
      <c r="EV43" s="118">
        <f>_xlfn.NUMBERVALUE(IF(ET43&lt;&gt;"",CONCATENATE(ER43,EM43,EH43,EC43,DX43,DS43),""))</f>
        <v>0</v>
      </c>
      <c r="EW43" s="56">
        <f>IFERROR(EU43+EV43,0)</f>
        <v>0</v>
      </c>
      <c r="EX43" s="90"/>
      <c r="EY43" s="52" t="str">
        <f>IF(AND($G43="1",EX43&lt;&gt;""),EX43,"")</f>
        <v/>
      </c>
      <c r="EZ43" s="52" t="str">
        <f>IF(AND(EX43&lt;&gt;"",$G43="1"),_xlfn.RANK.EQ(EX43,$EY$6:$EY$89),"")</f>
        <v/>
      </c>
      <c r="FA43" s="52" t="str">
        <f>IF(IF(EZ43&lt;&gt;"",IF(MAX(COUNTIF($EZ$6:$EZ$89,$EZ$6:$EZ$89))&gt;1,"x",""),"")&lt;&gt;"",EZ43+1,"")</f>
        <v/>
      </c>
      <c r="FB43" s="52" t="str">
        <f>IF(EZ43&lt;&gt;"",IF($G43="3",IF(EX43&lt;&gt;"",IF(AND(EZ43&lt;=10,EX43&gt;=$EY$92),HLOOKUP(EZ43,Points_Table_Modified,IF(GC43&gt;=6,8,GC43+2),FALSE),0),""),IF(EX43&lt;&gt;"",IF(AND(EZ43&lt;=10,EX43&gt;=$EY$92),HLOOKUP(EZ43,Points_Table,IF(GC43&gt;=6,8,GC43+2),FALSE),0),"")),"")</f>
        <v/>
      </c>
      <c r="FC43" s="56" t="str">
        <f>IF(FB43&gt;0,IF(FA43&lt;&gt;"",AVERAGE(IF(AND($G43="3",FA43&lt;&gt;""),HLOOKUP(FA43,Points_Table_Modified,IF(GC43&gt;=6,8,GC43+2),FALSE),IF(FA43&lt;&gt;"",HLOOKUP(FA43,Points_Table,IF(GC43&gt;=6,8,GC43+2),FALSE),"")),FB43),FB43),0)</f>
        <v/>
      </c>
      <c r="FD43" s="51" t="str">
        <f>IF(AND($G43="2",EX43&lt;&gt;""),EX43,"")</f>
        <v/>
      </c>
      <c r="FE43" s="52" t="str">
        <f>IF(AND(EX43&lt;&gt;"",$G43="2"),_xlfn.RANK.EQ(EX43,$FD$6:$FD$89),"")</f>
        <v/>
      </c>
      <c r="FF43" s="52" t="str">
        <f>IF(IF(FE43&lt;&gt;"",IF(MAX(COUNTIF($FE$6:$FE$89,$FE$6:$FE$89))&gt;1,"x",""),"")&lt;&gt;"",FE43+1,"")</f>
        <v/>
      </c>
      <c r="FG43" s="54" t="str">
        <f>IF(FE43&lt;&gt;"",IF($G43="3",IF(EX43&lt;&gt;"",IF(AND(FE43&lt;=10,EX43&gt;=$FD$92),HLOOKUP(FE43,Points_Table_Modified,IF(GC43&gt;=6,8,GC43+2),FALSE),0),""),IF(EX43&lt;&gt;"",IF(AND(FE43&lt;=10,EX43&gt;=$FD$92),HLOOKUP(FE43,Points_Table,IF(GC43&gt;=6,8,GC43+2),FALSE),0),"")),"")</f>
        <v/>
      </c>
      <c r="FH43" s="56" t="str">
        <f>IF(FG43&gt;0,IF(FF43&lt;&gt;"",AVERAGE(IF(AND($G43="3",FF43&lt;&gt;""),HLOOKUP(FF43,Points_Table_Modified,IF(GC43&gt;=6,8,GC43+2),FALSE),IF(FF43&lt;&gt;"",HLOOKUP(FF43,Points_Table,IF(GC43&gt;=6,8,GC43+2),FALSE),"")),FG43),FG43),0)</f>
        <v/>
      </c>
      <c r="FI43" s="51" t="str">
        <f>IF(AND($G43="3",EX43&lt;&gt;""),EX43,"")</f>
        <v/>
      </c>
      <c r="FJ43" s="52" t="str">
        <f>IF(AND(EX43&lt;&gt;"",$G43="3"),_xlfn.RANK.EQ(EX43,$FI$6:$FI$89),"")</f>
        <v/>
      </c>
      <c r="FK43" s="52" t="str">
        <f>IF(IF(FJ43&lt;&gt;"",IF(MAX(COUNTIF($FJ$6:$FJ$89,$FJ$6:$FJ$89))&gt;1,"x",""),"")&lt;&gt;"",FJ43+1,"")</f>
        <v/>
      </c>
      <c r="FL43" s="52" t="str">
        <f>IF(FJ43&lt;&gt;"",IF($G43="3",IF(EX43&lt;&gt;"",IF(AND(FJ43&lt;=20,EX43&gt;=$FI$92),HLOOKUP(FJ43,Points_Table_Modified,IF(GC43&gt;=6,8,GC43+2),FALSE),0),""),IF(EX43&lt;&gt;"",IF(AND(FJ43&lt;=10,EX43&gt;=$FI$92),HLOOKUP(FJ43,Points_Table,IF(GC43&gt;=6,8,GC43+2),FALSE),0),"")),"")</f>
        <v/>
      </c>
      <c r="FM43" s="56" t="str">
        <f>IF(FL43&gt;0,IF(FK43&lt;&gt;"",AVERAGE(IF(AND($G43="3",FK43&lt;&gt;""),HLOOKUP(FK43,Points_Table_Modified,IF(GC43&gt;=6,8,GC43+2),FALSE),IF(FK43&lt;&gt;"",HLOOKUP(FK43,Points_Table,IF(GC43&gt;=6,8,GC43+2),FALSE),"")),FL43),FL43),0)</f>
        <v/>
      </c>
      <c r="FN43" s="51" t="str">
        <f>IF(AND($G43="4",EX43&lt;&gt;""),EX43,"")</f>
        <v/>
      </c>
      <c r="FO43" s="52" t="str">
        <f>IF(AND(EX43&lt;&gt;"",G43="4"),_xlfn.RANK.EQ(EX43,$FN$6:$FN$89),"")</f>
        <v/>
      </c>
      <c r="FP43" s="52" t="str">
        <f>IF(IF(FO43&lt;&gt;"",IF(MAX(COUNTIF($FO$6:$FO$89,$FO$6:$FO$89))&gt;1,"x",""),"")&lt;&gt;"",FO43+1,"")</f>
        <v/>
      </c>
      <c r="FQ43" s="52" t="str">
        <f>IF(FO43&lt;&gt;"",IF($G43="3",IF(EX43&lt;&gt;"",IF(AND(FO43&lt;=10,EX43&gt;=$FN$92),HLOOKUP(FO43,Points_Table_Modified,IF(GC43&gt;=6,8,GC43+2),FALSE),0),""),IF(EX43&lt;&gt;"",IF(AND(FO43&lt;=10,EX43&gt;=$FN$92),HLOOKUP(FO43,Points_Table,IF(GC43&gt;=6,8,GC43+2),FALSE),0),"")),"")</f>
        <v/>
      </c>
      <c r="FR43" s="56" t="str">
        <f>IF(FQ43&gt;0,IF(FP43&lt;&gt;"",AVERAGE(IF(AND($G43="3",FP43&lt;&gt;""),HLOOKUP(FP43,Points_Table_Modified,IF(GC43&gt;=6,8,GC43+2),FALSE),IF(FP43&lt;&gt;"",HLOOKUP(FP43,Points_Table,IF(GC43&gt;=6,8,GC43+2),FALSE),"")),FQ43),FQ43),0)</f>
        <v/>
      </c>
      <c r="FS43" s="51" t="str">
        <f>IF(AND($G43="5",EX43&lt;&gt;""),EX43,"")</f>
        <v/>
      </c>
      <c r="FT43" s="52" t="str">
        <f>IF(AND(EX43&lt;&gt;"",$G43="5"),_xlfn.RANK.EQ(EX43,$FS$6:$FS$89),"")</f>
        <v/>
      </c>
      <c r="FU43" s="52" t="str">
        <f>IF(IF(FT43&lt;&gt;"",IF(MAX(COUNTIF($FT$6:$FT$89,$FT$6:$FT$89))&gt;1,"x",""),"")&lt;&gt;"",FT43+1,"")</f>
        <v/>
      </c>
      <c r="FV43" s="52" t="str">
        <f>IF(FT43&lt;&gt;"",IF($G43="3",IF(EX43&lt;&gt;"",IF(AND(FT43&lt;=10,EX43&gt;=$FS$92),HLOOKUP(FT43,Points_Table_Modified,IF(GC43&gt;=6,8,GC43+2),FALSE),0),""),IF(EX43&lt;&gt;"",IF(AND(FT43&lt;=10,EX43&gt;=$FS$92),HLOOKUP(FT43,Points_Table,IF(GC43&gt;=6,8,GC43+2),FALSE),0),"")),"")</f>
        <v/>
      </c>
      <c r="FW43" s="56" t="str">
        <f>IF(FV43&gt;0,IF(FU43&lt;&gt;"",AVERAGE(IF(AND($G43="3",FU43&lt;&gt;""),HLOOKUP(FU43,Points_Table_Modified,IF(GC43&gt;=6,8,GC43+2),FALSE),IF(FU43&lt;&gt;"",HLOOKUP(FU43,Points_Table,IF(GC43&gt;=6,8,GC43+2),FALSE),"")),FV43),FV43),0)</f>
        <v/>
      </c>
      <c r="FX43" s="51" t="str">
        <f>IF(AND($G43="6",EX43&lt;&gt;""),EX43,"")</f>
        <v/>
      </c>
      <c r="FY43" s="52" t="str">
        <f>IF(AND(EX43&lt;&gt;"",$G43="6"),_xlfn.RANK.EQ(EX43,$FX$6:$FX$89),"")</f>
        <v/>
      </c>
      <c r="FZ43" s="52" t="str">
        <f>IF(IF(FY43&lt;&gt;"",IF(MAX(COUNTIF($FY$6:$FY$89,$FY$6:$FY$89))&gt;1,"x",""),"")&lt;&gt;"",FY43+1,"")</f>
        <v/>
      </c>
      <c r="GA43" s="52" t="str">
        <f>IF(FY43&lt;&gt;"",IF($G43="3",IF(EX43&lt;&gt;"",IF(AND(FY43&lt;=10,EX43&gt;=$FX$92),HLOOKUP(FY43,Points_Table_Modified,IF(GC43&gt;=6,8,GC43+2),FALSE),0),""),IF(EX43&lt;&gt;"",IF(AND(FY43&lt;=10,EX43&gt;=$FX$92),HLOOKUP(FY43,Points_Table,IF(GC43&gt;=6,8,GC43+2),FALSE),0),"")),"")</f>
        <v/>
      </c>
      <c r="GB43" s="56" t="str">
        <f>IF(GA43&gt;0,IF(FZ43&lt;&gt;"",AVERAGE(IF(AND($G43="3",FZ43&lt;&gt;""),HLOOKUP(FZ43,Points_Table_Modified,IF(GC43&gt;=6,8,GC43+2),FALSE),IF(FZ43&lt;&gt;"",HLOOKUP(FZ43,Points_Table,IF(GC43&gt;=6,8,GC43+2),FALSE),"")),GA43),GA43),0)</f>
        <v/>
      </c>
      <c r="GC43" s="57">
        <f>VLOOKUP($G43,Entries_D_Event,8,FALSE)</f>
        <v>0</v>
      </c>
      <c r="GD43" s="52" t="str">
        <f>CONCATENATE(FY43,FT43,FO43,FJ43,FE43,EZ43)</f>
        <v/>
      </c>
      <c r="GE43" s="118" t="str">
        <f>IF(GD43&lt;&gt;"",IF(AND($G43="3",EX43&lt;&gt;""),10,IF(EX43&lt;&gt;"",5,"")),"")</f>
        <v/>
      </c>
      <c r="GF43" s="118">
        <f>_xlfn.NUMBERVALUE(IF(GD43&lt;&gt;"",CONCATENATE(GB43,FW43,FR43,FM43,FH43,FC43),""))</f>
        <v>0</v>
      </c>
      <c r="GG43" s="56">
        <f>IFERROR(GE43+GF43,0)</f>
        <v>0</v>
      </c>
      <c r="GH43" s="90"/>
      <c r="GI43" s="52" t="str">
        <f>IF(AND($G43="1",GH43&lt;&gt;""),GH43,"")</f>
        <v/>
      </c>
      <c r="GJ43" s="52" t="str">
        <f>IF(AND(GH43&lt;&gt;"",$G43="1"),_xlfn.RANK.EQ(GH43,$GI$6:$GI$89),"")</f>
        <v/>
      </c>
      <c r="GK43" s="52" t="str">
        <f>IF(IF(GJ43&lt;&gt;"",IF(MAX(COUNTIF($GJ$6:$GJ$89,$GJ$6:$GJ$89))&gt;1,"x",""),"")&lt;&gt;"",GJ43+1,"")</f>
        <v/>
      </c>
      <c r="GL43" s="52" t="str">
        <f>IF(GJ43&lt;&gt;"",IF($G43="3",IF(GH43&lt;&gt;"",IF(AND(GJ43&lt;=10,GH43&gt;=$GI$92),HLOOKUP(GJ43,Points_Table_Modified,IF(HM43&gt;=6,8,HM43+2),FALSE),0),""),IF(GH43&lt;&gt;"",IF(AND(GJ43&lt;=10,GH43&gt;=$GI$92),HLOOKUP(GJ43,Points_Table,IF(HM43&gt;=6,8,HM43+2),FALSE),0),"")),"")</f>
        <v/>
      </c>
      <c r="GM43" s="53" t="str">
        <f>IF(GK43&lt;&gt;"",AVERAGE(IF(AND($G43="3",GK43&lt;&gt;""),HLOOKUP(GK43,Points_Table_Modified,IF(HM43&gt;=6,8,HM43+2),FALSE),IF(GK43&lt;&gt;"",HLOOKUP(GK43,Points_Table,IF(HM43&gt;=6,8,HM43+2),FALSE),"")),GL43),GL43)</f>
        <v/>
      </c>
      <c r="GN43" s="51" t="str">
        <f>IF(AND($G43="2",GH43&lt;&gt;""),GH43,"")</f>
        <v/>
      </c>
      <c r="GO43" s="52" t="str">
        <f>IF(AND(GH43&lt;&gt;"",$G43="2"),_xlfn.RANK.EQ(GH43,$GN$6:$GN$89),"")</f>
        <v/>
      </c>
      <c r="GP43" s="52" t="str">
        <f>IF(IF(GO43&lt;&gt;"",IF(MAX(COUNTIF($GO$6:$GO$89,$GO$6:$GO$89))&gt;1,"x",""),"")&lt;&gt;"",GO43+1,"")</f>
        <v/>
      </c>
      <c r="GQ43" s="54" t="str">
        <f>IF(GO43&lt;&gt;"",IF($G43="3",IF(GH43&lt;&gt;"",IF(AND(GO43&lt;=10,GH43&gt;=$GN$92),HLOOKUP(GO43,Points_Table_Modified,IF(HM43&gt;=6,8,HM43+2),FALSE),0),""),IF(GH43&lt;&gt;"",IF(AND(GO43&lt;=10,GH43&gt;=$GN$92),HLOOKUP(GO43,Points_Table,IF(HM43&gt;=6,8,HM43+2),FALSE),0),"")),"")</f>
        <v/>
      </c>
      <c r="GR43" s="53" t="str">
        <f>IF(GP43&lt;&gt;"",AVERAGE(IF(AND($G43="3",GP43&lt;&gt;""),HLOOKUP(GP43,Points_Table_Modified,IF(HM43&gt;=6,8,HM43+2),FALSE),IF(GP43&lt;&gt;"",HLOOKUP(GP43,Points_Table,IF(HM43&gt;=6,8,HM43+2),FALSE),"")),GQ43),GQ43)</f>
        <v/>
      </c>
      <c r="GS43" s="51" t="str">
        <f>IF(AND($G43="3",GH43&lt;&gt;""),GH43,"")</f>
        <v/>
      </c>
      <c r="GT43" s="52" t="str">
        <f>IF(AND(GH43&lt;&gt;"",$G43="3"),_xlfn.RANK.EQ(GH43,$GS$6:$GS$89),"")</f>
        <v/>
      </c>
      <c r="GU43" s="52" t="str">
        <f>IF(IF(GT43&lt;&gt;"",IF(MAX(COUNTIF($GT$6:$GT$89,$GT$6:$GT$89))&gt;1,"x",""),"")&lt;&gt;"",GT43+1,"")</f>
        <v/>
      </c>
      <c r="GV43" s="52" t="str">
        <f>IF(GT43&lt;&gt;"",IF($G43="3",IF(GH43&lt;&gt;"",IF(AND(GT43&lt;=20,GH43&gt;=$GS$92),HLOOKUP(GT43,Points_Table_Modified,IF(HM43&gt;=6,8,HM43+2),FALSE),0),""),IF(GH43&lt;&gt;"",IF(AND(GT43&lt;=10,GH43&gt;=$GS$92),HLOOKUP(GT43,Points_Table,IF(HM43&gt;=6,8,HM43+2),FALSE),0),"")),"")</f>
        <v/>
      </c>
      <c r="GW43" s="53" t="str">
        <f>IF(GU43&lt;&gt;"",AVERAGE(IF(AND($G43="3",GU43&lt;&gt;""),HLOOKUP(GU43,Points_Table_Modified,IF(HM43&gt;=6,8,HM43+2),FALSE),IF(GU43&lt;&gt;"",HLOOKUP(GU43,Points_Table,IF(HM43&gt;=6,8,HM43+2),FALSE),"")),GV43),GV43)</f>
        <v/>
      </c>
      <c r="GX43" s="51" t="str">
        <f>IF(AND($G43="4",GH43&lt;&gt;""),GH43,"")</f>
        <v/>
      </c>
      <c r="GY43" s="52" t="str">
        <f>IF(AND($GH43&lt;&gt;"",G43="4"),_xlfn.RANK.EQ(GH43,$GX$6:$GX$89),"")</f>
        <v/>
      </c>
      <c r="GZ43" s="52" t="str">
        <f>IF(IF(GY43&lt;&gt;"",IF(MAX(COUNTIF($GY$6:$GY$89,$GY$6:$GY$89))&gt;1,"x",""),"")&lt;&gt;"",GY43+1,"")</f>
        <v/>
      </c>
      <c r="HA43" s="52" t="str">
        <f>IF(GY43&lt;&gt;"",IF($G43="3",IF(GH43&lt;&gt;"",IF(AND(GY43&lt;=10,GH43&gt;=$GX$92),HLOOKUP(GY43,Points_Table_Modified,IF(HM43&gt;=6,8,HM43+2),FALSE),0),""),IF(GH43&lt;&gt;"",IF(AND(GY43&lt;=10,GH43&gt;=$GX$92),HLOOKUP(GY43,Points_Table,IF(HM43&gt;=6,8,HM43+2),FALSE),0),"")),"")</f>
        <v/>
      </c>
      <c r="HB43" s="53" t="str">
        <f>IF(GZ43&lt;&gt;"",AVERAGE(IF(AND($G43="3",GZ43&lt;&gt;""),HLOOKUP(GZ43,Points_Table_Modified,IF(HM43&gt;=6,8,HM43+2),FALSE),IF(GZ43&lt;&gt;"",HLOOKUP(GZ43,Points_Table,IF(HM43&gt;=6,8,HM43+2),FALSE),"")),HA43),HA43)</f>
        <v/>
      </c>
      <c r="HC43" s="51" t="str">
        <f>IF(AND($G43="5",GH43&lt;&gt;""),GH43,"")</f>
        <v/>
      </c>
      <c r="HD43" s="52" t="str">
        <f>IF(AND(GH43&lt;&gt;"",$G43="5"),_xlfn.RANK.EQ(GH43,$HC$6:$HC$89),"")</f>
        <v/>
      </c>
      <c r="HE43" s="52" t="str">
        <f>IF(IF(HD43&lt;&gt;"",IF(MAX(COUNTIF($HD$6:$HD$89,$HD$6:$HD$89))&gt;1,"x",""),"")&lt;&gt;"",HD43+1,"")</f>
        <v/>
      </c>
      <c r="HF43" s="52" t="str">
        <f>IF(HD43&lt;&gt;"",IF($G43="3",IF(GH43&lt;&gt;"",IF(AND(HD43&lt;=10,GH43&gt;=$HC$92),HLOOKUP(HD43,Points_Table_Modified,IF(HM43&gt;=6,8,HM43+2),FALSE),0),""),IF(GH43&lt;&gt;"",IF(AND(HD43&lt;=10,GH43&gt;=$HC$92),HLOOKUP(HD43,Points_Table,IF(HM43&gt;=6,8,HM43+2),FALSE),0),"")),"")</f>
        <v/>
      </c>
      <c r="HG43" s="53" t="str">
        <f>IF(HE43&lt;&gt;"",AVERAGE(IF(AND($G43="3",HE43&lt;&gt;""),HLOOKUP(HE43,Points_Table_Modified,IF(HM43&gt;=6,8,HM43+2),FALSE),IF(HE43&lt;&gt;"",HLOOKUP(HE43,Points_Table,IF(HM43&gt;=6,8,HM43+2),FALSE),"")),HF43),HF43)</f>
        <v/>
      </c>
      <c r="HH43" s="51" t="str">
        <f>IF(AND($G43="6",GH43&lt;&gt;""),GH43,"")</f>
        <v/>
      </c>
      <c r="HI43" s="52" t="str">
        <f>IF(AND(GH43&lt;&gt;"",$G43="6"),_xlfn.RANK.EQ(GH43,$HH$6:$HH$89),"")</f>
        <v/>
      </c>
      <c r="HJ43" s="52" t="str">
        <f>IF(IF(HI43&lt;&gt;"",IF(MAX(COUNTIF($HI$6:$HI$89,$HI$6:$HI$89))&gt;1,"x",""),"")&lt;&gt;"",HI43+1,"")</f>
        <v/>
      </c>
      <c r="HK43" s="52" t="str">
        <f>IF(HI43&lt;&gt;"",IF($G43="3",IF(GH43&lt;&gt;"",IF(AND(HI43&lt;=10,GH43&gt;=$HH$92),HLOOKUP(HI43,Points_Table_Modified,IF(HM43&gt;=6,8,HM43+2),FALSE),0),""),IF(GH43&lt;&gt;"",IF(AND(HI43&lt;=10,GH43&gt;=$HH$92),HLOOKUP(HI43,Points_Table,IF(HM43&gt;=6,8,HM43+2),FALSE),0),"")),"")</f>
        <v/>
      </c>
      <c r="HL43" s="53" t="str">
        <f>IF(HJ43&lt;&gt;"",AVERAGE(IF(AND($G43="3",HJ43&lt;&gt;""),HLOOKUP(HJ43,Points_Table_Modified,IF(HM43&gt;=6,8,HM43+2),FALSE),IF(HJ43&lt;&gt;"",HLOOKUP(HJ43,Points_Table,IF(HM43&gt;=6,8,HM43+2),FALSE),"")),HK43),HK43)</f>
        <v/>
      </c>
      <c r="HM43" s="57">
        <f>VLOOKUP($G43,Entries_D_Event,9,FALSE)</f>
        <v>0</v>
      </c>
      <c r="HN43" s="52" t="str">
        <f>CONCATENATE(HI43,HD43,GY43,GT43,GO43,GJ43)</f>
        <v/>
      </c>
      <c r="HO43" s="118" t="str">
        <f>IF(HN43&lt;&gt;"",IF(AND($G43="3",GH43&lt;&gt;""),10,IF(GH43&lt;&gt;"",5,"")),"")</f>
        <v/>
      </c>
      <c r="HP43" s="118">
        <f>_xlfn.NUMBERVALUE(IF(HN43&lt;&gt;"",CONCATENATE(HL43,HG43,HB43,GW43,GR43,GM43),""))</f>
        <v>0</v>
      </c>
      <c r="HQ43" s="56">
        <f>IFERROR(HO43+HP43,0)</f>
        <v>0</v>
      </c>
      <c r="HR43" s="90"/>
      <c r="HS43" s="52" t="str">
        <f>IF(AND($G43="1",HR43&lt;&gt;""),HR43,"")</f>
        <v/>
      </c>
      <c r="HT43" s="52" t="str">
        <f>IF(AND(HR43&lt;&gt;"",$G43="1"),_xlfn.RANK.EQ(HR43,$HS$6:$HS$89),"")</f>
        <v/>
      </c>
      <c r="HU43" s="52" t="str">
        <f>IF(IF(HT43&lt;&gt;"",IF(MAX(COUNTIF($HT$6:$HT$89,$HT$6:$HT$89))&gt;1,"x",""),"")&lt;&gt;"",HT43+1,"")</f>
        <v/>
      </c>
      <c r="HV43" s="52" t="str">
        <f>IF(HT43&lt;&gt;"",IF($G43="3",IF(HR43&lt;&gt;"",IF(AND(HT43&lt;=10,HR43&gt;=$HS$92),HLOOKUP(HT43,Points_Table_Modified,IF(IW43&gt;=6,8,IW43+2),FALSE),0),""),IF(HR43&lt;&gt;"",IF(AND(HT43&lt;=10,HR43&gt;=$HS$92),HLOOKUP(HT43,Points_Table,IF(IW43&gt;=6,8,IW43+2),FALSE),0),"")),"")</f>
        <v/>
      </c>
      <c r="HW43" s="53" t="str">
        <f>IF(HU43&lt;&gt;"",AVERAGE(IF(AND($G43="3",HU43&lt;&gt;""),HLOOKUP(HU43,Points_Table_Modified,IF(IW43&gt;=6,8,IW43+2),FALSE),IF(HU43&lt;&gt;"",HLOOKUP(HU43,Points_Table,IF(IW43&gt;=6,8,IW43+2),FALSE),"")),HV43),HV43)</f>
        <v/>
      </c>
      <c r="HX43" s="51" t="str">
        <f>IF(AND($G43="2",HR43&lt;&gt;""),HR43,"")</f>
        <v/>
      </c>
      <c r="HY43" s="52" t="str">
        <f>IF(AND(HR43&lt;&gt;"",$G43="2"),_xlfn.RANK.EQ(HR43,$HX$6:$HX$89),"")</f>
        <v/>
      </c>
      <c r="HZ43" s="52" t="str">
        <f>IF(IF(HY43&lt;&gt;"",IF(MAX(COUNTIF($HY$6:$HY$89,$HY$6:$HY$89))&gt;1,"x",""),"")&lt;&gt;"",HY43+1,"")</f>
        <v/>
      </c>
      <c r="IA43" s="54" t="str">
        <f>IF(HY43&lt;&gt;"",IF($G43="3",IF(HR43&lt;&gt;"",IF(AND(HY43&lt;=10,HR43&gt;=$HX$92),HLOOKUP(HY43,Points_Table_Modified,IF(IW43&gt;=6,8,IW43+2),FALSE),0),""),IF(HR43&lt;&gt;"",IF(AND(HY43&lt;=10,HR43&gt;=$HX$92),HLOOKUP(HY43,Points_Table,IF(IW43&gt;=6,8,IW43+2),FALSE),0),"")),"")</f>
        <v/>
      </c>
      <c r="IB43" s="53" t="str">
        <f>IF(HZ43&lt;&gt;"",AVERAGE(IF(AND($G43="3",HZ43&lt;&gt;""),HLOOKUP(HZ43,Points_Table_Modified,IF(IW43&gt;=6,8,IW43+2),FALSE),IF(HZ43&lt;&gt;"",HLOOKUP(HZ43,Points_Table,IF(IW43&gt;=6,8,IW43+2),FALSE),"")),IA43),IA43)</f>
        <v/>
      </c>
      <c r="IC43" s="51" t="str">
        <f>IF(AND($G43="3",HR43&lt;&gt;""),HR43,"")</f>
        <v/>
      </c>
      <c r="ID43" s="52" t="str">
        <f>IF(AND(HR43&lt;&gt;"",$G43="3"),_xlfn.RANK.EQ(HR43,$IC$6:$IC$89),"")</f>
        <v/>
      </c>
      <c r="IE43" s="52" t="str">
        <f>IF(IF(ID43&lt;&gt;"",IF(MAX(COUNTIF($ID$6:$ID$89,$ID$6:$ID$89))&gt;1,"x",""),"")&lt;&gt;"",ID43+1,"")</f>
        <v/>
      </c>
      <c r="IF43" s="52" t="str">
        <f>IF(ID43&lt;&gt;"",IF($G43="3",IF(HR43&lt;&gt;"",IF(AND(ID43&lt;=20,HR43&gt;=$IC$92),HLOOKUP(ID43,Points_Table_Modified,IF(IW43&gt;=6,8,IW43+2),FALSE),0),""),IF(HR43&lt;&gt;"",IF(AND(ID43&lt;=10,HR43&gt;=$IC$92),HLOOKUP(ID43,Points_Table,IF(IW43&gt;=6,8,IW43+2),FALSE),0),"")),"")</f>
        <v/>
      </c>
      <c r="IG43" s="53" t="str">
        <f>IF(IE43&lt;&gt;"",AVERAGE(IF(AND($G43="3",IE43&lt;&gt;""),HLOOKUP(IE43,Points_Table_Modified,IF(IW43&gt;=6,8,IW43+2),FALSE),IF(IE43&lt;&gt;"",HLOOKUP(IE43,Points_Table,IF(IW43&gt;=6,8,IW43+2),FALSE),"")),IF43),IF43)</f>
        <v/>
      </c>
      <c r="IH43" s="51" t="str">
        <f>IF(AND($G43="4",HR43&lt;&gt;""),HR43,"")</f>
        <v/>
      </c>
      <c r="II43" s="52" t="str">
        <f>IF(AND(HR43&lt;&gt;"",G43="4"),_xlfn.RANK.EQ(HR43,$IH$6:$IH$89),"")</f>
        <v/>
      </c>
      <c r="IJ43" s="52" t="str">
        <f>IF(IF(II43&lt;&gt;"",IF(MAX(COUNTIF($II$6:$II$89,$II$6:$II$89))&gt;1,"x",""),"")&lt;&gt;"",II43+1,"")</f>
        <v/>
      </c>
      <c r="IK43" s="52" t="str">
        <f>IF(II43&lt;&gt;"",IF($G43="3",IF(HR43&lt;&gt;"",IF(AND(II43&lt;=10,HR43&gt;=$IH$92),HLOOKUP(II43,Points_Table_Modified,IF(IW43&gt;=6,8,IW43+2),FALSE),0),""),IF(HR43&lt;&gt;"",IF(AND(II43&lt;=10,HR43&gt;=$IH$92),HLOOKUP(II43,Points_Table,IF(IW43&gt;=6,8,IW43+2),FALSE),0),"")),"")</f>
        <v/>
      </c>
      <c r="IL43" s="53" t="str">
        <f>IF(IJ43&lt;&gt;"",AVERAGE(IF(AND($G43="3",IJ43&lt;&gt;""),HLOOKUP(IJ43,Points_Table_Modified,IF(IW43&gt;=6,8,IW43+2),FALSE),IF(IJ43&lt;&gt;"",HLOOKUP(IJ43,Points_Table,IF(IW43&gt;=6,8,IW43+2),FALSE),"")),IK43),IK43)</f>
        <v/>
      </c>
      <c r="IM43" s="51" t="str">
        <f>IF(AND($G43="5",HR43&lt;&gt;""),HR43,"")</f>
        <v/>
      </c>
      <c r="IN43" s="52" t="str">
        <f>IF(AND(HR43&lt;&gt;"",$G43="5"),_xlfn.RANK.EQ(HR43,$IM$6:$IM$89),"")</f>
        <v/>
      </c>
      <c r="IO43" s="52" t="str">
        <f>IF(IF(IN43&lt;&gt;"",IF(MAX(COUNTIF($IN$6:$IN$89,$IN$6:$IN$89))&gt;1,"x",""),"")&lt;&gt;"",IN43+1,"")</f>
        <v/>
      </c>
      <c r="IP43" s="52" t="str">
        <f>IF(IN43&lt;&gt;"",IF($G43="3",IF(HR43&lt;&gt;"",IF(AND(IN43&lt;=10,HR43&gt;=$IM$92),HLOOKUP(IN43,Points_Table_Modified,IF(IW43&gt;=6,8,IW43+2),FALSE),0),""),IF(HR43&lt;&gt;"",IF(AND(IN43&lt;=10,HR43&gt;=$IM$92),HLOOKUP(IN43,Points_Table,IF(IW43&gt;=6,8,IW43+2),FALSE),0),"")),"")</f>
        <v/>
      </c>
      <c r="IQ43" s="53" t="str">
        <f>IF(IO43&lt;&gt;"",AVERAGE(IF(AND($G43="3",IO43&lt;&gt;""),HLOOKUP(IO43,Points_Table_Modified,IF(IW43&gt;=6,8,IW43+2),FALSE),IF(IO43&lt;&gt;"",HLOOKUP(IO43,Points_Table,IF(IW43&gt;=6,8,IW43+2),FALSE),"")),IP43),IP43)</f>
        <v/>
      </c>
      <c r="IR43" s="51" t="str">
        <f>IF(AND($G43="6",HR43&lt;&gt;""),HR43,"")</f>
        <v/>
      </c>
      <c r="IS43" s="52" t="str">
        <f>IF(AND(HR43&lt;&gt;"",$G43="6"),_xlfn.RANK.EQ(HR43,$IR$6:$IR$89),"")</f>
        <v/>
      </c>
      <c r="IT43" s="52" t="str">
        <f>IF(IF(IS43&lt;&gt;"",IF(MAX(COUNTIF($IS$6:$IS$89,$IS$6:$IS$89))&gt;1,"x",""),"")&lt;&gt;"",IS43+1,"")</f>
        <v/>
      </c>
      <c r="IU43" s="52" t="str">
        <f>IF(IS43&lt;&gt;"",IF($G43="3",IF(HR43&lt;&gt;"",IF(AND(IS43&lt;=10,HR43&gt;=$IR$92),HLOOKUP(IS43,Points_Table_Modified,IF(IW43&gt;=6,8,IW43+2),FALSE),0),""),IF(HR43&lt;&gt;"",IF(AND(IS43&lt;=10,HR43&gt;=$IR$92),HLOOKUP(IS43,Points_Table,IF(IW43&gt;=6,8,IW43+2),FALSE),0),"")),"")</f>
        <v/>
      </c>
      <c r="IV43" s="53" t="str">
        <f>IF(IT43&lt;&gt;"",AVERAGE(IF(AND($G43="3",IT43&lt;&gt;""),HLOOKUP(IT43,Points_Table_Modified,IF(IW43&gt;=6,8,IW43+2),FALSE),IF(IT43&lt;&gt;"",HLOOKUP(IT43,Points_Table,IF(IW43&gt;=6,8,IW43+2),FALSE),"")),IU43),IU43)</f>
        <v/>
      </c>
      <c r="IW43" s="57">
        <f>VLOOKUP($G43,Entries_D_Event,10,FALSE)</f>
        <v>0</v>
      </c>
      <c r="IX43" s="52" t="str">
        <f>CONCATENATE(IS43,IN43,II43,ID43,HY43,HT43)</f>
        <v/>
      </c>
      <c r="IY43" s="118" t="str">
        <f>IF(IX43&lt;&gt;"",IF(AND($G43="3",HR43&lt;&gt;""),10,IF(HR43&lt;&gt;"",5,"")),"")</f>
        <v/>
      </c>
      <c r="IZ43" s="118">
        <f>_xlfn.NUMBERVALUE(IF(IX43&lt;&gt;"",CONCATENATE(IV43,IQ43,IL43,IG43,IB43,HW43),""))</f>
        <v>0</v>
      </c>
      <c r="JA43" s="56">
        <f>IFERROR(IY43+IZ43,0)</f>
        <v>0</v>
      </c>
      <c r="JB43" s="90"/>
      <c r="JC43" s="52" t="str">
        <f>IF(AND($G43="1",JB43&lt;&gt;""),JB43,"")</f>
        <v/>
      </c>
      <c r="JD43" s="52" t="str">
        <f>IF(AND(JB43&lt;&gt;"",$G43="1"),_xlfn.RANK.EQ(JB43,$JC$6:$JC$89),"")</f>
        <v/>
      </c>
      <c r="JE43" s="52" t="str">
        <f>IF(IF(JD43&lt;&gt;"",IF(MAX(COUNTIF($JD$6:$JD$89,$JD$6:$JD$89))&gt;1,"x",""),"")&lt;&gt;"",JD43+1,"")</f>
        <v/>
      </c>
      <c r="JF43" s="52" t="str">
        <f>IF(JD43&lt;&gt;"",IF($G43="3",IF(JB43&lt;&gt;"",IF(AND(JD43&lt;=10,JB43&gt;=$JC$92),HLOOKUP(JD43,Points_Table_Modified,IF(KG43&gt;=6,8,KG43+2),FALSE),0),""),IF(JB43&lt;&gt;"",IF(AND(JD43&lt;=10,JB43&gt;=$JC$92),HLOOKUP(JD43,Points_Table,IF(KG43&gt;=6,8,KG43+2),FALSE),0),"")),"")</f>
        <v/>
      </c>
      <c r="JG43" s="53" t="str">
        <f>IF(JE43&lt;&gt;"",AVERAGE(IF(AND($G43="3",JE43&lt;&gt;""),HLOOKUP(JE43,Points_Table_Modified,IF(KG43&gt;=6,8,KG43+2),FALSE),IF(JE43&lt;&gt;"",HLOOKUP(JE43,Points_Table,IF(KG43&gt;=6,8,KG43+2),FALSE),"")),JF43),JF43)</f>
        <v/>
      </c>
      <c r="JH43" s="51" t="str">
        <f>IF(AND($G43="2",JB43&lt;&gt;""),JB43,"")</f>
        <v/>
      </c>
      <c r="JI43" s="52" t="str">
        <f>IF(AND(JB43&lt;&gt;"",$G43="2"),_xlfn.RANK.EQ(JB43,$JH$6:$JH$89),"")</f>
        <v/>
      </c>
      <c r="JJ43" s="52" t="str">
        <f>IF(IF(JI43&lt;&gt;"",IF(MAX(COUNTIF($JI$6:$JI$89,$JI$6:$JI$89))&gt;1,"x",""),"")&lt;&gt;"",JI43+1,"")</f>
        <v/>
      </c>
      <c r="JK43" s="54" t="str">
        <f>IF(JI43&lt;&gt;"",IF($G43="3",IF(JB43&lt;&gt;"",IF(AND(JI43&lt;=10,JB43&gt;=$JH$92),HLOOKUP(JI43,Points_Table_Modified,IF(KG43&gt;=6,8,KG43+2),FALSE),0),""),IF(JB43&lt;&gt;"",IF(AND(JI43&lt;=10,JB43&gt;=$JH$92),HLOOKUP(JI43,Points_Table,IF(KG43&gt;=6,8,KG43+2),FALSE),0),"")),"")</f>
        <v/>
      </c>
      <c r="JL43" s="53" t="str">
        <f>IF(JJ43&lt;&gt;"",AVERAGE(IF(AND($G43="3",JJ43&lt;&gt;""),HLOOKUP(JJ43,Points_Table_Modified,IF(KG43&gt;=6,8,KG43+2),FALSE),IF(JJ43&lt;&gt;"",HLOOKUP(JJ43,Points_Table,IF(KG43&gt;=6,8,KG43+2),FALSE),"")),JK43),JK43)</f>
        <v/>
      </c>
      <c r="JM43" s="51" t="str">
        <f>IF(AND($G43="3",JB43&lt;&gt;""),JB43,"")</f>
        <v/>
      </c>
      <c r="JN43" s="52" t="str">
        <f>IF(AND(JB43&lt;&gt;"",$G43="3"),_xlfn.RANK.EQ(JB43,$JM$6:$JM$89),"")</f>
        <v/>
      </c>
      <c r="JO43" s="52" t="str">
        <f>IF(IF(JN43&lt;&gt;"",IF(MAX(COUNTIF($JN$6:$JN$89,$JN$6:$JN$89))&gt;1,"x",""),"")&lt;&gt;"",JN43+1,"")</f>
        <v/>
      </c>
      <c r="JP43" s="52" t="str">
        <f>IF(JN43&lt;&gt;"",IF($G43="3",IF(JB43&lt;&gt;"",IF(AND(JN43&lt;=20,JB43&gt;=$JM$92),HLOOKUP(JN43,Points_Table_Modified,IF(KG43&gt;=6,8,KG43+2),FALSE),0),""),IF(JB43&lt;&gt;"",IF(AND(JN43&lt;=10,JB43&gt;=$JM$92),HLOOKUP(JN43,Points_Table,IF(KG43&gt;=6,8,KG43+2),FALSE),0),"")),"")</f>
        <v/>
      </c>
      <c r="JQ43" s="53" t="str">
        <f>IF(JO43&lt;&gt;"",AVERAGE(IF(AND($G43="3",JO43&lt;&gt;""),HLOOKUP(JO43,Points_Table_Modified,IF(KG43&gt;=6,8,KG43+2),FALSE),IF(JO43&lt;&gt;"",HLOOKUP(JO43,Points_Table,IF(KG43&gt;=6,8,KG43+2),FALSE),"")),JP43),JP43)</f>
        <v/>
      </c>
      <c r="JR43" s="51" t="str">
        <f>IF(AND($G43="4",JB43&lt;&gt;""),JB43,"")</f>
        <v/>
      </c>
      <c r="JS43" s="52" t="str">
        <f>IF(AND(JB43&lt;&gt;"",G43="4"),_xlfn.RANK.EQ(JB43,$JR$6:$JR$89),"")</f>
        <v/>
      </c>
      <c r="JT43" s="52" t="str">
        <f>IF(IF(JS43&lt;&gt;"",IF(MAX(COUNTIF($JS$6:$JS$89,$JS$6:$JS$89))&gt;1,"x",""),"")&lt;&gt;"",JS43+1,"")</f>
        <v/>
      </c>
      <c r="JU43" s="52" t="str">
        <f>IF(JS43&lt;&gt;"",IF($G43="3",IF(JB43&lt;&gt;"",IF(AND(JS43&lt;=10,JB43&gt;=$JR$92),HLOOKUP(JS43,Points_Table_Modified,IF(KG43&gt;=6,8,KG43+2),FALSE),0),""),IF(JB43&lt;&gt;"",IF(AND(JS43&lt;=10,JB43&gt;=$JR$92),HLOOKUP(JS43,Points_Table,IF(KG43&gt;=6,8,KG43+2),FALSE),0),"")),"")</f>
        <v/>
      </c>
      <c r="JV43" s="53" t="str">
        <f>IF(JT43&lt;&gt;"",AVERAGE(IF(AND($G43="3",JT43&lt;&gt;""),HLOOKUP(JT43,Points_Table_Modified,IF(KG43&gt;=6,8,KG43+2),FALSE),IF(JT43&lt;&gt;"",HLOOKUP(JT43,Points_Table,IF(KG43&gt;=6,8,KG43+2),FALSE),"")),JU43),JU43)</f>
        <v/>
      </c>
      <c r="JW43" s="51" t="str">
        <f>IF(AND($G43="5",JB43&lt;&gt;""),JB43,"")</f>
        <v/>
      </c>
      <c r="JX43" s="52" t="str">
        <f>IF(AND(JB43&lt;&gt;"",$G43="5"),_xlfn.RANK.EQ(JB43,$JW$6:$JW$89),"")</f>
        <v/>
      </c>
      <c r="JY43" s="52" t="str">
        <f>IF(IF(JX43&lt;&gt;"",IF(MAX(COUNTIF($JX$6:$JX$89,$JX$6:$JX$89))&gt;1,"x",""),"")&lt;&gt;"",JX43+1,"")</f>
        <v/>
      </c>
      <c r="JZ43" s="52" t="str">
        <f>IF(JX43&lt;&gt;"",IF($G43="3",IF(JB43&lt;&gt;"",IF(AND(JX43&lt;=10,JB43&gt;=$JW$92),HLOOKUP(JX43,Points_Table_Modified,IF(KG43&gt;=6,8,KG43+2),FALSE),0),""),IF(JB43&lt;&gt;"",IF(AND(JX43&lt;=10,JB43&gt;=$JW$92),HLOOKUP(JX43,Points_Table,IF(KG43&gt;=6,8,KG43+2),FALSE),0),"")),"")</f>
        <v/>
      </c>
      <c r="KA43" s="53" t="str">
        <f>IF(JY43&lt;&gt;"",AVERAGE(IF(AND($G43="3",JY43&lt;&gt;""),HLOOKUP(JY43,Points_Table_Modified,IF(KG43&gt;=6,8,KG43+2),FALSE),IF(JY43&lt;&gt;"",HLOOKUP(JY43,Points_Table,IF(KG43&gt;=6,8,KG43+2),FALSE),"")),JZ43),JZ43)</f>
        <v/>
      </c>
      <c r="KB43" s="51" t="str">
        <f>IF(AND($G43="6",JB43&lt;&gt;""),JB43,"")</f>
        <v/>
      </c>
      <c r="KC43" s="52" t="str">
        <f>IF(AND(JB43&lt;&gt;"",$G43="6"),_xlfn.RANK.EQ(JB43,$KB$6:$KB$89),"")</f>
        <v/>
      </c>
      <c r="KD43" s="52" t="str">
        <f>IF(IF(KC43&lt;&gt;"",IF(MAX(COUNTIF($KC$6:$KC$89,$KC$6:$KC$89))&gt;1,"x",""),"")&lt;&gt;"",KC43+1,"")</f>
        <v/>
      </c>
      <c r="KE43" s="52" t="str">
        <f>IF(KC43&lt;&gt;"",IF($G43="3",IF(JB43&lt;&gt;"",IF(AND(KC43&lt;=10,JB43&gt;=$KB$92),HLOOKUP(KC43,Points_Table_Modified,IF(KG43&gt;=6,8,KG43+2),FALSE),0),""),IF(JB43&lt;&gt;"",IF(AND(KC43&lt;=10,JB43&gt;=$KB$92),HLOOKUP(KC43,Points_Table,IF(KG43&gt;=6,8,KG43+2),FALSE),0),"")),"")</f>
        <v/>
      </c>
      <c r="KF43" s="53" t="str">
        <f>IF(KD43&lt;&gt;"",AVERAGE(IF(AND($G43="3",KD43&lt;&gt;""),HLOOKUP(KD43,Points_Table_Modified,IF(KG43&gt;=6,8,KG43+2),FALSE),IF(KD43&lt;&gt;"",HLOOKUP(KD43,Points_Table,IF(KG43&gt;=6,8,KG43+2),FALSE),"")),KE43),KE43)</f>
        <v/>
      </c>
      <c r="KG43" s="57">
        <f>VLOOKUP($G43,Entries_D_Event,11,FALSE)</f>
        <v>0</v>
      </c>
      <c r="KH43" s="52" t="str">
        <f>CONCATENATE(KC43,JX43,JS43,JN43,JI43,JD43)</f>
        <v/>
      </c>
      <c r="KI43" s="118" t="str">
        <f>IF(KH43&lt;&gt;"",IF(AND($G43="3",JB43&lt;&gt;""),10,IF(JB43&lt;&gt;"",5,"")),"")</f>
        <v/>
      </c>
      <c r="KJ43" s="118">
        <f>_xlfn.NUMBERVALUE(IF(KH43&lt;&gt;"",CONCATENATE(KF43,KA43,JV43,JQ43,JL43,JG43),""))</f>
        <v>0</v>
      </c>
      <c r="KK43" s="56">
        <f>IFERROR(KI43+KJ43,0)</f>
        <v>0</v>
      </c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</row>
    <row r="44" spans="1:358" s="1" customFormat="1" x14ac:dyDescent="0.25">
      <c r="A44" s="35"/>
      <c r="B44" s="45">
        <v>39</v>
      </c>
      <c r="C44" s="46" t="s">
        <v>142</v>
      </c>
      <c r="D44" s="47" t="s">
        <v>167</v>
      </c>
      <c r="E44" s="50"/>
      <c r="F44" s="109">
        <v>946</v>
      </c>
      <c r="G44" s="49" t="s">
        <v>59</v>
      </c>
      <c r="H44" s="50" t="str">
        <f>VLOOKUP($G44,Class_Description,2)</f>
        <v>Open Class</v>
      </c>
      <c r="I44" s="187">
        <f>AS44+CC44+DM44+EW44+GG44+HQ44+JA44+KK44</f>
        <v>25</v>
      </c>
      <c r="J44" s="115">
        <v>430</v>
      </c>
      <c r="K44" s="102" t="str">
        <f>IF(AND(J44&lt;&gt;"",$G44="1"),J44,"")</f>
        <v/>
      </c>
      <c r="L44" s="103" t="str">
        <f>IF(AND(J44&lt;&gt;"",$G44="1"),_xlfn.RANK.EQ(J44,$K$6:$K$89),"")</f>
        <v/>
      </c>
      <c r="M44" s="103" t="str">
        <f>IF(G44="6",IF(IF(L44&lt;&gt;"",IF(MAX(COUNTIF($L$6:$L$89,$L$6:$L$89))&gt;1,"x",""),"")&lt;&gt;"",L44+1,""),IF(K44=0,"",IF(IF(L44&lt;&gt;"",IF(MAX(COUNTIF($L$6:$L$89,$L$6:$L$89))&gt;1,"x",""),"")&lt;&gt;"",L44+1,"")))</f>
        <v/>
      </c>
      <c r="N44" s="103" t="str">
        <f>IF(L44&lt;&gt;"",IF($G44="3",IF(AND(L44&lt;=20,J44&gt;=$K$92),HLOOKUP(L44,Points_Table_Modified,IF(AO44&gt;=6,8,AO44+2),FALSE),0),IF(AND(L44&lt;=10,J44&gt;=$K$92),HLOOKUP(L44,Points_Table,IF(AO44&gt;=6,8,AO44+2),FALSE),0)),"")</f>
        <v/>
      </c>
      <c r="O44" s="103" t="str">
        <f>IF(M44&lt;&gt;"",AVERAGE(IF(AND($G44="3",M44&lt;&gt;""),HLOOKUP(M44,Points_Table_Modified,IF(AO44&gt;=6,8,AO44+2),FALSE),IF(M44&lt;&gt;"",HLOOKUP(M44,Points_Table,IF(AO44&gt;=6,8,AO44+2),FALSE),"")),N44),N44)</f>
        <v/>
      </c>
      <c r="P44" s="102" t="str">
        <f>IF(AND(J44&lt;&gt;"",$G44="2"),J44,"")</f>
        <v/>
      </c>
      <c r="Q44" s="103" t="str">
        <f>IF(AND(J44&lt;&gt;"",$G44="2"),_xlfn.RANK.EQ(J44,$P$6:$P$89),"")</f>
        <v/>
      </c>
      <c r="R44" s="103" t="str">
        <f>IF(G44="6",IF(IF(Q44&lt;&gt;"",IF(MAX(COUNTIF($Q$6:$Q$89,$Q$6:$Q$89))&gt;1,"x",""),"")&lt;&gt;"",Q44+1,""),IF(P44=0,"",IF(IF(Q44&lt;&gt;"",IF(MAX(COUNTIF($Q$6:$Q$89,$Q$6:$Q$89))&gt;1,"x",""),"")&lt;&gt;"",Q44+1,"")))</f>
        <v/>
      </c>
      <c r="S44" s="103" t="str">
        <f>IF(Q44&lt;&gt;"",IF($G44="3",IF(J44&lt;&gt;"",IF(AND(Q44&lt;=10,J44&gt;=$P$92),HLOOKUP(Q44,Points_Table_Modified,IF(AO44&gt;=6,8,AO44+2),FALSE),0),""),IF(J44&lt;&gt;"",IF(AND(Q44&lt;=10,J44&gt;=$P$92),HLOOKUP(Q44,Points_Table,IF(AO44&gt;=6,8,AO44+2),FALSE),0),"")),"")</f>
        <v/>
      </c>
      <c r="T44" s="103" t="str">
        <f>IF(R44&lt;&gt;"",AVERAGE(IF(AND($G44="3",R44&lt;&gt;""),HLOOKUP(R44,Points_Table_Modified,IF(AO44&gt;=6,8,AO44+2),FALSE),IF(R44&lt;&gt;"",HLOOKUP(R44,Points_Table,IF(AO44&gt;=6,8,AO44+2),FALSE),"")),S44),S44)</f>
        <v/>
      </c>
      <c r="U44" s="102" t="str">
        <f>IF(AND(J44&lt;&gt;"",$G44="3"),J44,"")</f>
        <v/>
      </c>
      <c r="V44" s="103" t="str">
        <f>IF(AND(J44&lt;&gt;"",$G44="3"),_xlfn.RANK.EQ(J44,$U$6:$U$89),"")</f>
        <v/>
      </c>
      <c r="W44" s="103" t="str">
        <f>IF(G44="6",IF(IF(V44&lt;&gt;"",IF(MAX(COUNTIF($V$6:$V$89,$V$6:$V$89))&gt;1,"x",""),"")&lt;&gt;"",V44+1,""),IF(U44=0,"",IF(IF(V44&lt;&gt;"",IF(MAX(COUNTIF($V$6:$V$89,$V$6:$V$89))&gt;1,"x",""),"")&lt;&gt;"",V44+1,"")))</f>
        <v/>
      </c>
      <c r="X44" s="103" t="str">
        <f>IF(V44&lt;&gt;"",IF($G44="3",IF(J44&lt;&gt;"",IF(AND(V44&lt;=20,J44&gt;=$U$92),HLOOKUP(V44,Points_Table_Modified,IF(AO44&gt;=6,8,AO44+2),FALSE),0),""),IF(J44&lt;&gt;"",IF(AND(V44&lt;=10,$J44&gt;=$U$92),HLOOKUP(V44,Points_Table,IF(AO44&gt;=6,8,AO44+2),FALSE),0),"")),"")</f>
        <v/>
      </c>
      <c r="Y44" s="103" t="str">
        <f>IF(W44&lt;&gt;"",AVERAGE(IF(AND($G44="3",W44&lt;&gt;""),HLOOKUP(W44,Points_Table_Modified,IF(AO44&gt;=6,8,AO44+2),FALSE),IF(W44&lt;&gt;"",HLOOKUP(W44,Points_Table,IF(AO44&gt;=6,8,AO44+2),FALSE),"")),X44),X44)</f>
        <v/>
      </c>
      <c r="Z44" s="102" t="str">
        <f>IF(AND(J44&lt;&gt;"",$G44="4"),J44,"")</f>
        <v/>
      </c>
      <c r="AA44" s="103" t="str">
        <f>IF(AND($J44&lt;&gt;"",G44="4"),_xlfn.RANK.EQ(J44,$Z$6:$Z$89),"")</f>
        <v/>
      </c>
      <c r="AB44" s="103" t="str">
        <f>IF($G44="6",IF(IF(AA44&lt;&gt;"",IF(MAX(COUNTIF($AA$6:$AA$89,$AA$6:$AA$89))&gt;1,"x",""),"")&lt;&gt;"",AA44+1,""),IF(Z44=0,"",IF(IF(AA44&lt;&gt;"",IF(MAX(COUNTIF($AA$6:$AA$89,$AA$6:$AA$89))&gt;1,"x",""),"")&lt;&gt;"",AA44+1,"")))</f>
        <v/>
      </c>
      <c r="AC44" s="103" t="str">
        <f>IF(AA44&lt;&gt;"",IF($G44="3",IF(J44&lt;&gt;"",IF(AND(AA44&lt;=10,J44&gt;=$Z$92),HLOOKUP(AA44,Points_Table_Modified,IF(AO44&gt;=6,8,AO44+2),FALSE),0),""),IF(J44&lt;&gt;"",IF(AND(AA44&lt;=10,J44&gt;=$Z$92),HLOOKUP(AA44,Points_Table,IF(AO44&gt;=6,8,AO44+2),FALSE),0),"")),"")</f>
        <v/>
      </c>
      <c r="AD44" s="103" t="str">
        <f>IF(AB44&lt;&gt;"",AVERAGE(IF(AND($G44="3",AB44&lt;&gt;""),HLOOKUP(AB44,Points_Table_Modified,IF(AO44&gt;=6,8,AO44+2),FALSE),IF(AB44&lt;&gt;"",HLOOKUP(AB44,Points_Table,IF(AO44&gt;=6,8,AO44+2),FALSE),"")),AC44),AC44)</f>
        <v/>
      </c>
      <c r="AE44" s="102" t="str">
        <f>IF(AND(J44&lt;&gt;"",$G44="5"),J44,"")</f>
        <v/>
      </c>
      <c r="AF44" s="103" t="str">
        <f>IF(AND(J44&lt;&gt;"",$G44="5"),_xlfn.RANK.EQ(J44,$AE$6:$AE$89),"")</f>
        <v/>
      </c>
      <c r="AG44" s="103" t="str">
        <f>IF($G44="6",IF(IF(AF44&lt;&gt;"",IF(MAX(COUNTIF($AF$6:$AF$89,$AF$6:$AF$89))&gt;1,"x",""),"")&lt;&gt;"",AF44+1,""),IF(AE44=0,"",IF(IF(AF44&lt;&gt;"",IF(MAX(COUNTIF($AF$6:$AF$89,$AF$6:$AF$89))&gt;1,"x",""),"")&lt;&gt;"",AF44+1,"")))</f>
        <v/>
      </c>
      <c r="AH44" s="103" t="str">
        <f>IF(AF44&lt;&gt;"",IF($G44="3",IF(J44&lt;&gt;"",IF(AND(AF44&lt;=10,J44&gt;=$AE$92),HLOOKUP(AF44,Points_Table_Modified,IF(AO44&gt;=6,8,AO44+2),FALSE),0),""),IF(J44&lt;&gt;"",IF(AND(AF44&lt;=10,J44&gt;=$AE$92),HLOOKUP(AF44,Points_Table,IF(AO44&gt;=6,8,AO44+2),FALSE),0),"")),"")</f>
        <v/>
      </c>
      <c r="AI44" s="103" t="str">
        <f>IF(AG44&lt;&gt;"",AVERAGE(IF(AND($G44="3",AG44&lt;&gt;""),HLOOKUP(AG44,Points_Table_Modified,IF(AO44&gt;=6,8,AO44+2),FALSE),IF(AG44&lt;&gt;"",HLOOKUP(AG44,Points_Table,IF(AO44&gt;=6,8,AO44+2),FALSE),"")),AH44),AH44)</f>
        <v/>
      </c>
      <c r="AJ44" s="102">
        <f>IF(AND(J44&lt;&gt;"",$G44="6"),J44,"")</f>
        <v>430</v>
      </c>
      <c r="AK44" s="103">
        <f>IF(AND(J44&lt;&gt;"",$G44="6"),_xlfn.RANK.EQ(J44,$AJ$6:$AJ$89),"")</f>
        <v>3</v>
      </c>
      <c r="AL44" s="103" t="str">
        <f>IF(G44="6",IF(IF(AK44&lt;&gt;"",IF(MAX(COUNTIF($AK$6:$AK$89,$AK$6:$AK$89))&gt;1,"x",""),"")&lt;&gt;"",AK44+1,""),IF(AJ44=0,"",IF(IF(AK44&lt;&gt;"",IF(MAX(COUNTIF($AK$6:$AK$89,$AK$6:$AK$89))&gt;1,"x",""),"")&lt;&gt;"",AK44+1,"")))</f>
        <v/>
      </c>
      <c r="AM44" s="103">
        <f>IF(AK44&lt;&gt;"",IF($G44="3",IF(J44&lt;&gt;"",IF(AND(AK44&lt;=10,J44&gt;=$AJ$92),HLOOKUP(AK44,Points_Table_Modified,IF(AO44&gt;=6,8,AO44+2),FALSE),0),""),IF(J44&lt;&gt;"",IF(AND(AK44&lt;=10,J44&gt;=$AJ$92),HLOOKUP(AK44,Points_Table,IF(AO44&gt;=6,8,AO44+2),FALSE),0),"")),"")</f>
        <v>20</v>
      </c>
      <c r="AN44" s="136">
        <f>IF(AL44&lt;&gt;"",AVERAGE(IF(AND($G44="3",AL44&lt;&gt;""),HLOOKUP(AL44,Points_Table_Modified,IF(AO44&gt;=6,8,AO44+2),FALSE),IF(AL44&lt;&gt;"",HLOOKUP(AL44,Points_Table,IF(AO44&gt;=6,8,AO44+2),FALSE),"")),AM44),AM44)</f>
        <v>20</v>
      </c>
      <c r="AO44" s="55">
        <f>VLOOKUP($G44,Entries_D_Event,4,FALSE)</f>
        <v>9</v>
      </c>
      <c r="AP44" s="52" t="str">
        <f>CONCATENATE(AK44,AF44,AA44,V44,Q44,L44)</f>
        <v>3</v>
      </c>
      <c r="AQ44" s="118">
        <f>IF(AP44&lt;&gt;"",IF(AND($G44="3",J44&lt;&gt;""),10,IF(J44&lt;&gt;"",5,"")),"")</f>
        <v>5</v>
      </c>
      <c r="AR44" s="118">
        <f>_xlfn.NUMBERVALUE(IF(AP44&lt;&gt;"",CONCATENATE(AN44,AI44,AD44,Y44,T44,O44),""))</f>
        <v>20</v>
      </c>
      <c r="AS44" s="56">
        <f>IFERROR(AQ44+AR44,0)</f>
        <v>25</v>
      </c>
      <c r="AT44" s="90"/>
      <c r="AU44" s="54" t="str">
        <f>IF(AND(AT44&lt;&gt;"",$G44="1"),AT44,"")</f>
        <v/>
      </c>
      <c r="AV44" s="52" t="str">
        <f>IF(AND(AT44&lt;&gt;"",$G44="1"),_xlfn.RANK.EQ(AT44,$AU$6:$AU$89),"")</f>
        <v/>
      </c>
      <c r="AW44" s="52" t="str">
        <f>IF(IF(AV44&lt;&gt;"",IF(MAX(COUNTIF($AV$6:$AV$89,$AV$6:$AV$89))&gt;1,"x",""),"")&lt;&gt;"",AV44+1,"")</f>
        <v/>
      </c>
      <c r="AX44" s="52" t="str">
        <f>IF(AV44&lt;&gt;"",IF($G44="3",IF(AT44&lt;&gt;"",IF(AND(AV44&lt;=10,AT44&gt;=$AU$92),HLOOKUP(AV44,Points_Table_Modified,IF(BY44&gt;=6,8,BY44+2),FALSE),0),""),IF(AT44&lt;&gt;"",IF(AND(AV44&lt;=10,AT44&gt;=$AU$92),HLOOKUP(AV44,Points_Table,IF(BY44&gt;=6,8,BY44+2),FALSE),0),"")),"")</f>
        <v/>
      </c>
      <c r="AY44" s="53" t="str">
        <f>IF(AW44&lt;&gt;"",AVERAGE(IF(AND($G44="3",AW44&lt;&gt;""),HLOOKUP(AW44,Points_Table_Modified,IF(BY44&gt;=6,8,BY44+2),FALSE),IF(AW44&lt;&gt;"",HLOOKUP(AW44,Points_Table,IF(BY44&gt;=6,8,BY44+2),FALSE),"")),AX44),AX44)</f>
        <v/>
      </c>
      <c r="AZ44" s="51" t="str">
        <f>IF(AND($G44="2",AT44&lt;&gt;""),AT44,"")</f>
        <v/>
      </c>
      <c r="BA44" s="52" t="str">
        <f>IF(AND(AT44&lt;&gt;"",$G44="2"),_xlfn.RANK.EQ(AT44,$AZ$6:$AZ$89),"")</f>
        <v/>
      </c>
      <c r="BB44" s="52" t="str">
        <f>IF(IF(BA44&lt;&gt;"",IF(MAX(COUNTIF($BA$6:$BA$89,$BA$6:$BA$89))&gt;1,"x",""),"")&lt;&gt;"",BA44+1,"")</f>
        <v/>
      </c>
      <c r="BC44" s="54" t="str">
        <f>IF(BA44&lt;&gt;"",IF($G44="3",IF(AT44&lt;&gt;"",IF(AND(BA44&lt;=10,AT44&gt;=$AZ$92),HLOOKUP(BA44,Points_Table_Modified,IF(BY44&gt;=6,8,BY44+2),FALSE),0),""),IF(AT44&lt;&gt;"",IF(AND(BA44&lt;=10,AT44&gt;=$AZ$92),HLOOKUP(BA44,Points_Table,IF(BY44&gt;=6,8,BY44+2),FALSE),0),"")),"")</f>
        <v/>
      </c>
      <c r="BD44" s="53" t="str">
        <f>IF(BB44&lt;&gt;"",AVERAGE(IF(AND($G44="3",BB44&lt;&gt;""),HLOOKUP(BB44,Points_Table_Modified,IF(BY44&gt;=6,8,BY44+2),FALSE),IF(BB44&lt;&gt;"",HLOOKUP(BB44,Points_Table,IF(BY44&gt;=6,8,BY44+2),FALSE),"")),BC44),BC44)</f>
        <v/>
      </c>
      <c r="BE44" s="51" t="str">
        <f>IF(AND($G44="3",AT44&lt;&gt;""),AT44,"")</f>
        <v/>
      </c>
      <c r="BF44" s="52" t="str">
        <f>IF(AND(AT44&lt;&gt;"",$G44="3"),_xlfn.RANK.EQ(AT44,$BE$6:$BE$89),"")</f>
        <v/>
      </c>
      <c r="BG44" s="52" t="str">
        <f>IF(IF(BF44&lt;&gt;"",IF(MAX(COUNTIF($BF$6:$BF$89,$BF$6:$BF$89))&gt;1,"x",""),"")&lt;&gt;"",BF44+1,"")</f>
        <v/>
      </c>
      <c r="BH44" s="52" t="str">
        <f>IF(BF44&lt;&gt;"",IF($G44="3",IF(AT44&lt;&gt;"",IF(AND(BF44&lt;=20,AT44&gt;=$BE$92),HLOOKUP(BF44,Points_Table_Modified,IF(BY44&gt;=6,8,BY44+2),FALSE),0),""),IF(AT44&lt;&gt;"",IF(AND(BF44&lt;=10,AT44&gt;=$BE$92),HLOOKUP(BF44,Points_Table,IF(BY44&gt;=6,8,BY44+2),FALSE),0),"")),"")</f>
        <v/>
      </c>
      <c r="BI44" s="53" t="str">
        <f>IF(BG44&lt;&gt;"",AVERAGE(IF(AND($G44="3",BG44&lt;&gt;""),HLOOKUP(BG44,Points_Table_Modified,IF(BY44&gt;=6,8,BY44+2),FALSE),IF(BG44&lt;&gt;"",HLOOKUP(BG44,Points_Table,IF(BY44&gt;=6,8,BY44+2),FALSE),"")),BH44),BH44)</f>
        <v/>
      </c>
      <c r="BJ44" s="51" t="str">
        <f>IF(AND($G44="4",AT44&lt;&gt;""),AT44,"")</f>
        <v/>
      </c>
      <c r="BK44" s="52" t="str">
        <f>IF(AND(AT44&lt;&gt;"",G44="4"),_xlfn.RANK.EQ(AT44,$BJ$6:$BJ$89),"")</f>
        <v/>
      </c>
      <c r="BL44" s="52" t="str">
        <f>IF(IF(BK44&lt;&gt;"",IF(MAX(COUNTIF($BK$6:$BK$89,$BK$6:$BK$89))&gt;1,"x",""),"")&lt;&gt;"",BK44+1,"")</f>
        <v/>
      </c>
      <c r="BM44" s="52" t="str">
        <f>IF(BK44&lt;&gt;"",IF($G44="3",IF(AT44&lt;&gt;"",IF(AND(BK44&lt;=10,AT44&gt;=$BJ$92),HLOOKUP(BK44,Points_Table_Modified,IF(BY44&gt;=6,8,BY44+2),FALSE),0),""),IF(AT44&lt;&gt;"",IF(AND(BK44&lt;=10,AT44&gt;=$BJ$92),HLOOKUP(BK44,Points_Table,IF(BY44&gt;=6,8,BY44+2),FALSE),0),"")),"")</f>
        <v/>
      </c>
      <c r="BN44" s="53" t="str">
        <f>IF(BL44&lt;&gt;"",AVERAGE(IF(AND($G44="3",BL44&lt;&gt;""),HLOOKUP(BL44,Points_Table_Modified,IF(BY44&gt;=6,8,BY44+2),FALSE),IF(BL44&lt;&gt;"",HLOOKUP(BL44,Points_Table,IF(BY44&gt;=6,8,BY44+2),FALSE),"")),BM44),BM44)</f>
        <v/>
      </c>
      <c r="BO44" s="51" t="str">
        <f>IF(AND($G44="5",AT44&lt;&gt;""),AT44,"")</f>
        <v/>
      </c>
      <c r="BP44" s="52" t="str">
        <f>IF(AND(AT44&lt;&gt;"",$G44="5"),_xlfn.RANK.EQ(AT44,$BO$6:$BO$89),"")</f>
        <v/>
      </c>
      <c r="BQ44" s="52" t="str">
        <f>IF(IF(BP44&lt;&gt;"",IF(MAX(COUNTIF($BP$6:$BP$89,$BP$6:$BP$89))&gt;1,"x",""),"")&lt;&gt;"",BP44+1,"")</f>
        <v/>
      </c>
      <c r="BR44" s="52" t="str">
        <f>IF(BP44&lt;&gt;"",IF($G44="3",IF(AT44&lt;&gt;"",IF(AND(BP44&lt;=10,AT44&gt;=$BO$92),HLOOKUP(BP44,Points_Table_Modified,IF(BY44&gt;=6,8,BY44+2),FALSE),0),""),IF(AT44&lt;&gt;"",IF(AND(BP44&lt;=10,AT44&gt;=$BO$92),HLOOKUP(BP44,Points_Table,IF(BY44&gt;=6,8,BY44+2),FALSE),0),"")),"")</f>
        <v/>
      </c>
      <c r="BS44" s="53" t="str">
        <f>IF(BQ44&lt;&gt;"",AVERAGE(IF(AND($G44="3",BQ44&lt;&gt;""),HLOOKUP(BQ44,Points_Table_Modified,IF(BY44&gt;=6,8,BY44+2),FALSE),IF(BQ44&lt;&gt;"",HLOOKUP(BQ44,Points_Table,IF(BY44&gt;=6,8,BY44+2),FALSE),"")),BR44),BR44)</f>
        <v/>
      </c>
      <c r="BT44" s="51" t="str">
        <f>IF(AND($G44="6",AT44&lt;&gt;""),AT44,"")</f>
        <v/>
      </c>
      <c r="BU44" s="52" t="str">
        <f>IF(AND(AT44&lt;&gt;"",$G44="6"),_xlfn.RANK.EQ(AT44,$BT$6:$BT$89),"")</f>
        <v/>
      </c>
      <c r="BV44" s="52" t="str">
        <f>IF(IF(BU44&lt;&gt;"",IF(MAX(COUNTIF($BU$6:$BU$89,$BU$6:$BU$89))&gt;1,"x",""),"")&lt;&gt;"",BU44+1,"")</f>
        <v/>
      </c>
      <c r="BW44" s="52" t="str">
        <f>IF(BU44&lt;&gt;"",IF($G44="3",IF(AT44&lt;&gt;"",IF(AND(BU44&lt;=10,AT44&gt;=$BT$92),HLOOKUP(BU44,Points_Table_Modified,IF(BY44&gt;=6,8,BY44+2),FALSE),0),""),IF(AT44&lt;&gt;"",IF(AND(BU44&lt;=10,AT44&gt;=$BT$92),HLOOKUP(BU44,Points_Table,IF(BY44&gt;=6,8,BY44+2),FALSE),0),"")),"")</f>
        <v/>
      </c>
      <c r="BX44" s="53" t="str">
        <f>IF(BV44&lt;&gt;"",AVERAGE(IF(AND($G44="3",BV44&lt;&gt;""),HLOOKUP(BV44,Points_Table_Modified,IF(BY44&gt;=6,8,BY44+2),FALSE),IF(BV44&lt;&gt;"",HLOOKUP(BV44,Points_Table,IF(BY44&gt;=6,8,BY44+2),FALSE),"")),BW44),BW44)</f>
        <v/>
      </c>
      <c r="BY44" s="55">
        <f>VLOOKUP($G44,Entries_D_Event,5,FALSE)</f>
        <v>7</v>
      </c>
      <c r="BZ44" s="52" t="str">
        <f>CONCATENATE(BU44,BP44,BK44,BF44,BA44,AV44)</f>
        <v/>
      </c>
      <c r="CA44" s="118" t="str">
        <f>IF(BZ44&lt;&gt;"",IF(AND($G44="3",AT44&lt;&gt;""),10,IF(AT44&lt;&gt;"",5,"")),"")</f>
        <v/>
      </c>
      <c r="CB44" s="118">
        <f>_xlfn.NUMBERVALUE(IF(BZ44&lt;&gt;"",CONCATENATE(BX44,BS44,BN44,BI44,BD44,AY44),""))</f>
        <v>0</v>
      </c>
      <c r="CC44" s="56">
        <f>IFERROR(CA44+CB44,0)</f>
        <v>0</v>
      </c>
      <c r="CD44" s="90"/>
      <c r="CE44" s="54" t="str">
        <f>IF(AND($G44="1",CD44&lt;&gt;""),CD44,"")</f>
        <v/>
      </c>
      <c r="CF44" s="52" t="str">
        <f>IF(AND(CD44&lt;&gt;"",$G44="1"),_xlfn.RANK.EQ(CD44,$CE$6:$CE$89),"")</f>
        <v/>
      </c>
      <c r="CG44" s="52" t="str">
        <f>IF(IF(CF44&lt;&gt;"",IF(MAX(COUNTIF($CF$6:$CF$89,$CF$6:$CF$89))&gt;1,"x",""),"")&lt;&gt;"",CF44+1,"")</f>
        <v/>
      </c>
      <c r="CH44" s="52" t="str">
        <f>IF(CF44&lt;&gt;"",IF($G44="3",IF(CD44&lt;&gt;"",IF(AND(CF44&lt;=10,CD44&gt;=$CE$92),HLOOKUP(CF44,Points_Table_Modified,IF(DI44&gt;=6,8,DI44+2),FALSE),0),""),IF(CD44&lt;&gt;"",IF(AND(CF44&lt;=10,CD44&gt;=$CE$92),HLOOKUP(CF44,Points_Table,IF(DI44&gt;=6,8,DI44+2),FALSE),0),"")),"")</f>
        <v/>
      </c>
      <c r="CI44" s="53" t="str">
        <f>IF(CG44&lt;&gt;"",AVERAGE(IF(AND($G44="3",CG44&lt;&gt;""),HLOOKUP(CG44,Points_Table_Modified,IF(DI44&gt;=6,8,DI44+2),FALSE),IF(CG44&lt;&gt;"",HLOOKUP(CG44,Points_Table,IF(DI44&gt;=6,8,DI44+2),FALSE),"")),CH44),CH44)</f>
        <v/>
      </c>
      <c r="CJ44" s="51" t="str">
        <f>IF(AND($G44="2",CD44&lt;&gt;""),CD44,"")</f>
        <v/>
      </c>
      <c r="CK44" s="52" t="str">
        <f>IF(AND(CD44&lt;&gt;"",$G44="2"),_xlfn.RANK.EQ(CD44,$CJ$6:$CJ$89),"")</f>
        <v/>
      </c>
      <c r="CL44" s="52" t="str">
        <f>IF(IF(CK44&lt;&gt;"",IF(MAX(COUNTIF($CK$6:$CK$89,$CK$6:$CK$89))&gt;1,"x",""),"")&lt;&gt;"",CK44+1,"")</f>
        <v/>
      </c>
      <c r="CM44" s="54" t="str">
        <f>IF(CK44&lt;&gt;"",IF($G44="3",IF(CD44&lt;&gt;"",IF(AND(CK44&lt;=10,CD44&gt;=$CJ$92),HLOOKUP(CK44,Points_Table_Modified,IF(DI44&gt;=6,8,DI44+2),FALSE),0),""),IF(CD44&lt;&gt;"",IF(AND(CK44&lt;=10,CD44&gt;=$CJ$92),HLOOKUP(CK44,Points_Table,IF(DI44&gt;=6,8,DI44+2),FALSE),0),"")),"")</f>
        <v/>
      </c>
      <c r="CN44" s="53" t="str">
        <f>IF(CL44&lt;&gt;"",AVERAGE(IF(AND($G44="3",CL44&lt;&gt;""),HLOOKUP(CL44,Points_Table_Modified,IF(DI44&gt;=6,8,DI44+2),FALSE),IF(CL44&lt;&gt;"",HLOOKUP(CL44,Points_Table,IF(DI44&gt;=6,8,DI44+2),FALSE),"")),CM44),CM44)</f>
        <v/>
      </c>
      <c r="CO44" s="51" t="str">
        <f>IF(AND($G44="3",CD44&lt;&gt;""),CD44,"")</f>
        <v/>
      </c>
      <c r="CP44" s="52" t="str">
        <f>IF(AND(CD44&lt;&gt;"",$G44="3"),_xlfn.RANK.EQ(CD44,$CO$6:$CO$89),"")</f>
        <v/>
      </c>
      <c r="CQ44" s="52" t="str">
        <f>IF(IF(CP44&lt;&gt;"",IF(MAX(COUNTIF($CP44:$CP$89,$CP$6:$CP$89))&gt;1,"x",""),"")&lt;&gt;"",CP44+1,"")</f>
        <v/>
      </c>
      <c r="CR44" s="52" t="str">
        <f>IF(CP44&lt;&gt;"",IF($G44="3",IF(CD44&lt;&gt;"",IF(AND(CP44&lt;=20,CD44&gt;=$CO$92),HLOOKUP(CP44,Points_Table_Modified,IF(DI44&gt;=6,8,DI44+2),FALSE),0),""),IF(CD44&lt;&gt;"",IF(AND(CP44&lt;=10,CD44&gt;=$CO$92),HLOOKUP(CP44,Points_Table,IF(DI44&gt;=6,8,DI44+2),FALSE),0),"")),"")</f>
        <v/>
      </c>
      <c r="CS44" s="53" t="str">
        <f>IF(CQ44&lt;&gt;"",AVERAGE(IF(AND($G44="3",CQ44&lt;&gt;""),HLOOKUP(CQ44,Points_Table_Modified,IF(DI44&gt;=6,8,DI44+2),FALSE),IF(CQ44&lt;&gt;"",HLOOKUP(CQ44,Points_Table,IF(DI44&gt;=6,8,DI44+2),FALSE),"")),CR44),CR44)</f>
        <v/>
      </c>
      <c r="CT44" s="51" t="str">
        <f>IF(AND($G44="4",CD44&lt;&gt;""),CD44,"")</f>
        <v/>
      </c>
      <c r="CU44" s="52" t="str">
        <f>IF(AND(CD44&lt;&gt;"",G44="4"),_xlfn.RANK.EQ(CD44,$CT$6:$CT$89),"")</f>
        <v/>
      </c>
      <c r="CV44" s="52" t="str">
        <f>IF(IF(CU44&lt;&gt;"",IF(MAX(COUNTIF($CU$6:$CU$89,$CU$6:$CU$89))&gt;1,"x",""),"")&lt;&gt;"",CU44+1,"")</f>
        <v/>
      </c>
      <c r="CW44" s="52" t="str">
        <f>IF(CU44&lt;&gt;"",IF($G44="3",IF(CD44&lt;&gt;"",IF(AND(CU44&lt;=10,CD44&gt;=$CT$92),HLOOKUP(CU44,Points_Table_Modified,IF(DI44&gt;=6,8,DI44+2),FALSE),0),""),IF(CD44&lt;&gt;"",IF(AND(CU44&lt;=10,CD44&gt;=$CT$92),HLOOKUP(CU44,Points_Table,IF(DI44&gt;=6,8,DI44+2),FALSE),0),"")),"")</f>
        <v/>
      </c>
      <c r="CX44" s="53" t="str">
        <f>IF(CV44&lt;&gt;"",AVERAGE(IF(AND($G44="3",CV44&lt;&gt;""),HLOOKUP(CV44,Points_Table_Modified,IF(DI44&gt;=6,8,DI44+2),FALSE),IF(CV44&lt;&gt;"",HLOOKUP(CV44,Points_Table,IF(DI44&gt;=6,8,DI44+2),FALSE),"")),CW44),CW44)</f>
        <v/>
      </c>
      <c r="CY44" s="51" t="str">
        <f>IF(AND($G44="5",CD44&lt;&gt;""),CD44,"")</f>
        <v/>
      </c>
      <c r="CZ44" s="52" t="str">
        <f>IF(AND(CD44&lt;&gt;"",$G44="5"),_xlfn.RANK.EQ(CD44,$CY$6:$CY$89),"")</f>
        <v/>
      </c>
      <c r="DA44" s="52" t="str">
        <f>IF(IF(CZ44&lt;&gt;"",IF(MAX(COUNTIF($CZ$6:$CZ$89,$CZ$6:$CZ$89))&gt;1,"x",""),"")&lt;&gt;"",CZ44+1,"")</f>
        <v/>
      </c>
      <c r="DB44" s="52" t="str">
        <f>IF(CZ44&lt;&gt;"",IF($G44="3",IF(CD44&lt;&gt;"",IF(AND(CZ44&lt;=10,CD44&gt;=$CY$92),HLOOKUP(CZ44,Points_Table_Modified,IF(DI44&gt;=6,8,DI44+2),FALSE),0),""),IF(CD44&lt;&gt;"",IF(AND(CZ44&lt;=10,CD44&gt;=$CY$92),HLOOKUP(CZ44,Points_Table,IF(DI44&gt;=6,8,DI44+2),FALSE),0),"")),"")</f>
        <v/>
      </c>
      <c r="DC44" s="53" t="str">
        <f>IF(DA44&lt;&gt;"",AVERAGE(IF(AND($G44="3",DA44&lt;&gt;""),HLOOKUP(DA44,Points_Table_Modified,IF(DI44&gt;=6,8,DI44+2),FALSE),IF(DA44&lt;&gt;"",HLOOKUP(DA44,Points_Table,IF(DI44&gt;=6,8,DI44+2),FALSE),"")),DB44),DB44)</f>
        <v/>
      </c>
      <c r="DD44" s="51" t="str">
        <f>IF(AND($G44="6",CD44&lt;&gt;""),CD44,"")</f>
        <v/>
      </c>
      <c r="DE44" s="52" t="str">
        <f>IF(AND(CD44&lt;&gt;"",$G44="6"),_xlfn.RANK.EQ(CD44,$DD$6:$DD$89),"")</f>
        <v/>
      </c>
      <c r="DF44" s="52" t="str">
        <f>IF(IF(DE44&lt;&gt;"",IF(MAX(COUNTIF($DE$6:$DE$89,$DE$6:$DE$89))&gt;1,"x",""),"")&lt;&gt;"",DE44+1,"")</f>
        <v/>
      </c>
      <c r="DG44" s="52" t="str">
        <f>IF(DE44&lt;&gt;"",IF($G44="3",IF(CD44&lt;&gt;"",IF(AND(DE44&lt;=10,CD44&gt;=$DD$92),HLOOKUP(DE44,Points_Table_Modified,IF(DI44&gt;=6,8,DI44+2),FALSE),0),""),IF(CD44&lt;&gt;"",IF(AND(DE44&lt;=10,CD44&gt;=$DD$92),HLOOKUP(DE44,Points_Table,IF(DI44&gt;=6,8,DI44+2),FALSE),0),"")),"")</f>
        <v/>
      </c>
      <c r="DH44" s="53" t="str">
        <f>IF(DF44&lt;&gt;"",AVERAGE(IF(AND($G44="3",DF44&lt;&gt;""),HLOOKUP(DF44,Points_Table_Modified,IF(DI44&gt;=6,8,DI44+2),FALSE),IF(DF44&lt;&gt;"",HLOOKUP(DF44,Points_Table,IF(DI44&gt;=6,8,DI44+2),FALSE),"")),DG44),DG44)</f>
        <v/>
      </c>
      <c r="DI44" s="55">
        <f>VLOOKUP($G44,Entries_D_Event,6,FALSE)</f>
        <v>10</v>
      </c>
      <c r="DJ44" s="52" t="str">
        <f>CONCATENATE(DE44,CZ44,CU44,CP44,CK44,CF44)</f>
        <v/>
      </c>
      <c r="DK44" s="52" t="str">
        <f>IF(DJ44&lt;&gt;"",IF(AND($G44="3",CD44&lt;&gt;""),10,IF(CD44&lt;&gt;"",5,"")),"")</f>
        <v/>
      </c>
      <c r="DL44" s="156">
        <f>_xlfn.NUMBERVALUE(IF(DJ44&lt;&gt;"",CONCATENATE(DH44,DC44,CX44,CS44,CN44,CI44),""))</f>
        <v>0</v>
      </c>
      <c r="DM44" s="56">
        <f>IFERROR(DK44+DL44,0)</f>
        <v>0</v>
      </c>
      <c r="DN44" s="90"/>
      <c r="DO44" s="52" t="str">
        <f>IF(AND($G44="1",DN44&lt;&gt;""),DN44,"")</f>
        <v/>
      </c>
      <c r="DP44" s="52" t="str">
        <f>IF(AND(DN44&lt;&gt;"",$G44="1"),_xlfn.RANK.EQ(DN44,$DO$6:$DO$89),"")</f>
        <v/>
      </c>
      <c r="DQ44" s="52" t="str">
        <f>IF(IF(DP44&lt;&gt;"",IF(MAX(COUNTIF($DP$6:$DP$89,$DP$6:$DP$89))&gt;1,"x",""),"")&lt;&gt;"",DP44+1,"")</f>
        <v/>
      </c>
      <c r="DR44" s="52" t="str">
        <f>IF(DP44&lt;&gt;"",IF($G44="3",IF(DN44&lt;&gt;"",IF(AND(DP44&lt;=10,DN44&gt;=$DO$92),HLOOKUP(DP44,Points_Table_Modified,IF(ES44&gt;=6,8,ES44+2),FALSE),0),""),IF(DN44&lt;&gt;"",IF(AND(DP44&lt;=10,DN44&gt;=$DO$92),HLOOKUP(DP44,Points_Table,IF(ES44&gt;=6,8,ES44+2),FALSE),0),"")),"")</f>
        <v/>
      </c>
      <c r="DS44" s="53" t="str">
        <f>IF(DQ44&lt;&gt;"",AVERAGE(IF(AND($G44="3",DQ44&lt;&gt;""),HLOOKUP(DQ44,Points_Table_Modified,IF(ES44&gt;=6,8,ES44+2),FALSE),IF(DQ44&lt;&gt;"",HLOOKUP(DQ44,Points_Table,IF(ES44&gt;=6,8,ES44+2),FALSE),"")),DR44),DR44)</f>
        <v/>
      </c>
      <c r="DT44" s="51" t="str">
        <f>IF(AND($G44="2",DN44&lt;&gt;""),DN44,"")</f>
        <v/>
      </c>
      <c r="DU44" s="52" t="str">
        <f>IF(AND(DN44&lt;&gt;"",$G44="2"),_xlfn.RANK.EQ(DN44,$DT$6:$DT$89),"")</f>
        <v/>
      </c>
      <c r="DV44" s="52" t="str">
        <f>IF(IF(DU44&lt;&gt;"",IF(MAX(COUNTIF($DU$6:$DU$89,$DU$6:$DU$89))&gt;1,"x",""),"")&lt;&gt;"",DU44+1,"")</f>
        <v/>
      </c>
      <c r="DW44" s="54" t="str">
        <f>IF(DU44&lt;&gt;"",IF($G44="3",IF(DN44&lt;&gt;"",IF(AND(DU44&lt;=10,DN44&gt;=$DT$92),HLOOKUP(DU44,Points_Table_Modified,IF(ES44&gt;=6,8,ES44+2),FALSE),0),""),IF(DN44&lt;&gt;"",IF(AND(DU44&lt;=10,DN44&gt;=$DT$92),HLOOKUP(DU44,Points_Table,IF(ES44&gt;=6,8,ES44+2),FALSE),0),"")),"")</f>
        <v/>
      </c>
      <c r="DX44" s="53" t="str">
        <f>IF(DV44&lt;&gt;"",AVERAGE(IF(AND($G44="3",DV44&lt;&gt;""),HLOOKUP(DV44,Points_Table_Modified,IF(ES44&gt;=6,8,ES44+2),FALSE),IF(DV44&lt;&gt;"",HLOOKUP(DV44,Points_Table,IF(ES44&gt;=6,8,ES44+2),FALSE),"")),DW44),DW44)</f>
        <v/>
      </c>
      <c r="DY44" s="51" t="str">
        <f>IF(AND($G44="3",DN44&lt;&gt;""),DN44,"")</f>
        <v/>
      </c>
      <c r="DZ44" s="52" t="str">
        <f>IF(AND(DN44&lt;&gt;"",$G44="3"),_xlfn.RANK.EQ(DN44,$DY$6:$DY$89),"")</f>
        <v/>
      </c>
      <c r="EA44" s="52" t="str">
        <f>IF(IF(DZ44&lt;&gt;"",IF(MAX(COUNTIF($DZ$6:$DZ$89,$DZ$6:$DZ$89))&gt;1,"x",""),"")&lt;&gt;"",DZ44+1,"")</f>
        <v/>
      </c>
      <c r="EB44" s="52" t="str">
        <f>IF(DZ44&lt;&gt;"",IF($G44="3",IF(DN44&lt;&gt;"",IF(AND(DZ44&lt;=20,DN44&gt;=$DY$92),HLOOKUP(DZ44,Points_Table_Modified,IF(ES44&gt;=6,8,ES44+2),FALSE),0),""),IF(DN44&lt;&gt;"",IF(AND(DZ44&lt;=10,DN44&gt;=$DY$92),HLOOKUP(DZ44,Points_Table,IF(ES44&gt;=6,8,ES44+2),FALSE),0),"")),"")</f>
        <v/>
      </c>
      <c r="EC44" s="53" t="str">
        <f>IF(EA44&lt;&gt;"",AVERAGE(IF(AND($G44="3",EA44&lt;&gt;""),HLOOKUP(EA44,Points_Table_Modified,IF(ES44&gt;=6,8,ES44+2),FALSE),IF(EA44&lt;&gt;"",HLOOKUP(EA44,Points_Table,IF(ES44&gt;=6,8,ES44+2),FALSE),"")),EB44),EB44)</f>
        <v/>
      </c>
      <c r="ED44" s="51" t="str">
        <f>IF(AND($G44="4",DN44&lt;&gt;""),DN44,"")</f>
        <v/>
      </c>
      <c r="EE44" s="52" t="str">
        <f>IF(AND(DN44&lt;&gt;"",G44="4"),_xlfn.RANK.EQ(DN44,$ED$6:$ED$89),"")</f>
        <v/>
      </c>
      <c r="EF44" s="52" t="str">
        <f>IF(IF(EE44&lt;&gt;"",IF(MAX(COUNTIF($EE$6:$EE$89,$EE$6:$EE$89))&gt;1,"x",""),"")&lt;&gt;"",EE44+1,"")</f>
        <v/>
      </c>
      <c r="EG44" s="52" t="str">
        <f>IF(EE44&lt;&gt;"",IF($G44="3",IF(DN44&lt;&gt;"",IF(AND(EE44&lt;=10,DN44&gt;=$ED$92),HLOOKUP(EE44,Points_Table_Modified,IF(ES44&gt;=6,8,ES44+2),FALSE),0),""),IF(DN44&lt;&gt;"",IF(AND(EE44&lt;=10,DN44&gt;=$ED$92),HLOOKUP(EE44,Points_Table,IF(ES44&gt;=6,8,ES44+2),FALSE),0),"")),"")</f>
        <v/>
      </c>
      <c r="EH44" s="53" t="str">
        <f>IF(EF44&lt;&gt;"",AVERAGE(IF(AND($G44="3",EF44&lt;&gt;""),HLOOKUP(EF44,Points_Table_Modified,IF(ES44&gt;=6,8,ES44+2),FALSE),IF(EF44&lt;&gt;"",HLOOKUP(EF44,Points_Table,IF(ES44&gt;=6,8,ES44+2),FALSE),"")),EG44),EG44)</f>
        <v/>
      </c>
      <c r="EI44" s="51" t="str">
        <f>IF(AND($G44="5",DN44&lt;&gt;""),DN44,"")</f>
        <v/>
      </c>
      <c r="EJ44" s="52" t="str">
        <f>IF(AND(DN44&lt;&gt;"",$G44="5"),_xlfn.RANK.EQ(DN44,$EI$6:$EI$89),"")</f>
        <v/>
      </c>
      <c r="EK44" s="52" t="str">
        <f>IF(IF(EJ44&lt;&gt;"",IF(MAX(COUNTIF($EJ$6:$EJ$89,$EJ$6:$EJ$89))&gt;1,"x",""),"")&lt;&gt;"",EJ44+1,"")</f>
        <v/>
      </c>
      <c r="EL44" s="52" t="str">
        <f>IF(EJ44&lt;&gt;"",IF($G44="3",IF(DN44&lt;&gt;"",IF(AND(EJ44&lt;=10,DN44&gt;=$EI$92),HLOOKUP(EJ44,Points_Table_Modified,IF(ES44&gt;=6,8,ES44+2),FALSE),0),""),IF(DN44&lt;&gt;"",IF(AND(EJ44&lt;=10,DN44&gt;=$EI$92),HLOOKUP(EJ44,Points_Table,IF(ES44&gt;=6,8,ES44+2),FALSE),0),"")),"")</f>
        <v/>
      </c>
      <c r="EM44" s="53" t="str">
        <f>IF(EK44&lt;&gt;"",AVERAGE(IF(AND($G44="3",EK44&lt;&gt;""),HLOOKUP(EK44,Points_Table_Modified,IF(ES44&gt;=6,8,ES44+2),FALSE),IF(EK44&lt;&gt;"",HLOOKUP(EK44,Points_Table,IF(ES44&gt;=6,8,ES44+2),FALSE),"")),EL44),EL44)</f>
        <v/>
      </c>
      <c r="EN44" s="51" t="str">
        <f>IF(AND($G44="6",DN44&lt;&gt;""),DN44,"")</f>
        <v/>
      </c>
      <c r="EO44" s="52" t="str">
        <f>IF(AND(DN44&lt;&gt;"",$G44="6"),_xlfn.RANK.EQ(DN44,$EN$6:$EN$89),"")</f>
        <v/>
      </c>
      <c r="EP44" s="52" t="str">
        <f>IF(IF(EO44&lt;&gt;"",IF(MAX(COUNTIF($EO$6:$EO$89,$EO$6:$EO$89))&gt;1,"x",""),"")&lt;&gt;"",EO44+1,"")</f>
        <v/>
      </c>
      <c r="EQ44" s="52" t="str">
        <f>IF(EO44&lt;&gt;"",IF($G44="3",IF(DN44&lt;&gt;"",IF(AND(EO44&lt;=10,DN44&gt;=$EN$92),HLOOKUP(EO44,Points_Table_Modified,IF(ES44&gt;=6,8,ES44+2),FALSE),0),""),IF(DN44&lt;&gt;"",IF(AND(EO44&lt;=10,DN44&gt;=$EN$92),HLOOKUP(EO44,Points_Table,IF(ES44&gt;=6,8,ES44+2),FALSE),0),"")),"")</f>
        <v/>
      </c>
      <c r="ER44" s="53" t="str">
        <f>IF(EP44&lt;&gt;"",AVERAGE(IF(AND($G44="3",EP44&lt;&gt;""),HLOOKUP(EP44,Points_Table_Modified,IF(ES44&gt;=6,8,ES44+2),FALSE),IF(EP44&lt;&gt;"",HLOOKUP(EP44,Points_Table,IF(ES44&gt;=6,8,ES44+2),FALSE),"")),EQ44),EQ44)</f>
        <v/>
      </c>
      <c r="ES44" s="57">
        <f>VLOOKUP($G44,Entries_D_Event,7,FALSE)</f>
        <v>7</v>
      </c>
      <c r="ET44" s="52" t="str">
        <f>CONCATENATE(EO44,EJ44,EE44,DZ44,DU44,DP44)</f>
        <v/>
      </c>
      <c r="EU44" s="118" t="str">
        <f>IF(ET44&lt;&gt;"",IF(AND($G44="3",DN44&lt;&gt;""),10,IF(DN44&lt;&gt;"",5,"")),"")</f>
        <v/>
      </c>
      <c r="EV44" s="118">
        <f>_xlfn.NUMBERVALUE(IF(ET44&lt;&gt;"",CONCATENATE(ER44,EM44,EH44,EC44,DX44,DS44),""))</f>
        <v>0</v>
      </c>
      <c r="EW44" s="56">
        <f>IFERROR(EU44+EV44,0)</f>
        <v>0</v>
      </c>
      <c r="EX44" s="90"/>
      <c r="EY44" s="52" t="str">
        <f>IF(AND($G44="1",EX44&lt;&gt;""),EX44,"")</f>
        <v/>
      </c>
      <c r="EZ44" s="52" t="str">
        <f>IF(AND(EX44&lt;&gt;"",$G44="1"),_xlfn.RANK.EQ(EX44,$EY$6:$EY$89),"")</f>
        <v/>
      </c>
      <c r="FA44" s="52" t="str">
        <f>IF(IF(EZ44&lt;&gt;"",IF(MAX(COUNTIF($EZ$6:$EZ$89,$EZ$6:$EZ$89))&gt;1,"x",""),"")&lt;&gt;"",EZ44+1,"")</f>
        <v/>
      </c>
      <c r="FB44" s="52" t="str">
        <f>IF(EZ44&lt;&gt;"",IF($G44="3",IF(EX44&lt;&gt;"",IF(AND(EZ44&lt;=10,EX44&gt;=$EY$92),HLOOKUP(EZ44,Points_Table_Modified,IF(GC44&gt;=6,8,GC44+2),FALSE),0),""),IF(EX44&lt;&gt;"",IF(AND(EZ44&lt;=10,EX44&gt;=$EY$92),HLOOKUP(EZ44,Points_Table,IF(GC44&gt;=6,8,GC44+2),FALSE),0),"")),"")</f>
        <v/>
      </c>
      <c r="FC44" s="56" t="str">
        <f>IF(FB44&gt;0,IF(FA44&lt;&gt;"",AVERAGE(IF(AND($G44="3",FA44&lt;&gt;""),HLOOKUP(FA44,Points_Table_Modified,IF(GC44&gt;=6,8,GC44+2),FALSE),IF(FA44&lt;&gt;"",HLOOKUP(FA44,Points_Table,IF(GC44&gt;=6,8,GC44+2),FALSE),"")),FB44),FB44),0)</f>
        <v/>
      </c>
      <c r="FD44" s="51" t="str">
        <f>IF(AND($G44="2",EX44&lt;&gt;""),EX44,"")</f>
        <v/>
      </c>
      <c r="FE44" s="52" t="str">
        <f>IF(AND(EX44&lt;&gt;"",$G44="2"),_xlfn.RANK.EQ(EX44,$FD$6:$FD$89),"")</f>
        <v/>
      </c>
      <c r="FF44" s="52" t="str">
        <f>IF(IF(FE44&lt;&gt;"",IF(MAX(COUNTIF($FE$6:$FE$89,$FE$6:$FE$89))&gt;1,"x",""),"")&lt;&gt;"",FE44+1,"")</f>
        <v/>
      </c>
      <c r="FG44" s="54" t="str">
        <f>IF(FE44&lt;&gt;"",IF($G44="3",IF(EX44&lt;&gt;"",IF(AND(FE44&lt;=10,EX44&gt;=$FD$92),HLOOKUP(FE44,Points_Table_Modified,IF(GC44&gt;=6,8,GC44+2),FALSE),0),""),IF(EX44&lt;&gt;"",IF(AND(FE44&lt;=10,EX44&gt;=$FD$92),HLOOKUP(FE44,Points_Table,IF(GC44&gt;=6,8,GC44+2),FALSE),0),"")),"")</f>
        <v/>
      </c>
      <c r="FH44" s="56" t="str">
        <f>IF(FG44&gt;0,IF(FF44&lt;&gt;"",AVERAGE(IF(AND($G44="3",FF44&lt;&gt;""),HLOOKUP(FF44,Points_Table_Modified,IF(GC44&gt;=6,8,GC44+2),FALSE),IF(FF44&lt;&gt;"",HLOOKUP(FF44,Points_Table,IF(GC44&gt;=6,8,GC44+2),FALSE),"")),FG44),FG44),0)</f>
        <v/>
      </c>
      <c r="FI44" s="51" t="str">
        <f>IF(AND($G44="3",EX44&lt;&gt;""),EX44,"")</f>
        <v/>
      </c>
      <c r="FJ44" s="52" t="str">
        <f>IF(AND(EX44&lt;&gt;"",$G44="3"),_xlfn.RANK.EQ(EX44,$FI$6:$FI$89),"")</f>
        <v/>
      </c>
      <c r="FK44" s="52" t="str">
        <f>IF(IF(FJ44&lt;&gt;"",IF(MAX(COUNTIF($FJ$6:$FJ$89,$FJ$6:$FJ$89))&gt;1,"x",""),"")&lt;&gt;"",FJ44+1,"")</f>
        <v/>
      </c>
      <c r="FL44" s="52" t="str">
        <f>IF(FJ44&lt;&gt;"",IF($G44="3",IF(EX44&lt;&gt;"",IF(AND(FJ44&lt;=20,EX44&gt;=$FI$92),HLOOKUP(FJ44,Points_Table_Modified,IF(GC44&gt;=6,8,GC44+2),FALSE),0),""),IF(EX44&lt;&gt;"",IF(AND(FJ44&lt;=10,EX44&gt;=$FI$92),HLOOKUP(FJ44,Points_Table,IF(GC44&gt;=6,8,GC44+2),FALSE),0),"")),"")</f>
        <v/>
      </c>
      <c r="FM44" s="56" t="str">
        <f>IF(FL44&gt;0,IF(FK44&lt;&gt;"",AVERAGE(IF(AND($G44="3",FK44&lt;&gt;""),HLOOKUP(FK44,Points_Table_Modified,IF(GC44&gt;=6,8,GC44+2),FALSE),IF(FK44&lt;&gt;"",HLOOKUP(FK44,Points_Table,IF(GC44&gt;=6,8,GC44+2),FALSE),"")),FL44),FL44),0)</f>
        <v/>
      </c>
      <c r="FN44" s="51" t="str">
        <f>IF(AND($G44="4",EX44&lt;&gt;""),EX44,"")</f>
        <v/>
      </c>
      <c r="FO44" s="52" t="str">
        <f>IF(AND(EX44&lt;&gt;"",G44="4"),_xlfn.RANK.EQ(EX44,$FN$6:$FN$89),"")</f>
        <v/>
      </c>
      <c r="FP44" s="52" t="str">
        <f>IF(IF(FO44&lt;&gt;"",IF(MAX(COUNTIF($FO$6:$FO$89,$FO$6:$FO$89))&gt;1,"x",""),"")&lt;&gt;"",FO44+1,"")</f>
        <v/>
      </c>
      <c r="FQ44" s="52" t="str">
        <f>IF(FO44&lt;&gt;"",IF($G44="3",IF(EX44&lt;&gt;"",IF(AND(FO44&lt;=10,EX44&gt;=$FN$92),HLOOKUP(FO44,Points_Table_Modified,IF(GC44&gt;=6,8,GC44+2),FALSE),0),""),IF(EX44&lt;&gt;"",IF(AND(FO44&lt;=10,EX44&gt;=$FN$92),HLOOKUP(FO44,Points_Table,IF(GC44&gt;=6,8,GC44+2),FALSE),0),"")),"")</f>
        <v/>
      </c>
      <c r="FR44" s="56" t="str">
        <f>IF(FQ44&gt;0,IF(FP44&lt;&gt;"",AVERAGE(IF(AND($G44="3",FP44&lt;&gt;""),HLOOKUP(FP44,Points_Table_Modified,IF(GC44&gt;=6,8,GC44+2),FALSE),IF(FP44&lt;&gt;"",HLOOKUP(FP44,Points_Table,IF(GC44&gt;=6,8,GC44+2),FALSE),"")),FQ44),FQ44),0)</f>
        <v/>
      </c>
      <c r="FS44" s="51" t="str">
        <f>IF(AND($G44="5",EX44&lt;&gt;""),EX44,"")</f>
        <v/>
      </c>
      <c r="FT44" s="52" t="str">
        <f>IF(AND(EX44&lt;&gt;"",$G44="5"),_xlfn.RANK.EQ(EX44,$FS$6:$FS$89),"")</f>
        <v/>
      </c>
      <c r="FU44" s="52" t="str">
        <f>IF(IF(FT44&lt;&gt;"",IF(MAX(COUNTIF($FT$6:$FT$89,$FT$6:$FT$89))&gt;1,"x",""),"")&lt;&gt;"",FT44+1,"")</f>
        <v/>
      </c>
      <c r="FV44" s="52" t="str">
        <f>IF(FT44&lt;&gt;"",IF($G44="3",IF(EX44&lt;&gt;"",IF(AND(FT44&lt;=10,EX44&gt;=$FS$92),HLOOKUP(FT44,Points_Table_Modified,IF(GC44&gt;=6,8,GC44+2),FALSE),0),""),IF(EX44&lt;&gt;"",IF(AND(FT44&lt;=10,EX44&gt;=$FS$92),HLOOKUP(FT44,Points_Table,IF(GC44&gt;=6,8,GC44+2),FALSE),0),"")),"")</f>
        <v/>
      </c>
      <c r="FW44" s="56" t="str">
        <f>IF(FV44&gt;0,IF(FU44&lt;&gt;"",AVERAGE(IF(AND($G44="3",FU44&lt;&gt;""),HLOOKUP(FU44,Points_Table_Modified,IF(GC44&gt;=6,8,GC44+2),FALSE),IF(FU44&lt;&gt;"",HLOOKUP(FU44,Points_Table,IF(GC44&gt;=6,8,GC44+2),FALSE),"")),FV44),FV44),0)</f>
        <v/>
      </c>
      <c r="FX44" s="51" t="str">
        <f>IF(AND($G44="6",EX44&lt;&gt;""),EX44,"")</f>
        <v/>
      </c>
      <c r="FY44" s="52" t="str">
        <f>IF(AND(EX44&lt;&gt;"",$G44="6"),_xlfn.RANK.EQ(EX44,$FX$6:$FX$89),"")</f>
        <v/>
      </c>
      <c r="FZ44" s="52" t="str">
        <f>IF(IF(FY44&lt;&gt;"",IF(MAX(COUNTIF($FY$6:$FY$89,$FY$6:$FY$89))&gt;1,"x",""),"")&lt;&gt;"",FY44+1,"")</f>
        <v/>
      </c>
      <c r="GA44" s="52" t="str">
        <f>IF(FY44&lt;&gt;"",IF($G44="3",IF(EX44&lt;&gt;"",IF(AND(FY44&lt;=10,EX44&gt;=$FX$92),HLOOKUP(FY44,Points_Table_Modified,IF(GC44&gt;=6,8,GC44+2),FALSE),0),""),IF(EX44&lt;&gt;"",IF(AND(FY44&lt;=10,EX44&gt;=$FX$92),HLOOKUP(FY44,Points_Table,IF(GC44&gt;=6,8,GC44+2),FALSE),0),"")),"")</f>
        <v/>
      </c>
      <c r="GB44" s="56" t="str">
        <f>IF(GA44&gt;0,IF(FZ44&lt;&gt;"",AVERAGE(IF(AND($G44="3",FZ44&lt;&gt;""),HLOOKUP(FZ44,Points_Table_Modified,IF(GC44&gt;=6,8,GC44+2),FALSE),IF(FZ44&lt;&gt;"",HLOOKUP(FZ44,Points_Table,IF(GC44&gt;=6,8,GC44+2),FALSE),"")),GA44),GA44),0)</f>
        <v/>
      </c>
      <c r="GC44" s="57">
        <f>VLOOKUP($G44,Entries_D_Event,8,FALSE)</f>
        <v>0</v>
      </c>
      <c r="GD44" s="52" t="str">
        <f>CONCATENATE(FY44,FT44,FO44,FJ44,FE44,EZ44)</f>
        <v/>
      </c>
      <c r="GE44" s="118" t="str">
        <f>IF(GD44&lt;&gt;"",IF(AND($G44="3",EX44&lt;&gt;""),10,IF(EX44&lt;&gt;"",5,"")),"")</f>
        <v/>
      </c>
      <c r="GF44" s="118">
        <f>_xlfn.NUMBERVALUE(IF(GD44&lt;&gt;"",CONCATENATE(GB44,FW44,FR44,FM44,FH44,FC44),""))</f>
        <v>0</v>
      </c>
      <c r="GG44" s="56">
        <f>IFERROR(GE44+GF44,0)</f>
        <v>0</v>
      </c>
      <c r="GH44" s="90"/>
      <c r="GI44" s="52" t="str">
        <f>IF(AND($G44="1",GH44&lt;&gt;""),GH44,"")</f>
        <v/>
      </c>
      <c r="GJ44" s="52" t="str">
        <f>IF(AND(GH44&lt;&gt;"",$G44="1"),_xlfn.RANK.EQ(GH44,$GI$6:$GI$89),"")</f>
        <v/>
      </c>
      <c r="GK44" s="52" t="str">
        <f>IF(IF(GJ44&lt;&gt;"",IF(MAX(COUNTIF($GJ$6:$GJ$89,$GJ$6:$GJ$89))&gt;1,"x",""),"")&lt;&gt;"",GJ44+1,"")</f>
        <v/>
      </c>
      <c r="GL44" s="52" t="str">
        <f>IF(GJ44&lt;&gt;"",IF($G44="3",IF(GH44&lt;&gt;"",IF(AND(GJ44&lt;=10,GH44&gt;=$GI$92),HLOOKUP(GJ44,Points_Table_Modified,IF(HM44&gt;=6,8,HM44+2),FALSE),0),""),IF(GH44&lt;&gt;"",IF(AND(GJ44&lt;=10,GH44&gt;=$GI$92),HLOOKUP(GJ44,Points_Table,IF(HM44&gt;=6,8,HM44+2),FALSE),0),"")),"")</f>
        <v/>
      </c>
      <c r="GM44" s="53" t="str">
        <f>IF(GK44&lt;&gt;"",AVERAGE(IF(AND($G44="3",GK44&lt;&gt;""),HLOOKUP(GK44,Points_Table_Modified,IF(HM44&gt;=6,8,HM44+2),FALSE),IF(GK44&lt;&gt;"",HLOOKUP(GK44,Points_Table,IF(HM44&gt;=6,8,HM44+2),FALSE),"")),GL44),GL44)</f>
        <v/>
      </c>
      <c r="GN44" s="51" t="str">
        <f>IF(AND($G44="2",GH44&lt;&gt;""),GH44,"")</f>
        <v/>
      </c>
      <c r="GO44" s="52" t="str">
        <f>IF(AND(GH44&lt;&gt;"",$G44="2"),_xlfn.RANK.EQ(GH44,$GN$6:$GN$89),"")</f>
        <v/>
      </c>
      <c r="GP44" s="52" t="str">
        <f>IF(IF(GO44&lt;&gt;"",IF(MAX(COUNTIF($GO$6:$GO$89,$GO$6:$GO$89))&gt;1,"x",""),"")&lt;&gt;"",GO44+1,"")</f>
        <v/>
      </c>
      <c r="GQ44" s="54" t="str">
        <f>IF(GO44&lt;&gt;"",IF($G44="3",IF(GH44&lt;&gt;"",IF(AND(GO44&lt;=10,GH44&gt;=$GN$92),HLOOKUP(GO44,Points_Table_Modified,IF(HM44&gt;=6,8,HM44+2),FALSE),0),""),IF(GH44&lt;&gt;"",IF(AND(GO44&lt;=10,GH44&gt;=$GN$92),HLOOKUP(GO44,Points_Table,IF(HM44&gt;=6,8,HM44+2),FALSE),0),"")),"")</f>
        <v/>
      </c>
      <c r="GR44" s="53" t="str">
        <f>IF(GP44&lt;&gt;"",AVERAGE(IF(AND($G44="3",GP44&lt;&gt;""),HLOOKUP(GP44,Points_Table_Modified,IF(HM44&gt;=6,8,HM44+2),FALSE),IF(GP44&lt;&gt;"",HLOOKUP(GP44,Points_Table,IF(HM44&gt;=6,8,HM44+2),FALSE),"")),GQ44),GQ44)</f>
        <v/>
      </c>
      <c r="GS44" s="51" t="str">
        <f>IF(AND($G44="3",GH44&lt;&gt;""),GH44,"")</f>
        <v/>
      </c>
      <c r="GT44" s="52" t="str">
        <f>IF(AND(GH44&lt;&gt;"",$G44="3"),_xlfn.RANK.EQ(GH44,$GS$6:$GS$89),"")</f>
        <v/>
      </c>
      <c r="GU44" s="52" t="str">
        <f>IF(IF(GT44&lt;&gt;"",IF(MAX(COUNTIF($GT$6:$GT$89,$GT$6:$GT$89))&gt;1,"x",""),"")&lt;&gt;"",GT44+1,"")</f>
        <v/>
      </c>
      <c r="GV44" s="52" t="str">
        <f>IF(GT44&lt;&gt;"",IF($G44="3",IF(GH44&lt;&gt;"",IF(AND(GT44&lt;=20,GH44&gt;=$GS$92),HLOOKUP(GT44,Points_Table_Modified,IF(HM44&gt;=6,8,HM44+2),FALSE),0),""),IF(GH44&lt;&gt;"",IF(AND(GT44&lt;=10,GH44&gt;=$GS$92),HLOOKUP(GT44,Points_Table,IF(HM44&gt;=6,8,HM44+2),FALSE),0),"")),"")</f>
        <v/>
      </c>
      <c r="GW44" s="53" t="str">
        <f>IF(GU44&lt;&gt;"",AVERAGE(IF(AND($G44="3",GU44&lt;&gt;""),HLOOKUP(GU44,Points_Table_Modified,IF(HM44&gt;=6,8,HM44+2),FALSE),IF(GU44&lt;&gt;"",HLOOKUP(GU44,Points_Table,IF(HM44&gt;=6,8,HM44+2),FALSE),"")),GV44),GV44)</f>
        <v/>
      </c>
      <c r="GX44" s="51" t="str">
        <f>IF(AND($G44="4",GH44&lt;&gt;""),GH44,"")</f>
        <v/>
      </c>
      <c r="GY44" s="52" t="str">
        <f>IF(AND($GH44&lt;&gt;"",G44="4"),_xlfn.RANK.EQ(GH44,$GX$6:$GX$89),"")</f>
        <v/>
      </c>
      <c r="GZ44" s="52" t="str">
        <f>IF(IF(GY44&lt;&gt;"",IF(MAX(COUNTIF($GY$6:$GY$89,$GY$6:$GY$89))&gt;1,"x",""),"")&lt;&gt;"",GY44+1,"")</f>
        <v/>
      </c>
      <c r="HA44" s="52" t="str">
        <f>IF(GY44&lt;&gt;"",IF($G44="3",IF(GH44&lt;&gt;"",IF(AND(GY44&lt;=10,GH44&gt;=$GX$92),HLOOKUP(GY44,Points_Table_Modified,IF(HM44&gt;=6,8,HM44+2),FALSE),0),""),IF(GH44&lt;&gt;"",IF(AND(GY44&lt;=10,GH44&gt;=$GX$92),HLOOKUP(GY44,Points_Table,IF(HM44&gt;=6,8,HM44+2),FALSE),0),"")),"")</f>
        <v/>
      </c>
      <c r="HB44" s="53" t="str">
        <f>IF(GZ44&lt;&gt;"",AVERAGE(IF(AND($G44="3",GZ44&lt;&gt;""),HLOOKUP(GZ44,Points_Table_Modified,IF(HM44&gt;=6,8,HM44+2),FALSE),IF(GZ44&lt;&gt;"",HLOOKUP(GZ44,Points_Table,IF(HM44&gt;=6,8,HM44+2),FALSE),"")),HA44),HA44)</f>
        <v/>
      </c>
      <c r="HC44" s="51" t="str">
        <f>IF(AND($G44="5",GH44&lt;&gt;""),GH44,"")</f>
        <v/>
      </c>
      <c r="HD44" s="52" t="str">
        <f>IF(AND(GH44&lt;&gt;"",$G44="5"),_xlfn.RANK.EQ(GH44,$HC$6:$HC$89),"")</f>
        <v/>
      </c>
      <c r="HE44" s="52" t="str">
        <f>IF(IF(HD44&lt;&gt;"",IF(MAX(COUNTIF($HD$6:$HD$89,$HD$6:$HD$89))&gt;1,"x",""),"")&lt;&gt;"",HD44+1,"")</f>
        <v/>
      </c>
      <c r="HF44" s="52" t="str">
        <f>IF(HD44&lt;&gt;"",IF($G44="3",IF(GH44&lt;&gt;"",IF(AND(HD44&lt;=10,GH44&gt;=$HC$92),HLOOKUP(HD44,Points_Table_Modified,IF(HM44&gt;=6,8,HM44+2),FALSE),0),""),IF(GH44&lt;&gt;"",IF(AND(HD44&lt;=10,GH44&gt;=$HC$92),HLOOKUP(HD44,Points_Table,IF(HM44&gt;=6,8,HM44+2),FALSE),0),"")),"")</f>
        <v/>
      </c>
      <c r="HG44" s="53" t="str">
        <f>IF(HE44&lt;&gt;"",AVERAGE(IF(AND($G44="3",HE44&lt;&gt;""),HLOOKUP(HE44,Points_Table_Modified,IF(HM44&gt;=6,8,HM44+2),FALSE),IF(HE44&lt;&gt;"",HLOOKUP(HE44,Points_Table,IF(HM44&gt;=6,8,HM44+2),FALSE),"")),HF44),HF44)</f>
        <v/>
      </c>
      <c r="HH44" s="51" t="str">
        <f>IF(AND($G44="6",GH44&lt;&gt;""),GH44,"")</f>
        <v/>
      </c>
      <c r="HI44" s="52" t="str">
        <f>IF(AND(GH44&lt;&gt;"",$G44="6"),_xlfn.RANK.EQ(GH44,$HH$6:$HH$89),"")</f>
        <v/>
      </c>
      <c r="HJ44" s="52" t="str">
        <f>IF(IF(HI44&lt;&gt;"",IF(MAX(COUNTIF($HI$6:$HI$89,$HI$6:$HI$89))&gt;1,"x",""),"")&lt;&gt;"",HI44+1,"")</f>
        <v/>
      </c>
      <c r="HK44" s="52" t="str">
        <f>IF(HI44&lt;&gt;"",IF($G44="3",IF(GH44&lt;&gt;"",IF(AND(HI44&lt;=10,GH44&gt;=$HH$92),HLOOKUP(HI44,Points_Table_Modified,IF(HM44&gt;=6,8,HM44+2),FALSE),0),""),IF(GH44&lt;&gt;"",IF(AND(HI44&lt;=10,GH44&gt;=$HH$92),HLOOKUP(HI44,Points_Table,IF(HM44&gt;=6,8,HM44+2),FALSE),0),"")),"")</f>
        <v/>
      </c>
      <c r="HL44" s="53" t="str">
        <f>IF(HJ44&lt;&gt;"",AVERAGE(IF(AND($G44="3",HJ44&lt;&gt;""),HLOOKUP(HJ44,Points_Table_Modified,IF(HM44&gt;=6,8,HM44+2),FALSE),IF(HJ44&lt;&gt;"",HLOOKUP(HJ44,Points_Table,IF(HM44&gt;=6,8,HM44+2),FALSE),"")),HK44),HK44)</f>
        <v/>
      </c>
      <c r="HM44" s="57">
        <f>VLOOKUP($G44,Entries_D_Event,9,FALSE)</f>
        <v>0</v>
      </c>
      <c r="HN44" s="52" t="str">
        <f>CONCATENATE(HI44,HD44,GY44,GT44,GO44,GJ44)</f>
        <v/>
      </c>
      <c r="HO44" s="118" t="str">
        <f>IF(HN44&lt;&gt;"",IF(AND($G44="3",GH44&lt;&gt;""),10,IF(GH44&lt;&gt;"",5,"")),"")</f>
        <v/>
      </c>
      <c r="HP44" s="118">
        <f>_xlfn.NUMBERVALUE(IF(HN44&lt;&gt;"",CONCATENATE(HL44,HG44,HB44,GW44,GR44,GM44),""))</f>
        <v>0</v>
      </c>
      <c r="HQ44" s="56">
        <f>IFERROR(HO44+HP44,0)</f>
        <v>0</v>
      </c>
      <c r="HR44" s="90"/>
      <c r="HS44" s="52" t="str">
        <f>IF(AND($G44="1",HR44&lt;&gt;""),HR44,"")</f>
        <v/>
      </c>
      <c r="HT44" s="52" t="str">
        <f>IF(AND(HR44&lt;&gt;"",$G44="1"),_xlfn.RANK.EQ(HR44,$HS$6:$HS$89),"")</f>
        <v/>
      </c>
      <c r="HU44" s="52" t="str">
        <f>IF(IF(HT44&lt;&gt;"",IF(MAX(COUNTIF($HT$6:$HT$89,$HT$6:$HT$89))&gt;1,"x",""),"")&lt;&gt;"",HT44+1,"")</f>
        <v/>
      </c>
      <c r="HV44" s="52"/>
      <c r="HW44" s="53"/>
      <c r="HX44" s="51" t="str">
        <f>IF(AND($G44="2",HR44&lt;&gt;""),HR44,"")</f>
        <v/>
      </c>
      <c r="HY44" s="52" t="str">
        <f>IF(AND(HR44&lt;&gt;"",$G44="2"),_xlfn.RANK.EQ(HR44,$HX$6:$HX$89),"")</f>
        <v/>
      </c>
      <c r="HZ44" s="52" t="str">
        <f>IF(IF(HY44&lt;&gt;"",IF(MAX(COUNTIF($HY$6:$HY$89,$HY$6:$HY$89))&gt;1,"x",""),"")&lt;&gt;"",HY44+1,"")</f>
        <v/>
      </c>
      <c r="IA44" s="54"/>
      <c r="IB44" s="53"/>
      <c r="IC44" s="51" t="str">
        <f>IF(AND($G44="3",HR44&lt;&gt;""),HR44,"")</f>
        <v/>
      </c>
      <c r="ID44" s="52" t="str">
        <f>IF(AND(HR44&lt;&gt;"",$G44="3"),_xlfn.RANK.EQ(HR44,$IC$6:$IC$89),"")</f>
        <v/>
      </c>
      <c r="IE44" s="52" t="str">
        <f>IF(IF(ID44&lt;&gt;"",IF(MAX(COUNTIF($ID$6:$ID$89,$ID$6:$ID$89))&gt;1,"x",""),"")&lt;&gt;"",ID44+1,"")</f>
        <v/>
      </c>
      <c r="IF44" s="52" t="str">
        <f>IF(ID44&lt;&gt;"",IF($G44="3",IF(HR44&lt;&gt;"",IF(AND(ID44&lt;=20,HR44&gt;=$IC$92),HLOOKUP(ID44,Points_Table_Modified,IF(IW44&gt;=6,8,IW44+2),FALSE),0),""),IF(HR44&lt;&gt;"",IF(AND(ID44&lt;=10,HR44&gt;=$IC$92),HLOOKUP(ID44,Points_Table,IF(IW44&gt;=6,8,IW44+2),FALSE),0),"")),"")</f>
        <v/>
      </c>
      <c r="IG44" s="53" t="str">
        <f>IF(IE44&lt;&gt;"",AVERAGE(IF(AND($G44="3",IE44&lt;&gt;""),HLOOKUP(IE44,Points_Table_Modified,IF(IW44&gt;=6,8,IW44+2),FALSE),IF(IE44&lt;&gt;"",HLOOKUP(IE44,Points_Table,IF(IW44&gt;=6,8,IW44+2),FALSE),"")),IF44),IF44)</f>
        <v/>
      </c>
      <c r="IH44" s="51" t="str">
        <f>IF(AND($G44="4",HR44&lt;&gt;""),HR44,"")</f>
        <v/>
      </c>
      <c r="II44" s="52" t="str">
        <f>IF(AND(HR44&lt;&gt;"",G44="4"),_xlfn.RANK.EQ(HR44,$IH$6:$IH$89),"")</f>
        <v/>
      </c>
      <c r="IJ44" s="52" t="str">
        <f>IF(IF(II44&lt;&gt;"",IF(MAX(COUNTIF($II$6:$II$89,$II$6:$II$89))&gt;1,"x",""),"")&lt;&gt;"",II44+1,"")</f>
        <v/>
      </c>
      <c r="IK44" s="52"/>
      <c r="IL44" s="53"/>
      <c r="IM44" s="51" t="str">
        <f>IF(AND($G44="5",HR44&lt;&gt;""),HR44,"")</f>
        <v/>
      </c>
      <c r="IN44" s="52" t="str">
        <f>IF(AND(HR44&lt;&gt;"",$G44="5"),_xlfn.RANK.EQ(HR44,$IM$6:$IM$89),"")</f>
        <v/>
      </c>
      <c r="IO44" s="52" t="str">
        <f>IF(IF(IN44&lt;&gt;"",IF(MAX(COUNTIF($IN$6:$IN$89,$IN$6:$IN$89))&gt;1,"x",""),"")&lt;&gt;"",IN44+1,"")</f>
        <v/>
      </c>
      <c r="IP44" s="52"/>
      <c r="IQ44" s="53"/>
      <c r="IR44" s="51" t="str">
        <f>IF(AND($G44="6",HR44&lt;&gt;""),HR44,"")</f>
        <v/>
      </c>
      <c r="IS44" s="52" t="str">
        <f>IF(AND(HR44&lt;&gt;"",$G44="6"),_xlfn.RANK.EQ(HR44,$IR$6:$IR$89),"")</f>
        <v/>
      </c>
      <c r="IT44" s="52" t="str">
        <f>IF(IF(IS44&lt;&gt;"",IF(MAX(COUNTIF($IS$6:$IS$89,$IS$6:$IS$89))&gt;1,"x",""),"")&lt;&gt;"",IS44+1,"")</f>
        <v/>
      </c>
      <c r="IU44" s="52"/>
      <c r="IV44" s="53"/>
      <c r="IW44" s="57">
        <f>VLOOKUP($G44,Entries_D_Event,10,FALSE)</f>
        <v>0</v>
      </c>
      <c r="IX44" s="52" t="str">
        <f>CONCATENATE(IS44,IN44,II44,ID44,HY44,HT44)</f>
        <v/>
      </c>
      <c r="IY44" s="118" t="str">
        <f>IF(IX44&lt;&gt;"",IF(AND($G44="3",HR44&lt;&gt;""),10,IF(HR44&lt;&gt;"",5,"")),"")</f>
        <v/>
      </c>
      <c r="IZ44" s="118">
        <f>_xlfn.NUMBERVALUE(IF(IX44&lt;&gt;"",CONCATENATE(IV44,IQ44,IL44,IG44,IB44,HW44),""))</f>
        <v>0</v>
      </c>
      <c r="JA44" s="56">
        <f>IFERROR(IY44+IZ44,0)</f>
        <v>0</v>
      </c>
      <c r="JB44" s="90"/>
      <c r="JC44" s="52" t="str">
        <f>IF(AND($G44="1",JB44&lt;&gt;""),JB44,"")</f>
        <v/>
      </c>
      <c r="JD44" s="52" t="str">
        <f>IF(AND(JB44&lt;&gt;"",$G44="1"),_xlfn.RANK.EQ(JB44,$JC$6:$JC$89),"")</f>
        <v/>
      </c>
      <c r="JE44" s="52" t="str">
        <f>IF(IF(JD44&lt;&gt;"",IF(MAX(COUNTIF($JD$6:$JD$89,$JD$6:$JD$89))&gt;1,"x",""),"")&lt;&gt;"",JD44+1,"")</f>
        <v/>
      </c>
      <c r="JF44" s="52" t="str">
        <f>IF(JD44&lt;&gt;"",IF($G44="3",IF(JB44&lt;&gt;"",IF(AND(JD44&lt;=10,JB44&gt;=$JC$92),HLOOKUP(JD44,Points_Table_Modified,IF(KG44&gt;=6,8,KG44+2),FALSE),0),""),IF(JB44&lt;&gt;"",IF(AND(JD44&lt;=10,JB44&gt;=$JC$92),HLOOKUP(JD44,Points_Table,IF(KG44&gt;=6,8,KG44+2),FALSE),0),"")),"")</f>
        <v/>
      </c>
      <c r="JG44" s="53" t="str">
        <f>IF(JE44&lt;&gt;"",AVERAGE(IF(AND($G44="3",JE44&lt;&gt;""),HLOOKUP(JE44,Points_Table_Modified,IF(KG44&gt;=6,8,KG44+2),FALSE),IF(JE44&lt;&gt;"",HLOOKUP(JE44,Points_Table,IF(KG44&gt;=6,8,KG44+2),FALSE),"")),JF44),JF44)</f>
        <v/>
      </c>
      <c r="JH44" s="51" t="str">
        <f>IF(AND($G44="2",JB44&lt;&gt;""),JB44,"")</f>
        <v/>
      </c>
      <c r="JI44" s="52" t="str">
        <f>IF(AND(JB44&lt;&gt;"",$G44="2"),_xlfn.RANK.EQ(JB44,$JH$6:$JH$89),"")</f>
        <v/>
      </c>
      <c r="JJ44" s="52" t="str">
        <f>IF(IF(JI44&lt;&gt;"",IF(MAX(COUNTIF($JI$6:$JI$89,$JI$6:$JI$89))&gt;1,"x",""),"")&lt;&gt;"",JI44+1,"")</f>
        <v/>
      </c>
      <c r="JK44" s="54" t="str">
        <f>IF(JI44&lt;&gt;"",IF($G44="3",IF(JB44&lt;&gt;"",IF(AND(JI44&lt;=10,JB44&gt;=$JH$92),HLOOKUP(JI44,Points_Table_Modified,IF(KG44&gt;=6,8,KG44+2),FALSE),0),""),IF(JB44&lt;&gt;"",IF(AND(JI44&lt;=10,JB44&gt;=$JH$92),HLOOKUP(JI44,Points_Table,IF(KG44&gt;=6,8,KG44+2),FALSE),0),"")),"")</f>
        <v/>
      </c>
      <c r="JL44" s="53" t="str">
        <f>IF(JJ44&lt;&gt;"",AVERAGE(IF(AND($G44="3",JJ44&lt;&gt;""),HLOOKUP(JJ44,Points_Table_Modified,IF(KG44&gt;=6,8,KG44+2),FALSE),IF(JJ44&lt;&gt;"",HLOOKUP(JJ44,Points_Table,IF(KG44&gt;=6,8,KG44+2),FALSE),"")),JK44),JK44)</f>
        <v/>
      </c>
      <c r="JM44" s="51" t="str">
        <f>IF(AND($G44="3",JB44&lt;&gt;""),JB44,"")</f>
        <v/>
      </c>
      <c r="JN44" s="52" t="str">
        <f>IF(AND(JB44&lt;&gt;"",$G44="3"),_xlfn.RANK.EQ(JB44,$JM$6:$JM$89),"")</f>
        <v/>
      </c>
      <c r="JO44" s="52" t="str">
        <f>IF(IF(JN44&lt;&gt;"",IF(MAX(COUNTIF($JN$6:$JN$89,$JN$6:$JN$89))&gt;1,"x",""),"")&lt;&gt;"",JN44+1,"")</f>
        <v/>
      </c>
      <c r="JP44" s="52" t="str">
        <f>IF(JN44&lt;&gt;"",IF($G44="3",IF(JB44&lt;&gt;"",IF(AND(JN44&lt;=20,JB44&gt;=$JM$92),HLOOKUP(JN44,Points_Table_Modified,IF(KG44&gt;=6,8,KG44+2),FALSE),0),""),IF(JB44&lt;&gt;"",IF(AND(JN44&lt;=10,JB44&gt;=$JM$92),HLOOKUP(JN44,Points_Table,IF(KG44&gt;=6,8,KG44+2),FALSE),0),"")),"")</f>
        <v/>
      </c>
      <c r="JQ44" s="53" t="str">
        <f>IF(JO44&lt;&gt;"",AVERAGE(IF(AND($G44="3",JO44&lt;&gt;""),HLOOKUP(JO44,Points_Table_Modified,IF(KG44&gt;=6,8,KG44+2),FALSE),IF(JO44&lt;&gt;"",HLOOKUP(JO44,Points_Table,IF(KG44&gt;=6,8,KG44+2),FALSE),"")),JP44),JP44)</f>
        <v/>
      </c>
      <c r="JR44" s="51" t="str">
        <f>IF(AND($G44="4",JB44&lt;&gt;""),JB44,"")</f>
        <v/>
      </c>
      <c r="JS44" s="52" t="str">
        <f>IF(AND(JB44&lt;&gt;"",G44="4"),_xlfn.RANK.EQ(JB44,$JR$6:$JR$89),"")</f>
        <v/>
      </c>
      <c r="JT44" s="52" t="str">
        <f>IF(IF(JS44&lt;&gt;"",IF(MAX(COUNTIF($JS$6:$JS$89,$JS$6:$JS$89))&gt;1,"x",""),"")&lt;&gt;"",JS44+1,"")</f>
        <v/>
      </c>
      <c r="JU44" s="52" t="str">
        <f>IF(JS44&lt;&gt;"",IF($G44="3",IF(JB44&lt;&gt;"",IF(AND(JS44&lt;=10,JB44&gt;=$JR$92),HLOOKUP(JS44,Points_Table_Modified,IF(KG44&gt;=6,8,KG44+2),FALSE),0),""),IF(JB44&lt;&gt;"",IF(AND(JS44&lt;=10,JB44&gt;=$JR$92),HLOOKUP(JS44,Points_Table,IF(KG44&gt;=6,8,KG44+2),FALSE),0),"")),"")</f>
        <v/>
      </c>
      <c r="JV44" s="53" t="str">
        <f>IF(JT44&lt;&gt;"",AVERAGE(IF(AND($G44="3",JT44&lt;&gt;""),HLOOKUP(JT44,Points_Table_Modified,IF(KG44&gt;=6,8,KG44+2),FALSE),IF(JT44&lt;&gt;"",HLOOKUP(JT44,Points_Table,IF(KG44&gt;=6,8,KG44+2),FALSE),"")),JU44),JU44)</f>
        <v/>
      </c>
      <c r="JW44" s="51" t="str">
        <f>IF(AND($G44="5",JB44&lt;&gt;""),JB44,"")</f>
        <v/>
      </c>
      <c r="JX44" s="52" t="str">
        <f>IF(AND(JB44&lt;&gt;"",$G44="5"),_xlfn.RANK.EQ(JB44,$JW$6:$JW$89),"")</f>
        <v/>
      </c>
      <c r="JY44" s="52" t="str">
        <f>IF(IF(JX44&lt;&gt;"",IF(MAX(COUNTIF($JX$6:$JX$89,$JX$6:$JX$89))&gt;1,"x",""),"")&lt;&gt;"",JX44+1,"")</f>
        <v/>
      </c>
      <c r="JZ44" s="52" t="str">
        <f>IF(JX44&lt;&gt;"",IF($G44="3",IF(JB44&lt;&gt;"",IF(AND(JX44&lt;=10,JB44&gt;=$JW$92),HLOOKUP(JX44,Points_Table_Modified,IF(KG44&gt;=6,8,KG44+2),FALSE),0),""),IF(JB44&lt;&gt;"",IF(AND(JX44&lt;=10,JB44&gt;=$JW$92),HLOOKUP(JX44,Points_Table,IF(KG44&gt;=6,8,KG44+2),FALSE),0),"")),"")</f>
        <v/>
      </c>
      <c r="KA44" s="53" t="str">
        <f>IF(JY44&lt;&gt;"",AVERAGE(IF(AND($G44="3",JY44&lt;&gt;""),HLOOKUP(JY44,Points_Table_Modified,IF(KG44&gt;=6,8,KG44+2),FALSE),IF(JY44&lt;&gt;"",HLOOKUP(JY44,Points_Table,IF(KG44&gt;=6,8,KG44+2),FALSE),"")),JZ44),JZ44)</f>
        <v/>
      </c>
      <c r="KB44" s="51" t="str">
        <f>IF(AND($G44="6",JB44&lt;&gt;""),JB44,"")</f>
        <v/>
      </c>
      <c r="KC44" s="52" t="str">
        <f>IF(AND(JB44&lt;&gt;"",$G44="6"),_xlfn.RANK.EQ(JB44,$KB$6:$KB$89),"")</f>
        <v/>
      </c>
      <c r="KD44" s="52" t="str">
        <f>IF(IF(KC44&lt;&gt;"",IF(MAX(COUNTIF($KC$6:$KC$89,$KC$6:$KC$89))&gt;1,"x",""),"")&lt;&gt;"",KC44+1,"")</f>
        <v/>
      </c>
      <c r="KE44" s="52" t="str">
        <f>IF(KC44&lt;&gt;"",IF($G44="3",IF(JB44&lt;&gt;"",IF(AND(KC44&lt;=10,JB44&gt;=$KB$92),HLOOKUP(KC44,Points_Table_Modified,IF(KG44&gt;=6,8,KG44+2),FALSE),0),""),IF(JB44&lt;&gt;"",IF(AND(KC44&lt;=10,JB44&gt;=$KB$92),HLOOKUP(KC44,Points_Table,IF(KG44&gt;=6,8,KG44+2),FALSE),0),"")),"")</f>
        <v/>
      </c>
      <c r="KF44" s="53" t="str">
        <f>IF(KD44&lt;&gt;"",AVERAGE(IF(AND($G44="3",KD44&lt;&gt;""),HLOOKUP(KD44,Points_Table_Modified,IF(KG44&gt;=6,8,KG44+2),FALSE),IF(KD44&lt;&gt;"",HLOOKUP(KD44,Points_Table,IF(KG44&gt;=6,8,KG44+2),FALSE),"")),KE44),KE44)</f>
        <v/>
      </c>
      <c r="KG44" s="57">
        <f>VLOOKUP($G44,Entries_D_Event,11,FALSE)</f>
        <v>0</v>
      </c>
      <c r="KH44" s="52" t="str">
        <f>CONCATENATE(KC44,JX44,JS44,JN44,JI44,JD44)</f>
        <v/>
      </c>
      <c r="KI44" s="118" t="str">
        <f>IF(KH44&lt;&gt;"",IF(AND($G44="3",JB44&lt;&gt;""),10,IF(JB44&lt;&gt;"",5,"")),"")</f>
        <v/>
      </c>
      <c r="KJ44" s="118">
        <f>_xlfn.NUMBERVALUE(IF(KH44&lt;&gt;"",CONCATENATE(KF44,KA44,JV44,JQ44,JL44,JG44),""))</f>
        <v>0</v>
      </c>
      <c r="KK44" s="56">
        <f>IFERROR(KI44+KJ44,0)</f>
        <v>0</v>
      </c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</row>
    <row r="45" spans="1:358" s="1" customFormat="1" x14ac:dyDescent="0.25">
      <c r="A45" s="35"/>
      <c r="B45" s="45">
        <v>40</v>
      </c>
      <c r="C45" s="46" t="s">
        <v>242</v>
      </c>
      <c r="D45" s="47" t="s">
        <v>107</v>
      </c>
      <c r="E45" s="50"/>
      <c r="F45" s="109">
        <v>934</v>
      </c>
      <c r="G45" s="49" t="s">
        <v>59</v>
      </c>
      <c r="H45" s="50" t="str">
        <f>VLOOKUP($G45,Class_Description,2)</f>
        <v>Open Class</v>
      </c>
      <c r="I45" s="187">
        <f>AS45+CC45+DM45+EW45+GG45+HQ45+JA45+KK45</f>
        <v>25</v>
      </c>
      <c r="J45" s="116"/>
      <c r="K45" s="102" t="str">
        <f>IF(AND(J45&lt;&gt;"",$G45="1"),J45,"")</f>
        <v/>
      </c>
      <c r="L45" s="103" t="str">
        <f>IF(AND(J45&lt;&gt;"",$G45="1"),_xlfn.RANK.EQ(J45,$K$6:$K$89),"")</f>
        <v/>
      </c>
      <c r="M45" s="103" t="str">
        <f>IF(G45="6",IF(IF(L45&lt;&gt;"",IF(MAX(COUNTIF($L$6:$L$89,$L$6:$L$89))&gt;1,"x",""),"")&lt;&gt;"",L45+1,""),IF(K45=0,"",IF(IF(L45&lt;&gt;"",IF(MAX(COUNTIF($L$6:$L$89,$L$6:$L$89))&gt;1,"x",""),"")&lt;&gt;"",L45+1,"")))</f>
        <v/>
      </c>
      <c r="N45" s="103" t="str">
        <f>IF(L45&lt;&gt;"",IF($G45="3",IF(AND(L45&lt;=20,J45&gt;=$K$92),HLOOKUP(L45,Points_Table_Modified,IF(AO45&gt;=6,8,AO45+2),FALSE),0),IF(AND(L45&lt;=10,J45&gt;=$K$92),HLOOKUP(L45,Points_Table,IF(AO45&gt;=6,8,AO45+2),FALSE),0)),"")</f>
        <v/>
      </c>
      <c r="O45" s="103" t="str">
        <f>IF(M45&lt;&gt;"",AVERAGE(IF(AND($G45="3",M45&lt;&gt;""),HLOOKUP(M45,Points_Table_Modified,IF(AO45&gt;=6,8,AO45+2),FALSE),IF(M45&lt;&gt;"",HLOOKUP(M45,Points_Table,IF(AO45&gt;=6,8,AO45+2),FALSE),"")),N45),N45)</f>
        <v/>
      </c>
      <c r="P45" s="102" t="str">
        <f>IF(AND(J45&lt;&gt;"",$G45="2"),J45,"")</f>
        <v/>
      </c>
      <c r="Q45" s="103" t="str">
        <f>IF(AND(J45&lt;&gt;"",$G45="2"),_xlfn.RANK.EQ(J45,$P$6:$P$89),"")</f>
        <v/>
      </c>
      <c r="R45" s="103" t="str">
        <f>IF(G45="6",IF(IF(Q45&lt;&gt;"",IF(MAX(COUNTIF($Q$6:$Q$89,$Q$6:$Q$89))&gt;1,"x",""),"")&lt;&gt;"",Q45+1,""),IF(P45=0,"",IF(IF(Q45&lt;&gt;"",IF(MAX(COUNTIF($Q$6:$Q$89,$Q$6:$Q$89))&gt;1,"x",""),"")&lt;&gt;"",Q45+1,"")))</f>
        <v/>
      </c>
      <c r="S45" s="103" t="str">
        <f>IF(Q45&lt;&gt;"",IF($G45="3",IF(J45&lt;&gt;"",IF(AND(Q45&lt;=10,J45&gt;=$P$92),HLOOKUP(Q45,Points_Table_Modified,IF(AO45&gt;=6,8,AO45+2),FALSE),0),""),IF(J45&lt;&gt;"",IF(AND(Q45&lt;=10,J45&gt;=$P$92),HLOOKUP(Q45,Points_Table,IF(AO45&gt;=6,8,AO45+2),FALSE),0),"")),"")</f>
        <v/>
      </c>
      <c r="T45" s="103" t="str">
        <f>IF(R45&lt;&gt;"",AVERAGE(IF(AND($G45="3",R45&lt;&gt;""),HLOOKUP(R45,Points_Table_Modified,IF(AO45&gt;=6,8,AO45+2),FALSE),IF(R45&lt;&gt;"",HLOOKUP(R45,Points_Table,IF(AO45&gt;=6,8,AO45+2),FALSE),"")),S45),S45)</f>
        <v/>
      </c>
      <c r="U45" s="102" t="str">
        <f>IF(AND(J45&lt;&gt;"",$G45="3"),J45,"")</f>
        <v/>
      </c>
      <c r="V45" s="103" t="str">
        <f>IF(AND(J45&lt;&gt;"",$G45="3"),_xlfn.RANK.EQ(J45,$U$6:$U$89),"")</f>
        <v/>
      </c>
      <c r="W45" s="103" t="str">
        <f>IF(G45="6",IF(IF(V45&lt;&gt;"",IF(MAX(COUNTIF($V$6:$V$89,$V$6:$V$89))&gt;1,"x",""),"")&lt;&gt;"",V45+1,""),IF(U45=0,"",IF(IF(V45&lt;&gt;"",IF(MAX(COUNTIF($V$6:$V$89,$V$6:$V$89))&gt;1,"x",""),"")&lt;&gt;"",V45+1,"")))</f>
        <v/>
      </c>
      <c r="X45" s="103" t="str">
        <f>IF(V45&lt;&gt;"",IF($G45="3",IF(J45&lt;&gt;"",IF(AND(V45&lt;=20,J45&gt;=$U$92),HLOOKUP(V45,Points_Table_Modified,IF(AO45&gt;=6,8,AO45+2),FALSE),0),""),IF(J45&lt;&gt;"",IF(AND(V45&lt;=10,$J45&gt;=$U$92),HLOOKUP(V45,Points_Table,IF(AO45&gt;=6,8,AO45+2),FALSE),0),"")),"")</f>
        <v/>
      </c>
      <c r="Y45" s="103" t="str">
        <f>IF(W45&lt;&gt;"",AVERAGE(IF(AND($G45="3",W45&lt;&gt;""),HLOOKUP(W45,Points_Table_Modified,IF(AO45&gt;=6,8,AO45+2),FALSE),IF(W45&lt;&gt;"",HLOOKUP(W45,Points_Table,IF(AO45&gt;=6,8,AO45+2),FALSE),"")),X45),X45)</f>
        <v/>
      </c>
      <c r="Z45" s="102" t="str">
        <f>IF(AND(J45&lt;&gt;"",$G45="4"),J45,"")</f>
        <v/>
      </c>
      <c r="AA45" s="103" t="str">
        <f>IF(AND($J45&lt;&gt;"",G45="4"),_xlfn.RANK.EQ(J45,$Z$6:$Z$89),"")</f>
        <v/>
      </c>
      <c r="AB45" s="103" t="str">
        <f>IF($G45="6",IF(IF(AA45&lt;&gt;"",IF(MAX(COUNTIF($AA$6:$AA$89,$AA$6:$AA$89))&gt;1,"x",""),"")&lt;&gt;"",AA45+1,""),IF(Z45=0,"",IF(IF(AA45&lt;&gt;"",IF(MAX(COUNTIF($AA$6:$AA$89,$AA$6:$AA$89))&gt;1,"x",""),"")&lt;&gt;"",AA45+1,"")))</f>
        <v/>
      </c>
      <c r="AC45" s="103" t="str">
        <f>IF(AA45&lt;&gt;"",IF($G45="3",IF(J45&lt;&gt;"",IF(AND(AA45&lt;=10,J45&gt;=$Z$92),HLOOKUP(AA45,Points_Table_Modified,IF(AO45&gt;=6,8,AO45+2),FALSE),0),""),IF(J45&lt;&gt;"",IF(AND(AA45&lt;=10,J45&gt;=$Z$92),HLOOKUP(AA45,Points_Table,IF(AO45&gt;=6,8,AO45+2),FALSE),0),"")),"")</f>
        <v/>
      </c>
      <c r="AD45" s="103" t="str">
        <f>IF(AB45&lt;&gt;"",AVERAGE(IF(AND($G45="3",AB45&lt;&gt;""),HLOOKUP(AB45,Points_Table_Modified,IF(AO45&gt;=6,8,AO45+2),FALSE),IF(AB45&lt;&gt;"",HLOOKUP(AB45,Points_Table,IF(AO45&gt;=6,8,AO45+2),FALSE),"")),AC45),AC45)</f>
        <v/>
      </c>
      <c r="AE45" s="102" t="str">
        <f>IF(AND(J45&lt;&gt;"",$G45="5"),J45,"")</f>
        <v/>
      </c>
      <c r="AF45" s="103" t="str">
        <f>IF(AND(J45&lt;&gt;"",$G45="5"),_xlfn.RANK.EQ(J45,$AE$6:$AE$89),"")</f>
        <v/>
      </c>
      <c r="AG45" s="103" t="str">
        <f>IF($G45="6",IF(IF(AF45&lt;&gt;"",IF(MAX(COUNTIF($AF$6:$AF$89,$AF$6:$AF$89))&gt;1,"x",""),"")&lt;&gt;"",AF45+1,""),IF(AE45=0,"",IF(IF(AF45&lt;&gt;"",IF(MAX(COUNTIF($AF$6:$AF$89,$AF$6:$AF$89))&gt;1,"x",""),"")&lt;&gt;"",AF45+1,"")))</f>
        <v/>
      </c>
      <c r="AH45" s="103" t="str">
        <f>IF(AF45&lt;&gt;"",IF($G45="3",IF(J45&lt;&gt;"",IF(AND(AF45&lt;=10,J45&gt;=$AE$92),HLOOKUP(AF45,Points_Table_Modified,IF(AO45&gt;=6,8,AO45+2),FALSE),0),""),IF(J45&lt;&gt;"",IF(AND(AF45&lt;=10,J45&gt;=$AE$92),HLOOKUP(AF45,Points_Table,IF(AO45&gt;=6,8,AO45+2),FALSE),0),"")),"")</f>
        <v/>
      </c>
      <c r="AI45" s="103" t="str">
        <f>IF(AG45&lt;&gt;"",AVERAGE(IF(AND($G45="3",AG45&lt;&gt;""),HLOOKUP(AG45,Points_Table_Modified,IF(AO45&gt;=6,8,AO45+2),FALSE),IF(AG45&lt;&gt;"",HLOOKUP(AG45,Points_Table,IF(AO45&gt;=6,8,AO45+2),FALSE),"")),AH45),AH45)</f>
        <v/>
      </c>
      <c r="AJ45" s="102" t="str">
        <f>IF(AND(J45&lt;&gt;"",$G45="6"),J45,"")</f>
        <v/>
      </c>
      <c r="AK45" s="103" t="str">
        <f>IF(AND(J45&lt;&gt;"",$G45="6"),_xlfn.RANK.EQ(J45,$AJ$6:$AJ$89),"")</f>
        <v/>
      </c>
      <c r="AL45" s="103" t="str">
        <f>IF(G45="6",IF(IF(AK45&lt;&gt;"",IF(MAX(COUNTIF($AK$6:$AK$89,$AK$6:$AK$89))&gt;1,"x",""),"")&lt;&gt;"",AK45+1,""),IF(AJ45=0,"",IF(IF(AK45&lt;&gt;"",IF(MAX(COUNTIF($AK$6:$AK$89,$AK$6:$AK$89))&gt;1,"x",""),"")&lt;&gt;"",AK45+1,"")))</f>
        <v/>
      </c>
      <c r="AM45" s="103" t="str">
        <f>IF(AK45&lt;&gt;"",IF($G45="3",IF(J45&lt;&gt;"",IF(AND(AK45&lt;=10,J45&gt;=$AJ$92),HLOOKUP(AK45,Points_Table_Modified,IF(AO45&gt;=6,8,AO45+2),FALSE),0),""),IF(J45&lt;&gt;"",IF(AND(AK45&lt;=10,J45&gt;=$AJ$92),HLOOKUP(AK45,Points_Table,IF(AO45&gt;=6,8,AO45+2),FALSE),0),"")),"")</f>
        <v/>
      </c>
      <c r="AN45" s="136" t="str">
        <f>IF(AL45&lt;&gt;"",AVERAGE(IF(AND($G45="3",AL45&lt;&gt;""),HLOOKUP(AL45,Points_Table_Modified,IF(AO45&gt;=6,8,AO45+2),FALSE),IF(AL45&lt;&gt;"",HLOOKUP(AL45,Points_Table,IF(AO45&gt;=6,8,AO45+2),FALSE),"")),AM45),AM45)</f>
        <v/>
      </c>
      <c r="AO45" s="55">
        <f>VLOOKUP($G45,Entries_D_Event,4,FALSE)</f>
        <v>9</v>
      </c>
      <c r="AP45" s="52" t="str">
        <f>CONCATENATE(AK45,AF45,AA45,V45,Q45,L45)</f>
        <v/>
      </c>
      <c r="AQ45" s="118" t="str">
        <f>IF(AP45&lt;&gt;"",IF(AND($G45="3",J45&lt;&gt;""),10,IF(J45&lt;&gt;"",5,"")),"")</f>
        <v/>
      </c>
      <c r="AR45" s="118">
        <f>_xlfn.NUMBERVALUE(IF(AP45&lt;&gt;"",CONCATENATE(AN45,AI45,AD45,Y45,T45,O45),""))</f>
        <v>0</v>
      </c>
      <c r="AS45" s="56">
        <f>IFERROR(AQ45+AR45,0)</f>
        <v>0</v>
      </c>
      <c r="AT45" s="90"/>
      <c r="AU45" s="54" t="str">
        <f>IF(AND(AT45&lt;&gt;"",$G45="1"),AT45,"")</f>
        <v/>
      </c>
      <c r="AV45" s="52" t="str">
        <f>IF(AND(AT45&lt;&gt;"",$G45="1"),_xlfn.RANK.EQ(AT45,$AU$6:$AU$89),"")</f>
        <v/>
      </c>
      <c r="AW45" s="52" t="str">
        <f>IF(IF(AV45&lt;&gt;"",IF(MAX(COUNTIF($AV$6:$AV$89,$AV$6:$AV$89))&gt;1,"x",""),"")&lt;&gt;"",AV45+1,"")</f>
        <v/>
      </c>
      <c r="AX45" s="52" t="str">
        <f>IF(AV45&lt;&gt;"",IF($G45="3",IF(AT45&lt;&gt;"",IF(AND(AV45&lt;=10,AT45&gt;=$AU$92),HLOOKUP(AV45,Points_Table_Modified,IF(BY45&gt;=6,8,BY45+2),FALSE),0),""),IF(AT45&lt;&gt;"",IF(AND(AV45&lt;=10,AT45&gt;=$AU$92),HLOOKUP(AV45,Points_Table,IF(BY45&gt;=6,8,BY45+2),FALSE),0),"")),"")</f>
        <v/>
      </c>
      <c r="AY45" s="53" t="str">
        <f>IF(AW45&lt;&gt;"",AVERAGE(IF(AND($G45="3",AW45&lt;&gt;""),HLOOKUP(AW45,Points_Table_Modified,IF(BY45&gt;=6,8,BY45+2),FALSE),IF(AW45&lt;&gt;"",HLOOKUP(AW45,Points_Table,IF(BY45&gt;=6,8,BY45+2),FALSE),"")),AX45),AX45)</f>
        <v/>
      </c>
      <c r="AZ45" s="51" t="str">
        <f>IF(AND($G45="2",AT45&lt;&gt;""),AT45,"")</f>
        <v/>
      </c>
      <c r="BA45" s="52" t="str">
        <f>IF(AND(AT45&lt;&gt;"",$G45="2"),_xlfn.RANK.EQ(AT45,$AZ$6:$AZ$89),"")</f>
        <v/>
      </c>
      <c r="BB45" s="52" t="str">
        <f>IF(IF(BA45&lt;&gt;"",IF(MAX(COUNTIF($BA$6:$BA$89,$BA$6:$BA$89))&gt;1,"x",""),"")&lt;&gt;"",BA45+1,"")</f>
        <v/>
      </c>
      <c r="BC45" s="54" t="str">
        <f>IF(BA45&lt;&gt;"",IF($G45="3",IF(AT45&lt;&gt;"",IF(AND(BA45&lt;=10,AT45&gt;=$AZ$92),HLOOKUP(BA45,Points_Table_Modified,IF(BY45&gt;=6,8,BY45+2),FALSE),0),""),IF(AT45&lt;&gt;"",IF(AND(BA45&lt;=10,AT45&gt;=$AZ$92),HLOOKUP(BA45,Points_Table,IF(BY45&gt;=6,8,BY45+2),FALSE),0),"")),"")</f>
        <v/>
      </c>
      <c r="BD45" s="53" t="str">
        <f>IF(BB45&lt;&gt;"",AVERAGE(IF(AND($G45="3",BB45&lt;&gt;""),HLOOKUP(BB45,Points_Table_Modified,IF(BY45&gt;=6,8,BY45+2),FALSE),IF(BB45&lt;&gt;"",HLOOKUP(BB45,Points_Table,IF(BY45&gt;=6,8,BY45+2),FALSE),"")),BC45),BC45)</f>
        <v/>
      </c>
      <c r="BE45" s="51" t="str">
        <f>IF(AND($G45="3",AT45&lt;&gt;""),AT45,"")</f>
        <v/>
      </c>
      <c r="BF45" s="52" t="str">
        <f>IF(AND(AT45&lt;&gt;"",$G45="3"),_xlfn.RANK.EQ(AT45,$BE$6:$BE$89),"")</f>
        <v/>
      </c>
      <c r="BG45" s="52" t="str">
        <f>IF(IF(BF45&lt;&gt;"",IF(MAX(COUNTIF($BF$6:$BF$89,$BF$6:$BF$89))&gt;1,"x",""),"")&lt;&gt;"",BF45+1,"")</f>
        <v/>
      </c>
      <c r="BH45" s="52" t="str">
        <f>IF(BF45&lt;&gt;"",IF($G45="3",IF(AT45&lt;&gt;"",IF(AND(BF45&lt;=20,AT45&gt;=$BE$92),HLOOKUP(BF45,Points_Table_Modified,IF(BY45&gt;=6,8,BY45+2),FALSE),0),""),IF(AT45&lt;&gt;"",IF(AND(BF45&lt;=10,AT45&gt;=$BE$92),HLOOKUP(BF45,Points_Table,IF(BY45&gt;=6,8,BY45+2),FALSE),0),"")),"")</f>
        <v/>
      </c>
      <c r="BI45" s="53" t="str">
        <f>IF(BG45&lt;&gt;"",AVERAGE(IF(AND($G45="3",BG45&lt;&gt;""),HLOOKUP(BG45,Points_Table_Modified,IF(BY45&gt;=6,8,BY45+2),FALSE),IF(BG45&lt;&gt;"",HLOOKUP(BG45,Points_Table,IF(BY45&gt;=6,8,BY45+2),FALSE),"")),BH45),BH45)</f>
        <v/>
      </c>
      <c r="BJ45" s="51" t="str">
        <f>IF(AND($G45="4",AT45&lt;&gt;""),AT45,"")</f>
        <v/>
      </c>
      <c r="BK45" s="52" t="str">
        <f>IF(AND(AT45&lt;&gt;"",G45="4"),_xlfn.RANK.EQ(AT45,$BJ$6:$BJ$89),"")</f>
        <v/>
      </c>
      <c r="BL45" s="52" t="str">
        <f>IF(IF(BK45&lt;&gt;"",IF(MAX(COUNTIF($BK$6:$BK$89,$BK$6:$BK$89))&gt;1,"x",""),"")&lt;&gt;"",BK45+1,"")</f>
        <v/>
      </c>
      <c r="BM45" s="52" t="str">
        <f>IF(BK45&lt;&gt;"",IF($G45="3",IF(AT45&lt;&gt;"",IF(AND(BK45&lt;=10,AT45&gt;=$BJ$92),HLOOKUP(BK45,Points_Table_Modified,IF(BY45&gt;=6,8,BY45+2),FALSE),0),""),IF(AT45&lt;&gt;"",IF(AND(BK45&lt;=10,AT45&gt;=$BJ$92),HLOOKUP(BK45,Points_Table,IF(BY45&gt;=6,8,BY45+2),FALSE),0),"")),"")</f>
        <v/>
      </c>
      <c r="BN45" s="53" t="str">
        <f>IF(BL45&lt;&gt;"",AVERAGE(IF(AND($G45="3",BL45&lt;&gt;""),HLOOKUP(BL45,Points_Table_Modified,IF(BY45&gt;=6,8,BY45+2),FALSE),IF(BL45&lt;&gt;"",HLOOKUP(BL45,Points_Table,IF(BY45&gt;=6,8,BY45+2),FALSE),"")),BM45),BM45)</f>
        <v/>
      </c>
      <c r="BO45" s="51" t="str">
        <f>IF(AND($G45="5",AT45&lt;&gt;""),AT45,"")</f>
        <v/>
      </c>
      <c r="BP45" s="52" t="str">
        <f>IF(AND(AT45&lt;&gt;"",$G45="5"),_xlfn.RANK.EQ(AT45,$BO$6:$BO$89),"")</f>
        <v/>
      </c>
      <c r="BQ45" s="52" t="str">
        <f>IF(IF(BP45&lt;&gt;"",IF(MAX(COUNTIF($BP$6:$BP$89,$BP$6:$BP$89))&gt;1,"x",""),"")&lt;&gt;"",BP45+1,"")</f>
        <v/>
      </c>
      <c r="BR45" s="52" t="str">
        <f>IF(BP45&lt;&gt;"",IF($G45="3",IF(AT45&lt;&gt;"",IF(AND(BP45&lt;=10,AT45&gt;=$BO$92),HLOOKUP(BP45,Points_Table_Modified,IF(BY45&gt;=6,8,BY45+2),FALSE),0),""),IF(AT45&lt;&gt;"",IF(AND(BP45&lt;=10,AT45&gt;=$BO$92),HLOOKUP(BP45,Points_Table,IF(BY45&gt;=6,8,BY45+2),FALSE),0),"")),"")</f>
        <v/>
      </c>
      <c r="BS45" s="53" t="str">
        <f>IF(BQ45&lt;&gt;"",AVERAGE(IF(AND($G45="3",BQ45&lt;&gt;""),HLOOKUP(BQ45,Points_Table_Modified,IF(BY45&gt;=6,8,BY45+2),FALSE),IF(BQ45&lt;&gt;"",HLOOKUP(BQ45,Points_Table,IF(BY45&gt;=6,8,BY45+2),FALSE),"")),BR45),BR45)</f>
        <v/>
      </c>
      <c r="BT45" s="51" t="str">
        <f>IF(AND($G45="6",AT45&lt;&gt;""),AT45,"")</f>
        <v/>
      </c>
      <c r="BU45" s="52" t="str">
        <f>IF(AND(AT45&lt;&gt;"",$G45="6"),_xlfn.RANK.EQ(AT45,$BT$6:$BT$89),"")</f>
        <v/>
      </c>
      <c r="BV45" s="52" t="str">
        <f>IF(IF(BU45&lt;&gt;"",IF(MAX(COUNTIF($BU$6:$BU$89,$BU$6:$BU$89))&gt;1,"x",""),"")&lt;&gt;"",BU45+1,"")</f>
        <v/>
      </c>
      <c r="BW45" s="52" t="str">
        <f>IF(BU45&lt;&gt;"",IF($G45="3",IF(AT45&lt;&gt;"",IF(AND(BU45&lt;=10,AT45&gt;=$BT$92),HLOOKUP(BU45,Points_Table_Modified,IF(BY45&gt;=6,8,BY45+2),FALSE),0),""),IF(AT45&lt;&gt;"",IF(AND(BU45&lt;=10,AT45&gt;=$BT$92),HLOOKUP(BU45,Points_Table,IF(BY45&gt;=6,8,BY45+2),FALSE),0),"")),"")</f>
        <v/>
      </c>
      <c r="BX45" s="53" t="str">
        <f>IF(BV45&lt;&gt;"",AVERAGE(IF(AND($G45="3",BV45&lt;&gt;""),HLOOKUP(BV45,Points_Table_Modified,IF(BY45&gt;=6,8,BY45+2),FALSE),IF(BV45&lt;&gt;"",HLOOKUP(BV45,Points_Table,IF(BY45&gt;=6,8,BY45+2),FALSE),"")),BW45),BW45)</f>
        <v/>
      </c>
      <c r="BY45" s="55">
        <f>VLOOKUP($G45,Entries_D_Event,5,FALSE)</f>
        <v>7</v>
      </c>
      <c r="BZ45" s="52" t="str">
        <f>CONCATENATE(BU45,BP45,BK45,BF45,BA45,AV45)</f>
        <v/>
      </c>
      <c r="CA45" s="118" t="str">
        <f>IF(BZ45&lt;&gt;"",IF(AND($G45="3",AT45&lt;&gt;""),10,IF(AT45&lt;&gt;"",5,"")),"")</f>
        <v/>
      </c>
      <c r="CB45" s="118">
        <f>_xlfn.NUMBERVALUE(IF(BZ45&lt;&gt;"",CONCATENATE(BX45,BS45,BN45,BI45,BD45,AY45),""))</f>
        <v>0</v>
      </c>
      <c r="CC45" s="56">
        <f>IFERROR(CA45+CB45,0)</f>
        <v>0</v>
      </c>
      <c r="CD45" s="90">
        <v>240</v>
      </c>
      <c r="CE45" s="54" t="str">
        <f>IF(AND($G45="1",CD45&lt;&gt;""),CD45,"")</f>
        <v/>
      </c>
      <c r="CF45" s="52" t="str">
        <f>IF(AND(CD45&lt;&gt;"",$G45="1"),_xlfn.RANK.EQ(CD45,$CE$6:$CE$89),"")</f>
        <v/>
      </c>
      <c r="CG45" s="52" t="str">
        <f>IF(IF(CF45&lt;&gt;"",IF(MAX(COUNTIF($CF$6:$CF$89,$CF$6:$CF$89))&gt;1,"x",""),"")&lt;&gt;"",CF45+1,"")</f>
        <v/>
      </c>
      <c r="CH45" s="52" t="str">
        <f>IF(CF45&lt;&gt;"",IF($G45="3",IF(CD45&lt;&gt;"",IF(AND(CF45&lt;=10,CD45&gt;=$CE$92),HLOOKUP(CF45,Points_Table_Modified,IF(DI45&gt;=6,8,DI45+2),FALSE),0),""),IF(CD45&lt;&gt;"",IF(AND(CF45&lt;=10,CD45&gt;=$CE$92),HLOOKUP(CF45,Points_Table,IF(DI45&gt;=6,8,DI45+2),FALSE),0),"")),"")</f>
        <v/>
      </c>
      <c r="CI45" s="53" t="str">
        <f>IF(CG45&lt;&gt;"",AVERAGE(IF(AND($G45="3",CG45&lt;&gt;""),HLOOKUP(CG45,Points_Table_Modified,IF(DI45&gt;=6,8,DI45+2),FALSE),IF(CG45&lt;&gt;"",HLOOKUP(CG45,Points_Table,IF(DI45&gt;=6,8,DI45+2),FALSE),"")),CH45),CH45)</f>
        <v/>
      </c>
      <c r="CJ45" s="51" t="str">
        <f>IF(AND($G45="2",CD45&lt;&gt;""),CD45,"")</f>
        <v/>
      </c>
      <c r="CK45" s="52" t="str">
        <f>IF(AND(CD45&lt;&gt;"",$G45="2"),_xlfn.RANK.EQ(CD45,$CJ$6:$CJ$89),"")</f>
        <v/>
      </c>
      <c r="CL45" s="52" t="str">
        <f>IF(IF(CK45&lt;&gt;"",IF(MAX(COUNTIF($CK$6:$CK$89,$CK$6:$CK$89))&gt;1,"x",""),"")&lt;&gt;"",CK45+1,"")</f>
        <v/>
      </c>
      <c r="CM45" s="54" t="str">
        <f>IF(CK45&lt;&gt;"",IF($G45="3",IF(CD45&lt;&gt;"",IF(AND(CK45&lt;=10,CD45&gt;=$CJ$92),HLOOKUP(CK45,Points_Table_Modified,IF(DI45&gt;=6,8,DI45+2),FALSE),0),""),IF(CD45&lt;&gt;"",IF(AND(CK45&lt;=10,CD45&gt;=$CJ$92),HLOOKUP(CK45,Points_Table,IF(DI45&gt;=6,8,DI45+2),FALSE),0),"")),"")</f>
        <v/>
      </c>
      <c r="CN45" s="53" t="str">
        <f>IF(CL45&lt;&gt;"",AVERAGE(IF(AND($G45="3",CL45&lt;&gt;""),HLOOKUP(CL45,Points_Table_Modified,IF(DI45&gt;=6,8,DI45+2),FALSE),IF(CL45&lt;&gt;"",HLOOKUP(CL45,Points_Table,IF(DI45&gt;=6,8,DI45+2),FALSE),"")),CM45),CM45)</f>
        <v/>
      </c>
      <c r="CO45" s="51" t="str">
        <f>IF(AND($G45="3",CD45&lt;&gt;""),CD45,"")</f>
        <v/>
      </c>
      <c r="CP45" s="52" t="str">
        <f>IF(AND(CD45&lt;&gt;"",$G45="3"),_xlfn.RANK.EQ(CD45,$CO$6:$CO$89),"")</f>
        <v/>
      </c>
      <c r="CQ45" s="52" t="str">
        <f>IF(IF(CP45&lt;&gt;"",IF(MAX(COUNTIF($CP45:$CP$89,$CP$6:$CP$89))&gt;1,"x",""),"")&lt;&gt;"",CP45+1,"")</f>
        <v/>
      </c>
      <c r="CR45" s="52" t="str">
        <f>IF(CP45&lt;&gt;"",IF($G45="3",IF(CD45&lt;&gt;"",IF(AND(CP45&lt;=20,CD45&gt;=$CO$92),HLOOKUP(CP45,Points_Table_Modified,IF(DI45&gt;=6,8,DI45+2),FALSE),0),""),IF(CD45&lt;&gt;"",IF(AND(CP45&lt;=10,CD45&gt;=$CO$92),HLOOKUP(CP45,Points_Table,IF(DI45&gt;=6,8,DI45+2),FALSE),0),"")),"")</f>
        <v/>
      </c>
      <c r="CS45" s="53" t="str">
        <f>IF(CQ45&lt;&gt;"",AVERAGE(IF(AND($G45="3",CQ45&lt;&gt;""),HLOOKUP(CQ45,Points_Table_Modified,IF(DI45&gt;=6,8,DI45+2),FALSE),IF(CQ45&lt;&gt;"",HLOOKUP(CQ45,Points_Table,IF(DI45&gt;=6,8,DI45+2),FALSE),"")),CR45),CR45)</f>
        <v/>
      </c>
      <c r="CT45" s="51" t="str">
        <f>IF(AND($G45="4",CD45&lt;&gt;""),CD45,"")</f>
        <v/>
      </c>
      <c r="CU45" s="52" t="str">
        <f>IF(AND(CD45&lt;&gt;"",G45="4"),_xlfn.RANK.EQ(CD45,$CT$6:$CT$89),"")</f>
        <v/>
      </c>
      <c r="CV45" s="52" t="str">
        <f>IF(IF(CU45&lt;&gt;"",IF(MAX(COUNTIF($CU$6:$CU$89,$CU$6:$CU$89))&gt;1,"x",""),"")&lt;&gt;"",CU45+1,"")</f>
        <v/>
      </c>
      <c r="CW45" s="52" t="str">
        <f>IF(CU45&lt;&gt;"",IF($G45="3",IF(CD45&lt;&gt;"",IF(AND(CU45&lt;=10,CD45&gt;=$CT$92),HLOOKUP(CU45,Points_Table_Modified,IF(DI45&gt;=6,8,DI45+2),FALSE),0),""),IF(CD45&lt;&gt;"",IF(AND(CU45&lt;=10,CD45&gt;=$CT$92),HLOOKUP(CU45,Points_Table,IF(DI45&gt;=6,8,DI45+2),FALSE),0),"")),"")</f>
        <v/>
      </c>
      <c r="CX45" s="53" t="str">
        <f>IF(CV45&lt;&gt;"",AVERAGE(IF(AND($G45="3",CV45&lt;&gt;""),HLOOKUP(CV45,Points_Table_Modified,IF(DI45&gt;=6,8,DI45+2),FALSE),IF(CV45&lt;&gt;"",HLOOKUP(CV45,Points_Table,IF(DI45&gt;=6,8,DI45+2),FALSE),"")),CW45),CW45)</f>
        <v/>
      </c>
      <c r="CY45" s="51" t="str">
        <f>IF(AND($G45="5",CD45&lt;&gt;""),CD45,"")</f>
        <v/>
      </c>
      <c r="CZ45" s="52" t="str">
        <f>IF(AND(CD45&lt;&gt;"",$G45="5"),_xlfn.RANK.EQ(CD45,$CY$6:$CY$89),"")</f>
        <v/>
      </c>
      <c r="DA45" s="52" t="str">
        <f>IF(IF(CZ45&lt;&gt;"",IF(MAX(COUNTIF($CZ$6:$CZ$89,$CZ$6:$CZ$89))&gt;1,"x",""),"")&lt;&gt;"",CZ45+1,"")</f>
        <v/>
      </c>
      <c r="DB45" s="52" t="str">
        <f>IF(CZ45&lt;&gt;"",IF($G45="3",IF(CD45&lt;&gt;"",IF(AND(CZ45&lt;=10,CD45&gt;=$CY$92),HLOOKUP(CZ45,Points_Table_Modified,IF(DI45&gt;=6,8,DI45+2),FALSE),0),""),IF(CD45&lt;&gt;"",IF(AND(CZ45&lt;=10,CD45&gt;=$CY$92),HLOOKUP(CZ45,Points_Table,IF(DI45&gt;=6,8,DI45+2),FALSE),0),"")),"")</f>
        <v/>
      </c>
      <c r="DC45" s="53" t="str">
        <f>IF(DA45&lt;&gt;"",AVERAGE(IF(AND($G45="3",DA45&lt;&gt;""),HLOOKUP(DA45,Points_Table_Modified,IF(DI45&gt;=6,8,DI45+2),FALSE),IF(DA45&lt;&gt;"",HLOOKUP(DA45,Points_Table,IF(DI45&gt;=6,8,DI45+2),FALSE),"")),DB45),DB45)</f>
        <v/>
      </c>
      <c r="DD45" s="51">
        <f>IF(AND($G45="6",CD45&lt;&gt;""),CD45,"")</f>
        <v>240</v>
      </c>
      <c r="DE45" s="52">
        <f>IF(AND(CD45&lt;&gt;"",$G45="6"),_xlfn.RANK.EQ(CD45,$DD$6:$DD$89),"")</f>
        <v>3</v>
      </c>
      <c r="DF45" s="52" t="str">
        <f>IF(IF(DE45&lt;&gt;"",IF(MAX(COUNTIF($DE$6:$DE$89,$DE$6:$DE$89))&gt;1,"x",""),"")&lt;&gt;"",DE45+1,"")</f>
        <v/>
      </c>
      <c r="DG45" s="52">
        <f>IF(DE45&lt;&gt;"",IF($G45="3",IF(CD45&lt;&gt;"",IF(AND(DE45&lt;=10,CD45&gt;=$DD$92),HLOOKUP(DE45,Points_Table_Modified,IF(DI45&gt;=6,8,DI45+2),FALSE),0),""),IF(CD45&lt;&gt;"",IF(AND(DE45&lt;=10,CD45&gt;=$DD$92),HLOOKUP(DE45,Points_Table,IF(DI45&gt;=6,8,DI45+2),FALSE),0),"")),"")</f>
        <v>20</v>
      </c>
      <c r="DH45" s="53">
        <f>IF(DF45&lt;&gt;"",AVERAGE(IF(AND($G45="3",DF45&lt;&gt;""),HLOOKUP(DF45,Points_Table_Modified,IF(DI45&gt;=6,8,DI45+2),FALSE),IF(DF45&lt;&gt;"",HLOOKUP(DF45,Points_Table,IF(DI45&gt;=6,8,DI45+2),FALSE),"")),DG45),DG45)</f>
        <v>20</v>
      </c>
      <c r="DI45" s="55">
        <f>VLOOKUP($G45,Entries_D_Event,6,FALSE)</f>
        <v>10</v>
      </c>
      <c r="DJ45" s="52" t="str">
        <f>CONCATENATE(DE45,CZ45,CU45,CP45,CK45,CF45)</f>
        <v>3</v>
      </c>
      <c r="DK45" s="52">
        <f>IF(DJ45&lt;&gt;"",IF(AND($G45="3",CD45&lt;&gt;""),10,IF(CD45&lt;&gt;"",5,"")),"")</f>
        <v>5</v>
      </c>
      <c r="DL45" s="156">
        <f>_xlfn.NUMBERVALUE(IF(DJ45&lt;&gt;"",CONCATENATE(DH45,DC45,CX45,CS45,CN45,CI45),""))</f>
        <v>20</v>
      </c>
      <c r="DM45" s="56">
        <f>IFERROR(DK45+DL45,0)</f>
        <v>25</v>
      </c>
      <c r="DN45" s="90"/>
      <c r="DO45" s="52" t="str">
        <f>IF(AND($G45="1",DN45&lt;&gt;""),DN45,"")</f>
        <v/>
      </c>
      <c r="DP45" s="52" t="str">
        <f>IF(AND(DN45&lt;&gt;"",$G45="1"),_xlfn.RANK.EQ(DN45,$DO$6:$DO$89),"")</f>
        <v/>
      </c>
      <c r="DQ45" s="52" t="str">
        <f>IF(IF(DP45&lt;&gt;"",IF(MAX(COUNTIF($DP$6:$DP$89,$DP$6:$DP$89))&gt;1,"x",""),"")&lt;&gt;"",DP45+1,"")</f>
        <v/>
      </c>
      <c r="DR45" s="52" t="str">
        <f>IF(DP45&lt;&gt;"",IF($G45="3",IF(DN45&lt;&gt;"",IF(AND(DP45&lt;=10,DN45&gt;=$DO$92),HLOOKUP(DP45,Points_Table_Modified,IF(ES45&gt;=6,8,ES45+2),FALSE),0),""),IF(DN45&lt;&gt;"",IF(AND(DP45&lt;=10,DN45&gt;=$DO$92),HLOOKUP(DP45,Points_Table,IF(ES45&gt;=6,8,ES45+2),FALSE),0),"")),"")</f>
        <v/>
      </c>
      <c r="DS45" s="53" t="str">
        <f>IF(DQ45&lt;&gt;"",AVERAGE(IF(AND($G45="3",DQ45&lt;&gt;""),HLOOKUP(DQ45,Points_Table_Modified,IF(ES45&gt;=6,8,ES45+2),FALSE),IF(DQ45&lt;&gt;"",HLOOKUP(DQ45,Points_Table,IF(ES45&gt;=6,8,ES45+2),FALSE),"")),DR45),DR45)</f>
        <v/>
      </c>
      <c r="DT45" s="51" t="str">
        <f>IF(AND($G45="2",DN45&lt;&gt;""),DN45,"")</f>
        <v/>
      </c>
      <c r="DU45" s="52" t="str">
        <f>IF(AND(DN45&lt;&gt;"",$G45="2"),_xlfn.RANK.EQ(DN45,$DT$6:$DT$89),"")</f>
        <v/>
      </c>
      <c r="DV45" s="52" t="str">
        <f>IF(IF(DU45&lt;&gt;"",IF(MAX(COUNTIF($DU$6:$DU$89,$DU$6:$DU$89))&gt;1,"x",""),"")&lt;&gt;"",DU45+1,"")</f>
        <v/>
      </c>
      <c r="DW45" s="54" t="str">
        <f>IF(DU45&lt;&gt;"",IF($G45="3",IF(DN45&lt;&gt;"",IF(AND(DU45&lt;=10,DN45&gt;=$DT$92),HLOOKUP(DU45,Points_Table_Modified,IF(ES45&gt;=6,8,ES45+2),FALSE),0),""),IF(DN45&lt;&gt;"",IF(AND(DU45&lt;=10,DN45&gt;=$DT$92),HLOOKUP(DU45,Points_Table,IF(ES45&gt;=6,8,ES45+2),FALSE),0),"")),"")</f>
        <v/>
      </c>
      <c r="DX45" s="53" t="str">
        <f>IF(DV45&lt;&gt;"",AVERAGE(IF(AND($G45="3",DV45&lt;&gt;""),HLOOKUP(DV45,Points_Table_Modified,IF(ES45&gt;=6,8,ES45+2),FALSE),IF(DV45&lt;&gt;"",HLOOKUP(DV45,Points_Table,IF(ES45&gt;=6,8,ES45+2),FALSE),"")),DW45),DW45)</f>
        <v/>
      </c>
      <c r="DY45" s="51" t="str">
        <f>IF(AND($G45="3",DN45&lt;&gt;""),DN45,"")</f>
        <v/>
      </c>
      <c r="DZ45" s="52" t="str">
        <f>IF(AND(DN45&lt;&gt;"",$G45="3"),_xlfn.RANK.EQ(DN45,$DY$6:$DY$89),"")</f>
        <v/>
      </c>
      <c r="EA45" s="52" t="str">
        <f>IF(IF(DZ45&lt;&gt;"",IF(MAX(COUNTIF($DZ$6:$DZ$89,$DZ$6:$DZ$89))&gt;1,"x",""),"")&lt;&gt;"",DZ45+1,"")</f>
        <v/>
      </c>
      <c r="EB45" s="52" t="str">
        <f>IF(DZ45&lt;&gt;"",IF($G45="3",IF(DN45&lt;&gt;"",IF(AND(DZ45&lt;=20,DN45&gt;=$DY$92),HLOOKUP(DZ45,Points_Table_Modified,IF(ES45&gt;=6,8,ES45+2),FALSE),0),""),IF(DN45&lt;&gt;"",IF(AND(DZ45&lt;=10,DN45&gt;=$DY$92),HLOOKUP(DZ45,Points_Table,IF(ES45&gt;=6,8,ES45+2),FALSE),0),"")),"")</f>
        <v/>
      </c>
      <c r="EC45" s="53" t="str">
        <f>IF(EA45&lt;&gt;"",AVERAGE(IF(AND($G45="3",EA45&lt;&gt;""),HLOOKUP(EA45,Points_Table_Modified,IF(ES45&gt;=6,8,ES45+2),FALSE),IF(EA45&lt;&gt;"",HLOOKUP(EA45,Points_Table,IF(ES45&gt;=6,8,ES45+2),FALSE),"")),EB45),EB45)</f>
        <v/>
      </c>
      <c r="ED45" s="51" t="str">
        <f>IF(AND($G45="4",DN45&lt;&gt;""),DN45,"")</f>
        <v/>
      </c>
      <c r="EE45" s="52" t="str">
        <f>IF(AND(DN45&lt;&gt;"",G45="4"),_xlfn.RANK.EQ(DN45,$ED$6:$ED$89),"")</f>
        <v/>
      </c>
      <c r="EF45" s="52" t="str">
        <f>IF(IF(EE45&lt;&gt;"",IF(MAX(COUNTIF($EE$6:$EE$89,$EE$6:$EE$89))&gt;1,"x",""),"")&lt;&gt;"",EE45+1,"")</f>
        <v/>
      </c>
      <c r="EG45" s="52" t="str">
        <f>IF(EE45&lt;&gt;"",IF($G45="3",IF(DN45&lt;&gt;"",IF(AND(EE45&lt;=10,DN45&gt;=$ED$92),HLOOKUP(EE45,Points_Table_Modified,IF(ES45&gt;=6,8,ES45+2),FALSE),0),""),IF(DN45&lt;&gt;"",IF(AND(EE45&lt;=10,DN45&gt;=$ED$92),HLOOKUP(EE45,Points_Table,IF(ES45&gt;=6,8,ES45+2),FALSE),0),"")),"")</f>
        <v/>
      </c>
      <c r="EH45" s="53" t="str">
        <f>IF(EF45&lt;&gt;"",AVERAGE(IF(AND($G45="3",EF45&lt;&gt;""),HLOOKUP(EF45,Points_Table_Modified,IF(ES45&gt;=6,8,ES45+2),FALSE),IF(EF45&lt;&gt;"",HLOOKUP(EF45,Points_Table,IF(ES45&gt;=6,8,ES45+2),FALSE),"")),EG45),EG45)</f>
        <v/>
      </c>
      <c r="EI45" s="51" t="str">
        <f>IF(AND($G45="5",DN45&lt;&gt;""),DN45,"")</f>
        <v/>
      </c>
      <c r="EJ45" s="52" t="str">
        <f>IF(AND(DN45&lt;&gt;"",$G45="5"),_xlfn.RANK.EQ(DN45,$EI$6:$EI$89),"")</f>
        <v/>
      </c>
      <c r="EK45" s="52" t="str">
        <f>IF(IF(EJ45&lt;&gt;"",IF(MAX(COUNTIF($EJ$6:$EJ$89,$EJ$6:$EJ$89))&gt;1,"x",""),"")&lt;&gt;"",EJ45+1,"")</f>
        <v/>
      </c>
      <c r="EL45" s="52" t="str">
        <f>IF(EJ45&lt;&gt;"",IF($G45="3",IF(DN45&lt;&gt;"",IF(AND(EJ45&lt;=10,DN45&gt;=$EI$92),HLOOKUP(EJ45,Points_Table_Modified,IF(ES45&gt;=6,8,ES45+2),FALSE),0),""),IF(DN45&lt;&gt;"",IF(AND(EJ45&lt;=10,DN45&gt;=$EI$92),HLOOKUP(EJ45,Points_Table,IF(ES45&gt;=6,8,ES45+2),FALSE),0),"")),"")</f>
        <v/>
      </c>
      <c r="EM45" s="53" t="str">
        <f>IF(EK45&lt;&gt;"",AVERAGE(IF(AND($G45="3",EK45&lt;&gt;""),HLOOKUP(EK45,Points_Table_Modified,IF(ES45&gt;=6,8,ES45+2),FALSE),IF(EK45&lt;&gt;"",HLOOKUP(EK45,Points_Table,IF(ES45&gt;=6,8,ES45+2),FALSE),"")),EL45),EL45)</f>
        <v/>
      </c>
      <c r="EN45" s="51" t="str">
        <f>IF(AND($G45="6",DN45&lt;&gt;""),DN45,"")</f>
        <v/>
      </c>
      <c r="EO45" s="52" t="str">
        <f>IF(AND(DN45&lt;&gt;"",$G45="6"),_xlfn.RANK.EQ(DN45,$EN$6:$EN$89),"")</f>
        <v/>
      </c>
      <c r="EP45" s="52" t="str">
        <f>IF(IF(EO45&lt;&gt;"",IF(MAX(COUNTIF($EO$6:$EO$89,$EO$6:$EO$89))&gt;1,"x",""),"")&lt;&gt;"",EO45+1,"")</f>
        <v/>
      </c>
      <c r="EQ45" s="52" t="str">
        <f>IF(EO45&lt;&gt;"",IF($G45="3",IF(DN45&lt;&gt;"",IF(AND(EO45&lt;=10,DN45&gt;=$EN$92),HLOOKUP(EO45,Points_Table_Modified,IF(ES45&gt;=6,8,ES45+2),FALSE),0),""),IF(DN45&lt;&gt;"",IF(AND(EO45&lt;=10,DN45&gt;=$EN$92),HLOOKUP(EO45,Points_Table,IF(ES45&gt;=6,8,ES45+2),FALSE),0),"")),"")</f>
        <v/>
      </c>
      <c r="ER45" s="53" t="str">
        <f>IF(EP45&lt;&gt;"",AVERAGE(IF(AND($G45="3",EP45&lt;&gt;""),HLOOKUP(EP45,Points_Table_Modified,IF(ES45&gt;=6,8,ES45+2),FALSE),IF(EP45&lt;&gt;"",HLOOKUP(EP45,Points_Table,IF(ES45&gt;=6,8,ES45+2),FALSE),"")),EQ45),EQ45)</f>
        <v/>
      </c>
      <c r="ES45" s="57">
        <f>VLOOKUP($G45,Entries_D_Event,7,FALSE)</f>
        <v>7</v>
      </c>
      <c r="ET45" s="52" t="str">
        <f>CONCATENATE(EO45,EJ45,EE45,DZ45,DU45,DP45)</f>
        <v/>
      </c>
      <c r="EU45" s="118" t="str">
        <f>IF(ET45&lt;&gt;"",IF(AND($G45="3",DN45&lt;&gt;""),10,IF(DN45&lt;&gt;"",5,"")),"")</f>
        <v/>
      </c>
      <c r="EV45" s="118">
        <f>_xlfn.NUMBERVALUE(IF(ET45&lt;&gt;"",CONCATENATE(ER45,EM45,EH45,EC45,DX45,DS45),""))</f>
        <v>0</v>
      </c>
      <c r="EW45" s="56">
        <f>IFERROR(EU45+EV45,0)</f>
        <v>0</v>
      </c>
      <c r="EX45" s="90"/>
      <c r="EY45" s="52" t="str">
        <f>IF(AND($G45="1",EX45&lt;&gt;""),EX45,"")</f>
        <v/>
      </c>
      <c r="EZ45" s="52" t="str">
        <f>IF(AND(EX45&lt;&gt;"",$G45="1"),_xlfn.RANK.EQ(EX45,$EY$6:$EY$89),"")</f>
        <v/>
      </c>
      <c r="FA45" s="52" t="str">
        <f>IF(IF(EZ45&lt;&gt;"",IF(MAX(COUNTIF($EZ$6:$EZ$89,$EZ$6:$EZ$89))&gt;1,"x",""),"")&lt;&gt;"",EZ45+1,"")</f>
        <v/>
      </c>
      <c r="FB45" s="52" t="str">
        <f>IF(EZ45&lt;&gt;"",IF($G45="3",IF(EX45&lt;&gt;"",IF(AND(EZ45&lt;=10,EX45&gt;=$EY$92),HLOOKUP(EZ45,Points_Table_Modified,IF(GC45&gt;=6,8,GC45+2),FALSE),0),""),IF(EX45&lt;&gt;"",IF(AND(EZ45&lt;=10,EX45&gt;=$EY$92),HLOOKUP(EZ45,Points_Table,IF(GC45&gt;=6,8,GC45+2),FALSE),0),"")),"")</f>
        <v/>
      </c>
      <c r="FC45" s="56" t="str">
        <f>IF(FB45&gt;0,IF(FA45&lt;&gt;"",AVERAGE(IF(AND($G45="3",FA45&lt;&gt;""),HLOOKUP(FA45,Points_Table_Modified,IF(GC45&gt;=6,8,GC45+2),FALSE),IF(FA45&lt;&gt;"",HLOOKUP(FA45,Points_Table,IF(GC45&gt;=6,8,GC45+2),FALSE),"")),FB45),FB45),0)</f>
        <v/>
      </c>
      <c r="FD45" s="51" t="str">
        <f>IF(AND($G45="2",EX45&lt;&gt;""),EX45,"")</f>
        <v/>
      </c>
      <c r="FE45" s="52" t="str">
        <f>IF(AND(EX45&lt;&gt;"",$G45="2"),_xlfn.RANK.EQ(EX45,$FD$6:$FD$89),"")</f>
        <v/>
      </c>
      <c r="FF45" s="52" t="str">
        <f>IF(IF(FE45&lt;&gt;"",IF(MAX(COUNTIF($FE$6:$FE$89,$FE$6:$FE$89))&gt;1,"x",""),"")&lt;&gt;"",FE45+1,"")</f>
        <v/>
      </c>
      <c r="FG45" s="54" t="str">
        <f>IF(FE45&lt;&gt;"",IF($G45="3",IF(EX45&lt;&gt;"",IF(AND(FE45&lt;=10,EX45&gt;=$FD$92),HLOOKUP(FE45,Points_Table_Modified,IF(GC45&gt;=6,8,GC45+2),FALSE),0),""),IF(EX45&lt;&gt;"",IF(AND(FE45&lt;=10,EX45&gt;=$FD$92),HLOOKUP(FE45,Points_Table,IF(GC45&gt;=6,8,GC45+2),FALSE),0),"")),"")</f>
        <v/>
      </c>
      <c r="FH45" s="56" t="str">
        <f>IF(FG45&gt;0,IF(FF45&lt;&gt;"",AVERAGE(IF(AND($G45="3",FF45&lt;&gt;""),HLOOKUP(FF45,Points_Table_Modified,IF(GC45&gt;=6,8,GC45+2),FALSE),IF(FF45&lt;&gt;"",HLOOKUP(FF45,Points_Table,IF(GC45&gt;=6,8,GC45+2),FALSE),"")),FG45),FG45),0)</f>
        <v/>
      </c>
      <c r="FI45" s="51" t="str">
        <f>IF(AND($G45="3",EX45&lt;&gt;""),EX45,"")</f>
        <v/>
      </c>
      <c r="FJ45" s="52" t="str">
        <f>IF(AND(EX45&lt;&gt;"",$G45="3"),_xlfn.RANK.EQ(EX45,$FI$6:$FI$89),"")</f>
        <v/>
      </c>
      <c r="FK45" s="52" t="str">
        <f>IF(IF(FJ45&lt;&gt;"",IF(MAX(COUNTIF($FJ$6:$FJ$89,$FJ$6:$FJ$89))&gt;1,"x",""),"")&lt;&gt;"",FJ45+1,"")</f>
        <v/>
      </c>
      <c r="FL45" s="52" t="str">
        <f>IF(FJ45&lt;&gt;"",IF($G45="3",IF(EX45&lt;&gt;"",IF(AND(FJ45&lt;=20,EX45&gt;=$FI$92),HLOOKUP(FJ45,Points_Table_Modified,IF(GC45&gt;=6,8,GC45+2),FALSE),0),""),IF(EX45&lt;&gt;"",IF(AND(FJ45&lt;=10,EX45&gt;=$FI$92),HLOOKUP(FJ45,Points_Table,IF(GC45&gt;=6,8,GC45+2),FALSE),0),"")),"")</f>
        <v/>
      </c>
      <c r="FM45" s="56" t="str">
        <f>IF(FL45&gt;0,IF(FK45&lt;&gt;"",AVERAGE(IF(AND($G45="3",FK45&lt;&gt;""),HLOOKUP(FK45,Points_Table_Modified,IF(GC45&gt;=6,8,GC45+2),FALSE),IF(FK45&lt;&gt;"",HLOOKUP(FK45,Points_Table,IF(GC45&gt;=6,8,GC45+2),FALSE),"")),FL45),FL45),0)</f>
        <v/>
      </c>
      <c r="FN45" s="51" t="str">
        <f>IF(AND($G45="4",EX45&lt;&gt;""),EX45,"")</f>
        <v/>
      </c>
      <c r="FO45" s="52" t="str">
        <f>IF(AND(EX45&lt;&gt;"",G45="4"),_xlfn.RANK.EQ(EX45,$FN$6:$FN$89),"")</f>
        <v/>
      </c>
      <c r="FP45" s="52" t="str">
        <f>IF(IF(FO45&lt;&gt;"",IF(MAX(COUNTIF($FO$6:$FO$89,$FO$6:$FO$89))&gt;1,"x",""),"")&lt;&gt;"",FO45+1,"")</f>
        <v/>
      </c>
      <c r="FQ45" s="52" t="str">
        <f>IF(FO45&lt;&gt;"",IF($G45="3",IF(EX45&lt;&gt;"",IF(AND(FO45&lt;=10,EX45&gt;=$FN$92),HLOOKUP(FO45,Points_Table_Modified,IF(GC45&gt;=6,8,GC45+2),FALSE),0),""),IF(EX45&lt;&gt;"",IF(AND(FO45&lt;=10,EX45&gt;=$FN$92),HLOOKUP(FO45,Points_Table,IF(GC45&gt;=6,8,GC45+2),FALSE),0),"")),"")</f>
        <v/>
      </c>
      <c r="FR45" s="56" t="str">
        <f>IF(FQ45&gt;0,IF(FP45&lt;&gt;"",AVERAGE(IF(AND($G45="3",FP45&lt;&gt;""),HLOOKUP(FP45,Points_Table_Modified,IF(GC45&gt;=6,8,GC45+2),FALSE),IF(FP45&lt;&gt;"",HLOOKUP(FP45,Points_Table,IF(GC45&gt;=6,8,GC45+2),FALSE),"")),FQ45),FQ45),0)</f>
        <v/>
      </c>
      <c r="FS45" s="51" t="str">
        <f>IF(AND($G45="5",EX45&lt;&gt;""),EX45,"")</f>
        <v/>
      </c>
      <c r="FT45" s="52" t="str">
        <f>IF(AND(EX45&lt;&gt;"",$G45="5"),_xlfn.RANK.EQ(EX45,$FS$6:$FS$89),"")</f>
        <v/>
      </c>
      <c r="FU45" s="52" t="str">
        <f>IF(IF(FT45&lt;&gt;"",IF(MAX(COUNTIF($FT$6:$FT$89,$FT$6:$FT$89))&gt;1,"x",""),"")&lt;&gt;"",FT45+1,"")</f>
        <v/>
      </c>
      <c r="FV45" s="52" t="str">
        <f>IF(FT45&lt;&gt;"",IF($G45="3",IF(EX45&lt;&gt;"",IF(AND(FT45&lt;=10,EX45&gt;=$FS$92),HLOOKUP(FT45,Points_Table_Modified,IF(GC45&gt;=6,8,GC45+2),FALSE),0),""),IF(EX45&lt;&gt;"",IF(AND(FT45&lt;=10,EX45&gt;=$FS$92),HLOOKUP(FT45,Points_Table,IF(GC45&gt;=6,8,GC45+2),FALSE),0),"")),"")</f>
        <v/>
      </c>
      <c r="FW45" s="56" t="str">
        <f>IF(FV45&gt;0,IF(FU45&lt;&gt;"",AVERAGE(IF(AND($G45="3",FU45&lt;&gt;""),HLOOKUP(FU45,Points_Table_Modified,IF(GC45&gt;=6,8,GC45+2),FALSE),IF(FU45&lt;&gt;"",HLOOKUP(FU45,Points_Table,IF(GC45&gt;=6,8,GC45+2),FALSE),"")),FV45),FV45),0)</f>
        <v/>
      </c>
      <c r="FX45" s="51" t="str">
        <f>IF(AND($G45="6",EX45&lt;&gt;""),EX45,"")</f>
        <v/>
      </c>
      <c r="FY45" s="52" t="str">
        <f>IF(AND(EX45&lt;&gt;"",$G45="6"),_xlfn.RANK.EQ(EX45,$FX$6:$FX$89),"")</f>
        <v/>
      </c>
      <c r="FZ45" s="52" t="str">
        <f>IF(IF(FY45&lt;&gt;"",IF(MAX(COUNTIF($FY$6:$FY$89,$FY$6:$FY$89))&gt;1,"x",""),"")&lt;&gt;"",FY45+1,"")</f>
        <v/>
      </c>
      <c r="GA45" s="52" t="str">
        <f>IF(FY45&lt;&gt;"",IF($G45="3",IF(EX45&lt;&gt;"",IF(AND(FY45&lt;=10,EX45&gt;=$FX$92),HLOOKUP(FY45,Points_Table_Modified,IF(GC45&gt;=6,8,GC45+2),FALSE),0),""),IF(EX45&lt;&gt;"",IF(AND(FY45&lt;=10,EX45&gt;=$FX$92),HLOOKUP(FY45,Points_Table,IF(GC45&gt;=6,8,GC45+2),FALSE),0),"")),"")</f>
        <v/>
      </c>
      <c r="GB45" s="56" t="str">
        <f>IF(GA45&gt;0,IF(FZ45&lt;&gt;"",AVERAGE(IF(AND($G45="3",FZ45&lt;&gt;""),HLOOKUP(FZ45,Points_Table_Modified,IF(GC45&gt;=6,8,GC45+2),FALSE),IF(FZ45&lt;&gt;"",HLOOKUP(FZ45,Points_Table,IF(GC45&gt;=6,8,GC45+2),FALSE),"")),GA45),GA45),0)</f>
        <v/>
      </c>
      <c r="GC45" s="57">
        <f>VLOOKUP($G45,Entries_D_Event,8,FALSE)</f>
        <v>0</v>
      </c>
      <c r="GD45" s="52" t="str">
        <f>CONCATENATE(FY45,FT45,FO45,FJ45,FE45,EZ45)</f>
        <v/>
      </c>
      <c r="GE45" s="118" t="str">
        <f>IF(GD45&lt;&gt;"",IF(AND($G45="3",EX45&lt;&gt;""),10,IF(EX45&lt;&gt;"",5,"")),"")</f>
        <v/>
      </c>
      <c r="GF45" s="118">
        <f>_xlfn.NUMBERVALUE(IF(GD45&lt;&gt;"",CONCATENATE(GB45,FW45,FR45,FM45,FH45,FC45),""))</f>
        <v>0</v>
      </c>
      <c r="GG45" s="56">
        <f>IFERROR(GE45+GF45,0)</f>
        <v>0</v>
      </c>
      <c r="GH45" s="90"/>
      <c r="GI45" s="52" t="str">
        <f>IF(AND($G45="1",GH45&lt;&gt;""),GH45,"")</f>
        <v/>
      </c>
      <c r="GJ45" s="52" t="str">
        <f>IF(AND(GH45&lt;&gt;"",$G45="1"),_xlfn.RANK.EQ(GH45,$GI$6:$GI$89),"")</f>
        <v/>
      </c>
      <c r="GK45" s="52" t="str">
        <f>IF(IF(GJ45&lt;&gt;"",IF(MAX(COUNTIF($GJ$6:$GJ$89,$GJ$6:$GJ$89))&gt;1,"x",""),"")&lt;&gt;"",GJ45+1,"")</f>
        <v/>
      </c>
      <c r="GL45" s="52" t="str">
        <f>IF(GJ45&lt;&gt;"",IF($G45="3",IF(GH45&lt;&gt;"",IF(AND(GJ45&lt;=10,GH45&gt;=$GI$92),HLOOKUP(GJ45,Points_Table_Modified,IF(HM45&gt;=6,8,HM45+2),FALSE),0),""),IF(GH45&lt;&gt;"",IF(AND(GJ45&lt;=10,GH45&gt;=$GI$92),HLOOKUP(GJ45,Points_Table,IF(HM45&gt;=6,8,HM45+2),FALSE),0),"")),"")</f>
        <v/>
      </c>
      <c r="GM45" s="53" t="str">
        <f>IF(GK45&lt;&gt;"",AVERAGE(IF(AND($G45="3",GK45&lt;&gt;""),HLOOKUP(GK45,Points_Table_Modified,IF(HM45&gt;=6,8,HM45+2),FALSE),IF(GK45&lt;&gt;"",HLOOKUP(GK45,Points_Table,IF(HM45&gt;=6,8,HM45+2),FALSE),"")),GL45),GL45)</f>
        <v/>
      </c>
      <c r="GN45" s="51" t="str">
        <f>IF(AND($G45="2",GH45&lt;&gt;""),GH45,"")</f>
        <v/>
      </c>
      <c r="GO45" s="52" t="str">
        <f>IF(AND(GH45&lt;&gt;"",$G45="2"),_xlfn.RANK.EQ(GH45,$GN$6:$GN$89),"")</f>
        <v/>
      </c>
      <c r="GP45" s="52" t="str">
        <f>IF(IF(GO45&lt;&gt;"",IF(MAX(COUNTIF($GO$6:$GO$89,$GO$6:$GO$89))&gt;1,"x",""),"")&lt;&gt;"",GO45+1,"")</f>
        <v/>
      </c>
      <c r="GQ45" s="54" t="str">
        <f>IF(GO45&lt;&gt;"",IF($G45="3",IF(GH45&lt;&gt;"",IF(AND(GO45&lt;=10,GH45&gt;=$GN$92),HLOOKUP(GO45,Points_Table_Modified,IF(HM45&gt;=6,8,HM45+2),FALSE),0),""),IF(GH45&lt;&gt;"",IF(AND(GO45&lt;=10,GH45&gt;=$GN$92),HLOOKUP(GO45,Points_Table,IF(HM45&gt;=6,8,HM45+2),FALSE),0),"")),"")</f>
        <v/>
      </c>
      <c r="GR45" s="53" t="str">
        <f>IF(GP45&lt;&gt;"",AVERAGE(IF(AND($G45="3",GP45&lt;&gt;""),HLOOKUP(GP45,Points_Table_Modified,IF(HM45&gt;=6,8,HM45+2),FALSE),IF(GP45&lt;&gt;"",HLOOKUP(GP45,Points_Table,IF(HM45&gt;=6,8,HM45+2),FALSE),"")),GQ45),GQ45)</f>
        <v/>
      </c>
      <c r="GS45" s="51" t="str">
        <f>IF(AND($G45="3",GH45&lt;&gt;""),GH45,"")</f>
        <v/>
      </c>
      <c r="GT45" s="52" t="str">
        <f>IF(AND(GH45&lt;&gt;"",$G45="3"),_xlfn.RANK.EQ(GH45,$GS$6:$GS$89),"")</f>
        <v/>
      </c>
      <c r="GU45" s="52" t="str">
        <f>IF(IF(GT45&lt;&gt;"",IF(MAX(COUNTIF($GT$6:$GT$89,$GT$6:$GT$89))&gt;1,"x",""),"")&lt;&gt;"",GT45+1,"")</f>
        <v/>
      </c>
      <c r="GV45" s="52" t="str">
        <f>IF(GT45&lt;&gt;"",IF($G45="3",IF(GH45&lt;&gt;"",IF(AND(GT45&lt;=20,GH45&gt;=$GS$92),HLOOKUP(GT45,Points_Table_Modified,IF(HM45&gt;=6,8,HM45+2),FALSE),0),""),IF(GH45&lt;&gt;"",IF(AND(GT45&lt;=10,GH45&gt;=$GS$92),HLOOKUP(GT45,Points_Table,IF(HM45&gt;=6,8,HM45+2),FALSE),0),"")),"")</f>
        <v/>
      </c>
      <c r="GW45" s="53" t="str">
        <f>IF(GU45&lt;&gt;"",AVERAGE(IF(AND($G45="3",GU45&lt;&gt;""),HLOOKUP(GU45,Points_Table_Modified,IF(HM45&gt;=6,8,HM45+2),FALSE),IF(GU45&lt;&gt;"",HLOOKUP(GU45,Points_Table,IF(HM45&gt;=6,8,HM45+2),FALSE),"")),GV45),GV45)</f>
        <v/>
      </c>
      <c r="GX45" s="51" t="str">
        <f>IF(AND($G45="4",GH45&lt;&gt;""),GH45,"")</f>
        <v/>
      </c>
      <c r="GY45" s="52" t="str">
        <f>IF(AND($GH45&lt;&gt;"",G45="4"),_xlfn.RANK.EQ(GH45,$GX$6:$GX$89),"")</f>
        <v/>
      </c>
      <c r="GZ45" s="52" t="str">
        <f>IF(IF(GY45&lt;&gt;"",IF(MAX(COUNTIF($GY$6:$GY$89,$GY$6:$GY$89))&gt;1,"x",""),"")&lt;&gt;"",GY45+1,"")</f>
        <v/>
      </c>
      <c r="HA45" s="52" t="str">
        <f>IF(GY45&lt;&gt;"",IF($G45="3",IF(GH45&lt;&gt;"",IF(AND(GY45&lt;=10,GH45&gt;=$GX$92),HLOOKUP(GY45,Points_Table_Modified,IF(HM45&gt;=6,8,HM45+2),FALSE),0),""),IF(GH45&lt;&gt;"",IF(AND(GY45&lt;=10,GH45&gt;=$GX$92),HLOOKUP(GY45,Points_Table,IF(HM45&gt;=6,8,HM45+2),FALSE),0),"")),"")</f>
        <v/>
      </c>
      <c r="HB45" s="53" t="str">
        <f>IF(GZ45&lt;&gt;"",AVERAGE(IF(AND($G45="3",GZ45&lt;&gt;""),HLOOKUP(GZ45,Points_Table_Modified,IF(HM45&gt;=6,8,HM45+2),FALSE),IF(GZ45&lt;&gt;"",HLOOKUP(GZ45,Points_Table,IF(HM45&gt;=6,8,HM45+2),FALSE),"")),HA45),HA45)</f>
        <v/>
      </c>
      <c r="HC45" s="51" t="str">
        <f>IF(AND($G45="5",GH45&lt;&gt;""),GH45,"")</f>
        <v/>
      </c>
      <c r="HD45" s="52" t="str">
        <f>IF(AND(GH45&lt;&gt;"",$G45="5"),_xlfn.RANK.EQ(GH45,$HC$6:$HC$89),"")</f>
        <v/>
      </c>
      <c r="HE45" s="52" t="str">
        <f>IF(IF(HD45&lt;&gt;"",IF(MAX(COUNTIF($HD$6:$HD$89,$HD$6:$HD$89))&gt;1,"x",""),"")&lt;&gt;"",HD45+1,"")</f>
        <v/>
      </c>
      <c r="HF45" s="52" t="str">
        <f>IF(HD45&lt;&gt;"",IF($G45="3",IF(GH45&lt;&gt;"",IF(AND(HD45&lt;=10,GH45&gt;=$HC$92),HLOOKUP(HD45,Points_Table_Modified,IF(HM45&gt;=6,8,HM45+2),FALSE),0),""),IF(GH45&lt;&gt;"",IF(AND(HD45&lt;=10,GH45&gt;=$HC$92),HLOOKUP(HD45,Points_Table,IF(HM45&gt;=6,8,HM45+2),FALSE),0),"")),"")</f>
        <v/>
      </c>
      <c r="HG45" s="53" t="str">
        <f>IF(HE45&lt;&gt;"",AVERAGE(IF(AND($G45="3",HE45&lt;&gt;""),HLOOKUP(HE45,Points_Table_Modified,IF(HM45&gt;=6,8,HM45+2),FALSE),IF(HE45&lt;&gt;"",HLOOKUP(HE45,Points_Table,IF(HM45&gt;=6,8,HM45+2),FALSE),"")),HF45),HF45)</f>
        <v/>
      </c>
      <c r="HH45" s="51" t="str">
        <f>IF(AND($G45="6",GH45&lt;&gt;""),GH45,"")</f>
        <v/>
      </c>
      <c r="HI45" s="52" t="str">
        <f>IF(AND(GH45&lt;&gt;"",$G45="6"),_xlfn.RANK.EQ(GH45,$HH$6:$HH$89),"")</f>
        <v/>
      </c>
      <c r="HJ45" s="52" t="str">
        <f>IF(IF(HI45&lt;&gt;"",IF(MAX(COUNTIF($HI$6:$HI$89,$HI$6:$HI$89))&gt;1,"x",""),"")&lt;&gt;"",HI45+1,"")</f>
        <v/>
      </c>
      <c r="HK45" s="52" t="str">
        <f>IF(HI45&lt;&gt;"",IF($G45="3",IF(GH45&lt;&gt;"",IF(AND(HI45&lt;=10,GH45&gt;=$HH$92),HLOOKUP(HI45,Points_Table_Modified,IF(HM45&gt;=6,8,HM45+2),FALSE),0),""),IF(GH45&lt;&gt;"",IF(AND(HI45&lt;=10,GH45&gt;=$HH$92),HLOOKUP(HI45,Points_Table,IF(HM45&gt;=6,8,HM45+2),FALSE),0),"")),"")</f>
        <v/>
      </c>
      <c r="HL45" s="53" t="str">
        <f>IF(HJ45&lt;&gt;"",AVERAGE(IF(AND($G45="3",HJ45&lt;&gt;""),HLOOKUP(HJ45,Points_Table_Modified,IF(HM45&gt;=6,8,HM45+2),FALSE),IF(HJ45&lt;&gt;"",HLOOKUP(HJ45,Points_Table,IF(HM45&gt;=6,8,HM45+2),FALSE),"")),HK45),HK45)</f>
        <v/>
      </c>
      <c r="HM45" s="57">
        <f>VLOOKUP($G45,Entries_D_Event,9,FALSE)</f>
        <v>0</v>
      </c>
      <c r="HN45" s="52" t="str">
        <f>CONCATENATE(HI45,HD45,GY45,GT45,GO45,GJ45)</f>
        <v/>
      </c>
      <c r="HO45" s="118" t="str">
        <f>IF(HN45&lt;&gt;"",IF(AND($G45="3",GH45&lt;&gt;""),10,IF(GH45&lt;&gt;"",5,"")),"")</f>
        <v/>
      </c>
      <c r="HP45" s="118">
        <f>_xlfn.NUMBERVALUE(IF(HN45&lt;&gt;"",CONCATENATE(HL45,HG45,HB45,GW45,GR45,GM45),""))</f>
        <v>0</v>
      </c>
      <c r="HQ45" s="56">
        <f>IFERROR(HO45+HP45,0)</f>
        <v>0</v>
      </c>
      <c r="HR45" s="90"/>
      <c r="HS45" s="52" t="str">
        <f>IF(AND($G45="1",HR45&lt;&gt;""),HR45,"")</f>
        <v/>
      </c>
      <c r="HT45" s="52" t="str">
        <f>IF(AND(HR45&lt;&gt;"",$G45="1"),_xlfn.RANK.EQ(HR45,$HS$6:$HS$89),"")</f>
        <v/>
      </c>
      <c r="HU45" s="52" t="str">
        <f>IF(IF(HT45&lt;&gt;"",IF(MAX(COUNTIF($HT$6:$HT$89,$HT$6:$HT$89))&gt;1,"x",""),"")&lt;&gt;"",HT45+1,"")</f>
        <v/>
      </c>
      <c r="HV45" s="52" t="str">
        <f>IF(HT45&lt;&gt;"",IF($G45="3",IF(HR45&lt;&gt;"",IF(AND(HT45&lt;=10,HR45&gt;=$HS$92),HLOOKUP(HT45,Points_Table_Modified,IF(IW45&gt;=6,8,IW45+2),FALSE),0),""),IF(HR45&lt;&gt;"",IF(AND(HT45&lt;=10,HR45&gt;=$HS$92),HLOOKUP(HT45,Points_Table,IF(IW45&gt;=6,8,IW45+2),FALSE),0),"")),"")</f>
        <v/>
      </c>
      <c r="HW45" s="53" t="str">
        <f>IF(HU45&lt;&gt;"",AVERAGE(IF(AND($G45="3",HU45&lt;&gt;""),HLOOKUP(HU45,Points_Table_Modified,IF(IW45&gt;=6,8,IW45+2),FALSE),IF(HU45&lt;&gt;"",HLOOKUP(HU45,Points_Table,IF(IW45&gt;=6,8,IW45+2),FALSE),"")),HV45),HV45)</f>
        <v/>
      </c>
      <c r="HX45" s="51" t="str">
        <f>IF(AND($G45="2",HR45&lt;&gt;""),HR45,"")</f>
        <v/>
      </c>
      <c r="HY45" s="52" t="str">
        <f>IF(AND(HR45&lt;&gt;"",$G45="2"),_xlfn.RANK.EQ(HR45,$HX$6:$HX$89),"")</f>
        <v/>
      </c>
      <c r="HZ45" s="52" t="str">
        <f>IF(IF(HY45&lt;&gt;"",IF(MAX(COUNTIF($HY$6:$HY$89,$HY$6:$HY$89))&gt;1,"x",""),"")&lt;&gt;"",HY45+1,"")</f>
        <v/>
      </c>
      <c r="IA45" s="54" t="str">
        <f>IF(HY45&lt;&gt;"",IF($G45="3",IF(HR45&lt;&gt;"",IF(AND(HY45&lt;=10,HR45&gt;=$HX$92),HLOOKUP(HY45,Points_Table_Modified,IF(IW45&gt;=6,8,IW45+2),FALSE),0),""),IF(HR45&lt;&gt;"",IF(AND(HY45&lt;=10,HR45&gt;=$HX$92),HLOOKUP(HY45,Points_Table,IF(IW45&gt;=6,8,IW45+2),FALSE),0),"")),"")</f>
        <v/>
      </c>
      <c r="IB45" s="53" t="str">
        <f>IF(HZ45&lt;&gt;"",AVERAGE(IF(AND($G45="3",HZ45&lt;&gt;""),HLOOKUP(HZ45,Points_Table_Modified,IF(IW45&gt;=6,8,IW45+2),FALSE),IF(HZ45&lt;&gt;"",HLOOKUP(HZ45,Points_Table,IF(IW45&gt;=6,8,IW45+2),FALSE),"")),IA45),IA45)</f>
        <v/>
      </c>
      <c r="IC45" s="51" t="str">
        <f>IF(AND($G45="3",HR45&lt;&gt;""),HR45,"")</f>
        <v/>
      </c>
      <c r="ID45" s="52" t="str">
        <f>IF(AND(HR45&lt;&gt;"",$G45="3"),_xlfn.RANK.EQ(HR45,$IC$6:$IC$89),"")</f>
        <v/>
      </c>
      <c r="IE45" s="52" t="str">
        <f>IF(IF(ID45&lt;&gt;"",IF(MAX(COUNTIF($ID$6:$ID$89,$ID$6:$ID$89))&gt;1,"x",""),"")&lt;&gt;"",ID45+1,"")</f>
        <v/>
      </c>
      <c r="IF45" s="52" t="str">
        <f>IF(ID45&lt;&gt;"",IF($G45="3",IF(HR45&lt;&gt;"",IF(AND(ID45&lt;=20,HR45&gt;=$IC$92),HLOOKUP(ID45,Points_Table_Modified,IF(IW45&gt;=6,8,IW45+2),FALSE),0),""),IF(HR45&lt;&gt;"",IF(AND(ID45&lt;=10,HR45&gt;=$IC$92),HLOOKUP(ID45,Points_Table,IF(IW45&gt;=6,8,IW45+2),FALSE),0),"")),"")</f>
        <v/>
      </c>
      <c r="IG45" s="53" t="str">
        <f>IF(IE45&lt;&gt;"",AVERAGE(IF(AND($G45="3",IE45&lt;&gt;""),HLOOKUP(IE45,Points_Table_Modified,IF(IW45&gt;=6,8,IW45+2),FALSE),IF(IE45&lt;&gt;"",HLOOKUP(IE45,Points_Table,IF(IW45&gt;=6,8,IW45+2),FALSE),"")),IF45),IF45)</f>
        <v/>
      </c>
      <c r="IH45" s="51" t="str">
        <f>IF(AND($G45="4",HR45&lt;&gt;""),HR45,"")</f>
        <v/>
      </c>
      <c r="II45" s="52" t="str">
        <f>IF(AND(HR45&lt;&gt;"",G45="4"),_xlfn.RANK.EQ(HR45,$IH$6:$IH$89),"")</f>
        <v/>
      </c>
      <c r="IJ45" s="52" t="str">
        <f>IF(IF(II45&lt;&gt;"",IF(MAX(COUNTIF($II$6:$II$89,$II$6:$II$89))&gt;1,"x",""),"")&lt;&gt;"",II45+1,"")</f>
        <v/>
      </c>
      <c r="IK45" s="52" t="str">
        <f>IF(II45&lt;&gt;"",IF($G45="3",IF(HR45&lt;&gt;"",IF(AND(II45&lt;=10,HR45&gt;=$IH$92),HLOOKUP(II45,Points_Table_Modified,IF(IW45&gt;=6,8,IW45+2),FALSE),0),""),IF(HR45&lt;&gt;"",IF(AND(II45&lt;=10,HR45&gt;=$IH$92),HLOOKUP(II45,Points_Table,IF(IW45&gt;=6,8,IW45+2),FALSE),0),"")),"")</f>
        <v/>
      </c>
      <c r="IL45" s="53" t="str">
        <f>IF(IJ45&lt;&gt;"",AVERAGE(IF(AND($G45="3",IJ45&lt;&gt;""),HLOOKUP(IJ45,Points_Table_Modified,IF(IW45&gt;=6,8,IW45+2),FALSE),IF(IJ45&lt;&gt;"",HLOOKUP(IJ45,Points_Table,IF(IW45&gt;=6,8,IW45+2),FALSE),"")),IK45),IK45)</f>
        <v/>
      </c>
      <c r="IM45" s="51" t="str">
        <f>IF(AND($G45="5",HR45&lt;&gt;""),HR45,"")</f>
        <v/>
      </c>
      <c r="IN45" s="52" t="str">
        <f>IF(AND(HR45&lt;&gt;"",$G45="5"),_xlfn.RANK.EQ(HR45,$IM$6:$IM$89),"")</f>
        <v/>
      </c>
      <c r="IO45" s="52" t="str">
        <f>IF(IF(IN45&lt;&gt;"",IF(MAX(COUNTIF($IN$6:$IN$89,$IN$6:$IN$89))&gt;1,"x",""),"")&lt;&gt;"",IN45+1,"")</f>
        <v/>
      </c>
      <c r="IP45" s="52" t="str">
        <f>IF(IN45&lt;&gt;"",IF($G45="3",IF(HR45&lt;&gt;"",IF(AND(IN45&lt;=10,HR45&gt;=$IM$92),HLOOKUP(IN45,Points_Table_Modified,IF(IW45&gt;=6,8,IW45+2),FALSE),0),""),IF(HR45&lt;&gt;"",IF(AND(IN45&lt;=10,HR45&gt;=$IM$92),HLOOKUP(IN45,Points_Table,IF(IW45&gt;=6,8,IW45+2),FALSE),0),"")),"")</f>
        <v/>
      </c>
      <c r="IQ45" s="53" t="str">
        <f>IF(IO45&lt;&gt;"",AVERAGE(IF(AND($G45="3",IO45&lt;&gt;""),HLOOKUP(IO45,Points_Table_Modified,IF(IW45&gt;=6,8,IW45+2),FALSE),IF(IO45&lt;&gt;"",HLOOKUP(IO45,Points_Table,IF(IW45&gt;=6,8,IW45+2),FALSE),"")),IP45),IP45)</f>
        <v/>
      </c>
      <c r="IR45" s="51" t="str">
        <f>IF(AND($G45="6",HR45&lt;&gt;""),HR45,"")</f>
        <v/>
      </c>
      <c r="IS45" s="52" t="str">
        <f>IF(AND(HR45&lt;&gt;"",$G45="6"),_xlfn.RANK.EQ(HR45,$IR$6:$IR$89),"")</f>
        <v/>
      </c>
      <c r="IT45" s="52" t="str">
        <f>IF(IF(IS45&lt;&gt;"",IF(MAX(COUNTIF($IS$6:$IS$89,$IS$6:$IS$89))&gt;1,"x",""),"")&lt;&gt;"",IS45+1,"")</f>
        <v/>
      </c>
      <c r="IU45" s="52" t="str">
        <f>IF(IS45&lt;&gt;"",IF($G45="3",IF(HR45&lt;&gt;"",IF(AND(IS45&lt;=10,HR45&gt;=$IR$92),HLOOKUP(IS45,Points_Table_Modified,IF(IW45&gt;=6,8,IW45+2),FALSE),0),""),IF(HR45&lt;&gt;"",IF(AND(IS45&lt;=10,HR45&gt;=$IR$92),HLOOKUP(IS45,Points_Table,IF(IW45&gt;=6,8,IW45+2),FALSE),0),"")),"")</f>
        <v/>
      </c>
      <c r="IV45" s="53" t="str">
        <f>IF(IT45&lt;&gt;"",AVERAGE(IF(AND($G45="3",IT45&lt;&gt;""),HLOOKUP(IT45,Points_Table_Modified,IF(IW45&gt;=6,8,IW45+2),FALSE),IF(IT45&lt;&gt;"",HLOOKUP(IT45,Points_Table,IF(IW45&gt;=6,8,IW45+2),FALSE),"")),IU45),IU45)</f>
        <v/>
      </c>
      <c r="IW45" s="57">
        <f>VLOOKUP($G45,Entries_D_Event,10,FALSE)</f>
        <v>0</v>
      </c>
      <c r="IX45" s="52" t="str">
        <f>CONCATENATE(IS45,IN45,II45,ID45,HY45,HT45)</f>
        <v/>
      </c>
      <c r="IY45" s="118" t="str">
        <f>IF(IX45&lt;&gt;"",IF(AND($G45="3",HR45&lt;&gt;""),10,IF(HR45&lt;&gt;"",5,"")),"")</f>
        <v/>
      </c>
      <c r="IZ45" s="118">
        <f>_xlfn.NUMBERVALUE(IF(IX45&lt;&gt;"",CONCATENATE(IV45,IQ45,IL45,IG45,IB45,HW45),""))</f>
        <v>0</v>
      </c>
      <c r="JA45" s="56">
        <f>IFERROR(IY45+IZ45,0)</f>
        <v>0</v>
      </c>
      <c r="JB45" s="90"/>
      <c r="JC45" s="52" t="str">
        <f>IF(AND($G45="1",JB45&lt;&gt;""),JB45,"")</f>
        <v/>
      </c>
      <c r="JD45" s="52" t="str">
        <f>IF(AND(JB45&lt;&gt;"",$G45="1"),_xlfn.RANK.EQ(JB45,$JC$6:$JC$89),"")</f>
        <v/>
      </c>
      <c r="JE45" s="52" t="str">
        <f>IF(IF(JD45&lt;&gt;"",IF(MAX(COUNTIF($JD$6:$JD$89,$JD$6:$JD$89))&gt;1,"x",""),"")&lt;&gt;"",JD45+1,"")</f>
        <v/>
      </c>
      <c r="JF45" s="52" t="str">
        <f>IF(JD45&lt;&gt;"",IF($G45="3",IF(JB45&lt;&gt;"",IF(AND(JD45&lt;=10,JB45&gt;=$JC$92),HLOOKUP(JD45,Points_Table_Modified,IF(KG45&gt;=6,8,KG45+2),FALSE),0),""),IF(JB45&lt;&gt;"",IF(AND(JD45&lt;=10,JB45&gt;=$JC$92),HLOOKUP(JD45,Points_Table,IF(KG45&gt;=6,8,KG45+2),FALSE),0),"")),"")</f>
        <v/>
      </c>
      <c r="JG45" s="53" t="str">
        <f>IF(JE45&lt;&gt;"",AVERAGE(IF(AND($G45="3",JE45&lt;&gt;""),HLOOKUP(JE45,Points_Table_Modified,IF(KG45&gt;=6,8,KG45+2),FALSE),IF(JE45&lt;&gt;"",HLOOKUP(JE45,Points_Table,IF(KG45&gt;=6,8,KG45+2),FALSE),"")),JF45),JF45)</f>
        <v/>
      </c>
      <c r="JH45" s="51" t="str">
        <f>IF(AND($G45="2",JB45&lt;&gt;""),JB45,"")</f>
        <v/>
      </c>
      <c r="JI45" s="52" t="str">
        <f>IF(AND(JB45&lt;&gt;"",$G45="2"),_xlfn.RANK.EQ(JB45,$JH$6:$JH$89),"")</f>
        <v/>
      </c>
      <c r="JJ45" s="52" t="str">
        <f>IF(IF(JI45&lt;&gt;"",IF(MAX(COUNTIF($JI$6:$JI$89,$JI$6:$JI$89))&gt;1,"x",""),"")&lt;&gt;"",JI45+1,"")</f>
        <v/>
      </c>
      <c r="JK45" s="54" t="str">
        <f>IF(JI45&lt;&gt;"",IF($G45="3",IF(JB45&lt;&gt;"",IF(AND(JI45&lt;=10,JB45&gt;=$JH$92),HLOOKUP(JI45,Points_Table_Modified,IF(KG45&gt;=6,8,KG45+2),FALSE),0),""),IF(JB45&lt;&gt;"",IF(AND(JI45&lt;=10,JB45&gt;=$JH$92),HLOOKUP(JI45,Points_Table,IF(KG45&gt;=6,8,KG45+2),FALSE),0),"")),"")</f>
        <v/>
      </c>
      <c r="JL45" s="53" t="str">
        <f>IF(JJ45&lt;&gt;"",AVERAGE(IF(AND($G45="3",JJ45&lt;&gt;""),HLOOKUP(JJ45,Points_Table_Modified,IF(KG45&gt;=6,8,KG45+2),FALSE),IF(JJ45&lt;&gt;"",HLOOKUP(JJ45,Points_Table,IF(KG45&gt;=6,8,KG45+2),FALSE),"")),JK45),JK45)</f>
        <v/>
      </c>
      <c r="JM45" s="51" t="str">
        <f>IF(AND($G45="3",JB45&lt;&gt;""),JB45,"")</f>
        <v/>
      </c>
      <c r="JN45" s="52" t="str">
        <f>IF(AND(JB45&lt;&gt;"",$G45="3"),_xlfn.RANK.EQ(JB45,$JM$6:$JM$89),"")</f>
        <v/>
      </c>
      <c r="JO45" s="52" t="str">
        <f>IF(IF(JN45&lt;&gt;"",IF(MAX(COUNTIF($JN$6:$JN$89,$JN$6:$JN$89))&gt;1,"x",""),"")&lt;&gt;"",JN45+1,"")</f>
        <v/>
      </c>
      <c r="JP45" s="52" t="str">
        <f>IF(JN45&lt;&gt;"",IF($G45="3",IF(JB45&lt;&gt;"",IF(AND(JN45&lt;=20,JB45&gt;=$JM$92),HLOOKUP(JN45,Points_Table_Modified,IF(KG45&gt;=6,8,KG45+2),FALSE),0),""),IF(JB45&lt;&gt;"",IF(AND(JN45&lt;=10,JB45&gt;=$JM$92),HLOOKUP(JN45,Points_Table,IF(KG45&gt;=6,8,KG45+2),FALSE),0),"")),"")</f>
        <v/>
      </c>
      <c r="JQ45" s="53" t="str">
        <f>IF(JO45&lt;&gt;"",AVERAGE(IF(AND($G45="3",JO45&lt;&gt;""),HLOOKUP(JO45,Points_Table_Modified,IF(KG45&gt;=6,8,KG45+2),FALSE),IF(JO45&lt;&gt;"",HLOOKUP(JO45,Points_Table,IF(KG45&gt;=6,8,KG45+2),FALSE),"")),JP45),JP45)</f>
        <v/>
      </c>
      <c r="JR45" s="51" t="str">
        <f>IF(AND($G45="4",JB45&lt;&gt;""),JB45,"")</f>
        <v/>
      </c>
      <c r="JS45" s="52" t="str">
        <f>IF(AND(JB45&lt;&gt;"",G45="4"),_xlfn.RANK.EQ(JB45,$JR$6:$JR$89),"")</f>
        <v/>
      </c>
      <c r="JT45" s="52" t="str">
        <f>IF(IF(JS45&lt;&gt;"",IF(MAX(COUNTIF($JS$6:$JS$89,$JS$6:$JS$89))&gt;1,"x",""),"")&lt;&gt;"",JS45+1,"")</f>
        <v/>
      </c>
      <c r="JU45" s="52" t="str">
        <f>IF(JS45&lt;&gt;"",IF($G45="3",IF(JB45&lt;&gt;"",IF(AND(JS45&lt;=10,JB45&gt;=$JR$92),HLOOKUP(JS45,Points_Table_Modified,IF(KG45&gt;=6,8,KG45+2),FALSE),0),""),IF(JB45&lt;&gt;"",IF(AND(JS45&lt;=10,JB45&gt;=$JR$92),HLOOKUP(JS45,Points_Table,IF(KG45&gt;=6,8,KG45+2),FALSE),0),"")),"")</f>
        <v/>
      </c>
      <c r="JV45" s="53" t="str">
        <f>IF(JT45&lt;&gt;"",AVERAGE(IF(AND($G45="3",JT45&lt;&gt;""),HLOOKUP(JT45,Points_Table_Modified,IF(KG45&gt;=6,8,KG45+2),FALSE),IF(JT45&lt;&gt;"",HLOOKUP(JT45,Points_Table,IF(KG45&gt;=6,8,KG45+2),FALSE),"")),JU45),JU45)</f>
        <v/>
      </c>
      <c r="JW45" s="51" t="str">
        <f>IF(AND($G45="5",JB45&lt;&gt;""),JB45,"")</f>
        <v/>
      </c>
      <c r="JX45" s="52" t="str">
        <f>IF(AND(JB45&lt;&gt;"",$G45="5"),_xlfn.RANK.EQ(JB45,$JW$6:$JW$89),"")</f>
        <v/>
      </c>
      <c r="JY45" s="52" t="str">
        <f>IF(IF(JX45&lt;&gt;"",IF(MAX(COUNTIF($JX$6:$JX$89,$JX$6:$JX$89))&gt;1,"x",""),"")&lt;&gt;"",JX45+1,"")</f>
        <v/>
      </c>
      <c r="JZ45" s="52" t="str">
        <f>IF(JX45&lt;&gt;"",IF($G45="3",IF(JB45&lt;&gt;"",IF(AND(JX45&lt;=10,JB45&gt;=$JW$92),HLOOKUP(JX45,Points_Table_Modified,IF(KG45&gt;=6,8,KG45+2),FALSE),0),""),IF(JB45&lt;&gt;"",IF(AND(JX45&lt;=10,JB45&gt;=$JW$92),HLOOKUP(JX45,Points_Table,IF(KG45&gt;=6,8,KG45+2),FALSE),0),"")),"")</f>
        <v/>
      </c>
      <c r="KA45" s="53" t="str">
        <f>IF(JY45&lt;&gt;"",AVERAGE(IF(AND($G45="3",JY45&lt;&gt;""),HLOOKUP(JY45,Points_Table_Modified,IF(KG45&gt;=6,8,KG45+2),FALSE),IF(JY45&lt;&gt;"",HLOOKUP(JY45,Points_Table,IF(KG45&gt;=6,8,KG45+2),FALSE),"")),JZ45),JZ45)</f>
        <v/>
      </c>
      <c r="KB45" s="51" t="str">
        <f>IF(AND($G45="6",JB45&lt;&gt;""),JB45,"")</f>
        <v/>
      </c>
      <c r="KC45" s="52" t="str">
        <f>IF(AND(JB45&lt;&gt;"",$G45="6"),_xlfn.RANK.EQ(JB45,$KB$6:$KB$89),"")</f>
        <v/>
      </c>
      <c r="KD45" s="52" t="str">
        <f>IF(IF(KC45&lt;&gt;"",IF(MAX(COUNTIF($KC$6:$KC$89,$KC$6:$KC$89))&gt;1,"x",""),"")&lt;&gt;"",KC45+1,"")</f>
        <v/>
      </c>
      <c r="KE45" s="52" t="str">
        <f>IF(KC45&lt;&gt;"",IF($G45="3",IF(JB45&lt;&gt;"",IF(AND(KC45&lt;=10,JB45&gt;=$KB$92),HLOOKUP(KC45,Points_Table_Modified,IF(KG45&gt;=6,8,KG45+2),FALSE),0),""),IF(JB45&lt;&gt;"",IF(AND(KC45&lt;=10,JB45&gt;=$KB$92),HLOOKUP(KC45,Points_Table,IF(KG45&gt;=6,8,KG45+2),FALSE),0),"")),"")</f>
        <v/>
      </c>
      <c r="KF45" s="53" t="str">
        <f>IF(KD45&lt;&gt;"",AVERAGE(IF(AND($G45="3",KD45&lt;&gt;""),HLOOKUP(KD45,Points_Table_Modified,IF(KG45&gt;=6,8,KG45+2),FALSE),IF(KD45&lt;&gt;"",HLOOKUP(KD45,Points_Table,IF(KG45&gt;=6,8,KG45+2),FALSE),"")),KE45),KE45)</f>
        <v/>
      </c>
      <c r="KG45" s="57">
        <f>VLOOKUP($G45,Entries_D_Event,11,FALSE)</f>
        <v>0</v>
      </c>
      <c r="KH45" s="52" t="str">
        <f>CONCATENATE(KC45,JX45,JS45,JN45,JI45,JD45)</f>
        <v/>
      </c>
      <c r="KI45" s="118" t="str">
        <f>IF(KH45&lt;&gt;"",IF(AND($G45="3",JB45&lt;&gt;""),10,IF(JB45&lt;&gt;"",5,"")),"")</f>
        <v/>
      </c>
      <c r="KJ45" s="118">
        <f>_xlfn.NUMBERVALUE(IF(KH45&lt;&gt;"",CONCATENATE(KF45,KA45,JV45,JQ45,JL45,JG45),""))</f>
        <v>0</v>
      </c>
      <c r="KK45" s="56">
        <f>IFERROR(KI45+KJ45,0)</f>
        <v>0</v>
      </c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</row>
    <row r="46" spans="1:358" s="1" customFormat="1" x14ac:dyDescent="0.25">
      <c r="A46" s="35"/>
      <c r="B46" s="45">
        <v>41</v>
      </c>
      <c r="C46" s="47" t="s">
        <v>191</v>
      </c>
      <c r="D46" s="47" t="s">
        <v>192</v>
      </c>
      <c r="E46" s="50"/>
      <c r="F46" s="50">
        <v>941</v>
      </c>
      <c r="G46" s="49" t="s">
        <v>59</v>
      </c>
      <c r="H46" s="50" t="str">
        <f>VLOOKUP($G46,Class_Description,2)</f>
        <v>Open Class</v>
      </c>
      <c r="I46" s="187">
        <f>AS46+CC46+DM46+EW46+GG46+HQ46+JA46+KK46</f>
        <v>21</v>
      </c>
      <c r="J46" s="116"/>
      <c r="K46" s="102" t="str">
        <f>IF(AND(J46&lt;&gt;"",$G46="1"),J46,"")</f>
        <v/>
      </c>
      <c r="L46" s="103" t="str">
        <f>IF(AND(J46&lt;&gt;"",$G46="1"),_xlfn.RANK.EQ(J46,$K$6:$K$89),"")</f>
        <v/>
      </c>
      <c r="M46" s="103" t="str">
        <f>IF(G46="6",IF(IF(L46&lt;&gt;"",IF(MAX(COUNTIF($L$6:$L$89,$L$6:$L$89))&gt;1,"x",""),"")&lt;&gt;"",L46+1,""),IF(K46=0,"",IF(IF(L46&lt;&gt;"",IF(MAX(COUNTIF($L$6:$L$89,$L$6:$L$89))&gt;1,"x",""),"")&lt;&gt;"",L46+1,"")))</f>
        <v/>
      </c>
      <c r="N46" s="103" t="str">
        <f>IF(L46&lt;&gt;"",IF($G46="3",IF(AND(L46&lt;=20,J46&gt;=$K$92),HLOOKUP(L46,Points_Table_Modified,IF(AO46&gt;=6,8,AO46+2),FALSE),0),IF(AND(L46&lt;=10,J46&gt;=$K$92),HLOOKUP(L46,Points_Table,IF(AO46&gt;=6,8,AO46+2),FALSE),0)),"")</f>
        <v/>
      </c>
      <c r="O46" s="103" t="str">
        <f>IF(M46&lt;&gt;"",AVERAGE(IF(AND($G46="3",M46&lt;&gt;""),HLOOKUP(M46,Points_Table_Modified,IF(AO46&gt;=6,8,AO46+2),FALSE),IF(M46&lt;&gt;"",HLOOKUP(M46,Points_Table,IF(AO46&gt;=6,8,AO46+2),FALSE),"")),N46),N46)</f>
        <v/>
      </c>
      <c r="P46" s="102" t="str">
        <f>IF(AND(J46&lt;&gt;"",$G46="2"),J46,"")</f>
        <v/>
      </c>
      <c r="Q46" s="103" t="str">
        <f>IF(AND(J46&lt;&gt;"",$G46="2"),_xlfn.RANK.EQ(J46,$P$6:$P$89),"")</f>
        <v/>
      </c>
      <c r="R46" s="103" t="str">
        <f>IF(G46="6",IF(IF(Q46&lt;&gt;"",IF(MAX(COUNTIF($Q$6:$Q$89,$Q$6:$Q$89))&gt;1,"x",""),"")&lt;&gt;"",Q46+1,""),IF(P46=0,"",IF(IF(Q46&lt;&gt;"",IF(MAX(COUNTIF($Q$6:$Q$89,$Q$6:$Q$89))&gt;1,"x",""),"")&lt;&gt;"",Q46+1,"")))</f>
        <v/>
      </c>
      <c r="S46" s="103" t="str">
        <f>IF(Q46&lt;&gt;"",IF($G46="3",IF(J46&lt;&gt;"",IF(AND(Q46&lt;=10,J46&gt;=$P$92),HLOOKUP(Q46,Points_Table_Modified,IF(AO46&gt;=6,8,AO46+2),FALSE),0),""),IF(J46&lt;&gt;"",IF(AND(Q46&lt;=10,J46&gt;=$P$92),HLOOKUP(Q46,Points_Table,IF(AO46&gt;=6,8,AO46+2),FALSE),0),"")),"")</f>
        <v/>
      </c>
      <c r="T46" s="103" t="str">
        <f>IF(R46&lt;&gt;"",AVERAGE(IF(AND($G46="3",R46&lt;&gt;""),HLOOKUP(R46,Points_Table_Modified,IF(AO46&gt;=6,8,AO46+2),FALSE),IF(R46&lt;&gt;"",HLOOKUP(R46,Points_Table,IF(AO46&gt;=6,8,AO46+2),FALSE),"")),S46),S46)</f>
        <v/>
      </c>
      <c r="U46" s="102" t="str">
        <f>IF(AND(J46&lt;&gt;"",$G46="3"),J46,"")</f>
        <v/>
      </c>
      <c r="V46" s="103" t="str">
        <f>IF(AND(J46&lt;&gt;"",$G46="3"),_xlfn.RANK.EQ(J46,$U$6:$U$89),"")</f>
        <v/>
      </c>
      <c r="W46" s="103" t="str">
        <f>IF(G46="6",IF(IF(V46&lt;&gt;"",IF(MAX(COUNTIF($V$6:$V$89,$V$6:$V$89))&gt;1,"x",""),"")&lt;&gt;"",V46+1,""),IF(U46=0,"",IF(IF(V46&lt;&gt;"",IF(MAX(COUNTIF($V$6:$V$89,$V$6:$V$89))&gt;1,"x",""),"")&lt;&gt;"",V46+1,"")))</f>
        <v/>
      </c>
      <c r="X46" s="103" t="str">
        <f>IF(V46&lt;&gt;"",IF($G46="3",IF(J46&lt;&gt;"",IF(AND(V46&lt;=20,J46&gt;=$U$92),HLOOKUP(V46,Points_Table_Modified,IF(AO46&gt;=6,8,AO46+2),FALSE),0),""),IF(J46&lt;&gt;"",IF(AND(V46&lt;=10,$J46&gt;=$U$92),HLOOKUP(V46,Points_Table,IF(AO46&gt;=6,8,AO46+2),FALSE),0),"")),"")</f>
        <v/>
      </c>
      <c r="Y46" s="103" t="str">
        <f>IF(W46&lt;&gt;"",AVERAGE(IF(AND($G46="3",W46&lt;&gt;""),HLOOKUP(W46,Points_Table_Modified,IF(AO46&gt;=6,8,AO46+2),FALSE),IF(W46&lt;&gt;"",HLOOKUP(W46,Points_Table,IF(AO46&gt;=6,8,AO46+2),FALSE),"")),X46),X46)</f>
        <v/>
      </c>
      <c r="Z46" s="102" t="str">
        <f>IF(AND(J46&lt;&gt;"",$G46="4"),J46,"")</f>
        <v/>
      </c>
      <c r="AA46" s="103" t="str">
        <f>IF(AND($J46&lt;&gt;"",G46="4"),_xlfn.RANK.EQ(J46,$Z$6:$Z$89),"")</f>
        <v/>
      </c>
      <c r="AB46" s="103" t="str">
        <f>IF($G46="6",IF(IF(AA46&lt;&gt;"",IF(MAX(COUNTIF($AA$6:$AA$89,$AA$6:$AA$89))&gt;1,"x",""),"")&lt;&gt;"",AA46+1,""),IF(Z46=0,"",IF(IF(AA46&lt;&gt;"",IF(MAX(COUNTIF($AA$6:$AA$89,$AA$6:$AA$89))&gt;1,"x",""),"")&lt;&gt;"",AA46+1,"")))</f>
        <v/>
      </c>
      <c r="AC46" s="103" t="str">
        <f>IF(AA46&lt;&gt;"",IF($G46="3",IF(J46&lt;&gt;"",IF(AND(AA46&lt;=10,J46&gt;=$Z$92),HLOOKUP(AA46,Points_Table_Modified,IF(AO46&gt;=6,8,AO46+2),FALSE),0),""),IF(J46&lt;&gt;"",IF(AND(AA46&lt;=10,J46&gt;=$Z$92),HLOOKUP(AA46,Points_Table,IF(AO46&gt;=6,8,AO46+2),FALSE),0),"")),"")</f>
        <v/>
      </c>
      <c r="AD46" s="103" t="str">
        <f>IF(AB46&lt;&gt;"",AVERAGE(IF(AND($G46="3",AB46&lt;&gt;""),HLOOKUP(AB46,Points_Table_Modified,IF(AO46&gt;=6,8,AO46+2),FALSE),IF(AB46&lt;&gt;"",HLOOKUP(AB46,Points_Table,IF(AO46&gt;=6,8,AO46+2),FALSE),"")),AC46),AC46)</f>
        <v/>
      </c>
      <c r="AE46" s="102" t="str">
        <f>IF(AND(J46&lt;&gt;"",$G46="5"),J46,"")</f>
        <v/>
      </c>
      <c r="AF46" s="103" t="str">
        <f>IF(AND(J46&lt;&gt;"",$G46="5"),_xlfn.RANK.EQ(J46,$AE$6:$AE$89),"")</f>
        <v/>
      </c>
      <c r="AG46" s="103" t="str">
        <f>IF($G46="6",IF(IF(AF46&lt;&gt;"",IF(MAX(COUNTIF($AF$6:$AF$89,$AF$6:$AF$89))&gt;1,"x",""),"")&lt;&gt;"",AF46+1,""),IF(AE46=0,"",IF(IF(AF46&lt;&gt;"",IF(MAX(COUNTIF($AF$6:$AF$89,$AF$6:$AF$89))&gt;1,"x",""),"")&lt;&gt;"",AF46+1,"")))</f>
        <v/>
      </c>
      <c r="AH46" s="103" t="str">
        <f>IF(AF46&lt;&gt;"",IF($G46="3",IF(J46&lt;&gt;"",IF(AND(AF46&lt;=10,J46&gt;=$AE$92),HLOOKUP(AF46,Points_Table_Modified,IF(AO46&gt;=6,8,AO46+2),FALSE),0),""),IF(J46&lt;&gt;"",IF(AND(AF46&lt;=10,J46&gt;=$AE$92),HLOOKUP(AF46,Points_Table,IF(AO46&gt;=6,8,AO46+2),FALSE),0),"")),"")</f>
        <v/>
      </c>
      <c r="AI46" s="103" t="str">
        <f>IF(AG46&lt;&gt;"",AVERAGE(IF(AND($G46="3",AG46&lt;&gt;""),HLOOKUP(AG46,Points_Table_Modified,IF(AO46&gt;=6,8,AO46+2),FALSE),IF(AG46&lt;&gt;"",HLOOKUP(AG46,Points_Table,IF(AO46&gt;=6,8,AO46+2),FALSE),"")),AH46),AH46)</f>
        <v/>
      </c>
      <c r="AJ46" s="102" t="str">
        <f>IF(AND(J46&lt;&gt;"",$G46="6"),J46,"")</f>
        <v/>
      </c>
      <c r="AK46" s="103" t="str">
        <f>IF(AND(J46&lt;&gt;"",$G46="6"),_xlfn.RANK.EQ(J46,$AJ$6:$AJ$89),"")</f>
        <v/>
      </c>
      <c r="AL46" s="103" t="str">
        <f>IF(G46="6",IF(IF(AK46&lt;&gt;"",IF(MAX(COUNTIF($AK$6:$AK$89,$AK$6:$AK$89))&gt;1,"x",""),"")&lt;&gt;"",AK46+1,""),IF(AJ46=0,"",IF(IF(AK46&lt;&gt;"",IF(MAX(COUNTIF($AK$6:$AK$89,$AK$6:$AK$89))&gt;1,"x",""),"")&lt;&gt;"",AK46+1,"")))</f>
        <v/>
      </c>
      <c r="AM46" s="103" t="str">
        <f>IF(AK46&lt;&gt;"",IF($G46="3",IF(J46&lt;&gt;"",IF(AND(AK46&lt;=10,J46&gt;=$AJ$92),HLOOKUP(AK46,Points_Table_Modified,IF(AO46&gt;=6,8,AO46+2),FALSE),0),""),IF(J46&lt;&gt;"",IF(AND(AK46&lt;=10,J46&gt;=$AJ$92),HLOOKUP(AK46,Points_Table,IF(AO46&gt;=6,8,AO46+2),FALSE),0),"")),"")</f>
        <v/>
      </c>
      <c r="AN46" s="136" t="str">
        <f>IF(AL46&lt;&gt;"",AVERAGE(IF(AND($G46="3",AL46&lt;&gt;""),HLOOKUP(AL46,Points_Table_Modified,IF(AO46&gt;=6,8,AO46+2),FALSE),IF(AL46&lt;&gt;"",HLOOKUP(AL46,Points_Table,IF(AO46&gt;=6,8,AO46+2),FALSE),"")),AM46),AM46)</f>
        <v/>
      </c>
      <c r="AO46" s="55">
        <f>VLOOKUP($G46,Entries_D_Event,4,FALSE)</f>
        <v>9</v>
      </c>
      <c r="AP46" s="52" t="str">
        <f>CONCATENATE(AK46,AF46,AA46,V46,Q46,L46)</f>
        <v/>
      </c>
      <c r="AQ46" s="118" t="str">
        <f>IF(AP46&lt;&gt;"",IF(AND($G46="3",J46&lt;&gt;""),10,IF(J46&lt;&gt;"",5,"")),"")</f>
        <v/>
      </c>
      <c r="AR46" s="118">
        <f>_xlfn.NUMBERVALUE(IF(AP46&lt;&gt;"",CONCATENATE(AN46,AI46,AD46,Y46,T46,O46),""))</f>
        <v>0</v>
      </c>
      <c r="AS46" s="56">
        <f>IFERROR(AQ46+AR46,0)</f>
        <v>0</v>
      </c>
      <c r="AT46" s="90">
        <v>288</v>
      </c>
      <c r="AU46" s="54" t="str">
        <f>IF(AND(AT46&lt;&gt;"",$G46="1"),AT46,"")</f>
        <v/>
      </c>
      <c r="AV46" s="52" t="str">
        <f>IF(AND(AT46&lt;&gt;"",$G46="1"),_xlfn.RANK.EQ(AT46,$AU$6:$AU$89),"")</f>
        <v/>
      </c>
      <c r="AW46" s="52" t="str">
        <f>IF(IF(AV46&lt;&gt;"",IF(MAX(COUNTIF($AV$6:$AV$89,$AV$6:$AV$89))&gt;1,"x",""),"")&lt;&gt;"",AV46+1,"")</f>
        <v/>
      </c>
      <c r="AX46" s="52" t="str">
        <f>IF(AV46&lt;&gt;"",IF($G46="3",IF(AT46&lt;&gt;"",IF(AND(AV46&lt;=10,AT46&gt;=$AU$92),HLOOKUP(AV46,Points_Table_Modified,IF(BY46&gt;=6,8,BY46+2),FALSE),0),""),IF(AT46&lt;&gt;"",IF(AND(AV46&lt;=10,AT46&gt;=$AU$92),HLOOKUP(AV46,Points_Table,IF(BY46&gt;=6,8,BY46+2),FALSE),0),"")),"")</f>
        <v/>
      </c>
      <c r="AY46" s="53" t="str">
        <f>IF(AW46&lt;&gt;"",AVERAGE(IF(AND($G46="3",AW46&lt;&gt;""),HLOOKUP(AW46,Points_Table_Modified,IF(BY46&gt;=6,8,BY46+2),FALSE),IF(AW46&lt;&gt;"",HLOOKUP(AW46,Points_Table,IF(BY46&gt;=6,8,BY46+2),FALSE),"")),AX46),AX46)</f>
        <v/>
      </c>
      <c r="AZ46" s="51" t="str">
        <f>IF(AND($G46="2",AT46&lt;&gt;""),AT46,"")</f>
        <v/>
      </c>
      <c r="BA46" s="52" t="str">
        <f>IF(AND(AT46&lt;&gt;"",$G46="2"),_xlfn.RANK.EQ(AT46,$AZ$6:$AZ$89),"")</f>
        <v/>
      </c>
      <c r="BB46" s="52" t="str">
        <f>IF(IF(BA46&lt;&gt;"",IF(MAX(COUNTIF($BA$6:$BA$89,$BA$6:$BA$89))&gt;1,"x",""),"")&lt;&gt;"",BA46+1,"")</f>
        <v/>
      </c>
      <c r="BC46" s="54" t="str">
        <f>IF(BA46&lt;&gt;"",IF($G46="3",IF(AT46&lt;&gt;"",IF(AND(BA46&lt;=10,AT46&gt;=$AZ$92),HLOOKUP(BA46,Points_Table_Modified,IF(BY46&gt;=6,8,BY46+2),FALSE),0),""),IF(AT46&lt;&gt;"",IF(AND(BA46&lt;=10,AT46&gt;=$AZ$92),HLOOKUP(BA46,Points_Table,IF(BY46&gt;=6,8,BY46+2),FALSE),0),"")),"")</f>
        <v/>
      </c>
      <c r="BD46" s="53" t="str">
        <f>IF(BB46&lt;&gt;"",AVERAGE(IF(AND($G46="3",BB46&lt;&gt;""),HLOOKUP(BB46,Points_Table_Modified,IF(BY46&gt;=6,8,BY46+2),FALSE),IF(BB46&lt;&gt;"",HLOOKUP(BB46,Points_Table,IF(BY46&gt;=6,8,BY46+2),FALSE),"")),BC46),BC46)</f>
        <v/>
      </c>
      <c r="BE46" s="51" t="str">
        <f>IF(AND($G46="3",AT46&lt;&gt;""),AT46,"")</f>
        <v/>
      </c>
      <c r="BF46" s="52" t="str">
        <f>IF(AND(AT46&lt;&gt;"",$G46="3"),_xlfn.RANK.EQ(AT46,$BE$6:$BE$89),"")</f>
        <v/>
      </c>
      <c r="BG46" s="52" t="str">
        <f>IF(IF(BF46&lt;&gt;"",IF(MAX(COUNTIF($BF$6:$BF$89,$BF$6:$BF$89))&gt;1,"x",""),"")&lt;&gt;"",BF46+1,"")</f>
        <v/>
      </c>
      <c r="BH46" s="52" t="str">
        <f>IF(BF46&lt;&gt;"",IF($G46="3",IF(AT46&lt;&gt;"",IF(AND(BF46&lt;=20,AT46&gt;=$BE$92),HLOOKUP(BF46,Points_Table_Modified,IF(BY46&gt;=6,8,BY46+2),FALSE),0),""),IF(AT46&lt;&gt;"",IF(AND(BF46&lt;=10,AT46&gt;=$BE$92),HLOOKUP(BF46,Points_Table,IF(BY46&gt;=6,8,BY46+2),FALSE),0),"")),"")</f>
        <v/>
      </c>
      <c r="BI46" s="53" t="str">
        <f>IF(BG46&lt;&gt;"",AVERAGE(IF(AND($G46="3",BG46&lt;&gt;""),HLOOKUP(BG46,Points_Table_Modified,IF(BY46&gt;=6,8,BY46+2),FALSE),IF(BG46&lt;&gt;"",HLOOKUP(BG46,Points_Table,IF(BY46&gt;=6,8,BY46+2),FALSE),"")),BH46),BH46)</f>
        <v/>
      </c>
      <c r="BJ46" s="51" t="str">
        <f>IF(AND($G46="4",AT46&lt;&gt;""),AT46,"")</f>
        <v/>
      </c>
      <c r="BK46" s="52" t="str">
        <f>IF(AND(AT46&lt;&gt;"",G46="4"),_xlfn.RANK.EQ(AT46,$BJ$6:$BJ$89),"")</f>
        <v/>
      </c>
      <c r="BL46" s="52" t="str">
        <f>IF(IF(BK46&lt;&gt;"",IF(MAX(COUNTIF($BK$6:$BK$89,$BK$6:$BK$89))&gt;1,"x",""),"")&lt;&gt;"",BK46+1,"")</f>
        <v/>
      </c>
      <c r="BM46" s="52" t="str">
        <f>IF(BK46&lt;&gt;"",IF($G46="3",IF(AT46&lt;&gt;"",IF(AND(BK46&lt;=10,AT46&gt;=$BJ$92),HLOOKUP(BK46,Points_Table_Modified,IF(BY46&gt;=6,8,BY46+2),FALSE),0),""),IF(AT46&lt;&gt;"",IF(AND(BK46&lt;=10,AT46&gt;=$BJ$92),HLOOKUP(BK46,Points_Table,IF(BY46&gt;=6,8,BY46+2),FALSE),0),"")),"")</f>
        <v/>
      </c>
      <c r="BN46" s="53" t="str">
        <f>IF(BL46&lt;&gt;"",AVERAGE(IF(AND($G46="3",BL46&lt;&gt;""),HLOOKUP(BL46,Points_Table_Modified,IF(BY46&gt;=6,8,BY46+2),FALSE),IF(BL46&lt;&gt;"",HLOOKUP(BL46,Points_Table,IF(BY46&gt;=6,8,BY46+2),FALSE),"")),BM46),BM46)</f>
        <v/>
      </c>
      <c r="BO46" s="51" t="str">
        <f>IF(AND($G46="5",AT46&lt;&gt;""),AT46,"")</f>
        <v/>
      </c>
      <c r="BP46" s="52" t="str">
        <f>IF(AND(AT46&lt;&gt;"",$G46="5"),_xlfn.RANK.EQ(AT46,$BO$6:$BO$89),"")</f>
        <v/>
      </c>
      <c r="BQ46" s="52" t="str">
        <f>IF(IF(BP46&lt;&gt;"",IF(MAX(COUNTIF($BP$6:$BP$89,$BP$6:$BP$89))&gt;1,"x",""),"")&lt;&gt;"",BP46+1,"")</f>
        <v/>
      </c>
      <c r="BR46" s="52" t="str">
        <f>IF(BP46&lt;&gt;"",IF($G46="3",IF(AT46&lt;&gt;"",IF(AND(BP46&lt;=10,AT46&gt;=$BO$92),HLOOKUP(BP46,Points_Table_Modified,IF(BY46&gt;=6,8,BY46+2),FALSE),0),""),IF(AT46&lt;&gt;"",IF(AND(BP46&lt;=10,AT46&gt;=$BO$92),HLOOKUP(BP46,Points_Table,IF(BY46&gt;=6,8,BY46+2),FALSE),0),"")),"")</f>
        <v/>
      </c>
      <c r="BS46" s="53" t="str">
        <f>IF(BQ46&lt;&gt;"",AVERAGE(IF(AND($G46="3",BQ46&lt;&gt;""),HLOOKUP(BQ46,Points_Table_Modified,IF(BY46&gt;=6,8,BY46+2),FALSE),IF(BQ46&lt;&gt;"",HLOOKUP(BQ46,Points_Table,IF(BY46&gt;=6,8,BY46+2),FALSE),"")),BR46),BR46)</f>
        <v/>
      </c>
      <c r="BT46" s="51">
        <f>IF(AND($G46="6",AT46&lt;&gt;""),AT46,"")</f>
        <v>288</v>
      </c>
      <c r="BU46" s="52">
        <f>IF(AND(AT46&lt;&gt;"",$G46="6"),_xlfn.RANK.EQ(AT46,$BT$6:$BT$89),"")</f>
        <v>4</v>
      </c>
      <c r="BV46" s="52" t="str">
        <f>IF(IF(BU46&lt;&gt;"",IF(MAX(COUNTIF($BU$6:$BU$89,$BU$6:$BU$89))&gt;1,"x",""),"")&lt;&gt;"",BU46+1,"")</f>
        <v/>
      </c>
      <c r="BW46" s="52">
        <f>IF(BU46&lt;&gt;"",IF($G46="3",IF(AT46&lt;&gt;"",IF(AND(BU46&lt;=10,AT46&gt;=$BT$92),HLOOKUP(BU46,Points_Table_Modified,IF(BY46&gt;=6,8,BY46+2),FALSE),0),""),IF(AT46&lt;&gt;"",IF(AND(BU46&lt;=10,AT46&gt;=$BT$92),HLOOKUP(BU46,Points_Table,IF(BY46&gt;=6,8,BY46+2),FALSE),0),"")),"")</f>
        <v>16</v>
      </c>
      <c r="BX46" s="53">
        <f>IF(BV46&lt;&gt;"",AVERAGE(IF(AND($G46="3",BV46&lt;&gt;""),HLOOKUP(BV46,Points_Table_Modified,IF(BY46&gt;=6,8,BY46+2),FALSE),IF(BV46&lt;&gt;"",HLOOKUP(BV46,Points_Table,IF(BY46&gt;=6,8,BY46+2),FALSE),"")),BW46),BW46)</f>
        <v>16</v>
      </c>
      <c r="BY46" s="55">
        <f>VLOOKUP($G46,Entries_D_Event,5,FALSE)</f>
        <v>7</v>
      </c>
      <c r="BZ46" s="52" t="str">
        <f>CONCATENATE(BU46,BP46,BK46,BF46,BA46,AV46)</f>
        <v>4</v>
      </c>
      <c r="CA46" s="118">
        <f>IF(BZ46&lt;&gt;"",IF(AND($G46="3",AT46&lt;&gt;""),10,IF(AT46&lt;&gt;"",5,"")),"")</f>
        <v>5</v>
      </c>
      <c r="CB46" s="118">
        <f>_xlfn.NUMBERVALUE(IF(BZ46&lt;&gt;"",CONCATENATE(BX46,BS46,BN46,BI46,BD46,AY46),""))</f>
        <v>16</v>
      </c>
      <c r="CC46" s="56">
        <f>IFERROR(CA46+CB46,0)</f>
        <v>21</v>
      </c>
      <c r="CD46" s="90"/>
      <c r="CE46" s="54" t="str">
        <f>IF(AND($G46="1",CD46&lt;&gt;""),CD46,"")</f>
        <v/>
      </c>
      <c r="CF46" s="52" t="str">
        <f>IF(AND(CD46&lt;&gt;"",$G46="1"),_xlfn.RANK.EQ(CD46,$CE$6:$CE$89),"")</f>
        <v/>
      </c>
      <c r="CG46" s="52" t="str">
        <f>IF(IF(CF46&lt;&gt;"",IF(MAX(COUNTIF($CF$6:$CF$89,$CF$6:$CF$89))&gt;1,"x",""),"")&lt;&gt;"",CF46+1,"")</f>
        <v/>
      </c>
      <c r="CH46" s="52" t="str">
        <f>IF(CF46&lt;&gt;"",IF($G46="3",IF(CD46&lt;&gt;"",IF(AND(CF46&lt;=10,CD46&gt;=$CE$92),HLOOKUP(CF46,Points_Table_Modified,IF(DI46&gt;=6,8,DI46+2),FALSE),0),""),IF(CD46&lt;&gt;"",IF(AND(CF46&lt;=10,CD46&gt;=$CE$92),HLOOKUP(CF46,Points_Table,IF(DI46&gt;=6,8,DI46+2),FALSE),0),"")),"")</f>
        <v/>
      </c>
      <c r="CI46" s="53" t="str">
        <f>IF(CG46&lt;&gt;"",AVERAGE(IF(AND($G46="3",CG46&lt;&gt;""),HLOOKUP(CG46,Points_Table_Modified,IF(DI46&gt;=6,8,DI46+2),FALSE),IF(CG46&lt;&gt;"",HLOOKUP(CG46,Points_Table,IF(DI46&gt;=6,8,DI46+2),FALSE),"")),CH46),CH46)</f>
        <v/>
      </c>
      <c r="CJ46" s="51" t="str">
        <f>IF(AND($G46="2",CD46&lt;&gt;""),CD46,"")</f>
        <v/>
      </c>
      <c r="CK46" s="52" t="str">
        <f>IF(AND(CD46&lt;&gt;"",$G46="2"),_xlfn.RANK.EQ(CD46,$CJ$6:$CJ$89),"")</f>
        <v/>
      </c>
      <c r="CL46" s="52" t="str">
        <f>IF(IF(CK46&lt;&gt;"",IF(MAX(COUNTIF($CK$6:$CK$89,$CK$6:$CK$89))&gt;1,"x",""),"")&lt;&gt;"",CK46+1,"")</f>
        <v/>
      </c>
      <c r="CM46" s="54" t="str">
        <f>IF(CK46&lt;&gt;"",IF($G46="3",IF(CD46&lt;&gt;"",IF(AND(CK46&lt;=10,CD46&gt;=$CJ$92),HLOOKUP(CK46,Points_Table_Modified,IF(DI46&gt;=6,8,DI46+2),FALSE),0),""),IF(CD46&lt;&gt;"",IF(AND(CK46&lt;=10,CD46&gt;=$CJ$92),HLOOKUP(CK46,Points_Table,IF(DI46&gt;=6,8,DI46+2),FALSE),0),"")),"")</f>
        <v/>
      </c>
      <c r="CN46" s="53" t="str">
        <f>IF(CL46&lt;&gt;"",AVERAGE(IF(AND($G46="3",CL46&lt;&gt;""),HLOOKUP(CL46,Points_Table_Modified,IF(DI46&gt;=6,8,DI46+2),FALSE),IF(CL46&lt;&gt;"",HLOOKUP(CL46,Points_Table,IF(DI46&gt;=6,8,DI46+2),FALSE),"")),CM46),CM46)</f>
        <v/>
      </c>
      <c r="CO46" s="51" t="str">
        <f>IF(AND($G46="3",CD46&lt;&gt;""),CD46,"")</f>
        <v/>
      </c>
      <c r="CP46" s="52" t="str">
        <f>IF(AND(CD46&lt;&gt;"",$G46="3"),_xlfn.RANK.EQ(CD46,$CO$6:$CO$89),"")</f>
        <v/>
      </c>
      <c r="CQ46" s="52" t="str">
        <f>IF(IF(CP46&lt;&gt;"",IF(MAX(COUNTIF($CP46:$CP$89,$CP$6:$CP$89))&gt;1,"x",""),"")&lt;&gt;"",CP46+1,"")</f>
        <v/>
      </c>
      <c r="CR46" s="52" t="str">
        <f>IF(CP46&lt;&gt;"",IF($G46="3",IF(CD46&lt;&gt;"",IF(AND(CP46&lt;=20,CD46&gt;=$CO$92),HLOOKUP(CP46,Points_Table_Modified,IF(DI46&gt;=6,8,DI46+2),FALSE),0),""),IF(CD46&lt;&gt;"",IF(AND(CP46&lt;=10,CD46&gt;=$CO$92),HLOOKUP(CP46,Points_Table,IF(DI46&gt;=6,8,DI46+2),FALSE),0),"")),"")</f>
        <v/>
      </c>
      <c r="CS46" s="53" t="str">
        <f>IF(CQ46&lt;&gt;"",AVERAGE(IF(AND($G46="3",CQ46&lt;&gt;""),HLOOKUP(CQ46,Points_Table_Modified,IF(DI46&gt;=6,8,DI46+2),FALSE),IF(CQ46&lt;&gt;"",HLOOKUP(CQ46,Points_Table,IF(DI46&gt;=6,8,DI46+2),FALSE),"")),CR46),CR46)</f>
        <v/>
      </c>
      <c r="CT46" s="51" t="str">
        <f>IF(AND($G46="4",CD46&lt;&gt;""),CD46,"")</f>
        <v/>
      </c>
      <c r="CU46" s="52" t="str">
        <f>IF(AND(CD46&lt;&gt;"",G46="4"),_xlfn.RANK.EQ(CD46,$CT$6:$CT$89),"")</f>
        <v/>
      </c>
      <c r="CV46" s="52" t="str">
        <f>IF(IF(CU46&lt;&gt;"",IF(MAX(COUNTIF($CU$6:$CU$89,$CU$6:$CU$89))&gt;1,"x",""),"")&lt;&gt;"",CU46+1,"")</f>
        <v/>
      </c>
      <c r="CW46" s="52" t="str">
        <f>IF(CU46&lt;&gt;"",IF($G46="3",IF(CD46&lt;&gt;"",IF(AND(CU46&lt;=10,CD46&gt;=$CT$92),HLOOKUP(CU46,Points_Table_Modified,IF(DI46&gt;=6,8,DI46+2),FALSE),0),""),IF(CD46&lt;&gt;"",IF(AND(CU46&lt;=10,CD46&gt;=$CT$92),HLOOKUP(CU46,Points_Table,IF(DI46&gt;=6,8,DI46+2),FALSE),0),"")),"")</f>
        <v/>
      </c>
      <c r="CX46" s="53" t="str">
        <f>IF(CV46&lt;&gt;"",AVERAGE(IF(AND($G46="3",CV46&lt;&gt;""),HLOOKUP(CV46,Points_Table_Modified,IF(DI46&gt;=6,8,DI46+2),FALSE),IF(CV46&lt;&gt;"",HLOOKUP(CV46,Points_Table,IF(DI46&gt;=6,8,DI46+2),FALSE),"")),CW46),CW46)</f>
        <v/>
      </c>
      <c r="CY46" s="51" t="str">
        <f>IF(AND($G46="5",CD46&lt;&gt;""),CD46,"")</f>
        <v/>
      </c>
      <c r="CZ46" s="52" t="str">
        <f>IF(AND(CD46&lt;&gt;"",$G46="5"),_xlfn.RANK.EQ(CD46,$CY$6:$CY$89),"")</f>
        <v/>
      </c>
      <c r="DA46" s="52" t="str">
        <f>IF(IF(CZ46&lt;&gt;"",IF(MAX(COUNTIF($CZ$6:$CZ$89,$CZ$6:$CZ$89))&gt;1,"x",""),"")&lt;&gt;"",CZ46+1,"")</f>
        <v/>
      </c>
      <c r="DB46" s="52" t="str">
        <f>IF(CZ46&lt;&gt;"",IF($G46="3",IF(CD46&lt;&gt;"",IF(AND(CZ46&lt;=10,CD46&gt;=$CY$92),HLOOKUP(CZ46,Points_Table_Modified,IF(DI46&gt;=6,8,DI46+2),FALSE),0),""),IF(CD46&lt;&gt;"",IF(AND(CZ46&lt;=10,CD46&gt;=$CY$92),HLOOKUP(CZ46,Points_Table,IF(DI46&gt;=6,8,DI46+2),FALSE),0),"")),"")</f>
        <v/>
      </c>
      <c r="DC46" s="53" t="str">
        <f>IF(DA46&lt;&gt;"",AVERAGE(IF(AND($G46="3",DA46&lt;&gt;""),HLOOKUP(DA46,Points_Table_Modified,IF(DI46&gt;=6,8,DI46+2),FALSE),IF(DA46&lt;&gt;"",HLOOKUP(DA46,Points_Table,IF(DI46&gt;=6,8,DI46+2),FALSE),"")),DB46),DB46)</f>
        <v/>
      </c>
      <c r="DD46" s="51" t="str">
        <f>IF(AND($G46="6",CD46&lt;&gt;""),CD46,"")</f>
        <v/>
      </c>
      <c r="DE46" s="52" t="str">
        <f>IF(AND(CD46&lt;&gt;"",$G46="6"),_xlfn.RANK.EQ(CD46,$DD$6:$DD$89),"")</f>
        <v/>
      </c>
      <c r="DF46" s="52" t="str">
        <f>IF(IF(DE46&lt;&gt;"",IF(MAX(COUNTIF($DE$6:$DE$89,$DE$6:$DE$89))&gt;1,"x",""),"")&lt;&gt;"",DE46+1,"")</f>
        <v/>
      </c>
      <c r="DG46" s="52" t="str">
        <f>IF(DE46&lt;&gt;"",IF($G46="3",IF(CD46&lt;&gt;"",IF(AND(DE46&lt;=10,CD46&gt;=$DD$92),HLOOKUP(DE46,Points_Table_Modified,IF(DI46&gt;=6,8,DI46+2),FALSE),0),""),IF(CD46&lt;&gt;"",IF(AND(DE46&lt;=10,CD46&gt;=$DD$92),HLOOKUP(DE46,Points_Table,IF(DI46&gt;=6,8,DI46+2),FALSE),0),"")),"")</f>
        <v/>
      </c>
      <c r="DH46" s="53" t="str">
        <f>IF(DF46&lt;&gt;"",AVERAGE(IF(AND($G46="3",DF46&lt;&gt;""),HLOOKUP(DF46,Points_Table_Modified,IF(DI46&gt;=6,8,DI46+2),FALSE),IF(DF46&lt;&gt;"",HLOOKUP(DF46,Points_Table,IF(DI46&gt;=6,8,DI46+2),FALSE),"")),DG46),DG46)</f>
        <v/>
      </c>
      <c r="DI46" s="55">
        <f>VLOOKUP($G46,Entries_D_Event,6,FALSE)</f>
        <v>10</v>
      </c>
      <c r="DJ46" s="52" t="str">
        <f>CONCATENATE(DE46,CZ46,CU46,CP46,CK46,CF46)</f>
        <v/>
      </c>
      <c r="DK46" s="52" t="str">
        <f>IF(DJ46&lt;&gt;"",IF(AND($G46="3",CD46&lt;&gt;""),10,IF(CD46&lt;&gt;"",5,"")),"")</f>
        <v/>
      </c>
      <c r="DL46" s="156">
        <f>_xlfn.NUMBERVALUE(IF(DJ46&lt;&gt;"",CONCATENATE(DH46,DC46,CX46,CS46,CN46,CI46),""))</f>
        <v>0</v>
      </c>
      <c r="DM46" s="56">
        <f>IFERROR(DK46+DL46,0)</f>
        <v>0</v>
      </c>
      <c r="DN46" s="90"/>
      <c r="DO46" s="52" t="str">
        <f>IF(AND($G46="1",DN46&lt;&gt;""),DN46,"")</f>
        <v/>
      </c>
      <c r="DP46" s="52" t="str">
        <f>IF(AND(DN46&lt;&gt;"",$G46="1"),_xlfn.RANK.EQ(DN46,$DO$6:$DO$89),"")</f>
        <v/>
      </c>
      <c r="DQ46" s="52" t="str">
        <f>IF(IF(DP46&lt;&gt;"",IF(MAX(COUNTIF($DP$6:$DP$89,$DP$6:$DP$89))&gt;1,"x",""),"")&lt;&gt;"",DP46+1,"")</f>
        <v/>
      </c>
      <c r="DR46" s="52" t="str">
        <f>IF(DP46&lt;&gt;"",IF($G46="3",IF(DN46&lt;&gt;"",IF(AND(DP46&lt;=10,DN46&gt;=$DO$92),HLOOKUP(DP46,Points_Table_Modified,IF(ES46&gt;=6,8,ES46+2),FALSE),0),""),IF(DN46&lt;&gt;"",IF(AND(DP46&lt;=10,DN46&gt;=$DO$92),HLOOKUP(DP46,Points_Table,IF(ES46&gt;=6,8,ES46+2),FALSE),0),"")),"")</f>
        <v/>
      </c>
      <c r="DS46" s="53" t="str">
        <f>IF(DQ46&lt;&gt;"",AVERAGE(IF(AND($G46="3",DQ46&lt;&gt;""),HLOOKUP(DQ46,Points_Table_Modified,IF(ES46&gt;=6,8,ES46+2),FALSE),IF(DQ46&lt;&gt;"",HLOOKUP(DQ46,Points_Table,IF(ES46&gt;=6,8,ES46+2),FALSE),"")),DR46),DR46)</f>
        <v/>
      </c>
      <c r="DT46" s="51" t="str">
        <f>IF(AND($G46="2",DN46&lt;&gt;""),DN46,"")</f>
        <v/>
      </c>
      <c r="DU46" s="52" t="str">
        <f>IF(AND(DN46&lt;&gt;"",$G46="2"),_xlfn.RANK.EQ(DN46,$DT$6:$DT$89),"")</f>
        <v/>
      </c>
      <c r="DV46" s="52" t="str">
        <f>IF(IF(DU46&lt;&gt;"",IF(MAX(COUNTIF($DU$6:$DU$89,$DU$6:$DU$89))&gt;1,"x",""),"")&lt;&gt;"",DU46+1,"")</f>
        <v/>
      </c>
      <c r="DW46" s="54" t="str">
        <f>IF(DU46&lt;&gt;"",IF($G46="3",IF(DN46&lt;&gt;"",IF(AND(DU46&lt;=10,DN46&gt;=$DT$92),HLOOKUP(DU46,Points_Table_Modified,IF(ES46&gt;=6,8,ES46+2),FALSE),0),""),IF(DN46&lt;&gt;"",IF(AND(DU46&lt;=10,DN46&gt;=$DT$92),HLOOKUP(DU46,Points_Table,IF(ES46&gt;=6,8,ES46+2),FALSE),0),"")),"")</f>
        <v/>
      </c>
      <c r="DX46" s="53" t="str">
        <f>IF(DV46&lt;&gt;"",AVERAGE(IF(AND($G46="3",DV46&lt;&gt;""),HLOOKUP(DV46,Points_Table_Modified,IF(ES46&gt;=6,8,ES46+2),FALSE),IF(DV46&lt;&gt;"",HLOOKUP(DV46,Points_Table,IF(ES46&gt;=6,8,ES46+2),FALSE),"")),DW46),DW46)</f>
        <v/>
      </c>
      <c r="DY46" s="51" t="str">
        <f>IF(AND($G46="3",DN46&lt;&gt;""),DN46,"")</f>
        <v/>
      </c>
      <c r="DZ46" s="52" t="str">
        <f>IF(AND(DN46&lt;&gt;"",$G46="3"),_xlfn.RANK.EQ(DN46,$DY$6:$DY$89),"")</f>
        <v/>
      </c>
      <c r="EA46" s="52" t="str">
        <f>IF(IF(DZ46&lt;&gt;"",IF(MAX(COUNTIF($DZ$6:$DZ$89,$DZ$6:$DZ$89))&gt;1,"x",""),"")&lt;&gt;"",DZ46+1,"")</f>
        <v/>
      </c>
      <c r="EB46" s="52" t="str">
        <f>IF(DZ46&lt;&gt;"",IF($G46="3",IF(DN46&lt;&gt;"",IF(AND(DZ46&lt;=20,DN46&gt;=$DY$92),HLOOKUP(DZ46,Points_Table_Modified,IF(ES46&gt;=6,8,ES46+2),FALSE),0),""),IF(DN46&lt;&gt;"",IF(AND(DZ46&lt;=10,DN46&gt;=$DY$92),HLOOKUP(DZ46,Points_Table,IF(ES46&gt;=6,8,ES46+2),FALSE),0),"")),"")</f>
        <v/>
      </c>
      <c r="EC46" s="53" t="str">
        <f>IF(EA46&lt;&gt;"",AVERAGE(IF(AND($G46="3",EA46&lt;&gt;""),HLOOKUP(EA46,Points_Table_Modified,IF(ES46&gt;=6,8,ES46+2),FALSE),IF(EA46&lt;&gt;"",HLOOKUP(EA46,Points_Table,IF(ES46&gt;=6,8,ES46+2),FALSE),"")),EB46),EB46)</f>
        <v/>
      </c>
      <c r="ED46" s="51" t="str">
        <f>IF(AND($G46="4",DN46&lt;&gt;""),DN46,"")</f>
        <v/>
      </c>
      <c r="EE46" s="52" t="str">
        <f>IF(AND(DN46&lt;&gt;"",G46="4"),_xlfn.RANK.EQ(DN46,$ED$6:$ED$89),"")</f>
        <v/>
      </c>
      <c r="EF46" s="52" t="str">
        <f>IF(IF(EE46&lt;&gt;"",IF(MAX(COUNTIF($EE$6:$EE$89,$EE$6:$EE$89))&gt;1,"x",""),"")&lt;&gt;"",EE46+1,"")</f>
        <v/>
      </c>
      <c r="EG46" s="52" t="str">
        <f>IF(EE46&lt;&gt;"",IF($G46="3",IF(DN46&lt;&gt;"",IF(AND(EE46&lt;=10,DN46&gt;=$ED$92),HLOOKUP(EE46,Points_Table_Modified,IF(ES46&gt;=6,8,ES46+2),FALSE),0),""),IF(DN46&lt;&gt;"",IF(AND(EE46&lt;=10,DN46&gt;=$ED$92),HLOOKUP(EE46,Points_Table,IF(ES46&gt;=6,8,ES46+2),FALSE),0),"")),"")</f>
        <v/>
      </c>
      <c r="EH46" s="53" t="str">
        <f>IF(EF46&lt;&gt;"",AVERAGE(IF(AND($G46="3",EF46&lt;&gt;""),HLOOKUP(EF46,Points_Table_Modified,IF(ES46&gt;=6,8,ES46+2),FALSE),IF(EF46&lt;&gt;"",HLOOKUP(EF46,Points_Table,IF(ES46&gt;=6,8,ES46+2),FALSE),"")),EG46),EG46)</f>
        <v/>
      </c>
      <c r="EI46" s="51" t="str">
        <f>IF(AND($G46="5",DN46&lt;&gt;""),DN46,"")</f>
        <v/>
      </c>
      <c r="EJ46" s="52" t="str">
        <f>IF(AND(DN46&lt;&gt;"",$G46="5"),_xlfn.RANK.EQ(DN46,$EI$6:$EI$89),"")</f>
        <v/>
      </c>
      <c r="EK46" s="52" t="str">
        <f>IF(IF(EJ46&lt;&gt;"",IF(MAX(COUNTIF($EJ$6:$EJ$89,$EJ$6:$EJ$89))&gt;1,"x",""),"")&lt;&gt;"",EJ46+1,"")</f>
        <v/>
      </c>
      <c r="EL46" s="52" t="str">
        <f>IF(EJ46&lt;&gt;"",IF($G46="3",IF(DN46&lt;&gt;"",IF(AND(EJ46&lt;=10,DN46&gt;=$EI$92),HLOOKUP(EJ46,Points_Table_Modified,IF(ES46&gt;=6,8,ES46+2),FALSE),0),""),IF(DN46&lt;&gt;"",IF(AND(EJ46&lt;=10,DN46&gt;=$EI$92),HLOOKUP(EJ46,Points_Table,IF(ES46&gt;=6,8,ES46+2),FALSE),0),"")),"")</f>
        <v/>
      </c>
      <c r="EM46" s="53" t="str">
        <f>IF(EK46&lt;&gt;"",AVERAGE(IF(AND($G46="3",EK46&lt;&gt;""),HLOOKUP(EK46,Points_Table_Modified,IF(ES46&gt;=6,8,ES46+2),FALSE),IF(EK46&lt;&gt;"",HLOOKUP(EK46,Points_Table,IF(ES46&gt;=6,8,ES46+2),FALSE),"")),EL46),EL46)</f>
        <v/>
      </c>
      <c r="EN46" s="51" t="str">
        <f>IF(AND($G46="6",DN46&lt;&gt;""),DN46,"")</f>
        <v/>
      </c>
      <c r="EO46" s="52" t="str">
        <f>IF(AND(DN46&lt;&gt;"",$G46="6"),_xlfn.RANK.EQ(DN46,$EN$6:$EN$89),"")</f>
        <v/>
      </c>
      <c r="EP46" s="52" t="str">
        <f>IF(IF(EO46&lt;&gt;"",IF(MAX(COUNTIF($EO$6:$EO$89,$EO$6:$EO$89))&gt;1,"x",""),"")&lt;&gt;"",EO46+1,"")</f>
        <v/>
      </c>
      <c r="EQ46" s="52" t="str">
        <f>IF(EO46&lt;&gt;"",IF($G46="3",IF(DN46&lt;&gt;"",IF(AND(EO46&lt;=10,DN46&gt;=$EN$92),HLOOKUP(EO46,Points_Table_Modified,IF(ES46&gt;=6,8,ES46+2),FALSE),0),""),IF(DN46&lt;&gt;"",IF(AND(EO46&lt;=10,DN46&gt;=$EN$92),HLOOKUP(EO46,Points_Table,IF(ES46&gt;=6,8,ES46+2),FALSE),0),"")),"")</f>
        <v/>
      </c>
      <c r="ER46" s="53" t="str">
        <f>IF(EP46&lt;&gt;"",AVERAGE(IF(AND($G46="3",EP46&lt;&gt;""),HLOOKUP(EP46,Points_Table_Modified,IF(ES46&gt;=6,8,ES46+2),FALSE),IF(EP46&lt;&gt;"",HLOOKUP(EP46,Points_Table,IF(ES46&gt;=6,8,ES46+2),FALSE),"")),EQ46),EQ46)</f>
        <v/>
      </c>
      <c r="ES46" s="57">
        <f>VLOOKUP($G46,Entries_D_Event,7,FALSE)</f>
        <v>7</v>
      </c>
      <c r="ET46" s="52" t="str">
        <f>CONCATENATE(EO46,EJ46,EE46,DZ46,DU46,DP46)</f>
        <v/>
      </c>
      <c r="EU46" s="118" t="str">
        <f>IF(ET46&lt;&gt;"",IF(AND($G46="3",DN46&lt;&gt;""),10,IF(DN46&lt;&gt;"",5,"")),"")</f>
        <v/>
      </c>
      <c r="EV46" s="118">
        <f>_xlfn.NUMBERVALUE(IF(ET46&lt;&gt;"",CONCATENATE(ER46,EM46,EH46,EC46,DX46,DS46),""))</f>
        <v>0</v>
      </c>
      <c r="EW46" s="56">
        <f>IFERROR(EU46+EV46,0)</f>
        <v>0</v>
      </c>
      <c r="EX46" s="90"/>
      <c r="EY46" s="52" t="str">
        <f>IF(AND($G46="1",EX46&lt;&gt;""),EX46,"")</f>
        <v/>
      </c>
      <c r="EZ46" s="52" t="str">
        <f>IF(AND(EX46&lt;&gt;"",$G46="1"),_xlfn.RANK.EQ(EX46,$EY$6:$EY$89),"")</f>
        <v/>
      </c>
      <c r="FA46" s="52" t="str">
        <f>IF(IF(EZ46&lt;&gt;"",IF(MAX(COUNTIF($EZ$6:$EZ$89,$EZ$6:$EZ$89))&gt;1,"x",""),"")&lt;&gt;"",EZ46+1,"")</f>
        <v/>
      </c>
      <c r="FB46" s="52" t="str">
        <f>IF(EZ46&lt;&gt;"",IF($G46="3",IF(EX46&lt;&gt;"",IF(AND(EZ46&lt;=10,EX46&gt;=$EY$92),HLOOKUP(EZ46,Points_Table_Modified,IF(GC46&gt;=6,8,GC46+2),FALSE),0),""),IF(EX46&lt;&gt;"",IF(AND(EZ46&lt;=10,EX46&gt;=$EY$92),HLOOKUP(EZ46,Points_Table,IF(GC46&gt;=6,8,GC46+2),FALSE),0),"")),"")</f>
        <v/>
      </c>
      <c r="FC46" s="56" t="str">
        <f>IF(FB46&gt;0,IF(FA46&lt;&gt;"",AVERAGE(IF(AND($G46="3",FA46&lt;&gt;""),HLOOKUP(FA46,Points_Table_Modified,IF(GC46&gt;=6,8,GC46+2),FALSE),IF(FA46&lt;&gt;"",HLOOKUP(FA46,Points_Table,IF(GC46&gt;=6,8,GC46+2),FALSE),"")),FB46),FB46),0)</f>
        <v/>
      </c>
      <c r="FD46" s="51" t="str">
        <f>IF(AND($G46="2",EX46&lt;&gt;""),EX46,"")</f>
        <v/>
      </c>
      <c r="FE46" s="52" t="str">
        <f>IF(AND(EX46&lt;&gt;"",$G46="2"),_xlfn.RANK.EQ(EX46,$FD$6:$FD$89),"")</f>
        <v/>
      </c>
      <c r="FF46" s="52" t="str">
        <f>IF(IF(FE46&lt;&gt;"",IF(MAX(COUNTIF($FE$6:$FE$89,$FE$6:$FE$89))&gt;1,"x",""),"")&lt;&gt;"",FE46+1,"")</f>
        <v/>
      </c>
      <c r="FG46" s="54" t="str">
        <f>IF(FE46&lt;&gt;"",IF($G46="3",IF(EX46&lt;&gt;"",IF(AND(FE46&lt;=10,EX46&gt;=$FD$92),HLOOKUP(FE46,Points_Table_Modified,IF(GC46&gt;=6,8,GC46+2),FALSE),0),""),IF(EX46&lt;&gt;"",IF(AND(FE46&lt;=10,EX46&gt;=$FD$92),HLOOKUP(FE46,Points_Table,IF(GC46&gt;=6,8,GC46+2),FALSE),0),"")),"")</f>
        <v/>
      </c>
      <c r="FH46" s="56" t="str">
        <f>IF(FG46&gt;0,IF(FF46&lt;&gt;"",AVERAGE(IF(AND($G46="3",FF46&lt;&gt;""),HLOOKUP(FF46,Points_Table_Modified,IF(GC46&gt;=6,8,GC46+2),FALSE),IF(FF46&lt;&gt;"",HLOOKUP(FF46,Points_Table,IF(GC46&gt;=6,8,GC46+2),FALSE),"")),FG46),FG46),0)</f>
        <v/>
      </c>
      <c r="FI46" s="51" t="str">
        <f>IF(AND($G46="3",EX46&lt;&gt;""),EX46,"")</f>
        <v/>
      </c>
      <c r="FJ46" s="52" t="str">
        <f>IF(AND(EX46&lt;&gt;"",$G46="3"),_xlfn.RANK.EQ(EX46,$FI$6:$FI$89),"")</f>
        <v/>
      </c>
      <c r="FK46" s="52" t="str">
        <f>IF(IF(FJ46&lt;&gt;"",IF(MAX(COUNTIF($FJ$6:$FJ$89,$FJ$6:$FJ$89))&gt;1,"x",""),"")&lt;&gt;"",FJ46+1,"")</f>
        <v/>
      </c>
      <c r="FL46" s="52" t="str">
        <f>IF(FJ46&lt;&gt;"",IF($G46="3",IF(EX46&lt;&gt;"",IF(AND(FJ46&lt;=20,EX46&gt;=$FI$92),HLOOKUP(FJ46,Points_Table_Modified,IF(GC46&gt;=6,8,GC46+2),FALSE),0),""),IF(EX46&lt;&gt;"",IF(AND(FJ46&lt;=10,EX46&gt;=$FI$92),HLOOKUP(FJ46,Points_Table,IF(GC46&gt;=6,8,GC46+2),FALSE),0),"")),"")</f>
        <v/>
      </c>
      <c r="FM46" s="56" t="str">
        <f>IF(FL46&gt;0,IF(FK46&lt;&gt;"",AVERAGE(IF(AND($G46="3",FK46&lt;&gt;""),HLOOKUP(FK46,Points_Table_Modified,IF(GC46&gt;=6,8,GC46+2),FALSE),IF(FK46&lt;&gt;"",HLOOKUP(FK46,Points_Table,IF(GC46&gt;=6,8,GC46+2),FALSE),"")),FL46),FL46),0)</f>
        <v/>
      </c>
      <c r="FN46" s="51" t="str">
        <f>IF(AND($G46="4",EX46&lt;&gt;""),EX46,"")</f>
        <v/>
      </c>
      <c r="FO46" s="52" t="str">
        <f>IF(AND(EX46&lt;&gt;"",G46="4"),_xlfn.RANK.EQ(EX46,$FN$6:$FN$89),"")</f>
        <v/>
      </c>
      <c r="FP46" s="52" t="str">
        <f>IF(IF(FO46&lt;&gt;"",IF(MAX(COUNTIF($FO$6:$FO$89,$FO$6:$FO$89))&gt;1,"x",""),"")&lt;&gt;"",FO46+1,"")</f>
        <v/>
      </c>
      <c r="FQ46" s="52" t="str">
        <f>IF(FO46&lt;&gt;"",IF($G46="3",IF(EX46&lt;&gt;"",IF(AND(FO46&lt;=10,EX46&gt;=$FN$92),HLOOKUP(FO46,Points_Table_Modified,IF(GC46&gt;=6,8,GC46+2),FALSE),0),""),IF(EX46&lt;&gt;"",IF(AND(FO46&lt;=10,EX46&gt;=$FN$92),HLOOKUP(FO46,Points_Table,IF(GC46&gt;=6,8,GC46+2),FALSE),0),"")),"")</f>
        <v/>
      </c>
      <c r="FR46" s="56" t="str">
        <f>IF(FQ46&gt;0,IF(FP46&lt;&gt;"",AVERAGE(IF(AND($G46="3",FP46&lt;&gt;""),HLOOKUP(FP46,Points_Table_Modified,IF(GC46&gt;=6,8,GC46+2),FALSE),IF(FP46&lt;&gt;"",HLOOKUP(FP46,Points_Table,IF(GC46&gt;=6,8,GC46+2),FALSE),"")),FQ46),FQ46),0)</f>
        <v/>
      </c>
      <c r="FS46" s="51" t="str">
        <f>IF(AND($G46="5",EX46&lt;&gt;""),EX46,"")</f>
        <v/>
      </c>
      <c r="FT46" s="52" t="str">
        <f>IF(AND(EX46&lt;&gt;"",$G46="5"),_xlfn.RANK.EQ(EX46,$FS$6:$FS$89),"")</f>
        <v/>
      </c>
      <c r="FU46" s="52" t="str">
        <f>IF(IF(FT46&lt;&gt;"",IF(MAX(COUNTIF($FT$6:$FT$89,$FT$6:$FT$89))&gt;1,"x",""),"")&lt;&gt;"",FT46+1,"")</f>
        <v/>
      </c>
      <c r="FV46" s="52" t="str">
        <f>IF(FT46&lt;&gt;"",IF($G46="3",IF(EX46&lt;&gt;"",IF(AND(FT46&lt;=10,EX46&gt;=$FS$92),HLOOKUP(FT46,Points_Table_Modified,IF(GC46&gt;=6,8,GC46+2),FALSE),0),""),IF(EX46&lt;&gt;"",IF(AND(FT46&lt;=10,EX46&gt;=$FS$92),HLOOKUP(FT46,Points_Table,IF(GC46&gt;=6,8,GC46+2),FALSE),0),"")),"")</f>
        <v/>
      </c>
      <c r="FW46" s="56" t="str">
        <f>IF(FV46&gt;0,IF(FU46&lt;&gt;"",AVERAGE(IF(AND($G46="3",FU46&lt;&gt;""),HLOOKUP(FU46,Points_Table_Modified,IF(GC46&gt;=6,8,GC46+2),FALSE),IF(FU46&lt;&gt;"",HLOOKUP(FU46,Points_Table,IF(GC46&gt;=6,8,GC46+2),FALSE),"")),FV46),FV46),0)</f>
        <v/>
      </c>
      <c r="FX46" s="51" t="str">
        <f>IF(AND($G46="6",EX46&lt;&gt;""),EX46,"")</f>
        <v/>
      </c>
      <c r="FY46" s="52" t="str">
        <f>IF(AND(EX46&lt;&gt;"",$G46="6"),_xlfn.RANK.EQ(EX46,$FX$6:$FX$89),"")</f>
        <v/>
      </c>
      <c r="FZ46" s="52" t="str">
        <f>IF(IF(FY46&lt;&gt;"",IF(MAX(COUNTIF($FY$6:$FY$89,$FY$6:$FY$89))&gt;1,"x",""),"")&lt;&gt;"",FY46+1,"")</f>
        <v/>
      </c>
      <c r="GA46" s="52" t="str">
        <f>IF(FY46&lt;&gt;"",IF($G46="3",IF(EX46&lt;&gt;"",IF(AND(FY46&lt;=10,EX46&gt;=$FX$92),HLOOKUP(FY46,Points_Table_Modified,IF(GC46&gt;=6,8,GC46+2),FALSE),0),""),IF(EX46&lt;&gt;"",IF(AND(FY46&lt;=10,EX46&gt;=$FX$92),HLOOKUP(FY46,Points_Table,IF(GC46&gt;=6,8,GC46+2),FALSE),0),"")),"")</f>
        <v/>
      </c>
      <c r="GB46" s="56" t="str">
        <f>IF(GA46&gt;0,IF(FZ46&lt;&gt;"",AVERAGE(IF(AND($G46="3",FZ46&lt;&gt;""),HLOOKUP(FZ46,Points_Table_Modified,IF(GC46&gt;=6,8,GC46+2),FALSE),IF(FZ46&lt;&gt;"",HLOOKUP(FZ46,Points_Table,IF(GC46&gt;=6,8,GC46+2),FALSE),"")),GA46),GA46),0)</f>
        <v/>
      </c>
      <c r="GC46" s="57">
        <f>VLOOKUP($G46,Entries_D_Event,8,FALSE)</f>
        <v>0</v>
      </c>
      <c r="GD46" s="52" t="str">
        <f>CONCATENATE(FY46,FT46,FO46,FJ46,FE46,EZ46)</f>
        <v/>
      </c>
      <c r="GE46" s="118" t="str">
        <f>IF(GD46&lt;&gt;"",IF(AND($G46="3",EX46&lt;&gt;""),10,IF(EX46&lt;&gt;"",5,"")),"")</f>
        <v/>
      </c>
      <c r="GF46" s="118">
        <f>_xlfn.NUMBERVALUE(IF(GD46&lt;&gt;"",CONCATENATE(GB46,FW46,FR46,FM46,FH46,FC46),""))</f>
        <v>0</v>
      </c>
      <c r="GG46" s="56">
        <f>IFERROR(GE46+GF46,0)</f>
        <v>0</v>
      </c>
      <c r="GH46" s="90"/>
      <c r="GI46" s="52" t="str">
        <f>IF(AND($G46="1",GH46&lt;&gt;""),GH46,"")</f>
        <v/>
      </c>
      <c r="GJ46" s="52" t="str">
        <f>IF(AND(GH46&lt;&gt;"",$G46="1"),_xlfn.RANK.EQ(GH46,$GI$6:$GI$89),"")</f>
        <v/>
      </c>
      <c r="GK46" s="52" t="str">
        <f>IF(IF(GJ46&lt;&gt;"",IF(MAX(COUNTIF($GJ$6:$GJ$89,$GJ$6:$GJ$89))&gt;1,"x",""),"")&lt;&gt;"",GJ46+1,"")</f>
        <v/>
      </c>
      <c r="GL46" s="52" t="str">
        <f>IF(GJ46&lt;&gt;"",IF($G46="3",IF(GH46&lt;&gt;"",IF(AND(GJ46&lt;=10,GH46&gt;=$GI$92),HLOOKUP(GJ46,Points_Table_Modified,IF(HM46&gt;=6,8,HM46+2),FALSE),0),""),IF(GH46&lt;&gt;"",IF(AND(GJ46&lt;=10,GH46&gt;=$GI$92),HLOOKUP(GJ46,Points_Table,IF(HM46&gt;=6,8,HM46+2),FALSE),0),"")),"")</f>
        <v/>
      </c>
      <c r="GM46" s="53" t="str">
        <f>IF(GK46&lt;&gt;"",AVERAGE(IF(AND($G46="3",GK46&lt;&gt;""),HLOOKUP(GK46,Points_Table_Modified,IF(HM46&gt;=6,8,HM46+2),FALSE),IF(GK46&lt;&gt;"",HLOOKUP(GK46,Points_Table,IF(HM46&gt;=6,8,HM46+2),FALSE),"")),GL46),GL46)</f>
        <v/>
      </c>
      <c r="GN46" s="51" t="str">
        <f>IF(AND($G46="2",GH46&lt;&gt;""),GH46,"")</f>
        <v/>
      </c>
      <c r="GO46" s="52" t="str">
        <f>IF(AND(GH46&lt;&gt;"",$G46="2"),_xlfn.RANK.EQ(GH46,$GN$6:$GN$89),"")</f>
        <v/>
      </c>
      <c r="GP46" s="52" t="str">
        <f>IF(IF(GO46&lt;&gt;"",IF(MAX(COUNTIF($GO$6:$GO$89,$GO$6:$GO$89))&gt;1,"x",""),"")&lt;&gt;"",GO46+1,"")</f>
        <v/>
      </c>
      <c r="GQ46" s="54" t="str">
        <f>IF(GO46&lt;&gt;"",IF($G46="3",IF(GH46&lt;&gt;"",IF(AND(GO46&lt;=10,GH46&gt;=$GN$92),HLOOKUP(GO46,Points_Table_Modified,IF(HM46&gt;=6,8,HM46+2),FALSE),0),""),IF(GH46&lt;&gt;"",IF(AND(GO46&lt;=10,GH46&gt;=$GN$92),HLOOKUP(GO46,Points_Table,IF(HM46&gt;=6,8,HM46+2),FALSE),0),"")),"")</f>
        <v/>
      </c>
      <c r="GR46" s="53" t="str">
        <f>IF(GP46&lt;&gt;"",AVERAGE(IF(AND($G46="3",GP46&lt;&gt;""),HLOOKUP(GP46,Points_Table_Modified,IF(HM46&gt;=6,8,HM46+2),FALSE),IF(GP46&lt;&gt;"",HLOOKUP(GP46,Points_Table,IF(HM46&gt;=6,8,HM46+2),FALSE),"")),GQ46),GQ46)</f>
        <v/>
      </c>
      <c r="GS46" s="51" t="str">
        <f>IF(AND($G46="3",GH46&lt;&gt;""),GH46,"")</f>
        <v/>
      </c>
      <c r="GT46" s="52" t="str">
        <f>IF(AND(GH46&lt;&gt;"",$G46="3"),_xlfn.RANK.EQ(GH46,$GS$6:$GS$89),"")</f>
        <v/>
      </c>
      <c r="GU46" s="52" t="str">
        <f>IF(IF(GT46&lt;&gt;"",IF(MAX(COUNTIF($GT$6:$GT$89,$GT$6:$GT$89))&gt;1,"x",""),"")&lt;&gt;"",GT46+1,"")</f>
        <v/>
      </c>
      <c r="GV46" s="52" t="str">
        <f>IF(GT46&lt;&gt;"",IF($G46="3",IF(GH46&lt;&gt;"",IF(AND(GT46&lt;=20,GH46&gt;=$GS$92),HLOOKUP(GT46,Points_Table_Modified,IF(HM46&gt;=6,8,HM46+2),FALSE),0),""),IF(GH46&lt;&gt;"",IF(AND(GT46&lt;=10,GH46&gt;=$GS$92),HLOOKUP(GT46,Points_Table,IF(HM46&gt;=6,8,HM46+2),FALSE),0),"")),"")</f>
        <v/>
      </c>
      <c r="GW46" s="53" t="str">
        <f>IF(GU46&lt;&gt;"",AVERAGE(IF(AND($G46="3",GU46&lt;&gt;""),HLOOKUP(GU46,Points_Table_Modified,IF(HM46&gt;=6,8,HM46+2),FALSE),IF(GU46&lt;&gt;"",HLOOKUP(GU46,Points_Table,IF(HM46&gt;=6,8,HM46+2),FALSE),"")),GV46),GV46)</f>
        <v/>
      </c>
      <c r="GX46" s="51" t="str">
        <f>IF(AND($G46="4",GH46&lt;&gt;""),GH46,"")</f>
        <v/>
      </c>
      <c r="GY46" s="52" t="str">
        <f>IF(AND($GH46&lt;&gt;"",G46="4"),_xlfn.RANK.EQ(GH46,$GX$6:$GX$89),"")</f>
        <v/>
      </c>
      <c r="GZ46" s="52" t="str">
        <f>IF(IF(GY46&lt;&gt;"",IF(MAX(COUNTIF($GY$6:$GY$89,$GY$6:$GY$89))&gt;1,"x",""),"")&lt;&gt;"",GY46+1,"")</f>
        <v/>
      </c>
      <c r="HA46" s="52" t="str">
        <f>IF(GY46&lt;&gt;"",IF($G46="3",IF(GH46&lt;&gt;"",IF(AND(GY46&lt;=10,GH46&gt;=$GX$92),HLOOKUP(GY46,Points_Table_Modified,IF(HM46&gt;=6,8,HM46+2),FALSE),0),""),IF(GH46&lt;&gt;"",IF(AND(GY46&lt;=10,GH46&gt;=$GX$92),HLOOKUP(GY46,Points_Table,IF(HM46&gt;=6,8,HM46+2),FALSE),0),"")),"")</f>
        <v/>
      </c>
      <c r="HB46" s="53" t="str">
        <f>IF(GZ46&lt;&gt;"",AVERAGE(IF(AND($G46="3",GZ46&lt;&gt;""),HLOOKUP(GZ46,Points_Table_Modified,IF(HM46&gt;=6,8,HM46+2),FALSE),IF(GZ46&lt;&gt;"",HLOOKUP(GZ46,Points_Table,IF(HM46&gt;=6,8,HM46+2),FALSE),"")),HA46),HA46)</f>
        <v/>
      </c>
      <c r="HC46" s="51" t="str">
        <f>IF(AND($G46="5",GH46&lt;&gt;""),GH46,"")</f>
        <v/>
      </c>
      <c r="HD46" s="52" t="str">
        <f>IF(AND(GH46&lt;&gt;"",$G46="5"),_xlfn.RANK.EQ(GH46,$HC$6:$HC$89),"")</f>
        <v/>
      </c>
      <c r="HE46" s="52" t="str">
        <f>IF(IF(HD46&lt;&gt;"",IF(MAX(COUNTIF($HD$6:$HD$89,$HD$6:$HD$89))&gt;1,"x",""),"")&lt;&gt;"",HD46+1,"")</f>
        <v/>
      </c>
      <c r="HF46" s="52" t="str">
        <f>IF(HD46&lt;&gt;"",IF($G46="3",IF(GH46&lt;&gt;"",IF(AND(HD46&lt;=10,GH46&gt;=$HC$92),HLOOKUP(HD46,Points_Table_Modified,IF(HM46&gt;=6,8,HM46+2),FALSE),0),""),IF(GH46&lt;&gt;"",IF(AND(HD46&lt;=10,GH46&gt;=$HC$92),HLOOKUP(HD46,Points_Table,IF(HM46&gt;=6,8,HM46+2),FALSE),0),"")),"")</f>
        <v/>
      </c>
      <c r="HG46" s="53" t="str">
        <f>IF(HE46&lt;&gt;"",AVERAGE(IF(AND($G46="3",HE46&lt;&gt;""),HLOOKUP(HE46,Points_Table_Modified,IF(HM46&gt;=6,8,HM46+2),FALSE),IF(HE46&lt;&gt;"",HLOOKUP(HE46,Points_Table,IF(HM46&gt;=6,8,HM46+2),FALSE),"")),HF46),HF46)</f>
        <v/>
      </c>
      <c r="HH46" s="51" t="str">
        <f>IF(AND($G46="6",GH46&lt;&gt;""),GH46,"")</f>
        <v/>
      </c>
      <c r="HI46" s="52" t="str">
        <f>IF(AND(GH46&lt;&gt;"",$G46="6"),_xlfn.RANK.EQ(GH46,$HH$6:$HH$89),"")</f>
        <v/>
      </c>
      <c r="HJ46" s="52" t="str">
        <f>IF(IF(HI46&lt;&gt;"",IF(MAX(COUNTIF($HI$6:$HI$89,$HI$6:$HI$89))&gt;1,"x",""),"")&lt;&gt;"",HI46+1,"")</f>
        <v/>
      </c>
      <c r="HK46" s="52" t="str">
        <f>IF(HI46&lt;&gt;"",IF($G46="3",IF(GH46&lt;&gt;"",IF(AND(HI46&lt;=10,GH46&gt;=$HH$92),HLOOKUP(HI46,Points_Table_Modified,IF(HM46&gt;=6,8,HM46+2),FALSE),0),""),IF(GH46&lt;&gt;"",IF(AND(HI46&lt;=10,GH46&gt;=$HH$92),HLOOKUP(HI46,Points_Table,IF(HM46&gt;=6,8,HM46+2),FALSE),0),"")),"")</f>
        <v/>
      </c>
      <c r="HL46" s="53" t="str">
        <f>IF(HJ46&lt;&gt;"",AVERAGE(IF(AND($G46="3",HJ46&lt;&gt;""),HLOOKUP(HJ46,Points_Table_Modified,IF(HM46&gt;=6,8,HM46+2),FALSE),IF(HJ46&lt;&gt;"",HLOOKUP(HJ46,Points_Table,IF(HM46&gt;=6,8,HM46+2),FALSE),"")),HK46),HK46)</f>
        <v/>
      </c>
      <c r="HM46" s="57">
        <f>VLOOKUP($G46,Entries_D_Event,9,FALSE)</f>
        <v>0</v>
      </c>
      <c r="HN46" s="52" t="str">
        <f>CONCATENATE(HI46,HD46,GY46,GT46,GO46,GJ46)</f>
        <v/>
      </c>
      <c r="HO46" s="118" t="str">
        <f>IF(HN46&lt;&gt;"",IF(AND($G46="3",GH46&lt;&gt;""),10,IF(GH46&lt;&gt;"",5,"")),"")</f>
        <v/>
      </c>
      <c r="HP46" s="118">
        <f>_xlfn.NUMBERVALUE(IF(HN46&lt;&gt;"",CONCATENATE(HL46,HG46,HB46,GW46,GR46,GM46),""))</f>
        <v>0</v>
      </c>
      <c r="HQ46" s="56">
        <f>IFERROR(HO46+HP46,0)</f>
        <v>0</v>
      </c>
      <c r="HR46" s="90"/>
      <c r="HS46" s="52" t="str">
        <f>IF(AND($G46="1",HR46&lt;&gt;""),HR46,"")</f>
        <v/>
      </c>
      <c r="HT46" s="52" t="str">
        <f>IF(AND(HR46&lt;&gt;"",$G46="1"),_xlfn.RANK.EQ(HR46,$HS$6:$HS$89),"")</f>
        <v/>
      </c>
      <c r="HU46" s="52" t="str">
        <f>IF(IF(HT46&lt;&gt;"",IF(MAX(COUNTIF($HT$6:$HT$89,$HT$6:$HT$89))&gt;1,"x",""),"")&lt;&gt;"",HT46+1,"")</f>
        <v/>
      </c>
      <c r="HV46" s="52" t="str">
        <f>IF(HT46&lt;&gt;"",IF($G46="3",IF(HR46&lt;&gt;"",IF(AND(HT46&lt;=10,HR46&gt;=$HS$92),HLOOKUP(HT46,Points_Table_Modified,IF(IW46&gt;=6,8,IW46+2),FALSE),0),""),IF(HR46&lt;&gt;"",IF(AND(HT46&lt;=10,HR46&gt;=$HS$92),HLOOKUP(HT46,Points_Table,IF(IW46&gt;=6,8,IW46+2),FALSE),0),"")),"")</f>
        <v/>
      </c>
      <c r="HW46" s="53" t="str">
        <f>IF(HU46&lt;&gt;"",AVERAGE(IF(AND($G46="3",HU46&lt;&gt;""),HLOOKUP(HU46,Points_Table_Modified,IF(IW46&gt;=6,8,IW46+2),FALSE),IF(HU46&lt;&gt;"",HLOOKUP(HU46,Points_Table,IF(IW46&gt;=6,8,IW46+2),FALSE),"")),HV46),HV46)</f>
        <v/>
      </c>
      <c r="HX46" s="51" t="str">
        <f>IF(AND($G46="2",HR46&lt;&gt;""),HR46,"")</f>
        <v/>
      </c>
      <c r="HY46" s="52" t="str">
        <f>IF(AND(HR46&lt;&gt;"",$G46="2"),_xlfn.RANK.EQ(HR46,$HX$6:$HX$89),"")</f>
        <v/>
      </c>
      <c r="HZ46" s="52" t="str">
        <f>IF(IF(HY46&lt;&gt;"",IF(MAX(COUNTIF($HY$6:$HY$89,$HY$6:$HY$89))&gt;1,"x",""),"")&lt;&gt;"",HY46+1,"")</f>
        <v/>
      </c>
      <c r="IA46" s="54" t="str">
        <f>IF(HY46&lt;&gt;"",IF($G46="3",IF(HR46&lt;&gt;"",IF(AND(HY46&lt;=10,HR46&gt;=$HX$92),HLOOKUP(HY46,Points_Table_Modified,IF(IW46&gt;=6,8,IW46+2),FALSE),0),""),IF(HR46&lt;&gt;"",IF(AND(HY46&lt;=10,HR46&gt;=$HX$92),HLOOKUP(HY46,Points_Table,IF(IW46&gt;=6,8,IW46+2),FALSE),0),"")),"")</f>
        <v/>
      </c>
      <c r="IB46" s="53" t="str">
        <f>IF(HZ46&lt;&gt;"",AVERAGE(IF(AND($G46="3",HZ46&lt;&gt;""),HLOOKUP(HZ46,Points_Table_Modified,IF(IW46&gt;=6,8,IW46+2),FALSE),IF(HZ46&lt;&gt;"",HLOOKUP(HZ46,Points_Table,IF(IW46&gt;=6,8,IW46+2),FALSE),"")),IA46),IA46)</f>
        <v/>
      </c>
      <c r="IC46" s="51" t="str">
        <f>IF(AND($G46="3",HR46&lt;&gt;""),HR46,"")</f>
        <v/>
      </c>
      <c r="ID46" s="52" t="str">
        <f>IF(AND(HR46&lt;&gt;"",$G46="3"),_xlfn.RANK.EQ(HR46,$IC$6:$IC$89),"")</f>
        <v/>
      </c>
      <c r="IE46" s="52" t="str">
        <f>IF(IF(ID46&lt;&gt;"",IF(MAX(COUNTIF($ID$6:$ID$89,$ID$6:$ID$89))&gt;1,"x",""),"")&lt;&gt;"",ID46+1,"")</f>
        <v/>
      </c>
      <c r="IF46" s="52" t="str">
        <f>IF(ID46&lt;&gt;"",IF($G46="3",IF(HR46&lt;&gt;"",IF(AND(ID46&lt;=20,HR46&gt;=$IC$92),HLOOKUP(ID46,Points_Table_Modified,IF(IW46&gt;=6,8,IW46+2),FALSE),0),""),IF(HR46&lt;&gt;"",IF(AND(ID46&lt;=10,HR46&gt;=$IC$92),HLOOKUP(ID46,Points_Table,IF(IW46&gt;=6,8,IW46+2),FALSE),0),"")),"")</f>
        <v/>
      </c>
      <c r="IG46" s="53" t="str">
        <f>IF(IE46&lt;&gt;"",AVERAGE(IF(AND($G46="3",IE46&lt;&gt;""),HLOOKUP(IE46,Points_Table_Modified,IF(IW46&gt;=6,8,IW46+2),FALSE),IF(IE46&lt;&gt;"",HLOOKUP(IE46,Points_Table,IF(IW46&gt;=6,8,IW46+2),FALSE),"")),IF46),IF46)</f>
        <v/>
      </c>
      <c r="IH46" s="51" t="str">
        <f>IF(AND($G46="4",HR46&lt;&gt;""),HR46,"")</f>
        <v/>
      </c>
      <c r="II46" s="52" t="str">
        <f>IF(AND(HR46&lt;&gt;"",G46="4"),_xlfn.RANK.EQ(HR46,$IH$6:$IH$89),"")</f>
        <v/>
      </c>
      <c r="IJ46" s="52" t="str">
        <f>IF(IF(II46&lt;&gt;"",IF(MAX(COUNTIF($II$6:$II$89,$II$6:$II$89))&gt;1,"x",""),"")&lt;&gt;"",II46+1,"")</f>
        <v/>
      </c>
      <c r="IK46" s="52" t="str">
        <f>IF(II46&lt;&gt;"",IF($G46="3",IF(HR46&lt;&gt;"",IF(AND(II46&lt;=10,HR46&gt;=$IH$92),HLOOKUP(II46,Points_Table_Modified,IF(IW46&gt;=6,8,IW46+2),FALSE),0),""),IF(HR46&lt;&gt;"",IF(AND(II46&lt;=10,HR46&gt;=$IH$92),HLOOKUP(II46,Points_Table,IF(IW46&gt;=6,8,IW46+2),FALSE),0),"")),"")</f>
        <v/>
      </c>
      <c r="IL46" s="53" t="str">
        <f>IF(IJ46&lt;&gt;"",AVERAGE(IF(AND($G46="3",IJ46&lt;&gt;""),HLOOKUP(IJ46,Points_Table_Modified,IF(IW46&gt;=6,8,IW46+2),FALSE),IF(IJ46&lt;&gt;"",HLOOKUP(IJ46,Points_Table,IF(IW46&gt;=6,8,IW46+2),FALSE),"")),IK46),IK46)</f>
        <v/>
      </c>
      <c r="IM46" s="51" t="str">
        <f>IF(AND($G46="5",HR46&lt;&gt;""),HR46,"")</f>
        <v/>
      </c>
      <c r="IN46" s="52" t="str">
        <f>IF(AND(HR46&lt;&gt;"",$G46="5"),_xlfn.RANK.EQ(HR46,$IM$6:$IM$89),"")</f>
        <v/>
      </c>
      <c r="IO46" s="52" t="str">
        <f>IF(IF(IN46&lt;&gt;"",IF(MAX(COUNTIF($IN$6:$IN$89,$IN$6:$IN$89))&gt;1,"x",""),"")&lt;&gt;"",IN46+1,"")</f>
        <v/>
      </c>
      <c r="IP46" s="52" t="str">
        <f>IF(IN46&lt;&gt;"",IF($G46="3",IF(HR46&lt;&gt;"",IF(AND(IN46&lt;=10,HR46&gt;=$IM$92),HLOOKUP(IN46,Points_Table_Modified,IF(IW46&gt;=6,8,IW46+2),FALSE),0),""),IF(HR46&lt;&gt;"",IF(AND(IN46&lt;=10,HR46&gt;=$IM$92),HLOOKUP(IN46,Points_Table,IF(IW46&gt;=6,8,IW46+2),FALSE),0),"")),"")</f>
        <v/>
      </c>
      <c r="IQ46" s="53" t="str">
        <f>IF(IO46&lt;&gt;"",AVERAGE(IF(AND($G46="3",IO46&lt;&gt;""),HLOOKUP(IO46,Points_Table_Modified,IF(IW46&gt;=6,8,IW46+2),FALSE),IF(IO46&lt;&gt;"",HLOOKUP(IO46,Points_Table,IF(IW46&gt;=6,8,IW46+2),FALSE),"")),IP46),IP46)</f>
        <v/>
      </c>
      <c r="IR46" s="51" t="str">
        <f>IF(AND($G46="6",HR46&lt;&gt;""),HR46,"")</f>
        <v/>
      </c>
      <c r="IS46" s="52" t="str">
        <f>IF(AND(HR46&lt;&gt;"",$G46="6"),_xlfn.RANK.EQ(HR46,$IR$6:$IR$89),"")</f>
        <v/>
      </c>
      <c r="IT46" s="52" t="str">
        <f>IF(IF(IS46&lt;&gt;"",IF(MAX(COUNTIF($IS$6:$IS$89,$IS$6:$IS$89))&gt;1,"x",""),"")&lt;&gt;"",IS46+1,"")</f>
        <v/>
      </c>
      <c r="IU46" s="52" t="str">
        <f>IF(IS46&lt;&gt;"",IF($G46="3",IF(HR46&lt;&gt;"",IF(AND(IS46&lt;=10,HR46&gt;=$IR$92),HLOOKUP(IS46,Points_Table_Modified,IF(IW46&gt;=6,8,IW46+2),FALSE),0),""),IF(HR46&lt;&gt;"",IF(AND(IS46&lt;=10,HR46&gt;=$IR$92),HLOOKUP(IS46,Points_Table,IF(IW46&gt;=6,8,IW46+2),FALSE),0),"")),"")</f>
        <v/>
      </c>
      <c r="IV46" s="53" t="str">
        <f>IF(IT46&lt;&gt;"",AVERAGE(IF(AND($G46="3",IT46&lt;&gt;""),HLOOKUP(IT46,Points_Table_Modified,IF(IW46&gt;=6,8,IW46+2),FALSE),IF(IT46&lt;&gt;"",HLOOKUP(IT46,Points_Table,IF(IW46&gt;=6,8,IW46+2),FALSE),"")),IU46),IU46)</f>
        <v/>
      </c>
      <c r="IW46" s="57">
        <f>VLOOKUP($G46,Entries_D_Event,10,FALSE)</f>
        <v>0</v>
      </c>
      <c r="IX46" s="52" t="str">
        <f>CONCATENATE(IS46,IN46,II46,ID46,HY46,HT46)</f>
        <v/>
      </c>
      <c r="IY46" s="118" t="str">
        <f>IF(IX46&lt;&gt;"",IF(AND($G46="3",HR46&lt;&gt;""),10,IF(HR46&lt;&gt;"",5,"")),"")</f>
        <v/>
      </c>
      <c r="IZ46" s="118">
        <f>_xlfn.NUMBERVALUE(IF(IX46&lt;&gt;"",CONCATENATE(IV46,IQ46,IL46,IG46,IB46,HW46),""))</f>
        <v>0</v>
      </c>
      <c r="JA46" s="56">
        <f>IFERROR(IY46+IZ46,0)</f>
        <v>0</v>
      </c>
      <c r="JB46" s="90"/>
      <c r="JC46" s="52" t="str">
        <f>IF(AND($G46="1",JB46&lt;&gt;""),JB46,"")</f>
        <v/>
      </c>
      <c r="JD46" s="52" t="str">
        <f>IF(AND(JB46&lt;&gt;"",$G46="1"),_xlfn.RANK.EQ(JB46,$JC$6:$JC$89),"")</f>
        <v/>
      </c>
      <c r="JE46" s="52" t="str">
        <f>IF(IF(JD46&lt;&gt;"",IF(MAX(COUNTIF($JD$6:$JD$89,$JD$6:$JD$89))&gt;1,"x",""),"")&lt;&gt;"",JD46+1,"")</f>
        <v/>
      </c>
      <c r="JF46" s="52" t="str">
        <f>IF(JD46&lt;&gt;"",IF($G46="3",IF(JB46&lt;&gt;"",IF(AND(JD46&lt;=10,JB46&gt;=$JC$92),HLOOKUP(JD46,Points_Table_Modified,IF(KG46&gt;=6,8,KG46+2),FALSE),0),""),IF(JB46&lt;&gt;"",IF(AND(JD46&lt;=10,JB46&gt;=$JC$92),HLOOKUP(JD46,Points_Table,IF(KG46&gt;=6,8,KG46+2),FALSE),0),"")),"")</f>
        <v/>
      </c>
      <c r="JG46" s="53" t="str">
        <f>IF(JE46&lt;&gt;"",AVERAGE(IF(AND($G46="3",JE46&lt;&gt;""),HLOOKUP(JE46,Points_Table_Modified,IF(KG46&gt;=6,8,KG46+2),FALSE),IF(JE46&lt;&gt;"",HLOOKUP(JE46,Points_Table,IF(KG46&gt;=6,8,KG46+2),FALSE),"")),JF46),JF46)</f>
        <v/>
      </c>
      <c r="JH46" s="51" t="str">
        <f>IF(AND($G46="2",JB46&lt;&gt;""),JB46,"")</f>
        <v/>
      </c>
      <c r="JI46" s="52" t="str">
        <f>IF(AND(JB46&lt;&gt;"",$G46="2"),_xlfn.RANK.EQ(JB46,$JH$6:$JH$89),"")</f>
        <v/>
      </c>
      <c r="JJ46" s="52" t="str">
        <f>IF(IF(JI46&lt;&gt;"",IF(MAX(COUNTIF($JI$6:$JI$89,$JI$6:$JI$89))&gt;1,"x",""),"")&lt;&gt;"",JI46+1,"")</f>
        <v/>
      </c>
      <c r="JK46" s="54" t="str">
        <f>IF(JI46&lt;&gt;"",IF($G46="3",IF(JB46&lt;&gt;"",IF(AND(JI46&lt;=10,JB46&gt;=$JH$92),HLOOKUP(JI46,Points_Table_Modified,IF(KG46&gt;=6,8,KG46+2),FALSE),0),""),IF(JB46&lt;&gt;"",IF(AND(JI46&lt;=10,JB46&gt;=$JH$92),HLOOKUP(JI46,Points_Table,IF(KG46&gt;=6,8,KG46+2),FALSE),0),"")),"")</f>
        <v/>
      </c>
      <c r="JL46" s="53" t="str">
        <f>IF(JJ46&lt;&gt;"",AVERAGE(IF(AND($G46="3",JJ46&lt;&gt;""),HLOOKUP(JJ46,Points_Table_Modified,IF(KG46&gt;=6,8,KG46+2),FALSE),IF(JJ46&lt;&gt;"",HLOOKUP(JJ46,Points_Table,IF(KG46&gt;=6,8,KG46+2),FALSE),"")),JK46),JK46)</f>
        <v/>
      </c>
      <c r="JM46" s="51" t="str">
        <f>IF(AND($G46="3",JB46&lt;&gt;""),JB46,"")</f>
        <v/>
      </c>
      <c r="JN46" s="52" t="str">
        <f>IF(AND(JB46&lt;&gt;"",$G46="3"),_xlfn.RANK.EQ(JB46,$JM$6:$JM$89),"")</f>
        <v/>
      </c>
      <c r="JO46" s="52" t="str">
        <f>IF(IF(JN46&lt;&gt;"",IF(MAX(COUNTIF($JN$6:$JN$89,$JN$6:$JN$89))&gt;1,"x",""),"")&lt;&gt;"",JN46+1,"")</f>
        <v/>
      </c>
      <c r="JP46" s="52" t="str">
        <f>IF(JN46&lt;&gt;"",IF($G46="3",IF(JB46&lt;&gt;"",IF(AND(JN46&lt;=20,JB46&gt;=$JM$92),HLOOKUP(JN46,Points_Table_Modified,IF(KG46&gt;=6,8,KG46+2),FALSE),0),""),IF(JB46&lt;&gt;"",IF(AND(JN46&lt;=10,JB46&gt;=$JM$92),HLOOKUP(JN46,Points_Table,IF(KG46&gt;=6,8,KG46+2),FALSE),0),"")),"")</f>
        <v/>
      </c>
      <c r="JQ46" s="53" t="str">
        <f>IF(JO46&lt;&gt;"",AVERAGE(IF(AND($G46="3",JO46&lt;&gt;""),HLOOKUP(JO46,Points_Table_Modified,IF(KG46&gt;=6,8,KG46+2),FALSE),IF(JO46&lt;&gt;"",HLOOKUP(JO46,Points_Table,IF(KG46&gt;=6,8,KG46+2),FALSE),"")),JP46),JP46)</f>
        <v/>
      </c>
      <c r="JR46" s="51" t="str">
        <f>IF(AND($G46="4",JB46&lt;&gt;""),JB46,"")</f>
        <v/>
      </c>
      <c r="JS46" s="52" t="str">
        <f>IF(AND(JB46&lt;&gt;"",G46="4"),_xlfn.RANK.EQ(JB46,$JR$6:$JR$89),"")</f>
        <v/>
      </c>
      <c r="JT46" s="52" t="str">
        <f>IF(IF(JS46&lt;&gt;"",IF(MAX(COUNTIF($JS$6:$JS$89,$JS$6:$JS$89))&gt;1,"x",""),"")&lt;&gt;"",JS46+1,"")</f>
        <v/>
      </c>
      <c r="JU46" s="52" t="str">
        <f>IF(JS46&lt;&gt;"",IF($G46="3",IF(JB46&lt;&gt;"",IF(AND(JS46&lt;=10,JB46&gt;=$JR$92),HLOOKUP(JS46,Points_Table_Modified,IF(KG46&gt;=6,8,KG46+2),FALSE),0),""),IF(JB46&lt;&gt;"",IF(AND(JS46&lt;=10,JB46&gt;=$JR$92),HLOOKUP(JS46,Points_Table,IF(KG46&gt;=6,8,KG46+2),FALSE),0),"")),"")</f>
        <v/>
      </c>
      <c r="JV46" s="53" t="str">
        <f>IF(JT46&lt;&gt;"",AVERAGE(IF(AND($G46="3",JT46&lt;&gt;""),HLOOKUP(JT46,Points_Table_Modified,IF(KG46&gt;=6,8,KG46+2),FALSE),IF(JT46&lt;&gt;"",HLOOKUP(JT46,Points_Table,IF(KG46&gt;=6,8,KG46+2),FALSE),"")),JU46),JU46)</f>
        <v/>
      </c>
      <c r="JW46" s="51" t="str">
        <f>IF(AND($G46="5",JB46&lt;&gt;""),JB46,"")</f>
        <v/>
      </c>
      <c r="JX46" s="52" t="str">
        <f>IF(AND(JB46&lt;&gt;"",$G46="5"),_xlfn.RANK.EQ(JB46,$JW$6:$JW$89),"")</f>
        <v/>
      </c>
      <c r="JY46" s="52" t="str">
        <f>IF(IF(JX46&lt;&gt;"",IF(MAX(COUNTIF($JX$6:$JX$89,$JX$6:$JX$89))&gt;1,"x",""),"")&lt;&gt;"",JX46+1,"")</f>
        <v/>
      </c>
      <c r="JZ46" s="52" t="str">
        <f>IF(JX46&lt;&gt;"",IF($G46="3",IF(JB46&lt;&gt;"",IF(AND(JX46&lt;=10,JB46&gt;=$JW$92),HLOOKUP(JX46,Points_Table_Modified,IF(KG46&gt;=6,8,KG46+2),FALSE),0),""),IF(JB46&lt;&gt;"",IF(AND(JX46&lt;=10,JB46&gt;=$JW$92),HLOOKUP(JX46,Points_Table,IF(KG46&gt;=6,8,KG46+2),FALSE),0),"")),"")</f>
        <v/>
      </c>
      <c r="KA46" s="53" t="str">
        <f>IF(JY46&lt;&gt;"",AVERAGE(IF(AND($G46="3",JY46&lt;&gt;""),HLOOKUP(JY46,Points_Table_Modified,IF(KG46&gt;=6,8,KG46+2),FALSE),IF(JY46&lt;&gt;"",HLOOKUP(JY46,Points_Table,IF(KG46&gt;=6,8,KG46+2),FALSE),"")),JZ46),JZ46)</f>
        <v/>
      </c>
      <c r="KB46" s="51" t="str">
        <f>IF(AND($G46="6",JB46&lt;&gt;""),JB46,"")</f>
        <v/>
      </c>
      <c r="KC46" s="52" t="str">
        <f>IF(AND(JB46&lt;&gt;"",$G46="6"),_xlfn.RANK.EQ(JB46,$KB$6:$KB$89),"")</f>
        <v/>
      </c>
      <c r="KD46" s="52" t="str">
        <f>IF(IF(KC46&lt;&gt;"",IF(MAX(COUNTIF($KC$6:$KC$89,$KC$6:$KC$89))&gt;1,"x",""),"")&lt;&gt;"",KC46+1,"")</f>
        <v/>
      </c>
      <c r="KE46" s="52" t="str">
        <f>IF(KC46&lt;&gt;"",IF($G46="3",IF(JB46&lt;&gt;"",IF(AND(KC46&lt;=10,JB46&gt;=$KB$92),HLOOKUP(KC46,Points_Table_Modified,IF(KG46&gt;=6,8,KG46+2),FALSE),0),""),IF(JB46&lt;&gt;"",IF(AND(KC46&lt;=10,JB46&gt;=$KB$92),HLOOKUP(KC46,Points_Table,IF(KG46&gt;=6,8,KG46+2),FALSE),0),"")),"")</f>
        <v/>
      </c>
      <c r="KF46" s="53" t="str">
        <f>IF(KD46&lt;&gt;"",AVERAGE(IF(AND($G46="3",KD46&lt;&gt;""),HLOOKUP(KD46,Points_Table_Modified,IF(KG46&gt;=6,8,KG46+2),FALSE),IF(KD46&lt;&gt;"",HLOOKUP(KD46,Points_Table,IF(KG46&gt;=6,8,KG46+2),FALSE),"")),KE46),KE46)</f>
        <v/>
      </c>
      <c r="KG46" s="57">
        <f>VLOOKUP($G46,Entries_D_Event,11,FALSE)</f>
        <v>0</v>
      </c>
      <c r="KH46" s="52" t="str">
        <f>CONCATENATE(KC46,JX46,JS46,JN46,JI46,JD46)</f>
        <v/>
      </c>
      <c r="KI46" s="118" t="str">
        <f>IF(KH46&lt;&gt;"",IF(AND($G46="3",JB46&lt;&gt;""),10,IF(JB46&lt;&gt;"",5,"")),"")</f>
        <v/>
      </c>
      <c r="KJ46" s="118">
        <f>_xlfn.NUMBERVALUE(IF(KH46&lt;&gt;"",CONCATENATE(KF46,KA46,JV46,JQ46,JL46,JG46),""))</f>
        <v>0</v>
      </c>
      <c r="KK46" s="56">
        <f>IFERROR(KI46+KJ46,0)</f>
        <v>0</v>
      </c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</row>
    <row r="47" spans="1:358" s="1" customFormat="1" x14ac:dyDescent="0.25">
      <c r="A47" s="35"/>
      <c r="B47" s="45">
        <v>42</v>
      </c>
      <c r="C47" s="46" t="s">
        <v>218</v>
      </c>
      <c r="D47" s="47" t="s">
        <v>219</v>
      </c>
      <c r="E47" s="50"/>
      <c r="F47" s="109">
        <v>908</v>
      </c>
      <c r="G47" s="49" t="s">
        <v>59</v>
      </c>
      <c r="H47" s="50" t="str">
        <f>VLOOKUP($G47,Class_Description,2)</f>
        <v>Open Class</v>
      </c>
      <c r="I47" s="187">
        <f>AS47+CC47+DM47+EW47+GG47+HQ47+JA47+KK47</f>
        <v>21</v>
      </c>
      <c r="J47" s="116"/>
      <c r="K47" s="102" t="str">
        <f>IF(AND(J47&lt;&gt;"",$G47="1"),J47,"")</f>
        <v/>
      </c>
      <c r="L47" s="103" t="str">
        <f>IF(AND(J47&lt;&gt;"",$G47="1"),_xlfn.RANK.EQ(J47,$K$6:$K$89),"")</f>
        <v/>
      </c>
      <c r="M47" s="103" t="str">
        <f>IF(G47="6",IF(IF(L47&lt;&gt;"",IF(MAX(COUNTIF($L$6:$L$89,$L$6:$L$89))&gt;1,"x",""),"")&lt;&gt;"",L47+1,""),IF(K47=0,"",IF(IF(L47&lt;&gt;"",IF(MAX(COUNTIF($L$6:$L$89,$L$6:$L$89))&gt;1,"x",""),"")&lt;&gt;"",L47+1,"")))</f>
        <v/>
      </c>
      <c r="N47" s="103" t="str">
        <f>IF(L47&lt;&gt;"",IF($G47="3",IF(AND(L47&lt;=20,J47&gt;=$K$92),HLOOKUP(L47,Points_Table_Modified,IF(AO47&gt;=6,8,AO47+2),FALSE),0),IF(AND(L47&lt;=10,J47&gt;=$K$92),HLOOKUP(L47,Points_Table,IF(AO47&gt;=6,8,AO47+2),FALSE),0)),"")</f>
        <v/>
      </c>
      <c r="O47" s="103" t="str">
        <f>IF(M47&lt;&gt;"",AVERAGE(IF(AND($G47="3",M47&lt;&gt;""),HLOOKUP(M47,Points_Table_Modified,IF(AO47&gt;=6,8,AO47+2),FALSE),IF(M47&lt;&gt;"",HLOOKUP(M47,Points_Table,IF(AO47&gt;=6,8,AO47+2),FALSE),"")),N47),N47)</f>
        <v/>
      </c>
      <c r="P47" s="102" t="str">
        <f>IF(AND(J47&lt;&gt;"",$G47="2"),J47,"")</f>
        <v/>
      </c>
      <c r="Q47" s="103" t="str">
        <f>IF(AND(J47&lt;&gt;"",$G47="2"),_xlfn.RANK.EQ(J47,$P$6:$P$89),"")</f>
        <v/>
      </c>
      <c r="R47" s="103" t="str">
        <f>IF(G47="6",IF(IF(Q47&lt;&gt;"",IF(MAX(COUNTIF($Q$6:$Q$89,$Q$6:$Q$89))&gt;1,"x",""),"")&lt;&gt;"",Q47+1,""),IF(P47=0,"",IF(IF(Q47&lt;&gt;"",IF(MAX(COUNTIF($Q$6:$Q$89,$Q$6:$Q$89))&gt;1,"x",""),"")&lt;&gt;"",Q47+1,"")))</f>
        <v/>
      </c>
      <c r="S47" s="103" t="str">
        <f>IF(Q47&lt;&gt;"",IF($G47="3",IF(J47&lt;&gt;"",IF(AND(Q47&lt;=10,J47&gt;=$P$92),HLOOKUP(Q47,Points_Table_Modified,IF(AO47&gt;=6,8,AO47+2),FALSE),0),""),IF(J47&lt;&gt;"",IF(AND(Q47&lt;=10,J47&gt;=$P$92),HLOOKUP(Q47,Points_Table,IF(AO47&gt;=6,8,AO47+2),FALSE),0),"")),"")</f>
        <v/>
      </c>
      <c r="T47" s="103" t="str">
        <f>IF(R47&lt;&gt;"",AVERAGE(IF(AND($G47="3",R47&lt;&gt;""),HLOOKUP(R47,Points_Table_Modified,IF(AO47&gt;=6,8,AO47+2),FALSE),IF(R47&lt;&gt;"",HLOOKUP(R47,Points_Table,IF(AO47&gt;=6,8,AO47+2),FALSE),"")),S47),S47)</f>
        <v/>
      </c>
      <c r="U47" s="102" t="str">
        <f>IF(AND(J47&lt;&gt;"",$G47="3"),J47,"")</f>
        <v/>
      </c>
      <c r="V47" s="103" t="str">
        <f>IF(AND(J47&lt;&gt;"",$G47="3"),_xlfn.RANK.EQ(J47,$U$6:$U$89),"")</f>
        <v/>
      </c>
      <c r="W47" s="103" t="str">
        <f>IF(G47="6",IF(IF(V47&lt;&gt;"",IF(MAX(COUNTIF($V$6:$V$89,$V$6:$V$89))&gt;1,"x",""),"")&lt;&gt;"",V47+1,""),IF(U47=0,"",IF(IF(V47&lt;&gt;"",IF(MAX(COUNTIF($V$6:$V$89,$V$6:$V$89))&gt;1,"x",""),"")&lt;&gt;"",V47+1,"")))</f>
        <v/>
      </c>
      <c r="X47" s="103" t="str">
        <f>IF(V47&lt;&gt;"",IF($G47="3",IF(J47&lt;&gt;"",IF(AND(V47&lt;=20,J47&gt;=$U$92),HLOOKUP(V47,Points_Table_Modified,IF(AO47&gt;=6,8,AO47+2),FALSE),0),""),IF(J47&lt;&gt;"",IF(AND(V47&lt;=10,$J47&gt;=$U$92),HLOOKUP(V47,Points_Table,IF(AO47&gt;=6,8,AO47+2),FALSE),0),"")),"")</f>
        <v/>
      </c>
      <c r="Y47" s="103" t="str">
        <f>IF(W47&lt;&gt;"",AVERAGE(IF(AND($G47="3",W47&lt;&gt;""),HLOOKUP(W47,Points_Table_Modified,IF(AO47&gt;=6,8,AO47+2),FALSE),IF(W47&lt;&gt;"",HLOOKUP(W47,Points_Table,IF(AO47&gt;=6,8,AO47+2),FALSE),"")),X47),X47)</f>
        <v/>
      </c>
      <c r="Z47" s="102" t="str">
        <f>IF(AND(J47&lt;&gt;"",$G47="4"),J47,"")</f>
        <v/>
      </c>
      <c r="AA47" s="103" t="str">
        <f>IF(AND($J47&lt;&gt;"",G47="4"),_xlfn.RANK.EQ(J47,$Z$6:$Z$89),"")</f>
        <v/>
      </c>
      <c r="AB47" s="103" t="str">
        <f>IF($G47="6",IF(IF(AA47&lt;&gt;"",IF(MAX(COUNTIF($AA$6:$AA$89,$AA$6:$AA$89))&gt;1,"x",""),"")&lt;&gt;"",AA47+1,""),IF(Z47=0,"",IF(IF(AA47&lt;&gt;"",IF(MAX(COUNTIF($AA$6:$AA$89,$AA$6:$AA$89))&gt;1,"x",""),"")&lt;&gt;"",AA47+1,"")))</f>
        <v/>
      </c>
      <c r="AC47" s="103" t="str">
        <f>IF(AA47&lt;&gt;"",IF($G47="3",IF(J47&lt;&gt;"",IF(AND(AA47&lt;=10,J47&gt;=$Z$92),HLOOKUP(AA47,Points_Table_Modified,IF(AO47&gt;=6,8,AO47+2),FALSE),0),""),IF(J47&lt;&gt;"",IF(AND(AA47&lt;=10,J47&gt;=$Z$92),HLOOKUP(AA47,Points_Table,IF(AO47&gt;=6,8,AO47+2),FALSE),0),"")),"")</f>
        <v/>
      </c>
      <c r="AD47" s="103" t="str">
        <f>IF(AB47&lt;&gt;"",AVERAGE(IF(AND($G47="3",AB47&lt;&gt;""),HLOOKUP(AB47,Points_Table_Modified,IF(AO47&gt;=6,8,AO47+2),FALSE),IF(AB47&lt;&gt;"",HLOOKUP(AB47,Points_Table,IF(AO47&gt;=6,8,AO47+2),FALSE),"")),AC47),AC47)</f>
        <v/>
      </c>
      <c r="AE47" s="102" t="str">
        <f>IF(AND(J47&lt;&gt;"",$G47="5"),J47,"")</f>
        <v/>
      </c>
      <c r="AF47" s="103" t="str">
        <f>IF(AND(J47&lt;&gt;"",$G47="5"),_xlfn.RANK.EQ(J47,$AE$6:$AE$89),"")</f>
        <v/>
      </c>
      <c r="AG47" s="103" t="str">
        <f>IF($G47="6",IF(IF(AF47&lt;&gt;"",IF(MAX(COUNTIF($AF$6:$AF$89,$AF$6:$AF$89))&gt;1,"x",""),"")&lt;&gt;"",AF47+1,""),IF(AE47=0,"",IF(IF(AF47&lt;&gt;"",IF(MAX(COUNTIF($AF$6:$AF$89,$AF$6:$AF$89))&gt;1,"x",""),"")&lt;&gt;"",AF47+1,"")))</f>
        <v/>
      </c>
      <c r="AH47" s="103" t="str">
        <f>IF(AF47&lt;&gt;"",IF($G47="3",IF(J47&lt;&gt;"",IF(AND(AF47&lt;=10,J47&gt;=$AE$92),HLOOKUP(AF47,Points_Table_Modified,IF(AO47&gt;=6,8,AO47+2),FALSE),0),""),IF(J47&lt;&gt;"",IF(AND(AF47&lt;=10,J47&gt;=$AE$92),HLOOKUP(AF47,Points_Table,IF(AO47&gt;=6,8,AO47+2),FALSE),0),"")),"")</f>
        <v/>
      </c>
      <c r="AI47" s="103" t="str">
        <f>IF(AG47&lt;&gt;"",AVERAGE(IF(AND($G47="3",AG47&lt;&gt;""),HLOOKUP(AG47,Points_Table_Modified,IF(AO47&gt;=6,8,AO47+2),FALSE),IF(AG47&lt;&gt;"",HLOOKUP(AG47,Points_Table,IF(AO47&gt;=6,8,AO47+2),FALSE),"")),AH47),AH47)</f>
        <v/>
      </c>
      <c r="AJ47" s="102" t="str">
        <f>IF(AND(J47&lt;&gt;"",$G47="6"),J47,"")</f>
        <v/>
      </c>
      <c r="AK47" s="103" t="str">
        <f>IF(AND(J47&lt;&gt;"",$G47="6"),_xlfn.RANK.EQ(J47,$AJ$6:$AJ$89),"")</f>
        <v/>
      </c>
      <c r="AL47" s="103" t="str">
        <f>IF(G47="6",IF(IF(AK47&lt;&gt;"",IF(MAX(COUNTIF($AK$6:$AK$89,$AK$6:$AK$89))&gt;1,"x",""),"")&lt;&gt;"",AK47+1,""),IF(AJ47=0,"",IF(IF(AK47&lt;&gt;"",IF(MAX(COUNTIF($AK$6:$AK$89,$AK$6:$AK$89))&gt;1,"x",""),"")&lt;&gt;"",AK47+1,"")))</f>
        <v/>
      </c>
      <c r="AM47" s="103" t="str">
        <f>IF(AK47&lt;&gt;"",IF($G47="3",IF(J47&lt;&gt;"",IF(AND(AK47&lt;=10,J47&gt;=$AJ$92),HLOOKUP(AK47,Points_Table_Modified,IF(AO47&gt;=6,8,AO47+2),FALSE),0),""),IF(J47&lt;&gt;"",IF(AND(AK47&lt;=10,J47&gt;=$AJ$92),HLOOKUP(AK47,Points_Table,IF(AO47&gt;=6,8,AO47+2),FALSE),0),"")),"")</f>
        <v/>
      </c>
      <c r="AN47" s="136" t="str">
        <f>IF(AL47&lt;&gt;"",AVERAGE(IF(AND($G47="3",AL47&lt;&gt;""),HLOOKUP(AL47,Points_Table_Modified,IF(AO47&gt;=6,8,AO47+2),FALSE),IF(AL47&lt;&gt;"",HLOOKUP(AL47,Points_Table,IF(AO47&gt;=6,8,AO47+2),FALSE),"")),AM47),AM47)</f>
        <v/>
      </c>
      <c r="AO47" s="55">
        <f>VLOOKUP($G47,Entries_D_Event,4,FALSE)</f>
        <v>9</v>
      </c>
      <c r="AP47" s="52" t="str">
        <f>CONCATENATE(AK47,AF47,AA47,V47,Q47,L47)</f>
        <v/>
      </c>
      <c r="AQ47" s="118" t="str">
        <f>IF(AP47&lt;&gt;"",IF(AND($G47="3",J47&lt;&gt;""),10,IF(J47&lt;&gt;"",5,"")),"")</f>
        <v/>
      </c>
      <c r="AR47" s="118">
        <f>_xlfn.NUMBERVALUE(IF(AP47&lt;&gt;"",CONCATENATE(AN47,AI47,AD47,Y47,T47,O47),""))</f>
        <v>0</v>
      </c>
      <c r="AS47" s="56">
        <f>IFERROR(AQ47+AR47,0)</f>
        <v>0</v>
      </c>
      <c r="AT47" s="90"/>
      <c r="AU47" s="54" t="str">
        <f>IF(AND(AT47&lt;&gt;"",$G47="1"),AT47,"")</f>
        <v/>
      </c>
      <c r="AV47" s="52" t="str">
        <f>IF(AND(AT47&lt;&gt;"",$G47="1"),_xlfn.RANK.EQ(AT47,$AU$6:$AU$89),"")</f>
        <v/>
      </c>
      <c r="AW47" s="52" t="str">
        <f>IF(IF(AV47&lt;&gt;"",IF(MAX(COUNTIF($AV$6:$AV$89,$AV$6:$AV$89))&gt;1,"x",""),"")&lt;&gt;"",AV47+1,"")</f>
        <v/>
      </c>
      <c r="AX47" s="52" t="str">
        <f>IF(AV47&lt;&gt;"",IF($G47="3",IF(AT47&lt;&gt;"",IF(AND(AV47&lt;=10,AT47&gt;=$AU$92),HLOOKUP(AV47,Points_Table_Modified,IF(BY47&gt;=6,8,BY47+2),FALSE),0),""),IF(AT47&lt;&gt;"",IF(AND(AV47&lt;=10,AT47&gt;=$AU$92),HLOOKUP(AV47,Points_Table,IF(BY47&gt;=6,8,BY47+2),FALSE),0),"")),"")</f>
        <v/>
      </c>
      <c r="AY47" s="53" t="str">
        <f>IF(AW47&lt;&gt;"",AVERAGE(IF(AND($G47="3",AW47&lt;&gt;""),HLOOKUP(AW47,Points_Table_Modified,IF(BY47&gt;=6,8,BY47+2),FALSE),IF(AW47&lt;&gt;"",HLOOKUP(AW47,Points_Table,IF(BY47&gt;=6,8,BY47+2),FALSE),"")),AX47),AX47)</f>
        <v/>
      </c>
      <c r="AZ47" s="51" t="str">
        <f>IF(AND($G47="2",AT47&lt;&gt;""),AT47,"")</f>
        <v/>
      </c>
      <c r="BA47" s="52" t="str">
        <f>IF(AND(AT47&lt;&gt;"",$G47="2"),_xlfn.RANK.EQ(AT47,$AZ$6:$AZ$89),"")</f>
        <v/>
      </c>
      <c r="BB47" s="52" t="str">
        <f>IF(IF(BA47&lt;&gt;"",IF(MAX(COUNTIF($BA$6:$BA$89,$BA$6:$BA$89))&gt;1,"x",""),"")&lt;&gt;"",BA47+1,"")</f>
        <v/>
      </c>
      <c r="BC47" s="54" t="str">
        <f>IF(BA47&lt;&gt;"",IF($G47="3",IF(AT47&lt;&gt;"",IF(AND(BA47&lt;=10,AT47&gt;=$AZ$92),HLOOKUP(BA47,Points_Table_Modified,IF(BY47&gt;=6,8,BY47+2),FALSE),0),""),IF(AT47&lt;&gt;"",IF(AND(BA47&lt;=10,AT47&gt;=$AZ$92),HLOOKUP(BA47,Points_Table,IF(BY47&gt;=6,8,BY47+2),FALSE),0),"")),"")</f>
        <v/>
      </c>
      <c r="BD47" s="53" t="str">
        <f>IF(BB47&lt;&gt;"",AVERAGE(IF(AND($G47="3",BB47&lt;&gt;""),HLOOKUP(BB47,Points_Table_Modified,IF(BY47&gt;=6,8,BY47+2),FALSE),IF(BB47&lt;&gt;"",HLOOKUP(BB47,Points_Table,IF(BY47&gt;=6,8,BY47+2),FALSE),"")),BC47),BC47)</f>
        <v/>
      </c>
      <c r="BE47" s="51" t="str">
        <f>IF(AND($G47="3",AT47&lt;&gt;""),AT47,"")</f>
        <v/>
      </c>
      <c r="BF47" s="52" t="str">
        <f>IF(AND(AT47&lt;&gt;"",$G47="3"),_xlfn.RANK.EQ(AT47,$BE$6:$BE$89),"")</f>
        <v/>
      </c>
      <c r="BG47" s="52" t="str">
        <f>IF(IF(BF47&lt;&gt;"",IF(MAX(COUNTIF($BF$6:$BF$89,$BF$6:$BF$89))&gt;1,"x",""),"")&lt;&gt;"",BF47+1,"")</f>
        <v/>
      </c>
      <c r="BH47" s="52" t="str">
        <f>IF(BF47&lt;&gt;"",IF($G47="3",IF(AT47&lt;&gt;"",IF(AND(BF47&lt;=20,AT47&gt;=$BE$92),HLOOKUP(BF47,Points_Table_Modified,IF(BY47&gt;=6,8,BY47+2),FALSE),0),""),IF(AT47&lt;&gt;"",IF(AND(BF47&lt;=10,AT47&gt;=$BE$92),HLOOKUP(BF47,Points_Table,IF(BY47&gt;=6,8,BY47+2),FALSE),0),"")),"")</f>
        <v/>
      </c>
      <c r="BI47" s="53" t="str">
        <f>IF(BG47&lt;&gt;"",AVERAGE(IF(AND($G47="3",BG47&lt;&gt;""),HLOOKUP(BG47,Points_Table_Modified,IF(BY47&gt;=6,8,BY47+2),FALSE),IF(BG47&lt;&gt;"",HLOOKUP(BG47,Points_Table,IF(BY47&gt;=6,8,BY47+2),FALSE),"")),BH47),BH47)</f>
        <v/>
      </c>
      <c r="BJ47" s="51" t="str">
        <f>IF(AND($G47="4",AT47&lt;&gt;""),AT47,"")</f>
        <v/>
      </c>
      <c r="BK47" s="52" t="str">
        <f>IF(AND(AT47&lt;&gt;"",G47="4"),_xlfn.RANK.EQ(AT47,$BJ$6:$BJ$89),"")</f>
        <v/>
      </c>
      <c r="BL47" s="52" t="str">
        <f>IF(IF(BK47&lt;&gt;"",IF(MAX(COUNTIF($BK$6:$BK$89,$BK$6:$BK$89))&gt;1,"x",""),"")&lt;&gt;"",BK47+1,"")</f>
        <v/>
      </c>
      <c r="BM47" s="52" t="str">
        <f>IF(BK47&lt;&gt;"",IF($G47="3",IF(AT47&lt;&gt;"",IF(AND(BK47&lt;=10,AT47&gt;=$BJ$92),HLOOKUP(BK47,Points_Table_Modified,IF(BY47&gt;=6,8,BY47+2),FALSE),0),""),IF(AT47&lt;&gt;"",IF(AND(BK47&lt;=10,AT47&gt;=$BJ$92),HLOOKUP(BK47,Points_Table,IF(BY47&gt;=6,8,BY47+2),FALSE),0),"")),"")</f>
        <v/>
      </c>
      <c r="BN47" s="53" t="str">
        <f>IF(BL47&lt;&gt;"",AVERAGE(IF(AND($G47="3",BL47&lt;&gt;""),HLOOKUP(BL47,Points_Table_Modified,IF(BY47&gt;=6,8,BY47+2),FALSE),IF(BL47&lt;&gt;"",HLOOKUP(BL47,Points_Table,IF(BY47&gt;=6,8,BY47+2),FALSE),"")),BM47),BM47)</f>
        <v/>
      </c>
      <c r="BO47" s="51" t="str">
        <f>IF(AND($G47="5",AT47&lt;&gt;""),AT47,"")</f>
        <v/>
      </c>
      <c r="BP47" s="52" t="str">
        <f>IF(AND(AT47&lt;&gt;"",$G47="5"),_xlfn.RANK.EQ(AT47,$BO$6:$BO$89),"")</f>
        <v/>
      </c>
      <c r="BQ47" s="52" t="str">
        <f>IF(IF(BP47&lt;&gt;"",IF(MAX(COUNTIF($BP$6:$BP$89,$BP$6:$BP$89))&gt;1,"x",""),"")&lt;&gt;"",BP47+1,"")</f>
        <v/>
      </c>
      <c r="BR47" s="52" t="str">
        <f>IF(BP47&lt;&gt;"",IF($G47="3",IF(AT47&lt;&gt;"",IF(AND(BP47&lt;=10,AT47&gt;=$BO$92),HLOOKUP(BP47,Points_Table_Modified,IF(BY47&gt;=6,8,BY47+2),FALSE),0),""),IF(AT47&lt;&gt;"",IF(AND(BP47&lt;=10,AT47&gt;=$BO$92),HLOOKUP(BP47,Points_Table,IF(BY47&gt;=6,8,BY47+2),FALSE),0),"")),"")</f>
        <v/>
      </c>
      <c r="BS47" s="53" t="str">
        <f>IF(BQ47&lt;&gt;"",AVERAGE(IF(AND($G47="3",BQ47&lt;&gt;""),HLOOKUP(BQ47,Points_Table_Modified,IF(BY47&gt;=6,8,BY47+2),FALSE),IF(BQ47&lt;&gt;"",HLOOKUP(BQ47,Points_Table,IF(BY47&gt;=6,8,BY47+2),FALSE),"")),BR47),BR47)</f>
        <v/>
      </c>
      <c r="BT47" s="51" t="str">
        <f>IF(AND($G47="6",AT47&lt;&gt;""),AT47,"")</f>
        <v/>
      </c>
      <c r="BU47" s="52" t="str">
        <f>IF(AND(AT47&lt;&gt;"",$G47="6"),_xlfn.RANK.EQ(AT47,$BT$6:$BT$89),"")</f>
        <v/>
      </c>
      <c r="BV47" s="52" t="str">
        <f>IF(IF(BU47&lt;&gt;"",IF(MAX(COUNTIF($BU$6:$BU$89,$BU$6:$BU$89))&gt;1,"x",""),"")&lt;&gt;"",BU47+1,"")</f>
        <v/>
      </c>
      <c r="BW47" s="52" t="str">
        <f>IF(BU47&lt;&gt;"",IF($G47="3",IF(AT47&lt;&gt;"",IF(AND(BU47&lt;=10,AT47&gt;=$BT$92),HLOOKUP(BU47,Points_Table_Modified,IF(BY47&gt;=6,8,BY47+2),FALSE),0),""),IF(AT47&lt;&gt;"",IF(AND(BU47&lt;=10,AT47&gt;=$BT$92),HLOOKUP(BU47,Points_Table,IF(BY47&gt;=6,8,BY47+2),FALSE),0),"")),"")</f>
        <v/>
      </c>
      <c r="BX47" s="53" t="str">
        <f>IF(BV47&lt;&gt;"",AVERAGE(IF(AND($G47="3",BV47&lt;&gt;""),HLOOKUP(BV47,Points_Table_Modified,IF(BY47&gt;=6,8,BY47+2),FALSE),IF(BV47&lt;&gt;"",HLOOKUP(BV47,Points_Table,IF(BY47&gt;=6,8,BY47+2),FALSE),"")),BW47),BW47)</f>
        <v/>
      </c>
      <c r="BY47" s="55">
        <f>VLOOKUP($G47,Entries_D_Event,5,FALSE)</f>
        <v>7</v>
      </c>
      <c r="BZ47" s="52" t="str">
        <f>CONCATENATE(BU47,BP47,BK47,BF47,BA47,AV47)</f>
        <v/>
      </c>
      <c r="CA47" s="118" t="str">
        <f>IF(BZ47&lt;&gt;"",IF(AND($G47="3",AT47&lt;&gt;""),10,IF(AT47&lt;&gt;"",5,"")),"")</f>
        <v/>
      </c>
      <c r="CB47" s="118">
        <f>_xlfn.NUMBERVALUE(IF(BZ47&lt;&gt;"",CONCATENATE(BX47,BS47,BN47,BI47,BD47,AY47),""))</f>
        <v>0</v>
      </c>
      <c r="CC47" s="56">
        <f>IFERROR(CA47+CB47,0)</f>
        <v>0</v>
      </c>
      <c r="CD47" s="90"/>
      <c r="CE47" s="54" t="str">
        <f>IF(AND($G47="1",CD47&lt;&gt;""),CD47,"")</f>
        <v/>
      </c>
      <c r="CF47" s="52" t="str">
        <f>IF(AND(CD47&lt;&gt;"",$G47="1"),_xlfn.RANK.EQ(CD47,$CE$6:$CE$89),"")</f>
        <v/>
      </c>
      <c r="CG47" s="52" t="str">
        <f>IF(IF(CF47&lt;&gt;"",IF(MAX(COUNTIF($CF$6:$CF$89,$CF$6:$CF$89))&gt;1,"x",""),"")&lt;&gt;"",CF47+1,"")</f>
        <v/>
      </c>
      <c r="CH47" s="52" t="str">
        <f>IF(CF47&lt;&gt;"",IF($G47="3",IF(CD47&lt;&gt;"",IF(AND(CF47&lt;=10,CD47&gt;=$CE$92),HLOOKUP(CF47,Points_Table_Modified,IF(DI47&gt;=6,8,DI47+2),FALSE),0),""),IF(CD47&lt;&gt;"",IF(AND(CF47&lt;=10,CD47&gt;=$CE$92),HLOOKUP(CF47,Points_Table,IF(DI47&gt;=6,8,DI47+2),FALSE),0),"")),"")</f>
        <v/>
      </c>
      <c r="CI47" s="53" t="str">
        <f>IF(CG47&lt;&gt;"",AVERAGE(IF(AND($G47="3",CG47&lt;&gt;""),HLOOKUP(CG47,Points_Table_Modified,IF(DI47&gt;=6,8,DI47+2),FALSE),IF(CG47&lt;&gt;"",HLOOKUP(CG47,Points_Table,IF(DI47&gt;=6,8,DI47+2),FALSE),"")),CH47),CH47)</f>
        <v/>
      </c>
      <c r="CJ47" s="51" t="str">
        <f>IF(AND($G47="2",CD47&lt;&gt;""),CD47,"")</f>
        <v/>
      </c>
      <c r="CK47" s="52" t="str">
        <f>IF(AND(CD47&lt;&gt;"",$G47="2"),_xlfn.RANK.EQ(CD47,$CJ$6:$CJ$89),"")</f>
        <v/>
      </c>
      <c r="CL47" s="52" t="str">
        <f>IF(IF(CK47&lt;&gt;"",IF(MAX(COUNTIF($CK$6:$CK$89,$CK$6:$CK$89))&gt;1,"x",""),"")&lt;&gt;"",CK47+1,"")</f>
        <v/>
      </c>
      <c r="CM47" s="54" t="str">
        <f>IF(CK47&lt;&gt;"",IF($G47="3",IF(CD47&lt;&gt;"",IF(AND(CK47&lt;=10,CD47&gt;=$CJ$92),HLOOKUP(CK47,Points_Table_Modified,IF(DI47&gt;=6,8,DI47+2),FALSE),0),""),IF(CD47&lt;&gt;"",IF(AND(CK47&lt;=10,CD47&gt;=$CJ$92),HLOOKUP(CK47,Points_Table,IF(DI47&gt;=6,8,DI47+2),FALSE),0),"")),"")</f>
        <v/>
      </c>
      <c r="CN47" s="53" t="str">
        <f>IF(CL47&lt;&gt;"",AVERAGE(IF(AND($G47="3",CL47&lt;&gt;""),HLOOKUP(CL47,Points_Table_Modified,IF(DI47&gt;=6,8,DI47+2),FALSE),IF(CL47&lt;&gt;"",HLOOKUP(CL47,Points_Table,IF(DI47&gt;=6,8,DI47+2),FALSE),"")),CM47),CM47)</f>
        <v/>
      </c>
      <c r="CO47" s="51" t="str">
        <f>IF(AND($G47="3",CD47&lt;&gt;""),CD47,"")</f>
        <v/>
      </c>
      <c r="CP47" s="52" t="str">
        <f>IF(AND(CD47&lt;&gt;"",$G47="3"),_xlfn.RANK.EQ(CD47,$CO$6:$CO$89),"")</f>
        <v/>
      </c>
      <c r="CQ47" s="52" t="str">
        <f>IF(IF(CP47&lt;&gt;"",IF(MAX(COUNTIF($CP47:$CP$89,$CP$6:$CP$89))&gt;1,"x",""),"")&lt;&gt;"",CP47+1,"")</f>
        <v/>
      </c>
      <c r="CR47" s="52" t="str">
        <f>IF(CP47&lt;&gt;"",IF($G47="3",IF(CD47&lt;&gt;"",IF(AND(CP47&lt;=20,CD47&gt;=$CO$92),HLOOKUP(CP47,Points_Table_Modified,IF(DI47&gt;=6,8,DI47+2),FALSE),0),""),IF(CD47&lt;&gt;"",IF(AND(CP47&lt;=10,CD47&gt;=$CO$92),HLOOKUP(CP47,Points_Table,IF(DI47&gt;=6,8,DI47+2),FALSE),0),"")),"")</f>
        <v/>
      </c>
      <c r="CS47" s="53" t="str">
        <f>IF(CQ47&lt;&gt;"",AVERAGE(IF(AND($G47="3",CQ47&lt;&gt;""),HLOOKUP(CQ47,Points_Table_Modified,IF(DI47&gt;=6,8,DI47+2),FALSE),IF(CQ47&lt;&gt;"",HLOOKUP(CQ47,Points_Table,IF(DI47&gt;=6,8,DI47+2),FALSE),"")),CR47),CR47)</f>
        <v/>
      </c>
      <c r="CT47" s="51" t="str">
        <f>IF(AND($G47="4",CD47&lt;&gt;""),CD47,"")</f>
        <v/>
      </c>
      <c r="CU47" s="52" t="str">
        <f>IF(AND(CD47&lt;&gt;"",G47="4"),_xlfn.RANK.EQ(CD47,$CT$6:$CT$89),"")</f>
        <v/>
      </c>
      <c r="CV47" s="52" t="str">
        <f>IF(IF(CU47&lt;&gt;"",IF(MAX(COUNTIF($CU$6:$CU$89,$CU$6:$CU$89))&gt;1,"x",""),"")&lt;&gt;"",CU47+1,"")</f>
        <v/>
      </c>
      <c r="CW47" s="52" t="str">
        <f>IF(CU47&lt;&gt;"",IF($G47="3",IF(CD47&lt;&gt;"",IF(AND(CU47&lt;=10,CD47&gt;=$CT$92),HLOOKUP(CU47,Points_Table_Modified,IF(DI47&gt;=6,8,DI47+2),FALSE),0),""),IF(CD47&lt;&gt;"",IF(AND(CU47&lt;=10,CD47&gt;=$CT$92),HLOOKUP(CU47,Points_Table,IF(DI47&gt;=6,8,DI47+2),FALSE),0),"")),"")</f>
        <v/>
      </c>
      <c r="CX47" s="53" t="str">
        <f>IF(CV47&lt;&gt;"",AVERAGE(IF(AND($G47="3",CV47&lt;&gt;""),HLOOKUP(CV47,Points_Table_Modified,IF(DI47&gt;=6,8,DI47+2),FALSE),IF(CV47&lt;&gt;"",HLOOKUP(CV47,Points_Table,IF(DI47&gt;=6,8,DI47+2),FALSE),"")),CW47),CW47)</f>
        <v/>
      </c>
      <c r="CY47" s="51" t="str">
        <f>IF(AND($G47="5",CD47&lt;&gt;""),CD47,"")</f>
        <v/>
      </c>
      <c r="CZ47" s="52" t="str">
        <f>IF(AND(CD47&lt;&gt;"",$G47="5"),_xlfn.RANK.EQ(CD47,$CY$6:$CY$89),"")</f>
        <v/>
      </c>
      <c r="DA47" s="52" t="str">
        <f>IF(IF(CZ47&lt;&gt;"",IF(MAX(COUNTIF($CZ$6:$CZ$89,$CZ$6:$CZ$89))&gt;1,"x",""),"")&lt;&gt;"",CZ47+1,"")</f>
        <v/>
      </c>
      <c r="DB47" s="52" t="str">
        <f>IF(CZ47&lt;&gt;"",IF($G47="3",IF(CD47&lt;&gt;"",IF(AND(CZ47&lt;=10,CD47&gt;=$CY$92),HLOOKUP(CZ47,Points_Table_Modified,IF(DI47&gt;=6,8,DI47+2),FALSE),0),""),IF(CD47&lt;&gt;"",IF(AND(CZ47&lt;=10,CD47&gt;=$CY$92),HLOOKUP(CZ47,Points_Table,IF(DI47&gt;=6,8,DI47+2),FALSE),0),"")),"")</f>
        <v/>
      </c>
      <c r="DC47" s="53" t="str">
        <f>IF(DA47&lt;&gt;"",AVERAGE(IF(AND($G47="3",DA47&lt;&gt;""),HLOOKUP(DA47,Points_Table_Modified,IF(DI47&gt;=6,8,DI47+2),FALSE),IF(DA47&lt;&gt;"",HLOOKUP(DA47,Points_Table,IF(DI47&gt;=6,8,DI47+2),FALSE),"")),DB47),DB47)</f>
        <v/>
      </c>
      <c r="DD47" s="51" t="str">
        <f>IF(AND($G47="6",CD47&lt;&gt;""),CD47,"")</f>
        <v/>
      </c>
      <c r="DE47" s="52" t="str">
        <f>IF(AND(CD47&lt;&gt;"",$G47="6"),_xlfn.RANK.EQ(CD47,$DD$6:$DD$89),"")</f>
        <v/>
      </c>
      <c r="DF47" s="52" t="str">
        <f>IF(IF(DE47&lt;&gt;"",IF(MAX(COUNTIF($DE$6:$DE$89,$DE$6:$DE$89))&gt;1,"x",""),"")&lt;&gt;"",DE47+1,"")</f>
        <v/>
      </c>
      <c r="DG47" s="52" t="str">
        <f>IF(DE47&lt;&gt;"",IF($G47="3",IF(CD47&lt;&gt;"",IF(AND(DE47&lt;=10,CD47&gt;=$DD$92),HLOOKUP(DE47,Points_Table_Modified,IF(DI47&gt;=6,8,DI47+2),FALSE),0),""),IF(CD47&lt;&gt;"",IF(AND(DE47&lt;=10,CD47&gt;=$DD$92),HLOOKUP(DE47,Points_Table,IF(DI47&gt;=6,8,DI47+2),FALSE),0),"")),"")</f>
        <v/>
      </c>
      <c r="DH47" s="53" t="str">
        <f>IF(DF47&lt;&gt;"",AVERAGE(IF(AND($G47="3",DF47&lt;&gt;""),HLOOKUP(DF47,Points_Table_Modified,IF(DI47&gt;=6,8,DI47+2),FALSE),IF(DF47&lt;&gt;"",HLOOKUP(DF47,Points_Table,IF(DI47&gt;=6,8,DI47+2),FALSE),"")),DG47),DG47)</f>
        <v/>
      </c>
      <c r="DI47" s="55">
        <f>VLOOKUP($G47,Entries_D_Event,6,FALSE)</f>
        <v>10</v>
      </c>
      <c r="DJ47" s="52" t="str">
        <f>CONCATENATE(DE47,CZ47,CU47,CP47,CK47,CF47)</f>
        <v/>
      </c>
      <c r="DK47" s="52" t="str">
        <f>IF(DJ47&lt;&gt;"",IF(AND($G47="3",CD47&lt;&gt;""),10,IF(CD47&lt;&gt;"",5,"")),"")</f>
        <v/>
      </c>
      <c r="DL47" s="156">
        <f>_xlfn.NUMBERVALUE(IF(DJ47&lt;&gt;"",CONCATENATE(DH47,DC47,CX47,CS47,CN47,CI47),""))</f>
        <v>0</v>
      </c>
      <c r="DM47" s="56">
        <f>IFERROR(DK47+DL47,0)</f>
        <v>0</v>
      </c>
      <c r="DN47" s="90">
        <v>378</v>
      </c>
      <c r="DO47" s="52" t="str">
        <f>IF(AND($G47="1",DN47&lt;&gt;""),DN47,"")</f>
        <v/>
      </c>
      <c r="DP47" s="52" t="str">
        <f>IF(AND(DN47&lt;&gt;"",$G47="1"),_xlfn.RANK.EQ(DN47,$DO$6:$DO$89),"")</f>
        <v/>
      </c>
      <c r="DQ47" s="52" t="str">
        <f>IF(IF(DP47&lt;&gt;"",IF(MAX(COUNTIF($DP$6:$DP$89,$DP$6:$DP$89))&gt;1,"x",""),"")&lt;&gt;"",DP47+1,"")</f>
        <v/>
      </c>
      <c r="DR47" s="52" t="str">
        <f>IF(DP47&lt;&gt;"",IF($G47="3",IF(DN47&lt;&gt;"",IF(AND(DP47&lt;=10,DN47&gt;=$DO$92),HLOOKUP(DP47,Points_Table_Modified,IF(ES47&gt;=6,8,ES47+2),FALSE),0),""),IF(DN47&lt;&gt;"",IF(AND(DP47&lt;=10,DN47&gt;=$DO$92),HLOOKUP(DP47,Points_Table,IF(ES47&gt;=6,8,ES47+2),FALSE),0),"")),"")</f>
        <v/>
      </c>
      <c r="DS47" s="53" t="str">
        <f>IF(DQ47&lt;&gt;"",AVERAGE(IF(AND($G47="3",DQ47&lt;&gt;""),HLOOKUP(DQ47,Points_Table_Modified,IF(ES47&gt;=6,8,ES47+2),FALSE),IF(DQ47&lt;&gt;"",HLOOKUP(DQ47,Points_Table,IF(ES47&gt;=6,8,ES47+2),FALSE),"")),DR47),DR47)</f>
        <v/>
      </c>
      <c r="DT47" s="51" t="str">
        <f>IF(AND($G47="2",DN47&lt;&gt;""),DN47,"")</f>
        <v/>
      </c>
      <c r="DU47" s="52" t="str">
        <f>IF(AND(DN47&lt;&gt;"",$G47="2"),_xlfn.RANK.EQ(DN47,$DT$6:$DT$89),"")</f>
        <v/>
      </c>
      <c r="DV47" s="52" t="str">
        <f>IF(IF(DU47&lt;&gt;"",IF(MAX(COUNTIF($DU$6:$DU$89,$DU$6:$DU$89))&gt;1,"x",""),"")&lt;&gt;"",DU47+1,"")</f>
        <v/>
      </c>
      <c r="DW47" s="54" t="str">
        <f>IF(DU47&lt;&gt;"",IF($G47="3",IF(DN47&lt;&gt;"",IF(AND(DU47&lt;=10,DN47&gt;=$DT$92),HLOOKUP(DU47,Points_Table_Modified,IF(ES47&gt;=6,8,ES47+2),FALSE),0),""),IF(DN47&lt;&gt;"",IF(AND(DU47&lt;=10,DN47&gt;=$DT$92),HLOOKUP(DU47,Points_Table,IF(ES47&gt;=6,8,ES47+2),FALSE),0),"")),"")</f>
        <v/>
      </c>
      <c r="DX47" s="53" t="str">
        <f>IF(DV47&lt;&gt;"",AVERAGE(IF(AND($G47="3",DV47&lt;&gt;""),HLOOKUP(DV47,Points_Table_Modified,IF(ES47&gt;=6,8,ES47+2),FALSE),IF(DV47&lt;&gt;"",HLOOKUP(DV47,Points_Table,IF(ES47&gt;=6,8,ES47+2),FALSE),"")),DW47),DW47)</f>
        <v/>
      </c>
      <c r="DY47" s="51" t="str">
        <f>IF(AND($G47="3",DN47&lt;&gt;""),DN47,"")</f>
        <v/>
      </c>
      <c r="DZ47" s="52" t="str">
        <f>IF(AND(DN47&lt;&gt;"",$G47="3"),_xlfn.RANK.EQ(DN47,$DY$6:$DY$89),"")</f>
        <v/>
      </c>
      <c r="EA47" s="52" t="str">
        <f>IF(IF(DZ47&lt;&gt;"",IF(MAX(COUNTIF($DZ$6:$DZ$89,$DZ$6:$DZ$89))&gt;1,"x",""),"")&lt;&gt;"",DZ47+1,"")</f>
        <v/>
      </c>
      <c r="EB47" s="52" t="str">
        <f>IF(DZ47&lt;&gt;"",IF($G47="3",IF(DN47&lt;&gt;"",IF(AND(DZ47&lt;=20,DN47&gt;=$DY$92),HLOOKUP(DZ47,Points_Table_Modified,IF(ES47&gt;=6,8,ES47+2),FALSE),0),""),IF(DN47&lt;&gt;"",IF(AND(DZ47&lt;=10,DN47&gt;=$DY$92),HLOOKUP(DZ47,Points_Table,IF(ES47&gt;=6,8,ES47+2),FALSE),0),"")),"")</f>
        <v/>
      </c>
      <c r="EC47" s="53" t="str">
        <f>IF(EA47&lt;&gt;"",AVERAGE(IF(AND($G47="3",EA47&lt;&gt;""),HLOOKUP(EA47,Points_Table_Modified,IF(ES47&gt;=6,8,ES47+2),FALSE),IF(EA47&lt;&gt;"",HLOOKUP(EA47,Points_Table,IF(ES47&gt;=6,8,ES47+2),FALSE),"")),EB47),EB47)</f>
        <v/>
      </c>
      <c r="ED47" s="51" t="str">
        <f>IF(AND($G47="4",DN47&lt;&gt;""),DN47,"")</f>
        <v/>
      </c>
      <c r="EE47" s="52" t="str">
        <f>IF(AND(DN47&lt;&gt;"",G47="4"),_xlfn.RANK.EQ(DN47,$ED$6:$ED$89),"")</f>
        <v/>
      </c>
      <c r="EF47" s="52" t="str">
        <f>IF(IF(EE47&lt;&gt;"",IF(MAX(COUNTIF($EE$6:$EE$89,$EE$6:$EE$89))&gt;1,"x",""),"")&lt;&gt;"",EE47+1,"")</f>
        <v/>
      </c>
      <c r="EG47" s="52" t="str">
        <f>IF(EE47&lt;&gt;"",IF($G47="3",IF(DN47&lt;&gt;"",IF(AND(EE47&lt;=10,DN47&gt;=$ED$92),HLOOKUP(EE47,Points_Table_Modified,IF(ES47&gt;=6,8,ES47+2),FALSE),0),""),IF(DN47&lt;&gt;"",IF(AND(EE47&lt;=10,DN47&gt;=$ED$92),HLOOKUP(EE47,Points_Table,IF(ES47&gt;=6,8,ES47+2),FALSE),0),"")),"")</f>
        <v/>
      </c>
      <c r="EH47" s="53" t="str">
        <f>IF(EF47&lt;&gt;"",AVERAGE(IF(AND($G47="3",EF47&lt;&gt;""),HLOOKUP(EF47,Points_Table_Modified,IF(ES47&gt;=6,8,ES47+2),FALSE),IF(EF47&lt;&gt;"",HLOOKUP(EF47,Points_Table,IF(ES47&gt;=6,8,ES47+2),FALSE),"")),EG47),EG47)</f>
        <v/>
      </c>
      <c r="EI47" s="51" t="str">
        <f>IF(AND($G47="5",DN47&lt;&gt;""),DN47,"")</f>
        <v/>
      </c>
      <c r="EJ47" s="52" t="str">
        <f>IF(AND(DN47&lt;&gt;"",$G47="5"),_xlfn.RANK.EQ(DN47,$EI$6:$EI$89),"")</f>
        <v/>
      </c>
      <c r="EK47" s="52" t="str">
        <f>IF(IF(EJ47&lt;&gt;"",IF(MAX(COUNTIF($EJ$6:$EJ$89,$EJ$6:$EJ$89))&gt;1,"x",""),"")&lt;&gt;"",EJ47+1,"")</f>
        <v/>
      </c>
      <c r="EL47" s="52" t="str">
        <f>IF(EJ47&lt;&gt;"",IF($G47="3",IF(DN47&lt;&gt;"",IF(AND(EJ47&lt;=10,DN47&gt;=$EI$92),HLOOKUP(EJ47,Points_Table_Modified,IF(ES47&gt;=6,8,ES47+2),FALSE),0),""),IF(DN47&lt;&gt;"",IF(AND(EJ47&lt;=10,DN47&gt;=$EI$92),HLOOKUP(EJ47,Points_Table,IF(ES47&gt;=6,8,ES47+2),FALSE),0),"")),"")</f>
        <v/>
      </c>
      <c r="EM47" s="53" t="str">
        <f>IF(EK47&lt;&gt;"",AVERAGE(IF(AND($G47="3",EK47&lt;&gt;""),HLOOKUP(EK47,Points_Table_Modified,IF(ES47&gt;=6,8,ES47+2),FALSE),IF(EK47&lt;&gt;"",HLOOKUP(EK47,Points_Table,IF(ES47&gt;=6,8,ES47+2),FALSE),"")),EL47),EL47)</f>
        <v/>
      </c>
      <c r="EN47" s="51">
        <f>IF(AND($G47="6",DN47&lt;&gt;""),DN47,"")</f>
        <v>378</v>
      </c>
      <c r="EO47" s="52">
        <f>IF(AND(DN47&lt;&gt;"",$G47="6"),_xlfn.RANK.EQ(DN47,$EN$6:$EN$89),"")</f>
        <v>4</v>
      </c>
      <c r="EP47" s="52" t="str">
        <f>IF(IF(EO47&lt;&gt;"",IF(MAX(COUNTIF($EO$6:$EO$89,$EO$6:$EO$89))&gt;1,"x",""),"")&lt;&gt;"",EO47+1,"")</f>
        <v/>
      </c>
      <c r="EQ47" s="52">
        <f>IF(EO47&lt;&gt;"",IF($G47="3",IF(DN47&lt;&gt;"",IF(AND(EO47&lt;=10,DN47&gt;=$EN$92),HLOOKUP(EO47,Points_Table_Modified,IF(ES47&gt;=6,8,ES47+2),FALSE),0),""),IF(DN47&lt;&gt;"",IF(AND(EO47&lt;=10,DN47&gt;=$EN$92),HLOOKUP(EO47,Points_Table,IF(ES47&gt;=6,8,ES47+2),FALSE),0),"")),"")</f>
        <v>16</v>
      </c>
      <c r="ER47" s="53">
        <f>IF(EP47&lt;&gt;"",AVERAGE(IF(AND($G47="3",EP47&lt;&gt;""),HLOOKUP(EP47,Points_Table_Modified,IF(ES47&gt;=6,8,ES47+2),FALSE),IF(EP47&lt;&gt;"",HLOOKUP(EP47,Points_Table,IF(ES47&gt;=6,8,ES47+2),FALSE),"")),EQ47),EQ47)</f>
        <v>16</v>
      </c>
      <c r="ES47" s="57">
        <f>VLOOKUP($G47,Entries_D_Event,7,FALSE)</f>
        <v>7</v>
      </c>
      <c r="ET47" s="52" t="str">
        <f>CONCATENATE(EO47,EJ47,EE47,DZ47,DU47,DP47)</f>
        <v>4</v>
      </c>
      <c r="EU47" s="118">
        <f>IF(ET47&lt;&gt;"",IF(AND($G47="3",DN47&lt;&gt;""),10,IF(DN47&lt;&gt;"",5,"")),"")</f>
        <v>5</v>
      </c>
      <c r="EV47" s="118">
        <f>_xlfn.NUMBERVALUE(IF(ET47&lt;&gt;"",CONCATENATE(ER47,EM47,EH47,EC47,DX47,DS47),""))</f>
        <v>16</v>
      </c>
      <c r="EW47" s="56">
        <f>IFERROR(EU47+EV47,0)</f>
        <v>21</v>
      </c>
      <c r="EX47" s="90"/>
      <c r="EY47" s="52" t="str">
        <f>IF(AND($G47="1",EX47&lt;&gt;""),EX47,"")</f>
        <v/>
      </c>
      <c r="EZ47" s="52" t="str">
        <f>IF(AND(EX47&lt;&gt;"",$G47="1"),_xlfn.RANK.EQ(EX47,$EY$6:$EY$89),"")</f>
        <v/>
      </c>
      <c r="FA47" s="52" t="str">
        <f>IF(IF(EZ47&lt;&gt;"",IF(MAX(COUNTIF($EZ$6:$EZ$89,$EZ$6:$EZ$89))&gt;1,"x",""),"")&lt;&gt;"",EZ47+1,"")</f>
        <v/>
      </c>
      <c r="FB47" s="52" t="str">
        <f>IF(EZ47&lt;&gt;"",IF($G47="3",IF(EX47&lt;&gt;"",IF(AND(EZ47&lt;=10,EX47&gt;=$EY$92),HLOOKUP(EZ47,Points_Table_Modified,IF(GC47&gt;=6,8,GC47+2),FALSE),0),""),IF(EX47&lt;&gt;"",IF(AND(EZ47&lt;=10,EX47&gt;=$EY$92),HLOOKUP(EZ47,Points_Table,IF(GC47&gt;=6,8,GC47+2),FALSE),0),"")),"")</f>
        <v/>
      </c>
      <c r="FC47" s="56" t="str">
        <f>IF(FB47&gt;0,IF(FA47&lt;&gt;"",AVERAGE(IF(AND($G47="3",FA47&lt;&gt;""),HLOOKUP(FA47,Points_Table_Modified,IF(GC47&gt;=6,8,GC47+2),FALSE),IF(FA47&lt;&gt;"",HLOOKUP(FA47,Points_Table,IF(GC47&gt;=6,8,GC47+2),FALSE),"")),FB47),FB47),0)</f>
        <v/>
      </c>
      <c r="FD47" s="51" t="str">
        <f>IF(AND($G47="2",EX47&lt;&gt;""),EX47,"")</f>
        <v/>
      </c>
      <c r="FE47" s="52" t="str">
        <f>IF(AND(EX47&lt;&gt;"",$G47="2"),_xlfn.RANK.EQ(EX47,$FD$6:$FD$89),"")</f>
        <v/>
      </c>
      <c r="FF47" s="52" t="str">
        <f>IF(IF(FE47&lt;&gt;"",IF(MAX(COUNTIF($FE$6:$FE$89,$FE$6:$FE$89))&gt;1,"x",""),"")&lt;&gt;"",FE47+1,"")</f>
        <v/>
      </c>
      <c r="FG47" s="54" t="str">
        <f>IF(FE47&lt;&gt;"",IF($G47="3",IF(EX47&lt;&gt;"",IF(AND(FE47&lt;=10,EX47&gt;=$FD$92),HLOOKUP(FE47,Points_Table_Modified,IF(GC47&gt;=6,8,GC47+2),FALSE),0),""),IF(EX47&lt;&gt;"",IF(AND(FE47&lt;=10,EX47&gt;=$FD$92),HLOOKUP(FE47,Points_Table,IF(GC47&gt;=6,8,GC47+2),FALSE),0),"")),"")</f>
        <v/>
      </c>
      <c r="FH47" s="56" t="str">
        <f>IF(FG47&gt;0,IF(FF47&lt;&gt;"",AVERAGE(IF(AND($G47="3",FF47&lt;&gt;""),HLOOKUP(FF47,Points_Table_Modified,IF(GC47&gt;=6,8,GC47+2),FALSE),IF(FF47&lt;&gt;"",HLOOKUP(FF47,Points_Table,IF(GC47&gt;=6,8,GC47+2),FALSE),"")),FG47),FG47),0)</f>
        <v/>
      </c>
      <c r="FI47" s="51" t="str">
        <f>IF(AND($G47="3",EX47&lt;&gt;""),EX47,"")</f>
        <v/>
      </c>
      <c r="FJ47" s="52" t="str">
        <f>IF(AND(EX47&lt;&gt;"",$G47="3"),_xlfn.RANK.EQ(EX47,$FI$6:$FI$89),"")</f>
        <v/>
      </c>
      <c r="FK47" s="52" t="str">
        <f>IF(IF(FJ47&lt;&gt;"",IF(MAX(COUNTIF($FJ$6:$FJ$89,$FJ$6:$FJ$89))&gt;1,"x",""),"")&lt;&gt;"",FJ47+1,"")</f>
        <v/>
      </c>
      <c r="FL47" s="52" t="str">
        <f>IF(FJ47&lt;&gt;"",IF($G47="3",IF(EX47&lt;&gt;"",IF(AND(FJ47&lt;=20,EX47&gt;=$FI$92),HLOOKUP(FJ47,Points_Table_Modified,IF(GC47&gt;=6,8,GC47+2),FALSE),0),""),IF(EX47&lt;&gt;"",IF(AND(FJ47&lt;=10,EX47&gt;=$FI$92),HLOOKUP(FJ47,Points_Table,IF(GC47&gt;=6,8,GC47+2),FALSE),0),"")),"")</f>
        <v/>
      </c>
      <c r="FM47" s="56" t="str">
        <f>IF(FL47&gt;0,IF(FK47&lt;&gt;"",AVERAGE(IF(AND($G47="3",FK47&lt;&gt;""),HLOOKUP(FK47,Points_Table_Modified,IF(GC47&gt;=6,8,GC47+2),FALSE),IF(FK47&lt;&gt;"",HLOOKUP(FK47,Points_Table,IF(GC47&gt;=6,8,GC47+2),FALSE),"")),FL47),FL47),0)</f>
        <v/>
      </c>
      <c r="FN47" s="51" t="str">
        <f>IF(AND($G47="4",EX47&lt;&gt;""),EX47,"")</f>
        <v/>
      </c>
      <c r="FO47" s="52" t="str">
        <f>IF(AND(EX47&lt;&gt;"",G47="4"),_xlfn.RANK.EQ(EX47,$FN$6:$FN$89),"")</f>
        <v/>
      </c>
      <c r="FP47" s="52" t="str">
        <f>IF(IF(FO47&lt;&gt;"",IF(MAX(COUNTIF($FO$6:$FO$89,$FO$6:$FO$89))&gt;1,"x",""),"")&lt;&gt;"",FO47+1,"")</f>
        <v/>
      </c>
      <c r="FQ47" s="52" t="str">
        <f>IF(FO47&lt;&gt;"",IF($G47="3",IF(EX47&lt;&gt;"",IF(AND(FO47&lt;=10,EX47&gt;=$FN$92),HLOOKUP(FO47,Points_Table_Modified,IF(GC47&gt;=6,8,GC47+2),FALSE),0),""),IF(EX47&lt;&gt;"",IF(AND(FO47&lt;=10,EX47&gt;=$FN$92),HLOOKUP(FO47,Points_Table,IF(GC47&gt;=6,8,GC47+2),FALSE),0),"")),"")</f>
        <v/>
      </c>
      <c r="FR47" s="56" t="str">
        <f>IF(FQ47&gt;0,IF(FP47&lt;&gt;"",AVERAGE(IF(AND($G47="3",FP47&lt;&gt;""),HLOOKUP(FP47,Points_Table_Modified,IF(GC47&gt;=6,8,GC47+2),FALSE),IF(FP47&lt;&gt;"",HLOOKUP(FP47,Points_Table,IF(GC47&gt;=6,8,GC47+2),FALSE),"")),FQ47),FQ47),0)</f>
        <v/>
      </c>
      <c r="FS47" s="51" t="str">
        <f>IF(AND($G47="5",EX47&lt;&gt;""),EX47,"")</f>
        <v/>
      </c>
      <c r="FT47" s="52" t="str">
        <f>IF(AND(EX47&lt;&gt;"",$G47="5"),_xlfn.RANK.EQ(EX47,$FS$6:$FS$89),"")</f>
        <v/>
      </c>
      <c r="FU47" s="52" t="str">
        <f>IF(IF(FT47&lt;&gt;"",IF(MAX(COUNTIF($FT$6:$FT$89,$FT$6:$FT$89))&gt;1,"x",""),"")&lt;&gt;"",FT47+1,"")</f>
        <v/>
      </c>
      <c r="FV47" s="52" t="str">
        <f>IF(FT47&lt;&gt;"",IF($G47="3",IF(EX47&lt;&gt;"",IF(AND(FT47&lt;=10,EX47&gt;=$FS$92),HLOOKUP(FT47,Points_Table_Modified,IF(GC47&gt;=6,8,GC47+2),FALSE),0),""),IF(EX47&lt;&gt;"",IF(AND(FT47&lt;=10,EX47&gt;=$FS$92),HLOOKUP(FT47,Points_Table,IF(GC47&gt;=6,8,GC47+2),FALSE),0),"")),"")</f>
        <v/>
      </c>
      <c r="FW47" s="56" t="str">
        <f>IF(FV47&gt;0,IF(FU47&lt;&gt;"",AVERAGE(IF(AND($G47="3",FU47&lt;&gt;""),HLOOKUP(FU47,Points_Table_Modified,IF(GC47&gt;=6,8,GC47+2),FALSE),IF(FU47&lt;&gt;"",HLOOKUP(FU47,Points_Table,IF(GC47&gt;=6,8,GC47+2),FALSE),"")),FV47),FV47),0)</f>
        <v/>
      </c>
      <c r="FX47" s="51" t="str">
        <f>IF(AND($G47="6",EX47&lt;&gt;""),EX47,"")</f>
        <v/>
      </c>
      <c r="FY47" s="52" t="str">
        <f>IF(AND(EX47&lt;&gt;"",$G47="6"),_xlfn.RANK.EQ(EX47,$FX$6:$FX$89),"")</f>
        <v/>
      </c>
      <c r="FZ47" s="52" t="str">
        <f>IF(IF(FY47&lt;&gt;"",IF(MAX(COUNTIF($FY$6:$FY$89,$FY$6:$FY$89))&gt;1,"x",""),"")&lt;&gt;"",FY47+1,"")</f>
        <v/>
      </c>
      <c r="GA47" s="52" t="str">
        <f>IF(FY47&lt;&gt;"",IF($G47="3",IF(EX47&lt;&gt;"",IF(AND(FY47&lt;=10,EX47&gt;=$FX$92),HLOOKUP(FY47,Points_Table_Modified,IF(GC47&gt;=6,8,GC47+2),FALSE),0),""),IF(EX47&lt;&gt;"",IF(AND(FY47&lt;=10,EX47&gt;=$FX$92),HLOOKUP(FY47,Points_Table,IF(GC47&gt;=6,8,GC47+2),FALSE),0),"")),"")</f>
        <v/>
      </c>
      <c r="GB47" s="56" t="str">
        <f>IF(GA47&gt;0,IF(FZ47&lt;&gt;"",AVERAGE(IF(AND($G47="3",FZ47&lt;&gt;""),HLOOKUP(FZ47,Points_Table_Modified,IF(GC47&gt;=6,8,GC47+2),FALSE),IF(FZ47&lt;&gt;"",HLOOKUP(FZ47,Points_Table,IF(GC47&gt;=6,8,GC47+2),FALSE),"")),GA47),GA47),0)</f>
        <v/>
      </c>
      <c r="GC47" s="57">
        <f>VLOOKUP($G47,Entries_D_Event,8,FALSE)</f>
        <v>0</v>
      </c>
      <c r="GD47" s="52" t="str">
        <f>CONCATENATE(FY47,FT47,FO47,FJ47,FE47,EZ47)</f>
        <v/>
      </c>
      <c r="GE47" s="118" t="str">
        <f>IF(GD47&lt;&gt;"",IF(AND($G47="3",EX47&lt;&gt;""),10,IF(EX47&lt;&gt;"",5,"")),"")</f>
        <v/>
      </c>
      <c r="GF47" s="118">
        <f>_xlfn.NUMBERVALUE(IF(GD47&lt;&gt;"",CONCATENATE(GB47,FW47,FR47,FM47,FH47,FC47),""))</f>
        <v>0</v>
      </c>
      <c r="GG47" s="56">
        <f>IFERROR(GE47+GF47,0)</f>
        <v>0</v>
      </c>
      <c r="GH47" s="90"/>
      <c r="GI47" s="52" t="str">
        <f>IF(AND($G47="1",GH47&lt;&gt;""),GH47,"")</f>
        <v/>
      </c>
      <c r="GJ47" s="52" t="str">
        <f>IF(AND(GH47&lt;&gt;"",$G47="1"),_xlfn.RANK.EQ(GH47,$GI$6:$GI$89),"")</f>
        <v/>
      </c>
      <c r="GK47" s="52" t="str">
        <f>IF(IF(GJ47&lt;&gt;"",IF(MAX(COUNTIF($GJ$6:$GJ$89,$GJ$6:$GJ$89))&gt;1,"x",""),"")&lt;&gt;"",GJ47+1,"")</f>
        <v/>
      </c>
      <c r="GL47" s="52" t="str">
        <f>IF(GJ47&lt;&gt;"",IF($G47="3",IF(GH47&lt;&gt;"",IF(AND(GJ47&lt;=10,GH47&gt;=$GI$92),HLOOKUP(GJ47,Points_Table_Modified,IF(HM47&gt;=6,8,HM47+2),FALSE),0),""),IF(GH47&lt;&gt;"",IF(AND(GJ47&lt;=10,GH47&gt;=$GI$92),HLOOKUP(GJ47,Points_Table,IF(HM47&gt;=6,8,HM47+2),FALSE),0),"")),"")</f>
        <v/>
      </c>
      <c r="GM47" s="53" t="str">
        <f>IF(GK47&lt;&gt;"",AVERAGE(IF(AND($G47="3",GK47&lt;&gt;""),HLOOKUP(GK47,Points_Table_Modified,IF(HM47&gt;=6,8,HM47+2),FALSE),IF(GK47&lt;&gt;"",HLOOKUP(GK47,Points_Table,IF(HM47&gt;=6,8,HM47+2),FALSE),"")),GL47),GL47)</f>
        <v/>
      </c>
      <c r="GN47" s="51" t="str">
        <f>IF(AND($G47="2",GH47&lt;&gt;""),GH47,"")</f>
        <v/>
      </c>
      <c r="GO47" s="52" t="str">
        <f>IF(AND(GH47&lt;&gt;"",$G47="2"),_xlfn.RANK.EQ(GH47,$GN$6:$GN$89),"")</f>
        <v/>
      </c>
      <c r="GP47" s="52" t="str">
        <f>IF(IF(GO47&lt;&gt;"",IF(MAX(COUNTIF($GO$6:$GO$89,$GO$6:$GO$89))&gt;1,"x",""),"")&lt;&gt;"",GO47+1,"")</f>
        <v/>
      </c>
      <c r="GQ47" s="54" t="str">
        <f>IF(GO47&lt;&gt;"",IF($G47="3",IF(GH47&lt;&gt;"",IF(AND(GO47&lt;=10,GH47&gt;=$GN$92),HLOOKUP(GO47,Points_Table_Modified,IF(HM47&gt;=6,8,HM47+2),FALSE),0),""),IF(GH47&lt;&gt;"",IF(AND(GO47&lt;=10,GH47&gt;=$GN$92),HLOOKUP(GO47,Points_Table,IF(HM47&gt;=6,8,HM47+2),FALSE),0),"")),"")</f>
        <v/>
      </c>
      <c r="GR47" s="53" t="str">
        <f>IF(GP47&lt;&gt;"",AVERAGE(IF(AND($G47="3",GP47&lt;&gt;""),HLOOKUP(GP47,Points_Table_Modified,IF(HM47&gt;=6,8,HM47+2),FALSE),IF(GP47&lt;&gt;"",HLOOKUP(GP47,Points_Table,IF(HM47&gt;=6,8,HM47+2),FALSE),"")),GQ47),GQ47)</f>
        <v/>
      </c>
      <c r="GS47" s="51" t="str">
        <f>IF(AND($G47="3",GH47&lt;&gt;""),GH47,"")</f>
        <v/>
      </c>
      <c r="GT47" s="52" t="str">
        <f>IF(AND(GH47&lt;&gt;"",$G47="3"),_xlfn.RANK.EQ(GH47,$GS$6:$GS$89),"")</f>
        <v/>
      </c>
      <c r="GU47" s="52" t="str">
        <f>IF(IF(GT47&lt;&gt;"",IF(MAX(COUNTIF($GT$6:$GT$89,$GT$6:$GT$89))&gt;1,"x",""),"")&lt;&gt;"",GT47+1,"")</f>
        <v/>
      </c>
      <c r="GV47" s="52" t="str">
        <f>IF(GT47&lt;&gt;"",IF($G47="3",IF(GH47&lt;&gt;"",IF(AND(GT47&lt;=20,GH47&gt;=$GS$92),HLOOKUP(GT47,Points_Table_Modified,IF(HM47&gt;=6,8,HM47+2),FALSE),0),""),IF(GH47&lt;&gt;"",IF(AND(GT47&lt;=10,GH47&gt;=$GS$92),HLOOKUP(GT47,Points_Table,IF(HM47&gt;=6,8,HM47+2),FALSE),0),"")),"")</f>
        <v/>
      </c>
      <c r="GW47" s="53" t="str">
        <f>IF(GU47&lt;&gt;"",AVERAGE(IF(AND($G47="3",GU47&lt;&gt;""),HLOOKUP(GU47,Points_Table_Modified,IF(HM47&gt;=6,8,HM47+2),FALSE),IF(GU47&lt;&gt;"",HLOOKUP(GU47,Points_Table,IF(HM47&gt;=6,8,HM47+2),FALSE),"")),GV47),GV47)</f>
        <v/>
      </c>
      <c r="GX47" s="51" t="str">
        <f>IF(AND($G47="4",GH47&lt;&gt;""),GH47,"")</f>
        <v/>
      </c>
      <c r="GY47" s="52" t="str">
        <f>IF(AND($GH47&lt;&gt;"",G47="4"),_xlfn.RANK.EQ(GH47,$GX$6:$GX$89),"")</f>
        <v/>
      </c>
      <c r="GZ47" s="52" t="str">
        <f>IF(IF(GY47&lt;&gt;"",IF(MAX(COUNTIF($GY$6:$GY$89,$GY$6:$GY$89))&gt;1,"x",""),"")&lt;&gt;"",GY47+1,"")</f>
        <v/>
      </c>
      <c r="HA47" s="52" t="str">
        <f>IF(GY47&lt;&gt;"",IF($G47="3",IF(GH47&lt;&gt;"",IF(AND(GY47&lt;=10,GH47&gt;=$GX$92),HLOOKUP(GY47,Points_Table_Modified,IF(HM47&gt;=6,8,HM47+2),FALSE),0),""),IF(GH47&lt;&gt;"",IF(AND(GY47&lt;=10,GH47&gt;=$GX$92),HLOOKUP(GY47,Points_Table,IF(HM47&gt;=6,8,HM47+2),FALSE),0),"")),"")</f>
        <v/>
      </c>
      <c r="HB47" s="53" t="str">
        <f>IF(GZ47&lt;&gt;"",AVERAGE(IF(AND($G47="3",GZ47&lt;&gt;""),HLOOKUP(GZ47,Points_Table_Modified,IF(HM47&gt;=6,8,HM47+2),FALSE),IF(GZ47&lt;&gt;"",HLOOKUP(GZ47,Points_Table,IF(HM47&gt;=6,8,HM47+2),FALSE),"")),HA47),HA47)</f>
        <v/>
      </c>
      <c r="HC47" s="51" t="str">
        <f>IF(AND($G47="5",GH47&lt;&gt;""),GH47,"")</f>
        <v/>
      </c>
      <c r="HD47" s="52" t="str">
        <f>IF(AND(GH47&lt;&gt;"",$G47="5"),_xlfn.RANK.EQ(GH47,$HC$6:$HC$89),"")</f>
        <v/>
      </c>
      <c r="HE47" s="52" t="str">
        <f>IF(IF(HD47&lt;&gt;"",IF(MAX(COUNTIF($HD$6:$HD$89,$HD$6:$HD$89))&gt;1,"x",""),"")&lt;&gt;"",HD47+1,"")</f>
        <v/>
      </c>
      <c r="HF47" s="52" t="str">
        <f>IF(HD47&lt;&gt;"",IF($G47="3",IF(GH47&lt;&gt;"",IF(AND(HD47&lt;=10,GH47&gt;=$HC$92),HLOOKUP(HD47,Points_Table_Modified,IF(HM47&gt;=6,8,HM47+2),FALSE),0),""),IF(GH47&lt;&gt;"",IF(AND(HD47&lt;=10,GH47&gt;=$HC$92),HLOOKUP(HD47,Points_Table,IF(HM47&gt;=6,8,HM47+2),FALSE),0),"")),"")</f>
        <v/>
      </c>
      <c r="HG47" s="53" t="str">
        <f>IF(HE47&lt;&gt;"",AVERAGE(IF(AND($G47="3",HE47&lt;&gt;""),HLOOKUP(HE47,Points_Table_Modified,IF(HM47&gt;=6,8,HM47+2),FALSE),IF(HE47&lt;&gt;"",HLOOKUP(HE47,Points_Table,IF(HM47&gt;=6,8,HM47+2),FALSE),"")),HF47),HF47)</f>
        <v/>
      </c>
      <c r="HH47" s="51" t="str">
        <f>IF(AND($G47="6",GH47&lt;&gt;""),GH47,"")</f>
        <v/>
      </c>
      <c r="HI47" s="52" t="str">
        <f>IF(AND(GH47&lt;&gt;"",$G47="6"),_xlfn.RANK.EQ(GH47,$HH$6:$HH$89),"")</f>
        <v/>
      </c>
      <c r="HJ47" s="52" t="str">
        <f>IF(IF(HI47&lt;&gt;"",IF(MAX(COUNTIF($HI$6:$HI$89,$HI$6:$HI$89))&gt;1,"x",""),"")&lt;&gt;"",HI47+1,"")</f>
        <v/>
      </c>
      <c r="HK47" s="52" t="str">
        <f>IF(HI47&lt;&gt;"",IF($G47="3",IF(GH47&lt;&gt;"",IF(AND(HI47&lt;=10,GH47&gt;=$HH$92),HLOOKUP(HI47,Points_Table_Modified,IF(HM47&gt;=6,8,HM47+2),FALSE),0),""),IF(GH47&lt;&gt;"",IF(AND(HI47&lt;=10,GH47&gt;=$HH$92),HLOOKUP(HI47,Points_Table,IF(HM47&gt;=6,8,HM47+2),FALSE),0),"")),"")</f>
        <v/>
      </c>
      <c r="HL47" s="53" t="str">
        <f>IF(HJ47&lt;&gt;"",AVERAGE(IF(AND($G47="3",HJ47&lt;&gt;""),HLOOKUP(HJ47,Points_Table_Modified,IF(HM47&gt;=6,8,HM47+2),FALSE),IF(HJ47&lt;&gt;"",HLOOKUP(HJ47,Points_Table,IF(HM47&gt;=6,8,HM47+2),FALSE),"")),HK47),HK47)</f>
        <v/>
      </c>
      <c r="HM47" s="57">
        <f>VLOOKUP($G47,Entries_D_Event,9,FALSE)</f>
        <v>0</v>
      </c>
      <c r="HN47" s="52" t="str">
        <f>CONCATENATE(HI47,HD47,GY47,GT47,GO47,GJ47)</f>
        <v/>
      </c>
      <c r="HO47" s="118" t="str">
        <f>IF(HN47&lt;&gt;"",IF(AND($G47="3",GH47&lt;&gt;""),10,IF(GH47&lt;&gt;"",5,"")),"")</f>
        <v/>
      </c>
      <c r="HP47" s="118">
        <f>_xlfn.NUMBERVALUE(IF(HN47&lt;&gt;"",CONCATENATE(HL47,HG47,HB47,GW47,GR47,GM47),""))</f>
        <v>0</v>
      </c>
      <c r="HQ47" s="56">
        <f>IFERROR(HO47+HP47,0)</f>
        <v>0</v>
      </c>
      <c r="HR47" s="90"/>
      <c r="HS47" s="52" t="str">
        <f>IF(AND($G47="1",HR47&lt;&gt;""),HR47,"")</f>
        <v/>
      </c>
      <c r="HT47" s="52" t="str">
        <f>IF(AND(HR47&lt;&gt;"",$G47="1"),_xlfn.RANK.EQ(HR47,$HS$6:$HS$89),"")</f>
        <v/>
      </c>
      <c r="HU47" s="52" t="str">
        <f>IF(IF(HT47&lt;&gt;"",IF(MAX(COUNTIF($HT$6:$HT$89,$HT$6:$HT$89))&gt;1,"x",""),"")&lt;&gt;"",HT47+1,"")</f>
        <v/>
      </c>
      <c r="HV47" s="52" t="str">
        <f>IF(HT47&lt;&gt;"",IF($G47="3",IF(HR47&lt;&gt;"",IF(AND(HT47&lt;=10,HR47&gt;=$HS$92),HLOOKUP(HT47,Points_Table_Modified,IF(IW47&gt;=6,8,IW47+2),FALSE),0),""),IF(HR47&lt;&gt;"",IF(AND(HT47&lt;=10,HR47&gt;=$HS$92),HLOOKUP(HT47,Points_Table,IF(IW47&gt;=6,8,IW47+2),FALSE),0),"")),"")</f>
        <v/>
      </c>
      <c r="HW47" s="53" t="str">
        <f>IF(HU47&lt;&gt;"",AVERAGE(IF(AND($G47="3",HU47&lt;&gt;""),HLOOKUP(HU47,Points_Table_Modified,IF(IW47&gt;=6,8,IW47+2),FALSE),IF(HU47&lt;&gt;"",HLOOKUP(HU47,Points_Table,IF(IW47&gt;=6,8,IW47+2),FALSE),"")),HV47),HV47)</f>
        <v/>
      </c>
      <c r="HX47" s="51" t="str">
        <f>IF(AND($G47="2",HR47&lt;&gt;""),HR47,"")</f>
        <v/>
      </c>
      <c r="HY47" s="52" t="str">
        <f>IF(AND(HR47&lt;&gt;"",$G47="2"),_xlfn.RANK.EQ(HR47,$HX$6:$HX$89),"")</f>
        <v/>
      </c>
      <c r="HZ47" s="52" t="str">
        <f>IF(IF(HY47&lt;&gt;"",IF(MAX(COUNTIF($HY$6:$HY$89,$HY$6:$HY$89))&gt;1,"x",""),"")&lt;&gt;"",HY47+1,"")</f>
        <v/>
      </c>
      <c r="IA47" s="54" t="str">
        <f>IF(HY47&lt;&gt;"",IF($G47="3",IF(HR47&lt;&gt;"",IF(AND(HY47&lt;=10,HR47&gt;=$HX$92),HLOOKUP(HY47,Points_Table_Modified,IF(IW47&gt;=6,8,IW47+2),FALSE),0),""),IF(HR47&lt;&gt;"",IF(AND(HY47&lt;=10,HR47&gt;=$HX$92),HLOOKUP(HY47,Points_Table,IF(IW47&gt;=6,8,IW47+2),FALSE),0),"")),"")</f>
        <v/>
      </c>
      <c r="IB47" s="53" t="str">
        <f>IF(HZ47&lt;&gt;"",AVERAGE(IF(AND($G47="3",HZ47&lt;&gt;""),HLOOKUP(HZ47,Points_Table_Modified,IF(IW47&gt;=6,8,IW47+2),FALSE),IF(HZ47&lt;&gt;"",HLOOKUP(HZ47,Points_Table,IF(IW47&gt;=6,8,IW47+2),FALSE),"")),IA47),IA47)</f>
        <v/>
      </c>
      <c r="IC47" s="51" t="str">
        <f>IF(AND($G47="3",HR47&lt;&gt;""),HR47,"")</f>
        <v/>
      </c>
      <c r="ID47" s="52" t="str">
        <f>IF(AND(HR47&lt;&gt;"",$G47="3"),_xlfn.RANK.EQ(HR47,$IC$6:$IC$89),"")</f>
        <v/>
      </c>
      <c r="IE47" s="52" t="str">
        <f>IF(IF(ID47&lt;&gt;"",IF(MAX(COUNTIF($ID$6:$ID$89,$ID$6:$ID$89))&gt;1,"x",""),"")&lt;&gt;"",ID47+1,"")</f>
        <v/>
      </c>
      <c r="IF47" s="52" t="str">
        <f>IF(ID47&lt;&gt;"",IF($G47="3",IF(HR47&lt;&gt;"",IF(AND(ID47&lt;=20,HR47&gt;=$IC$92),HLOOKUP(ID47,Points_Table_Modified,IF(IW47&gt;=6,8,IW47+2),FALSE),0),""),IF(HR47&lt;&gt;"",IF(AND(ID47&lt;=10,HR47&gt;=$IC$92),HLOOKUP(ID47,Points_Table,IF(IW47&gt;=6,8,IW47+2),FALSE),0),"")),"")</f>
        <v/>
      </c>
      <c r="IG47" s="53" t="str">
        <f>IF(IE47&lt;&gt;"",AVERAGE(IF(AND($G47="3",IE47&lt;&gt;""),HLOOKUP(IE47,Points_Table_Modified,IF(IW47&gt;=6,8,IW47+2),FALSE),IF(IE47&lt;&gt;"",HLOOKUP(IE47,Points_Table,IF(IW47&gt;=6,8,IW47+2),FALSE),"")),IF47),IF47)</f>
        <v/>
      </c>
      <c r="IH47" s="51" t="str">
        <f>IF(AND($G47="4",HR47&lt;&gt;""),HR47,"")</f>
        <v/>
      </c>
      <c r="II47" s="52" t="str">
        <f>IF(AND(HR47&lt;&gt;"",G47="4"),_xlfn.RANK.EQ(HR47,$IH$6:$IH$89),"")</f>
        <v/>
      </c>
      <c r="IJ47" s="52" t="str">
        <f>IF(IF(II47&lt;&gt;"",IF(MAX(COUNTIF($II$6:$II$89,$II$6:$II$89))&gt;1,"x",""),"")&lt;&gt;"",II47+1,"")</f>
        <v/>
      </c>
      <c r="IK47" s="52" t="str">
        <f>IF(II47&lt;&gt;"",IF($G47="3",IF(HR47&lt;&gt;"",IF(AND(II47&lt;=10,HR47&gt;=$IH$92),HLOOKUP(II47,Points_Table_Modified,IF(IW47&gt;=6,8,IW47+2),FALSE),0),""),IF(HR47&lt;&gt;"",IF(AND(II47&lt;=10,HR47&gt;=$IH$92),HLOOKUP(II47,Points_Table,IF(IW47&gt;=6,8,IW47+2),FALSE),0),"")),"")</f>
        <v/>
      </c>
      <c r="IL47" s="53" t="str">
        <f>IF(IJ47&lt;&gt;"",AVERAGE(IF(AND($G47="3",IJ47&lt;&gt;""),HLOOKUP(IJ47,Points_Table_Modified,IF(IW47&gt;=6,8,IW47+2),FALSE),IF(IJ47&lt;&gt;"",HLOOKUP(IJ47,Points_Table,IF(IW47&gt;=6,8,IW47+2),FALSE),"")),IK47),IK47)</f>
        <v/>
      </c>
      <c r="IM47" s="51" t="str">
        <f>IF(AND($G47="5",HR47&lt;&gt;""),HR47,"")</f>
        <v/>
      </c>
      <c r="IN47" s="52" t="str">
        <f>IF(AND(HR47&lt;&gt;"",$G47="5"),_xlfn.RANK.EQ(HR47,$IM$6:$IM$89),"")</f>
        <v/>
      </c>
      <c r="IO47" s="52" t="str">
        <f>IF(IF(IN47&lt;&gt;"",IF(MAX(COUNTIF($IN$6:$IN$89,$IN$6:$IN$89))&gt;1,"x",""),"")&lt;&gt;"",IN47+1,"")</f>
        <v/>
      </c>
      <c r="IP47" s="52" t="str">
        <f>IF(IN47&lt;&gt;"",IF($G47="3",IF(HR47&lt;&gt;"",IF(AND(IN47&lt;=10,HR47&gt;=$IM$92),HLOOKUP(IN47,Points_Table_Modified,IF(IW47&gt;=6,8,IW47+2),FALSE),0),""),IF(HR47&lt;&gt;"",IF(AND(IN47&lt;=10,HR47&gt;=$IM$92),HLOOKUP(IN47,Points_Table,IF(IW47&gt;=6,8,IW47+2),FALSE),0),"")),"")</f>
        <v/>
      </c>
      <c r="IQ47" s="53" t="str">
        <f>IF(IO47&lt;&gt;"",AVERAGE(IF(AND($G47="3",IO47&lt;&gt;""),HLOOKUP(IO47,Points_Table_Modified,IF(IW47&gt;=6,8,IW47+2),FALSE),IF(IO47&lt;&gt;"",HLOOKUP(IO47,Points_Table,IF(IW47&gt;=6,8,IW47+2),FALSE),"")),IP47),IP47)</f>
        <v/>
      </c>
      <c r="IR47" s="51" t="str">
        <f>IF(AND($G47="6",HR47&lt;&gt;""),HR47,"")</f>
        <v/>
      </c>
      <c r="IS47" s="52" t="str">
        <f>IF(AND(HR47&lt;&gt;"",$G47="6"),_xlfn.RANK.EQ(HR47,$IR$6:$IR$89),"")</f>
        <v/>
      </c>
      <c r="IT47" s="52" t="str">
        <f>IF(IF(IS47&lt;&gt;"",IF(MAX(COUNTIF($IS$6:$IS$89,$IS$6:$IS$89))&gt;1,"x",""),"")&lt;&gt;"",IS47+1,"")</f>
        <v/>
      </c>
      <c r="IU47" s="52" t="str">
        <f>IF(IS47&lt;&gt;"",IF($G47="3",IF(HR47&lt;&gt;"",IF(AND(IS47&lt;=10,HR47&gt;=$IR$92),HLOOKUP(IS47,Points_Table_Modified,IF(IW47&gt;=6,8,IW47+2),FALSE),0),""),IF(HR47&lt;&gt;"",IF(AND(IS47&lt;=10,HR47&gt;=$IR$92),HLOOKUP(IS47,Points_Table,IF(IW47&gt;=6,8,IW47+2),FALSE),0),"")),"")</f>
        <v/>
      </c>
      <c r="IV47" s="53" t="str">
        <f>IF(IT47&lt;&gt;"",AVERAGE(IF(AND($G47="3",IT47&lt;&gt;""),HLOOKUP(IT47,Points_Table_Modified,IF(IW47&gt;=6,8,IW47+2),FALSE),IF(IT47&lt;&gt;"",HLOOKUP(IT47,Points_Table,IF(IW47&gt;=6,8,IW47+2),FALSE),"")),IU47),IU47)</f>
        <v/>
      </c>
      <c r="IW47" s="57">
        <f>VLOOKUP($G47,Entries_D_Event,10,FALSE)</f>
        <v>0</v>
      </c>
      <c r="IX47" s="52" t="str">
        <f>CONCATENATE(IS47,IN47,II47,ID47,HY47,HT47)</f>
        <v/>
      </c>
      <c r="IY47" s="118" t="str">
        <f>IF(IX47&lt;&gt;"",IF(AND($G47="3",HR47&lt;&gt;""),10,IF(HR47&lt;&gt;"",5,"")),"")</f>
        <v/>
      </c>
      <c r="IZ47" s="118">
        <f>_xlfn.NUMBERVALUE(IF(IX47&lt;&gt;"",CONCATENATE(IV47,IQ47,IL47,IG47,IB47,HW47),""))</f>
        <v>0</v>
      </c>
      <c r="JA47" s="56">
        <f>IFERROR(IY47+IZ47,0)</f>
        <v>0</v>
      </c>
      <c r="JB47" s="90"/>
      <c r="JC47" s="52" t="str">
        <f>IF(AND($G47="1",JB47&lt;&gt;""),JB47,"")</f>
        <v/>
      </c>
      <c r="JD47" s="52" t="str">
        <f>IF(AND(JB47&lt;&gt;"",$G47="1"),_xlfn.RANK.EQ(JB47,$JC$6:$JC$89),"")</f>
        <v/>
      </c>
      <c r="JE47" s="52" t="str">
        <f>IF(IF(JD47&lt;&gt;"",IF(MAX(COUNTIF($JD$6:$JD$89,$JD$6:$JD$89))&gt;1,"x",""),"")&lt;&gt;"",JD47+1,"")</f>
        <v/>
      </c>
      <c r="JF47" s="52" t="str">
        <f>IF(JD47&lt;&gt;"",IF($G47="3",IF(JB47&lt;&gt;"",IF(AND(JD47&lt;=10,JB47&gt;=$JC$92),HLOOKUP(JD47,Points_Table_Modified,IF(KG47&gt;=6,8,KG47+2),FALSE),0),""),IF(JB47&lt;&gt;"",IF(AND(JD47&lt;=10,JB47&gt;=$JC$92),HLOOKUP(JD47,Points_Table,IF(KG47&gt;=6,8,KG47+2),FALSE),0),"")),"")</f>
        <v/>
      </c>
      <c r="JG47" s="53" t="str">
        <f>IF(JE47&lt;&gt;"",AVERAGE(IF(AND($G47="3",JE47&lt;&gt;""),HLOOKUP(JE47,Points_Table_Modified,IF(KG47&gt;=6,8,KG47+2),FALSE),IF(JE47&lt;&gt;"",HLOOKUP(JE47,Points_Table,IF(KG47&gt;=6,8,KG47+2),FALSE),"")),JF47),JF47)</f>
        <v/>
      </c>
      <c r="JH47" s="51" t="str">
        <f>IF(AND($G47="2",JB47&lt;&gt;""),JB47,"")</f>
        <v/>
      </c>
      <c r="JI47" s="52" t="str">
        <f>IF(AND(JB47&lt;&gt;"",$G47="2"),_xlfn.RANK.EQ(JB47,$JH$6:$JH$89),"")</f>
        <v/>
      </c>
      <c r="JJ47" s="52" t="str">
        <f>IF(IF(JI47&lt;&gt;"",IF(MAX(COUNTIF($JI$6:$JI$89,$JI$6:$JI$89))&gt;1,"x",""),"")&lt;&gt;"",JI47+1,"")</f>
        <v/>
      </c>
      <c r="JK47" s="54" t="str">
        <f>IF(JI47&lt;&gt;"",IF($G47="3",IF(JB47&lt;&gt;"",IF(AND(JI47&lt;=10,JB47&gt;=$JH$92),HLOOKUP(JI47,Points_Table_Modified,IF(KG47&gt;=6,8,KG47+2),FALSE),0),""),IF(JB47&lt;&gt;"",IF(AND(JI47&lt;=10,JB47&gt;=$JH$92),HLOOKUP(JI47,Points_Table,IF(KG47&gt;=6,8,KG47+2),FALSE),0),"")),"")</f>
        <v/>
      </c>
      <c r="JL47" s="53" t="str">
        <f>IF(JJ47&lt;&gt;"",AVERAGE(IF(AND($G47="3",JJ47&lt;&gt;""),HLOOKUP(JJ47,Points_Table_Modified,IF(KG47&gt;=6,8,KG47+2),FALSE),IF(JJ47&lt;&gt;"",HLOOKUP(JJ47,Points_Table,IF(KG47&gt;=6,8,KG47+2),FALSE),"")),JK47),JK47)</f>
        <v/>
      </c>
      <c r="JM47" s="51" t="str">
        <f>IF(AND($G47="3",JB47&lt;&gt;""),JB47,"")</f>
        <v/>
      </c>
      <c r="JN47" s="52" t="str">
        <f>IF(AND(JB47&lt;&gt;"",$G47="3"),_xlfn.RANK.EQ(JB47,$JM$6:$JM$89),"")</f>
        <v/>
      </c>
      <c r="JO47" s="52" t="str">
        <f>IF(IF(JN47&lt;&gt;"",IF(MAX(COUNTIF($JN$6:$JN$89,$JN$6:$JN$89))&gt;1,"x",""),"")&lt;&gt;"",JN47+1,"")</f>
        <v/>
      </c>
      <c r="JP47" s="52" t="str">
        <f>IF(JN47&lt;&gt;"",IF($G47="3",IF(JB47&lt;&gt;"",IF(AND(JN47&lt;=20,JB47&gt;=$JM$92),HLOOKUP(JN47,Points_Table_Modified,IF(KG47&gt;=6,8,KG47+2),FALSE),0),""),IF(JB47&lt;&gt;"",IF(AND(JN47&lt;=10,JB47&gt;=$JM$92),HLOOKUP(JN47,Points_Table,IF(KG47&gt;=6,8,KG47+2),FALSE),0),"")),"")</f>
        <v/>
      </c>
      <c r="JQ47" s="53" t="str">
        <f>IF(JO47&lt;&gt;"",AVERAGE(IF(AND($G47="3",JO47&lt;&gt;""),HLOOKUP(JO47,Points_Table_Modified,IF(KG47&gt;=6,8,KG47+2),FALSE),IF(JO47&lt;&gt;"",HLOOKUP(JO47,Points_Table,IF(KG47&gt;=6,8,KG47+2),FALSE),"")),JP47),JP47)</f>
        <v/>
      </c>
      <c r="JR47" s="51" t="str">
        <f>IF(AND($G47="4",JB47&lt;&gt;""),JB47,"")</f>
        <v/>
      </c>
      <c r="JS47" s="52" t="str">
        <f>IF(AND(JB47&lt;&gt;"",G47="4"),_xlfn.RANK.EQ(JB47,$JR$6:$JR$89),"")</f>
        <v/>
      </c>
      <c r="JT47" s="52" t="str">
        <f>IF(IF(JS47&lt;&gt;"",IF(MAX(COUNTIF($JS$6:$JS$89,$JS$6:$JS$89))&gt;1,"x",""),"")&lt;&gt;"",JS47+1,"")</f>
        <v/>
      </c>
      <c r="JU47" s="52" t="str">
        <f>IF(JS47&lt;&gt;"",IF($G47="3",IF(JB47&lt;&gt;"",IF(AND(JS47&lt;=10,JB47&gt;=$JR$92),HLOOKUP(JS47,Points_Table_Modified,IF(KG47&gt;=6,8,KG47+2),FALSE),0),""),IF(JB47&lt;&gt;"",IF(AND(JS47&lt;=10,JB47&gt;=$JR$92),HLOOKUP(JS47,Points_Table,IF(KG47&gt;=6,8,KG47+2),FALSE),0),"")),"")</f>
        <v/>
      </c>
      <c r="JV47" s="53" t="str">
        <f>IF(JT47&lt;&gt;"",AVERAGE(IF(AND($G47="3",JT47&lt;&gt;""),HLOOKUP(JT47,Points_Table_Modified,IF(KG47&gt;=6,8,KG47+2),FALSE),IF(JT47&lt;&gt;"",HLOOKUP(JT47,Points_Table,IF(KG47&gt;=6,8,KG47+2),FALSE),"")),JU47),JU47)</f>
        <v/>
      </c>
      <c r="JW47" s="51" t="str">
        <f>IF(AND($G47="5",JB47&lt;&gt;""),JB47,"")</f>
        <v/>
      </c>
      <c r="JX47" s="52" t="str">
        <f>IF(AND(JB47&lt;&gt;"",$G47="5"),_xlfn.RANK.EQ(JB47,$JW$6:$JW$89),"")</f>
        <v/>
      </c>
      <c r="JY47" s="52" t="str">
        <f>IF(IF(JX47&lt;&gt;"",IF(MAX(COUNTIF($JX$6:$JX$89,$JX$6:$JX$89))&gt;1,"x",""),"")&lt;&gt;"",JX47+1,"")</f>
        <v/>
      </c>
      <c r="JZ47" s="52" t="str">
        <f>IF(JX47&lt;&gt;"",IF($G47="3",IF(JB47&lt;&gt;"",IF(AND(JX47&lt;=10,JB47&gt;=$JW$92),HLOOKUP(JX47,Points_Table_Modified,IF(KG47&gt;=6,8,KG47+2),FALSE),0),""),IF(JB47&lt;&gt;"",IF(AND(JX47&lt;=10,JB47&gt;=$JW$92),HLOOKUP(JX47,Points_Table,IF(KG47&gt;=6,8,KG47+2),FALSE),0),"")),"")</f>
        <v/>
      </c>
      <c r="KA47" s="53" t="str">
        <f>IF(JY47&lt;&gt;"",AVERAGE(IF(AND($G47="3",JY47&lt;&gt;""),HLOOKUP(JY47,Points_Table_Modified,IF(KG47&gt;=6,8,KG47+2),FALSE),IF(JY47&lt;&gt;"",HLOOKUP(JY47,Points_Table,IF(KG47&gt;=6,8,KG47+2),FALSE),"")),JZ47),JZ47)</f>
        <v/>
      </c>
      <c r="KB47" s="51" t="str">
        <f>IF(AND($G47="6",JB47&lt;&gt;""),JB47,"")</f>
        <v/>
      </c>
      <c r="KC47" s="52" t="str">
        <f>IF(AND(JB47&lt;&gt;"",$G47="6"),_xlfn.RANK.EQ(JB47,$KB$6:$KB$89),"")</f>
        <v/>
      </c>
      <c r="KD47" s="52" t="str">
        <f>IF(IF(KC47&lt;&gt;"",IF(MAX(COUNTIF($KC$6:$KC$89,$KC$6:$KC$89))&gt;1,"x",""),"")&lt;&gt;"",KC47+1,"")</f>
        <v/>
      </c>
      <c r="KE47" s="52" t="str">
        <f>IF(KC47&lt;&gt;"",IF($G47="3",IF(JB47&lt;&gt;"",IF(AND(KC47&lt;=10,JB47&gt;=$KB$92),HLOOKUP(KC47,Points_Table_Modified,IF(KG47&gt;=6,8,KG47+2),FALSE),0),""),IF(JB47&lt;&gt;"",IF(AND(KC47&lt;=10,JB47&gt;=$KB$92),HLOOKUP(KC47,Points_Table,IF(KG47&gt;=6,8,KG47+2),FALSE),0),"")),"")</f>
        <v/>
      </c>
      <c r="KF47" s="53" t="str">
        <f>IF(KD47&lt;&gt;"",AVERAGE(IF(AND($G47="3",KD47&lt;&gt;""),HLOOKUP(KD47,Points_Table_Modified,IF(KG47&gt;=6,8,KG47+2),FALSE),IF(KD47&lt;&gt;"",HLOOKUP(KD47,Points_Table,IF(KG47&gt;=6,8,KG47+2),FALSE),"")),KE47),KE47)</f>
        <v/>
      </c>
      <c r="KG47" s="57">
        <f>VLOOKUP($G47,Entries_D_Event,11,FALSE)</f>
        <v>0</v>
      </c>
      <c r="KH47" s="52" t="str">
        <f>CONCATENATE(KC47,JX47,JS47,JN47,JI47,JD47)</f>
        <v/>
      </c>
      <c r="KI47" s="118" t="str">
        <f>IF(KH47&lt;&gt;"",IF(AND($G47="3",JB47&lt;&gt;""),10,IF(JB47&lt;&gt;"",5,"")),"")</f>
        <v/>
      </c>
      <c r="KJ47" s="118">
        <f>_xlfn.NUMBERVALUE(IF(KH47&lt;&gt;"",CONCATENATE(KF47,KA47,JV47,JQ47,JL47,JG47),""))</f>
        <v>0</v>
      </c>
      <c r="KK47" s="56">
        <f>IFERROR(KI47+KJ47,0)</f>
        <v>0</v>
      </c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</row>
    <row r="48" spans="1:358" s="1" customFormat="1" x14ac:dyDescent="0.25">
      <c r="A48" s="35"/>
      <c r="B48" s="45">
        <v>43</v>
      </c>
      <c r="C48" s="189" t="s">
        <v>170</v>
      </c>
      <c r="D48" s="47"/>
      <c r="E48" s="50"/>
      <c r="F48" s="50">
        <v>943</v>
      </c>
      <c r="G48" s="49" t="s">
        <v>59</v>
      </c>
      <c r="H48" s="50" t="str">
        <f>VLOOKUP($G48,Class_Description,2)</f>
        <v>Open Class</v>
      </c>
      <c r="I48" s="187">
        <f>AS48+CC48+DM48+EW48+GG48+HQ48+JA48+KK48</f>
        <v>17</v>
      </c>
      <c r="J48" s="116">
        <v>382</v>
      </c>
      <c r="K48" s="102" t="str">
        <f>IF(AND(J48&lt;&gt;"",$G48="1"),J48,"")</f>
        <v/>
      </c>
      <c r="L48" s="103" t="str">
        <f>IF(AND(J48&lt;&gt;"",$G48="1"),_xlfn.RANK.EQ(J48,$K$6:$K$89),"")</f>
        <v/>
      </c>
      <c r="M48" s="103" t="str">
        <f>IF(G48="6",IF(IF(L48&lt;&gt;"",IF(MAX(COUNTIF($L$6:$L$89,$L$6:$L$89))&gt;1,"x",""),"")&lt;&gt;"",L48+1,""),IF(K48=0,"",IF(IF(L48&lt;&gt;"",IF(MAX(COUNTIF($L$6:$L$89,$L$6:$L$89))&gt;1,"x",""),"")&lt;&gt;"",L48+1,"")))</f>
        <v/>
      </c>
      <c r="N48" s="103" t="str">
        <f>IF(L48&lt;&gt;"",IF($G48="3",IF(AND(L48&lt;=20,J48&gt;=$K$92),HLOOKUP(L48,Points_Table_Modified,IF(AO48&gt;=6,8,AO48+2),FALSE),0),IF(AND(L48&lt;=10,J48&gt;=$K$92),HLOOKUP(L48,Points_Table,IF(AO48&gt;=6,8,AO48+2),FALSE),0)),"")</f>
        <v/>
      </c>
      <c r="O48" s="103" t="str">
        <f>IF(M48&lt;&gt;"",AVERAGE(IF(AND($G48="3",M48&lt;&gt;""),HLOOKUP(M48,Points_Table_Modified,IF(AO48&gt;=6,8,AO48+2),FALSE),IF(M48&lt;&gt;"",HLOOKUP(M48,Points_Table,IF(AO48&gt;=6,8,AO48+2),FALSE),"")),N48),N48)</f>
        <v/>
      </c>
      <c r="P48" s="102" t="str">
        <f>IF(AND(J48&lt;&gt;"",$G48="2"),J48,"")</f>
        <v/>
      </c>
      <c r="Q48" s="103" t="str">
        <f>IF(AND(J48&lt;&gt;"",$G48="2"),_xlfn.RANK.EQ(J48,$P$6:$P$89),"")</f>
        <v/>
      </c>
      <c r="R48" s="103" t="str">
        <f>IF(G48="6",IF(IF(Q48&lt;&gt;"",IF(MAX(COUNTIF($Q$6:$Q$89,$Q$6:$Q$89))&gt;1,"x",""),"")&lt;&gt;"",Q48+1,""),IF(P48=0,"",IF(IF(Q48&lt;&gt;"",IF(MAX(COUNTIF($Q$6:$Q$89,$Q$6:$Q$89))&gt;1,"x",""),"")&lt;&gt;"",Q48+1,"")))</f>
        <v/>
      </c>
      <c r="S48" s="103" t="str">
        <f>IF(Q48&lt;&gt;"",IF($G48="3",IF(J48&lt;&gt;"",IF(AND(Q48&lt;=10,J48&gt;=$P$92),HLOOKUP(Q48,Points_Table_Modified,IF(AO48&gt;=6,8,AO48+2),FALSE),0),""),IF(J48&lt;&gt;"",IF(AND(Q48&lt;=10,J48&gt;=$P$92),HLOOKUP(Q48,Points_Table,IF(AO48&gt;=6,8,AO48+2),FALSE),0),"")),"")</f>
        <v/>
      </c>
      <c r="T48" s="103" t="str">
        <f>IF(R48&lt;&gt;"",AVERAGE(IF(AND($G48="3",R48&lt;&gt;""),HLOOKUP(R48,Points_Table_Modified,IF(AO48&gt;=6,8,AO48+2),FALSE),IF(R48&lt;&gt;"",HLOOKUP(R48,Points_Table,IF(AO48&gt;=6,8,AO48+2),FALSE),"")),S48),S48)</f>
        <v/>
      </c>
      <c r="U48" s="102" t="str">
        <f>IF(AND(J48&lt;&gt;"",$G48="3"),J48,"")</f>
        <v/>
      </c>
      <c r="V48" s="103" t="str">
        <f>IF(AND(J48&lt;&gt;"",$G48="3"),_xlfn.RANK.EQ(J48,$U$6:$U$89),"")</f>
        <v/>
      </c>
      <c r="W48" s="103" t="str">
        <f>IF(G48="6",IF(IF(V48&lt;&gt;"",IF(MAX(COUNTIF($V$6:$V$89,$V$6:$V$89))&gt;1,"x",""),"")&lt;&gt;"",V48+1,""),IF(U48=0,"",IF(IF(V48&lt;&gt;"",IF(MAX(COUNTIF($V$6:$V$89,$V$6:$V$89))&gt;1,"x",""),"")&lt;&gt;"",V48+1,"")))</f>
        <v/>
      </c>
      <c r="X48" s="103" t="str">
        <f>IF(V48&lt;&gt;"",IF($G48="3",IF(J48&lt;&gt;"",IF(AND(V48&lt;=20,J48&gt;=$U$92),HLOOKUP(V48,Points_Table_Modified,IF(AO48&gt;=6,8,AO48+2),FALSE),0),""),IF(J48&lt;&gt;"",IF(AND(V48&lt;=10,$J48&gt;=$U$92),HLOOKUP(V48,Points_Table,IF(AO48&gt;=6,8,AO48+2),FALSE),0),"")),"")</f>
        <v/>
      </c>
      <c r="Y48" s="103" t="str">
        <f>IF(W48&lt;&gt;"",AVERAGE(IF(AND($G48="3",W48&lt;&gt;""),HLOOKUP(W48,Points_Table_Modified,IF(AO48&gt;=6,8,AO48+2),FALSE),IF(W48&lt;&gt;"",HLOOKUP(W48,Points_Table,IF(AO48&gt;=6,8,AO48+2),FALSE),"")),X48),X48)</f>
        <v/>
      </c>
      <c r="Z48" s="102" t="str">
        <f>IF(AND(J48&lt;&gt;"",$G48="4"),J48,"")</f>
        <v/>
      </c>
      <c r="AA48" s="103" t="str">
        <f>IF(AND($J48&lt;&gt;"",G48="4"),_xlfn.RANK.EQ(J48,$Z$6:$Z$89),"")</f>
        <v/>
      </c>
      <c r="AB48" s="103" t="str">
        <f>IF($G48="6",IF(IF(AA48&lt;&gt;"",IF(MAX(COUNTIF($AA$6:$AA$89,$AA$6:$AA$89))&gt;1,"x",""),"")&lt;&gt;"",AA48+1,""),IF(Z48=0,"",IF(IF(AA48&lt;&gt;"",IF(MAX(COUNTIF($AA$6:$AA$89,$AA$6:$AA$89))&gt;1,"x",""),"")&lt;&gt;"",AA48+1,"")))</f>
        <v/>
      </c>
      <c r="AC48" s="103" t="str">
        <f>IF(AA48&lt;&gt;"",IF($G48="3",IF(J48&lt;&gt;"",IF(AND(AA48&lt;=10,J48&gt;=$Z$92),HLOOKUP(AA48,Points_Table_Modified,IF(AO48&gt;=6,8,AO48+2),FALSE),0),""),IF(J48&lt;&gt;"",IF(AND(AA48&lt;=10,J48&gt;=$Z$92),HLOOKUP(AA48,Points_Table,IF(AO48&gt;=6,8,AO48+2),FALSE),0),"")),"")</f>
        <v/>
      </c>
      <c r="AD48" s="103" t="str">
        <f>IF(AB48&lt;&gt;"",AVERAGE(IF(AND($G48="3",AB48&lt;&gt;""),HLOOKUP(AB48,Points_Table_Modified,IF(AO48&gt;=6,8,AO48+2),FALSE),IF(AB48&lt;&gt;"",HLOOKUP(AB48,Points_Table,IF(AO48&gt;=6,8,AO48+2),FALSE),"")),AC48),AC48)</f>
        <v/>
      </c>
      <c r="AE48" s="102" t="str">
        <f>IF(AND(J48&lt;&gt;"",$G48="5"),J48,"")</f>
        <v/>
      </c>
      <c r="AF48" s="103" t="str">
        <f>IF(AND(J48&lt;&gt;"",$G48="5"),_xlfn.RANK.EQ(J48,$AE$6:$AE$89),"")</f>
        <v/>
      </c>
      <c r="AG48" s="103" t="str">
        <f>IF($G48="6",IF(IF(AF48&lt;&gt;"",IF(MAX(COUNTIF($AF$6:$AF$89,$AF$6:$AF$89))&gt;1,"x",""),"")&lt;&gt;"",AF48+1,""),IF(AE48=0,"",IF(IF(AF48&lt;&gt;"",IF(MAX(COUNTIF($AF$6:$AF$89,$AF$6:$AF$89))&gt;1,"x",""),"")&lt;&gt;"",AF48+1,"")))</f>
        <v/>
      </c>
      <c r="AH48" s="103" t="str">
        <f>IF(AF48&lt;&gt;"",IF($G48="3",IF(J48&lt;&gt;"",IF(AND(AF48&lt;=10,J48&gt;=$AE$92),HLOOKUP(AF48,Points_Table_Modified,IF(AO48&gt;=6,8,AO48+2),FALSE),0),""),IF(J48&lt;&gt;"",IF(AND(AF48&lt;=10,J48&gt;=$AE$92),HLOOKUP(AF48,Points_Table,IF(AO48&gt;=6,8,AO48+2),FALSE),0),"")),"")</f>
        <v/>
      </c>
      <c r="AI48" s="103" t="str">
        <f>IF(AG48&lt;&gt;"",AVERAGE(IF(AND($G48="3",AG48&lt;&gt;""),HLOOKUP(AG48,Points_Table_Modified,IF(AO48&gt;=6,8,AO48+2),FALSE),IF(AG48&lt;&gt;"",HLOOKUP(AG48,Points_Table,IF(AO48&gt;=6,8,AO48+2),FALSE),"")),AH48),AH48)</f>
        <v/>
      </c>
      <c r="AJ48" s="102">
        <f>IF(AND(J48&lt;&gt;"",$G48="6"),J48,"")</f>
        <v>382</v>
      </c>
      <c r="AK48" s="103">
        <f>IF(AND(J48&lt;&gt;"",$G48="6"),_xlfn.RANK.EQ(J48,$AJ$6:$AJ$89),"")</f>
        <v>5</v>
      </c>
      <c r="AL48" s="103" t="str">
        <f>IF(G48="6",IF(IF(AK48&lt;&gt;"",IF(MAX(COUNTIF($AK$6:$AK$89,$AK$6:$AK$89))&gt;1,"x",""),"")&lt;&gt;"",AK48+1,""),IF(AJ48=0,"",IF(IF(AK48&lt;&gt;"",IF(MAX(COUNTIF($AK$6:$AK$89,$AK$6:$AK$89))&gt;1,"x",""),"")&lt;&gt;"",AK48+1,"")))</f>
        <v/>
      </c>
      <c r="AM48" s="103">
        <f>IF(AK48&lt;&gt;"",IF($G48="3",IF(J48&lt;&gt;"",IF(AND(AK48&lt;=10,J48&gt;=$AJ$92),HLOOKUP(AK48,Points_Table_Modified,IF(AO48&gt;=6,8,AO48+2),FALSE),0),""),IF(J48&lt;&gt;"",IF(AND(AK48&lt;=10,J48&gt;=$AJ$92),HLOOKUP(AK48,Points_Table,IF(AO48&gt;=6,8,AO48+2),FALSE),0),"")),"")</f>
        <v>12</v>
      </c>
      <c r="AN48" s="136">
        <f>IF(AL48&lt;&gt;"",AVERAGE(IF(AND($G48="3",AL48&lt;&gt;""),HLOOKUP(AL48,Points_Table_Modified,IF(AO48&gt;=6,8,AO48+2),FALSE),IF(AL48&lt;&gt;"",HLOOKUP(AL48,Points_Table,IF(AO48&gt;=6,8,AO48+2),FALSE),"")),AM48),AM48)</f>
        <v>12</v>
      </c>
      <c r="AO48" s="55">
        <f>VLOOKUP($G48,Entries_D_Event,4,FALSE)</f>
        <v>9</v>
      </c>
      <c r="AP48" s="52" t="str">
        <f>CONCATENATE(AK48,AF48,AA48,V48,Q48,L48)</f>
        <v>5</v>
      </c>
      <c r="AQ48" s="118">
        <f>IF(AP48&lt;&gt;"",IF(AND($G48="3",J48&lt;&gt;""),10,IF(J48&lt;&gt;"",5,"")),"")</f>
        <v>5</v>
      </c>
      <c r="AR48" s="118">
        <f>_xlfn.NUMBERVALUE(IF(AP48&lt;&gt;"",CONCATENATE(AN48,AI48,AD48,Y48,T48,O48),""))</f>
        <v>12</v>
      </c>
      <c r="AS48" s="56">
        <f>IFERROR(AQ48+AR48,0)</f>
        <v>17</v>
      </c>
      <c r="AT48" s="90"/>
      <c r="AU48" s="54" t="str">
        <f>IF(AND(AT48&lt;&gt;"",$G48="1"),AT48,"")</f>
        <v/>
      </c>
      <c r="AV48" s="52" t="str">
        <f>IF(AND(AT48&lt;&gt;"",$G48="1"),_xlfn.RANK.EQ(AT48,$AU$6:$AU$89),"")</f>
        <v/>
      </c>
      <c r="AW48" s="52" t="str">
        <f>IF(IF(AV48&lt;&gt;"",IF(MAX(COUNTIF($AV$6:$AV$89,$AV$6:$AV$89))&gt;1,"x",""),"")&lt;&gt;"",AV48+1,"")</f>
        <v/>
      </c>
      <c r="AX48" s="52" t="str">
        <f>IF(AV48&lt;&gt;"",IF($G48="3",IF(AT48&lt;&gt;"",IF(AND(AV48&lt;=10,AT48&gt;=$AU$92),HLOOKUP(AV48,Points_Table_Modified,IF(BY48&gt;=6,8,BY48+2),FALSE),0),""),IF(AT48&lt;&gt;"",IF(AND(AV48&lt;=10,AT48&gt;=$AU$92),HLOOKUP(AV48,Points_Table,IF(BY48&gt;=6,8,BY48+2),FALSE),0),"")),"")</f>
        <v/>
      </c>
      <c r="AY48" s="53" t="str">
        <f>IF(AW48&lt;&gt;"",AVERAGE(IF(AND($G48="3",AW48&lt;&gt;""),HLOOKUP(AW48,Points_Table_Modified,IF(BY48&gt;=6,8,BY48+2),FALSE),IF(AW48&lt;&gt;"",HLOOKUP(AW48,Points_Table,IF(BY48&gt;=6,8,BY48+2),FALSE),"")),AX48),AX48)</f>
        <v/>
      </c>
      <c r="AZ48" s="51" t="str">
        <f>IF(AND($G48="2",AT48&lt;&gt;""),AT48,"")</f>
        <v/>
      </c>
      <c r="BA48" s="52" t="str">
        <f>IF(AND(AT48&lt;&gt;"",$G48="2"),_xlfn.RANK.EQ(AT48,$AZ$6:$AZ$89),"")</f>
        <v/>
      </c>
      <c r="BB48" s="52" t="str">
        <f>IF(IF(BA48&lt;&gt;"",IF(MAX(COUNTIF($BA$6:$BA$89,$BA$6:$BA$89))&gt;1,"x",""),"")&lt;&gt;"",BA48+1,"")</f>
        <v/>
      </c>
      <c r="BC48" s="54" t="str">
        <f>IF(BA48&lt;&gt;"",IF($G48="3",IF(AT48&lt;&gt;"",IF(AND(BA48&lt;=10,AT48&gt;=$AZ$92),HLOOKUP(BA48,Points_Table_Modified,IF(BY48&gt;=6,8,BY48+2),FALSE),0),""),IF(AT48&lt;&gt;"",IF(AND(BA48&lt;=10,AT48&gt;=$AZ$92),HLOOKUP(BA48,Points_Table,IF(BY48&gt;=6,8,BY48+2),FALSE),0),"")),"")</f>
        <v/>
      </c>
      <c r="BD48" s="53" t="str">
        <f>IF(BB48&lt;&gt;"",AVERAGE(IF(AND($G48="3",BB48&lt;&gt;""),HLOOKUP(BB48,Points_Table_Modified,IF(BY48&gt;=6,8,BY48+2),FALSE),IF(BB48&lt;&gt;"",HLOOKUP(BB48,Points_Table,IF(BY48&gt;=6,8,BY48+2),FALSE),"")),BC48),BC48)</f>
        <v/>
      </c>
      <c r="BE48" s="51" t="str">
        <f>IF(AND($G48="3",AT48&lt;&gt;""),AT48,"")</f>
        <v/>
      </c>
      <c r="BF48" s="52" t="str">
        <f>IF(AND(AT48&lt;&gt;"",$G48="3"),_xlfn.RANK.EQ(AT48,$BE$6:$BE$89),"")</f>
        <v/>
      </c>
      <c r="BG48" s="52" t="str">
        <f>IF(IF(BF48&lt;&gt;"",IF(MAX(COUNTIF($BF$6:$BF$89,$BF$6:$BF$89))&gt;1,"x",""),"")&lt;&gt;"",BF48+1,"")</f>
        <v/>
      </c>
      <c r="BH48" s="52" t="str">
        <f>IF(BF48&lt;&gt;"",IF($G48="3",IF(AT48&lt;&gt;"",IF(AND(BF48&lt;=20,AT48&gt;=$BE$92),HLOOKUP(BF48,Points_Table_Modified,IF(BY48&gt;=6,8,BY48+2),FALSE),0),""),IF(AT48&lt;&gt;"",IF(AND(BF48&lt;=10,AT48&gt;=$BE$92),HLOOKUP(BF48,Points_Table,IF(BY48&gt;=6,8,BY48+2),FALSE),0),"")),"")</f>
        <v/>
      </c>
      <c r="BI48" s="53" t="str">
        <f>IF(BG48&lt;&gt;"",AVERAGE(IF(AND($G48="3",BG48&lt;&gt;""),HLOOKUP(BG48,Points_Table_Modified,IF(BY48&gt;=6,8,BY48+2),FALSE),IF(BG48&lt;&gt;"",HLOOKUP(BG48,Points_Table,IF(BY48&gt;=6,8,BY48+2),FALSE),"")),BH48),BH48)</f>
        <v/>
      </c>
      <c r="BJ48" s="51" t="str">
        <f>IF(AND($G48="4",AT48&lt;&gt;""),AT48,"")</f>
        <v/>
      </c>
      <c r="BK48" s="52" t="str">
        <f>IF(AND(AT48&lt;&gt;"",G48="4"),_xlfn.RANK.EQ(AT48,$BJ$6:$BJ$89),"")</f>
        <v/>
      </c>
      <c r="BL48" s="52" t="str">
        <f>IF(IF(BK48&lt;&gt;"",IF(MAX(COUNTIF($BK$6:$BK$89,$BK$6:$BK$89))&gt;1,"x",""),"")&lt;&gt;"",BK48+1,"")</f>
        <v/>
      </c>
      <c r="BM48" s="52" t="str">
        <f>IF(BK48&lt;&gt;"",IF($G48="3",IF(AT48&lt;&gt;"",IF(AND(BK48&lt;=10,AT48&gt;=$BJ$92),HLOOKUP(BK48,Points_Table_Modified,IF(BY48&gt;=6,8,BY48+2),FALSE),0),""),IF(AT48&lt;&gt;"",IF(AND(BK48&lt;=10,AT48&gt;=$BJ$92),HLOOKUP(BK48,Points_Table,IF(BY48&gt;=6,8,BY48+2),FALSE),0),"")),"")</f>
        <v/>
      </c>
      <c r="BN48" s="53" t="str">
        <f>IF(BL48&lt;&gt;"",AVERAGE(IF(AND($G48="3",BL48&lt;&gt;""),HLOOKUP(BL48,Points_Table_Modified,IF(BY48&gt;=6,8,BY48+2),FALSE),IF(BL48&lt;&gt;"",HLOOKUP(BL48,Points_Table,IF(BY48&gt;=6,8,BY48+2),FALSE),"")),BM48),BM48)</f>
        <v/>
      </c>
      <c r="BO48" s="51" t="str">
        <f>IF(AND($G48="5",AT48&lt;&gt;""),AT48,"")</f>
        <v/>
      </c>
      <c r="BP48" s="52" t="str">
        <f>IF(AND(AT48&lt;&gt;"",$G48="5"),_xlfn.RANK.EQ(AT48,$BO$6:$BO$89),"")</f>
        <v/>
      </c>
      <c r="BQ48" s="52" t="str">
        <f>IF(IF(BP48&lt;&gt;"",IF(MAX(COUNTIF($BP$6:$BP$89,$BP$6:$BP$89))&gt;1,"x",""),"")&lt;&gt;"",BP48+1,"")</f>
        <v/>
      </c>
      <c r="BR48" s="52" t="str">
        <f>IF(BP48&lt;&gt;"",IF($G48="3",IF(AT48&lt;&gt;"",IF(AND(BP48&lt;=10,AT48&gt;=$BO$92),HLOOKUP(BP48,Points_Table_Modified,IF(BY48&gt;=6,8,BY48+2),FALSE),0),""),IF(AT48&lt;&gt;"",IF(AND(BP48&lt;=10,AT48&gt;=$BO$92),HLOOKUP(BP48,Points_Table,IF(BY48&gt;=6,8,BY48+2),FALSE),0),"")),"")</f>
        <v/>
      </c>
      <c r="BS48" s="53" t="str">
        <f>IF(BQ48&lt;&gt;"",AVERAGE(IF(AND($G48="3",BQ48&lt;&gt;""),HLOOKUP(BQ48,Points_Table_Modified,IF(BY48&gt;=6,8,BY48+2),FALSE),IF(BQ48&lt;&gt;"",HLOOKUP(BQ48,Points_Table,IF(BY48&gt;=6,8,BY48+2),FALSE),"")),BR48),BR48)</f>
        <v/>
      </c>
      <c r="BT48" s="51" t="str">
        <f>IF(AND($G48="6",AT48&lt;&gt;""),AT48,"")</f>
        <v/>
      </c>
      <c r="BU48" s="52" t="str">
        <f>IF(AND(AT48&lt;&gt;"",$G48="6"),_xlfn.RANK.EQ(AT48,$BT$6:$BT$89),"")</f>
        <v/>
      </c>
      <c r="BV48" s="52" t="str">
        <f>IF(IF(BU48&lt;&gt;"",IF(MAX(COUNTIF($BU$6:$BU$89,$BU$6:$BU$89))&gt;1,"x",""),"")&lt;&gt;"",BU48+1,"")</f>
        <v/>
      </c>
      <c r="BW48" s="52" t="str">
        <f>IF(BU48&lt;&gt;"",IF($G48="3",IF(AT48&lt;&gt;"",IF(AND(BU48&lt;=10,AT48&gt;=$BT$92),HLOOKUP(BU48,Points_Table_Modified,IF(BY48&gt;=6,8,BY48+2),FALSE),0),""),IF(AT48&lt;&gt;"",IF(AND(BU48&lt;=10,AT48&gt;=$BT$92),HLOOKUP(BU48,Points_Table,IF(BY48&gt;=6,8,BY48+2),FALSE),0),"")),"")</f>
        <v/>
      </c>
      <c r="BX48" s="53" t="str">
        <f>IF(BV48&lt;&gt;"",AVERAGE(IF(AND($G48="3",BV48&lt;&gt;""),HLOOKUP(BV48,Points_Table_Modified,IF(BY48&gt;=6,8,BY48+2),FALSE),IF(BV48&lt;&gt;"",HLOOKUP(BV48,Points_Table,IF(BY48&gt;=6,8,BY48+2),FALSE),"")),BW48),BW48)</f>
        <v/>
      </c>
      <c r="BY48" s="55">
        <f>VLOOKUP($G48,Entries_D_Event,5,FALSE)</f>
        <v>7</v>
      </c>
      <c r="BZ48" s="52" t="str">
        <f>CONCATENATE(BU48,BP48,BK48,BF48,BA48,AV48)</f>
        <v/>
      </c>
      <c r="CA48" s="118" t="str">
        <f>IF(BZ48&lt;&gt;"",IF(AND($G48="3",AT48&lt;&gt;""),10,IF(AT48&lt;&gt;"",5,"")),"")</f>
        <v/>
      </c>
      <c r="CB48" s="118">
        <f>_xlfn.NUMBERVALUE(IF(BZ48&lt;&gt;"",CONCATENATE(BX48,BS48,BN48,BI48,BD48,AY48),""))</f>
        <v>0</v>
      </c>
      <c r="CC48" s="56">
        <f>IFERROR(CA48+CB48,0)</f>
        <v>0</v>
      </c>
      <c r="CD48" s="90"/>
      <c r="CE48" s="54" t="str">
        <f>IF(AND($G48="1",CD48&lt;&gt;""),CD48,"")</f>
        <v/>
      </c>
      <c r="CF48" s="52" t="str">
        <f>IF(AND(CD48&lt;&gt;"",$G48="1"),_xlfn.RANK.EQ(CD48,$CE$6:$CE$89),"")</f>
        <v/>
      </c>
      <c r="CG48" s="52" t="str">
        <f>IF(IF(CF48&lt;&gt;"",IF(MAX(COUNTIF($CF$6:$CF$89,$CF$6:$CF$89))&gt;1,"x",""),"")&lt;&gt;"",CF48+1,"")</f>
        <v/>
      </c>
      <c r="CH48" s="52" t="str">
        <f>IF(CF48&lt;&gt;"",IF($G48="3",IF(CD48&lt;&gt;"",IF(AND(CF48&lt;=10,CD48&gt;=$CE$92),HLOOKUP(CF48,Points_Table_Modified,IF(DI48&gt;=6,8,DI48+2),FALSE),0),""),IF(CD48&lt;&gt;"",IF(AND(CF48&lt;=10,CD48&gt;=$CE$92),HLOOKUP(CF48,Points_Table,IF(DI48&gt;=6,8,DI48+2),FALSE),0),"")),"")</f>
        <v/>
      </c>
      <c r="CI48" s="53" t="str">
        <f>IF(CG48&lt;&gt;"",AVERAGE(IF(AND($G48="3",CG48&lt;&gt;""),HLOOKUP(CG48,Points_Table_Modified,IF(DI48&gt;=6,8,DI48+2),FALSE),IF(CG48&lt;&gt;"",HLOOKUP(CG48,Points_Table,IF(DI48&gt;=6,8,DI48+2),FALSE),"")),CH48),CH48)</f>
        <v/>
      </c>
      <c r="CJ48" s="51" t="str">
        <f>IF(AND($G48="2",CD48&lt;&gt;""),CD48,"")</f>
        <v/>
      </c>
      <c r="CK48" s="52" t="str">
        <f>IF(AND(CD48&lt;&gt;"",$G48="2"),_xlfn.RANK.EQ(CD48,$CJ$6:$CJ$89),"")</f>
        <v/>
      </c>
      <c r="CL48" s="52" t="str">
        <f>IF(IF(CK48&lt;&gt;"",IF(MAX(COUNTIF($CK$6:$CK$89,$CK$6:$CK$89))&gt;1,"x",""),"")&lt;&gt;"",CK48+1,"")</f>
        <v/>
      </c>
      <c r="CM48" s="54" t="str">
        <f>IF(CK48&lt;&gt;"",IF($G48="3",IF(CD48&lt;&gt;"",IF(AND(CK48&lt;=10,CD48&gt;=$CJ$92),HLOOKUP(CK48,Points_Table_Modified,IF(DI48&gt;=6,8,DI48+2),FALSE),0),""),IF(CD48&lt;&gt;"",IF(AND(CK48&lt;=10,CD48&gt;=$CJ$92),HLOOKUP(CK48,Points_Table,IF(DI48&gt;=6,8,DI48+2),FALSE),0),"")),"")</f>
        <v/>
      </c>
      <c r="CN48" s="53" t="str">
        <f>IF(CL48&lt;&gt;"",AVERAGE(IF(AND($G48="3",CL48&lt;&gt;""),HLOOKUP(CL48,Points_Table_Modified,IF(DI48&gt;=6,8,DI48+2),FALSE),IF(CL48&lt;&gt;"",HLOOKUP(CL48,Points_Table,IF(DI48&gt;=6,8,DI48+2),FALSE),"")),CM48),CM48)</f>
        <v/>
      </c>
      <c r="CO48" s="51" t="str">
        <f>IF(AND($G48="3",CD48&lt;&gt;""),CD48,"")</f>
        <v/>
      </c>
      <c r="CP48" s="52" t="str">
        <f>IF(AND(CD48&lt;&gt;"",$G48="3"),_xlfn.RANK.EQ(CD48,$CO$6:$CO$89),"")</f>
        <v/>
      </c>
      <c r="CQ48" s="52" t="str">
        <f>IF(IF(CP48&lt;&gt;"",IF(MAX(COUNTIF($CP48:$CP$89,$CP$6:$CP$89))&gt;1,"x",""),"")&lt;&gt;"",CP48+1,"")</f>
        <v/>
      </c>
      <c r="CR48" s="52" t="str">
        <f>IF(CP48&lt;&gt;"",IF($G48="3",IF(CD48&lt;&gt;"",IF(AND(CP48&lt;=20,CD48&gt;=$CO$92),HLOOKUP(CP48,Points_Table_Modified,IF(DI48&gt;=6,8,DI48+2),FALSE),0),""),IF(CD48&lt;&gt;"",IF(AND(CP48&lt;=10,CD48&gt;=$CO$92),HLOOKUP(CP48,Points_Table,IF(DI48&gt;=6,8,DI48+2),FALSE),0),"")),"")</f>
        <v/>
      </c>
      <c r="CS48" s="53" t="str">
        <f>IF(CQ48&lt;&gt;"",AVERAGE(IF(AND($G48="3",CQ48&lt;&gt;""),HLOOKUP(CQ48,Points_Table_Modified,IF(DI48&gt;=6,8,DI48+2),FALSE),IF(CQ48&lt;&gt;"",HLOOKUP(CQ48,Points_Table,IF(DI48&gt;=6,8,DI48+2),FALSE),"")),CR48),CR48)</f>
        <v/>
      </c>
      <c r="CT48" s="51" t="str">
        <f>IF(AND($G48="4",CD48&lt;&gt;""),CD48,"")</f>
        <v/>
      </c>
      <c r="CU48" s="52" t="str">
        <f>IF(AND(CD48&lt;&gt;"",G48="4"),_xlfn.RANK.EQ(CD48,$CT$6:$CT$89),"")</f>
        <v/>
      </c>
      <c r="CV48" s="52" t="str">
        <f>IF(IF(CU48&lt;&gt;"",IF(MAX(COUNTIF($CU$6:$CU$89,$CU$6:$CU$89))&gt;1,"x",""),"")&lt;&gt;"",CU48+1,"")</f>
        <v/>
      </c>
      <c r="CW48" s="52" t="str">
        <f>IF(CU48&lt;&gt;"",IF($G48="3",IF(CD48&lt;&gt;"",IF(AND(CU48&lt;=10,CD48&gt;=$CT$92),HLOOKUP(CU48,Points_Table_Modified,IF(DI48&gt;=6,8,DI48+2),FALSE),0),""),IF(CD48&lt;&gt;"",IF(AND(CU48&lt;=10,CD48&gt;=$CT$92),HLOOKUP(CU48,Points_Table,IF(DI48&gt;=6,8,DI48+2),FALSE),0),"")),"")</f>
        <v/>
      </c>
      <c r="CX48" s="53" t="str">
        <f>IF(CV48&lt;&gt;"",AVERAGE(IF(AND($G48="3",CV48&lt;&gt;""),HLOOKUP(CV48,Points_Table_Modified,IF(DI48&gt;=6,8,DI48+2),FALSE),IF(CV48&lt;&gt;"",HLOOKUP(CV48,Points_Table,IF(DI48&gt;=6,8,DI48+2),FALSE),"")),CW48),CW48)</f>
        <v/>
      </c>
      <c r="CY48" s="51" t="str">
        <f>IF(AND($G48="5",CD48&lt;&gt;""),CD48,"")</f>
        <v/>
      </c>
      <c r="CZ48" s="52" t="str">
        <f>IF(AND(CD48&lt;&gt;"",$G48="5"),_xlfn.RANK.EQ(CD48,$CY$6:$CY$89),"")</f>
        <v/>
      </c>
      <c r="DA48" s="52" t="str">
        <f>IF(IF(CZ48&lt;&gt;"",IF(MAX(COUNTIF($CZ$6:$CZ$89,$CZ$6:$CZ$89))&gt;1,"x",""),"")&lt;&gt;"",CZ48+1,"")</f>
        <v/>
      </c>
      <c r="DB48" s="52" t="str">
        <f>IF(CZ48&lt;&gt;"",IF($G48="3",IF(CD48&lt;&gt;"",IF(AND(CZ48&lt;=10,CD48&gt;=$CY$92),HLOOKUP(CZ48,Points_Table_Modified,IF(DI48&gt;=6,8,DI48+2),FALSE),0),""),IF(CD48&lt;&gt;"",IF(AND(CZ48&lt;=10,CD48&gt;=$CY$92),HLOOKUP(CZ48,Points_Table,IF(DI48&gt;=6,8,DI48+2),FALSE),0),"")),"")</f>
        <v/>
      </c>
      <c r="DC48" s="53" t="str">
        <f>IF(DA48&lt;&gt;"",AVERAGE(IF(AND($G48="3",DA48&lt;&gt;""),HLOOKUP(DA48,Points_Table_Modified,IF(DI48&gt;=6,8,DI48+2),FALSE),IF(DA48&lt;&gt;"",HLOOKUP(DA48,Points_Table,IF(DI48&gt;=6,8,DI48+2),FALSE),"")),DB48),DB48)</f>
        <v/>
      </c>
      <c r="DD48" s="51" t="str">
        <f>IF(AND($G48="6",CD48&lt;&gt;""),CD48,"")</f>
        <v/>
      </c>
      <c r="DE48" s="52" t="str">
        <f>IF(AND(CD48&lt;&gt;"",$G48="6"),_xlfn.RANK.EQ(CD48,$DD$6:$DD$89),"")</f>
        <v/>
      </c>
      <c r="DF48" s="52" t="str">
        <f>IF(IF(DE48&lt;&gt;"",IF(MAX(COUNTIF($DE$6:$DE$89,$DE$6:$DE$89))&gt;1,"x",""),"")&lt;&gt;"",DE48+1,"")</f>
        <v/>
      </c>
      <c r="DG48" s="52" t="str">
        <f>IF(DE48&lt;&gt;"",IF($G48="3",IF(CD48&lt;&gt;"",IF(AND(DE48&lt;=10,CD48&gt;=$DD$92),HLOOKUP(DE48,Points_Table_Modified,IF(DI48&gt;=6,8,DI48+2),FALSE),0),""),IF(CD48&lt;&gt;"",IF(AND(DE48&lt;=10,CD48&gt;=$DD$92),HLOOKUP(DE48,Points_Table,IF(DI48&gt;=6,8,DI48+2),FALSE),0),"")),"")</f>
        <v/>
      </c>
      <c r="DH48" s="53" t="str">
        <f>IF(DF48&lt;&gt;"",AVERAGE(IF(AND($G48="3",DF48&lt;&gt;""),HLOOKUP(DF48,Points_Table_Modified,IF(DI48&gt;=6,8,DI48+2),FALSE),IF(DF48&lt;&gt;"",HLOOKUP(DF48,Points_Table,IF(DI48&gt;=6,8,DI48+2),FALSE),"")),DG48),DG48)</f>
        <v/>
      </c>
      <c r="DI48" s="55">
        <f>VLOOKUP($G48,Entries_D_Event,6,FALSE)</f>
        <v>10</v>
      </c>
      <c r="DJ48" s="52" t="str">
        <f>CONCATENATE(DE48,CZ48,CU48,CP48,CK48,CF48)</f>
        <v/>
      </c>
      <c r="DK48" s="52" t="str">
        <f>IF(DJ48&lt;&gt;"",IF(AND($G48="3",CD48&lt;&gt;""),10,IF(CD48&lt;&gt;"",5,"")),"")</f>
        <v/>
      </c>
      <c r="DL48" s="156">
        <f>_xlfn.NUMBERVALUE(IF(DJ48&lt;&gt;"",CONCATENATE(DH48,DC48,CX48,CS48,CN48,CI48),""))</f>
        <v>0</v>
      </c>
      <c r="DM48" s="56">
        <f>IFERROR(DK48+DL48,0)</f>
        <v>0</v>
      </c>
      <c r="DN48" s="90"/>
      <c r="DO48" s="52" t="str">
        <f>IF(AND($G48="1",DN48&lt;&gt;""),DN48,"")</f>
        <v/>
      </c>
      <c r="DP48" s="52" t="str">
        <f>IF(AND(DN48&lt;&gt;"",$G48="1"),_xlfn.RANK.EQ(DN48,$DO$6:$DO$89),"")</f>
        <v/>
      </c>
      <c r="DQ48" s="52" t="str">
        <f>IF(IF(DP48&lt;&gt;"",IF(MAX(COUNTIF($DP$6:$DP$89,$DP$6:$DP$89))&gt;1,"x",""),"")&lt;&gt;"",DP48+1,"")</f>
        <v/>
      </c>
      <c r="DR48" s="52" t="str">
        <f>IF(DP48&lt;&gt;"",IF($G48="3",IF(DN48&lt;&gt;"",IF(AND(DP48&lt;=10,DN48&gt;=$DO$92),HLOOKUP(DP48,Points_Table_Modified,IF(ES48&gt;=6,8,ES48+2),FALSE),0),""),IF(DN48&lt;&gt;"",IF(AND(DP48&lt;=10,DN48&gt;=$DO$92),HLOOKUP(DP48,Points_Table,IF(ES48&gt;=6,8,ES48+2),FALSE),0),"")),"")</f>
        <v/>
      </c>
      <c r="DS48" s="53" t="str">
        <f>IF(DQ48&lt;&gt;"",AVERAGE(IF(AND($G48="3",DQ48&lt;&gt;""),HLOOKUP(DQ48,Points_Table_Modified,IF(ES48&gt;=6,8,ES48+2),FALSE),IF(DQ48&lt;&gt;"",HLOOKUP(DQ48,Points_Table,IF(ES48&gt;=6,8,ES48+2),FALSE),"")),DR48),DR48)</f>
        <v/>
      </c>
      <c r="DT48" s="51" t="str">
        <f>IF(AND($G48="2",DN48&lt;&gt;""),DN48,"")</f>
        <v/>
      </c>
      <c r="DU48" s="52" t="str">
        <f>IF(AND(DN48&lt;&gt;"",$G48="2"),_xlfn.RANK.EQ(DN48,$DT$6:$DT$89),"")</f>
        <v/>
      </c>
      <c r="DV48" s="52" t="str">
        <f>IF(IF(DU48&lt;&gt;"",IF(MAX(COUNTIF($DU$6:$DU$89,$DU$6:$DU$89))&gt;1,"x",""),"")&lt;&gt;"",DU48+1,"")</f>
        <v/>
      </c>
      <c r="DW48" s="54" t="str">
        <f>IF(DU48&lt;&gt;"",IF($G48="3",IF(DN48&lt;&gt;"",IF(AND(DU48&lt;=10,DN48&gt;=$DT$92),HLOOKUP(DU48,Points_Table_Modified,IF(ES48&gt;=6,8,ES48+2),FALSE),0),""),IF(DN48&lt;&gt;"",IF(AND(DU48&lt;=10,DN48&gt;=$DT$92),HLOOKUP(DU48,Points_Table,IF(ES48&gt;=6,8,ES48+2),FALSE),0),"")),"")</f>
        <v/>
      </c>
      <c r="DX48" s="53" t="str">
        <f>IF(DV48&lt;&gt;"",AVERAGE(IF(AND($G48="3",DV48&lt;&gt;""),HLOOKUP(DV48,Points_Table_Modified,IF(ES48&gt;=6,8,ES48+2),FALSE),IF(DV48&lt;&gt;"",HLOOKUP(DV48,Points_Table,IF(ES48&gt;=6,8,ES48+2),FALSE),"")),DW48),DW48)</f>
        <v/>
      </c>
      <c r="DY48" s="51" t="str">
        <f>IF(AND($G48="3",DN48&lt;&gt;""),DN48,"")</f>
        <v/>
      </c>
      <c r="DZ48" s="52" t="str">
        <f>IF(AND(DN48&lt;&gt;"",$G48="3"),_xlfn.RANK.EQ(DN48,$DY$6:$DY$89),"")</f>
        <v/>
      </c>
      <c r="EA48" s="52" t="str">
        <f>IF(IF(DZ48&lt;&gt;"",IF(MAX(COUNTIF($DZ$6:$DZ$89,$DZ$6:$DZ$89))&gt;1,"x",""),"")&lt;&gt;"",DZ48+1,"")</f>
        <v/>
      </c>
      <c r="EB48" s="52" t="str">
        <f>IF(DZ48&lt;&gt;"",IF($G48="3",IF(DN48&lt;&gt;"",IF(AND(DZ48&lt;=20,DN48&gt;=$DY$92),HLOOKUP(DZ48,Points_Table_Modified,IF(ES48&gt;=6,8,ES48+2),FALSE),0),""),IF(DN48&lt;&gt;"",IF(AND(DZ48&lt;=10,DN48&gt;=$DY$92),HLOOKUP(DZ48,Points_Table,IF(ES48&gt;=6,8,ES48+2),FALSE),0),"")),"")</f>
        <v/>
      </c>
      <c r="EC48" s="53" t="str">
        <f>IF(EA48&lt;&gt;"",AVERAGE(IF(AND($G48="3",EA48&lt;&gt;""),HLOOKUP(EA48,Points_Table_Modified,IF(ES48&gt;=6,8,ES48+2),FALSE),IF(EA48&lt;&gt;"",HLOOKUP(EA48,Points_Table,IF(ES48&gt;=6,8,ES48+2),FALSE),"")),EB48),EB48)</f>
        <v/>
      </c>
      <c r="ED48" s="51" t="str">
        <f>IF(AND($G48="4",DN48&lt;&gt;""),DN48,"")</f>
        <v/>
      </c>
      <c r="EE48" s="52" t="str">
        <f>IF(AND(DN48&lt;&gt;"",G48="4"),_xlfn.RANK.EQ(DN48,$ED$6:$ED$89),"")</f>
        <v/>
      </c>
      <c r="EF48" s="52" t="str">
        <f>IF(IF(EE48&lt;&gt;"",IF(MAX(COUNTIF($EE$6:$EE$89,$EE$6:$EE$89))&gt;1,"x",""),"")&lt;&gt;"",EE48+1,"")</f>
        <v/>
      </c>
      <c r="EG48" s="52" t="str">
        <f>IF(EE48&lt;&gt;"",IF($G48="3",IF(DN48&lt;&gt;"",IF(AND(EE48&lt;=10,DN48&gt;=$ED$92),HLOOKUP(EE48,Points_Table_Modified,IF(ES48&gt;=6,8,ES48+2),FALSE),0),""),IF(DN48&lt;&gt;"",IF(AND(EE48&lt;=10,DN48&gt;=$ED$92),HLOOKUP(EE48,Points_Table,IF(ES48&gt;=6,8,ES48+2),FALSE),0),"")),"")</f>
        <v/>
      </c>
      <c r="EH48" s="53" t="str">
        <f>IF(EF48&lt;&gt;"",AVERAGE(IF(AND($G48="3",EF48&lt;&gt;""),HLOOKUP(EF48,Points_Table_Modified,IF(ES48&gt;=6,8,ES48+2),FALSE),IF(EF48&lt;&gt;"",HLOOKUP(EF48,Points_Table,IF(ES48&gt;=6,8,ES48+2),FALSE),"")),EG48),EG48)</f>
        <v/>
      </c>
      <c r="EI48" s="51" t="str">
        <f>IF(AND($G48="5",DN48&lt;&gt;""),DN48,"")</f>
        <v/>
      </c>
      <c r="EJ48" s="52" t="str">
        <f>IF(AND(DN48&lt;&gt;"",$G48="5"),_xlfn.RANK.EQ(DN48,$EI$6:$EI$89),"")</f>
        <v/>
      </c>
      <c r="EK48" s="52" t="str">
        <f>IF(IF(EJ48&lt;&gt;"",IF(MAX(COUNTIF($EJ$6:$EJ$89,$EJ$6:$EJ$89))&gt;1,"x",""),"")&lt;&gt;"",EJ48+1,"")</f>
        <v/>
      </c>
      <c r="EL48" s="52" t="str">
        <f>IF(EJ48&lt;&gt;"",IF($G48="3",IF(DN48&lt;&gt;"",IF(AND(EJ48&lt;=10,DN48&gt;=$EI$92),HLOOKUP(EJ48,Points_Table_Modified,IF(ES48&gt;=6,8,ES48+2),FALSE),0),""),IF(DN48&lt;&gt;"",IF(AND(EJ48&lt;=10,DN48&gt;=$EI$92),HLOOKUP(EJ48,Points_Table,IF(ES48&gt;=6,8,ES48+2),FALSE),0),"")),"")</f>
        <v/>
      </c>
      <c r="EM48" s="53" t="str">
        <f>IF(EK48&lt;&gt;"",AVERAGE(IF(AND($G48="3",EK48&lt;&gt;""),HLOOKUP(EK48,Points_Table_Modified,IF(ES48&gt;=6,8,ES48+2),FALSE),IF(EK48&lt;&gt;"",HLOOKUP(EK48,Points_Table,IF(ES48&gt;=6,8,ES48+2),FALSE),"")),EL48),EL48)</f>
        <v/>
      </c>
      <c r="EN48" s="51" t="str">
        <f>IF(AND($G48="6",DN48&lt;&gt;""),DN48,"")</f>
        <v/>
      </c>
      <c r="EO48" s="52" t="str">
        <f>IF(AND(DN48&lt;&gt;"",$G48="6"),_xlfn.RANK.EQ(DN48,$EN$6:$EN$89),"")</f>
        <v/>
      </c>
      <c r="EP48" s="52" t="str">
        <f>IF(IF(EO48&lt;&gt;"",IF(MAX(COUNTIF($EO$6:$EO$89,$EO$6:$EO$89))&gt;1,"x",""),"")&lt;&gt;"",EO48+1,"")</f>
        <v/>
      </c>
      <c r="EQ48" s="52" t="str">
        <f>IF(EO48&lt;&gt;"",IF($G48="3",IF(DN48&lt;&gt;"",IF(AND(EO48&lt;=10,DN48&gt;=$EN$92),HLOOKUP(EO48,Points_Table_Modified,IF(ES48&gt;=6,8,ES48+2),FALSE),0),""),IF(DN48&lt;&gt;"",IF(AND(EO48&lt;=10,DN48&gt;=$EN$92),HLOOKUP(EO48,Points_Table,IF(ES48&gt;=6,8,ES48+2),FALSE),0),"")),"")</f>
        <v/>
      </c>
      <c r="ER48" s="53" t="str">
        <f>IF(EP48&lt;&gt;"",AVERAGE(IF(AND($G48="3",EP48&lt;&gt;""),HLOOKUP(EP48,Points_Table_Modified,IF(ES48&gt;=6,8,ES48+2),FALSE),IF(EP48&lt;&gt;"",HLOOKUP(EP48,Points_Table,IF(ES48&gt;=6,8,ES48+2),FALSE),"")),EQ48),EQ48)</f>
        <v/>
      </c>
      <c r="ES48" s="57">
        <f>VLOOKUP($G48,Entries_D_Event,7,FALSE)</f>
        <v>7</v>
      </c>
      <c r="ET48" s="52" t="str">
        <f>CONCATENATE(EO48,EJ48,EE48,DZ48,DU48,DP48)</f>
        <v/>
      </c>
      <c r="EU48" s="118" t="str">
        <f>IF(ET48&lt;&gt;"",IF(AND($G48="3",DN48&lt;&gt;""),10,IF(DN48&lt;&gt;"",5,"")),"")</f>
        <v/>
      </c>
      <c r="EV48" s="118">
        <f>_xlfn.NUMBERVALUE(IF(ET48&lt;&gt;"",CONCATENATE(ER48,EM48,EH48,EC48,DX48,DS48),""))</f>
        <v>0</v>
      </c>
      <c r="EW48" s="56">
        <f>IFERROR(EU48+EV48,0)</f>
        <v>0</v>
      </c>
      <c r="EX48" s="90"/>
      <c r="EY48" s="52" t="str">
        <f>IF(AND($G48="1",EX48&lt;&gt;""),EX48,"")</f>
        <v/>
      </c>
      <c r="EZ48" s="52" t="str">
        <f>IF(AND(EX48&lt;&gt;"",$G48="1"),_xlfn.RANK.EQ(EX48,$EY$6:$EY$89),"")</f>
        <v/>
      </c>
      <c r="FA48" s="52" t="str">
        <f>IF(IF(EZ48&lt;&gt;"",IF(MAX(COUNTIF($EZ$6:$EZ$89,$EZ$6:$EZ$89))&gt;1,"x",""),"")&lt;&gt;"",EZ48+1,"")</f>
        <v/>
      </c>
      <c r="FB48" s="52" t="str">
        <f>IF(EZ48&lt;&gt;"",IF($G48="3",IF(EX48&lt;&gt;"",IF(AND(EZ48&lt;=10,EX48&gt;=$EY$92),HLOOKUP(EZ48,Points_Table_Modified,IF(GC48&gt;=6,8,GC48+2),FALSE),0),""),IF(EX48&lt;&gt;"",IF(AND(EZ48&lt;=10,EX48&gt;=$EY$92),HLOOKUP(EZ48,Points_Table,IF(GC48&gt;=6,8,GC48+2),FALSE),0),"")),"")</f>
        <v/>
      </c>
      <c r="FC48" s="56" t="str">
        <f>IF(FB48&gt;0,IF(FA48&lt;&gt;"",AVERAGE(IF(AND($G48="3",FA48&lt;&gt;""),HLOOKUP(FA48,Points_Table_Modified,IF(GC48&gt;=6,8,GC48+2),FALSE),IF(FA48&lt;&gt;"",HLOOKUP(FA48,Points_Table,IF(GC48&gt;=6,8,GC48+2),FALSE),"")),FB48),FB48),0)</f>
        <v/>
      </c>
      <c r="FD48" s="51" t="str">
        <f>IF(AND($G48="2",EX48&lt;&gt;""),EX48,"")</f>
        <v/>
      </c>
      <c r="FE48" s="52" t="str">
        <f>IF(AND(EX48&lt;&gt;"",$G48="2"),_xlfn.RANK.EQ(EX48,$FD$6:$FD$89),"")</f>
        <v/>
      </c>
      <c r="FF48" s="52" t="str">
        <f>IF(IF(FE48&lt;&gt;"",IF(MAX(COUNTIF($FE$6:$FE$89,$FE$6:$FE$89))&gt;1,"x",""),"")&lt;&gt;"",FE48+1,"")</f>
        <v/>
      </c>
      <c r="FG48" s="54" t="str">
        <f>IF(FE48&lt;&gt;"",IF($G48="3",IF(EX48&lt;&gt;"",IF(AND(FE48&lt;=10,EX48&gt;=$FD$92),HLOOKUP(FE48,Points_Table_Modified,IF(GC48&gt;=6,8,GC48+2),FALSE),0),""),IF(EX48&lt;&gt;"",IF(AND(FE48&lt;=10,EX48&gt;=$FD$92),HLOOKUP(FE48,Points_Table,IF(GC48&gt;=6,8,GC48+2),FALSE),0),"")),"")</f>
        <v/>
      </c>
      <c r="FH48" s="56" t="str">
        <f>IF(FG48&gt;0,IF(FF48&lt;&gt;"",AVERAGE(IF(AND($G48="3",FF48&lt;&gt;""),HLOOKUP(FF48,Points_Table_Modified,IF(GC48&gt;=6,8,GC48+2),FALSE),IF(FF48&lt;&gt;"",HLOOKUP(FF48,Points_Table,IF(GC48&gt;=6,8,GC48+2),FALSE),"")),FG48),FG48),0)</f>
        <v/>
      </c>
      <c r="FI48" s="51" t="str">
        <f>IF(AND($G48="3",EX48&lt;&gt;""),EX48,"")</f>
        <v/>
      </c>
      <c r="FJ48" s="52" t="str">
        <f>IF(AND(EX48&lt;&gt;"",$G48="3"),_xlfn.RANK.EQ(EX48,$FI$6:$FI$89),"")</f>
        <v/>
      </c>
      <c r="FK48" s="52" t="str">
        <f>IF(IF(FJ48&lt;&gt;"",IF(MAX(COUNTIF($FJ$6:$FJ$89,$FJ$6:$FJ$89))&gt;1,"x",""),"")&lt;&gt;"",FJ48+1,"")</f>
        <v/>
      </c>
      <c r="FL48" s="52" t="str">
        <f>IF(FJ48&lt;&gt;"",IF($G48="3",IF(EX48&lt;&gt;"",IF(AND(FJ48&lt;=20,EX48&gt;=$FI$92),HLOOKUP(FJ48,Points_Table_Modified,IF(GC48&gt;=6,8,GC48+2),FALSE),0),""),IF(EX48&lt;&gt;"",IF(AND(FJ48&lt;=10,EX48&gt;=$FI$92),HLOOKUP(FJ48,Points_Table,IF(GC48&gt;=6,8,GC48+2),FALSE),0),"")),"")</f>
        <v/>
      </c>
      <c r="FM48" s="56" t="str">
        <f>IF(FL48&gt;0,IF(FK48&lt;&gt;"",AVERAGE(IF(AND($G48="3",FK48&lt;&gt;""),HLOOKUP(FK48,Points_Table_Modified,IF(GC48&gt;=6,8,GC48+2),FALSE),IF(FK48&lt;&gt;"",HLOOKUP(FK48,Points_Table,IF(GC48&gt;=6,8,GC48+2),FALSE),"")),FL48),FL48),0)</f>
        <v/>
      </c>
      <c r="FN48" s="51" t="str">
        <f>IF(AND($G48="4",EX48&lt;&gt;""),EX48,"")</f>
        <v/>
      </c>
      <c r="FO48" s="52" t="str">
        <f>IF(AND(EX48&lt;&gt;"",G48="4"),_xlfn.RANK.EQ(EX48,$FN$6:$FN$89),"")</f>
        <v/>
      </c>
      <c r="FP48" s="52" t="str">
        <f>IF(IF(FO48&lt;&gt;"",IF(MAX(COUNTIF($FO$6:$FO$89,$FO$6:$FO$89))&gt;1,"x",""),"")&lt;&gt;"",FO48+1,"")</f>
        <v/>
      </c>
      <c r="FQ48" s="52" t="str">
        <f>IF(FO48&lt;&gt;"",IF($G48="3",IF(EX48&lt;&gt;"",IF(AND(FO48&lt;=10,EX48&gt;=$FN$92),HLOOKUP(FO48,Points_Table_Modified,IF(GC48&gt;=6,8,GC48+2),FALSE),0),""),IF(EX48&lt;&gt;"",IF(AND(FO48&lt;=10,EX48&gt;=$FN$92),HLOOKUP(FO48,Points_Table,IF(GC48&gt;=6,8,GC48+2),FALSE),0),"")),"")</f>
        <v/>
      </c>
      <c r="FR48" s="56" t="str">
        <f>IF(FQ48&gt;0,IF(FP48&lt;&gt;"",AVERAGE(IF(AND($G48="3",FP48&lt;&gt;""),HLOOKUP(FP48,Points_Table_Modified,IF(GC48&gt;=6,8,GC48+2),FALSE),IF(FP48&lt;&gt;"",HLOOKUP(FP48,Points_Table,IF(GC48&gt;=6,8,GC48+2),FALSE),"")),FQ48),FQ48),0)</f>
        <v/>
      </c>
      <c r="FS48" s="51" t="str">
        <f>IF(AND($G48="5",EX48&lt;&gt;""),EX48,"")</f>
        <v/>
      </c>
      <c r="FT48" s="52" t="str">
        <f>IF(AND(EX48&lt;&gt;"",$G48="5"),_xlfn.RANK.EQ(EX48,$FS$6:$FS$89),"")</f>
        <v/>
      </c>
      <c r="FU48" s="52" t="str">
        <f>IF(IF(FT48&lt;&gt;"",IF(MAX(COUNTIF($FT$6:$FT$89,$FT$6:$FT$89))&gt;1,"x",""),"")&lt;&gt;"",FT48+1,"")</f>
        <v/>
      </c>
      <c r="FV48" s="52" t="str">
        <f>IF(FT48&lt;&gt;"",IF($G48="3",IF(EX48&lt;&gt;"",IF(AND(FT48&lt;=10,EX48&gt;=$FS$92),HLOOKUP(FT48,Points_Table_Modified,IF(GC48&gt;=6,8,GC48+2),FALSE),0),""),IF(EX48&lt;&gt;"",IF(AND(FT48&lt;=10,EX48&gt;=$FS$92),HLOOKUP(FT48,Points_Table,IF(GC48&gt;=6,8,GC48+2),FALSE),0),"")),"")</f>
        <v/>
      </c>
      <c r="FW48" s="56" t="str">
        <f>IF(FV48&gt;0,IF(FU48&lt;&gt;"",AVERAGE(IF(AND($G48="3",FU48&lt;&gt;""),HLOOKUP(FU48,Points_Table_Modified,IF(GC48&gt;=6,8,GC48+2),FALSE),IF(FU48&lt;&gt;"",HLOOKUP(FU48,Points_Table,IF(GC48&gt;=6,8,GC48+2),FALSE),"")),FV48),FV48),0)</f>
        <v/>
      </c>
      <c r="FX48" s="51" t="str">
        <f>IF(AND($G48="6",EX48&lt;&gt;""),EX48,"")</f>
        <v/>
      </c>
      <c r="FY48" s="52" t="str">
        <f>IF(AND(EX48&lt;&gt;"",$G48="6"),_xlfn.RANK.EQ(EX48,$FX$6:$FX$89),"")</f>
        <v/>
      </c>
      <c r="FZ48" s="52" t="str">
        <f>IF(IF(FY48&lt;&gt;"",IF(MAX(COUNTIF($FY$6:$FY$89,$FY$6:$FY$89))&gt;1,"x",""),"")&lt;&gt;"",FY48+1,"")</f>
        <v/>
      </c>
      <c r="GA48" s="52" t="str">
        <f>IF(FY48&lt;&gt;"",IF($G48="3",IF(EX48&lt;&gt;"",IF(AND(FY48&lt;=10,EX48&gt;=$FX$92),HLOOKUP(FY48,Points_Table_Modified,IF(GC48&gt;=6,8,GC48+2),FALSE),0),""),IF(EX48&lt;&gt;"",IF(AND(FY48&lt;=10,EX48&gt;=$FX$92),HLOOKUP(FY48,Points_Table,IF(GC48&gt;=6,8,GC48+2),FALSE),0),"")),"")</f>
        <v/>
      </c>
      <c r="GB48" s="56" t="str">
        <f>IF(GA48&gt;0,IF(FZ48&lt;&gt;"",AVERAGE(IF(AND($G48="3",FZ48&lt;&gt;""),HLOOKUP(FZ48,Points_Table_Modified,IF(GC48&gt;=6,8,GC48+2),FALSE),IF(FZ48&lt;&gt;"",HLOOKUP(FZ48,Points_Table,IF(GC48&gt;=6,8,GC48+2),FALSE),"")),GA48),GA48),0)</f>
        <v/>
      </c>
      <c r="GC48" s="57">
        <f>VLOOKUP($G48,Entries_D_Event,8,FALSE)</f>
        <v>0</v>
      </c>
      <c r="GD48" s="52" t="str">
        <f>CONCATENATE(FY48,FT48,FO48,FJ48,FE48,EZ48)</f>
        <v/>
      </c>
      <c r="GE48" s="118" t="str">
        <f>IF(GD48&lt;&gt;"",IF(AND($G48="3",EX48&lt;&gt;""),10,IF(EX48&lt;&gt;"",5,"")),"")</f>
        <v/>
      </c>
      <c r="GF48" s="118">
        <f>_xlfn.NUMBERVALUE(IF(GD48&lt;&gt;"",CONCATENATE(GB48,FW48,FR48,FM48,FH48,FC48),""))</f>
        <v>0</v>
      </c>
      <c r="GG48" s="56">
        <f>IFERROR(GE48+GF48,0)</f>
        <v>0</v>
      </c>
      <c r="GH48" s="90"/>
      <c r="GI48" s="52" t="str">
        <f>IF(AND($G48="1",GH48&lt;&gt;""),GH48,"")</f>
        <v/>
      </c>
      <c r="GJ48" s="52" t="str">
        <f>IF(AND(GH48&lt;&gt;"",$G48="1"),_xlfn.RANK.EQ(GH48,$GI$6:$GI$89),"")</f>
        <v/>
      </c>
      <c r="GK48" s="52" t="str">
        <f>IF(IF(GJ48&lt;&gt;"",IF(MAX(COUNTIF($GJ$6:$GJ$89,$GJ$6:$GJ$89))&gt;1,"x",""),"")&lt;&gt;"",GJ48+1,"")</f>
        <v/>
      </c>
      <c r="GL48" s="52" t="str">
        <f>IF(GJ48&lt;&gt;"",IF($G48="3",IF(GH48&lt;&gt;"",IF(AND(GJ48&lt;=10,GH48&gt;=$GI$92),HLOOKUP(GJ48,Points_Table_Modified,IF(HM48&gt;=6,8,HM48+2),FALSE),0),""),IF(GH48&lt;&gt;"",IF(AND(GJ48&lt;=10,GH48&gt;=$GI$92),HLOOKUP(GJ48,Points_Table,IF(HM48&gt;=6,8,HM48+2),FALSE),0),"")),"")</f>
        <v/>
      </c>
      <c r="GM48" s="53" t="str">
        <f>IF(GK48&lt;&gt;"",AVERAGE(IF(AND($G48="3",GK48&lt;&gt;""),HLOOKUP(GK48,Points_Table_Modified,IF(HM48&gt;=6,8,HM48+2),FALSE),IF(GK48&lt;&gt;"",HLOOKUP(GK48,Points_Table,IF(HM48&gt;=6,8,HM48+2),FALSE),"")),GL48),GL48)</f>
        <v/>
      </c>
      <c r="GN48" s="51" t="str">
        <f>IF(AND($G48="2",GH48&lt;&gt;""),GH48,"")</f>
        <v/>
      </c>
      <c r="GO48" s="52" t="str">
        <f>IF(AND(GH48&lt;&gt;"",$G48="2"),_xlfn.RANK.EQ(GH48,$GN$6:$GN$89),"")</f>
        <v/>
      </c>
      <c r="GP48" s="52" t="str">
        <f>IF(IF(GO48&lt;&gt;"",IF(MAX(COUNTIF($GO$6:$GO$89,$GO$6:$GO$89))&gt;1,"x",""),"")&lt;&gt;"",GO48+1,"")</f>
        <v/>
      </c>
      <c r="GQ48" s="54" t="str">
        <f>IF(GO48&lt;&gt;"",IF($G48="3",IF(GH48&lt;&gt;"",IF(AND(GO48&lt;=10,GH48&gt;=$GN$92),HLOOKUP(GO48,Points_Table_Modified,IF(HM48&gt;=6,8,HM48+2),FALSE),0),""),IF(GH48&lt;&gt;"",IF(AND(GO48&lt;=10,GH48&gt;=$GN$92),HLOOKUP(GO48,Points_Table,IF(HM48&gt;=6,8,HM48+2),FALSE),0),"")),"")</f>
        <v/>
      </c>
      <c r="GR48" s="53" t="str">
        <f>IF(GP48&lt;&gt;"",AVERAGE(IF(AND($G48="3",GP48&lt;&gt;""),HLOOKUP(GP48,Points_Table_Modified,IF(HM48&gt;=6,8,HM48+2),FALSE),IF(GP48&lt;&gt;"",HLOOKUP(GP48,Points_Table,IF(HM48&gt;=6,8,HM48+2),FALSE),"")),GQ48),GQ48)</f>
        <v/>
      </c>
      <c r="GS48" s="51" t="str">
        <f>IF(AND($G48="3",GH48&lt;&gt;""),GH48,"")</f>
        <v/>
      </c>
      <c r="GT48" s="52" t="str">
        <f>IF(AND(GH48&lt;&gt;"",$G48="3"),_xlfn.RANK.EQ(GH48,$GS$6:$GS$89),"")</f>
        <v/>
      </c>
      <c r="GU48" s="52" t="str">
        <f>IF(IF(GT48&lt;&gt;"",IF(MAX(COUNTIF($GT$6:$GT$89,$GT$6:$GT$89))&gt;1,"x",""),"")&lt;&gt;"",GT48+1,"")</f>
        <v/>
      </c>
      <c r="GV48" s="52" t="str">
        <f>IF(GT48&lt;&gt;"",IF($G48="3",IF(GH48&lt;&gt;"",IF(AND(GT48&lt;=20,GH48&gt;=$GS$92),HLOOKUP(GT48,Points_Table_Modified,IF(HM48&gt;=6,8,HM48+2),FALSE),0),""),IF(GH48&lt;&gt;"",IF(AND(GT48&lt;=10,GH48&gt;=$GS$92),HLOOKUP(GT48,Points_Table,IF(HM48&gt;=6,8,HM48+2),FALSE),0),"")),"")</f>
        <v/>
      </c>
      <c r="GW48" s="53" t="str">
        <f>IF(GU48&lt;&gt;"",AVERAGE(IF(AND($G48="3",GU48&lt;&gt;""),HLOOKUP(GU48,Points_Table_Modified,IF(HM48&gt;=6,8,HM48+2),FALSE),IF(GU48&lt;&gt;"",HLOOKUP(GU48,Points_Table,IF(HM48&gt;=6,8,HM48+2),FALSE),"")),GV48),GV48)</f>
        <v/>
      </c>
      <c r="GX48" s="51" t="str">
        <f>IF(AND($G48="4",GH48&lt;&gt;""),GH48,"")</f>
        <v/>
      </c>
      <c r="GY48" s="52" t="str">
        <f>IF(AND($GH48&lt;&gt;"",G48="4"),_xlfn.RANK.EQ(GH48,$GX$6:$GX$89),"")</f>
        <v/>
      </c>
      <c r="GZ48" s="52" t="str">
        <f>IF(IF(GY48&lt;&gt;"",IF(MAX(COUNTIF($GY$6:$GY$89,$GY$6:$GY$89))&gt;1,"x",""),"")&lt;&gt;"",GY48+1,"")</f>
        <v/>
      </c>
      <c r="HA48" s="52" t="str">
        <f>IF(GY48&lt;&gt;"",IF($G48="3",IF(GH48&lt;&gt;"",IF(AND(GY48&lt;=10,GH48&gt;=$GX$92),HLOOKUP(GY48,Points_Table_Modified,IF(HM48&gt;=6,8,HM48+2),FALSE),0),""),IF(GH48&lt;&gt;"",IF(AND(GY48&lt;=10,GH48&gt;=$GX$92),HLOOKUP(GY48,Points_Table,IF(HM48&gt;=6,8,HM48+2),FALSE),0),"")),"")</f>
        <v/>
      </c>
      <c r="HB48" s="53" t="str">
        <f>IF(GZ48&lt;&gt;"",AVERAGE(IF(AND($G48="3",GZ48&lt;&gt;""),HLOOKUP(GZ48,Points_Table_Modified,IF(HM48&gt;=6,8,HM48+2),FALSE),IF(GZ48&lt;&gt;"",HLOOKUP(GZ48,Points_Table,IF(HM48&gt;=6,8,HM48+2),FALSE),"")),HA48),HA48)</f>
        <v/>
      </c>
      <c r="HC48" s="51" t="str">
        <f>IF(AND($G48="5",GH48&lt;&gt;""),GH48,"")</f>
        <v/>
      </c>
      <c r="HD48" s="52" t="str">
        <f>IF(AND(GH48&lt;&gt;"",$G48="5"),_xlfn.RANK.EQ(GH48,$HC$6:$HC$89),"")</f>
        <v/>
      </c>
      <c r="HE48" s="52" t="str">
        <f>IF(IF(HD48&lt;&gt;"",IF(MAX(COUNTIF($HD$6:$HD$89,$HD$6:$HD$89))&gt;1,"x",""),"")&lt;&gt;"",HD48+1,"")</f>
        <v/>
      </c>
      <c r="HF48" s="52" t="str">
        <f>IF(HD48&lt;&gt;"",IF($G48="3",IF(GH48&lt;&gt;"",IF(AND(HD48&lt;=10,GH48&gt;=$HC$92),HLOOKUP(HD48,Points_Table_Modified,IF(HM48&gt;=6,8,HM48+2),FALSE),0),""),IF(GH48&lt;&gt;"",IF(AND(HD48&lt;=10,GH48&gt;=$HC$92),HLOOKUP(HD48,Points_Table,IF(HM48&gt;=6,8,HM48+2),FALSE),0),"")),"")</f>
        <v/>
      </c>
      <c r="HG48" s="53" t="str">
        <f>IF(HE48&lt;&gt;"",AVERAGE(IF(AND($G48="3",HE48&lt;&gt;""),HLOOKUP(HE48,Points_Table_Modified,IF(HM48&gt;=6,8,HM48+2),FALSE),IF(HE48&lt;&gt;"",HLOOKUP(HE48,Points_Table,IF(HM48&gt;=6,8,HM48+2),FALSE),"")),HF48),HF48)</f>
        <v/>
      </c>
      <c r="HH48" s="51" t="str">
        <f>IF(AND($G48="6",GH48&lt;&gt;""),GH48,"")</f>
        <v/>
      </c>
      <c r="HI48" s="52" t="str">
        <f>IF(AND(GH48&lt;&gt;"",$G48="6"),_xlfn.RANK.EQ(GH48,$HH$6:$HH$89),"")</f>
        <v/>
      </c>
      <c r="HJ48" s="52" t="str">
        <f>IF(IF(HI48&lt;&gt;"",IF(MAX(COUNTIF($HI$6:$HI$89,$HI$6:$HI$89))&gt;1,"x",""),"")&lt;&gt;"",HI48+1,"")</f>
        <v/>
      </c>
      <c r="HK48" s="52" t="str">
        <f>IF(HI48&lt;&gt;"",IF($G48="3",IF(GH48&lt;&gt;"",IF(AND(HI48&lt;=10,GH48&gt;=$HH$92),HLOOKUP(HI48,Points_Table_Modified,IF(HM48&gt;=6,8,HM48+2),FALSE),0),""),IF(GH48&lt;&gt;"",IF(AND(HI48&lt;=10,GH48&gt;=$HH$92),HLOOKUP(HI48,Points_Table,IF(HM48&gt;=6,8,HM48+2),FALSE),0),"")),"")</f>
        <v/>
      </c>
      <c r="HL48" s="53" t="str">
        <f>IF(HJ48&lt;&gt;"",AVERAGE(IF(AND($G48="3",HJ48&lt;&gt;""),HLOOKUP(HJ48,Points_Table_Modified,IF(HM48&gt;=6,8,HM48+2),FALSE),IF(HJ48&lt;&gt;"",HLOOKUP(HJ48,Points_Table,IF(HM48&gt;=6,8,HM48+2),FALSE),"")),HK48),HK48)</f>
        <v/>
      </c>
      <c r="HM48" s="57">
        <f>VLOOKUP($G48,Entries_D_Event,9,FALSE)</f>
        <v>0</v>
      </c>
      <c r="HN48" s="52" t="str">
        <f>CONCATENATE(HI48,HD48,GY48,GT48,GO48,GJ48)</f>
        <v/>
      </c>
      <c r="HO48" s="118" t="str">
        <f>IF(HN48&lt;&gt;"",IF(AND($G48="3",GH48&lt;&gt;""),10,IF(GH48&lt;&gt;"",5,"")),"")</f>
        <v/>
      </c>
      <c r="HP48" s="118">
        <f>_xlfn.NUMBERVALUE(IF(HN48&lt;&gt;"",CONCATENATE(HL48,HG48,HB48,GW48,GR48,GM48),""))</f>
        <v>0</v>
      </c>
      <c r="HQ48" s="56">
        <f>IFERROR(HO48+HP48,0)</f>
        <v>0</v>
      </c>
      <c r="HR48" s="90"/>
      <c r="HS48" s="52" t="str">
        <f>IF(AND($G48="1",HR48&lt;&gt;""),HR48,"")</f>
        <v/>
      </c>
      <c r="HT48" s="52" t="str">
        <f>IF(AND(HR48&lt;&gt;"",$G48="1"),_xlfn.RANK.EQ(HR48,$HS$6:$HS$89),"")</f>
        <v/>
      </c>
      <c r="HU48" s="52" t="str">
        <f>IF(IF(HT48&lt;&gt;"",IF(MAX(COUNTIF($HT$6:$HT$89,$HT$6:$HT$89))&gt;1,"x",""),"")&lt;&gt;"",HT48+1,"")</f>
        <v/>
      </c>
      <c r="HV48" s="52" t="str">
        <f>IF(HT48&lt;&gt;"",IF($G48="3",IF(HR48&lt;&gt;"",IF(AND(HT48&lt;=10,HR48&gt;=$HS$92),HLOOKUP(HT48,Points_Table_Modified,IF(IW48&gt;=6,8,IW48+2),FALSE),0),""),IF(HR48&lt;&gt;"",IF(AND(HT48&lt;=10,HR48&gt;=$HS$92),HLOOKUP(HT48,Points_Table,IF(IW48&gt;=6,8,IW48+2),FALSE),0),"")),"")</f>
        <v/>
      </c>
      <c r="HW48" s="53" t="str">
        <f>IF(HU48&lt;&gt;"",AVERAGE(IF(AND($G48="3",HU48&lt;&gt;""),HLOOKUP(HU48,Points_Table_Modified,IF(IW48&gt;=6,8,IW48+2),FALSE),IF(HU48&lt;&gt;"",HLOOKUP(HU48,Points_Table,IF(IW48&gt;=6,8,IW48+2),FALSE),"")),HV48),HV48)</f>
        <v/>
      </c>
      <c r="HX48" s="51" t="str">
        <f>IF(AND($G48="2",HR48&lt;&gt;""),HR48,"")</f>
        <v/>
      </c>
      <c r="HY48" s="52" t="str">
        <f>IF(AND(HR48&lt;&gt;"",$G48="2"),_xlfn.RANK.EQ(HR48,$HX$6:$HX$89),"")</f>
        <v/>
      </c>
      <c r="HZ48" s="52" t="str">
        <f>IF(IF(HY48&lt;&gt;"",IF(MAX(COUNTIF($HY$6:$HY$89,$HY$6:$HY$89))&gt;1,"x",""),"")&lt;&gt;"",HY48+1,"")</f>
        <v/>
      </c>
      <c r="IA48" s="54" t="str">
        <f>IF(HY48&lt;&gt;"",IF($G48="3",IF(HR48&lt;&gt;"",IF(AND(HY48&lt;=10,HR48&gt;=$HX$92),HLOOKUP(HY48,Points_Table_Modified,IF(IW48&gt;=6,8,IW48+2),FALSE),0),""),IF(HR48&lt;&gt;"",IF(AND(HY48&lt;=10,HR48&gt;=$HX$92),HLOOKUP(HY48,Points_Table,IF(IW48&gt;=6,8,IW48+2),FALSE),0),"")),"")</f>
        <v/>
      </c>
      <c r="IB48" s="53" t="str">
        <f>IF(HZ48&lt;&gt;"",AVERAGE(IF(AND($G48="3",HZ48&lt;&gt;""),HLOOKUP(HZ48,Points_Table_Modified,IF(IW48&gt;=6,8,IW48+2),FALSE),IF(HZ48&lt;&gt;"",HLOOKUP(HZ48,Points_Table,IF(IW48&gt;=6,8,IW48+2),FALSE),"")),IA48),IA48)</f>
        <v/>
      </c>
      <c r="IC48" s="51" t="str">
        <f>IF(AND($G48="3",HR48&lt;&gt;""),HR48,"")</f>
        <v/>
      </c>
      <c r="ID48" s="52" t="str">
        <f>IF(AND(HR48&lt;&gt;"",$G48="3"),_xlfn.RANK.EQ(HR48,$IC$6:$IC$89),"")</f>
        <v/>
      </c>
      <c r="IE48" s="52" t="str">
        <f>IF(IF(ID48&lt;&gt;"",IF(MAX(COUNTIF($ID$6:$ID$89,$ID$6:$ID$89))&gt;1,"x",""),"")&lt;&gt;"",ID48+1,"")</f>
        <v/>
      </c>
      <c r="IF48" s="52" t="str">
        <f>IF(ID48&lt;&gt;"",IF($G48="3",IF(HR48&lt;&gt;"",IF(AND(ID48&lt;=20,HR48&gt;=$IC$92),HLOOKUP(ID48,Points_Table_Modified,IF(IW48&gt;=6,8,IW48+2),FALSE),0),""),IF(HR48&lt;&gt;"",IF(AND(ID48&lt;=10,HR48&gt;=$IC$92),HLOOKUP(ID48,Points_Table,IF(IW48&gt;=6,8,IW48+2),FALSE),0),"")),"")</f>
        <v/>
      </c>
      <c r="IG48" s="53" t="str">
        <f>IF(IE48&lt;&gt;"",AVERAGE(IF(AND($G48="3",IE48&lt;&gt;""),HLOOKUP(IE48,Points_Table_Modified,IF(IW48&gt;=6,8,IW48+2),FALSE),IF(IE48&lt;&gt;"",HLOOKUP(IE48,Points_Table,IF(IW48&gt;=6,8,IW48+2),FALSE),"")),IF48),IF48)</f>
        <v/>
      </c>
      <c r="IH48" s="51" t="str">
        <f>IF(AND($G48="4",HR48&lt;&gt;""),HR48,"")</f>
        <v/>
      </c>
      <c r="II48" s="52" t="str">
        <f>IF(AND(HR48&lt;&gt;"",G48="4"),_xlfn.RANK.EQ(HR48,$IH$6:$IH$89),"")</f>
        <v/>
      </c>
      <c r="IJ48" s="52" t="str">
        <f>IF(IF(II48&lt;&gt;"",IF(MAX(COUNTIF($II$6:$II$89,$II$6:$II$89))&gt;1,"x",""),"")&lt;&gt;"",II48+1,"")</f>
        <v/>
      </c>
      <c r="IK48" s="52" t="str">
        <f>IF(II48&lt;&gt;"",IF($G48="3",IF(HR48&lt;&gt;"",IF(AND(II48&lt;=10,HR48&gt;=$IH$92),HLOOKUP(II48,Points_Table_Modified,IF(IW48&gt;=6,8,IW48+2),FALSE),0),""),IF(HR48&lt;&gt;"",IF(AND(II48&lt;=10,HR48&gt;=$IH$92),HLOOKUP(II48,Points_Table,IF(IW48&gt;=6,8,IW48+2),FALSE),0),"")),"")</f>
        <v/>
      </c>
      <c r="IL48" s="53" t="str">
        <f>IF(IJ48&lt;&gt;"",AVERAGE(IF(AND($G48="3",IJ48&lt;&gt;""),HLOOKUP(IJ48,Points_Table_Modified,IF(IW48&gt;=6,8,IW48+2),FALSE),IF(IJ48&lt;&gt;"",HLOOKUP(IJ48,Points_Table,IF(IW48&gt;=6,8,IW48+2),FALSE),"")),IK48),IK48)</f>
        <v/>
      </c>
      <c r="IM48" s="51" t="str">
        <f>IF(AND($G48="5",HR48&lt;&gt;""),HR48,"")</f>
        <v/>
      </c>
      <c r="IN48" s="52" t="str">
        <f>IF(AND(HR48&lt;&gt;"",$G48="5"),_xlfn.RANK.EQ(HR48,$IM$6:$IM$89),"")</f>
        <v/>
      </c>
      <c r="IO48" s="52" t="str">
        <f>IF(IF(IN48&lt;&gt;"",IF(MAX(COUNTIF($IN$6:$IN$89,$IN$6:$IN$89))&gt;1,"x",""),"")&lt;&gt;"",IN48+1,"")</f>
        <v/>
      </c>
      <c r="IP48" s="52" t="str">
        <f>IF(IN48&lt;&gt;"",IF($G48="3",IF(HR48&lt;&gt;"",IF(AND(IN48&lt;=10,HR48&gt;=$IM$92),HLOOKUP(IN48,Points_Table_Modified,IF(IW48&gt;=6,8,IW48+2),FALSE),0),""),IF(HR48&lt;&gt;"",IF(AND(IN48&lt;=10,HR48&gt;=$IM$92),HLOOKUP(IN48,Points_Table,IF(IW48&gt;=6,8,IW48+2),FALSE),0),"")),"")</f>
        <v/>
      </c>
      <c r="IQ48" s="53" t="str">
        <f>IF(IO48&lt;&gt;"",AVERAGE(IF(AND($G48="3",IO48&lt;&gt;""),HLOOKUP(IO48,Points_Table_Modified,IF(IW48&gt;=6,8,IW48+2),FALSE),IF(IO48&lt;&gt;"",HLOOKUP(IO48,Points_Table,IF(IW48&gt;=6,8,IW48+2),FALSE),"")),IP48),IP48)</f>
        <v/>
      </c>
      <c r="IR48" s="51" t="str">
        <f>IF(AND($G48="6",HR48&lt;&gt;""),HR48,"")</f>
        <v/>
      </c>
      <c r="IS48" s="52" t="str">
        <f>IF(AND(HR48&lt;&gt;"",$G48="6"),_xlfn.RANK.EQ(HR48,$IR$6:$IR$89),"")</f>
        <v/>
      </c>
      <c r="IT48" s="52" t="str">
        <f>IF(IF(IS48&lt;&gt;"",IF(MAX(COUNTIF($IS$6:$IS$89,$IS$6:$IS$89))&gt;1,"x",""),"")&lt;&gt;"",IS48+1,"")</f>
        <v/>
      </c>
      <c r="IU48" s="52" t="str">
        <f>IF(IS48&lt;&gt;"",IF($G48="3",IF(HR48&lt;&gt;"",IF(AND(IS48&lt;=10,HR48&gt;=$IR$92),HLOOKUP(IS48,Points_Table_Modified,IF(IW48&gt;=6,8,IW48+2),FALSE),0),""),IF(HR48&lt;&gt;"",IF(AND(IS48&lt;=10,HR48&gt;=$IR$92),HLOOKUP(IS48,Points_Table,IF(IW48&gt;=6,8,IW48+2),FALSE),0),"")),"")</f>
        <v/>
      </c>
      <c r="IV48" s="53" t="str">
        <f>IF(IT48&lt;&gt;"",AVERAGE(IF(AND($G48="3",IT48&lt;&gt;""),HLOOKUP(IT48,Points_Table_Modified,IF(IW48&gt;=6,8,IW48+2),FALSE),IF(IT48&lt;&gt;"",HLOOKUP(IT48,Points_Table,IF(IW48&gt;=6,8,IW48+2),FALSE),"")),IU48),IU48)</f>
        <v/>
      </c>
      <c r="IW48" s="57">
        <f>VLOOKUP($G48,Entries_D_Event,10,FALSE)</f>
        <v>0</v>
      </c>
      <c r="IX48" s="52" t="str">
        <f>CONCATENATE(IS48,IN48,II48,ID48,HY48,HT48)</f>
        <v/>
      </c>
      <c r="IY48" s="118" t="str">
        <f>IF(IX48&lt;&gt;"",IF(AND($G48="3",HR48&lt;&gt;""),10,IF(HR48&lt;&gt;"",5,"")),"")</f>
        <v/>
      </c>
      <c r="IZ48" s="118">
        <f>_xlfn.NUMBERVALUE(IF(IX48&lt;&gt;"",CONCATENATE(IV48,IQ48,IL48,IG48,IB48,HW48),""))</f>
        <v>0</v>
      </c>
      <c r="JA48" s="56">
        <f>IFERROR(IY48+IZ48,0)</f>
        <v>0</v>
      </c>
      <c r="JB48" s="90"/>
      <c r="JC48" s="52" t="str">
        <f>IF(AND($G48="1",JB48&lt;&gt;""),JB48,"")</f>
        <v/>
      </c>
      <c r="JD48" s="52" t="str">
        <f>IF(AND(JB48&lt;&gt;"",$G48="1"),_xlfn.RANK.EQ(JB48,$JC$6:$JC$89),"")</f>
        <v/>
      </c>
      <c r="JE48" s="52" t="str">
        <f>IF(IF(JD48&lt;&gt;"",IF(MAX(COUNTIF($JD$6:$JD$89,$JD$6:$JD$89))&gt;1,"x",""),"")&lt;&gt;"",JD48+1,"")</f>
        <v/>
      </c>
      <c r="JF48" s="52" t="str">
        <f>IF(JD48&lt;&gt;"",IF($G48="3",IF(JB48&lt;&gt;"",IF(AND(JD48&lt;=10,JB48&gt;=$JC$92),HLOOKUP(JD48,Points_Table_Modified,IF(KG48&gt;=6,8,KG48+2),FALSE),0),""),IF(JB48&lt;&gt;"",IF(AND(JD48&lt;=10,JB48&gt;=$JC$92),HLOOKUP(JD48,Points_Table,IF(KG48&gt;=6,8,KG48+2),FALSE),0),"")),"")</f>
        <v/>
      </c>
      <c r="JG48" s="53" t="str">
        <f>IF(JE48&lt;&gt;"",AVERAGE(IF(AND($G48="3",JE48&lt;&gt;""),HLOOKUP(JE48,Points_Table_Modified,IF(KG48&gt;=6,8,KG48+2),FALSE),IF(JE48&lt;&gt;"",HLOOKUP(JE48,Points_Table,IF(KG48&gt;=6,8,KG48+2),FALSE),"")),JF48),JF48)</f>
        <v/>
      </c>
      <c r="JH48" s="51" t="str">
        <f>IF(AND($G48="2",JB48&lt;&gt;""),JB48,"")</f>
        <v/>
      </c>
      <c r="JI48" s="52" t="str">
        <f>IF(AND(JB48&lt;&gt;"",$G48="2"),_xlfn.RANK.EQ(JB48,$JH$6:$JH$89),"")</f>
        <v/>
      </c>
      <c r="JJ48" s="52" t="str">
        <f>IF(IF(JI48&lt;&gt;"",IF(MAX(COUNTIF($JI$6:$JI$89,$JI$6:$JI$89))&gt;1,"x",""),"")&lt;&gt;"",JI48+1,"")</f>
        <v/>
      </c>
      <c r="JK48" s="54" t="str">
        <f>IF(JI48&lt;&gt;"",IF($G48="3",IF(JB48&lt;&gt;"",IF(AND(JI48&lt;=10,JB48&gt;=$JH$92),HLOOKUP(JI48,Points_Table_Modified,IF(KG48&gt;=6,8,KG48+2),FALSE),0),""),IF(JB48&lt;&gt;"",IF(AND(JI48&lt;=10,JB48&gt;=$JH$92),HLOOKUP(JI48,Points_Table,IF(KG48&gt;=6,8,KG48+2),FALSE),0),"")),"")</f>
        <v/>
      </c>
      <c r="JL48" s="53" t="str">
        <f>IF(JJ48&lt;&gt;"",AVERAGE(IF(AND($G48="3",JJ48&lt;&gt;""),HLOOKUP(JJ48,Points_Table_Modified,IF(KG48&gt;=6,8,KG48+2),FALSE),IF(JJ48&lt;&gt;"",HLOOKUP(JJ48,Points_Table,IF(KG48&gt;=6,8,KG48+2),FALSE),"")),JK48),JK48)</f>
        <v/>
      </c>
      <c r="JM48" s="51" t="str">
        <f>IF(AND($G48="3",JB48&lt;&gt;""),JB48,"")</f>
        <v/>
      </c>
      <c r="JN48" s="52" t="str">
        <f>IF(AND(JB48&lt;&gt;"",$G48="3"),_xlfn.RANK.EQ(JB48,$JM$6:$JM$89),"")</f>
        <v/>
      </c>
      <c r="JO48" s="52" t="str">
        <f>IF(IF(JN48&lt;&gt;"",IF(MAX(COUNTIF($JN$6:$JN$89,$JN$6:$JN$89))&gt;1,"x",""),"")&lt;&gt;"",JN48+1,"")</f>
        <v/>
      </c>
      <c r="JP48" s="52" t="str">
        <f>IF(JN48&lt;&gt;"",IF($G48="3",IF(JB48&lt;&gt;"",IF(AND(JN48&lt;=20,JB48&gt;=$JM$92),HLOOKUP(JN48,Points_Table_Modified,IF(KG48&gt;=6,8,KG48+2),FALSE),0),""),IF(JB48&lt;&gt;"",IF(AND(JN48&lt;=10,JB48&gt;=$JM$92),HLOOKUP(JN48,Points_Table,IF(KG48&gt;=6,8,KG48+2),FALSE),0),"")),"")</f>
        <v/>
      </c>
      <c r="JQ48" s="53" t="str">
        <f>IF(JO48&lt;&gt;"",AVERAGE(IF(AND($G48="3",JO48&lt;&gt;""),HLOOKUP(JO48,Points_Table_Modified,IF(KG48&gt;=6,8,KG48+2),FALSE),IF(JO48&lt;&gt;"",HLOOKUP(JO48,Points_Table,IF(KG48&gt;=6,8,KG48+2),FALSE),"")),JP48),JP48)</f>
        <v/>
      </c>
      <c r="JR48" s="51" t="str">
        <f>IF(AND($G48="4",JB48&lt;&gt;""),JB48,"")</f>
        <v/>
      </c>
      <c r="JS48" s="52" t="str">
        <f>IF(AND(JB48&lt;&gt;"",G48="4"),_xlfn.RANK.EQ(JB48,$JR$6:$JR$89),"")</f>
        <v/>
      </c>
      <c r="JT48" s="52" t="str">
        <f>IF(IF(JS48&lt;&gt;"",IF(MAX(COUNTIF($JS$6:$JS$89,$JS$6:$JS$89))&gt;1,"x",""),"")&lt;&gt;"",JS48+1,"")</f>
        <v/>
      </c>
      <c r="JU48" s="52" t="str">
        <f>IF(JS48&lt;&gt;"",IF($G48="3",IF(JB48&lt;&gt;"",IF(AND(JS48&lt;=10,JB48&gt;=$JR$92),HLOOKUP(JS48,Points_Table_Modified,IF(KG48&gt;=6,8,KG48+2),FALSE),0),""),IF(JB48&lt;&gt;"",IF(AND(JS48&lt;=10,JB48&gt;=$JR$92),HLOOKUP(JS48,Points_Table,IF(KG48&gt;=6,8,KG48+2),FALSE),0),"")),"")</f>
        <v/>
      </c>
      <c r="JV48" s="53" t="str">
        <f>IF(JT48&lt;&gt;"",AVERAGE(IF(AND($G48="3",JT48&lt;&gt;""),HLOOKUP(JT48,Points_Table_Modified,IF(KG48&gt;=6,8,KG48+2),FALSE),IF(JT48&lt;&gt;"",HLOOKUP(JT48,Points_Table,IF(KG48&gt;=6,8,KG48+2),FALSE),"")),JU48),JU48)</f>
        <v/>
      </c>
      <c r="JW48" s="51" t="str">
        <f>IF(AND($G48="5",JB48&lt;&gt;""),JB48,"")</f>
        <v/>
      </c>
      <c r="JX48" s="52" t="str">
        <f>IF(AND(JB48&lt;&gt;"",$G48="5"),_xlfn.RANK.EQ(JB48,$JW$6:$JW$89),"")</f>
        <v/>
      </c>
      <c r="JY48" s="52" t="str">
        <f>IF(IF(JX48&lt;&gt;"",IF(MAX(COUNTIF($JX$6:$JX$89,$JX$6:$JX$89))&gt;1,"x",""),"")&lt;&gt;"",JX48+1,"")</f>
        <v/>
      </c>
      <c r="JZ48" s="52" t="str">
        <f>IF(JX48&lt;&gt;"",IF($G48="3",IF(JB48&lt;&gt;"",IF(AND(JX48&lt;=10,JB48&gt;=$JW$92),HLOOKUP(JX48,Points_Table_Modified,IF(KG48&gt;=6,8,KG48+2),FALSE),0),""),IF(JB48&lt;&gt;"",IF(AND(JX48&lt;=10,JB48&gt;=$JW$92),HLOOKUP(JX48,Points_Table,IF(KG48&gt;=6,8,KG48+2),FALSE),0),"")),"")</f>
        <v/>
      </c>
      <c r="KA48" s="53" t="str">
        <f>IF(JY48&lt;&gt;"",AVERAGE(IF(AND($G48="3",JY48&lt;&gt;""),HLOOKUP(JY48,Points_Table_Modified,IF(KG48&gt;=6,8,KG48+2),FALSE),IF(JY48&lt;&gt;"",HLOOKUP(JY48,Points_Table,IF(KG48&gt;=6,8,KG48+2),FALSE),"")),JZ48),JZ48)</f>
        <v/>
      </c>
      <c r="KB48" s="51" t="str">
        <f>IF(AND($G48="6",JB48&lt;&gt;""),JB48,"")</f>
        <v/>
      </c>
      <c r="KC48" s="52" t="str">
        <f>IF(AND(JB48&lt;&gt;"",$G48="6"),_xlfn.RANK.EQ(JB48,$KB$6:$KB$89),"")</f>
        <v/>
      </c>
      <c r="KD48" s="52" t="str">
        <f>IF(IF(KC48&lt;&gt;"",IF(MAX(COUNTIF($KC$6:$KC$89,$KC$6:$KC$89))&gt;1,"x",""),"")&lt;&gt;"",KC48+1,"")</f>
        <v/>
      </c>
      <c r="KE48" s="52" t="str">
        <f>IF(KC48&lt;&gt;"",IF($G48="3",IF(JB48&lt;&gt;"",IF(AND(KC48&lt;=10,JB48&gt;=$KB$92),HLOOKUP(KC48,Points_Table_Modified,IF(KG48&gt;=6,8,KG48+2),FALSE),0),""),IF(JB48&lt;&gt;"",IF(AND(KC48&lt;=10,JB48&gt;=$KB$92),HLOOKUP(KC48,Points_Table,IF(KG48&gt;=6,8,KG48+2),FALSE),0),"")),"")</f>
        <v/>
      </c>
      <c r="KF48" s="53" t="str">
        <f>IF(KD48&lt;&gt;"",AVERAGE(IF(AND($G48="3",KD48&lt;&gt;""),HLOOKUP(KD48,Points_Table_Modified,IF(KG48&gt;=6,8,KG48+2),FALSE),IF(KD48&lt;&gt;"",HLOOKUP(KD48,Points_Table,IF(KG48&gt;=6,8,KG48+2),FALSE),"")),KE48),KE48)</f>
        <v/>
      </c>
      <c r="KG48" s="57">
        <f>VLOOKUP($G48,Entries_D_Event,11,FALSE)</f>
        <v>0</v>
      </c>
      <c r="KH48" s="52" t="str">
        <f>CONCATENATE(KC48,JX48,JS48,JN48,JI48,JD48)</f>
        <v/>
      </c>
      <c r="KI48" s="118" t="str">
        <f>IF(KH48&lt;&gt;"",IF(AND($G48="3",JB48&lt;&gt;""),10,IF(JB48&lt;&gt;"",5,"")),"")</f>
        <v/>
      </c>
      <c r="KJ48" s="118">
        <f>_xlfn.NUMBERVALUE(IF(KH48&lt;&gt;"",CONCATENATE(KF48,KA48,JV48,JQ48,JL48,JG48),""))</f>
        <v>0</v>
      </c>
      <c r="KK48" s="56">
        <f>IFERROR(KI48+KJ48,0)</f>
        <v>0</v>
      </c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</row>
    <row r="49" spans="1:358" s="1" customFormat="1" x14ac:dyDescent="0.25">
      <c r="A49" s="35"/>
      <c r="B49" s="45">
        <v>44</v>
      </c>
      <c r="C49" s="46" t="s">
        <v>193</v>
      </c>
      <c r="D49" s="47" t="s">
        <v>194</v>
      </c>
      <c r="E49" s="50"/>
      <c r="F49" s="109">
        <v>940</v>
      </c>
      <c r="G49" s="49" t="s">
        <v>59</v>
      </c>
      <c r="H49" s="50" t="str">
        <f>VLOOKUP($G49,Class_Description,2)</f>
        <v>Open Class</v>
      </c>
      <c r="I49" s="187">
        <f>AS49+CC49+DM49+EW49+GG49+HQ49+JA49+KK49</f>
        <v>17</v>
      </c>
      <c r="J49" s="116"/>
      <c r="K49" s="102" t="str">
        <f>IF(AND(J49&lt;&gt;"",$G49="1"),J49,"")</f>
        <v/>
      </c>
      <c r="L49" s="103" t="str">
        <f>IF(AND(J49&lt;&gt;"",$G49="1"),_xlfn.RANK.EQ(J49,$K$6:$K$89),"")</f>
        <v/>
      </c>
      <c r="M49" s="103" t="str">
        <f>IF(G49="6",IF(IF(L49&lt;&gt;"",IF(MAX(COUNTIF($L$6:$L$89,$L$6:$L$89))&gt;1,"x",""),"")&lt;&gt;"",L49+1,""),IF(K49=0,"",IF(IF(L49&lt;&gt;"",IF(MAX(COUNTIF($L$6:$L$89,$L$6:$L$89))&gt;1,"x",""),"")&lt;&gt;"",L49+1,"")))</f>
        <v/>
      </c>
      <c r="N49" s="103" t="str">
        <f>IF(L49&lt;&gt;"",IF($G49="3",IF(AND(L49&lt;=20,J49&gt;=$K$92),HLOOKUP(L49,Points_Table_Modified,IF(AO49&gt;=6,8,AO49+2),FALSE),0),IF(AND(L49&lt;=10,J49&gt;=$K$92),HLOOKUP(L49,Points_Table,IF(AO49&gt;=6,8,AO49+2),FALSE),0)),"")</f>
        <v/>
      </c>
      <c r="O49" s="103" t="str">
        <f>IF(M49&lt;&gt;"",AVERAGE(IF(AND($G49="3",M49&lt;&gt;""),HLOOKUP(M49,Points_Table_Modified,IF(AO49&gt;=6,8,AO49+2),FALSE),IF(M49&lt;&gt;"",HLOOKUP(M49,Points_Table,IF(AO49&gt;=6,8,AO49+2),FALSE),"")),N49),N49)</f>
        <v/>
      </c>
      <c r="P49" s="102" t="str">
        <f>IF(AND(J49&lt;&gt;"",$G49="2"),J49,"")</f>
        <v/>
      </c>
      <c r="Q49" s="103" t="str">
        <f>IF(AND(J49&lt;&gt;"",$G49="2"),_xlfn.RANK.EQ(J49,$P$6:$P$89),"")</f>
        <v/>
      </c>
      <c r="R49" s="103" t="str">
        <f>IF(G49="6",IF(IF(Q49&lt;&gt;"",IF(MAX(COUNTIF($Q$6:$Q$89,$Q$6:$Q$89))&gt;1,"x",""),"")&lt;&gt;"",Q49+1,""),IF(P49=0,"",IF(IF(Q49&lt;&gt;"",IF(MAX(COUNTIF($Q$6:$Q$89,$Q$6:$Q$89))&gt;1,"x",""),"")&lt;&gt;"",Q49+1,"")))</f>
        <v/>
      </c>
      <c r="S49" s="103" t="str">
        <f>IF(Q49&lt;&gt;"",IF($G49="3",IF(J49&lt;&gt;"",IF(AND(Q49&lt;=10,J49&gt;=$P$92),HLOOKUP(Q49,Points_Table_Modified,IF(AO49&gt;=6,8,AO49+2),FALSE),0),""),IF(J49&lt;&gt;"",IF(AND(Q49&lt;=10,J49&gt;=$P$92),HLOOKUP(Q49,Points_Table,IF(AO49&gt;=6,8,AO49+2),FALSE),0),"")),"")</f>
        <v/>
      </c>
      <c r="T49" s="103" t="str">
        <f>IF(R49&lt;&gt;"",AVERAGE(IF(AND($G49="3",R49&lt;&gt;""),HLOOKUP(R49,Points_Table_Modified,IF(AO49&gt;=6,8,AO49+2),FALSE),IF(R49&lt;&gt;"",HLOOKUP(R49,Points_Table,IF(AO49&gt;=6,8,AO49+2),FALSE),"")),S49),S49)</f>
        <v/>
      </c>
      <c r="U49" s="102" t="str">
        <f>IF(AND(J49&lt;&gt;"",$G49="3"),J49,"")</f>
        <v/>
      </c>
      <c r="V49" s="103" t="str">
        <f>IF(AND(J49&lt;&gt;"",$G49="3"),_xlfn.RANK.EQ(J49,$U$6:$U$89),"")</f>
        <v/>
      </c>
      <c r="W49" s="103" t="str">
        <f>IF(G49="6",IF(IF(V49&lt;&gt;"",IF(MAX(COUNTIF($V$6:$V$89,$V$6:$V$89))&gt;1,"x",""),"")&lt;&gt;"",V49+1,""),IF(U49=0,"",IF(IF(V49&lt;&gt;"",IF(MAX(COUNTIF($V$6:$V$89,$V$6:$V$89))&gt;1,"x",""),"")&lt;&gt;"",V49+1,"")))</f>
        <v/>
      </c>
      <c r="X49" s="103" t="str">
        <f>IF(V49&lt;&gt;"",IF($G49="3",IF(J49&lt;&gt;"",IF(AND(V49&lt;=20,J49&gt;=$U$92),HLOOKUP(V49,Points_Table_Modified,IF(AO49&gt;=6,8,AO49+2),FALSE),0),""),IF(J49&lt;&gt;"",IF(AND(V49&lt;=10,$J49&gt;=$U$92),HLOOKUP(V49,Points_Table,IF(AO49&gt;=6,8,AO49+2),FALSE),0),"")),"")</f>
        <v/>
      </c>
      <c r="Y49" s="103" t="str">
        <f>IF(W49&lt;&gt;"",AVERAGE(IF(AND($G49="3",W49&lt;&gt;""),HLOOKUP(W49,Points_Table_Modified,IF(AO49&gt;=6,8,AO49+2),FALSE),IF(W49&lt;&gt;"",HLOOKUP(W49,Points_Table,IF(AO49&gt;=6,8,AO49+2),FALSE),"")),X49),X49)</f>
        <v/>
      </c>
      <c r="Z49" s="102" t="str">
        <f>IF(AND(J49&lt;&gt;"",$G49="4"),J49,"")</f>
        <v/>
      </c>
      <c r="AA49" s="103" t="str">
        <f>IF(AND($J49&lt;&gt;"",G49="4"),_xlfn.RANK.EQ(J49,$Z$6:$Z$89),"")</f>
        <v/>
      </c>
      <c r="AB49" s="103" t="str">
        <f>IF($G49="6",IF(IF(AA49&lt;&gt;"",IF(MAX(COUNTIF($AA$6:$AA$89,$AA$6:$AA$89))&gt;1,"x",""),"")&lt;&gt;"",AA49+1,""),IF(Z49=0,"",IF(IF(AA49&lt;&gt;"",IF(MAX(COUNTIF($AA$6:$AA$89,$AA$6:$AA$89))&gt;1,"x",""),"")&lt;&gt;"",AA49+1,"")))</f>
        <v/>
      </c>
      <c r="AC49" s="103" t="str">
        <f>IF(AA49&lt;&gt;"",IF($G49="3",IF(J49&lt;&gt;"",IF(AND(AA49&lt;=10,J49&gt;=$Z$92),HLOOKUP(AA49,Points_Table_Modified,IF(AO49&gt;=6,8,AO49+2),FALSE),0),""),IF(J49&lt;&gt;"",IF(AND(AA49&lt;=10,J49&gt;=$Z$92),HLOOKUP(AA49,Points_Table,IF(AO49&gt;=6,8,AO49+2),FALSE),0),"")),"")</f>
        <v/>
      </c>
      <c r="AD49" s="103" t="str">
        <f>IF(AB49&lt;&gt;"",AVERAGE(IF(AND($G49="3",AB49&lt;&gt;""),HLOOKUP(AB49,Points_Table_Modified,IF(AO49&gt;=6,8,AO49+2),FALSE),IF(AB49&lt;&gt;"",HLOOKUP(AB49,Points_Table,IF(AO49&gt;=6,8,AO49+2),FALSE),"")),AC49),AC49)</f>
        <v/>
      </c>
      <c r="AE49" s="102" t="str">
        <f>IF(AND(J49&lt;&gt;"",$G49="5"),J49,"")</f>
        <v/>
      </c>
      <c r="AF49" s="103" t="str">
        <f>IF(AND(J49&lt;&gt;"",$G49="5"),_xlfn.RANK.EQ(J49,$AE$6:$AE$89),"")</f>
        <v/>
      </c>
      <c r="AG49" s="103" t="str">
        <f>IF($G49="6",IF(IF(AF49&lt;&gt;"",IF(MAX(COUNTIF($AF$6:$AF$89,$AF$6:$AF$89))&gt;1,"x",""),"")&lt;&gt;"",AF49+1,""),IF(AE49=0,"",IF(IF(AF49&lt;&gt;"",IF(MAX(COUNTIF($AF$6:$AF$89,$AF$6:$AF$89))&gt;1,"x",""),"")&lt;&gt;"",AF49+1,"")))</f>
        <v/>
      </c>
      <c r="AH49" s="103" t="str">
        <f>IF(AF49&lt;&gt;"",IF($G49="3",IF(J49&lt;&gt;"",IF(AND(AF49&lt;=10,J49&gt;=$AE$92),HLOOKUP(AF49,Points_Table_Modified,IF(AO49&gt;=6,8,AO49+2),FALSE),0),""),IF(J49&lt;&gt;"",IF(AND(AF49&lt;=10,J49&gt;=$AE$92),HLOOKUP(AF49,Points_Table,IF(AO49&gt;=6,8,AO49+2),FALSE),0),"")),"")</f>
        <v/>
      </c>
      <c r="AI49" s="103" t="str">
        <f>IF(AG49&lt;&gt;"",AVERAGE(IF(AND($G49="3",AG49&lt;&gt;""),HLOOKUP(AG49,Points_Table_Modified,IF(AO49&gt;=6,8,AO49+2),FALSE),IF(AG49&lt;&gt;"",HLOOKUP(AG49,Points_Table,IF(AO49&gt;=6,8,AO49+2),FALSE),"")),AH49),AH49)</f>
        <v/>
      </c>
      <c r="AJ49" s="102" t="str">
        <f>IF(AND(J49&lt;&gt;"",$G49="6"),J49,"")</f>
        <v/>
      </c>
      <c r="AK49" s="103" t="str">
        <f>IF(AND(J49&lt;&gt;"",$G49="6"),_xlfn.RANK.EQ(J49,$AJ$6:$AJ$89),"")</f>
        <v/>
      </c>
      <c r="AL49" s="103" t="str">
        <f>IF(G49="6",IF(IF(AK49&lt;&gt;"",IF(MAX(COUNTIF($AK$6:$AK$89,$AK$6:$AK$89))&gt;1,"x",""),"")&lt;&gt;"",AK49+1,""),IF(AJ49=0,"",IF(IF(AK49&lt;&gt;"",IF(MAX(COUNTIF($AK$6:$AK$89,$AK$6:$AK$89))&gt;1,"x",""),"")&lt;&gt;"",AK49+1,"")))</f>
        <v/>
      </c>
      <c r="AM49" s="103" t="str">
        <f>IF(AK49&lt;&gt;"",IF($G49="3",IF(J49&lt;&gt;"",IF(AND(AK49&lt;=10,J49&gt;=$AJ$92),HLOOKUP(AK49,Points_Table_Modified,IF(AO49&gt;=6,8,AO49+2),FALSE),0),""),IF(J49&lt;&gt;"",IF(AND(AK49&lt;=10,J49&gt;=$AJ$92),HLOOKUP(AK49,Points_Table,IF(AO49&gt;=6,8,AO49+2),FALSE),0),"")),"")</f>
        <v/>
      </c>
      <c r="AN49" s="136" t="str">
        <f>IF(AL49&lt;&gt;"",AVERAGE(IF(AND($G49="3",AL49&lt;&gt;""),HLOOKUP(AL49,Points_Table_Modified,IF(AO49&gt;=6,8,AO49+2),FALSE),IF(AL49&lt;&gt;"",HLOOKUP(AL49,Points_Table,IF(AO49&gt;=6,8,AO49+2),FALSE),"")),AM49),AM49)</f>
        <v/>
      </c>
      <c r="AO49" s="55">
        <f>VLOOKUP($G49,Entries_D_Event,4,FALSE)</f>
        <v>9</v>
      </c>
      <c r="AP49" s="52" t="str">
        <f>CONCATENATE(AK49,AF49,AA49,V49,Q49,L49)</f>
        <v/>
      </c>
      <c r="AQ49" s="118" t="str">
        <f>IF(AP49&lt;&gt;"",IF(AND($G49="3",J49&lt;&gt;""),10,IF(J49&lt;&gt;"",5,"")),"")</f>
        <v/>
      </c>
      <c r="AR49" s="118">
        <f>_xlfn.NUMBERVALUE(IF(AP49&lt;&gt;"",CONCATENATE(AN49,AI49,AD49,Y49,T49,O49),""))</f>
        <v>0</v>
      </c>
      <c r="AS49" s="56">
        <f>IFERROR(AQ49+AR49,0)</f>
        <v>0</v>
      </c>
      <c r="AT49" s="90">
        <v>195</v>
      </c>
      <c r="AU49" s="54" t="str">
        <f>IF(AND(AT49&lt;&gt;"",$G49="1"),AT49,"")</f>
        <v/>
      </c>
      <c r="AV49" s="52" t="str">
        <f>IF(AND(AT49&lt;&gt;"",$G49="1"),_xlfn.RANK.EQ(AT49,$AU$6:$AU$89),"")</f>
        <v/>
      </c>
      <c r="AW49" s="52" t="str">
        <f>IF(IF(AV49&lt;&gt;"",IF(MAX(COUNTIF($AV$6:$AV$89,$AV$6:$AV$89))&gt;1,"x",""),"")&lt;&gt;"",AV49+1,"")</f>
        <v/>
      </c>
      <c r="AX49" s="52" t="str">
        <f>IF(AV49&lt;&gt;"",IF($G49="3",IF(AT49&lt;&gt;"",IF(AND(AV49&lt;=10,AT49&gt;=$AU$92),HLOOKUP(AV49,Points_Table_Modified,IF(BY49&gt;=6,8,BY49+2),FALSE),0),""),IF(AT49&lt;&gt;"",IF(AND(AV49&lt;=10,AT49&gt;=$AU$92),HLOOKUP(AV49,Points_Table,IF(BY49&gt;=6,8,BY49+2),FALSE),0),"")),"")</f>
        <v/>
      </c>
      <c r="AY49" s="53" t="str">
        <f>IF(AW49&lt;&gt;"",AVERAGE(IF(AND($G49="3",AW49&lt;&gt;""),HLOOKUP(AW49,Points_Table_Modified,IF(BY49&gt;=6,8,BY49+2),FALSE),IF(AW49&lt;&gt;"",HLOOKUP(AW49,Points_Table,IF(BY49&gt;=6,8,BY49+2),FALSE),"")),AX49),AX49)</f>
        <v/>
      </c>
      <c r="AZ49" s="51" t="str">
        <f>IF(AND($G49="2",AT49&lt;&gt;""),AT49,"")</f>
        <v/>
      </c>
      <c r="BA49" s="52" t="str">
        <f>IF(AND(AT49&lt;&gt;"",$G49="2"),_xlfn.RANK.EQ(AT49,$AZ$6:$AZ$89),"")</f>
        <v/>
      </c>
      <c r="BB49" s="52" t="str">
        <f>IF(IF(BA49&lt;&gt;"",IF(MAX(COUNTIF($BA$6:$BA$89,$BA$6:$BA$89))&gt;1,"x",""),"")&lt;&gt;"",BA49+1,"")</f>
        <v/>
      </c>
      <c r="BC49" s="54" t="str">
        <f>IF(BA49&lt;&gt;"",IF($G49="3",IF(AT49&lt;&gt;"",IF(AND(BA49&lt;=10,AT49&gt;=$AZ$92),HLOOKUP(BA49,Points_Table_Modified,IF(BY49&gt;=6,8,BY49+2),FALSE),0),""),IF(AT49&lt;&gt;"",IF(AND(BA49&lt;=10,AT49&gt;=$AZ$92),HLOOKUP(BA49,Points_Table,IF(BY49&gt;=6,8,BY49+2),FALSE),0),"")),"")</f>
        <v/>
      </c>
      <c r="BD49" s="53" t="str">
        <f>IF(BB49&lt;&gt;"",AVERAGE(IF(AND($G49="3",BB49&lt;&gt;""),HLOOKUP(BB49,Points_Table_Modified,IF(BY49&gt;=6,8,BY49+2),FALSE),IF(BB49&lt;&gt;"",HLOOKUP(BB49,Points_Table,IF(BY49&gt;=6,8,BY49+2),FALSE),"")),BC49),BC49)</f>
        <v/>
      </c>
      <c r="BE49" s="51" t="str">
        <f>IF(AND($G49="3",AT49&lt;&gt;""),AT49,"")</f>
        <v/>
      </c>
      <c r="BF49" s="52" t="str">
        <f>IF(AND(AT49&lt;&gt;"",$G49="3"),_xlfn.RANK.EQ(AT49,$BE$6:$BE$89),"")</f>
        <v/>
      </c>
      <c r="BG49" s="52" t="str">
        <f>IF(IF(BF49&lt;&gt;"",IF(MAX(COUNTIF($BF$6:$BF$89,$BF$6:$BF$89))&gt;1,"x",""),"")&lt;&gt;"",BF49+1,"")</f>
        <v/>
      </c>
      <c r="BH49" s="52" t="str">
        <f>IF(BF49&lt;&gt;"",IF($G49="3",IF(AT49&lt;&gt;"",IF(AND(BF49&lt;=20,AT49&gt;=$BE$92),HLOOKUP(BF49,Points_Table_Modified,IF(BY49&gt;=6,8,BY49+2),FALSE),0),""),IF(AT49&lt;&gt;"",IF(AND(BF49&lt;=10,AT49&gt;=$BE$92),HLOOKUP(BF49,Points_Table,IF(BY49&gt;=6,8,BY49+2),FALSE),0),"")),"")</f>
        <v/>
      </c>
      <c r="BI49" s="53" t="str">
        <f>IF(BG49&lt;&gt;"",AVERAGE(IF(AND($G49="3",BG49&lt;&gt;""),HLOOKUP(BG49,Points_Table_Modified,IF(BY49&gt;=6,8,BY49+2),FALSE),IF(BG49&lt;&gt;"",HLOOKUP(BG49,Points_Table,IF(BY49&gt;=6,8,BY49+2),FALSE),"")),BH49),BH49)</f>
        <v/>
      </c>
      <c r="BJ49" s="51" t="str">
        <f>IF(AND($G49="4",AT49&lt;&gt;""),AT49,"")</f>
        <v/>
      </c>
      <c r="BK49" s="52" t="str">
        <f>IF(AND(AT49&lt;&gt;"",G49="4"),_xlfn.RANK.EQ(AT49,$BJ$6:$BJ$89),"")</f>
        <v/>
      </c>
      <c r="BL49" s="52" t="str">
        <f>IF(IF(BK49&lt;&gt;"",IF(MAX(COUNTIF($BK$6:$BK$89,$BK$6:$BK$89))&gt;1,"x",""),"")&lt;&gt;"",BK49+1,"")</f>
        <v/>
      </c>
      <c r="BM49" s="52" t="str">
        <f>IF(BK49&lt;&gt;"",IF($G49="3",IF(AT49&lt;&gt;"",IF(AND(BK49&lt;=10,AT49&gt;=$BJ$92),HLOOKUP(BK49,Points_Table_Modified,IF(BY49&gt;=6,8,BY49+2),FALSE),0),""),IF(AT49&lt;&gt;"",IF(AND(BK49&lt;=10,AT49&gt;=$BJ$92),HLOOKUP(BK49,Points_Table,IF(BY49&gt;=6,8,BY49+2),FALSE),0),"")),"")</f>
        <v/>
      </c>
      <c r="BN49" s="53" t="str">
        <f>IF(BL49&lt;&gt;"",AVERAGE(IF(AND($G49="3",BL49&lt;&gt;""),HLOOKUP(BL49,Points_Table_Modified,IF(BY49&gt;=6,8,BY49+2),FALSE),IF(BL49&lt;&gt;"",HLOOKUP(BL49,Points_Table,IF(BY49&gt;=6,8,BY49+2),FALSE),"")),BM49),BM49)</f>
        <v/>
      </c>
      <c r="BO49" s="51" t="str">
        <f>IF(AND($G49="5",AT49&lt;&gt;""),AT49,"")</f>
        <v/>
      </c>
      <c r="BP49" s="52" t="str">
        <f>IF(AND(AT49&lt;&gt;"",$G49="5"),_xlfn.RANK.EQ(AT49,$BO$6:$BO$89),"")</f>
        <v/>
      </c>
      <c r="BQ49" s="52" t="str">
        <f>IF(IF(BP49&lt;&gt;"",IF(MAX(COUNTIF($BP$6:$BP$89,$BP$6:$BP$89))&gt;1,"x",""),"")&lt;&gt;"",BP49+1,"")</f>
        <v/>
      </c>
      <c r="BR49" s="52" t="str">
        <f>IF(BP49&lt;&gt;"",IF($G49="3",IF(AT49&lt;&gt;"",IF(AND(BP49&lt;=10,AT49&gt;=$BO$92),HLOOKUP(BP49,Points_Table_Modified,IF(BY49&gt;=6,8,BY49+2),FALSE),0),""),IF(AT49&lt;&gt;"",IF(AND(BP49&lt;=10,AT49&gt;=$BO$92),HLOOKUP(BP49,Points_Table,IF(BY49&gt;=6,8,BY49+2),FALSE),0),"")),"")</f>
        <v/>
      </c>
      <c r="BS49" s="53" t="str">
        <f>IF(BQ49&lt;&gt;"",AVERAGE(IF(AND($G49="3",BQ49&lt;&gt;""),HLOOKUP(BQ49,Points_Table_Modified,IF(BY49&gt;=6,8,BY49+2),FALSE),IF(BQ49&lt;&gt;"",HLOOKUP(BQ49,Points_Table,IF(BY49&gt;=6,8,BY49+2),FALSE),"")),BR49),BR49)</f>
        <v/>
      </c>
      <c r="BT49" s="51">
        <f>IF(AND($G49="6",AT49&lt;&gt;""),AT49,"")</f>
        <v>195</v>
      </c>
      <c r="BU49" s="52">
        <f>IF(AND(AT49&lt;&gt;"",$G49="6"),_xlfn.RANK.EQ(AT49,$BT$6:$BT$89),"")</f>
        <v>5</v>
      </c>
      <c r="BV49" s="52" t="str">
        <f>IF(IF(BU49&lt;&gt;"",IF(MAX(COUNTIF($BU$6:$BU$89,$BU$6:$BU$89))&gt;1,"x",""),"")&lt;&gt;"",BU49+1,"")</f>
        <v/>
      </c>
      <c r="BW49" s="52">
        <f>IF(BU49&lt;&gt;"",IF($G49="3",IF(AT49&lt;&gt;"",IF(AND(BU49&lt;=10,AT49&gt;=$BT$92),HLOOKUP(BU49,Points_Table_Modified,IF(BY49&gt;=6,8,BY49+2),FALSE),0),""),IF(AT49&lt;&gt;"",IF(AND(BU49&lt;=10,AT49&gt;=$BT$92),HLOOKUP(BU49,Points_Table,IF(BY49&gt;=6,8,BY49+2),FALSE),0),"")),"")</f>
        <v>12</v>
      </c>
      <c r="BX49" s="53">
        <f>IF(BV49&lt;&gt;"",AVERAGE(IF(AND($G49="3",BV49&lt;&gt;""),HLOOKUP(BV49,Points_Table_Modified,IF(BY49&gt;=6,8,BY49+2),FALSE),IF(BV49&lt;&gt;"",HLOOKUP(BV49,Points_Table,IF(BY49&gt;=6,8,BY49+2),FALSE),"")),BW49),BW49)</f>
        <v>12</v>
      </c>
      <c r="BY49" s="55">
        <f>VLOOKUP($G49,Entries_D_Event,5,FALSE)</f>
        <v>7</v>
      </c>
      <c r="BZ49" s="52" t="str">
        <f>CONCATENATE(BU49,BP49,BK49,BF49,BA49,AV49)</f>
        <v>5</v>
      </c>
      <c r="CA49" s="118">
        <f>IF(BZ49&lt;&gt;"",IF(AND($G49="3",AT49&lt;&gt;""),10,IF(AT49&lt;&gt;"",5,"")),"")</f>
        <v>5</v>
      </c>
      <c r="CB49" s="118">
        <f>_xlfn.NUMBERVALUE(IF(BZ49&lt;&gt;"",CONCATENATE(BX49,BS49,BN49,BI49,BD49,AY49),""))</f>
        <v>12</v>
      </c>
      <c r="CC49" s="56">
        <f>IFERROR(CA49+CB49,0)</f>
        <v>17</v>
      </c>
      <c r="CD49" s="90"/>
      <c r="CE49" s="54" t="str">
        <f>IF(AND($G49="1",CD49&lt;&gt;""),CD49,"")</f>
        <v/>
      </c>
      <c r="CF49" s="52" t="str">
        <f>IF(AND(CD49&lt;&gt;"",$G49="1"),_xlfn.RANK.EQ(CD49,$CE$6:$CE$89),"")</f>
        <v/>
      </c>
      <c r="CG49" s="52" t="str">
        <f>IF(IF(CF49&lt;&gt;"",IF(MAX(COUNTIF($CF$6:$CF$89,$CF$6:$CF$89))&gt;1,"x",""),"")&lt;&gt;"",CF49+1,"")</f>
        <v/>
      </c>
      <c r="CH49" s="52" t="str">
        <f>IF(CF49&lt;&gt;"",IF($G49="3",IF(CD49&lt;&gt;"",IF(AND(CF49&lt;=10,CD49&gt;=$CE$92),HLOOKUP(CF49,Points_Table_Modified,IF(DI49&gt;=6,8,DI49+2),FALSE),0),""),IF(CD49&lt;&gt;"",IF(AND(CF49&lt;=10,CD49&gt;=$CE$92),HLOOKUP(CF49,Points_Table,IF(DI49&gt;=6,8,DI49+2),FALSE),0),"")),"")</f>
        <v/>
      </c>
      <c r="CI49" s="53" t="str">
        <f>IF(CG49&lt;&gt;"",AVERAGE(IF(AND($G49="3",CG49&lt;&gt;""),HLOOKUP(CG49,Points_Table_Modified,IF(DI49&gt;=6,8,DI49+2),FALSE),IF(CG49&lt;&gt;"",HLOOKUP(CG49,Points_Table,IF(DI49&gt;=6,8,DI49+2),FALSE),"")),CH49),CH49)</f>
        <v/>
      </c>
      <c r="CJ49" s="51" t="str">
        <f>IF(AND($G49="2",CD49&lt;&gt;""),CD49,"")</f>
        <v/>
      </c>
      <c r="CK49" s="52" t="str">
        <f>IF(AND(CD49&lt;&gt;"",$G49="2"),_xlfn.RANK.EQ(CD49,$CJ$6:$CJ$89),"")</f>
        <v/>
      </c>
      <c r="CL49" s="52" t="str">
        <f>IF(IF(CK49&lt;&gt;"",IF(MAX(COUNTIF($CK$6:$CK$89,$CK$6:$CK$89))&gt;1,"x",""),"")&lt;&gt;"",CK49+1,"")</f>
        <v/>
      </c>
      <c r="CM49" s="54" t="str">
        <f>IF(CK49&lt;&gt;"",IF($G49="3",IF(CD49&lt;&gt;"",IF(AND(CK49&lt;=10,CD49&gt;=$CJ$92),HLOOKUP(CK49,Points_Table_Modified,IF(DI49&gt;=6,8,DI49+2),FALSE),0),""),IF(CD49&lt;&gt;"",IF(AND(CK49&lt;=10,CD49&gt;=$CJ$92),HLOOKUP(CK49,Points_Table,IF(DI49&gt;=6,8,DI49+2),FALSE),0),"")),"")</f>
        <v/>
      </c>
      <c r="CN49" s="53" t="str">
        <f>IF(CL49&lt;&gt;"",AVERAGE(IF(AND($G49="3",CL49&lt;&gt;""),HLOOKUP(CL49,Points_Table_Modified,IF(DI49&gt;=6,8,DI49+2),FALSE),IF(CL49&lt;&gt;"",HLOOKUP(CL49,Points_Table,IF(DI49&gt;=6,8,DI49+2),FALSE),"")),CM49),CM49)</f>
        <v/>
      </c>
      <c r="CO49" s="51" t="str">
        <f>IF(AND($G49="3",CD49&lt;&gt;""),CD49,"")</f>
        <v/>
      </c>
      <c r="CP49" s="52" t="str">
        <f>IF(AND(CD49&lt;&gt;"",$G49="3"),_xlfn.RANK.EQ(CD49,$CO$6:$CO$89),"")</f>
        <v/>
      </c>
      <c r="CQ49" s="52" t="str">
        <f>IF(IF(CP49&lt;&gt;"",IF(MAX(COUNTIF($CP49:$CP$89,$CP$6:$CP$89))&gt;1,"x",""),"")&lt;&gt;"",CP49+1,"")</f>
        <v/>
      </c>
      <c r="CR49" s="52" t="str">
        <f>IF(CP49&lt;&gt;"",IF($G49="3",IF(CD49&lt;&gt;"",IF(AND(CP49&lt;=20,CD49&gt;=$CO$92),HLOOKUP(CP49,Points_Table_Modified,IF(DI49&gt;=6,8,DI49+2),FALSE),0),""),IF(CD49&lt;&gt;"",IF(AND(CP49&lt;=10,CD49&gt;=$CO$92),HLOOKUP(CP49,Points_Table,IF(DI49&gt;=6,8,DI49+2),FALSE),0),"")),"")</f>
        <v/>
      </c>
      <c r="CS49" s="53" t="str">
        <f>IF(CQ49&lt;&gt;"",AVERAGE(IF(AND($G49="3",CQ49&lt;&gt;""),HLOOKUP(CQ49,Points_Table_Modified,IF(DI49&gt;=6,8,DI49+2),FALSE),IF(CQ49&lt;&gt;"",HLOOKUP(CQ49,Points_Table,IF(DI49&gt;=6,8,DI49+2),FALSE),"")),CR49),CR49)</f>
        <v/>
      </c>
      <c r="CT49" s="51" t="str">
        <f>IF(AND($G49="4",CD49&lt;&gt;""),CD49,"")</f>
        <v/>
      </c>
      <c r="CU49" s="52" t="str">
        <f>IF(AND(CD49&lt;&gt;"",G49="4"),_xlfn.RANK.EQ(CD49,$CT$6:$CT$89),"")</f>
        <v/>
      </c>
      <c r="CV49" s="52" t="str">
        <f>IF(IF(CU49&lt;&gt;"",IF(MAX(COUNTIF($CU$6:$CU$89,$CU$6:$CU$89))&gt;1,"x",""),"")&lt;&gt;"",CU49+1,"")</f>
        <v/>
      </c>
      <c r="CW49" s="52" t="str">
        <f>IF(CU49&lt;&gt;"",IF($G49="3",IF(CD49&lt;&gt;"",IF(AND(CU49&lt;=10,CD49&gt;=$CT$92),HLOOKUP(CU49,Points_Table_Modified,IF(DI49&gt;=6,8,DI49+2),FALSE),0),""),IF(CD49&lt;&gt;"",IF(AND(CU49&lt;=10,CD49&gt;=$CT$92),HLOOKUP(CU49,Points_Table,IF(DI49&gt;=6,8,DI49+2),FALSE),0),"")),"")</f>
        <v/>
      </c>
      <c r="CX49" s="53" t="str">
        <f>IF(CV49&lt;&gt;"",AVERAGE(IF(AND($G49="3",CV49&lt;&gt;""),HLOOKUP(CV49,Points_Table_Modified,IF(DI49&gt;=6,8,DI49+2),FALSE),IF(CV49&lt;&gt;"",HLOOKUP(CV49,Points_Table,IF(DI49&gt;=6,8,DI49+2),FALSE),"")),CW49),CW49)</f>
        <v/>
      </c>
      <c r="CY49" s="51" t="str">
        <f>IF(AND($G49="5",CD49&lt;&gt;""),CD49,"")</f>
        <v/>
      </c>
      <c r="CZ49" s="52" t="str">
        <f>IF(AND(CD49&lt;&gt;"",$G49="5"),_xlfn.RANK.EQ(CD49,$CY$6:$CY$89),"")</f>
        <v/>
      </c>
      <c r="DA49" s="52" t="str">
        <f>IF(IF(CZ49&lt;&gt;"",IF(MAX(COUNTIF($CZ$6:$CZ$89,$CZ$6:$CZ$89))&gt;1,"x",""),"")&lt;&gt;"",CZ49+1,"")</f>
        <v/>
      </c>
      <c r="DB49" s="52" t="str">
        <f>IF(CZ49&lt;&gt;"",IF($G49="3",IF(CD49&lt;&gt;"",IF(AND(CZ49&lt;=10,CD49&gt;=$CY$92),HLOOKUP(CZ49,Points_Table_Modified,IF(DI49&gt;=6,8,DI49+2),FALSE),0),""),IF(CD49&lt;&gt;"",IF(AND(CZ49&lt;=10,CD49&gt;=$CY$92),HLOOKUP(CZ49,Points_Table,IF(DI49&gt;=6,8,DI49+2),FALSE),0),"")),"")</f>
        <v/>
      </c>
      <c r="DC49" s="53" t="str">
        <f>IF(DA49&lt;&gt;"",AVERAGE(IF(AND($G49="3",DA49&lt;&gt;""),HLOOKUP(DA49,Points_Table_Modified,IF(DI49&gt;=6,8,DI49+2),FALSE),IF(DA49&lt;&gt;"",HLOOKUP(DA49,Points_Table,IF(DI49&gt;=6,8,DI49+2),FALSE),"")),DB49),DB49)</f>
        <v/>
      </c>
      <c r="DD49" s="51" t="str">
        <f>IF(AND($G49="6",CD49&lt;&gt;""),CD49,"")</f>
        <v/>
      </c>
      <c r="DE49" s="52" t="str">
        <f>IF(AND(CD49&lt;&gt;"",$G49="6"),_xlfn.RANK.EQ(CD49,$DD$6:$DD$89),"")</f>
        <v/>
      </c>
      <c r="DF49" s="52" t="str">
        <f>IF(IF(DE49&lt;&gt;"",IF(MAX(COUNTIF($DE$6:$DE$89,$DE$6:$DE$89))&gt;1,"x",""),"")&lt;&gt;"",DE49+1,"")</f>
        <v/>
      </c>
      <c r="DG49" s="52" t="str">
        <f>IF(DE49&lt;&gt;"",IF($G49="3",IF(CD49&lt;&gt;"",IF(AND(DE49&lt;=10,CD49&gt;=$DD$92),HLOOKUP(DE49,Points_Table_Modified,IF(DI49&gt;=6,8,DI49+2),FALSE),0),""),IF(CD49&lt;&gt;"",IF(AND(DE49&lt;=10,CD49&gt;=$DD$92),HLOOKUP(DE49,Points_Table,IF(DI49&gt;=6,8,DI49+2),FALSE),0),"")),"")</f>
        <v/>
      </c>
      <c r="DH49" s="53" t="str">
        <f>IF(DF49&lt;&gt;"",AVERAGE(IF(AND($G49="3",DF49&lt;&gt;""),HLOOKUP(DF49,Points_Table_Modified,IF(DI49&gt;=6,8,DI49+2),FALSE),IF(DF49&lt;&gt;"",HLOOKUP(DF49,Points_Table,IF(DI49&gt;=6,8,DI49+2),FALSE),"")),DG49),DG49)</f>
        <v/>
      </c>
      <c r="DI49" s="55">
        <f>VLOOKUP($G49,Entries_D_Event,6,FALSE)</f>
        <v>10</v>
      </c>
      <c r="DJ49" s="52" t="str">
        <f>CONCATENATE(DE49,CZ49,CU49,CP49,CK49,CF49)</f>
        <v/>
      </c>
      <c r="DK49" s="52" t="str">
        <f>IF(DJ49&lt;&gt;"",IF(AND($G49="3",CD49&lt;&gt;""),10,IF(CD49&lt;&gt;"",5,"")),"")</f>
        <v/>
      </c>
      <c r="DL49" s="156">
        <f>_xlfn.NUMBERVALUE(IF(DJ49&lt;&gt;"",CONCATENATE(DH49,DC49,CX49,CS49,CN49,CI49),""))</f>
        <v>0</v>
      </c>
      <c r="DM49" s="56">
        <f>IFERROR(DK49+DL49,0)</f>
        <v>0</v>
      </c>
      <c r="DN49" s="90"/>
      <c r="DO49" s="52" t="str">
        <f>IF(AND($G49="1",DN49&lt;&gt;""),DN49,"")</f>
        <v/>
      </c>
      <c r="DP49" s="52" t="str">
        <f>IF(AND(DN49&lt;&gt;"",$G49="1"),_xlfn.RANK.EQ(DN49,$DO$6:$DO$89),"")</f>
        <v/>
      </c>
      <c r="DQ49" s="52" t="str">
        <f>IF(IF(DP49&lt;&gt;"",IF(MAX(COUNTIF($DP$6:$DP$89,$DP$6:$DP$89))&gt;1,"x",""),"")&lt;&gt;"",DP49+1,"")</f>
        <v/>
      </c>
      <c r="DR49" s="52" t="str">
        <f>IF(DP49&lt;&gt;"",IF($G49="3",IF(DN49&lt;&gt;"",IF(AND(DP49&lt;=10,DN49&gt;=$DO$92),HLOOKUP(DP49,Points_Table_Modified,IF(ES49&gt;=6,8,ES49+2),FALSE),0),""),IF(DN49&lt;&gt;"",IF(AND(DP49&lt;=10,DN49&gt;=$DO$92),HLOOKUP(DP49,Points_Table,IF(ES49&gt;=6,8,ES49+2),FALSE),0),"")),"")</f>
        <v/>
      </c>
      <c r="DS49" s="53" t="str">
        <f>IF(DQ49&lt;&gt;"",AVERAGE(IF(AND($G49="3",DQ49&lt;&gt;""),HLOOKUP(DQ49,Points_Table_Modified,IF(ES49&gt;=6,8,ES49+2),FALSE),IF(DQ49&lt;&gt;"",HLOOKUP(DQ49,Points_Table,IF(ES49&gt;=6,8,ES49+2),FALSE),"")),DR49),DR49)</f>
        <v/>
      </c>
      <c r="DT49" s="51" t="str">
        <f>IF(AND($G49="2",DN49&lt;&gt;""),DN49,"")</f>
        <v/>
      </c>
      <c r="DU49" s="52" t="str">
        <f>IF(AND(DN49&lt;&gt;"",$G49="2"),_xlfn.RANK.EQ(DN49,$DT$6:$DT$89),"")</f>
        <v/>
      </c>
      <c r="DV49" s="52" t="str">
        <f>IF(IF(DU49&lt;&gt;"",IF(MAX(COUNTIF($DU$6:$DU$89,$DU$6:$DU$89))&gt;1,"x",""),"")&lt;&gt;"",DU49+1,"")</f>
        <v/>
      </c>
      <c r="DW49" s="54" t="str">
        <f>IF(DU49&lt;&gt;"",IF($G49="3",IF(DN49&lt;&gt;"",IF(AND(DU49&lt;=10,DN49&gt;=$DT$92),HLOOKUP(DU49,Points_Table_Modified,IF(ES49&gt;=6,8,ES49+2),FALSE),0),""),IF(DN49&lt;&gt;"",IF(AND(DU49&lt;=10,DN49&gt;=$DT$92),HLOOKUP(DU49,Points_Table,IF(ES49&gt;=6,8,ES49+2),FALSE),0),"")),"")</f>
        <v/>
      </c>
      <c r="DX49" s="53" t="str">
        <f>IF(DV49&lt;&gt;"",AVERAGE(IF(AND($G49="3",DV49&lt;&gt;""),HLOOKUP(DV49,Points_Table_Modified,IF(ES49&gt;=6,8,ES49+2),FALSE),IF(DV49&lt;&gt;"",HLOOKUP(DV49,Points_Table,IF(ES49&gt;=6,8,ES49+2),FALSE),"")),DW49),DW49)</f>
        <v/>
      </c>
      <c r="DY49" s="51" t="str">
        <f>IF(AND($G49="3",DN49&lt;&gt;""),DN49,"")</f>
        <v/>
      </c>
      <c r="DZ49" s="52" t="str">
        <f>IF(AND(DN49&lt;&gt;"",$G49="3"),_xlfn.RANK.EQ(DN49,$DY$6:$DY$89),"")</f>
        <v/>
      </c>
      <c r="EA49" s="52" t="str">
        <f>IF(IF(DZ49&lt;&gt;"",IF(MAX(COUNTIF($DZ$6:$DZ$89,$DZ$6:$DZ$89))&gt;1,"x",""),"")&lt;&gt;"",DZ49+1,"")</f>
        <v/>
      </c>
      <c r="EB49" s="52" t="str">
        <f>IF(DZ49&lt;&gt;"",IF($G49="3",IF(DN49&lt;&gt;"",IF(AND(DZ49&lt;=20,DN49&gt;=$DY$92),HLOOKUP(DZ49,Points_Table_Modified,IF(ES49&gt;=6,8,ES49+2),FALSE),0),""),IF(DN49&lt;&gt;"",IF(AND(DZ49&lt;=10,DN49&gt;=$DY$92),HLOOKUP(DZ49,Points_Table,IF(ES49&gt;=6,8,ES49+2),FALSE),0),"")),"")</f>
        <v/>
      </c>
      <c r="EC49" s="53" t="str">
        <f>IF(EA49&lt;&gt;"",AVERAGE(IF(AND($G49="3",EA49&lt;&gt;""),HLOOKUP(EA49,Points_Table_Modified,IF(ES49&gt;=6,8,ES49+2),FALSE),IF(EA49&lt;&gt;"",HLOOKUP(EA49,Points_Table,IF(ES49&gt;=6,8,ES49+2),FALSE),"")),EB49),EB49)</f>
        <v/>
      </c>
      <c r="ED49" s="51" t="str">
        <f>IF(AND($G49="4",DN49&lt;&gt;""),DN49,"")</f>
        <v/>
      </c>
      <c r="EE49" s="52" t="str">
        <f>IF(AND(DN49&lt;&gt;"",G49="4"),_xlfn.RANK.EQ(DN49,$ED$6:$ED$89),"")</f>
        <v/>
      </c>
      <c r="EF49" s="52" t="str">
        <f>IF(IF(EE49&lt;&gt;"",IF(MAX(COUNTIF($EE$6:$EE$89,$EE$6:$EE$89))&gt;1,"x",""),"")&lt;&gt;"",EE49+1,"")</f>
        <v/>
      </c>
      <c r="EG49" s="52" t="str">
        <f>IF(EE49&lt;&gt;"",IF($G49="3",IF(DN49&lt;&gt;"",IF(AND(EE49&lt;=10,DN49&gt;=$ED$92),HLOOKUP(EE49,Points_Table_Modified,IF(ES49&gt;=6,8,ES49+2),FALSE),0),""),IF(DN49&lt;&gt;"",IF(AND(EE49&lt;=10,DN49&gt;=$ED$92),HLOOKUP(EE49,Points_Table,IF(ES49&gt;=6,8,ES49+2),FALSE),0),"")),"")</f>
        <v/>
      </c>
      <c r="EH49" s="53" t="str">
        <f>IF(EF49&lt;&gt;"",AVERAGE(IF(AND($G49="3",EF49&lt;&gt;""),HLOOKUP(EF49,Points_Table_Modified,IF(ES49&gt;=6,8,ES49+2),FALSE),IF(EF49&lt;&gt;"",HLOOKUP(EF49,Points_Table,IF(ES49&gt;=6,8,ES49+2),FALSE),"")),EG49),EG49)</f>
        <v/>
      </c>
      <c r="EI49" s="51" t="str">
        <f>IF(AND($G49="5",DN49&lt;&gt;""),DN49,"")</f>
        <v/>
      </c>
      <c r="EJ49" s="52" t="str">
        <f>IF(AND(DN49&lt;&gt;"",$G49="5"),_xlfn.RANK.EQ(DN49,$EI$6:$EI$89),"")</f>
        <v/>
      </c>
      <c r="EK49" s="52" t="str">
        <f>IF(IF(EJ49&lt;&gt;"",IF(MAX(COUNTIF($EJ$6:$EJ$89,$EJ$6:$EJ$89))&gt;1,"x",""),"")&lt;&gt;"",EJ49+1,"")</f>
        <v/>
      </c>
      <c r="EL49" s="52" t="str">
        <f>IF(EJ49&lt;&gt;"",IF($G49="3",IF(DN49&lt;&gt;"",IF(AND(EJ49&lt;=10,DN49&gt;=$EI$92),HLOOKUP(EJ49,Points_Table_Modified,IF(ES49&gt;=6,8,ES49+2),FALSE),0),""),IF(DN49&lt;&gt;"",IF(AND(EJ49&lt;=10,DN49&gt;=$EI$92),HLOOKUP(EJ49,Points_Table,IF(ES49&gt;=6,8,ES49+2),FALSE),0),"")),"")</f>
        <v/>
      </c>
      <c r="EM49" s="53" t="str">
        <f>IF(EK49&lt;&gt;"",AVERAGE(IF(AND($G49="3",EK49&lt;&gt;""),HLOOKUP(EK49,Points_Table_Modified,IF(ES49&gt;=6,8,ES49+2),FALSE),IF(EK49&lt;&gt;"",HLOOKUP(EK49,Points_Table,IF(ES49&gt;=6,8,ES49+2),FALSE),"")),EL49),EL49)</f>
        <v/>
      </c>
      <c r="EN49" s="51" t="str">
        <f>IF(AND($G49="6",DN49&lt;&gt;""),DN49,"")</f>
        <v/>
      </c>
      <c r="EO49" s="52" t="str">
        <f>IF(AND(DN49&lt;&gt;"",$G49="6"),_xlfn.RANK.EQ(DN49,$EN$6:$EN$89),"")</f>
        <v/>
      </c>
      <c r="EP49" s="52" t="str">
        <f>IF(IF(EO49&lt;&gt;"",IF(MAX(COUNTIF($EO$6:$EO$89,$EO$6:$EO$89))&gt;1,"x",""),"")&lt;&gt;"",EO49+1,"")</f>
        <v/>
      </c>
      <c r="EQ49" s="52" t="str">
        <f>IF(EO49&lt;&gt;"",IF($G49="3",IF(DN49&lt;&gt;"",IF(AND(EO49&lt;=10,DN49&gt;=$EN$92),HLOOKUP(EO49,Points_Table_Modified,IF(ES49&gt;=6,8,ES49+2),FALSE),0),""),IF(DN49&lt;&gt;"",IF(AND(EO49&lt;=10,DN49&gt;=$EN$92),HLOOKUP(EO49,Points_Table,IF(ES49&gt;=6,8,ES49+2),FALSE),0),"")),"")</f>
        <v/>
      </c>
      <c r="ER49" s="53" t="str">
        <f>IF(EP49&lt;&gt;"",AVERAGE(IF(AND($G49="3",EP49&lt;&gt;""),HLOOKUP(EP49,Points_Table_Modified,IF(ES49&gt;=6,8,ES49+2),FALSE),IF(EP49&lt;&gt;"",HLOOKUP(EP49,Points_Table,IF(ES49&gt;=6,8,ES49+2),FALSE),"")),EQ49),EQ49)</f>
        <v/>
      </c>
      <c r="ES49" s="57">
        <f>VLOOKUP($G49,Entries_D_Event,7,FALSE)</f>
        <v>7</v>
      </c>
      <c r="ET49" s="52" t="str">
        <f>CONCATENATE(EO49,EJ49,EE49,DZ49,DU49,DP49)</f>
        <v/>
      </c>
      <c r="EU49" s="118" t="str">
        <f>IF(ET49&lt;&gt;"",IF(AND($G49="3",DN49&lt;&gt;""),10,IF(DN49&lt;&gt;"",5,"")),"")</f>
        <v/>
      </c>
      <c r="EV49" s="118">
        <f>_xlfn.NUMBERVALUE(IF(ET49&lt;&gt;"",CONCATENATE(ER49,EM49,EH49,EC49,DX49,DS49),""))</f>
        <v>0</v>
      </c>
      <c r="EW49" s="56">
        <f>IFERROR(EU49+EV49,0)</f>
        <v>0</v>
      </c>
      <c r="EX49" s="90"/>
      <c r="EY49" s="52" t="str">
        <f>IF(AND($G49="1",EX49&lt;&gt;""),EX49,"")</f>
        <v/>
      </c>
      <c r="EZ49" s="52" t="str">
        <f>IF(AND(EX49&lt;&gt;"",$G49="1"),_xlfn.RANK.EQ(EX49,$EY$6:$EY$89),"")</f>
        <v/>
      </c>
      <c r="FA49" s="52" t="str">
        <f>IF(IF(EZ49&lt;&gt;"",IF(MAX(COUNTIF($EZ$6:$EZ$89,$EZ$6:$EZ$89))&gt;1,"x",""),"")&lt;&gt;"",EZ49+1,"")</f>
        <v/>
      </c>
      <c r="FB49" s="52" t="str">
        <f>IF(EZ49&lt;&gt;"",IF($G49="3",IF(EX49&lt;&gt;"",IF(AND(EZ49&lt;=10,EX49&gt;=$EY$92),HLOOKUP(EZ49,Points_Table_Modified,IF(GC49&gt;=6,8,GC49+2),FALSE),0),""),IF(EX49&lt;&gt;"",IF(AND(EZ49&lt;=10,EX49&gt;=$EY$92),HLOOKUP(EZ49,Points_Table,IF(GC49&gt;=6,8,GC49+2),FALSE),0),"")),"")</f>
        <v/>
      </c>
      <c r="FC49" s="56" t="str">
        <f>IF(FB49&gt;0,IF(FA49&lt;&gt;"",AVERAGE(IF(AND($G49="3",FA49&lt;&gt;""),HLOOKUP(FA49,Points_Table_Modified,IF(GC49&gt;=6,8,GC49+2),FALSE),IF(FA49&lt;&gt;"",HLOOKUP(FA49,Points_Table,IF(GC49&gt;=6,8,GC49+2),FALSE),"")),FB49),FB49),0)</f>
        <v/>
      </c>
      <c r="FD49" s="51" t="str">
        <f>IF(AND($G49="2",EX49&lt;&gt;""),EX49,"")</f>
        <v/>
      </c>
      <c r="FE49" s="52" t="str">
        <f>IF(AND(EX49&lt;&gt;"",$G49="2"),_xlfn.RANK.EQ(EX49,$FD$6:$FD$89),"")</f>
        <v/>
      </c>
      <c r="FF49" s="52" t="str">
        <f>IF(IF(FE49&lt;&gt;"",IF(MAX(COUNTIF($FE$6:$FE$89,$FE$6:$FE$89))&gt;1,"x",""),"")&lt;&gt;"",FE49+1,"")</f>
        <v/>
      </c>
      <c r="FG49" s="54" t="str">
        <f>IF(FE49&lt;&gt;"",IF($G49="3",IF(EX49&lt;&gt;"",IF(AND(FE49&lt;=10,EX49&gt;=$FD$92),HLOOKUP(FE49,Points_Table_Modified,IF(GC49&gt;=6,8,GC49+2),FALSE),0),""),IF(EX49&lt;&gt;"",IF(AND(FE49&lt;=10,EX49&gt;=$FD$92),HLOOKUP(FE49,Points_Table,IF(GC49&gt;=6,8,GC49+2),FALSE),0),"")),"")</f>
        <v/>
      </c>
      <c r="FH49" s="56" t="str">
        <f>IF(FG49&gt;0,IF(FF49&lt;&gt;"",AVERAGE(IF(AND($G49="3",FF49&lt;&gt;""),HLOOKUP(FF49,Points_Table_Modified,IF(GC49&gt;=6,8,GC49+2),FALSE),IF(FF49&lt;&gt;"",HLOOKUP(FF49,Points_Table,IF(GC49&gt;=6,8,GC49+2),FALSE),"")),FG49),FG49),0)</f>
        <v/>
      </c>
      <c r="FI49" s="51" t="str">
        <f>IF(AND($G49="3",EX49&lt;&gt;""),EX49,"")</f>
        <v/>
      </c>
      <c r="FJ49" s="52" t="str">
        <f>IF(AND(EX49&lt;&gt;"",$G49="3"),_xlfn.RANK.EQ(EX49,$FI$6:$FI$89),"")</f>
        <v/>
      </c>
      <c r="FK49" s="52" t="str">
        <f>IF(IF(FJ49&lt;&gt;"",IF(MAX(COUNTIF($FJ$6:$FJ$89,$FJ$6:$FJ$89))&gt;1,"x",""),"")&lt;&gt;"",FJ49+1,"")</f>
        <v/>
      </c>
      <c r="FL49" s="52" t="str">
        <f>IF(FJ49&lt;&gt;"",IF($G49="3",IF(EX49&lt;&gt;"",IF(AND(FJ49&lt;=20,EX49&gt;=$FI$92),HLOOKUP(FJ49,Points_Table_Modified,IF(GC49&gt;=6,8,GC49+2),FALSE),0),""),IF(EX49&lt;&gt;"",IF(AND(FJ49&lt;=10,EX49&gt;=$FI$92),HLOOKUP(FJ49,Points_Table,IF(GC49&gt;=6,8,GC49+2),FALSE),0),"")),"")</f>
        <v/>
      </c>
      <c r="FM49" s="56" t="str">
        <f>IF(FL49&gt;0,IF(FK49&lt;&gt;"",AVERAGE(IF(AND($G49="3",FK49&lt;&gt;""),HLOOKUP(FK49,Points_Table_Modified,IF(GC49&gt;=6,8,GC49+2),FALSE),IF(FK49&lt;&gt;"",HLOOKUP(FK49,Points_Table,IF(GC49&gt;=6,8,GC49+2),FALSE),"")),FL49),FL49),0)</f>
        <v/>
      </c>
      <c r="FN49" s="51" t="str">
        <f>IF(AND($G49="4",EX49&lt;&gt;""),EX49,"")</f>
        <v/>
      </c>
      <c r="FO49" s="52" t="str">
        <f>IF(AND(EX49&lt;&gt;"",G49="4"),_xlfn.RANK.EQ(EX49,$FN$6:$FN$89),"")</f>
        <v/>
      </c>
      <c r="FP49" s="52" t="str">
        <f>IF(IF(FO49&lt;&gt;"",IF(MAX(COUNTIF($FO$6:$FO$89,$FO$6:$FO$89))&gt;1,"x",""),"")&lt;&gt;"",FO49+1,"")</f>
        <v/>
      </c>
      <c r="FQ49" s="52" t="str">
        <f>IF(FO49&lt;&gt;"",IF($G49="3",IF(EX49&lt;&gt;"",IF(AND(FO49&lt;=10,EX49&gt;=$FN$92),HLOOKUP(FO49,Points_Table_Modified,IF(GC49&gt;=6,8,GC49+2),FALSE),0),""),IF(EX49&lt;&gt;"",IF(AND(FO49&lt;=10,EX49&gt;=$FN$92),HLOOKUP(FO49,Points_Table,IF(GC49&gt;=6,8,GC49+2),FALSE),0),"")),"")</f>
        <v/>
      </c>
      <c r="FR49" s="56" t="str">
        <f>IF(FQ49&gt;0,IF(FP49&lt;&gt;"",AVERAGE(IF(AND($G49="3",FP49&lt;&gt;""),HLOOKUP(FP49,Points_Table_Modified,IF(GC49&gt;=6,8,GC49+2),FALSE),IF(FP49&lt;&gt;"",HLOOKUP(FP49,Points_Table,IF(GC49&gt;=6,8,GC49+2),FALSE),"")),FQ49),FQ49),0)</f>
        <v/>
      </c>
      <c r="FS49" s="51" t="str">
        <f>IF(AND($G49="5",EX49&lt;&gt;""),EX49,"")</f>
        <v/>
      </c>
      <c r="FT49" s="52" t="str">
        <f>IF(AND(EX49&lt;&gt;"",$G49="5"),_xlfn.RANK.EQ(EX49,$FS$6:$FS$89),"")</f>
        <v/>
      </c>
      <c r="FU49" s="52" t="str">
        <f>IF(IF(FT49&lt;&gt;"",IF(MAX(COUNTIF($FT$6:$FT$89,$FT$6:$FT$89))&gt;1,"x",""),"")&lt;&gt;"",FT49+1,"")</f>
        <v/>
      </c>
      <c r="FV49" s="52" t="str">
        <f>IF(FT49&lt;&gt;"",IF($G49="3",IF(EX49&lt;&gt;"",IF(AND(FT49&lt;=10,EX49&gt;=$FS$92),HLOOKUP(FT49,Points_Table_Modified,IF(GC49&gt;=6,8,GC49+2),FALSE),0),""),IF(EX49&lt;&gt;"",IF(AND(FT49&lt;=10,EX49&gt;=$FS$92),HLOOKUP(FT49,Points_Table,IF(GC49&gt;=6,8,GC49+2),FALSE),0),"")),"")</f>
        <v/>
      </c>
      <c r="FW49" s="56" t="str">
        <f>IF(FV49&gt;0,IF(FU49&lt;&gt;"",AVERAGE(IF(AND($G49="3",FU49&lt;&gt;""),HLOOKUP(FU49,Points_Table_Modified,IF(GC49&gt;=6,8,GC49+2),FALSE),IF(FU49&lt;&gt;"",HLOOKUP(FU49,Points_Table,IF(GC49&gt;=6,8,GC49+2),FALSE),"")),FV49),FV49),0)</f>
        <v/>
      </c>
      <c r="FX49" s="51" t="str">
        <f>IF(AND($G49="6",EX49&lt;&gt;""),EX49,"")</f>
        <v/>
      </c>
      <c r="FY49" s="52" t="str">
        <f>IF(AND(EX49&lt;&gt;"",$G49="6"),_xlfn.RANK.EQ(EX49,$FX$6:$FX$89),"")</f>
        <v/>
      </c>
      <c r="FZ49" s="52" t="str">
        <f>IF(IF(FY49&lt;&gt;"",IF(MAX(COUNTIF($FY$6:$FY$89,$FY$6:$FY$89))&gt;1,"x",""),"")&lt;&gt;"",FY49+1,"")</f>
        <v/>
      </c>
      <c r="GA49" s="52" t="str">
        <f>IF(FY49&lt;&gt;"",IF($G49="3",IF(EX49&lt;&gt;"",IF(AND(FY49&lt;=10,EX49&gt;=$FX$92),HLOOKUP(FY49,Points_Table_Modified,IF(GC49&gt;=6,8,GC49+2),FALSE),0),""),IF(EX49&lt;&gt;"",IF(AND(FY49&lt;=10,EX49&gt;=$FX$92),HLOOKUP(FY49,Points_Table,IF(GC49&gt;=6,8,GC49+2),FALSE),0),"")),"")</f>
        <v/>
      </c>
      <c r="GB49" s="56" t="str">
        <f>IF(GA49&gt;0,IF(FZ49&lt;&gt;"",AVERAGE(IF(AND($G49="3",FZ49&lt;&gt;""),HLOOKUP(FZ49,Points_Table_Modified,IF(GC49&gt;=6,8,GC49+2),FALSE),IF(FZ49&lt;&gt;"",HLOOKUP(FZ49,Points_Table,IF(GC49&gt;=6,8,GC49+2),FALSE),"")),GA49),GA49),0)</f>
        <v/>
      </c>
      <c r="GC49" s="57">
        <f>VLOOKUP($G49,Entries_D_Event,8,FALSE)</f>
        <v>0</v>
      </c>
      <c r="GD49" s="52" t="str">
        <f>CONCATENATE(FY49,FT49,FO49,FJ49,FE49,EZ49)</f>
        <v/>
      </c>
      <c r="GE49" s="118" t="str">
        <f>IF(GD49&lt;&gt;"",IF(AND($G49="3",EX49&lt;&gt;""),10,IF(EX49&lt;&gt;"",5,"")),"")</f>
        <v/>
      </c>
      <c r="GF49" s="118">
        <f>_xlfn.NUMBERVALUE(IF(GD49&lt;&gt;"",CONCATENATE(GB49,FW49,FR49,FM49,FH49,FC49),""))</f>
        <v>0</v>
      </c>
      <c r="GG49" s="56">
        <f>IFERROR(GE49+GF49,0)</f>
        <v>0</v>
      </c>
      <c r="GH49" s="90"/>
      <c r="GI49" s="52" t="str">
        <f>IF(AND($G49="1",GH49&lt;&gt;""),GH49,"")</f>
        <v/>
      </c>
      <c r="GJ49" s="52" t="str">
        <f>IF(AND(GH49&lt;&gt;"",$G49="1"),_xlfn.RANK.EQ(GH49,$GI$6:$GI$89),"")</f>
        <v/>
      </c>
      <c r="GK49" s="52" t="str">
        <f>IF(IF(GJ49&lt;&gt;"",IF(MAX(COUNTIF($GJ$6:$GJ$89,$GJ$6:$GJ$89))&gt;1,"x",""),"")&lt;&gt;"",GJ49+1,"")</f>
        <v/>
      </c>
      <c r="GL49" s="52" t="str">
        <f>IF(GJ49&lt;&gt;"",IF($G49="3",IF(GH49&lt;&gt;"",IF(AND(GJ49&lt;=10,GH49&gt;=$GI$92),HLOOKUP(GJ49,Points_Table_Modified,IF(HM49&gt;=6,8,HM49+2),FALSE),0),""),IF(GH49&lt;&gt;"",IF(AND(GJ49&lt;=10,GH49&gt;=$GI$92),HLOOKUP(GJ49,Points_Table,IF(HM49&gt;=6,8,HM49+2),FALSE),0),"")),"")</f>
        <v/>
      </c>
      <c r="GM49" s="53" t="str">
        <f>IF(GK49&lt;&gt;"",AVERAGE(IF(AND($G49="3",GK49&lt;&gt;""),HLOOKUP(GK49,Points_Table_Modified,IF(HM49&gt;=6,8,HM49+2),FALSE),IF(GK49&lt;&gt;"",HLOOKUP(GK49,Points_Table,IF(HM49&gt;=6,8,HM49+2),FALSE),"")),GL49),GL49)</f>
        <v/>
      </c>
      <c r="GN49" s="51" t="str">
        <f>IF(AND($G49="2",GH49&lt;&gt;""),GH49,"")</f>
        <v/>
      </c>
      <c r="GO49" s="52" t="str">
        <f>IF(AND(GH49&lt;&gt;"",$G49="2"),_xlfn.RANK.EQ(GH49,$GN$6:$GN$89),"")</f>
        <v/>
      </c>
      <c r="GP49" s="52" t="str">
        <f>IF(IF(GO49&lt;&gt;"",IF(MAX(COUNTIF($GO$6:$GO$89,$GO$6:$GO$89))&gt;1,"x",""),"")&lt;&gt;"",GO49+1,"")</f>
        <v/>
      </c>
      <c r="GQ49" s="54" t="str">
        <f>IF(GO49&lt;&gt;"",IF($G49="3",IF(GH49&lt;&gt;"",IF(AND(GO49&lt;=10,GH49&gt;=$GN$92),HLOOKUP(GO49,Points_Table_Modified,IF(HM49&gt;=6,8,HM49+2),FALSE),0),""),IF(GH49&lt;&gt;"",IF(AND(GO49&lt;=10,GH49&gt;=$GN$92),HLOOKUP(GO49,Points_Table,IF(HM49&gt;=6,8,HM49+2),FALSE),0),"")),"")</f>
        <v/>
      </c>
      <c r="GR49" s="53" t="str">
        <f>IF(GP49&lt;&gt;"",AVERAGE(IF(AND($G49="3",GP49&lt;&gt;""),HLOOKUP(GP49,Points_Table_Modified,IF(HM49&gt;=6,8,HM49+2),FALSE),IF(GP49&lt;&gt;"",HLOOKUP(GP49,Points_Table,IF(HM49&gt;=6,8,HM49+2),FALSE),"")),GQ49),GQ49)</f>
        <v/>
      </c>
      <c r="GS49" s="51" t="str">
        <f>IF(AND($G49="3",GH49&lt;&gt;""),GH49,"")</f>
        <v/>
      </c>
      <c r="GT49" s="52" t="str">
        <f>IF(AND(GH49&lt;&gt;"",$G49="3"),_xlfn.RANK.EQ(GH49,$GS$6:$GS$89),"")</f>
        <v/>
      </c>
      <c r="GU49" s="52" t="str">
        <f>IF(IF(GT49&lt;&gt;"",IF(MAX(COUNTIF($GT$6:$GT$89,$GT$6:$GT$89))&gt;1,"x",""),"")&lt;&gt;"",GT49+1,"")</f>
        <v/>
      </c>
      <c r="GV49" s="52" t="str">
        <f>IF(GT49&lt;&gt;"",IF($G49="3",IF(GH49&lt;&gt;"",IF(AND(GT49&lt;=20,GH49&gt;=$GS$92),HLOOKUP(GT49,Points_Table_Modified,IF(HM49&gt;=6,8,HM49+2),FALSE),0),""),IF(GH49&lt;&gt;"",IF(AND(GT49&lt;=10,GH49&gt;=$GS$92),HLOOKUP(GT49,Points_Table,IF(HM49&gt;=6,8,HM49+2),FALSE),0),"")),"")</f>
        <v/>
      </c>
      <c r="GW49" s="53" t="str">
        <f>IF(GU49&lt;&gt;"",AVERAGE(IF(AND($G49="3",GU49&lt;&gt;""),HLOOKUP(GU49,Points_Table_Modified,IF(HM49&gt;=6,8,HM49+2),FALSE),IF(GU49&lt;&gt;"",HLOOKUP(GU49,Points_Table,IF(HM49&gt;=6,8,HM49+2),FALSE),"")),GV49),GV49)</f>
        <v/>
      </c>
      <c r="GX49" s="51" t="str">
        <f>IF(AND($G49="4",GH49&lt;&gt;""),GH49,"")</f>
        <v/>
      </c>
      <c r="GY49" s="52" t="str">
        <f>IF(AND($GH49&lt;&gt;"",G49="4"),_xlfn.RANK.EQ(GH49,$GX$6:$GX$89),"")</f>
        <v/>
      </c>
      <c r="GZ49" s="52" t="str">
        <f>IF(IF(GY49&lt;&gt;"",IF(MAX(COUNTIF($GY$6:$GY$89,$GY$6:$GY$89))&gt;1,"x",""),"")&lt;&gt;"",GY49+1,"")</f>
        <v/>
      </c>
      <c r="HA49" s="52" t="str">
        <f>IF(GY49&lt;&gt;"",IF($G49="3",IF(GH49&lt;&gt;"",IF(AND(GY49&lt;=10,GH49&gt;=$GX$92),HLOOKUP(GY49,Points_Table_Modified,IF(HM49&gt;=6,8,HM49+2),FALSE),0),""),IF(GH49&lt;&gt;"",IF(AND(GY49&lt;=10,GH49&gt;=$GX$92),HLOOKUP(GY49,Points_Table,IF(HM49&gt;=6,8,HM49+2),FALSE),0),"")),"")</f>
        <v/>
      </c>
      <c r="HB49" s="53" t="str">
        <f>IF(GZ49&lt;&gt;"",AVERAGE(IF(AND($G49="3",GZ49&lt;&gt;""),HLOOKUP(GZ49,Points_Table_Modified,IF(HM49&gt;=6,8,HM49+2),FALSE),IF(GZ49&lt;&gt;"",HLOOKUP(GZ49,Points_Table,IF(HM49&gt;=6,8,HM49+2),FALSE),"")),HA49),HA49)</f>
        <v/>
      </c>
      <c r="HC49" s="51" t="str">
        <f>IF(AND($G49="5",GH49&lt;&gt;""),GH49,"")</f>
        <v/>
      </c>
      <c r="HD49" s="52" t="str">
        <f>IF(AND(GH49&lt;&gt;"",$G49="5"),_xlfn.RANK.EQ(GH49,$HC$6:$HC$89),"")</f>
        <v/>
      </c>
      <c r="HE49" s="52" t="str">
        <f>IF(IF(HD49&lt;&gt;"",IF(MAX(COUNTIF($HD$6:$HD$89,$HD$6:$HD$89))&gt;1,"x",""),"")&lt;&gt;"",HD49+1,"")</f>
        <v/>
      </c>
      <c r="HF49" s="52" t="str">
        <f>IF(HD49&lt;&gt;"",IF($G49="3",IF(GH49&lt;&gt;"",IF(AND(HD49&lt;=10,GH49&gt;=$HC$92),HLOOKUP(HD49,Points_Table_Modified,IF(HM49&gt;=6,8,HM49+2),FALSE),0),""),IF(GH49&lt;&gt;"",IF(AND(HD49&lt;=10,GH49&gt;=$HC$92),HLOOKUP(HD49,Points_Table,IF(HM49&gt;=6,8,HM49+2),FALSE),0),"")),"")</f>
        <v/>
      </c>
      <c r="HG49" s="53" t="str">
        <f>IF(HE49&lt;&gt;"",AVERAGE(IF(AND($G49="3",HE49&lt;&gt;""),HLOOKUP(HE49,Points_Table_Modified,IF(HM49&gt;=6,8,HM49+2),FALSE),IF(HE49&lt;&gt;"",HLOOKUP(HE49,Points_Table,IF(HM49&gt;=6,8,HM49+2),FALSE),"")),HF49),HF49)</f>
        <v/>
      </c>
      <c r="HH49" s="51" t="str">
        <f>IF(AND($G49="6",GH49&lt;&gt;""),GH49,"")</f>
        <v/>
      </c>
      <c r="HI49" s="52" t="str">
        <f>IF(AND(GH49&lt;&gt;"",$G49="6"),_xlfn.RANK.EQ(GH49,$HH$6:$HH$89),"")</f>
        <v/>
      </c>
      <c r="HJ49" s="52" t="str">
        <f>IF(IF(HI49&lt;&gt;"",IF(MAX(COUNTIF($HI$6:$HI$89,$HI$6:$HI$89))&gt;1,"x",""),"")&lt;&gt;"",HI49+1,"")</f>
        <v/>
      </c>
      <c r="HK49" s="52" t="str">
        <f>IF(HI49&lt;&gt;"",IF($G49="3",IF(GH49&lt;&gt;"",IF(AND(HI49&lt;=10,GH49&gt;=$HH$92),HLOOKUP(HI49,Points_Table_Modified,IF(HM49&gt;=6,8,HM49+2),FALSE),0),""),IF(GH49&lt;&gt;"",IF(AND(HI49&lt;=10,GH49&gt;=$HH$92),HLOOKUP(HI49,Points_Table,IF(HM49&gt;=6,8,HM49+2),FALSE),0),"")),"")</f>
        <v/>
      </c>
      <c r="HL49" s="53" t="str">
        <f>IF(HJ49&lt;&gt;"",AVERAGE(IF(AND($G49="3",HJ49&lt;&gt;""),HLOOKUP(HJ49,Points_Table_Modified,IF(HM49&gt;=6,8,HM49+2),FALSE),IF(HJ49&lt;&gt;"",HLOOKUP(HJ49,Points_Table,IF(HM49&gt;=6,8,HM49+2),FALSE),"")),HK49),HK49)</f>
        <v/>
      </c>
      <c r="HM49" s="57">
        <f>VLOOKUP($G49,Entries_D_Event,9,FALSE)</f>
        <v>0</v>
      </c>
      <c r="HN49" s="52" t="str">
        <f>CONCATENATE(HI49,HD49,GY49,GT49,GO49,GJ49)</f>
        <v/>
      </c>
      <c r="HO49" s="118" t="str">
        <f>IF(HN49&lt;&gt;"",IF(AND($G49="3",GH49&lt;&gt;""),10,IF(GH49&lt;&gt;"",5,"")),"")</f>
        <v/>
      </c>
      <c r="HP49" s="118">
        <f>_xlfn.NUMBERVALUE(IF(HN49&lt;&gt;"",CONCATENATE(HL49,HG49,HB49,GW49,GR49,GM49),""))</f>
        <v>0</v>
      </c>
      <c r="HQ49" s="56">
        <f>IFERROR(HO49+HP49,0)</f>
        <v>0</v>
      </c>
      <c r="HR49" s="90"/>
      <c r="HS49" s="52" t="str">
        <f>IF(AND($G49="1",HR49&lt;&gt;""),HR49,"")</f>
        <v/>
      </c>
      <c r="HT49" s="52" t="str">
        <f>IF(AND(HR49&lt;&gt;"",$G49="1"),_xlfn.RANK.EQ(HR49,$HS$6:$HS$89),"")</f>
        <v/>
      </c>
      <c r="HU49" s="52" t="str">
        <f>IF(IF(HT49&lt;&gt;"",IF(MAX(COUNTIF($HT$6:$HT$89,$HT$6:$HT$89))&gt;1,"x",""),"")&lt;&gt;"",HT49+1,"")</f>
        <v/>
      </c>
      <c r="HV49" s="52" t="str">
        <f>IF(HT49&lt;&gt;"",IF($G49="3",IF(HR49&lt;&gt;"",IF(AND(HT49&lt;=10,HR49&gt;=$HS$92),HLOOKUP(HT49,Points_Table_Modified,IF(IW49&gt;=6,8,IW49+2),FALSE),0),""),IF(HR49&lt;&gt;"",IF(AND(HT49&lt;=10,HR49&gt;=$HS$92),HLOOKUP(HT49,Points_Table,IF(IW49&gt;=6,8,IW49+2),FALSE),0),"")),"")</f>
        <v/>
      </c>
      <c r="HW49" s="53" t="str">
        <f>IF(HU49&lt;&gt;"",AVERAGE(IF(AND($G49="3",HU49&lt;&gt;""),HLOOKUP(HU49,Points_Table_Modified,IF(IW49&gt;=6,8,IW49+2),FALSE),IF(HU49&lt;&gt;"",HLOOKUP(HU49,Points_Table,IF(IW49&gt;=6,8,IW49+2),FALSE),"")),HV49),HV49)</f>
        <v/>
      </c>
      <c r="HX49" s="51" t="str">
        <f>IF(AND($G49="2",HR49&lt;&gt;""),HR49,"")</f>
        <v/>
      </c>
      <c r="HY49" s="52" t="str">
        <f>IF(AND(HR49&lt;&gt;"",$G49="2"),_xlfn.RANK.EQ(HR49,$HX$6:$HX$89),"")</f>
        <v/>
      </c>
      <c r="HZ49" s="52" t="str">
        <f>IF(IF(HY49&lt;&gt;"",IF(MAX(COUNTIF($HY$6:$HY$89,$HY$6:$HY$89))&gt;1,"x",""),"")&lt;&gt;"",HY49+1,"")</f>
        <v/>
      </c>
      <c r="IA49" s="54" t="str">
        <f>IF(HY49&lt;&gt;"",IF($G49="3",IF(HR49&lt;&gt;"",IF(AND(HY49&lt;=10,HR49&gt;=$HX$92),HLOOKUP(HY49,Points_Table_Modified,IF(IW49&gt;=6,8,IW49+2),FALSE),0),""),IF(HR49&lt;&gt;"",IF(AND(HY49&lt;=10,HR49&gt;=$HX$92),HLOOKUP(HY49,Points_Table,IF(IW49&gt;=6,8,IW49+2),FALSE),0),"")),"")</f>
        <v/>
      </c>
      <c r="IB49" s="53" t="str">
        <f>IF(HZ49&lt;&gt;"",AVERAGE(IF(AND($G49="3",HZ49&lt;&gt;""),HLOOKUP(HZ49,Points_Table_Modified,IF(IW49&gt;=6,8,IW49+2),FALSE),IF(HZ49&lt;&gt;"",HLOOKUP(HZ49,Points_Table,IF(IW49&gt;=6,8,IW49+2),FALSE),"")),IA49),IA49)</f>
        <v/>
      </c>
      <c r="IC49" s="51" t="str">
        <f>IF(AND($G49="3",HR49&lt;&gt;""),HR49,"")</f>
        <v/>
      </c>
      <c r="ID49" s="52" t="str">
        <f>IF(AND(HR49&lt;&gt;"",$G49="3"),_xlfn.RANK.EQ(HR49,$IC$6:$IC$89),"")</f>
        <v/>
      </c>
      <c r="IE49" s="52" t="str">
        <f>IF(IF(ID49&lt;&gt;"",IF(MAX(COUNTIF($ID$6:$ID$89,$ID$6:$ID$89))&gt;1,"x",""),"")&lt;&gt;"",ID49+1,"")</f>
        <v/>
      </c>
      <c r="IF49" s="52" t="str">
        <f>IF(ID49&lt;&gt;"",IF($G49="3",IF(HR49&lt;&gt;"",IF(AND(ID49&lt;=20,HR49&gt;=$IC$92),HLOOKUP(ID49,Points_Table_Modified,IF(IW49&gt;=6,8,IW49+2),FALSE),0),""),IF(HR49&lt;&gt;"",IF(AND(ID49&lt;=10,HR49&gt;=$IC$92),HLOOKUP(ID49,Points_Table,IF(IW49&gt;=6,8,IW49+2),FALSE),0),"")),"")</f>
        <v/>
      </c>
      <c r="IG49" s="53" t="str">
        <f>IF(IE49&lt;&gt;"",AVERAGE(IF(AND($G49="3",IE49&lt;&gt;""),HLOOKUP(IE49,Points_Table_Modified,IF(IW49&gt;=6,8,IW49+2),FALSE),IF(IE49&lt;&gt;"",HLOOKUP(IE49,Points_Table,IF(IW49&gt;=6,8,IW49+2),FALSE),"")),IF49),IF49)</f>
        <v/>
      </c>
      <c r="IH49" s="51" t="str">
        <f>IF(AND($G49="4",HR49&lt;&gt;""),HR49,"")</f>
        <v/>
      </c>
      <c r="II49" s="52" t="str">
        <f>IF(AND(HR49&lt;&gt;"",G49="4"),_xlfn.RANK.EQ(HR49,$IH$6:$IH$89),"")</f>
        <v/>
      </c>
      <c r="IJ49" s="52" t="str">
        <f>IF(IF(II49&lt;&gt;"",IF(MAX(COUNTIF($II$6:$II$89,$II$6:$II$89))&gt;1,"x",""),"")&lt;&gt;"",II49+1,"")</f>
        <v/>
      </c>
      <c r="IK49" s="52" t="str">
        <f>IF(II49&lt;&gt;"",IF($G49="3",IF(HR49&lt;&gt;"",IF(AND(II49&lt;=10,HR49&gt;=$IH$92),HLOOKUP(II49,Points_Table_Modified,IF(IW49&gt;=6,8,IW49+2),FALSE),0),""),IF(HR49&lt;&gt;"",IF(AND(II49&lt;=10,HR49&gt;=$IH$92),HLOOKUP(II49,Points_Table,IF(IW49&gt;=6,8,IW49+2),FALSE),0),"")),"")</f>
        <v/>
      </c>
      <c r="IL49" s="53" t="str">
        <f>IF(IJ49&lt;&gt;"",AVERAGE(IF(AND($G49="3",IJ49&lt;&gt;""),HLOOKUP(IJ49,Points_Table_Modified,IF(IW49&gt;=6,8,IW49+2),FALSE),IF(IJ49&lt;&gt;"",HLOOKUP(IJ49,Points_Table,IF(IW49&gt;=6,8,IW49+2),FALSE),"")),IK49),IK49)</f>
        <v/>
      </c>
      <c r="IM49" s="51" t="str">
        <f>IF(AND($G49="5",HR49&lt;&gt;""),HR49,"")</f>
        <v/>
      </c>
      <c r="IN49" s="52" t="str">
        <f>IF(AND(HR49&lt;&gt;"",$G49="5"),_xlfn.RANK.EQ(HR49,$IM$6:$IM$89),"")</f>
        <v/>
      </c>
      <c r="IO49" s="52" t="str">
        <f>IF(IF(IN49&lt;&gt;"",IF(MAX(COUNTIF($IN$6:$IN$89,$IN$6:$IN$89))&gt;1,"x",""),"")&lt;&gt;"",IN49+1,"")</f>
        <v/>
      </c>
      <c r="IP49" s="52" t="str">
        <f>IF(IN49&lt;&gt;"",IF($G49="3",IF(HR49&lt;&gt;"",IF(AND(IN49&lt;=10,HR49&gt;=$IM$92),HLOOKUP(IN49,Points_Table_Modified,IF(IW49&gt;=6,8,IW49+2),FALSE),0),""),IF(HR49&lt;&gt;"",IF(AND(IN49&lt;=10,HR49&gt;=$IM$92),HLOOKUP(IN49,Points_Table,IF(IW49&gt;=6,8,IW49+2),FALSE),0),"")),"")</f>
        <v/>
      </c>
      <c r="IQ49" s="53" t="str">
        <f>IF(IO49&lt;&gt;"",AVERAGE(IF(AND($G49="3",IO49&lt;&gt;""),HLOOKUP(IO49,Points_Table_Modified,IF(IW49&gt;=6,8,IW49+2),FALSE),IF(IO49&lt;&gt;"",HLOOKUP(IO49,Points_Table,IF(IW49&gt;=6,8,IW49+2),FALSE),"")),IP49),IP49)</f>
        <v/>
      </c>
      <c r="IR49" s="51" t="str">
        <f>IF(AND($G49="6",HR49&lt;&gt;""),HR49,"")</f>
        <v/>
      </c>
      <c r="IS49" s="52" t="str">
        <f>IF(AND(HR49&lt;&gt;"",$G49="6"),_xlfn.RANK.EQ(HR49,$IR$6:$IR$89),"")</f>
        <v/>
      </c>
      <c r="IT49" s="52" t="str">
        <f>IF(IF(IS49&lt;&gt;"",IF(MAX(COUNTIF($IS$6:$IS$89,$IS$6:$IS$89))&gt;1,"x",""),"")&lt;&gt;"",IS49+1,"")</f>
        <v/>
      </c>
      <c r="IU49" s="52" t="str">
        <f>IF(IS49&lt;&gt;"",IF($G49="3",IF(HR49&lt;&gt;"",IF(AND(IS49&lt;=10,HR49&gt;=$IR$92),HLOOKUP(IS49,Points_Table_Modified,IF(IW49&gt;=6,8,IW49+2),FALSE),0),""),IF(HR49&lt;&gt;"",IF(AND(IS49&lt;=10,HR49&gt;=$IR$92),HLOOKUP(IS49,Points_Table,IF(IW49&gt;=6,8,IW49+2),FALSE),0),"")),"")</f>
        <v/>
      </c>
      <c r="IV49" s="53" t="str">
        <f>IF(IT49&lt;&gt;"",AVERAGE(IF(AND($G49="3",IT49&lt;&gt;""),HLOOKUP(IT49,Points_Table_Modified,IF(IW49&gt;=6,8,IW49+2),FALSE),IF(IT49&lt;&gt;"",HLOOKUP(IT49,Points_Table,IF(IW49&gt;=6,8,IW49+2),FALSE),"")),IU49),IU49)</f>
        <v/>
      </c>
      <c r="IW49" s="57">
        <f>VLOOKUP($G49,Entries_D_Event,10,FALSE)</f>
        <v>0</v>
      </c>
      <c r="IX49" s="52" t="str">
        <f>CONCATENATE(IS49,IN49,II49,ID49,HY49,HT49)</f>
        <v/>
      </c>
      <c r="IY49" s="118" t="str">
        <f>IF(IX49&lt;&gt;"",IF(AND($G49="3",HR49&lt;&gt;""),10,IF(HR49&lt;&gt;"",5,"")),"")</f>
        <v/>
      </c>
      <c r="IZ49" s="118">
        <f>_xlfn.NUMBERVALUE(IF(IX49&lt;&gt;"",CONCATENATE(IV49,IQ49,IL49,IG49,IB49,HW49),""))</f>
        <v>0</v>
      </c>
      <c r="JA49" s="56">
        <f>IFERROR(IY49+IZ49,0)</f>
        <v>0</v>
      </c>
      <c r="JB49" s="90"/>
      <c r="JC49" s="52" t="str">
        <f>IF(AND($G49="1",JB49&lt;&gt;""),JB49,"")</f>
        <v/>
      </c>
      <c r="JD49" s="52" t="str">
        <f>IF(AND(JB49&lt;&gt;"",$G49="1"),_xlfn.RANK.EQ(JB49,$JC$6:$JC$89),"")</f>
        <v/>
      </c>
      <c r="JE49" s="52" t="str">
        <f>IF(IF(JD49&lt;&gt;"",IF(MAX(COUNTIF($JD$6:$JD$89,$JD$6:$JD$89))&gt;1,"x",""),"")&lt;&gt;"",JD49+1,"")</f>
        <v/>
      </c>
      <c r="JF49" s="52" t="str">
        <f>IF(JD49&lt;&gt;"",IF($G49="3",IF(JB49&lt;&gt;"",IF(AND(JD49&lt;=10,JB49&gt;=$JC$92),HLOOKUP(JD49,Points_Table_Modified,IF(KG49&gt;=6,8,KG49+2),FALSE),0),""),IF(JB49&lt;&gt;"",IF(AND(JD49&lt;=10,JB49&gt;=$JC$92),HLOOKUP(JD49,Points_Table,IF(KG49&gt;=6,8,KG49+2),FALSE),0),"")),"")</f>
        <v/>
      </c>
      <c r="JG49" s="53" t="str">
        <f>IF(JE49&lt;&gt;"",AVERAGE(IF(AND($G49="3",JE49&lt;&gt;""),HLOOKUP(JE49,Points_Table_Modified,IF(KG49&gt;=6,8,KG49+2),FALSE),IF(JE49&lt;&gt;"",HLOOKUP(JE49,Points_Table,IF(KG49&gt;=6,8,KG49+2),FALSE),"")),JF49),JF49)</f>
        <v/>
      </c>
      <c r="JH49" s="51" t="str">
        <f>IF(AND($G49="2",JB49&lt;&gt;""),JB49,"")</f>
        <v/>
      </c>
      <c r="JI49" s="52" t="str">
        <f>IF(AND(JB49&lt;&gt;"",$G49="2"),_xlfn.RANK.EQ(JB49,$JH$6:$JH$89),"")</f>
        <v/>
      </c>
      <c r="JJ49" s="52" t="str">
        <f>IF(IF(JI49&lt;&gt;"",IF(MAX(COUNTIF($JI$6:$JI$89,$JI$6:$JI$89))&gt;1,"x",""),"")&lt;&gt;"",JI49+1,"")</f>
        <v/>
      </c>
      <c r="JK49" s="54" t="str">
        <f>IF(JI49&lt;&gt;"",IF($G49="3",IF(JB49&lt;&gt;"",IF(AND(JI49&lt;=10,JB49&gt;=$JH$92),HLOOKUP(JI49,Points_Table_Modified,IF(KG49&gt;=6,8,KG49+2),FALSE),0),""),IF(JB49&lt;&gt;"",IF(AND(JI49&lt;=10,JB49&gt;=$JH$92),HLOOKUP(JI49,Points_Table,IF(KG49&gt;=6,8,KG49+2),FALSE),0),"")),"")</f>
        <v/>
      </c>
      <c r="JL49" s="53" t="str">
        <f>IF(JJ49&lt;&gt;"",AVERAGE(IF(AND($G49="3",JJ49&lt;&gt;""),HLOOKUP(JJ49,Points_Table_Modified,IF(KG49&gt;=6,8,KG49+2),FALSE),IF(JJ49&lt;&gt;"",HLOOKUP(JJ49,Points_Table,IF(KG49&gt;=6,8,KG49+2),FALSE),"")),JK49),JK49)</f>
        <v/>
      </c>
      <c r="JM49" s="51" t="str">
        <f>IF(AND($G49="3",JB49&lt;&gt;""),JB49,"")</f>
        <v/>
      </c>
      <c r="JN49" s="52" t="str">
        <f>IF(AND(JB49&lt;&gt;"",$G49="3"),_xlfn.RANK.EQ(JB49,$JM$6:$JM$89),"")</f>
        <v/>
      </c>
      <c r="JO49" s="52" t="str">
        <f>IF(IF(JN49&lt;&gt;"",IF(MAX(COUNTIF($JN$6:$JN$89,$JN$6:$JN$89))&gt;1,"x",""),"")&lt;&gt;"",JN49+1,"")</f>
        <v/>
      </c>
      <c r="JP49" s="52" t="str">
        <f>IF(JN49&lt;&gt;"",IF($G49="3",IF(JB49&lt;&gt;"",IF(AND(JN49&lt;=20,JB49&gt;=$JM$92),HLOOKUP(JN49,Points_Table_Modified,IF(KG49&gt;=6,8,KG49+2),FALSE),0),""),IF(JB49&lt;&gt;"",IF(AND(JN49&lt;=10,JB49&gt;=$JM$92),HLOOKUP(JN49,Points_Table,IF(KG49&gt;=6,8,KG49+2),FALSE),0),"")),"")</f>
        <v/>
      </c>
      <c r="JQ49" s="53" t="str">
        <f>IF(JO49&lt;&gt;"",AVERAGE(IF(AND($G49="3",JO49&lt;&gt;""),HLOOKUP(JO49,Points_Table_Modified,IF(KG49&gt;=6,8,KG49+2),FALSE),IF(JO49&lt;&gt;"",HLOOKUP(JO49,Points_Table,IF(KG49&gt;=6,8,KG49+2),FALSE),"")),JP49),JP49)</f>
        <v/>
      </c>
      <c r="JR49" s="51" t="str">
        <f>IF(AND($G49="4",JB49&lt;&gt;""),JB49,"")</f>
        <v/>
      </c>
      <c r="JS49" s="52" t="str">
        <f>IF(AND(JB49&lt;&gt;"",G49="4"),_xlfn.RANK.EQ(JB49,$JR$6:$JR$89),"")</f>
        <v/>
      </c>
      <c r="JT49" s="52" t="str">
        <f>IF(IF(JS49&lt;&gt;"",IF(MAX(COUNTIF($JS$6:$JS$89,$JS$6:$JS$89))&gt;1,"x",""),"")&lt;&gt;"",JS49+1,"")</f>
        <v/>
      </c>
      <c r="JU49" s="52" t="str">
        <f>IF(JS49&lt;&gt;"",IF($G49="3",IF(JB49&lt;&gt;"",IF(AND(JS49&lt;=10,JB49&gt;=$JR$92),HLOOKUP(JS49,Points_Table_Modified,IF(KG49&gt;=6,8,KG49+2),FALSE),0),""),IF(JB49&lt;&gt;"",IF(AND(JS49&lt;=10,JB49&gt;=$JR$92),HLOOKUP(JS49,Points_Table,IF(KG49&gt;=6,8,KG49+2),FALSE),0),"")),"")</f>
        <v/>
      </c>
      <c r="JV49" s="53" t="str">
        <f>IF(JT49&lt;&gt;"",AVERAGE(IF(AND($G49="3",JT49&lt;&gt;""),HLOOKUP(JT49,Points_Table_Modified,IF(KG49&gt;=6,8,KG49+2),FALSE),IF(JT49&lt;&gt;"",HLOOKUP(JT49,Points_Table,IF(KG49&gt;=6,8,KG49+2),FALSE),"")),JU49),JU49)</f>
        <v/>
      </c>
      <c r="JW49" s="51" t="str">
        <f>IF(AND($G49="5",JB49&lt;&gt;""),JB49,"")</f>
        <v/>
      </c>
      <c r="JX49" s="52" t="str">
        <f>IF(AND(JB49&lt;&gt;"",$G49="5"),_xlfn.RANK.EQ(JB49,$JW$6:$JW$89),"")</f>
        <v/>
      </c>
      <c r="JY49" s="52" t="str">
        <f>IF(IF(JX49&lt;&gt;"",IF(MAX(COUNTIF($JX$6:$JX$89,$JX$6:$JX$89))&gt;1,"x",""),"")&lt;&gt;"",JX49+1,"")</f>
        <v/>
      </c>
      <c r="JZ49" s="52" t="str">
        <f>IF(JX49&lt;&gt;"",IF($G49="3",IF(JB49&lt;&gt;"",IF(AND(JX49&lt;=10,JB49&gt;=$JW$92),HLOOKUP(JX49,Points_Table_Modified,IF(KG49&gt;=6,8,KG49+2),FALSE),0),""),IF(JB49&lt;&gt;"",IF(AND(JX49&lt;=10,JB49&gt;=$JW$92),HLOOKUP(JX49,Points_Table,IF(KG49&gt;=6,8,KG49+2),FALSE),0),"")),"")</f>
        <v/>
      </c>
      <c r="KA49" s="53" t="str">
        <f>IF(JY49&lt;&gt;"",AVERAGE(IF(AND($G49="3",JY49&lt;&gt;""),HLOOKUP(JY49,Points_Table_Modified,IF(KG49&gt;=6,8,KG49+2),FALSE),IF(JY49&lt;&gt;"",HLOOKUP(JY49,Points_Table,IF(KG49&gt;=6,8,KG49+2),FALSE),"")),JZ49),JZ49)</f>
        <v/>
      </c>
      <c r="KB49" s="51" t="str">
        <f>IF(AND($G49="6",JB49&lt;&gt;""),JB49,"")</f>
        <v/>
      </c>
      <c r="KC49" s="52" t="str">
        <f>IF(AND(JB49&lt;&gt;"",$G49="6"),_xlfn.RANK.EQ(JB49,$KB$6:$KB$89),"")</f>
        <v/>
      </c>
      <c r="KD49" s="52" t="str">
        <f>IF(IF(KC49&lt;&gt;"",IF(MAX(COUNTIF($KC$6:$KC$89,$KC$6:$KC$89))&gt;1,"x",""),"")&lt;&gt;"",KC49+1,"")</f>
        <v/>
      </c>
      <c r="KE49" s="52" t="str">
        <f>IF(KC49&lt;&gt;"",IF($G49="3",IF(JB49&lt;&gt;"",IF(AND(KC49&lt;=10,JB49&gt;=$KB$92),HLOOKUP(KC49,Points_Table_Modified,IF(KG49&gt;=6,8,KG49+2),FALSE),0),""),IF(JB49&lt;&gt;"",IF(AND(KC49&lt;=10,JB49&gt;=$KB$92),HLOOKUP(KC49,Points_Table,IF(KG49&gt;=6,8,KG49+2),FALSE),0),"")),"")</f>
        <v/>
      </c>
      <c r="KF49" s="53" t="str">
        <f>IF(KD49&lt;&gt;"",AVERAGE(IF(AND($G49="3",KD49&lt;&gt;""),HLOOKUP(KD49,Points_Table_Modified,IF(KG49&gt;=6,8,KG49+2),FALSE),IF(KD49&lt;&gt;"",HLOOKUP(KD49,Points_Table,IF(KG49&gt;=6,8,KG49+2),FALSE),"")),KE49),KE49)</f>
        <v/>
      </c>
      <c r="KG49" s="57">
        <f>VLOOKUP($G49,Entries_D_Event,11,FALSE)</f>
        <v>0</v>
      </c>
      <c r="KH49" s="52" t="str">
        <f>CONCATENATE(KC49,JX49,JS49,JN49,JI49,JD49)</f>
        <v/>
      </c>
      <c r="KI49" s="118" t="str">
        <f>IF(KH49&lt;&gt;"",IF(AND($G49="3",JB49&lt;&gt;""),10,IF(JB49&lt;&gt;"",5,"")),"")</f>
        <v/>
      </c>
      <c r="KJ49" s="118">
        <f>_xlfn.NUMBERVALUE(IF(KH49&lt;&gt;"",CONCATENATE(KF49,KA49,JV49,JQ49,JL49,JG49),""))</f>
        <v>0</v>
      </c>
      <c r="KK49" s="56">
        <f>IFERROR(KI49+KJ49,0)</f>
        <v>0</v>
      </c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</row>
    <row r="50" spans="1:358" s="1" customFormat="1" x14ac:dyDescent="0.25">
      <c r="A50" s="35"/>
      <c r="B50" s="45">
        <v>45</v>
      </c>
      <c r="C50" s="46" t="s">
        <v>171</v>
      </c>
      <c r="D50" s="47" t="s">
        <v>172</v>
      </c>
      <c r="E50" s="50"/>
      <c r="F50" s="109">
        <v>948</v>
      </c>
      <c r="G50" s="49" t="s">
        <v>59</v>
      </c>
      <c r="H50" s="50" t="str">
        <f>VLOOKUP($G50,Class_Description,2)</f>
        <v>Open Class</v>
      </c>
      <c r="I50" s="187">
        <f>AS50+CC50+DM50+EW50+GG50+HQ50+JA50+KK50</f>
        <v>15</v>
      </c>
      <c r="J50" s="116">
        <v>334</v>
      </c>
      <c r="K50" s="102" t="str">
        <f>IF(AND(J50&lt;&gt;"",$G50="1"),J50,"")</f>
        <v/>
      </c>
      <c r="L50" s="103" t="str">
        <f>IF(AND(J50&lt;&gt;"",$G50="1"),_xlfn.RANK.EQ(J50,$K$6:$K$89),"")</f>
        <v/>
      </c>
      <c r="M50" s="103" t="str">
        <f>IF(G50="6",IF(IF(L50&lt;&gt;"",IF(MAX(COUNTIF($L$6:$L$89,$L$6:$L$89))&gt;1,"x",""),"")&lt;&gt;"",L50+1,""),IF(K50=0,"",IF(IF(L50&lt;&gt;"",IF(MAX(COUNTIF($L$6:$L$89,$L$6:$L$89))&gt;1,"x",""),"")&lt;&gt;"",L50+1,"")))</f>
        <v/>
      </c>
      <c r="N50" s="103" t="str">
        <f>IF(L50&lt;&gt;"",IF($G50="3",IF(AND(L50&lt;=20,J50&gt;=$K$92),HLOOKUP(L50,Points_Table_Modified,IF(AO50&gt;=6,8,AO50+2),FALSE),0),IF(AND(L50&lt;=10,J50&gt;=$K$92),HLOOKUP(L50,Points_Table,IF(AO50&gt;=6,8,AO50+2),FALSE),0)),"")</f>
        <v/>
      </c>
      <c r="O50" s="103" t="str">
        <f>IF(M50&lt;&gt;"",AVERAGE(IF(AND($G50="3",M50&lt;&gt;""),HLOOKUP(M50,Points_Table_Modified,IF(AO50&gt;=6,8,AO50+2),FALSE),IF(M50&lt;&gt;"",HLOOKUP(M50,Points_Table,IF(AO50&gt;=6,8,AO50+2),FALSE),"")),N50),N50)</f>
        <v/>
      </c>
      <c r="P50" s="102" t="str">
        <f>IF(AND(J50&lt;&gt;"",$G50="2"),J50,"")</f>
        <v/>
      </c>
      <c r="Q50" s="103" t="str">
        <f>IF(AND(J50&lt;&gt;"",$G50="2"),_xlfn.RANK.EQ(J50,$P$6:$P$89),"")</f>
        <v/>
      </c>
      <c r="R50" s="103" t="str">
        <f>IF(G50="6",IF(IF(Q50&lt;&gt;"",IF(MAX(COUNTIF($Q$6:$Q$89,$Q$6:$Q$89))&gt;1,"x",""),"")&lt;&gt;"",Q50+1,""),IF(P50=0,"",IF(IF(Q50&lt;&gt;"",IF(MAX(COUNTIF($Q$6:$Q$89,$Q$6:$Q$89))&gt;1,"x",""),"")&lt;&gt;"",Q50+1,"")))</f>
        <v/>
      </c>
      <c r="S50" s="103" t="str">
        <f>IF(Q50&lt;&gt;"",IF($G50="3",IF(J50&lt;&gt;"",IF(AND(Q50&lt;=10,J50&gt;=$P$92),HLOOKUP(Q50,Points_Table_Modified,IF(AO50&gt;=6,8,AO50+2),FALSE),0),""),IF(J50&lt;&gt;"",IF(AND(Q50&lt;=10,J50&gt;=$P$92),HLOOKUP(Q50,Points_Table,IF(AO50&gt;=6,8,AO50+2),FALSE),0),"")),"")</f>
        <v/>
      </c>
      <c r="T50" s="103" t="str">
        <f>IF(R50&lt;&gt;"",AVERAGE(IF(AND($G50="3",R50&lt;&gt;""),HLOOKUP(R50,Points_Table_Modified,IF(AO50&gt;=6,8,AO50+2),FALSE),IF(R50&lt;&gt;"",HLOOKUP(R50,Points_Table,IF(AO50&gt;=6,8,AO50+2),FALSE),"")),S50),S50)</f>
        <v/>
      </c>
      <c r="U50" s="102" t="str">
        <f>IF(AND(J50&lt;&gt;"",$G50="3"),J50,"")</f>
        <v/>
      </c>
      <c r="V50" s="103" t="str">
        <f>IF(AND(J50&lt;&gt;"",$G50="3"),_xlfn.RANK.EQ(J50,$U$6:$U$89),"")</f>
        <v/>
      </c>
      <c r="W50" s="103" t="str">
        <f>IF(G50="6",IF(IF(V50&lt;&gt;"",IF(MAX(COUNTIF($V$6:$V$89,$V$6:$V$89))&gt;1,"x",""),"")&lt;&gt;"",V50+1,""),IF(U50=0,"",IF(IF(V50&lt;&gt;"",IF(MAX(COUNTIF($V$6:$V$89,$V$6:$V$89))&gt;1,"x",""),"")&lt;&gt;"",V50+1,"")))</f>
        <v/>
      </c>
      <c r="X50" s="103" t="str">
        <f>IF(V50&lt;&gt;"",IF($G50="3",IF(J50&lt;&gt;"",IF(AND(V50&lt;=20,J50&gt;=$U$92),HLOOKUP(V50,Points_Table_Modified,IF(AO50&gt;=6,8,AO50+2),FALSE),0),""),IF(J50&lt;&gt;"",IF(AND(V50&lt;=10,$J50&gt;=$U$92),HLOOKUP(V50,Points_Table,IF(AO50&gt;=6,8,AO50+2),FALSE),0),"")),"")</f>
        <v/>
      </c>
      <c r="Y50" s="103" t="str">
        <f>IF(W50&lt;&gt;"",AVERAGE(IF(AND($G50="3",W50&lt;&gt;""),HLOOKUP(W50,Points_Table_Modified,IF(AO50&gt;=6,8,AO50+2),FALSE),IF(W50&lt;&gt;"",HLOOKUP(W50,Points_Table,IF(AO50&gt;=6,8,AO50+2),FALSE),"")),X50),X50)</f>
        <v/>
      </c>
      <c r="Z50" s="102" t="str">
        <f>IF(AND(J50&lt;&gt;"",$G50="4"),J50,"")</f>
        <v/>
      </c>
      <c r="AA50" s="103" t="str">
        <f>IF(AND($J50&lt;&gt;"",G50="4"),_xlfn.RANK.EQ(J50,$Z$6:$Z$89),"")</f>
        <v/>
      </c>
      <c r="AB50" s="103" t="str">
        <f>IF($G50="6",IF(IF(AA50&lt;&gt;"",IF(MAX(COUNTIF($AA$6:$AA$89,$AA$6:$AA$89))&gt;1,"x",""),"")&lt;&gt;"",AA50+1,""),IF(Z50=0,"",IF(IF(AA50&lt;&gt;"",IF(MAX(COUNTIF($AA$6:$AA$89,$AA$6:$AA$89))&gt;1,"x",""),"")&lt;&gt;"",AA50+1,"")))</f>
        <v/>
      </c>
      <c r="AC50" s="103" t="str">
        <f>IF(AA50&lt;&gt;"",IF($G50="3",IF(J50&lt;&gt;"",IF(AND(AA50&lt;=10,J50&gt;=$Z$92),HLOOKUP(AA50,Points_Table_Modified,IF(AO50&gt;=6,8,AO50+2),FALSE),0),""),IF(J50&lt;&gt;"",IF(AND(AA50&lt;=10,J50&gt;=$Z$92),HLOOKUP(AA50,Points_Table,IF(AO50&gt;=6,8,AO50+2),FALSE),0),"")),"")</f>
        <v/>
      </c>
      <c r="AD50" s="103" t="str">
        <f>IF(AB50&lt;&gt;"",AVERAGE(IF(AND($G50="3",AB50&lt;&gt;""),HLOOKUP(AB50,Points_Table_Modified,IF(AO50&gt;=6,8,AO50+2),FALSE),IF(AB50&lt;&gt;"",HLOOKUP(AB50,Points_Table,IF(AO50&gt;=6,8,AO50+2),FALSE),"")),AC50),AC50)</f>
        <v/>
      </c>
      <c r="AE50" s="102" t="str">
        <f>IF(AND(J50&lt;&gt;"",$G50="5"),J50,"")</f>
        <v/>
      </c>
      <c r="AF50" s="103" t="str">
        <f>IF(AND(J50&lt;&gt;"",$G50="5"),_xlfn.RANK.EQ(J50,$AE$6:$AE$89),"")</f>
        <v/>
      </c>
      <c r="AG50" s="103" t="str">
        <f>IF($G50="6",IF(IF(AF50&lt;&gt;"",IF(MAX(COUNTIF($AF$6:$AF$89,$AF$6:$AF$89))&gt;1,"x",""),"")&lt;&gt;"",AF50+1,""),IF(AE50=0,"",IF(IF(AF50&lt;&gt;"",IF(MAX(COUNTIF($AF$6:$AF$89,$AF$6:$AF$89))&gt;1,"x",""),"")&lt;&gt;"",AF50+1,"")))</f>
        <v/>
      </c>
      <c r="AH50" s="103" t="str">
        <f>IF(AF50&lt;&gt;"",IF($G50="3",IF(J50&lt;&gt;"",IF(AND(AF50&lt;=10,J50&gt;=$AE$92),HLOOKUP(AF50,Points_Table_Modified,IF(AO50&gt;=6,8,AO50+2),FALSE),0),""),IF(J50&lt;&gt;"",IF(AND(AF50&lt;=10,J50&gt;=$AE$92),HLOOKUP(AF50,Points_Table,IF(AO50&gt;=6,8,AO50+2),FALSE),0),"")),"")</f>
        <v/>
      </c>
      <c r="AI50" s="103" t="str">
        <f>IF(AG50&lt;&gt;"",AVERAGE(IF(AND($G50="3",AG50&lt;&gt;""),HLOOKUP(AG50,Points_Table_Modified,IF(AO50&gt;=6,8,AO50+2),FALSE),IF(AG50&lt;&gt;"",HLOOKUP(AG50,Points_Table,IF(AO50&gt;=6,8,AO50+2),FALSE),"")),AH50),AH50)</f>
        <v/>
      </c>
      <c r="AJ50" s="102">
        <f>IF(AND(J50&lt;&gt;"",$G50="6"),J50,"")</f>
        <v>334</v>
      </c>
      <c r="AK50" s="103">
        <f>IF(AND(J50&lt;&gt;"",$G50="6"),_xlfn.RANK.EQ(J50,$AJ$6:$AJ$89),"")</f>
        <v>6</v>
      </c>
      <c r="AL50" s="103" t="str">
        <f>IF(G50="6",IF(IF(AK50&lt;&gt;"",IF(MAX(COUNTIF($AK$6:$AK$89,$AK$6:$AK$89))&gt;1,"x",""),"")&lt;&gt;"",AK50+1,""),IF(AJ50=0,"",IF(IF(AK50&lt;&gt;"",IF(MAX(COUNTIF($AK$6:$AK$89,$AK$6:$AK$89))&gt;1,"x",""),"")&lt;&gt;"",AK50+1,"")))</f>
        <v/>
      </c>
      <c r="AM50" s="103">
        <f>IF(AK50&lt;&gt;"",IF($G50="3",IF(J50&lt;&gt;"",IF(AND(AK50&lt;=10,J50&gt;=$AJ$92),HLOOKUP(AK50,Points_Table_Modified,IF(AO50&gt;=6,8,AO50+2),FALSE),0),""),IF(J50&lt;&gt;"",IF(AND(AK50&lt;=10,J50&gt;=$AJ$92),HLOOKUP(AK50,Points_Table,IF(AO50&gt;=6,8,AO50+2),FALSE),0),"")),"")</f>
        <v>10</v>
      </c>
      <c r="AN50" s="136">
        <f>IF(AL50&lt;&gt;"",AVERAGE(IF(AND($G50="3",AL50&lt;&gt;""),HLOOKUP(AL50,Points_Table_Modified,IF(AO50&gt;=6,8,AO50+2),FALSE),IF(AL50&lt;&gt;"",HLOOKUP(AL50,Points_Table,IF(AO50&gt;=6,8,AO50+2),FALSE),"")),AM50),AM50)</f>
        <v>10</v>
      </c>
      <c r="AO50" s="55">
        <f>VLOOKUP($G50,Entries_D_Event,4,FALSE)</f>
        <v>9</v>
      </c>
      <c r="AP50" s="52" t="str">
        <f>CONCATENATE(AK50,AF50,AA50,V50,Q50,L50)</f>
        <v>6</v>
      </c>
      <c r="AQ50" s="118">
        <f>IF(AP50&lt;&gt;"",IF(AND($G50="3",J50&lt;&gt;""),10,IF(J50&lt;&gt;"",5,"")),"")</f>
        <v>5</v>
      </c>
      <c r="AR50" s="118">
        <f>_xlfn.NUMBERVALUE(IF(AP50&lt;&gt;"",CONCATENATE(AN50,AI50,AD50,Y50,T50,O50),""))</f>
        <v>10</v>
      </c>
      <c r="AS50" s="56">
        <f>IFERROR(AQ50+AR50,0)</f>
        <v>15</v>
      </c>
      <c r="AT50" s="90"/>
      <c r="AU50" s="54" t="str">
        <f>IF(AND(AT50&lt;&gt;"",$G50="1"),AT50,"")</f>
        <v/>
      </c>
      <c r="AV50" s="52" t="str">
        <f>IF(AND(AT50&lt;&gt;"",$G50="1"),_xlfn.RANK.EQ(AT50,$AU$6:$AU$89),"")</f>
        <v/>
      </c>
      <c r="AW50" s="52" t="str">
        <f>IF(IF(AV50&lt;&gt;"",IF(MAX(COUNTIF($AV$6:$AV$89,$AV$6:$AV$89))&gt;1,"x",""),"")&lt;&gt;"",AV50+1,"")</f>
        <v/>
      </c>
      <c r="AX50" s="52" t="str">
        <f>IF(AV50&lt;&gt;"",IF($G50="3",IF(AT50&lt;&gt;"",IF(AND(AV50&lt;=10,AT50&gt;=$AU$92),HLOOKUP(AV50,Points_Table_Modified,IF(BY50&gt;=6,8,BY50+2),FALSE),0),""),IF(AT50&lt;&gt;"",IF(AND(AV50&lt;=10,AT50&gt;=$AU$92),HLOOKUP(AV50,Points_Table,IF(BY50&gt;=6,8,BY50+2),FALSE),0),"")),"")</f>
        <v/>
      </c>
      <c r="AY50" s="53" t="str">
        <f>IF(AW50&lt;&gt;"",AVERAGE(IF(AND($G50="3",AW50&lt;&gt;""),HLOOKUP(AW50,Points_Table_Modified,IF(BY50&gt;=6,8,BY50+2),FALSE),IF(AW50&lt;&gt;"",HLOOKUP(AW50,Points_Table,IF(BY50&gt;=6,8,BY50+2),FALSE),"")),AX50),AX50)</f>
        <v/>
      </c>
      <c r="AZ50" s="51" t="str">
        <f>IF(AND($G50="2",AT50&lt;&gt;""),AT50,"")</f>
        <v/>
      </c>
      <c r="BA50" s="52" t="str">
        <f>IF(AND(AT50&lt;&gt;"",$G50="2"),_xlfn.RANK.EQ(AT50,$AZ$6:$AZ$89),"")</f>
        <v/>
      </c>
      <c r="BB50" s="52" t="str">
        <f>IF(IF(BA50&lt;&gt;"",IF(MAX(COUNTIF($BA$6:$BA$89,$BA$6:$BA$89))&gt;1,"x",""),"")&lt;&gt;"",BA50+1,"")</f>
        <v/>
      </c>
      <c r="BC50" s="54" t="str">
        <f>IF(BA50&lt;&gt;"",IF($G50="3",IF(AT50&lt;&gt;"",IF(AND(BA50&lt;=10,AT50&gt;=$AZ$92),HLOOKUP(BA50,Points_Table_Modified,IF(BY50&gt;=6,8,BY50+2),FALSE),0),""),IF(AT50&lt;&gt;"",IF(AND(BA50&lt;=10,AT50&gt;=$AZ$92),HLOOKUP(BA50,Points_Table,IF(BY50&gt;=6,8,BY50+2),FALSE),0),"")),"")</f>
        <v/>
      </c>
      <c r="BD50" s="53" t="str">
        <f>IF(BB50&lt;&gt;"",AVERAGE(IF(AND($G50="3",BB50&lt;&gt;""),HLOOKUP(BB50,Points_Table_Modified,IF(BY50&gt;=6,8,BY50+2),FALSE),IF(BB50&lt;&gt;"",HLOOKUP(BB50,Points_Table,IF(BY50&gt;=6,8,BY50+2),FALSE),"")),BC50),BC50)</f>
        <v/>
      </c>
      <c r="BE50" s="51" t="str">
        <f>IF(AND($G50="3",AT50&lt;&gt;""),AT50,"")</f>
        <v/>
      </c>
      <c r="BF50" s="52" t="str">
        <f>IF(AND(AT50&lt;&gt;"",$G50="3"),_xlfn.RANK.EQ(AT50,$BE$6:$BE$89),"")</f>
        <v/>
      </c>
      <c r="BG50" s="52" t="str">
        <f>IF(IF(BF50&lt;&gt;"",IF(MAX(COUNTIF($BF$6:$BF$89,$BF$6:$BF$89))&gt;1,"x",""),"")&lt;&gt;"",BF50+1,"")</f>
        <v/>
      </c>
      <c r="BH50" s="52" t="str">
        <f>IF(BF50&lt;&gt;"",IF($G50="3",IF(AT50&lt;&gt;"",IF(AND(BF50&lt;=20,AT50&gt;=$BE$92),HLOOKUP(BF50,Points_Table_Modified,IF(BY50&gt;=6,8,BY50+2),FALSE),0),""),IF(AT50&lt;&gt;"",IF(AND(BF50&lt;=10,AT50&gt;=$BE$92),HLOOKUP(BF50,Points_Table,IF(BY50&gt;=6,8,BY50+2),FALSE),0),"")),"")</f>
        <v/>
      </c>
      <c r="BI50" s="53" t="str">
        <f>IF(BG50&lt;&gt;"",AVERAGE(IF(AND($G50="3",BG50&lt;&gt;""),HLOOKUP(BG50,Points_Table_Modified,IF(BY50&gt;=6,8,BY50+2),FALSE),IF(BG50&lt;&gt;"",HLOOKUP(BG50,Points_Table,IF(BY50&gt;=6,8,BY50+2),FALSE),"")),BH50),BH50)</f>
        <v/>
      </c>
      <c r="BJ50" s="51" t="str">
        <f>IF(AND($G50="4",AT50&lt;&gt;""),AT50,"")</f>
        <v/>
      </c>
      <c r="BK50" s="52" t="str">
        <f>IF(AND(AT50&lt;&gt;"",G50="4"),_xlfn.RANK.EQ(AT50,$BJ$6:$BJ$89),"")</f>
        <v/>
      </c>
      <c r="BL50" s="52" t="str">
        <f>IF(IF(BK50&lt;&gt;"",IF(MAX(COUNTIF($BK$6:$BK$89,$BK$6:$BK$89))&gt;1,"x",""),"")&lt;&gt;"",BK50+1,"")</f>
        <v/>
      </c>
      <c r="BM50" s="52" t="str">
        <f>IF(BK50&lt;&gt;"",IF($G50="3",IF(AT50&lt;&gt;"",IF(AND(BK50&lt;=10,AT50&gt;=$BJ$92),HLOOKUP(BK50,Points_Table_Modified,IF(BY50&gt;=6,8,BY50+2),FALSE),0),""),IF(AT50&lt;&gt;"",IF(AND(BK50&lt;=10,AT50&gt;=$BJ$92),HLOOKUP(BK50,Points_Table,IF(BY50&gt;=6,8,BY50+2),FALSE),0),"")),"")</f>
        <v/>
      </c>
      <c r="BN50" s="53" t="str">
        <f>IF(BL50&lt;&gt;"",AVERAGE(IF(AND($G50="3",BL50&lt;&gt;""),HLOOKUP(BL50,Points_Table_Modified,IF(BY50&gt;=6,8,BY50+2),FALSE),IF(BL50&lt;&gt;"",HLOOKUP(BL50,Points_Table,IF(BY50&gt;=6,8,BY50+2),FALSE),"")),BM50),BM50)</f>
        <v/>
      </c>
      <c r="BO50" s="51" t="str">
        <f>IF(AND($G50="5",AT50&lt;&gt;""),AT50,"")</f>
        <v/>
      </c>
      <c r="BP50" s="52" t="str">
        <f>IF(AND(AT50&lt;&gt;"",$G50="5"),_xlfn.RANK.EQ(AT50,$BO$6:$BO$89),"")</f>
        <v/>
      </c>
      <c r="BQ50" s="52" t="str">
        <f>IF(IF(BP50&lt;&gt;"",IF(MAX(COUNTIF($BP$6:$BP$89,$BP$6:$BP$89))&gt;1,"x",""),"")&lt;&gt;"",BP50+1,"")</f>
        <v/>
      </c>
      <c r="BR50" s="52" t="str">
        <f>IF(BP50&lt;&gt;"",IF($G50="3",IF(AT50&lt;&gt;"",IF(AND(BP50&lt;=10,AT50&gt;=$BO$92),HLOOKUP(BP50,Points_Table_Modified,IF(BY50&gt;=6,8,BY50+2),FALSE),0),""),IF(AT50&lt;&gt;"",IF(AND(BP50&lt;=10,AT50&gt;=$BO$92),HLOOKUP(BP50,Points_Table,IF(BY50&gt;=6,8,BY50+2),FALSE),0),"")),"")</f>
        <v/>
      </c>
      <c r="BS50" s="53" t="str">
        <f>IF(BQ50&lt;&gt;"",AVERAGE(IF(AND($G50="3",BQ50&lt;&gt;""),HLOOKUP(BQ50,Points_Table_Modified,IF(BY50&gt;=6,8,BY50+2),FALSE),IF(BQ50&lt;&gt;"",HLOOKUP(BQ50,Points_Table,IF(BY50&gt;=6,8,BY50+2),FALSE),"")),BR50),BR50)</f>
        <v/>
      </c>
      <c r="BT50" s="51" t="str">
        <f>IF(AND($G50="6",AT50&lt;&gt;""),AT50,"")</f>
        <v/>
      </c>
      <c r="BU50" s="52" t="str">
        <f>IF(AND(AT50&lt;&gt;"",$G50="6"),_xlfn.RANK.EQ(AT50,$BT$6:$BT$89),"")</f>
        <v/>
      </c>
      <c r="BV50" s="52" t="str">
        <f>IF(IF(BU50&lt;&gt;"",IF(MAX(COUNTIF($BU$6:$BU$89,$BU$6:$BU$89))&gt;1,"x",""),"")&lt;&gt;"",BU50+1,"")</f>
        <v/>
      </c>
      <c r="BW50" s="52" t="str">
        <f>IF(BU50&lt;&gt;"",IF($G50="3",IF(AT50&lt;&gt;"",IF(AND(BU50&lt;=10,AT50&gt;=$BT$92),HLOOKUP(BU50,Points_Table_Modified,IF(BY50&gt;=6,8,BY50+2),FALSE),0),""),IF(AT50&lt;&gt;"",IF(AND(BU50&lt;=10,AT50&gt;=$BT$92),HLOOKUP(BU50,Points_Table,IF(BY50&gt;=6,8,BY50+2),FALSE),0),"")),"")</f>
        <v/>
      </c>
      <c r="BX50" s="53" t="str">
        <f>IF(BV50&lt;&gt;"",AVERAGE(IF(AND($G50="3",BV50&lt;&gt;""),HLOOKUP(BV50,Points_Table_Modified,IF(BY50&gt;=6,8,BY50+2),FALSE),IF(BV50&lt;&gt;"",HLOOKUP(BV50,Points_Table,IF(BY50&gt;=6,8,BY50+2),FALSE),"")),BW50),BW50)</f>
        <v/>
      </c>
      <c r="BY50" s="55">
        <f>VLOOKUP($G50,Entries_D_Event,5,FALSE)</f>
        <v>7</v>
      </c>
      <c r="BZ50" s="52" t="str">
        <f>CONCATENATE(BU50,BP50,BK50,BF50,BA50,AV50)</f>
        <v/>
      </c>
      <c r="CA50" s="118" t="str">
        <f>IF(BZ50&lt;&gt;"",IF(AND($G50="3",AT50&lt;&gt;""),10,IF(AT50&lt;&gt;"",5,"")),"")</f>
        <v/>
      </c>
      <c r="CB50" s="118">
        <f>_xlfn.NUMBERVALUE(IF(BZ50&lt;&gt;"",CONCATENATE(BX50,BS50,BN50,BI50,BD50,AY50),""))</f>
        <v>0</v>
      </c>
      <c r="CC50" s="56">
        <f>IFERROR(CA50+CB50,0)</f>
        <v>0</v>
      </c>
      <c r="CD50" s="90"/>
      <c r="CE50" s="54" t="str">
        <f>IF(AND($G50="1",CD50&lt;&gt;""),CD50,"")</f>
        <v/>
      </c>
      <c r="CF50" s="52" t="str">
        <f>IF(AND(CD50&lt;&gt;"",$G50="1"),_xlfn.RANK.EQ(CD50,$CE$6:$CE$89),"")</f>
        <v/>
      </c>
      <c r="CG50" s="52" t="str">
        <f>IF(IF(CF50&lt;&gt;"",IF(MAX(COUNTIF($CF$6:$CF$89,$CF$6:$CF$89))&gt;1,"x",""),"")&lt;&gt;"",CF50+1,"")</f>
        <v/>
      </c>
      <c r="CH50" s="52" t="str">
        <f>IF(CF50&lt;&gt;"",IF($G50="3",IF(CD50&lt;&gt;"",IF(AND(CF50&lt;=10,CD50&gt;=$CE$92),HLOOKUP(CF50,Points_Table_Modified,IF(DI50&gt;=6,8,DI50+2),FALSE),0),""),IF(CD50&lt;&gt;"",IF(AND(CF50&lt;=10,CD50&gt;=$CE$92),HLOOKUP(CF50,Points_Table,IF(DI50&gt;=6,8,DI50+2),FALSE),0),"")),"")</f>
        <v/>
      </c>
      <c r="CI50" s="53" t="str">
        <f>IF(CG50&lt;&gt;"",AVERAGE(IF(AND($G50="3",CG50&lt;&gt;""),HLOOKUP(CG50,Points_Table_Modified,IF(DI50&gt;=6,8,DI50+2),FALSE),IF(CG50&lt;&gt;"",HLOOKUP(CG50,Points_Table,IF(DI50&gt;=6,8,DI50+2),FALSE),"")),CH50),CH50)</f>
        <v/>
      </c>
      <c r="CJ50" s="51" t="str">
        <f>IF(AND($G50="2",CD50&lt;&gt;""),CD50,"")</f>
        <v/>
      </c>
      <c r="CK50" s="52" t="str">
        <f>IF(AND(CD50&lt;&gt;"",$G50="2"),_xlfn.RANK.EQ(CD50,$CJ$6:$CJ$89),"")</f>
        <v/>
      </c>
      <c r="CL50" s="52" t="str">
        <f>IF(IF(CK50&lt;&gt;"",IF(MAX(COUNTIF($CK$6:$CK$89,$CK$6:$CK$89))&gt;1,"x",""),"")&lt;&gt;"",CK50+1,"")</f>
        <v/>
      </c>
      <c r="CM50" s="54" t="str">
        <f>IF(CK50&lt;&gt;"",IF($G50="3",IF(CD50&lt;&gt;"",IF(AND(CK50&lt;=10,CD50&gt;=$CJ$92),HLOOKUP(CK50,Points_Table_Modified,IF(DI50&gt;=6,8,DI50+2),FALSE),0),""),IF(CD50&lt;&gt;"",IF(AND(CK50&lt;=10,CD50&gt;=$CJ$92),HLOOKUP(CK50,Points_Table,IF(DI50&gt;=6,8,DI50+2),FALSE),0),"")),"")</f>
        <v/>
      </c>
      <c r="CN50" s="53" t="str">
        <f>IF(CL50&lt;&gt;"",AVERAGE(IF(AND($G50="3",CL50&lt;&gt;""),HLOOKUP(CL50,Points_Table_Modified,IF(DI50&gt;=6,8,DI50+2),FALSE),IF(CL50&lt;&gt;"",HLOOKUP(CL50,Points_Table,IF(DI50&gt;=6,8,DI50+2),FALSE),"")),CM50),CM50)</f>
        <v/>
      </c>
      <c r="CO50" s="51" t="str">
        <f>IF(AND($G50="3",CD50&lt;&gt;""),CD50,"")</f>
        <v/>
      </c>
      <c r="CP50" s="52" t="str">
        <f>IF(AND(CD50&lt;&gt;"",$G50="3"),_xlfn.RANK.EQ(CD50,$CO$6:$CO$89),"")</f>
        <v/>
      </c>
      <c r="CQ50" s="52" t="str">
        <f>IF(IF(CP50&lt;&gt;"",IF(MAX(COUNTIF($CP50:$CP$89,$CP$6:$CP$89))&gt;1,"x",""),"")&lt;&gt;"",CP50+1,"")</f>
        <v/>
      </c>
      <c r="CR50" s="52" t="str">
        <f>IF(CP50&lt;&gt;"",IF($G50="3",IF(CD50&lt;&gt;"",IF(AND(CP50&lt;=20,CD50&gt;=$CO$92),HLOOKUP(CP50,Points_Table_Modified,IF(DI50&gt;=6,8,DI50+2),FALSE),0),""),IF(CD50&lt;&gt;"",IF(AND(CP50&lt;=10,CD50&gt;=$CO$92),HLOOKUP(CP50,Points_Table,IF(DI50&gt;=6,8,DI50+2),FALSE),0),"")),"")</f>
        <v/>
      </c>
      <c r="CS50" s="53" t="str">
        <f>IF(CQ50&lt;&gt;"",AVERAGE(IF(AND($G50="3",CQ50&lt;&gt;""),HLOOKUP(CQ50,Points_Table_Modified,IF(DI50&gt;=6,8,DI50+2),FALSE),IF(CQ50&lt;&gt;"",HLOOKUP(CQ50,Points_Table,IF(DI50&gt;=6,8,DI50+2),FALSE),"")),CR50),CR50)</f>
        <v/>
      </c>
      <c r="CT50" s="51" t="str">
        <f>IF(AND($G50="4",CD50&lt;&gt;""),CD50,"")</f>
        <v/>
      </c>
      <c r="CU50" s="52" t="str">
        <f>IF(AND(CD50&lt;&gt;"",G50="4"),_xlfn.RANK.EQ(CD50,$CT$6:$CT$89),"")</f>
        <v/>
      </c>
      <c r="CV50" s="52" t="str">
        <f>IF(IF(CU50&lt;&gt;"",IF(MAX(COUNTIF($CU$6:$CU$89,$CU$6:$CU$89))&gt;1,"x",""),"")&lt;&gt;"",CU50+1,"")</f>
        <v/>
      </c>
      <c r="CW50" s="52" t="str">
        <f>IF(CU50&lt;&gt;"",IF($G50="3",IF(CD50&lt;&gt;"",IF(AND(CU50&lt;=10,CD50&gt;=$CT$92),HLOOKUP(CU50,Points_Table_Modified,IF(DI50&gt;=6,8,DI50+2),FALSE),0),""),IF(CD50&lt;&gt;"",IF(AND(CU50&lt;=10,CD50&gt;=$CT$92),HLOOKUP(CU50,Points_Table,IF(DI50&gt;=6,8,DI50+2),FALSE),0),"")),"")</f>
        <v/>
      </c>
      <c r="CX50" s="53" t="str">
        <f>IF(CV50&lt;&gt;"",AVERAGE(IF(AND($G50="3",CV50&lt;&gt;""),HLOOKUP(CV50,Points_Table_Modified,IF(DI50&gt;=6,8,DI50+2),FALSE),IF(CV50&lt;&gt;"",HLOOKUP(CV50,Points_Table,IF(DI50&gt;=6,8,DI50+2),FALSE),"")),CW50),CW50)</f>
        <v/>
      </c>
      <c r="CY50" s="51" t="str">
        <f>IF(AND($G50="5",CD50&lt;&gt;""),CD50,"")</f>
        <v/>
      </c>
      <c r="CZ50" s="52" t="str">
        <f>IF(AND(CD50&lt;&gt;"",$G50="5"),_xlfn.RANK.EQ(CD50,$CY$6:$CY$89),"")</f>
        <v/>
      </c>
      <c r="DA50" s="52" t="str">
        <f>IF(IF(CZ50&lt;&gt;"",IF(MAX(COUNTIF($CZ$6:$CZ$89,$CZ$6:$CZ$89))&gt;1,"x",""),"")&lt;&gt;"",CZ50+1,"")</f>
        <v/>
      </c>
      <c r="DB50" s="52" t="str">
        <f>IF(CZ50&lt;&gt;"",IF($G50="3",IF(CD50&lt;&gt;"",IF(AND(CZ50&lt;=10,CD50&gt;=$CY$92),HLOOKUP(CZ50,Points_Table_Modified,IF(DI50&gt;=6,8,DI50+2),FALSE),0),""),IF(CD50&lt;&gt;"",IF(AND(CZ50&lt;=10,CD50&gt;=$CY$92),HLOOKUP(CZ50,Points_Table,IF(DI50&gt;=6,8,DI50+2),FALSE),0),"")),"")</f>
        <v/>
      </c>
      <c r="DC50" s="53" t="str">
        <f>IF(DA50&lt;&gt;"",AVERAGE(IF(AND($G50="3",DA50&lt;&gt;""),HLOOKUP(DA50,Points_Table_Modified,IF(DI50&gt;=6,8,DI50+2),FALSE),IF(DA50&lt;&gt;"",HLOOKUP(DA50,Points_Table,IF(DI50&gt;=6,8,DI50+2),FALSE),"")),DB50),DB50)</f>
        <v/>
      </c>
      <c r="DD50" s="51" t="str">
        <f>IF(AND($G50="6",CD50&lt;&gt;""),CD50,"")</f>
        <v/>
      </c>
      <c r="DE50" s="52" t="str">
        <f>IF(AND(CD50&lt;&gt;"",$G50="6"),_xlfn.RANK.EQ(CD50,$DD$6:$DD$89),"")</f>
        <v/>
      </c>
      <c r="DF50" s="52" t="str">
        <f>IF(IF(DE50&lt;&gt;"",IF(MAX(COUNTIF($DE$6:$DE$89,$DE$6:$DE$89))&gt;1,"x",""),"")&lt;&gt;"",DE50+1,"")</f>
        <v/>
      </c>
      <c r="DG50" s="52" t="str">
        <f>IF(DE50&lt;&gt;"",IF($G50="3",IF(CD50&lt;&gt;"",IF(AND(DE50&lt;=10,CD50&gt;=$DD$92),HLOOKUP(DE50,Points_Table_Modified,IF(DI50&gt;=6,8,DI50+2),FALSE),0),""),IF(CD50&lt;&gt;"",IF(AND(DE50&lt;=10,CD50&gt;=$DD$92),HLOOKUP(DE50,Points_Table,IF(DI50&gt;=6,8,DI50+2),FALSE),0),"")),"")</f>
        <v/>
      </c>
      <c r="DH50" s="53" t="str">
        <f>IF(DF50&lt;&gt;"",AVERAGE(IF(AND($G50="3",DF50&lt;&gt;""),HLOOKUP(DF50,Points_Table_Modified,IF(DI50&gt;=6,8,DI50+2),FALSE),IF(DF50&lt;&gt;"",HLOOKUP(DF50,Points_Table,IF(DI50&gt;=6,8,DI50+2),FALSE),"")),DG50),DG50)</f>
        <v/>
      </c>
      <c r="DI50" s="55">
        <f>VLOOKUP($G50,Entries_D_Event,6,FALSE)</f>
        <v>10</v>
      </c>
      <c r="DJ50" s="52" t="str">
        <f>CONCATENATE(DE50,CZ50,CU50,CP50,CK50,CF50)</f>
        <v/>
      </c>
      <c r="DK50" s="52" t="str">
        <f>IF(DJ50&lt;&gt;"",IF(AND($G50="3",CD50&lt;&gt;""),10,IF(CD50&lt;&gt;"",5,"")),"")</f>
        <v/>
      </c>
      <c r="DL50" s="156">
        <f>_xlfn.NUMBERVALUE(IF(DJ50&lt;&gt;"",CONCATENATE(DH50,DC50,CX50,CS50,CN50,CI50),""))</f>
        <v>0</v>
      </c>
      <c r="DM50" s="56">
        <f>IFERROR(DK50+DL50,0)</f>
        <v>0</v>
      </c>
      <c r="DN50" s="90"/>
      <c r="DO50" s="52" t="str">
        <f>IF(AND($G50="1",DN50&lt;&gt;""),DN50,"")</f>
        <v/>
      </c>
      <c r="DP50" s="52" t="str">
        <f>IF(AND(DN50&lt;&gt;"",$G50="1"),_xlfn.RANK.EQ(DN50,$DO$6:$DO$89),"")</f>
        <v/>
      </c>
      <c r="DQ50" s="52" t="str">
        <f>IF(IF(DP50&lt;&gt;"",IF(MAX(COUNTIF($DP$6:$DP$89,$DP$6:$DP$89))&gt;1,"x",""),"")&lt;&gt;"",DP50+1,"")</f>
        <v/>
      </c>
      <c r="DR50" s="52" t="str">
        <f>IF(DP50&lt;&gt;"",IF($G50="3",IF(DN50&lt;&gt;"",IF(AND(DP50&lt;=10,DN50&gt;=$DO$92),HLOOKUP(DP50,Points_Table_Modified,IF(ES50&gt;=6,8,ES50+2),FALSE),0),""),IF(DN50&lt;&gt;"",IF(AND(DP50&lt;=10,DN50&gt;=$DO$92),HLOOKUP(DP50,Points_Table,IF(ES50&gt;=6,8,ES50+2),FALSE),0),"")),"")</f>
        <v/>
      </c>
      <c r="DS50" s="53" t="str">
        <f>IF(DQ50&lt;&gt;"",AVERAGE(IF(AND($G50="3",DQ50&lt;&gt;""),HLOOKUP(DQ50,Points_Table_Modified,IF(ES50&gt;=6,8,ES50+2),FALSE),IF(DQ50&lt;&gt;"",HLOOKUP(DQ50,Points_Table,IF(ES50&gt;=6,8,ES50+2),FALSE),"")),DR50),DR50)</f>
        <v/>
      </c>
      <c r="DT50" s="51" t="str">
        <f>IF(AND($G50="2",DN50&lt;&gt;""),DN50,"")</f>
        <v/>
      </c>
      <c r="DU50" s="52" t="str">
        <f>IF(AND(DN50&lt;&gt;"",$G50="2"),_xlfn.RANK.EQ(DN50,$DT$6:$DT$89),"")</f>
        <v/>
      </c>
      <c r="DV50" s="52" t="str">
        <f>IF(IF(DU50&lt;&gt;"",IF(MAX(COUNTIF($DU$6:$DU$89,$DU$6:$DU$89))&gt;1,"x",""),"")&lt;&gt;"",DU50+1,"")</f>
        <v/>
      </c>
      <c r="DW50" s="54" t="str">
        <f>IF(DU50&lt;&gt;"",IF($G50="3",IF(DN50&lt;&gt;"",IF(AND(DU50&lt;=10,DN50&gt;=$DT$92),HLOOKUP(DU50,Points_Table_Modified,IF(ES50&gt;=6,8,ES50+2),FALSE),0),""),IF(DN50&lt;&gt;"",IF(AND(DU50&lt;=10,DN50&gt;=$DT$92),HLOOKUP(DU50,Points_Table,IF(ES50&gt;=6,8,ES50+2),FALSE),0),"")),"")</f>
        <v/>
      </c>
      <c r="DX50" s="53" t="str">
        <f>IF(DV50&lt;&gt;"",AVERAGE(IF(AND($G50="3",DV50&lt;&gt;""),HLOOKUP(DV50,Points_Table_Modified,IF(ES50&gt;=6,8,ES50+2),FALSE),IF(DV50&lt;&gt;"",HLOOKUP(DV50,Points_Table,IF(ES50&gt;=6,8,ES50+2),FALSE),"")),DW50),DW50)</f>
        <v/>
      </c>
      <c r="DY50" s="51" t="str">
        <f>IF(AND($G50="3",DN50&lt;&gt;""),DN50,"")</f>
        <v/>
      </c>
      <c r="DZ50" s="52" t="str">
        <f>IF(AND(DN50&lt;&gt;"",$G50="3"),_xlfn.RANK.EQ(DN50,$DY$6:$DY$89),"")</f>
        <v/>
      </c>
      <c r="EA50" s="52" t="str">
        <f>IF(IF(DZ50&lt;&gt;"",IF(MAX(COUNTIF($DZ$6:$DZ$89,$DZ$6:$DZ$89))&gt;1,"x",""),"")&lt;&gt;"",DZ50+1,"")</f>
        <v/>
      </c>
      <c r="EB50" s="52" t="str">
        <f>IF(DZ50&lt;&gt;"",IF($G50="3",IF(DN50&lt;&gt;"",IF(AND(DZ50&lt;=20,DN50&gt;=$DY$92),HLOOKUP(DZ50,Points_Table_Modified,IF(ES50&gt;=6,8,ES50+2),FALSE),0),""),IF(DN50&lt;&gt;"",IF(AND(DZ50&lt;=10,DN50&gt;=$DY$92),HLOOKUP(DZ50,Points_Table,IF(ES50&gt;=6,8,ES50+2),FALSE),0),"")),"")</f>
        <v/>
      </c>
      <c r="EC50" s="53" t="str">
        <f>IF(EA50&lt;&gt;"",AVERAGE(IF(AND($G50="3",EA50&lt;&gt;""),HLOOKUP(EA50,Points_Table_Modified,IF(ES50&gt;=6,8,ES50+2),FALSE),IF(EA50&lt;&gt;"",HLOOKUP(EA50,Points_Table,IF(ES50&gt;=6,8,ES50+2),FALSE),"")),EB50),EB50)</f>
        <v/>
      </c>
      <c r="ED50" s="51" t="str">
        <f>IF(AND($G50="4",DN50&lt;&gt;""),DN50,"")</f>
        <v/>
      </c>
      <c r="EE50" s="52" t="str">
        <f>IF(AND(DN50&lt;&gt;"",G50="4"),_xlfn.RANK.EQ(DN50,$ED$6:$ED$89),"")</f>
        <v/>
      </c>
      <c r="EF50" s="52" t="str">
        <f>IF(IF(EE50&lt;&gt;"",IF(MAX(COUNTIF($EE$6:$EE$89,$EE$6:$EE$89))&gt;1,"x",""),"")&lt;&gt;"",EE50+1,"")</f>
        <v/>
      </c>
      <c r="EG50" s="52" t="str">
        <f>IF(EE50&lt;&gt;"",IF($G50="3",IF(DN50&lt;&gt;"",IF(AND(EE50&lt;=10,DN50&gt;=$ED$92),HLOOKUP(EE50,Points_Table_Modified,IF(ES50&gt;=6,8,ES50+2),FALSE),0),""),IF(DN50&lt;&gt;"",IF(AND(EE50&lt;=10,DN50&gt;=$ED$92),HLOOKUP(EE50,Points_Table,IF(ES50&gt;=6,8,ES50+2),FALSE),0),"")),"")</f>
        <v/>
      </c>
      <c r="EH50" s="53" t="str">
        <f>IF(EF50&lt;&gt;"",AVERAGE(IF(AND($G50="3",EF50&lt;&gt;""),HLOOKUP(EF50,Points_Table_Modified,IF(ES50&gt;=6,8,ES50+2),FALSE),IF(EF50&lt;&gt;"",HLOOKUP(EF50,Points_Table,IF(ES50&gt;=6,8,ES50+2),FALSE),"")),EG50),EG50)</f>
        <v/>
      </c>
      <c r="EI50" s="51" t="str">
        <f>IF(AND($G50="5",DN50&lt;&gt;""),DN50,"")</f>
        <v/>
      </c>
      <c r="EJ50" s="52" t="str">
        <f>IF(AND(DN50&lt;&gt;"",$G50="5"),_xlfn.RANK.EQ(DN50,$EI$6:$EI$89),"")</f>
        <v/>
      </c>
      <c r="EK50" s="52" t="str">
        <f>IF(IF(EJ50&lt;&gt;"",IF(MAX(COUNTIF($EJ$6:$EJ$89,$EJ$6:$EJ$89))&gt;1,"x",""),"")&lt;&gt;"",EJ50+1,"")</f>
        <v/>
      </c>
      <c r="EL50" s="52" t="str">
        <f>IF(EJ50&lt;&gt;"",IF($G50="3",IF(DN50&lt;&gt;"",IF(AND(EJ50&lt;=10,DN50&gt;=$EI$92),HLOOKUP(EJ50,Points_Table_Modified,IF(ES50&gt;=6,8,ES50+2),FALSE),0),""),IF(DN50&lt;&gt;"",IF(AND(EJ50&lt;=10,DN50&gt;=$EI$92),HLOOKUP(EJ50,Points_Table,IF(ES50&gt;=6,8,ES50+2),FALSE),0),"")),"")</f>
        <v/>
      </c>
      <c r="EM50" s="53" t="str">
        <f>IF(EK50&lt;&gt;"",AVERAGE(IF(AND($G50="3",EK50&lt;&gt;""),HLOOKUP(EK50,Points_Table_Modified,IF(ES50&gt;=6,8,ES50+2),FALSE),IF(EK50&lt;&gt;"",HLOOKUP(EK50,Points_Table,IF(ES50&gt;=6,8,ES50+2),FALSE),"")),EL50),EL50)</f>
        <v/>
      </c>
      <c r="EN50" s="51" t="str">
        <f>IF(AND($G50="6",DN50&lt;&gt;""),DN50,"")</f>
        <v/>
      </c>
      <c r="EO50" s="52" t="str">
        <f>IF(AND(DN50&lt;&gt;"",$G50="6"),_xlfn.RANK.EQ(DN50,$EN$6:$EN$89),"")</f>
        <v/>
      </c>
      <c r="EP50" s="52" t="str">
        <f>IF(IF(EO50&lt;&gt;"",IF(MAX(COUNTIF($EO$6:$EO$89,$EO$6:$EO$89))&gt;1,"x",""),"")&lt;&gt;"",EO50+1,"")</f>
        <v/>
      </c>
      <c r="EQ50" s="52" t="str">
        <f>IF(EO50&lt;&gt;"",IF($G50="3",IF(DN50&lt;&gt;"",IF(AND(EO50&lt;=10,DN50&gt;=$EN$92),HLOOKUP(EO50,Points_Table_Modified,IF(ES50&gt;=6,8,ES50+2),FALSE),0),""),IF(DN50&lt;&gt;"",IF(AND(EO50&lt;=10,DN50&gt;=$EN$92),HLOOKUP(EO50,Points_Table,IF(ES50&gt;=6,8,ES50+2),FALSE),0),"")),"")</f>
        <v/>
      </c>
      <c r="ER50" s="53" t="str">
        <f>IF(EP50&lt;&gt;"",AVERAGE(IF(AND($G50="3",EP50&lt;&gt;""),HLOOKUP(EP50,Points_Table_Modified,IF(ES50&gt;=6,8,ES50+2),FALSE),IF(EP50&lt;&gt;"",HLOOKUP(EP50,Points_Table,IF(ES50&gt;=6,8,ES50+2),FALSE),"")),EQ50),EQ50)</f>
        <v/>
      </c>
      <c r="ES50" s="57">
        <f>VLOOKUP($G50,Entries_D_Event,7,FALSE)</f>
        <v>7</v>
      </c>
      <c r="ET50" s="52" t="str">
        <f>CONCATENATE(EO50,EJ50,EE50,DZ50,DU50,DP50)</f>
        <v/>
      </c>
      <c r="EU50" s="118" t="str">
        <f>IF(ET50&lt;&gt;"",IF(AND($G50="3",DN50&lt;&gt;""),10,IF(DN50&lt;&gt;"",5,"")),"")</f>
        <v/>
      </c>
      <c r="EV50" s="118">
        <f>_xlfn.NUMBERVALUE(IF(ET50&lt;&gt;"",CONCATENATE(ER50,EM50,EH50,EC50,DX50,DS50),""))</f>
        <v>0</v>
      </c>
      <c r="EW50" s="56">
        <f>IFERROR(EU50+EV50,0)</f>
        <v>0</v>
      </c>
      <c r="EX50" s="90"/>
      <c r="EY50" s="52" t="str">
        <f>IF(AND($G50="1",EX50&lt;&gt;""),EX50,"")</f>
        <v/>
      </c>
      <c r="EZ50" s="52" t="str">
        <f>IF(AND(EX50&lt;&gt;"",$G50="1"),_xlfn.RANK.EQ(EX50,$EY$6:$EY$89),"")</f>
        <v/>
      </c>
      <c r="FA50" s="52" t="str">
        <f>IF(IF(EZ50&lt;&gt;"",IF(MAX(COUNTIF($EZ$6:$EZ$89,$EZ$6:$EZ$89))&gt;1,"x",""),"")&lt;&gt;"",EZ50+1,"")</f>
        <v/>
      </c>
      <c r="FB50" s="52" t="str">
        <f>IF(EZ50&lt;&gt;"",IF($G50="3",IF(EX50&lt;&gt;"",IF(AND(EZ50&lt;=10,EX50&gt;=$EY$92),HLOOKUP(EZ50,Points_Table_Modified,IF(GC50&gt;=6,8,GC50+2),FALSE),0),""),IF(EX50&lt;&gt;"",IF(AND(EZ50&lt;=10,EX50&gt;=$EY$92),HLOOKUP(EZ50,Points_Table,IF(GC50&gt;=6,8,GC50+2),FALSE),0),"")),"")</f>
        <v/>
      </c>
      <c r="FC50" s="56" t="str">
        <f>IF(FB50&gt;0,IF(FA50&lt;&gt;"",AVERAGE(IF(AND($G50="3",FA50&lt;&gt;""),HLOOKUP(FA50,Points_Table_Modified,IF(GC50&gt;=6,8,GC50+2),FALSE),IF(FA50&lt;&gt;"",HLOOKUP(FA50,Points_Table,IF(GC50&gt;=6,8,GC50+2),FALSE),"")),FB50),FB50),0)</f>
        <v/>
      </c>
      <c r="FD50" s="51" t="str">
        <f>IF(AND($G50="2",EX50&lt;&gt;""),EX50,"")</f>
        <v/>
      </c>
      <c r="FE50" s="52" t="str">
        <f>IF(AND(EX50&lt;&gt;"",$G50="2"),_xlfn.RANK.EQ(EX50,$FD$6:$FD$89),"")</f>
        <v/>
      </c>
      <c r="FF50" s="52" t="str">
        <f>IF(IF(FE50&lt;&gt;"",IF(MAX(COUNTIF($FE$6:$FE$89,$FE$6:$FE$89))&gt;1,"x",""),"")&lt;&gt;"",FE50+1,"")</f>
        <v/>
      </c>
      <c r="FG50" s="54" t="str">
        <f>IF(FE50&lt;&gt;"",IF($G50="3",IF(EX50&lt;&gt;"",IF(AND(FE50&lt;=10,EX50&gt;=$FD$92),HLOOKUP(FE50,Points_Table_Modified,IF(GC50&gt;=6,8,GC50+2),FALSE),0),""),IF(EX50&lt;&gt;"",IF(AND(FE50&lt;=10,EX50&gt;=$FD$92),HLOOKUP(FE50,Points_Table,IF(GC50&gt;=6,8,GC50+2),FALSE),0),"")),"")</f>
        <v/>
      </c>
      <c r="FH50" s="56" t="str">
        <f>IF(FG50&gt;0,IF(FF50&lt;&gt;"",AVERAGE(IF(AND($G50="3",FF50&lt;&gt;""),HLOOKUP(FF50,Points_Table_Modified,IF(GC50&gt;=6,8,GC50+2),FALSE),IF(FF50&lt;&gt;"",HLOOKUP(FF50,Points_Table,IF(GC50&gt;=6,8,GC50+2),FALSE),"")),FG50),FG50),0)</f>
        <v/>
      </c>
      <c r="FI50" s="51" t="str">
        <f>IF(AND($G50="3",EX50&lt;&gt;""),EX50,"")</f>
        <v/>
      </c>
      <c r="FJ50" s="52" t="str">
        <f>IF(AND(EX50&lt;&gt;"",$G50="3"),_xlfn.RANK.EQ(EX50,$FI$6:$FI$89),"")</f>
        <v/>
      </c>
      <c r="FK50" s="52" t="str">
        <f>IF(IF(FJ50&lt;&gt;"",IF(MAX(COUNTIF($FJ$6:$FJ$89,$FJ$6:$FJ$89))&gt;1,"x",""),"")&lt;&gt;"",FJ50+1,"")</f>
        <v/>
      </c>
      <c r="FL50" s="52" t="str">
        <f>IF(FJ50&lt;&gt;"",IF($G50="3",IF(EX50&lt;&gt;"",IF(AND(FJ50&lt;=20,EX50&gt;=$FI$92),HLOOKUP(FJ50,Points_Table_Modified,IF(GC50&gt;=6,8,GC50+2),FALSE),0),""),IF(EX50&lt;&gt;"",IF(AND(FJ50&lt;=10,EX50&gt;=$FI$92),HLOOKUP(FJ50,Points_Table,IF(GC50&gt;=6,8,GC50+2),FALSE),0),"")),"")</f>
        <v/>
      </c>
      <c r="FM50" s="56" t="str">
        <f>IF(FL50&gt;0,IF(FK50&lt;&gt;"",AVERAGE(IF(AND($G50="3",FK50&lt;&gt;""),HLOOKUP(FK50,Points_Table_Modified,IF(GC50&gt;=6,8,GC50+2),FALSE),IF(FK50&lt;&gt;"",HLOOKUP(FK50,Points_Table,IF(GC50&gt;=6,8,GC50+2),FALSE),"")),FL50),FL50),0)</f>
        <v/>
      </c>
      <c r="FN50" s="51" t="str">
        <f>IF(AND($G50="4",EX50&lt;&gt;""),EX50,"")</f>
        <v/>
      </c>
      <c r="FO50" s="52" t="str">
        <f>IF(AND(EX50&lt;&gt;"",G50="4"),_xlfn.RANK.EQ(EX50,$FN$6:$FN$89),"")</f>
        <v/>
      </c>
      <c r="FP50" s="52" t="str">
        <f>IF(IF(FO50&lt;&gt;"",IF(MAX(COUNTIF($FO$6:$FO$89,$FO$6:$FO$89))&gt;1,"x",""),"")&lt;&gt;"",FO50+1,"")</f>
        <v/>
      </c>
      <c r="FQ50" s="52" t="str">
        <f>IF(FO50&lt;&gt;"",IF($G50="3",IF(EX50&lt;&gt;"",IF(AND(FO50&lt;=10,EX50&gt;=$FN$92),HLOOKUP(FO50,Points_Table_Modified,IF(GC50&gt;=6,8,GC50+2),FALSE),0),""),IF(EX50&lt;&gt;"",IF(AND(FO50&lt;=10,EX50&gt;=$FN$92),HLOOKUP(FO50,Points_Table,IF(GC50&gt;=6,8,GC50+2),FALSE),0),"")),"")</f>
        <v/>
      </c>
      <c r="FR50" s="56" t="str">
        <f>IF(FQ50&gt;0,IF(FP50&lt;&gt;"",AVERAGE(IF(AND($G50="3",FP50&lt;&gt;""),HLOOKUP(FP50,Points_Table_Modified,IF(GC50&gt;=6,8,GC50+2),FALSE),IF(FP50&lt;&gt;"",HLOOKUP(FP50,Points_Table,IF(GC50&gt;=6,8,GC50+2),FALSE),"")),FQ50),FQ50),0)</f>
        <v/>
      </c>
      <c r="FS50" s="51" t="str">
        <f>IF(AND($G50="5",EX50&lt;&gt;""),EX50,"")</f>
        <v/>
      </c>
      <c r="FT50" s="52" t="str">
        <f>IF(AND(EX50&lt;&gt;"",$G50="5"),_xlfn.RANK.EQ(EX50,$FS$6:$FS$89),"")</f>
        <v/>
      </c>
      <c r="FU50" s="52" t="str">
        <f>IF(IF(FT50&lt;&gt;"",IF(MAX(COUNTIF($FT$6:$FT$89,$FT$6:$FT$89))&gt;1,"x",""),"")&lt;&gt;"",FT50+1,"")</f>
        <v/>
      </c>
      <c r="FV50" s="52" t="str">
        <f>IF(FT50&lt;&gt;"",IF($G50="3",IF(EX50&lt;&gt;"",IF(AND(FT50&lt;=10,EX50&gt;=$FS$92),HLOOKUP(FT50,Points_Table_Modified,IF(GC50&gt;=6,8,GC50+2),FALSE),0),""),IF(EX50&lt;&gt;"",IF(AND(FT50&lt;=10,EX50&gt;=$FS$92),HLOOKUP(FT50,Points_Table,IF(GC50&gt;=6,8,GC50+2),FALSE),0),"")),"")</f>
        <v/>
      </c>
      <c r="FW50" s="56" t="str">
        <f>IF(FV50&gt;0,IF(FU50&lt;&gt;"",AVERAGE(IF(AND($G50="3",FU50&lt;&gt;""),HLOOKUP(FU50,Points_Table_Modified,IF(GC50&gt;=6,8,GC50+2),FALSE),IF(FU50&lt;&gt;"",HLOOKUP(FU50,Points_Table,IF(GC50&gt;=6,8,GC50+2),FALSE),"")),FV50),FV50),0)</f>
        <v/>
      </c>
      <c r="FX50" s="51" t="str">
        <f>IF(AND($G50="6",EX50&lt;&gt;""),EX50,"")</f>
        <v/>
      </c>
      <c r="FY50" s="52" t="str">
        <f>IF(AND(EX50&lt;&gt;"",$G50="6"),_xlfn.RANK.EQ(EX50,$FX$6:$FX$89),"")</f>
        <v/>
      </c>
      <c r="FZ50" s="52" t="str">
        <f>IF(IF(FY50&lt;&gt;"",IF(MAX(COUNTIF($FY$6:$FY$89,$FY$6:$FY$89))&gt;1,"x",""),"")&lt;&gt;"",FY50+1,"")</f>
        <v/>
      </c>
      <c r="GA50" s="52" t="str">
        <f>IF(FY50&lt;&gt;"",IF($G50="3",IF(EX50&lt;&gt;"",IF(AND(FY50&lt;=10,EX50&gt;=$FX$92),HLOOKUP(FY50,Points_Table_Modified,IF(GC50&gt;=6,8,GC50+2),FALSE),0),""),IF(EX50&lt;&gt;"",IF(AND(FY50&lt;=10,EX50&gt;=$FX$92),HLOOKUP(FY50,Points_Table,IF(GC50&gt;=6,8,GC50+2),FALSE),0),"")),"")</f>
        <v/>
      </c>
      <c r="GB50" s="56" t="str">
        <f>IF(GA50&gt;0,IF(FZ50&lt;&gt;"",AVERAGE(IF(AND($G50="3",FZ50&lt;&gt;""),HLOOKUP(FZ50,Points_Table_Modified,IF(GC50&gt;=6,8,GC50+2),FALSE),IF(FZ50&lt;&gt;"",HLOOKUP(FZ50,Points_Table,IF(GC50&gt;=6,8,GC50+2),FALSE),"")),GA50),GA50),0)</f>
        <v/>
      </c>
      <c r="GC50" s="57">
        <f>VLOOKUP($G50,Entries_D_Event,8,FALSE)</f>
        <v>0</v>
      </c>
      <c r="GD50" s="52" t="str">
        <f>CONCATENATE(FY50,FT50,FO50,FJ50,FE50,EZ50)</f>
        <v/>
      </c>
      <c r="GE50" s="118" t="str">
        <f>IF(GD50&lt;&gt;"",IF(AND($G50="3",EX50&lt;&gt;""),10,IF(EX50&lt;&gt;"",5,"")),"")</f>
        <v/>
      </c>
      <c r="GF50" s="118">
        <f>_xlfn.NUMBERVALUE(IF(GD50&lt;&gt;"",CONCATENATE(GB50,FW50,FR50,FM50,FH50,FC50),""))</f>
        <v>0</v>
      </c>
      <c r="GG50" s="56">
        <f>IFERROR(GE50+GF50,0)</f>
        <v>0</v>
      </c>
      <c r="GH50" s="90"/>
      <c r="GI50" s="52" t="str">
        <f>IF(AND($G50="1",GH50&lt;&gt;""),GH50,"")</f>
        <v/>
      </c>
      <c r="GJ50" s="52" t="str">
        <f>IF(AND(GH50&lt;&gt;"",$G50="1"),_xlfn.RANK.EQ(GH50,$GI$6:$GI$89),"")</f>
        <v/>
      </c>
      <c r="GK50" s="52" t="str">
        <f>IF(IF(GJ50&lt;&gt;"",IF(MAX(COUNTIF($GJ$6:$GJ$89,$GJ$6:$GJ$89))&gt;1,"x",""),"")&lt;&gt;"",GJ50+1,"")</f>
        <v/>
      </c>
      <c r="GL50" s="52" t="str">
        <f>IF(GJ50&lt;&gt;"",IF($G50="3",IF(GH50&lt;&gt;"",IF(AND(GJ50&lt;=10,GH50&gt;=$GI$92),HLOOKUP(GJ50,Points_Table_Modified,IF(HM50&gt;=6,8,HM50+2),FALSE),0),""),IF(GH50&lt;&gt;"",IF(AND(GJ50&lt;=10,GH50&gt;=$GI$92),HLOOKUP(GJ50,Points_Table,IF(HM50&gt;=6,8,HM50+2),FALSE),0),"")),"")</f>
        <v/>
      </c>
      <c r="GM50" s="53" t="str">
        <f>IF(GK50&lt;&gt;"",AVERAGE(IF(AND($G50="3",GK50&lt;&gt;""),HLOOKUP(GK50,Points_Table_Modified,IF(HM50&gt;=6,8,HM50+2),FALSE),IF(GK50&lt;&gt;"",HLOOKUP(GK50,Points_Table,IF(HM50&gt;=6,8,HM50+2),FALSE),"")),GL50),GL50)</f>
        <v/>
      </c>
      <c r="GN50" s="51" t="str">
        <f>IF(AND($G50="2",GH50&lt;&gt;""),GH50,"")</f>
        <v/>
      </c>
      <c r="GO50" s="52" t="str">
        <f>IF(AND(GH50&lt;&gt;"",$G50="2"),_xlfn.RANK.EQ(GH50,$GN$6:$GN$89),"")</f>
        <v/>
      </c>
      <c r="GP50" s="52" t="str">
        <f>IF(IF(GO50&lt;&gt;"",IF(MAX(COUNTIF($GO$6:$GO$89,$GO$6:$GO$89))&gt;1,"x",""),"")&lt;&gt;"",GO50+1,"")</f>
        <v/>
      </c>
      <c r="GQ50" s="54" t="str">
        <f>IF(GO50&lt;&gt;"",IF($G50="3",IF(GH50&lt;&gt;"",IF(AND(GO50&lt;=10,GH50&gt;=$GN$92),HLOOKUP(GO50,Points_Table_Modified,IF(HM50&gt;=6,8,HM50+2),FALSE),0),""),IF(GH50&lt;&gt;"",IF(AND(GO50&lt;=10,GH50&gt;=$GN$92),HLOOKUP(GO50,Points_Table,IF(HM50&gt;=6,8,HM50+2),FALSE),0),"")),"")</f>
        <v/>
      </c>
      <c r="GR50" s="53" t="str">
        <f>IF(GP50&lt;&gt;"",AVERAGE(IF(AND($G50="3",GP50&lt;&gt;""),HLOOKUP(GP50,Points_Table_Modified,IF(HM50&gt;=6,8,HM50+2),FALSE),IF(GP50&lt;&gt;"",HLOOKUP(GP50,Points_Table,IF(HM50&gt;=6,8,HM50+2),FALSE),"")),GQ50),GQ50)</f>
        <v/>
      </c>
      <c r="GS50" s="51" t="str">
        <f>IF(AND($G50="3",GH50&lt;&gt;""),GH50,"")</f>
        <v/>
      </c>
      <c r="GT50" s="52" t="str">
        <f>IF(AND(GH50&lt;&gt;"",$G50="3"),_xlfn.RANK.EQ(GH50,$GS$6:$GS$89),"")</f>
        <v/>
      </c>
      <c r="GU50" s="52" t="str">
        <f>IF(IF(GT50&lt;&gt;"",IF(MAX(COUNTIF($GT$6:$GT$89,$GT$6:$GT$89))&gt;1,"x",""),"")&lt;&gt;"",GT50+1,"")</f>
        <v/>
      </c>
      <c r="GV50" s="52" t="str">
        <f>IF(GT50&lt;&gt;"",IF($G50="3",IF(GH50&lt;&gt;"",IF(AND(GT50&lt;=20,GH50&gt;=$GS$92),HLOOKUP(GT50,Points_Table_Modified,IF(HM50&gt;=6,8,HM50+2),FALSE),0),""),IF(GH50&lt;&gt;"",IF(AND(GT50&lt;=10,GH50&gt;=$GS$92),HLOOKUP(GT50,Points_Table,IF(HM50&gt;=6,8,HM50+2),FALSE),0),"")),"")</f>
        <v/>
      </c>
      <c r="GW50" s="53" t="str">
        <f>IF(GU50&lt;&gt;"",AVERAGE(IF(AND($G50="3",GU50&lt;&gt;""),HLOOKUP(GU50,Points_Table_Modified,IF(HM50&gt;=6,8,HM50+2),FALSE),IF(GU50&lt;&gt;"",HLOOKUP(GU50,Points_Table,IF(HM50&gt;=6,8,HM50+2),FALSE),"")),GV50),GV50)</f>
        <v/>
      </c>
      <c r="GX50" s="51" t="str">
        <f>IF(AND($G50="4",GH50&lt;&gt;""),GH50,"")</f>
        <v/>
      </c>
      <c r="GY50" s="52" t="str">
        <f>IF(AND($GH50&lt;&gt;"",G50="4"),_xlfn.RANK.EQ(GH50,$GX$6:$GX$89),"")</f>
        <v/>
      </c>
      <c r="GZ50" s="52" t="str">
        <f>IF(IF(GY50&lt;&gt;"",IF(MAX(COUNTIF($GY$6:$GY$89,$GY$6:$GY$89))&gt;1,"x",""),"")&lt;&gt;"",GY50+1,"")</f>
        <v/>
      </c>
      <c r="HA50" s="52" t="str">
        <f>IF(GY50&lt;&gt;"",IF($G50="3",IF(GH50&lt;&gt;"",IF(AND(GY50&lt;=10,GH50&gt;=$GX$92),HLOOKUP(GY50,Points_Table_Modified,IF(HM50&gt;=6,8,HM50+2),FALSE),0),""),IF(GH50&lt;&gt;"",IF(AND(GY50&lt;=10,GH50&gt;=$GX$92),HLOOKUP(GY50,Points_Table,IF(HM50&gt;=6,8,HM50+2),FALSE),0),"")),"")</f>
        <v/>
      </c>
      <c r="HB50" s="53" t="str">
        <f>IF(GZ50&lt;&gt;"",AVERAGE(IF(AND($G50="3",GZ50&lt;&gt;""),HLOOKUP(GZ50,Points_Table_Modified,IF(HM50&gt;=6,8,HM50+2),FALSE),IF(GZ50&lt;&gt;"",HLOOKUP(GZ50,Points_Table,IF(HM50&gt;=6,8,HM50+2),FALSE),"")),HA50),HA50)</f>
        <v/>
      </c>
      <c r="HC50" s="51" t="str">
        <f>IF(AND($G50="5",GH50&lt;&gt;""),GH50,"")</f>
        <v/>
      </c>
      <c r="HD50" s="52" t="str">
        <f>IF(AND(GH50&lt;&gt;"",$G50="5"),_xlfn.RANK.EQ(GH50,$HC$6:$HC$89),"")</f>
        <v/>
      </c>
      <c r="HE50" s="52" t="str">
        <f>IF(IF(HD50&lt;&gt;"",IF(MAX(COUNTIF($HD$6:$HD$89,$HD$6:$HD$89))&gt;1,"x",""),"")&lt;&gt;"",HD50+1,"")</f>
        <v/>
      </c>
      <c r="HF50" s="52" t="str">
        <f>IF(HD50&lt;&gt;"",IF($G50="3",IF(GH50&lt;&gt;"",IF(AND(HD50&lt;=10,GH50&gt;=$HC$92),HLOOKUP(HD50,Points_Table_Modified,IF(HM50&gt;=6,8,HM50+2),FALSE),0),""),IF(GH50&lt;&gt;"",IF(AND(HD50&lt;=10,GH50&gt;=$HC$92),HLOOKUP(HD50,Points_Table,IF(HM50&gt;=6,8,HM50+2),FALSE),0),"")),"")</f>
        <v/>
      </c>
      <c r="HG50" s="53" t="str">
        <f>IF(HE50&lt;&gt;"",AVERAGE(IF(AND($G50="3",HE50&lt;&gt;""),HLOOKUP(HE50,Points_Table_Modified,IF(HM50&gt;=6,8,HM50+2),FALSE),IF(HE50&lt;&gt;"",HLOOKUP(HE50,Points_Table,IF(HM50&gt;=6,8,HM50+2),FALSE),"")),HF50),HF50)</f>
        <v/>
      </c>
      <c r="HH50" s="51" t="str">
        <f>IF(AND($G50="6",GH50&lt;&gt;""),GH50,"")</f>
        <v/>
      </c>
      <c r="HI50" s="52" t="str">
        <f>IF(AND(GH50&lt;&gt;"",$G50="6"),_xlfn.RANK.EQ(GH50,$HH$6:$HH$89),"")</f>
        <v/>
      </c>
      <c r="HJ50" s="52" t="str">
        <f>IF(IF(HI50&lt;&gt;"",IF(MAX(COUNTIF($HI$6:$HI$89,$HI$6:$HI$89))&gt;1,"x",""),"")&lt;&gt;"",HI50+1,"")</f>
        <v/>
      </c>
      <c r="HK50" s="52" t="str">
        <f>IF(HI50&lt;&gt;"",IF($G50="3",IF(GH50&lt;&gt;"",IF(AND(HI50&lt;=10,GH50&gt;=$HH$92),HLOOKUP(HI50,Points_Table_Modified,IF(HM50&gt;=6,8,HM50+2),FALSE),0),""),IF(GH50&lt;&gt;"",IF(AND(HI50&lt;=10,GH50&gt;=$HH$92),HLOOKUP(HI50,Points_Table,IF(HM50&gt;=6,8,HM50+2),FALSE),0),"")),"")</f>
        <v/>
      </c>
      <c r="HL50" s="53" t="str">
        <f>IF(HJ50&lt;&gt;"",AVERAGE(IF(AND($G50="3",HJ50&lt;&gt;""),HLOOKUP(HJ50,Points_Table_Modified,IF(HM50&gt;=6,8,HM50+2),FALSE),IF(HJ50&lt;&gt;"",HLOOKUP(HJ50,Points_Table,IF(HM50&gt;=6,8,HM50+2),FALSE),"")),HK50),HK50)</f>
        <v/>
      </c>
      <c r="HM50" s="57">
        <f>VLOOKUP($G50,Entries_D_Event,9,FALSE)</f>
        <v>0</v>
      </c>
      <c r="HN50" s="52" t="str">
        <f>CONCATENATE(HI50,HD50,GY50,GT50,GO50,GJ50)</f>
        <v/>
      </c>
      <c r="HO50" s="118" t="str">
        <f>IF(HN50&lt;&gt;"",IF(AND($G50="3",GH50&lt;&gt;""),10,IF(GH50&lt;&gt;"",5,"")),"")</f>
        <v/>
      </c>
      <c r="HP50" s="118">
        <f>_xlfn.NUMBERVALUE(IF(HN50&lt;&gt;"",CONCATENATE(HL50,HG50,HB50,GW50,GR50,GM50),""))</f>
        <v>0</v>
      </c>
      <c r="HQ50" s="56">
        <f>IFERROR(HO50+HP50,0)</f>
        <v>0</v>
      </c>
      <c r="HR50" s="90"/>
      <c r="HS50" s="52" t="str">
        <f>IF(AND($G50="1",HR50&lt;&gt;""),HR50,"")</f>
        <v/>
      </c>
      <c r="HT50" s="52" t="str">
        <f>IF(AND(HR50&lt;&gt;"",$G50="1"),_xlfn.RANK.EQ(HR50,$HS$6:$HS$89),"")</f>
        <v/>
      </c>
      <c r="HU50" s="52" t="str">
        <f>IF(IF(HT50&lt;&gt;"",IF(MAX(COUNTIF($HT$6:$HT$89,$HT$6:$HT$89))&gt;1,"x",""),"")&lt;&gt;"",HT50+1,"")</f>
        <v/>
      </c>
      <c r="HV50" s="52" t="str">
        <f>IF(HT50&lt;&gt;"",IF($G50="3",IF(HR50&lt;&gt;"",IF(AND(HT50&lt;=10,HR50&gt;=$HS$92),HLOOKUP(HT50,Points_Table_Modified,IF(IW50&gt;=6,8,IW50+2),FALSE),0),""),IF(HR50&lt;&gt;"",IF(AND(HT50&lt;=10,HR50&gt;=$HS$92),HLOOKUP(HT50,Points_Table,IF(IW50&gt;=6,8,IW50+2),FALSE),0),"")),"")</f>
        <v/>
      </c>
      <c r="HW50" s="53" t="str">
        <f>IF(HU50&lt;&gt;"",AVERAGE(IF(AND($G50="3",HU50&lt;&gt;""),HLOOKUP(HU50,Points_Table_Modified,IF(IW50&gt;=6,8,IW50+2),FALSE),IF(HU50&lt;&gt;"",HLOOKUP(HU50,Points_Table,IF(IW50&gt;=6,8,IW50+2),FALSE),"")),HV50),HV50)</f>
        <v/>
      </c>
      <c r="HX50" s="51" t="str">
        <f>IF(AND($G50="2",HR50&lt;&gt;""),HR50,"")</f>
        <v/>
      </c>
      <c r="HY50" s="52" t="str">
        <f>IF(AND(HR50&lt;&gt;"",$G50="2"),_xlfn.RANK.EQ(HR50,$HX$6:$HX$89),"")</f>
        <v/>
      </c>
      <c r="HZ50" s="52" t="str">
        <f>IF(IF(HY50&lt;&gt;"",IF(MAX(COUNTIF($HY$6:$HY$89,$HY$6:$HY$89))&gt;1,"x",""),"")&lt;&gt;"",HY50+1,"")</f>
        <v/>
      </c>
      <c r="IA50" s="54" t="str">
        <f>IF(HY50&lt;&gt;"",IF($G50="3",IF(HR50&lt;&gt;"",IF(AND(HY50&lt;=10,HR50&gt;=$HX$92),HLOOKUP(HY50,Points_Table_Modified,IF(IW50&gt;=6,8,IW50+2),FALSE),0),""),IF(HR50&lt;&gt;"",IF(AND(HY50&lt;=10,HR50&gt;=$HX$92),HLOOKUP(HY50,Points_Table,IF(IW50&gt;=6,8,IW50+2),FALSE),0),"")),"")</f>
        <v/>
      </c>
      <c r="IB50" s="53" t="str">
        <f>IF(HZ50&lt;&gt;"",AVERAGE(IF(AND($G50="3",HZ50&lt;&gt;""),HLOOKUP(HZ50,Points_Table_Modified,IF(IW50&gt;=6,8,IW50+2),FALSE),IF(HZ50&lt;&gt;"",HLOOKUP(HZ50,Points_Table,IF(IW50&gt;=6,8,IW50+2),FALSE),"")),IA50),IA50)</f>
        <v/>
      </c>
      <c r="IC50" s="51" t="str">
        <f>IF(AND($G50="3",HR50&lt;&gt;""),HR50,"")</f>
        <v/>
      </c>
      <c r="ID50" s="52" t="str">
        <f>IF(AND(HR50&lt;&gt;"",$G50="3"),_xlfn.RANK.EQ(HR50,$IC$6:$IC$89),"")</f>
        <v/>
      </c>
      <c r="IE50" s="52" t="str">
        <f>IF(IF(ID50&lt;&gt;"",IF(MAX(COUNTIF($ID$6:$ID$89,$ID$6:$ID$89))&gt;1,"x",""),"")&lt;&gt;"",ID50+1,"")</f>
        <v/>
      </c>
      <c r="IF50" s="52" t="str">
        <f>IF(ID50&lt;&gt;"",IF($G50="3",IF(HR50&lt;&gt;"",IF(AND(ID50&lt;=20,HR50&gt;=$IC$92),HLOOKUP(ID50,Points_Table_Modified,IF(IW50&gt;=6,8,IW50+2),FALSE),0),""),IF(HR50&lt;&gt;"",IF(AND(ID50&lt;=10,HR50&gt;=$IC$92),HLOOKUP(ID50,Points_Table,IF(IW50&gt;=6,8,IW50+2),FALSE),0),"")),"")</f>
        <v/>
      </c>
      <c r="IG50" s="53" t="str">
        <f>IF(IE50&lt;&gt;"",AVERAGE(IF(AND($G50="3",IE50&lt;&gt;""),HLOOKUP(IE50,Points_Table_Modified,IF(IW50&gt;=6,8,IW50+2),FALSE),IF(IE50&lt;&gt;"",HLOOKUP(IE50,Points_Table,IF(IW50&gt;=6,8,IW50+2),FALSE),"")),IF50),IF50)</f>
        <v/>
      </c>
      <c r="IH50" s="51" t="str">
        <f>IF(AND($G50="4",HR50&lt;&gt;""),HR50,"")</f>
        <v/>
      </c>
      <c r="II50" s="52" t="str">
        <f>IF(AND(HR50&lt;&gt;"",G50="4"),_xlfn.RANK.EQ(HR50,$IH$6:$IH$89),"")</f>
        <v/>
      </c>
      <c r="IJ50" s="52" t="str">
        <f>IF(IF(II50&lt;&gt;"",IF(MAX(COUNTIF($II$6:$II$89,$II$6:$II$89))&gt;1,"x",""),"")&lt;&gt;"",II50+1,"")</f>
        <v/>
      </c>
      <c r="IK50" s="52" t="str">
        <f>IF(II50&lt;&gt;"",IF($G50="3",IF(HR50&lt;&gt;"",IF(AND(II50&lt;=10,HR50&gt;=$IH$92),HLOOKUP(II50,Points_Table_Modified,IF(IW50&gt;=6,8,IW50+2),FALSE),0),""),IF(HR50&lt;&gt;"",IF(AND(II50&lt;=10,HR50&gt;=$IH$92),HLOOKUP(II50,Points_Table,IF(IW50&gt;=6,8,IW50+2),FALSE),0),"")),"")</f>
        <v/>
      </c>
      <c r="IL50" s="53" t="str">
        <f>IF(IJ50&lt;&gt;"",AVERAGE(IF(AND($G50="3",IJ50&lt;&gt;""),HLOOKUP(IJ50,Points_Table_Modified,IF(IW50&gt;=6,8,IW50+2),FALSE),IF(IJ50&lt;&gt;"",HLOOKUP(IJ50,Points_Table,IF(IW50&gt;=6,8,IW50+2),FALSE),"")),IK50),IK50)</f>
        <v/>
      </c>
      <c r="IM50" s="51" t="str">
        <f>IF(AND($G50="5",HR50&lt;&gt;""),HR50,"")</f>
        <v/>
      </c>
      <c r="IN50" s="52" t="str">
        <f>IF(AND(HR50&lt;&gt;"",$G50="5"),_xlfn.RANK.EQ(HR50,$IM$6:$IM$89),"")</f>
        <v/>
      </c>
      <c r="IO50" s="52" t="str">
        <f>IF(IF(IN50&lt;&gt;"",IF(MAX(COUNTIF($IN$6:$IN$89,$IN$6:$IN$89))&gt;1,"x",""),"")&lt;&gt;"",IN50+1,"")</f>
        <v/>
      </c>
      <c r="IP50" s="52" t="str">
        <f>IF(IN50&lt;&gt;"",IF($G50="3",IF(HR50&lt;&gt;"",IF(AND(IN50&lt;=10,HR50&gt;=$IM$92),HLOOKUP(IN50,Points_Table_Modified,IF(IW50&gt;=6,8,IW50+2),FALSE),0),""),IF(HR50&lt;&gt;"",IF(AND(IN50&lt;=10,HR50&gt;=$IM$92),HLOOKUP(IN50,Points_Table,IF(IW50&gt;=6,8,IW50+2),FALSE),0),"")),"")</f>
        <v/>
      </c>
      <c r="IQ50" s="53" t="str">
        <f>IF(IO50&lt;&gt;"",AVERAGE(IF(AND($G50="3",IO50&lt;&gt;""),HLOOKUP(IO50,Points_Table_Modified,IF(IW50&gt;=6,8,IW50+2),FALSE),IF(IO50&lt;&gt;"",HLOOKUP(IO50,Points_Table,IF(IW50&gt;=6,8,IW50+2),FALSE),"")),IP50),IP50)</f>
        <v/>
      </c>
      <c r="IR50" s="51" t="str">
        <f>IF(AND($G50="6",HR50&lt;&gt;""),HR50,"")</f>
        <v/>
      </c>
      <c r="IS50" s="52" t="str">
        <f>IF(AND(HR50&lt;&gt;"",$G50="6"),_xlfn.RANK.EQ(HR50,$IR$6:$IR$89),"")</f>
        <v/>
      </c>
      <c r="IT50" s="52" t="str">
        <f>IF(IF(IS50&lt;&gt;"",IF(MAX(COUNTIF($IS$6:$IS$89,$IS$6:$IS$89))&gt;1,"x",""),"")&lt;&gt;"",IS50+1,"")</f>
        <v/>
      </c>
      <c r="IU50" s="52" t="str">
        <f>IF(IS50&lt;&gt;"",IF($G50="3",IF(HR50&lt;&gt;"",IF(AND(IS50&lt;=10,HR50&gt;=$IR$92),HLOOKUP(IS50,Points_Table_Modified,IF(IW50&gt;=6,8,IW50+2),FALSE),0),""),IF(HR50&lt;&gt;"",IF(AND(IS50&lt;=10,HR50&gt;=$IR$92),HLOOKUP(IS50,Points_Table,IF(IW50&gt;=6,8,IW50+2),FALSE),0),"")),"")</f>
        <v/>
      </c>
      <c r="IV50" s="53" t="str">
        <f>IF(IT50&lt;&gt;"",AVERAGE(IF(AND($G50="3",IT50&lt;&gt;""),HLOOKUP(IT50,Points_Table_Modified,IF(IW50&gt;=6,8,IW50+2),FALSE),IF(IT50&lt;&gt;"",HLOOKUP(IT50,Points_Table,IF(IW50&gt;=6,8,IW50+2),FALSE),"")),IU50),IU50)</f>
        <v/>
      </c>
      <c r="IW50" s="57">
        <f>VLOOKUP($G50,Entries_D_Event,10,FALSE)</f>
        <v>0</v>
      </c>
      <c r="IX50" s="52" t="str">
        <f>CONCATENATE(IS50,IN50,II50,ID50,HY50,HT50)</f>
        <v/>
      </c>
      <c r="IY50" s="118" t="str">
        <f>IF(IX50&lt;&gt;"",IF(AND($G50="3",HR50&lt;&gt;""),10,IF(HR50&lt;&gt;"",5,"")),"")</f>
        <v/>
      </c>
      <c r="IZ50" s="118">
        <f>_xlfn.NUMBERVALUE(IF(IX50&lt;&gt;"",CONCATENATE(IV50,IQ50,IL50,IG50,IB50,HW50),""))</f>
        <v>0</v>
      </c>
      <c r="JA50" s="56">
        <f>IFERROR(IY50+IZ50,0)</f>
        <v>0</v>
      </c>
      <c r="JB50" s="90"/>
      <c r="JC50" s="52" t="str">
        <f>IF(AND($G50="1",JB50&lt;&gt;""),JB50,"")</f>
        <v/>
      </c>
      <c r="JD50" s="52" t="str">
        <f>IF(AND(JB50&lt;&gt;"",$G50="1"),_xlfn.RANK.EQ(JB50,$JC$6:$JC$89),"")</f>
        <v/>
      </c>
      <c r="JE50" s="52" t="str">
        <f>IF(IF(JD50&lt;&gt;"",IF(MAX(COUNTIF($JD$6:$JD$89,$JD$6:$JD$89))&gt;1,"x",""),"")&lt;&gt;"",JD50+1,"")</f>
        <v/>
      </c>
      <c r="JF50" s="52" t="str">
        <f>IF(JD50&lt;&gt;"",IF($G50="3",IF(JB50&lt;&gt;"",IF(AND(JD50&lt;=10,JB50&gt;=$JC$92),HLOOKUP(JD50,Points_Table_Modified,IF(KG50&gt;=6,8,KG50+2),FALSE),0),""),IF(JB50&lt;&gt;"",IF(AND(JD50&lt;=10,JB50&gt;=$JC$92),HLOOKUP(JD50,Points_Table,IF(KG50&gt;=6,8,KG50+2),FALSE),0),"")),"")</f>
        <v/>
      </c>
      <c r="JG50" s="53" t="str">
        <f>IF(JE50&lt;&gt;"",AVERAGE(IF(AND($G50="3",JE50&lt;&gt;""),HLOOKUP(JE50,Points_Table_Modified,IF(KG50&gt;=6,8,KG50+2),FALSE),IF(JE50&lt;&gt;"",HLOOKUP(JE50,Points_Table,IF(KG50&gt;=6,8,KG50+2),FALSE),"")),JF50),JF50)</f>
        <v/>
      </c>
      <c r="JH50" s="51" t="str">
        <f>IF(AND($G50="2",JB50&lt;&gt;""),JB50,"")</f>
        <v/>
      </c>
      <c r="JI50" s="52" t="str">
        <f>IF(AND(JB50&lt;&gt;"",$G50="2"),_xlfn.RANK.EQ(JB50,$JH$6:$JH$89),"")</f>
        <v/>
      </c>
      <c r="JJ50" s="52" t="str">
        <f>IF(IF(JI50&lt;&gt;"",IF(MAX(COUNTIF($JI$6:$JI$89,$JI$6:$JI$89))&gt;1,"x",""),"")&lt;&gt;"",JI50+1,"")</f>
        <v/>
      </c>
      <c r="JK50" s="54" t="str">
        <f>IF(JI50&lt;&gt;"",IF($G50="3",IF(JB50&lt;&gt;"",IF(AND(JI50&lt;=10,JB50&gt;=$JH$92),HLOOKUP(JI50,Points_Table_Modified,IF(KG50&gt;=6,8,KG50+2),FALSE),0),""),IF(JB50&lt;&gt;"",IF(AND(JI50&lt;=10,JB50&gt;=$JH$92),HLOOKUP(JI50,Points_Table,IF(KG50&gt;=6,8,KG50+2),FALSE),0),"")),"")</f>
        <v/>
      </c>
      <c r="JL50" s="53" t="str">
        <f>IF(JJ50&lt;&gt;"",AVERAGE(IF(AND($G50="3",JJ50&lt;&gt;""),HLOOKUP(JJ50,Points_Table_Modified,IF(KG50&gt;=6,8,KG50+2),FALSE),IF(JJ50&lt;&gt;"",HLOOKUP(JJ50,Points_Table,IF(KG50&gt;=6,8,KG50+2),FALSE),"")),JK50),JK50)</f>
        <v/>
      </c>
      <c r="JM50" s="51" t="str">
        <f>IF(AND($G50="3",JB50&lt;&gt;""),JB50,"")</f>
        <v/>
      </c>
      <c r="JN50" s="52" t="str">
        <f>IF(AND(JB50&lt;&gt;"",$G50="3"),_xlfn.RANK.EQ(JB50,$JM$6:$JM$89),"")</f>
        <v/>
      </c>
      <c r="JO50" s="52" t="str">
        <f>IF(IF(JN50&lt;&gt;"",IF(MAX(COUNTIF($JN$6:$JN$89,$JN$6:$JN$89))&gt;1,"x",""),"")&lt;&gt;"",JN50+1,"")</f>
        <v/>
      </c>
      <c r="JP50" s="52" t="str">
        <f>IF(JN50&lt;&gt;"",IF($G50="3",IF(JB50&lt;&gt;"",IF(AND(JN50&lt;=20,JB50&gt;=$JM$92),HLOOKUP(JN50,Points_Table_Modified,IF(KG50&gt;=6,8,KG50+2),FALSE),0),""),IF(JB50&lt;&gt;"",IF(AND(JN50&lt;=10,JB50&gt;=$JM$92),HLOOKUP(JN50,Points_Table,IF(KG50&gt;=6,8,KG50+2),FALSE),0),"")),"")</f>
        <v/>
      </c>
      <c r="JQ50" s="53" t="str">
        <f>IF(JO50&lt;&gt;"",AVERAGE(IF(AND($G50="3",JO50&lt;&gt;""),HLOOKUP(JO50,Points_Table_Modified,IF(KG50&gt;=6,8,KG50+2),FALSE),IF(JO50&lt;&gt;"",HLOOKUP(JO50,Points_Table,IF(KG50&gt;=6,8,KG50+2),FALSE),"")),JP50),JP50)</f>
        <v/>
      </c>
      <c r="JR50" s="51" t="str">
        <f>IF(AND($G50="4",JB50&lt;&gt;""),JB50,"")</f>
        <v/>
      </c>
      <c r="JS50" s="52" t="str">
        <f>IF(AND(JB50&lt;&gt;"",G50="4"),_xlfn.RANK.EQ(JB50,$JR$6:$JR$89),"")</f>
        <v/>
      </c>
      <c r="JT50" s="52" t="str">
        <f>IF(IF(JS50&lt;&gt;"",IF(MAX(COUNTIF($JS$6:$JS$89,$JS$6:$JS$89))&gt;1,"x",""),"")&lt;&gt;"",JS50+1,"")</f>
        <v/>
      </c>
      <c r="JU50" s="52" t="str">
        <f>IF(JS50&lt;&gt;"",IF($G50="3",IF(JB50&lt;&gt;"",IF(AND(JS50&lt;=10,JB50&gt;=$JR$92),HLOOKUP(JS50,Points_Table_Modified,IF(KG50&gt;=6,8,KG50+2),FALSE),0),""),IF(JB50&lt;&gt;"",IF(AND(JS50&lt;=10,JB50&gt;=$JR$92),HLOOKUP(JS50,Points_Table,IF(KG50&gt;=6,8,KG50+2),FALSE),0),"")),"")</f>
        <v/>
      </c>
      <c r="JV50" s="53" t="str">
        <f>IF(JT50&lt;&gt;"",AVERAGE(IF(AND($G50="3",JT50&lt;&gt;""),HLOOKUP(JT50,Points_Table_Modified,IF(KG50&gt;=6,8,KG50+2),FALSE),IF(JT50&lt;&gt;"",HLOOKUP(JT50,Points_Table,IF(KG50&gt;=6,8,KG50+2),FALSE),"")),JU50),JU50)</f>
        <v/>
      </c>
      <c r="JW50" s="51" t="str">
        <f>IF(AND($G50="5",JB50&lt;&gt;""),JB50,"")</f>
        <v/>
      </c>
      <c r="JX50" s="52" t="str">
        <f>IF(AND(JB50&lt;&gt;"",$G50="5"),_xlfn.RANK.EQ(JB50,$JW$6:$JW$89),"")</f>
        <v/>
      </c>
      <c r="JY50" s="52" t="str">
        <f>IF(IF(JX50&lt;&gt;"",IF(MAX(COUNTIF($JX$6:$JX$89,$JX$6:$JX$89))&gt;1,"x",""),"")&lt;&gt;"",JX50+1,"")</f>
        <v/>
      </c>
      <c r="JZ50" s="52" t="str">
        <f>IF(JX50&lt;&gt;"",IF($G50="3",IF(JB50&lt;&gt;"",IF(AND(JX50&lt;=10,JB50&gt;=$JW$92),HLOOKUP(JX50,Points_Table_Modified,IF(KG50&gt;=6,8,KG50+2),FALSE),0),""),IF(JB50&lt;&gt;"",IF(AND(JX50&lt;=10,JB50&gt;=$JW$92),HLOOKUP(JX50,Points_Table,IF(KG50&gt;=6,8,KG50+2),FALSE),0),"")),"")</f>
        <v/>
      </c>
      <c r="KA50" s="53" t="str">
        <f>IF(JY50&lt;&gt;"",AVERAGE(IF(AND($G50="3",JY50&lt;&gt;""),HLOOKUP(JY50,Points_Table_Modified,IF(KG50&gt;=6,8,KG50+2),FALSE),IF(JY50&lt;&gt;"",HLOOKUP(JY50,Points_Table,IF(KG50&gt;=6,8,KG50+2),FALSE),"")),JZ50),JZ50)</f>
        <v/>
      </c>
      <c r="KB50" s="51" t="str">
        <f>IF(AND($G50="6",JB50&lt;&gt;""),JB50,"")</f>
        <v/>
      </c>
      <c r="KC50" s="52" t="str">
        <f>IF(AND(JB50&lt;&gt;"",$G50="6"),_xlfn.RANK.EQ(JB50,$KB$6:$KB$89),"")</f>
        <v/>
      </c>
      <c r="KD50" s="52" t="str">
        <f>IF(IF(KC50&lt;&gt;"",IF(MAX(COUNTIF($KC$6:$KC$89,$KC$6:$KC$89))&gt;1,"x",""),"")&lt;&gt;"",KC50+1,"")</f>
        <v/>
      </c>
      <c r="KE50" s="52" t="str">
        <f>IF(KC50&lt;&gt;"",IF($G50="3",IF(JB50&lt;&gt;"",IF(AND(KC50&lt;=10,JB50&gt;=$KB$92),HLOOKUP(KC50,Points_Table_Modified,IF(KG50&gt;=6,8,KG50+2),FALSE),0),""),IF(JB50&lt;&gt;"",IF(AND(KC50&lt;=10,JB50&gt;=$KB$92),HLOOKUP(KC50,Points_Table,IF(KG50&gt;=6,8,KG50+2),FALSE),0),"")),"")</f>
        <v/>
      </c>
      <c r="KF50" s="53" t="str">
        <f>IF(KD50&lt;&gt;"",AVERAGE(IF(AND($G50="3",KD50&lt;&gt;""),HLOOKUP(KD50,Points_Table_Modified,IF(KG50&gt;=6,8,KG50+2),FALSE),IF(KD50&lt;&gt;"",HLOOKUP(KD50,Points_Table,IF(KG50&gt;=6,8,KG50+2),FALSE),"")),KE50),KE50)</f>
        <v/>
      </c>
      <c r="KG50" s="57">
        <f>VLOOKUP($G50,Entries_D_Event,11,FALSE)</f>
        <v>0</v>
      </c>
      <c r="KH50" s="52" t="str">
        <f>CONCATENATE(KC50,JX50,JS50,JN50,JI50,JD50)</f>
        <v/>
      </c>
      <c r="KI50" s="118" t="str">
        <f>IF(KH50&lt;&gt;"",IF(AND($G50="3",JB50&lt;&gt;""),10,IF(JB50&lt;&gt;"",5,"")),"")</f>
        <v/>
      </c>
      <c r="KJ50" s="118">
        <f>_xlfn.NUMBERVALUE(IF(KH50&lt;&gt;"",CONCATENATE(KF50,KA50,JV50,JQ50,JL50,JG50),""))</f>
        <v>0</v>
      </c>
      <c r="KK50" s="56">
        <f>IFERROR(KI50+KJ50,0)</f>
        <v>0</v>
      </c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</row>
    <row r="51" spans="1:358" s="1" customFormat="1" x14ac:dyDescent="0.25">
      <c r="A51" s="35"/>
      <c r="B51" s="45">
        <v>46</v>
      </c>
      <c r="C51" s="46" t="s">
        <v>195</v>
      </c>
      <c r="D51" s="47" t="s">
        <v>196</v>
      </c>
      <c r="E51" s="50"/>
      <c r="F51" s="109">
        <v>946</v>
      </c>
      <c r="G51" s="49" t="s">
        <v>59</v>
      </c>
      <c r="H51" s="50" t="str">
        <f>VLOOKUP($G51,Class_Description,2)</f>
        <v>Open Class</v>
      </c>
      <c r="I51" s="187">
        <f>AS51+CC51+DM51+EW51+GG51+HQ51+JA51+KK51</f>
        <v>15</v>
      </c>
      <c r="J51" s="115"/>
      <c r="K51" s="102" t="str">
        <f>IF(AND(J51&lt;&gt;"",$G51="1"),J51,"")</f>
        <v/>
      </c>
      <c r="L51" s="103" t="str">
        <f>IF(AND(J51&lt;&gt;"",$G51="1"),_xlfn.RANK.EQ(J51,$K$6:$K$89),"")</f>
        <v/>
      </c>
      <c r="M51" s="103" t="str">
        <f>IF(G51="6",IF(IF(L51&lt;&gt;"",IF(MAX(COUNTIF($L$6:$L$89,$L$6:$L$89))&gt;1,"x",""),"")&lt;&gt;"",L51+1,""),IF(K51=0,"",IF(IF(L51&lt;&gt;"",IF(MAX(COUNTIF($L$6:$L$89,$L$6:$L$89))&gt;1,"x",""),"")&lt;&gt;"",L51+1,"")))</f>
        <v/>
      </c>
      <c r="N51" s="103" t="str">
        <f>IF(L51&lt;&gt;"",IF($G51="3",IF(AND(L51&lt;=20,J51&gt;=$K$92),HLOOKUP(L51,Points_Table_Modified,IF(AO51&gt;=6,8,AO51+2),FALSE),0),IF(AND(L51&lt;=10,J51&gt;=$K$92),HLOOKUP(L51,Points_Table,IF(AO51&gt;=6,8,AO51+2),FALSE),0)),"")</f>
        <v/>
      </c>
      <c r="O51" s="103" t="str">
        <f>IF(M51&lt;&gt;"",AVERAGE(IF(AND($G51="3",M51&lt;&gt;""),HLOOKUP(M51,Points_Table_Modified,IF(AO51&gt;=6,8,AO51+2),FALSE),IF(M51&lt;&gt;"",HLOOKUP(M51,Points_Table,IF(AO51&gt;=6,8,AO51+2),FALSE),"")),N51),N51)</f>
        <v/>
      </c>
      <c r="P51" s="102" t="str">
        <f>IF(AND(J51&lt;&gt;"",$G51="2"),J51,"")</f>
        <v/>
      </c>
      <c r="Q51" s="103" t="str">
        <f>IF(AND(J51&lt;&gt;"",$G51="2"),_xlfn.RANK.EQ(J51,$P$6:$P$89),"")</f>
        <v/>
      </c>
      <c r="R51" s="103" t="str">
        <f>IF(G51="6",IF(IF(Q51&lt;&gt;"",IF(MAX(COUNTIF($Q$6:$Q$89,$Q$6:$Q$89))&gt;1,"x",""),"")&lt;&gt;"",Q51+1,""),IF(P51=0,"",IF(IF(Q51&lt;&gt;"",IF(MAX(COUNTIF($Q$6:$Q$89,$Q$6:$Q$89))&gt;1,"x",""),"")&lt;&gt;"",Q51+1,"")))</f>
        <v/>
      </c>
      <c r="S51" s="103" t="str">
        <f>IF(Q51&lt;&gt;"",IF($G51="3",IF(J51&lt;&gt;"",IF(AND(Q51&lt;=10,J51&gt;=$P$92),HLOOKUP(Q51,Points_Table_Modified,IF(AO51&gt;=6,8,AO51+2),FALSE),0),""),IF(J51&lt;&gt;"",IF(AND(Q51&lt;=10,J51&gt;=$P$92),HLOOKUP(Q51,Points_Table,IF(AO51&gt;=6,8,AO51+2),FALSE),0),"")),"")</f>
        <v/>
      </c>
      <c r="T51" s="103" t="str">
        <f>IF(R51&lt;&gt;"",AVERAGE(IF(AND($G51="3",R51&lt;&gt;""),HLOOKUP(R51,Points_Table_Modified,IF(AO51&gt;=6,8,AO51+2),FALSE),IF(R51&lt;&gt;"",HLOOKUP(R51,Points_Table,IF(AO51&gt;=6,8,AO51+2),FALSE),"")),S51),S51)</f>
        <v/>
      </c>
      <c r="U51" s="102" t="str">
        <f>IF(AND(J51&lt;&gt;"",$G51="3"),J51,"")</f>
        <v/>
      </c>
      <c r="V51" s="103" t="str">
        <f>IF(AND(J51&lt;&gt;"",$G51="3"),_xlfn.RANK.EQ(J51,$U$6:$U$89),"")</f>
        <v/>
      </c>
      <c r="W51" s="103" t="str">
        <f>IF(G51="6",IF(IF(V51&lt;&gt;"",IF(MAX(COUNTIF($V$6:$V$89,$V$6:$V$89))&gt;1,"x",""),"")&lt;&gt;"",V51+1,""),IF(U51=0,"",IF(IF(V51&lt;&gt;"",IF(MAX(COUNTIF($V$6:$V$89,$V$6:$V$89))&gt;1,"x",""),"")&lt;&gt;"",V51+1,"")))</f>
        <v/>
      </c>
      <c r="X51" s="103" t="str">
        <f>IF(V51&lt;&gt;"",IF($G51="3",IF(J51&lt;&gt;"",IF(AND(V51&lt;=20,J51&gt;=$U$92),HLOOKUP(V51,Points_Table_Modified,IF(AO51&gt;=6,8,AO51+2),FALSE),0),""),IF(J51&lt;&gt;"",IF(AND(V51&lt;=10,$J51&gt;=$U$92),HLOOKUP(V51,Points_Table,IF(AO51&gt;=6,8,AO51+2),FALSE),0),"")),"")</f>
        <v/>
      </c>
      <c r="Y51" s="103" t="str">
        <f>IF(W51&lt;&gt;"",AVERAGE(IF(AND($G51="3",W51&lt;&gt;""),HLOOKUP(W51,Points_Table_Modified,IF(AO51&gt;=6,8,AO51+2),FALSE),IF(W51&lt;&gt;"",HLOOKUP(W51,Points_Table,IF(AO51&gt;=6,8,AO51+2),FALSE),"")),X51),X51)</f>
        <v/>
      </c>
      <c r="Z51" s="102" t="str">
        <f>IF(AND(J51&lt;&gt;"",$G51="4"),J51,"")</f>
        <v/>
      </c>
      <c r="AA51" s="103" t="str">
        <f>IF(AND($J51&lt;&gt;"",G51="4"),_xlfn.RANK.EQ(J51,$Z$6:$Z$89),"")</f>
        <v/>
      </c>
      <c r="AB51" s="103" t="str">
        <f>IF($G51="6",IF(IF(AA51&lt;&gt;"",IF(MAX(COUNTIF($AA$6:$AA$89,$AA$6:$AA$89))&gt;1,"x",""),"")&lt;&gt;"",AA51+1,""),IF(Z51=0,"",IF(IF(AA51&lt;&gt;"",IF(MAX(COUNTIF($AA$6:$AA$89,$AA$6:$AA$89))&gt;1,"x",""),"")&lt;&gt;"",AA51+1,"")))</f>
        <v/>
      </c>
      <c r="AC51" s="103" t="str">
        <f>IF(AA51&lt;&gt;"",IF($G51="3",IF(J51&lt;&gt;"",IF(AND(AA51&lt;=10,J51&gt;=$Z$92),HLOOKUP(AA51,Points_Table_Modified,IF(AO51&gt;=6,8,AO51+2),FALSE),0),""),IF(J51&lt;&gt;"",IF(AND(AA51&lt;=10,J51&gt;=$Z$92),HLOOKUP(AA51,Points_Table,IF(AO51&gt;=6,8,AO51+2),FALSE),0),"")),"")</f>
        <v/>
      </c>
      <c r="AD51" s="103" t="str">
        <f>IF(AB51&lt;&gt;"",AVERAGE(IF(AND($G51="3",AB51&lt;&gt;""),HLOOKUP(AB51,Points_Table_Modified,IF(AO51&gt;=6,8,AO51+2),FALSE),IF(AB51&lt;&gt;"",HLOOKUP(AB51,Points_Table,IF(AO51&gt;=6,8,AO51+2),FALSE),"")),AC51),AC51)</f>
        <v/>
      </c>
      <c r="AE51" s="102" t="str">
        <f>IF(AND(J51&lt;&gt;"",$G51="5"),J51,"")</f>
        <v/>
      </c>
      <c r="AF51" s="103" t="str">
        <f>IF(AND(J51&lt;&gt;"",$G51="5"),_xlfn.RANK.EQ(J51,$AE$6:$AE$89),"")</f>
        <v/>
      </c>
      <c r="AG51" s="103" t="str">
        <f>IF($G51="6",IF(IF(AF51&lt;&gt;"",IF(MAX(COUNTIF($AF$6:$AF$89,$AF$6:$AF$89))&gt;1,"x",""),"")&lt;&gt;"",AF51+1,""),IF(AE51=0,"",IF(IF(AF51&lt;&gt;"",IF(MAX(COUNTIF($AF$6:$AF$89,$AF$6:$AF$89))&gt;1,"x",""),"")&lt;&gt;"",AF51+1,"")))</f>
        <v/>
      </c>
      <c r="AH51" s="103" t="str">
        <f>IF(AF51&lt;&gt;"",IF($G51="3",IF(J51&lt;&gt;"",IF(AND(AF51&lt;=10,J51&gt;=$AE$92),HLOOKUP(AF51,Points_Table_Modified,IF(AO51&gt;=6,8,AO51+2),FALSE),0),""),IF(J51&lt;&gt;"",IF(AND(AF51&lt;=10,J51&gt;=$AE$92),HLOOKUP(AF51,Points_Table,IF(AO51&gt;=6,8,AO51+2),FALSE),0),"")),"")</f>
        <v/>
      </c>
      <c r="AI51" s="103" t="str">
        <f>IF(AG51&lt;&gt;"",AVERAGE(IF(AND($G51="3",AG51&lt;&gt;""),HLOOKUP(AG51,Points_Table_Modified,IF(AO51&gt;=6,8,AO51+2),FALSE),IF(AG51&lt;&gt;"",HLOOKUP(AG51,Points_Table,IF(AO51&gt;=6,8,AO51+2),FALSE),"")),AH51),AH51)</f>
        <v/>
      </c>
      <c r="AJ51" s="102" t="str">
        <f>IF(AND(J51&lt;&gt;"",$G51="6"),J51,"")</f>
        <v/>
      </c>
      <c r="AK51" s="103" t="str">
        <f>IF(AND(J51&lt;&gt;"",$G51="6"),_xlfn.RANK.EQ(J51,$AJ$6:$AJ$89),"")</f>
        <v/>
      </c>
      <c r="AL51" s="103" t="str">
        <f>IF(G51="6",IF(IF(AK51&lt;&gt;"",IF(MAX(COUNTIF($AK$6:$AK$89,$AK$6:$AK$89))&gt;1,"x",""),"")&lt;&gt;"",AK51+1,""),IF(AJ51=0,"",IF(IF(AK51&lt;&gt;"",IF(MAX(COUNTIF($AK$6:$AK$89,$AK$6:$AK$89))&gt;1,"x",""),"")&lt;&gt;"",AK51+1,"")))</f>
        <v/>
      </c>
      <c r="AM51" s="103" t="str">
        <f>IF(AK51&lt;&gt;"",IF($G51="3",IF(J51&lt;&gt;"",IF(AND(AK51&lt;=10,J51&gt;=$AJ$92),HLOOKUP(AK51,Points_Table_Modified,IF(AO51&gt;=6,8,AO51+2),FALSE),0),""),IF(J51&lt;&gt;"",IF(AND(AK51&lt;=10,J51&gt;=$AJ$92),HLOOKUP(AK51,Points_Table,IF(AO51&gt;=6,8,AO51+2),FALSE),0),"")),"")</f>
        <v/>
      </c>
      <c r="AN51" s="136" t="str">
        <f>IF(AL51&lt;&gt;"",AVERAGE(IF(AND($G51="3",AL51&lt;&gt;""),HLOOKUP(AL51,Points_Table_Modified,IF(AO51&gt;=6,8,AO51+2),FALSE),IF(AL51&lt;&gt;"",HLOOKUP(AL51,Points_Table,IF(AO51&gt;=6,8,AO51+2),FALSE),"")),AM51),AM51)</f>
        <v/>
      </c>
      <c r="AO51" s="55">
        <f>VLOOKUP($G51,Entries_D_Event,4,FALSE)</f>
        <v>9</v>
      </c>
      <c r="AP51" s="52" t="str">
        <f>CONCATENATE(AK51,AF51,AA51,V51,Q51,L51)</f>
        <v/>
      </c>
      <c r="AQ51" s="118" t="str">
        <f>IF(AP51&lt;&gt;"",IF(AND($G51="3",J51&lt;&gt;""),10,IF(J51&lt;&gt;"",5,"")),"")</f>
        <v/>
      </c>
      <c r="AR51" s="118">
        <f>_xlfn.NUMBERVALUE(IF(AP51&lt;&gt;"",CONCATENATE(AN51,AI51,AD51,Y51,T51,O51),""))</f>
        <v>0</v>
      </c>
      <c r="AS51" s="56">
        <f>IFERROR(AQ51+AR51,0)</f>
        <v>0</v>
      </c>
      <c r="AT51" s="90">
        <v>152</v>
      </c>
      <c r="AU51" s="54" t="str">
        <f>IF(AND(AT51&lt;&gt;"",$G51="1"),AT51,"")</f>
        <v/>
      </c>
      <c r="AV51" s="52" t="str">
        <f>IF(AND(AT51&lt;&gt;"",$G51="1"),_xlfn.RANK.EQ(AT51,$AU$6:$AU$89),"")</f>
        <v/>
      </c>
      <c r="AW51" s="52" t="str">
        <f>IF(IF(AV51&lt;&gt;"",IF(MAX(COUNTIF($AV$6:$AV$89,$AV$6:$AV$89))&gt;1,"x",""),"")&lt;&gt;"",AV51+1,"")</f>
        <v/>
      </c>
      <c r="AX51" s="52" t="str">
        <f>IF(AV51&lt;&gt;"",IF($G51="3",IF(AT51&lt;&gt;"",IF(AND(AV51&lt;=10,AT51&gt;=$AU$92),HLOOKUP(AV51,Points_Table_Modified,IF(BY51&gt;=6,8,BY51+2),FALSE),0),""),IF(AT51&lt;&gt;"",IF(AND(AV51&lt;=10,AT51&gt;=$AU$92),HLOOKUP(AV51,Points_Table,IF(BY51&gt;=6,8,BY51+2),FALSE),0),"")),"")</f>
        <v/>
      </c>
      <c r="AY51" s="53" t="str">
        <f>IF(AW51&lt;&gt;"",AVERAGE(IF(AND($G51="3",AW51&lt;&gt;""),HLOOKUP(AW51,Points_Table_Modified,IF(BY51&gt;=6,8,BY51+2),FALSE),IF(AW51&lt;&gt;"",HLOOKUP(AW51,Points_Table,IF(BY51&gt;=6,8,BY51+2),FALSE),"")),AX51),AX51)</f>
        <v/>
      </c>
      <c r="AZ51" s="51" t="str">
        <f>IF(AND($G51="2",AT51&lt;&gt;""),AT51,"")</f>
        <v/>
      </c>
      <c r="BA51" s="52" t="str">
        <f>IF(AND(AT51&lt;&gt;"",$G51="2"),_xlfn.RANK.EQ(AT51,$AZ$6:$AZ$89),"")</f>
        <v/>
      </c>
      <c r="BB51" s="52" t="str">
        <f>IF(IF(BA51&lt;&gt;"",IF(MAX(COUNTIF($BA$6:$BA$89,$BA$6:$BA$89))&gt;1,"x",""),"")&lt;&gt;"",BA51+1,"")</f>
        <v/>
      </c>
      <c r="BC51" s="54" t="str">
        <f>IF(BA51&lt;&gt;"",IF($G51="3",IF(AT51&lt;&gt;"",IF(AND(BA51&lt;=10,AT51&gt;=$AZ$92),HLOOKUP(BA51,Points_Table_Modified,IF(BY51&gt;=6,8,BY51+2),FALSE),0),""),IF(AT51&lt;&gt;"",IF(AND(BA51&lt;=10,AT51&gt;=$AZ$92),HLOOKUP(BA51,Points_Table,IF(BY51&gt;=6,8,BY51+2),FALSE),0),"")),"")</f>
        <v/>
      </c>
      <c r="BD51" s="53" t="str">
        <f>IF(BB51&lt;&gt;"",AVERAGE(IF(AND($G51="3",BB51&lt;&gt;""),HLOOKUP(BB51,Points_Table_Modified,IF(BY51&gt;=6,8,BY51+2),FALSE),IF(BB51&lt;&gt;"",HLOOKUP(BB51,Points_Table,IF(BY51&gt;=6,8,BY51+2),FALSE),"")),BC51),BC51)</f>
        <v/>
      </c>
      <c r="BE51" s="51" t="str">
        <f>IF(AND($G51="3",AT51&lt;&gt;""),AT51,"")</f>
        <v/>
      </c>
      <c r="BF51" s="52" t="str">
        <f>IF(AND(AT51&lt;&gt;"",$G51="3"),_xlfn.RANK.EQ(AT51,$BE$6:$BE$89),"")</f>
        <v/>
      </c>
      <c r="BG51" s="52" t="str">
        <f>IF(IF(BF51&lt;&gt;"",IF(MAX(COUNTIF($BF$6:$BF$89,$BF$6:$BF$89))&gt;1,"x",""),"")&lt;&gt;"",BF51+1,"")</f>
        <v/>
      </c>
      <c r="BH51" s="52" t="str">
        <f>IF(BF51&lt;&gt;"",IF($G51="3",IF(AT51&lt;&gt;"",IF(AND(BF51&lt;=20,AT51&gt;=$BE$92),HLOOKUP(BF51,Points_Table_Modified,IF(BY51&gt;=6,8,BY51+2),FALSE),0),""),IF(AT51&lt;&gt;"",IF(AND(BF51&lt;=10,AT51&gt;=$BE$92),HLOOKUP(BF51,Points_Table,IF(BY51&gt;=6,8,BY51+2),FALSE),0),"")),"")</f>
        <v/>
      </c>
      <c r="BI51" s="53" t="str">
        <f>IF(BG51&lt;&gt;"",AVERAGE(IF(AND($G51="3",BG51&lt;&gt;""),HLOOKUP(BG51,Points_Table_Modified,IF(BY51&gt;=6,8,BY51+2),FALSE),IF(BG51&lt;&gt;"",HLOOKUP(BG51,Points_Table,IF(BY51&gt;=6,8,BY51+2),FALSE),"")),BH51),BH51)</f>
        <v/>
      </c>
      <c r="BJ51" s="51" t="str">
        <f>IF(AND($G51="4",AT51&lt;&gt;""),AT51,"")</f>
        <v/>
      </c>
      <c r="BK51" s="52" t="str">
        <f>IF(AND(AT51&lt;&gt;"",G51="4"),_xlfn.RANK.EQ(AT51,$BJ$6:$BJ$89),"")</f>
        <v/>
      </c>
      <c r="BL51" s="52" t="str">
        <f>IF(IF(BK51&lt;&gt;"",IF(MAX(COUNTIF($BK$6:$BK$89,$BK$6:$BK$89))&gt;1,"x",""),"")&lt;&gt;"",BK51+1,"")</f>
        <v/>
      </c>
      <c r="BM51" s="52" t="str">
        <f>IF(BK51&lt;&gt;"",IF($G51="3",IF(AT51&lt;&gt;"",IF(AND(BK51&lt;=10,AT51&gt;=$BJ$92),HLOOKUP(BK51,Points_Table_Modified,IF(BY51&gt;=6,8,BY51+2),FALSE),0),""),IF(AT51&lt;&gt;"",IF(AND(BK51&lt;=10,AT51&gt;=$BJ$92),HLOOKUP(BK51,Points_Table,IF(BY51&gt;=6,8,BY51+2),FALSE),0),"")),"")</f>
        <v/>
      </c>
      <c r="BN51" s="53" t="str">
        <f>IF(BL51&lt;&gt;"",AVERAGE(IF(AND($G51="3",BL51&lt;&gt;""),HLOOKUP(BL51,Points_Table_Modified,IF(BY51&gt;=6,8,BY51+2),FALSE),IF(BL51&lt;&gt;"",HLOOKUP(BL51,Points_Table,IF(BY51&gt;=6,8,BY51+2),FALSE),"")),BM51),BM51)</f>
        <v/>
      </c>
      <c r="BO51" s="51" t="str">
        <f>IF(AND($G51="5",AT51&lt;&gt;""),AT51,"")</f>
        <v/>
      </c>
      <c r="BP51" s="52" t="str">
        <f>IF(AND(AT51&lt;&gt;"",$G51="5"),_xlfn.RANK.EQ(AT51,$BO$6:$BO$89),"")</f>
        <v/>
      </c>
      <c r="BQ51" s="52" t="str">
        <f>IF(IF(BP51&lt;&gt;"",IF(MAX(COUNTIF($BP$6:$BP$89,$BP$6:$BP$89))&gt;1,"x",""),"")&lt;&gt;"",BP51+1,"")</f>
        <v/>
      </c>
      <c r="BR51" s="52" t="str">
        <f>IF(BP51&lt;&gt;"",IF($G51="3",IF(AT51&lt;&gt;"",IF(AND(BP51&lt;=10,AT51&gt;=$BO$92),HLOOKUP(BP51,Points_Table_Modified,IF(BY51&gt;=6,8,BY51+2),FALSE),0),""),IF(AT51&lt;&gt;"",IF(AND(BP51&lt;=10,AT51&gt;=$BO$92),HLOOKUP(BP51,Points_Table,IF(BY51&gt;=6,8,BY51+2),FALSE),0),"")),"")</f>
        <v/>
      </c>
      <c r="BS51" s="53" t="str">
        <f>IF(BQ51&lt;&gt;"",AVERAGE(IF(AND($G51="3",BQ51&lt;&gt;""),HLOOKUP(BQ51,Points_Table_Modified,IF(BY51&gt;=6,8,BY51+2),FALSE),IF(BQ51&lt;&gt;"",HLOOKUP(BQ51,Points_Table,IF(BY51&gt;=6,8,BY51+2),FALSE),"")),BR51),BR51)</f>
        <v/>
      </c>
      <c r="BT51" s="51">
        <f>IF(AND($G51="6",AT51&lt;&gt;""),AT51,"")</f>
        <v>152</v>
      </c>
      <c r="BU51" s="52">
        <f>IF(AND(AT51&lt;&gt;"",$G51="6"),_xlfn.RANK.EQ(AT51,$BT$6:$BT$89),"")</f>
        <v>6</v>
      </c>
      <c r="BV51" s="52" t="str">
        <f>IF(IF(BU51&lt;&gt;"",IF(MAX(COUNTIF($BU$6:$BU$89,$BU$6:$BU$89))&gt;1,"x",""),"")&lt;&gt;"",BU51+1,"")</f>
        <v/>
      </c>
      <c r="BW51" s="52">
        <f>IF(BU51&lt;&gt;"",IF($G51="3",IF(AT51&lt;&gt;"",IF(AND(BU51&lt;=10,AT51&gt;=$BT$92),HLOOKUP(BU51,Points_Table_Modified,IF(BY51&gt;=6,8,BY51+2),FALSE),0),""),IF(AT51&lt;&gt;"",IF(AND(BU51&lt;=10,AT51&gt;=$BT$92),HLOOKUP(BU51,Points_Table,IF(BY51&gt;=6,8,BY51+2),FALSE),0),"")),"")</f>
        <v>10</v>
      </c>
      <c r="BX51" s="53">
        <f>IF(BV51&lt;&gt;"",AVERAGE(IF(AND($G51="3",BV51&lt;&gt;""),HLOOKUP(BV51,Points_Table_Modified,IF(BY51&gt;=6,8,BY51+2),FALSE),IF(BV51&lt;&gt;"",HLOOKUP(BV51,Points_Table,IF(BY51&gt;=6,8,BY51+2),FALSE),"")),BW51),BW51)</f>
        <v>10</v>
      </c>
      <c r="BY51" s="55">
        <f>VLOOKUP($G51,Entries_D_Event,5,FALSE)</f>
        <v>7</v>
      </c>
      <c r="BZ51" s="52" t="str">
        <f>CONCATENATE(BU51,BP51,BK51,BF51,BA51,AV51)</f>
        <v>6</v>
      </c>
      <c r="CA51" s="118">
        <f>IF(BZ51&lt;&gt;"",IF(AND($G51="3",AT51&lt;&gt;""),10,IF(AT51&lt;&gt;"",5,"")),"")</f>
        <v>5</v>
      </c>
      <c r="CB51" s="118">
        <f>_xlfn.NUMBERVALUE(IF(BZ51&lt;&gt;"",CONCATENATE(BX51,BS51,BN51,BI51,BD51,AY51),""))</f>
        <v>10</v>
      </c>
      <c r="CC51" s="56">
        <f>IFERROR(CA51+CB51,0)</f>
        <v>15</v>
      </c>
      <c r="CD51" s="90"/>
      <c r="CE51" s="54" t="str">
        <f>IF(AND($G51="1",CD51&lt;&gt;""),CD51,"")</f>
        <v/>
      </c>
      <c r="CF51" s="52" t="str">
        <f>IF(AND(CD51&lt;&gt;"",$G51="1"),_xlfn.RANK.EQ(CD51,$CE$6:$CE$89),"")</f>
        <v/>
      </c>
      <c r="CG51" s="52" t="str">
        <f>IF(IF(CF51&lt;&gt;"",IF(MAX(COUNTIF($CF$6:$CF$89,$CF$6:$CF$89))&gt;1,"x",""),"")&lt;&gt;"",CF51+1,"")</f>
        <v/>
      </c>
      <c r="CH51" s="52" t="str">
        <f>IF(CF51&lt;&gt;"",IF($G51="3",IF(CD51&lt;&gt;"",IF(AND(CF51&lt;=10,CD51&gt;=$CE$92),HLOOKUP(CF51,Points_Table_Modified,IF(DI51&gt;=6,8,DI51+2),FALSE),0),""),IF(CD51&lt;&gt;"",IF(AND(CF51&lt;=10,CD51&gt;=$CE$92),HLOOKUP(CF51,Points_Table,IF(DI51&gt;=6,8,DI51+2),FALSE),0),"")),"")</f>
        <v/>
      </c>
      <c r="CI51" s="53" t="str">
        <f>IF(CG51&lt;&gt;"",AVERAGE(IF(AND($G51="3",CG51&lt;&gt;""),HLOOKUP(CG51,Points_Table_Modified,IF(DI51&gt;=6,8,DI51+2),FALSE),IF(CG51&lt;&gt;"",HLOOKUP(CG51,Points_Table,IF(DI51&gt;=6,8,DI51+2),FALSE),"")),CH51),CH51)</f>
        <v/>
      </c>
      <c r="CJ51" s="51" t="str">
        <f>IF(AND($G51="2",CD51&lt;&gt;""),CD51,"")</f>
        <v/>
      </c>
      <c r="CK51" s="52" t="str">
        <f>IF(AND(CD51&lt;&gt;"",$G51="2"),_xlfn.RANK.EQ(CD51,$CJ$6:$CJ$89),"")</f>
        <v/>
      </c>
      <c r="CL51" s="52" t="str">
        <f>IF(IF(CK51&lt;&gt;"",IF(MAX(COUNTIF($CK$6:$CK$89,$CK$6:$CK$89))&gt;1,"x",""),"")&lt;&gt;"",CK51+1,"")</f>
        <v/>
      </c>
      <c r="CM51" s="54" t="str">
        <f>IF(CK51&lt;&gt;"",IF($G51="3",IF(CD51&lt;&gt;"",IF(AND(CK51&lt;=10,CD51&gt;=$CJ$92),HLOOKUP(CK51,Points_Table_Modified,IF(DI51&gt;=6,8,DI51+2),FALSE),0),""),IF(CD51&lt;&gt;"",IF(AND(CK51&lt;=10,CD51&gt;=$CJ$92),HLOOKUP(CK51,Points_Table,IF(DI51&gt;=6,8,DI51+2),FALSE),0),"")),"")</f>
        <v/>
      </c>
      <c r="CN51" s="53" t="str">
        <f>IF(CL51&lt;&gt;"",AVERAGE(IF(AND($G51="3",CL51&lt;&gt;""),HLOOKUP(CL51,Points_Table_Modified,IF(DI51&gt;=6,8,DI51+2),FALSE),IF(CL51&lt;&gt;"",HLOOKUP(CL51,Points_Table,IF(DI51&gt;=6,8,DI51+2),FALSE),"")),CM51),CM51)</f>
        <v/>
      </c>
      <c r="CO51" s="51" t="str">
        <f>IF(AND($G51="3",CD51&lt;&gt;""),CD51,"")</f>
        <v/>
      </c>
      <c r="CP51" s="52" t="str">
        <f>IF(AND(CD51&lt;&gt;"",$G51="3"),_xlfn.RANK.EQ(CD51,$CO$6:$CO$89),"")</f>
        <v/>
      </c>
      <c r="CQ51" s="52" t="str">
        <f>IF(IF(CP51&lt;&gt;"",IF(MAX(COUNTIF($CP51:$CP$89,$CP$6:$CP$89))&gt;1,"x",""),"")&lt;&gt;"",CP51+1,"")</f>
        <v/>
      </c>
      <c r="CR51" s="52" t="str">
        <f>IF(CP51&lt;&gt;"",IF($G51="3",IF(CD51&lt;&gt;"",IF(AND(CP51&lt;=20,CD51&gt;=$CO$92),HLOOKUP(CP51,Points_Table_Modified,IF(DI51&gt;=6,8,DI51+2),FALSE),0),""),IF(CD51&lt;&gt;"",IF(AND(CP51&lt;=10,CD51&gt;=$CO$92),HLOOKUP(CP51,Points_Table,IF(DI51&gt;=6,8,DI51+2),FALSE),0),"")),"")</f>
        <v/>
      </c>
      <c r="CS51" s="53" t="str">
        <f>IF(CQ51&lt;&gt;"",AVERAGE(IF(AND($G51="3",CQ51&lt;&gt;""),HLOOKUP(CQ51,Points_Table_Modified,IF(DI51&gt;=6,8,DI51+2),FALSE),IF(CQ51&lt;&gt;"",HLOOKUP(CQ51,Points_Table,IF(DI51&gt;=6,8,DI51+2),FALSE),"")),CR51),CR51)</f>
        <v/>
      </c>
      <c r="CT51" s="51" t="str">
        <f>IF(AND($G51="4",CD51&lt;&gt;""),CD51,"")</f>
        <v/>
      </c>
      <c r="CU51" s="52" t="str">
        <f>IF(AND(CD51&lt;&gt;"",G51="4"),_xlfn.RANK.EQ(CD51,$CT$6:$CT$89),"")</f>
        <v/>
      </c>
      <c r="CV51" s="52" t="str">
        <f>IF(IF(CU51&lt;&gt;"",IF(MAX(COUNTIF($CU$6:$CU$89,$CU$6:$CU$89))&gt;1,"x",""),"")&lt;&gt;"",CU51+1,"")</f>
        <v/>
      </c>
      <c r="CW51" s="52" t="str">
        <f>IF(CU51&lt;&gt;"",IF($G51="3",IF(CD51&lt;&gt;"",IF(AND(CU51&lt;=10,CD51&gt;=$CT$92),HLOOKUP(CU51,Points_Table_Modified,IF(DI51&gt;=6,8,DI51+2),FALSE),0),""),IF(CD51&lt;&gt;"",IF(AND(CU51&lt;=10,CD51&gt;=$CT$92),HLOOKUP(CU51,Points_Table,IF(DI51&gt;=6,8,DI51+2),FALSE),0),"")),"")</f>
        <v/>
      </c>
      <c r="CX51" s="53" t="str">
        <f>IF(CV51&lt;&gt;"",AVERAGE(IF(AND($G51="3",CV51&lt;&gt;""),HLOOKUP(CV51,Points_Table_Modified,IF(DI51&gt;=6,8,DI51+2),FALSE),IF(CV51&lt;&gt;"",HLOOKUP(CV51,Points_Table,IF(DI51&gt;=6,8,DI51+2),FALSE),"")),CW51),CW51)</f>
        <v/>
      </c>
      <c r="CY51" s="51" t="str">
        <f>IF(AND($G51="5",CD51&lt;&gt;""),CD51,"")</f>
        <v/>
      </c>
      <c r="CZ51" s="52" t="str">
        <f>IF(AND(CD51&lt;&gt;"",$G51="5"),_xlfn.RANK.EQ(CD51,$CY$6:$CY$89),"")</f>
        <v/>
      </c>
      <c r="DA51" s="52" t="str">
        <f>IF(IF(CZ51&lt;&gt;"",IF(MAX(COUNTIF($CZ$6:$CZ$89,$CZ$6:$CZ$89))&gt;1,"x",""),"")&lt;&gt;"",CZ51+1,"")</f>
        <v/>
      </c>
      <c r="DB51" s="52" t="str">
        <f>IF(CZ51&lt;&gt;"",IF($G51="3",IF(CD51&lt;&gt;"",IF(AND(CZ51&lt;=10,CD51&gt;=$CY$92),HLOOKUP(CZ51,Points_Table_Modified,IF(DI51&gt;=6,8,DI51+2),FALSE),0),""),IF(CD51&lt;&gt;"",IF(AND(CZ51&lt;=10,CD51&gt;=$CY$92),HLOOKUP(CZ51,Points_Table,IF(DI51&gt;=6,8,DI51+2),FALSE),0),"")),"")</f>
        <v/>
      </c>
      <c r="DC51" s="53" t="str">
        <f>IF(DA51&lt;&gt;"",AVERAGE(IF(AND($G51="3",DA51&lt;&gt;""),HLOOKUP(DA51,Points_Table_Modified,IF(DI51&gt;=6,8,DI51+2),FALSE),IF(DA51&lt;&gt;"",HLOOKUP(DA51,Points_Table,IF(DI51&gt;=6,8,DI51+2),FALSE),"")),DB51),DB51)</f>
        <v/>
      </c>
      <c r="DD51" s="51" t="str">
        <f>IF(AND($G51="6",CD51&lt;&gt;""),CD51,"")</f>
        <v/>
      </c>
      <c r="DE51" s="52" t="str">
        <f>IF(AND(CD51&lt;&gt;"",$G51="6"),_xlfn.RANK.EQ(CD51,$DD$6:$DD$89),"")</f>
        <v/>
      </c>
      <c r="DF51" s="52" t="str">
        <f>IF(IF(DE51&lt;&gt;"",IF(MAX(COUNTIF($DE$6:$DE$89,$DE$6:$DE$89))&gt;1,"x",""),"")&lt;&gt;"",DE51+1,"")</f>
        <v/>
      </c>
      <c r="DG51" s="52" t="str">
        <f>IF(DE51&lt;&gt;"",IF($G51="3",IF(CD51&lt;&gt;"",IF(AND(DE51&lt;=10,CD51&gt;=$DD$92),HLOOKUP(DE51,Points_Table_Modified,IF(DI51&gt;=6,8,DI51+2),FALSE),0),""),IF(CD51&lt;&gt;"",IF(AND(DE51&lt;=10,CD51&gt;=$DD$92),HLOOKUP(DE51,Points_Table,IF(DI51&gt;=6,8,DI51+2),FALSE),0),"")),"")</f>
        <v/>
      </c>
      <c r="DH51" s="53" t="str">
        <f>IF(DF51&lt;&gt;"",AVERAGE(IF(AND($G51="3",DF51&lt;&gt;""),HLOOKUP(DF51,Points_Table_Modified,IF(DI51&gt;=6,8,DI51+2),FALSE),IF(DF51&lt;&gt;"",HLOOKUP(DF51,Points_Table,IF(DI51&gt;=6,8,DI51+2),FALSE),"")),DG51),DG51)</f>
        <v/>
      </c>
      <c r="DI51" s="55">
        <f>VLOOKUP($G51,Entries_D_Event,6,FALSE)</f>
        <v>10</v>
      </c>
      <c r="DJ51" s="52" t="str">
        <f>CONCATENATE(DE51,CZ51,CU51,CP51,CK51,CF51)</f>
        <v/>
      </c>
      <c r="DK51" s="52" t="str">
        <f>IF(DJ51&lt;&gt;"",IF(AND($G51="3",CD51&lt;&gt;""),10,IF(CD51&lt;&gt;"",5,"")),"")</f>
        <v/>
      </c>
      <c r="DL51" s="156">
        <f>_xlfn.NUMBERVALUE(IF(DJ51&lt;&gt;"",CONCATENATE(DH51,DC51,CX51,CS51,CN51,CI51),""))</f>
        <v>0</v>
      </c>
      <c r="DM51" s="56">
        <f>IFERROR(DK51+DL51,0)</f>
        <v>0</v>
      </c>
      <c r="DN51" s="90"/>
      <c r="DO51" s="52" t="str">
        <f>IF(AND($G51="1",DN51&lt;&gt;""),DN51,"")</f>
        <v/>
      </c>
      <c r="DP51" s="52" t="str">
        <f>IF(AND(DN51&lt;&gt;"",$G51="1"),_xlfn.RANK.EQ(DN51,$DO$6:$DO$89),"")</f>
        <v/>
      </c>
      <c r="DQ51" s="52" t="str">
        <f>IF(IF(DP51&lt;&gt;"",IF(MAX(COUNTIF($DP$6:$DP$89,$DP$6:$DP$89))&gt;1,"x",""),"")&lt;&gt;"",DP51+1,"")</f>
        <v/>
      </c>
      <c r="DR51" s="52" t="str">
        <f>IF(DP51&lt;&gt;"",IF($G51="3",IF(DN51&lt;&gt;"",IF(AND(DP51&lt;=10,DN51&gt;=$DO$92),HLOOKUP(DP51,Points_Table_Modified,IF(ES51&gt;=6,8,ES51+2),FALSE),0),""),IF(DN51&lt;&gt;"",IF(AND(DP51&lt;=10,DN51&gt;=$DO$92),HLOOKUP(DP51,Points_Table,IF(ES51&gt;=6,8,ES51+2),FALSE),0),"")),"")</f>
        <v/>
      </c>
      <c r="DS51" s="53" t="str">
        <f>IF(DQ51&lt;&gt;"",AVERAGE(IF(AND($G51="3",DQ51&lt;&gt;""),HLOOKUP(DQ51,Points_Table_Modified,IF(ES51&gt;=6,8,ES51+2),FALSE),IF(DQ51&lt;&gt;"",HLOOKUP(DQ51,Points_Table,IF(ES51&gt;=6,8,ES51+2),FALSE),"")),DR51),DR51)</f>
        <v/>
      </c>
      <c r="DT51" s="51" t="str">
        <f>IF(AND($G51="2",DN51&lt;&gt;""),DN51,"")</f>
        <v/>
      </c>
      <c r="DU51" s="52" t="str">
        <f>IF(AND(DN51&lt;&gt;"",$G51="2"),_xlfn.RANK.EQ(DN51,$DT$6:$DT$89),"")</f>
        <v/>
      </c>
      <c r="DV51" s="52" t="str">
        <f>IF(IF(DU51&lt;&gt;"",IF(MAX(COUNTIF($DU$6:$DU$89,$DU$6:$DU$89))&gt;1,"x",""),"")&lt;&gt;"",DU51+1,"")</f>
        <v/>
      </c>
      <c r="DW51" s="54" t="str">
        <f>IF(DU51&lt;&gt;"",IF($G51="3",IF(DN51&lt;&gt;"",IF(AND(DU51&lt;=10,DN51&gt;=$DT$92),HLOOKUP(DU51,Points_Table_Modified,IF(ES51&gt;=6,8,ES51+2),FALSE),0),""),IF(DN51&lt;&gt;"",IF(AND(DU51&lt;=10,DN51&gt;=$DT$92),HLOOKUP(DU51,Points_Table,IF(ES51&gt;=6,8,ES51+2),FALSE),0),"")),"")</f>
        <v/>
      </c>
      <c r="DX51" s="53" t="str">
        <f>IF(DV51&lt;&gt;"",AVERAGE(IF(AND($G51="3",DV51&lt;&gt;""),HLOOKUP(DV51,Points_Table_Modified,IF(ES51&gt;=6,8,ES51+2),FALSE),IF(DV51&lt;&gt;"",HLOOKUP(DV51,Points_Table,IF(ES51&gt;=6,8,ES51+2),FALSE),"")),DW51),DW51)</f>
        <v/>
      </c>
      <c r="DY51" s="51" t="str">
        <f>IF(AND($G51="3",DN51&lt;&gt;""),DN51,"")</f>
        <v/>
      </c>
      <c r="DZ51" s="52" t="str">
        <f>IF(AND(DN51&lt;&gt;"",$G51="3"),_xlfn.RANK.EQ(DN51,$DY$6:$DY$89),"")</f>
        <v/>
      </c>
      <c r="EA51" s="52" t="str">
        <f>IF(IF(DZ51&lt;&gt;"",IF(MAX(COUNTIF($DZ$6:$DZ$89,$DZ$6:$DZ$89))&gt;1,"x",""),"")&lt;&gt;"",DZ51+1,"")</f>
        <v/>
      </c>
      <c r="EB51" s="52" t="str">
        <f>IF(DZ51&lt;&gt;"",IF($G51="3",IF(DN51&lt;&gt;"",IF(AND(DZ51&lt;=20,DN51&gt;=$DY$92),HLOOKUP(DZ51,Points_Table_Modified,IF(ES51&gt;=6,8,ES51+2),FALSE),0),""),IF(DN51&lt;&gt;"",IF(AND(DZ51&lt;=10,DN51&gt;=$DY$92),HLOOKUP(DZ51,Points_Table,IF(ES51&gt;=6,8,ES51+2),FALSE),0),"")),"")</f>
        <v/>
      </c>
      <c r="EC51" s="53" t="str">
        <f>IF(EA51&lt;&gt;"",AVERAGE(IF(AND($G51="3",EA51&lt;&gt;""),HLOOKUP(EA51,Points_Table_Modified,IF(ES51&gt;=6,8,ES51+2),FALSE),IF(EA51&lt;&gt;"",HLOOKUP(EA51,Points_Table,IF(ES51&gt;=6,8,ES51+2),FALSE),"")),EB51),EB51)</f>
        <v/>
      </c>
      <c r="ED51" s="51" t="str">
        <f>IF(AND($G51="4",DN51&lt;&gt;""),DN51,"")</f>
        <v/>
      </c>
      <c r="EE51" s="52" t="str">
        <f>IF(AND(DN51&lt;&gt;"",G51="4"),_xlfn.RANK.EQ(DN51,$ED$6:$ED$89),"")</f>
        <v/>
      </c>
      <c r="EF51" s="52" t="str">
        <f>IF(IF(EE51&lt;&gt;"",IF(MAX(COUNTIF($EE$6:$EE$89,$EE$6:$EE$89))&gt;1,"x",""),"")&lt;&gt;"",EE51+1,"")</f>
        <v/>
      </c>
      <c r="EG51" s="52" t="str">
        <f>IF(EE51&lt;&gt;"",IF($G51="3",IF(DN51&lt;&gt;"",IF(AND(EE51&lt;=10,DN51&gt;=$ED$92),HLOOKUP(EE51,Points_Table_Modified,IF(ES51&gt;=6,8,ES51+2),FALSE),0),""),IF(DN51&lt;&gt;"",IF(AND(EE51&lt;=10,DN51&gt;=$ED$92),HLOOKUP(EE51,Points_Table,IF(ES51&gt;=6,8,ES51+2),FALSE),0),"")),"")</f>
        <v/>
      </c>
      <c r="EH51" s="53" t="str">
        <f>IF(EF51&lt;&gt;"",AVERAGE(IF(AND($G51="3",EF51&lt;&gt;""),HLOOKUP(EF51,Points_Table_Modified,IF(ES51&gt;=6,8,ES51+2),FALSE),IF(EF51&lt;&gt;"",HLOOKUP(EF51,Points_Table,IF(ES51&gt;=6,8,ES51+2),FALSE),"")),EG51),EG51)</f>
        <v/>
      </c>
      <c r="EI51" s="51" t="str">
        <f>IF(AND($G51="5",DN51&lt;&gt;""),DN51,"")</f>
        <v/>
      </c>
      <c r="EJ51" s="52" t="str">
        <f>IF(AND(DN51&lt;&gt;"",$G51="5"),_xlfn.RANK.EQ(DN51,$EI$6:$EI$89),"")</f>
        <v/>
      </c>
      <c r="EK51" s="52" t="str">
        <f>IF(IF(EJ51&lt;&gt;"",IF(MAX(COUNTIF($EJ$6:$EJ$89,$EJ$6:$EJ$89))&gt;1,"x",""),"")&lt;&gt;"",EJ51+1,"")</f>
        <v/>
      </c>
      <c r="EL51" s="52" t="str">
        <f>IF(EJ51&lt;&gt;"",IF($G51="3",IF(DN51&lt;&gt;"",IF(AND(EJ51&lt;=10,DN51&gt;=$EI$92),HLOOKUP(EJ51,Points_Table_Modified,IF(ES51&gt;=6,8,ES51+2),FALSE),0),""),IF(DN51&lt;&gt;"",IF(AND(EJ51&lt;=10,DN51&gt;=$EI$92),HLOOKUP(EJ51,Points_Table,IF(ES51&gt;=6,8,ES51+2),FALSE),0),"")),"")</f>
        <v/>
      </c>
      <c r="EM51" s="53" t="str">
        <f>IF(EK51&lt;&gt;"",AVERAGE(IF(AND($G51="3",EK51&lt;&gt;""),HLOOKUP(EK51,Points_Table_Modified,IF(ES51&gt;=6,8,ES51+2),FALSE),IF(EK51&lt;&gt;"",HLOOKUP(EK51,Points_Table,IF(ES51&gt;=6,8,ES51+2),FALSE),"")),EL51),EL51)</f>
        <v/>
      </c>
      <c r="EN51" s="51" t="str">
        <f>IF(AND($G51="6",DN51&lt;&gt;""),DN51,"")</f>
        <v/>
      </c>
      <c r="EO51" s="52" t="str">
        <f>IF(AND(DN51&lt;&gt;"",$G51="6"),_xlfn.RANK.EQ(DN51,$EN$6:$EN$89),"")</f>
        <v/>
      </c>
      <c r="EP51" s="52" t="str">
        <f>IF(IF(EO51&lt;&gt;"",IF(MAX(COUNTIF($EO$6:$EO$89,$EO$6:$EO$89))&gt;1,"x",""),"")&lt;&gt;"",EO51+1,"")</f>
        <v/>
      </c>
      <c r="EQ51" s="52" t="str">
        <f>IF(EO51&lt;&gt;"",IF($G51="3",IF(DN51&lt;&gt;"",IF(AND(EO51&lt;=10,DN51&gt;=$EN$92),HLOOKUP(EO51,Points_Table_Modified,IF(ES51&gt;=6,8,ES51+2),FALSE),0),""),IF(DN51&lt;&gt;"",IF(AND(EO51&lt;=10,DN51&gt;=$EN$92),HLOOKUP(EO51,Points_Table,IF(ES51&gt;=6,8,ES51+2),FALSE),0),"")),"")</f>
        <v/>
      </c>
      <c r="ER51" s="53" t="str">
        <f>IF(EP51&lt;&gt;"",AVERAGE(IF(AND($G51="3",EP51&lt;&gt;""),HLOOKUP(EP51,Points_Table_Modified,IF(ES51&gt;=6,8,ES51+2),FALSE),IF(EP51&lt;&gt;"",HLOOKUP(EP51,Points_Table,IF(ES51&gt;=6,8,ES51+2),FALSE),"")),EQ51),EQ51)</f>
        <v/>
      </c>
      <c r="ES51" s="57"/>
      <c r="ET51" s="52" t="str">
        <f>CONCATENATE(EO51,EJ51,EE51,DZ51,DU51,DP51)</f>
        <v/>
      </c>
      <c r="EU51" s="118" t="str">
        <f>IF(ET51&lt;&gt;"",IF(AND($G51="3",DN51&lt;&gt;""),10,IF(DN51&lt;&gt;"",5,"")),"")</f>
        <v/>
      </c>
      <c r="EV51" s="118">
        <f>_xlfn.NUMBERVALUE(IF(ET51&lt;&gt;"",CONCATENATE(ER51,EM51,EH51,EC51,DX51,DS51),""))</f>
        <v>0</v>
      </c>
      <c r="EW51" s="56">
        <f>IFERROR(EU51+EV51,0)</f>
        <v>0</v>
      </c>
      <c r="EX51" s="90"/>
      <c r="EY51" s="52" t="str">
        <f>IF(AND($G51="1",EX51&lt;&gt;""),EX51,"")</f>
        <v/>
      </c>
      <c r="EZ51" s="52" t="str">
        <f>IF(AND(EX51&lt;&gt;"",$G51="1"),_xlfn.RANK.EQ(EX51,$EY$6:$EY$89),"")</f>
        <v/>
      </c>
      <c r="FA51" s="52" t="str">
        <f>IF(IF(EZ51&lt;&gt;"",IF(MAX(COUNTIF($EZ$6:$EZ$89,$EZ$6:$EZ$89))&gt;1,"x",""),"")&lt;&gt;"",EZ51+1,"")</f>
        <v/>
      </c>
      <c r="FB51" s="52" t="str">
        <f>IF(EZ51&lt;&gt;"",IF($G51="3",IF(EX51&lt;&gt;"",IF(AND(EZ51&lt;=10,EX51&gt;=$EY$92),HLOOKUP(EZ51,Points_Table_Modified,IF(GC51&gt;=6,8,GC51+2),FALSE),0),""),IF(EX51&lt;&gt;"",IF(AND(EZ51&lt;=10,EX51&gt;=$EY$92),HLOOKUP(EZ51,Points_Table,IF(GC51&gt;=6,8,GC51+2),FALSE),0),"")),"")</f>
        <v/>
      </c>
      <c r="FC51" s="56" t="str">
        <f>IF(FB51&gt;0,IF(FA51&lt;&gt;"",AVERAGE(IF(AND($G51="3",FA51&lt;&gt;""),HLOOKUP(FA51,Points_Table_Modified,IF(GC51&gt;=6,8,GC51+2),FALSE),IF(FA51&lt;&gt;"",HLOOKUP(FA51,Points_Table,IF(GC51&gt;=6,8,GC51+2),FALSE),"")),FB51),FB51),0)</f>
        <v/>
      </c>
      <c r="FD51" s="51" t="str">
        <f>IF(AND($G51="2",EX51&lt;&gt;""),EX51,"")</f>
        <v/>
      </c>
      <c r="FE51" s="52" t="str">
        <f>IF(AND(EX51&lt;&gt;"",$G51="2"),_xlfn.RANK.EQ(EX51,$FD$6:$FD$89),"")</f>
        <v/>
      </c>
      <c r="FF51" s="52" t="str">
        <f>IF(IF(FE51&lt;&gt;"",IF(MAX(COUNTIF($FE$6:$FE$89,$FE$6:$FE$89))&gt;1,"x",""),"")&lt;&gt;"",FE51+1,"")</f>
        <v/>
      </c>
      <c r="FG51" s="54" t="str">
        <f>IF(FE51&lt;&gt;"",IF($G51="3",IF(EX51&lt;&gt;"",IF(AND(FE51&lt;=10,EX51&gt;=$FD$92),HLOOKUP(FE51,Points_Table_Modified,IF(GC51&gt;=6,8,GC51+2),FALSE),0),""),IF(EX51&lt;&gt;"",IF(AND(FE51&lt;=10,EX51&gt;=$FD$92),HLOOKUP(FE51,Points_Table,IF(GC51&gt;=6,8,GC51+2),FALSE),0),"")),"")</f>
        <v/>
      </c>
      <c r="FH51" s="56" t="str">
        <f>IF(FG51&gt;0,IF(FF51&lt;&gt;"",AVERAGE(IF(AND($G51="3",FF51&lt;&gt;""),HLOOKUP(FF51,Points_Table_Modified,IF(GC51&gt;=6,8,GC51+2),FALSE),IF(FF51&lt;&gt;"",HLOOKUP(FF51,Points_Table,IF(GC51&gt;=6,8,GC51+2),FALSE),"")),FG51),FG51),0)</f>
        <v/>
      </c>
      <c r="FI51" s="51" t="str">
        <f>IF(AND($G51="3",EX51&lt;&gt;""),EX51,"")</f>
        <v/>
      </c>
      <c r="FJ51" s="52" t="str">
        <f>IF(AND(EX51&lt;&gt;"",$G51="3"),_xlfn.RANK.EQ(EX51,$FI$6:$FI$89),"")</f>
        <v/>
      </c>
      <c r="FK51" s="52" t="str">
        <f>IF(IF(FJ51&lt;&gt;"",IF(MAX(COUNTIF($FJ$6:$FJ$89,$FJ$6:$FJ$89))&gt;1,"x",""),"")&lt;&gt;"",FJ51+1,"")</f>
        <v/>
      </c>
      <c r="FL51" s="52" t="str">
        <f>IF(FJ51&lt;&gt;"",IF($G51="3",IF(EX51&lt;&gt;"",IF(AND(FJ51&lt;=20,EX51&gt;=$FI$92),HLOOKUP(FJ51,Points_Table_Modified,IF(GC51&gt;=6,8,GC51+2),FALSE),0),""),IF(EX51&lt;&gt;"",IF(AND(FJ51&lt;=10,EX51&gt;=$FI$92),HLOOKUP(FJ51,Points_Table,IF(GC51&gt;=6,8,GC51+2),FALSE),0),"")),"")</f>
        <v/>
      </c>
      <c r="FM51" s="56" t="str">
        <f>IF(FL51&gt;0,IF(FK51&lt;&gt;"",AVERAGE(IF(AND($G51="3",FK51&lt;&gt;""),HLOOKUP(FK51,Points_Table_Modified,IF(GC51&gt;=6,8,GC51+2),FALSE),IF(FK51&lt;&gt;"",HLOOKUP(FK51,Points_Table,IF(GC51&gt;=6,8,GC51+2),FALSE),"")),FL51),FL51),0)</f>
        <v/>
      </c>
      <c r="FN51" s="51" t="str">
        <f>IF(AND($G51="4",EX51&lt;&gt;""),EX51,"")</f>
        <v/>
      </c>
      <c r="FO51" s="52" t="str">
        <f>IF(AND(EX51&lt;&gt;"",G51="4"),_xlfn.RANK.EQ(EX51,$FN$6:$FN$89),"")</f>
        <v/>
      </c>
      <c r="FP51" s="52" t="str">
        <f>IF(IF(FO51&lt;&gt;"",IF(MAX(COUNTIF($FO$6:$FO$89,$FO$6:$FO$89))&gt;1,"x",""),"")&lt;&gt;"",FO51+1,"")</f>
        <v/>
      </c>
      <c r="FQ51" s="52" t="str">
        <f>IF(FO51&lt;&gt;"",IF($G51="3",IF(EX51&lt;&gt;"",IF(AND(FO51&lt;=10,EX51&gt;=$FN$92),HLOOKUP(FO51,Points_Table_Modified,IF(GC51&gt;=6,8,GC51+2),FALSE),0),""),IF(EX51&lt;&gt;"",IF(AND(FO51&lt;=10,EX51&gt;=$FN$92),HLOOKUP(FO51,Points_Table,IF(GC51&gt;=6,8,GC51+2),FALSE),0),"")),"")</f>
        <v/>
      </c>
      <c r="FR51" s="56" t="str">
        <f>IF(FQ51&gt;0,IF(FP51&lt;&gt;"",AVERAGE(IF(AND($G51="3",FP51&lt;&gt;""),HLOOKUP(FP51,Points_Table_Modified,IF(GC51&gt;=6,8,GC51+2),FALSE),IF(FP51&lt;&gt;"",HLOOKUP(FP51,Points_Table,IF(GC51&gt;=6,8,GC51+2),FALSE),"")),FQ51),FQ51),0)</f>
        <v/>
      </c>
      <c r="FS51" s="51" t="str">
        <f>IF(AND($G51="5",EX51&lt;&gt;""),EX51,"")</f>
        <v/>
      </c>
      <c r="FT51" s="52" t="str">
        <f>IF(AND(EX51&lt;&gt;"",$G51="5"),_xlfn.RANK.EQ(EX51,$FS$6:$FS$89),"")</f>
        <v/>
      </c>
      <c r="FU51" s="52" t="str">
        <f>IF(IF(FT51&lt;&gt;"",IF(MAX(COUNTIF($FT$6:$FT$89,$FT$6:$FT$89))&gt;1,"x",""),"")&lt;&gt;"",FT51+1,"")</f>
        <v/>
      </c>
      <c r="FV51" s="52" t="str">
        <f>IF(FT51&lt;&gt;"",IF($G51="3",IF(EX51&lt;&gt;"",IF(AND(FT51&lt;=10,EX51&gt;=$FS$92),HLOOKUP(FT51,Points_Table_Modified,IF(GC51&gt;=6,8,GC51+2),FALSE),0),""),IF(EX51&lt;&gt;"",IF(AND(FT51&lt;=10,EX51&gt;=$FS$92),HLOOKUP(FT51,Points_Table,IF(GC51&gt;=6,8,GC51+2),FALSE),0),"")),"")</f>
        <v/>
      </c>
      <c r="FW51" s="56" t="str">
        <f>IF(FV51&gt;0,IF(FU51&lt;&gt;"",AVERAGE(IF(AND($G51="3",FU51&lt;&gt;""),HLOOKUP(FU51,Points_Table_Modified,IF(GC51&gt;=6,8,GC51+2),FALSE),IF(FU51&lt;&gt;"",HLOOKUP(FU51,Points_Table,IF(GC51&gt;=6,8,GC51+2),FALSE),"")),FV51),FV51),0)</f>
        <v/>
      </c>
      <c r="FX51" s="51" t="str">
        <f>IF(AND($G51="6",EX51&lt;&gt;""),EX51,"")</f>
        <v/>
      </c>
      <c r="FY51" s="52" t="str">
        <f>IF(AND(EX51&lt;&gt;"",$G51="6"),_xlfn.RANK.EQ(EX51,$FX$6:$FX$89),"")</f>
        <v/>
      </c>
      <c r="FZ51" s="52" t="str">
        <f>IF(IF(FY51&lt;&gt;"",IF(MAX(COUNTIF($FY$6:$FY$89,$FY$6:$FY$89))&gt;1,"x",""),"")&lt;&gt;"",FY51+1,"")</f>
        <v/>
      </c>
      <c r="GA51" s="52" t="str">
        <f>IF(FY51&lt;&gt;"",IF($G51="3",IF(EX51&lt;&gt;"",IF(AND(FY51&lt;=10,EX51&gt;=$FX$92),HLOOKUP(FY51,Points_Table_Modified,IF(GC51&gt;=6,8,GC51+2),FALSE),0),""),IF(EX51&lt;&gt;"",IF(AND(FY51&lt;=10,EX51&gt;=$FX$92),HLOOKUP(FY51,Points_Table,IF(GC51&gt;=6,8,GC51+2),FALSE),0),"")),"")</f>
        <v/>
      </c>
      <c r="GB51" s="56" t="str">
        <f>IF(GA51&gt;0,IF(FZ51&lt;&gt;"",AVERAGE(IF(AND($G51="3",FZ51&lt;&gt;""),HLOOKUP(FZ51,Points_Table_Modified,IF(GC51&gt;=6,8,GC51+2),FALSE),IF(FZ51&lt;&gt;"",HLOOKUP(FZ51,Points_Table,IF(GC51&gt;=6,8,GC51+2),FALSE),"")),GA51),GA51),0)</f>
        <v/>
      </c>
      <c r="GC51" s="57">
        <f>VLOOKUP($G51,Entries_D_Event,8,FALSE)</f>
        <v>0</v>
      </c>
      <c r="GD51" s="52" t="str">
        <f>CONCATENATE(FY51,FT51,FO51,FJ51,FE51,EZ51)</f>
        <v/>
      </c>
      <c r="GE51" s="118" t="str">
        <f>IF(GD51&lt;&gt;"",IF(AND($G51="3",EX51&lt;&gt;""),10,IF(EX51&lt;&gt;"",5,"")),"")</f>
        <v/>
      </c>
      <c r="GF51" s="118">
        <f>_xlfn.NUMBERVALUE(IF(GD51&lt;&gt;"",CONCATENATE(GB51,FW51,FR51,FM51,FH51,FC51),""))</f>
        <v>0</v>
      </c>
      <c r="GG51" s="56">
        <f>IFERROR(GE51+GF51,0)</f>
        <v>0</v>
      </c>
      <c r="GH51" s="90"/>
      <c r="GI51" s="52" t="str">
        <f>IF(AND($G51="1",GH51&lt;&gt;""),GH51,"")</f>
        <v/>
      </c>
      <c r="GJ51" s="52" t="str">
        <f>IF(AND(GH51&lt;&gt;"",$G51="1"),_xlfn.RANK.EQ(GH51,$GI$6:$GI$89),"")</f>
        <v/>
      </c>
      <c r="GK51" s="52" t="str">
        <f>IF(IF(GJ51&lt;&gt;"",IF(MAX(COUNTIF($GJ$6:$GJ$89,$GJ$6:$GJ$89))&gt;1,"x",""),"")&lt;&gt;"",GJ51+1,"")</f>
        <v/>
      </c>
      <c r="GL51" s="52" t="str">
        <f>IF(GJ51&lt;&gt;"",IF($G51="3",IF(GH51&lt;&gt;"",IF(AND(GJ51&lt;=10,GH51&gt;=$GI$92),HLOOKUP(GJ51,Points_Table_Modified,IF(HM51&gt;=6,8,HM51+2),FALSE),0),""),IF(GH51&lt;&gt;"",IF(AND(GJ51&lt;=10,GH51&gt;=$GI$92),HLOOKUP(GJ51,Points_Table,IF(HM51&gt;=6,8,HM51+2),FALSE),0),"")),"")</f>
        <v/>
      </c>
      <c r="GM51" s="53" t="str">
        <f>IF(GK51&lt;&gt;"",AVERAGE(IF(AND($G51="3",GK51&lt;&gt;""),HLOOKUP(GK51,Points_Table_Modified,IF(HM51&gt;=6,8,HM51+2),FALSE),IF(GK51&lt;&gt;"",HLOOKUP(GK51,Points_Table,IF(HM51&gt;=6,8,HM51+2),FALSE),"")),GL51),GL51)</f>
        <v/>
      </c>
      <c r="GN51" s="51" t="str">
        <f>IF(AND($G51="2",GH51&lt;&gt;""),GH51,"")</f>
        <v/>
      </c>
      <c r="GO51" s="52" t="str">
        <f>IF(AND(GH51&lt;&gt;"",$G51="2"),_xlfn.RANK.EQ(GH51,$GN$6:$GN$89),"")</f>
        <v/>
      </c>
      <c r="GP51" s="52" t="str">
        <f>IF(IF(GO51&lt;&gt;"",IF(MAX(COUNTIF($GO$6:$GO$89,$GO$6:$GO$89))&gt;1,"x",""),"")&lt;&gt;"",GO51+1,"")</f>
        <v/>
      </c>
      <c r="GQ51" s="54" t="str">
        <f>IF(GO51&lt;&gt;"",IF($G51="3",IF(GH51&lt;&gt;"",IF(AND(GO51&lt;=10,GH51&gt;=$GN$92),HLOOKUP(GO51,Points_Table_Modified,IF(HM51&gt;=6,8,HM51+2),FALSE),0),""),IF(GH51&lt;&gt;"",IF(AND(GO51&lt;=10,GH51&gt;=$GN$92),HLOOKUP(GO51,Points_Table,IF(HM51&gt;=6,8,HM51+2),FALSE),0),"")),"")</f>
        <v/>
      </c>
      <c r="GR51" s="53" t="str">
        <f>IF(GP51&lt;&gt;"",AVERAGE(IF(AND($G51="3",GP51&lt;&gt;""),HLOOKUP(GP51,Points_Table_Modified,IF(HM51&gt;=6,8,HM51+2),FALSE),IF(GP51&lt;&gt;"",HLOOKUP(GP51,Points_Table,IF(HM51&gt;=6,8,HM51+2),FALSE),"")),GQ51),GQ51)</f>
        <v/>
      </c>
      <c r="GS51" s="51" t="str">
        <f>IF(AND($G51="3",GH51&lt;&gt;""),GH51,"")</f>
        <v/>
      </c>
      <c r="GT51" s="52" t="str">
        <f>IF(AND(GH51&lt;&gt;"",$G51="3"),_xlfn.RANK.EQ(GH51,$GS$6:$GS$89),"")</f>
        <v/>
      </c>
      <c r="GU51" s="52" t="str">
        <f>IF(IF(GT51&lt;&gt;"",IF(MAX(COUNTIF($GT$6:$GT$89,$GT$6:$GT$89))&gt;1,"x",""),"")&lt;&gt;"",GT51+1,"")</f>
        <v/>
      </c>
      <c r="GV51" s="52" t="str">
        <f>IF(GT51&lt;&gt;"",IF($G51="3",IF(GH51&lt;&gt;"",IF(AND(GT51&lt;=20,GH51&gt;=$GS$92),HLOOKUP(GT51,Points_Table_Modified,IF(HM51&gt;=6,8,HM51+2),FALSE),0),""),IF(GH51&lt;&gt;"",IF(AND(GT51&lt;=10,GH51&gt;=$GS$92),HLOOKUP(GT51,Points_Table,IF(HM51&gt;=6,8,HM51+2),FALSE),0),"")),"")</f>
        <v/>
      </c>
      <c r="GW51" s="53" t="str">
        <f>IF(GU51&lt;&gt;"",AVERAGE(IF(AND($G51="3",GU51&lt;&gt;""),HLOOKUP(GU51,Points_Table_Modified,IF(HM51&gt;=6,8,HM51+2),FALSE),IF(GU51&lt;&gt;"",HLOOKUP(GU51,Points_Table,IF(HM51&gt;=6,8,HM51+2),FALSE),"")),GV51),GV51)</f>
        <v/>
      </c>
      <c r="GX51" s="51" t="str">
        <f>IF(AND($G51="4",GH51&lt;&gt;""),GH51,"")</f>
        <v/>
      </c>
      <c r="GY51" s="52" t="str">
        <f>IF(AND($GH51&lt;&gt;"",G51="4"),_xlfn.RANK.EQ(GH51,$GX$6:$GX$89),"")</f>
        <v/>
      </c>
      <c r="GZ51" s="52" t="str">
        <f>IF(IF(GY51&lt;&gt;"",IF(MAX(COUNTIF($GY$6:$GY$89,$GY$6:$GY$89))&gt;1,"x",""),"")&lt;&gt;"",GY51+1,"")</f>
        <v/>
      </c>
      <c r="HA51" s="52" t="str">
        <f>IF(GY51&lt;&gt;"",IF($G51="3",IF(GH51&lt;&gt;"",IF(AND(GY51&lt;=10,GH51&gt;=$GX$92),HLOOKUP(GY51,Points_Table_Modified,IF(HM51&gt;=6,8,HM51+2),FALSE),0),""),IF(GH51&lt;&gt;"",IF(AND(GY51&lt;=10,GH51&gt;=$GX$92),HLOOKUP(GY51,Points_Table,IF(HM51&gt;=6,8,HM51+2),FALSE),0),"")),"")</f>
        <v/>
      </c>
      <c r="HB51" s="53" t="str">
        <f>IF(GZ51&lt;&gt;"",AVERAGE(IF(AND($G51="3",GZ51&lt;&gt;""),HLOOKUP(GZ51,Points_Table_Modified,IF(HM51&gt;=6,8,HM51+2),FALSE),IF(GZ51&lt;&gt;"",HLOOKUP(GZ51,Points_Table,IF(HM51&gt;=6,8,HM51+2),FALSE),"")),HA51),HA51)</f>
        <v/>
      </c>
      <c r="HC51" s="51" t="str">
        <f>IF(AND($G51="5",GH51&lt;&gt;""),GH51,"")</f>
        <v/>
      </c>
      <c r="HD51" s="52" t="str">
        <f>IF(AND(GH51&lt;&gt;"",$G51="5"),_xlfn.RANK.EQ(GH51,$HC$6:$HC$89),"")</f>
        <v/>
      </c>
      <c r="HE51" s="52" t="str">
        <f>IF(IF(HD51&lt;&gt;"",IF(MAX(COUNTIF($HD$6:$HD$89,$HD$6:$HD$89))&gt;1,"x",""),"")&lt;&gt;"",HD51+1,"")</f>
        <v/>
      </c>
      <c r="HF51" s="52" t="str">
        <f>IF(HD51&lt;&gt;"",IF($G51="3",IF(GH51&lt;&gt;"",IF(AND(HD51&lt;=10,GH51&gt;=$HC$92),HLOOKUP(HD51,Points_Table_Modified,IF(HM51&gt;=6,8,HM51+2),FALSE),0),""),IF(GH51&lt;&gt;"",IF(AND(HD51&lt;=10,GH51&gt;=$HC$92),HLOOKUP(HD51,Points_Table,IF(HM51&gt;=6,8,HM51+2),FALSE),0),"")),"")</f>
        <v/>
      </c>
      <c r="HG51" s="53" t="str">
        <f>IF(HE51&lt;&gt;"",AVERAGE(IF(AND($G51="3",HE51&lt;&gt;""),HLOOKUP(HE51,Points_Table_Modified,IF(HM51&gt;=6,8,HM51+2),FALSE),IF(HE51&lt;&gt;"",HLOOKUP(HE51,Points_Table,IF(HM51&gt;=6,8,HM51+2),FALSE),"")),HF51),HF51)</f>
        <v/>
      </c>
      <c r="HH51" s="51" t="str">
        <f>IF(AND($G51="6",GH51&lt;&gt;""),GH51,"")</f>
        <v/>
      </c>
      <c r="HI51" s="52" t="str">
        <f>IF(AND(GH51&lt;&gt;"",$G51="6"),_xlfn.RANK.EQ(GH51,$HH$6:$HH$89),"")</f>
        <v/>
      </c>
      <c r="HJ51" s="52" t="str">
        <f>IF(IF(HI51&lt;&gt;"",IF(MAX(COUNTIF($HI$6:$HI$89,$HI$6:$HI$89))&gt;1,"x",""),"")&lt;&gt;"",HI51+1,"")</f>
        <v/>
      </c>
      <c r="HK51" s="52" t="str">
        <f>IF(HI51&lt;&gt;"",IF($G51="3",IF(GH51&lt;&gt;"",IF(AND(HI51&lt;=10,GH51&gt;=$HH$92),HLOOKUP(HI51,Points_Table_Modified,IF(HM51&gt;=6,8,HM51+2),FALSE),0),""),IF(GH51&lt;&gt;"",IF(AND(HI51&lt;=10,GH51&gt;=$HH$92),HLOOKUP(HI51,Points_Table,IF(HM51&gt;=6,8,HM51+2),FALSE),0),"")),"")</f>
        <v/>
      </c>
      <c r="HL51" s="53" t="str">
        <f>IF(HJ51&lt;&gt;"",AVERAGE(IF(AND($G51="3",HJ51&lt;&gt;""),HLOOKUP(HJ51,Points_Table_Modified,IF(HM51&gt;=6,8,HM51+2),FALSE),IF(HJ51&lt;&gt;"",HLOOKUP(HJ51,Points_Table,IF(HM51&gt;=6,8,HM51+2),FALSE),"")),HK51),HK51)</f>
        <v/>
      </c>
      <c r="HM51" s="57">
        <f>VLOOKUP($G51,Entries_D_Event,9,FALSE)</f>
        <v>0</v>
      </c>
      <c r="HN51" s="52" t="str">
        <f>CONCATENATE(HI51,HD51,GY51,GT51,GO51,GJ51)</f>
        <v/>
      </c>
      <c r="HO51" s="118" t="str">
        <f>IF(HN51&lt;&gt;"",IF(AND($G51="3",GH51&lt;&gt;""),10,IF(GH51&lt;&gt;"",5,"")),"")</f>
        <v/>
      </c>
      <c r="HP51" s="118">
        <f>_xlfn.NUMBERVALUE(IF(HN51&lt;&gt;"",CONCATENATE(HL51,HG51,HB51,GW51,GR51,GM51),""))</f>
        <v>0</v>
      </c>
      <c r="HQ51" s="56">
        <f>IFERROR(HO51+HP51,0)</f>
        <v>0</v>
      </c>
      <c r="HR51" s="90"/>
      <c r="HS51" s="52" t="str">
        <f>IF(AND($G51="1",HR51&lt;&gt;""),HR51,"")</f>
        <v/>
      </c>
      <c r="HT51" s="52" t="str">
        <f>IF(AND(HR51&lt;&gt;"",$G51="1"),_xlfn.RANK.EQ(HR51,$HS$6:$HS$89),"")</f>
        <v/>
      </c>
      <c r="HU51" s="52" t="str">
        <f>IF(IF(HT51&lt;&gt;"",IF(MAX(COUNTIF($HT$6:$HT$89,$HT$6:$HT$89))&gt;1,"x",""),"")&lt;&gt;"",HT51+1,"")</f>
        <v/>
      </c>
      <c r="HV51" s="52" t="str">
        <f>IF(HT51&lt;&gt;"",IF($G51="3",IF(HR51&lt;&gt;"",IF(AND(HT51&lt;=10,HR51&gt;=$HS$92),HLOOKUP(HT51,Points_Table_Modified,IF(IW51&gt;=6,8,IW51+2),FALSE),0),""),IF(HR51&lt;&gt;"",IF(AND(HT51&lt;=10,HR51&gt;=$HS$92),HLOOKUP(HT51,Points_Table,IF(IW51&gt;=6,8,IW51+2),FALSE),0),"")),"")</f>
        <v/>
      </c>
      <c r="HW51" s="53" t="str">
        <f>IF(HU51&lt;&gt;"",AVERAGE(IF(AND($G51="3",HU51&lt;&gt;""),HLOOKUP(HU51,Points_Table_Modified,IF(IW51&gt;=6,8,IW51+2),FALSE),IF(HU51&lt;&gt;"",HLOOKUP(HU51,Points_Table,IF(IW51&gt;=6,8,IW51+2),FALSE),"")),HV51),HV51)</f>
        <v/>
      </c>
      <c r="HX51" s="51" t="str">
        <f>IF(AND($G51="2",HR51&lt;&gt;""),HR51,"")</f>
        <v/>
      </c>
      <c r="HY51" s="52" t="str">
        <f>IF(AND(HR51&lt;&gt;"",$G51="2"),_xlfn.RANK.EQ(HR51,$HX$6:$HX$89),"")</f>
        <v/>
      </c>
      <c r="HZ51" s="52" t="str">
        <f>IF(IF(HY51&lt;&gt;"",IF(MAX(COUNTIF($HY$6:$HY$89,$HY$6:$HY$89))&gt;1,"x",""),"")&lt;&gt;"",HY51+1,"")</f>
        <v/>
      </c>
      <c r="IA51" s="54" t="str">
        <f>IF(HY51&lt;&gt;"",IF($G51="3",IF(HR51&lt;&gt;"",IF(AND(HY51&lt;=10,HR51&gt;=$HX$92),HLOOKUP(HY51,Points_Table_Modified,IF(IW51&gt;=6,8,IW51+2),FALSE),0),""),IF(HR51&lt;&gt;"",IF(AND(HY51&lt;=10,HR51&gt;=$HX$92),HLOOKUP(HY51,Points_Table,IF(IW51&gt;=6,8,IW51+2),FALSE),0),"")),"")</f>
        <v/>
      </c>
      <c r="IB51" s="53" t="str">
        <f>IF(HZ51&lt;&gt;"",AVERAGE(IF(AND($G51="3",HZ51&lt;&gt;""),HLOOKUP(HZ51,Points_Table_Modified,IF(IW51&gt;=6,8,IW51+2),FALSE),IF(HZ51&lt;&gt;"",HLOOKUP(HZ51,Points_Table,IF(IW51&gt;=6,8,IW51+2),FALSE),"")),IA51),IA51)</f>
        <v/>
      </c>
      <c r="IC51" s="51" t="str">
        <f>IF(AND($G51="3",HR51&lt;&gt;""),HR51,"")</f>
        <v/>
      </c>
      <c r="ID51" s="52" t="str">
        <f>IF(AND(HR51&lt;&gt;"",$G51="3"),_xlfn.RANK.EQ(HR51,$IC$6:$IC$89),"")</f>
        <v/>
      </c>
      <c r="IE51" s="52" t="str">
        <f>IF(IF(ID51&lt;&gt;"",IF(MAX(COUNTIF($ID$6:$ID$89,$ID$6:$ID$89))&gt;1,"x",""),"")&lt;&gt;"",ID51+1,"")</f>
        <v/>
      </c>
      <c r="IF51" s="52" t="str">
        <f>IF(ID51&lt;&gt;"",IF($G51="3",IF(HR51&lt;&gt;"",IF(AND(ID51&lt;=20,HR51&gt;=$IC$92),HLOOKUP(ID51,Points_Table_Modified,IF(IW51&gt;=6,8,IW51+2),FALSE),0),""),IF(HR51&lt;&gt;"",IF(AND(ID51&lt;=10,HR51&gt;=$IC$92),HLOOKUP(ID51,Points_Table,IF(IW51&gt;=6,8,IW51+2),FALSE),0),"")),"")</f>
        <v/>
      </c>
      <c r="IG51" s="53" t="str">
        <f>IF(IE51&lt;&gt;"",AVERAGE(IF(AND($G51="3",IE51&lt;&gt;""),HLOOKUP(IE51,Points_Table_Modified,IF(IW51&gt;=6,8,IW51+2),FALSE),IF(IE51&lt;&gt;"",HLOOKUP(IE51,Points_Table,IF(IW51&gt;=6,8,IW51+2),FALSE),"")),IF51),IF51)</f>
        <v/>
      </c>
      <c r="IH51" s="51" t="str">
        <f>IF(AND($G51="4",HR51&lt;&gt;""),HR51,"")</f>
        <v/>
      </c>
      <c r="II51" s="52" t="str">
        <f>IF(AND(HR51&lt;&gt;"",G51="4"),_xlfn.RANK.EQ(HR51,$IH$6:$IH$89),"")</f>
        <v/>
      </c>
      <c r="IJ51" s="52" t="str">
        <f>IF(IF(II51&lt;&gt;"",IF(MAX(COUNTIF($II$6:$II$89,$II$6:$II$89))&gt;1,"x",""),"")&lt;&gt;"",II51+1,"")</f>
        <v/>
      </c>
      <c r="IK51" s="52" t="str">
        <f>IF(II51&lt;&gt;"",IF($G51="3",IF(HR51&lt;&gt;"",IF(AND(II51&lt;=10,HR51&gt;=$IH$92),HLOOKUP(II51,Points_Table_Modified,IF(IW51&gt;=6,8,IW51+2),FALSE),0),""),IF(HR51&lt;&gt;"",IF(AND(II51&lt;=10,HR51&gt;=$IH$92),HLOOKUP(II51,Points_Table,IF(IW51&gt;=6,8,IW51+2),FALSE),0),"")),"")</f>
        <v/>
      </c>
      <c r="IL51" s="53" t="str">
        <f>IF(IJ51&lt;&gt;"",AVERAGE(IF(AND($G51="3",IJ51&lt;&gt;""),HLOOKUP(IJ51,Points_Table_Modified,IF(IW51&gt;=6,8,IW51+2),FALSE),IF(IJ51&lt;&gt;"",HLOOKUP(IJ51,Points_Table,IF(IW51&gt;=6,8,IW51+2),FALSE),"")),IK51),IK51)</f>
        <v/>
      </c>
      <c r="IM51" s="51" t="str">
        <f>IF(AND($G51="5",HR51&lt;&gt;""),HR51,"")</f>
        <v/>
      </c>
      <c r="IN51" s="52" t="str">
        <f>IF(AND(HR51&lt;&gt;"",$G51="5"),_xlfn.RANK.EQ(HR51,$IM$6:$IM$89),"")</f>
        <v/>
      </c>
      <c r="IO51" s="52" t="str">
        <f>IF(IF(IN51&lt;&gt;"",IF(MAX(COUNTIF($IN$6:$IN$89,$IN$6:$IN$89))&gt;1,"x",""),"")&lt;&gt;"",IN51+1,"")</f>
        <v/>
      </c>
      <c r="IP51" s="52" t="str">
        <f>IF(IN51&lt;&gt;"",IF($G51="3",IF(HR51&lt;&gt;"",IF(AND(IN51&lt;=10,HR51&gt;=$IM$92),HLOOKUP(IN51,Points_Table_Modified,IF(IW51&gt;=6,8,IW51+2),FALSE),0),""),IF(HR51&lt;&gt;"",IF(AND(IN51&lt;=10,HR51&gt;=$IM$92),HLOOKUP(IN51,Points_Table,IF(IW51&gt;=6,8,IW51+2),FALSE),0),"")),"")</f>
        <v/>
      </c>
      <c r="IQ51" s="53" t="str">
        <f>IF(IO51&lt;&gt;"",AVERAGE(IF(AND($G51="3",IO51&lt;&gt;""),HLOOKUP(IO51,Points_Table_Modified,IF(IW51&gt;=6,8,IW51+2),FALSE),IF(IO51&lt;&gt;"",HLOOKUP(IO51,Points_Table,IF(IW51&gt;=6,8,IW51+2),FALSE),"")),IP51),IP51)</f>
        <v/>
      </c>
      <c r="IR51" s="51" t="str">
        <f>IF(AND($G51="6",HR51&lt;&gt;""),HR51,"")</f>
        <v/>
      </c>
      <c r="IS51" s="52" t="str">
        <f>IF(AND(HR51&lt;&gt;"",$G51="6"),_xlfn.RANK.EQ(HR51,$IR$6:$IR$89),"")</f>
        <v/>
      </c>
      <c r="IT51" s="52" t="str">
        <f>IF(IF(IS51&lt;&gt;"",IF(MAX(COUNTIF($IS$6:$IS$89,$IS$6:$IS$89))&gt;1,"x",""),"")&lt;&gt;"",IS51+1,"")</f>
        <v/>
      </c>
      <c r="IU51" s="52" t="str">
        <f>IF(IS51&lt;&gt;"",IF($G51="3",IF(HR51&lt;&gt;"",IF(AND(IS51&lt;=10,HR51&gt;=$IR$92),HLOOKUP(IS51,Points_Table_Modified,IF(IW51&gt;=6,8,IW51+2),FALSE),0),""),IF(HR51&lt;&gt;"",IF(AND(IS51&lt;=10,HR51&gt;=$IR$92),HLOOKUP(IS51,Points_Table,IF(IW51&gt;=6,8,IW51+2),FALSE),0),"")),"")</f>
        <v/>
      </c>
      <c r="IV51" s="53" t="str">
        <f>IF(IT51&lt;&gt;"",AVERAGE(IF(AND($G51="3",IT51&lt;&gt;""),HLOOKUP(IT51,Points_Table_Modified,IF(IW51&gt;=6,8,IW51+2),FALSE),IF(IT51&lt;&gt;"",HLOOKUP(IT51,Points_Table,IF(IW51&gt;=6,8,IW51+2),FALSE),"")),IU51),IU51)</f>
        <v/>
      </c>
      <c r="IW51" s="57">
        <f>VLOOKUP($G51,Entries_D_Event,10,FALSE)</f>
        <v>0</v>
      </c>
      <c r="IX51" s="52" t="str">
        <f>CONCATENATE(IS51,IN51,II51,ID51,HY51,HT51)</f>
        <v/>
      </c>
      <c r="IY51" s="118" t="str">
        <f>IF(IX51&lt;&gt;"",IF(AND($G51="3",HR51&lt;&gt;""),10,IF(HR51&lt;&gt;"",5,"")),"")</f>
        <v/>
      </c>
      <c r="IZ51" s="118">
        <f>_xlfn.NUMBERVALUE(IF(IX51&lt;&gt;"",CONCATENATE(IV51,IQ51,IL51,IG51,IB51,HW51),""))</f>
        <v>0</v>
      </c>
      <c r="JA51" s="56">
        <f>IFERROR(IY51+IZ51,0)</f>
        <v>0</v>
      </c>
      <c r="JB51" s="90"/>
      <c r="JC51" s="52" t="str">
        <f>IF(AND($G51="1",JB51&lt;&gt;""),JB51,"")</f>
        <v/>
      </c>
      <c r="JD51" s="52" t="str">
        <f>IF(AND(JB51&lt;&gt;"",$G51="1"),_xlfn.RANK.EQ(JB51,$JC$6:$JC$89),"")</f>
        <v/>
      </c>
      <c r="JE51" s="52" t="str">
        <f>IF(IF(JD51&lt;&gt;"",IF(MAX(COUNTIF($JD$6:$JD$89,$JD$6:$JD$89))&gt;1,"x",""),"")&lt;&gt;"",JD51+1,"")</f>
        <v/>
      </c>
      <c r="JF51" s="52" t="str">
        <f>IF(JD51&lt;&gt;"",IF($G51="3",IF(JB51&lt;&gt;"",IF(AND(JD51&lt;=10,JB51&gt;=$JC$92),HLOOKUP(JD51,Points_Table_Modified,IF(KG51&gt;=6,8,KG51+2),FALSE),0),""),IF(JB51&lt;&gt;"",IF(AND(JD51&lt;=10,JB51&gt;=$JC$92),HLOOKUP(JD51,Points_Table,IF(KG51&gt;=6,8,KG51+2),FALSE),0),"")),"")</f>
        <v/>
      </c>
      <c r="JG51" s="53" t="str">
        <f>IF(JE51&lt;&gt;"",AVERAGE(IF(AND($G51="3",JE51&lt;&gt;""),HLOOKUP(JE51,Points_Table_Modified,IF(KG51&gt;=6,8,KG51+2),FALSE),IF(JE51&lt;&gt;"",HLOOKUP(JE51,Points_Table,IF(KG51&gt;=6,8,KG51+2),FALSE),"")),JF51),JF51)</f>
        <v/>
      </c>
      <c r="JH51" s="51" t="str">
        <f>IF(AND($G51="2",JB51&lt;&gt;""),JB51,"")</f>
        <v/>
      </c>
      <c r="JI51" s="52" t="str">
        <f>IF(AND(JB51&lt;&gt;"",$G51="2"),_xlfn.RANK.EQ(JB51,$JH$6:$JH$89),"")</f>
        <v/>
      </c>
      <c r="JJ51" s="52" t="str">
        <f>IF(IF(JI51&lt;&gt;"",IF(MAX(COUNTIF($JI$6:$JI$89,$JI$6:$JI$89))&gt;1,"x",""),"")&lt;&gt;"",JI51+1,"")</f>
        <v/>
      </c>
      <c r="JK51" s="54" t="str">
        <f>IF(JI51&lt;&gt;"",IF($G51="3",IF(JB51&lt;&gt;"",IF(AND(JI51&lt;=10,JB51&gt;=$JH$92),HLOOKUP(JI51,Points_Table_Modified,IF(KG51&gt;=6,8,KG51+2),FALSE),0),""),IF(JB51&lt;&gt;"",IF(AND(JI51&lt;=10,JB51&gt;=$JH$92),HLOOKUP(JI51,Points_Table,IF(KG51&gt;=6,8,KG51+2),FALSE),0),"")),"")</f>
        <v/>
      </c>
      <c r="JL51" s="53" t="str">
        <f>IF(JJ51&lt;&gt;"",AVERAGE(IF(AND($G51="3",JJ51&lt;&gt;""),HLOOKUP(JJ51,Points_Table_Modified,IF(KG51&gt;=6,8,KG51+2),FALSE),IF(JJ51&lt;&gt;"",HLOOKUP(JJ51,Points_Table,IF(KG51&gt;=6,8,KG51+2),FALSE),"")),JK51),JK51)</f>
        <v/>
      </c>
      <c r="JM51" s="51" t="str">
        <f>IF(AND($G51="3",JB51&lt;&gt;""),JB51,"")</f>
        <v/>
      </c>
      <c r="JN51" s="52" t="str">
        <f>IF(AND(JB51&lt;&gt;"",$G51="3"),_xlfn.RANK.EQ(JB51,$JM$6:$JM$89),"")</f>
        <v/>
      </c>
      <c r="JO51" s="52" t="str">
        <f>IF(IF(JN51&lt;&gt;"",IF(MAX(COUNTIF($JN$6:$JN$89,$JN$6:$JN$89))&gt;1,"x",""),"")&lt;&gt;"",JN51+1,"")</f>
        <v/>
      </c>
      <c r="JP51" s="52" t="str">
        <f>IF(JN51&lt;&gt;"",IF($G51="3",IF(JB51&lt;&gt;"",IF(AND(JN51&lt;=20,JB51&gt;=$JM$92),HLOOKUP(JN51,Points_Table_Modified,IF(KG51&gt;=6,8,KG51+2),FALSE),0),""),IF(JB51&lt;&gt;"",IF(AND(JN51&lt;=10,JB51&gt;=$JM$92),HLOOKUP(JN51,Points_Table,IF(KG51&gt;=6,8,KG51+2),FALSE),0),"")),"")</f>
        <v/>
      </c>
      <c r="JQ51" s="53" t="str">
        <f>IF(JO51&lt;&gt;"",AVERAGE(IF(AND($G51="3",JO51&lt;&gt;""),HLOOKUP(JO51,Points_Table_Modified,IF(KG51&gt;=6,8,KG51+2),FALSE),IF(JO51&lt;&gt;"",HLOOKUP(JO51,Points_Table,IF(KG51&gt;=6,8,KG51+2),FALSE),"")),JP51),JP51)</f>
        <v/>
      </c>
      <c r="JR51" s="51" t="str">
        <f>IF(AND($G51="4",JB51&lt;&gt;""),JB51,"")</f>
        <v/>
      </c>
      <c r="JS51" s="52" t="str">
        <f>IF(AND(JB51&lt;&gt;"",G51="4"),_xlfn.RANK.EQ(JB51,$JR$6:$JR$89),"")</f>
        <v/>
      </c>
      <c r="JT51" s="52" t="str">
        <f>IF(IF(JS51&lt;&gt;"",IF(MAX(COUNTIF($JS$6:$JS$89,$JS$6:$JS$89))&gt;1,"x",""),"")&lt;&gt;"",JS51+1,"")</f>
        <v/>
      </c>
      <c r="JU51" s="52" t="str">
        <f>IF(JS51&lt;&gt;"",IF($G51="3",IF(JB51&lt;&gt;"",IF(AND(JS51&lt;=10,JB51&gt;=$JR$92),HLOOKUP(JS51,Points_Table_Modified,IF(KG51&gt;=6,8,KG51+2),FALSE),0),""),IF(JB51&lt;&gt;"",IF(AND(JS51&lt;=10,JB51&gt;=$JR$92),HLOOKUP(JS51,Points_Table,IF(KG51&gt;=6,8,KG51+2),FALSE),0),"")),"")</f>
        <v/>
      </c>
      <c r="JV51" s="53" t="str">
        <f>IF(JT51&lt;&gt;"",AVERAGE(IF(AND($G51="3",JT51&lt;&gt;""),HLOOKUP(JT51,Points_Table_Modified,IF(KG51&gt;=6,8,KG51+2),FALSE),IF(JT51&lt;&gt;"",HLOOKUP(JT51,Points_Table,IF(KG51&gt;=6,8,KG51+2),FALSE),"")),JU51),JU51)</f>
        <v/>
      </c>
      <c r="JW51" s="51" t="str">
        <f>IF(AND($G51="5",JB51&lt;&gt;""),JB51,"")</f>
        <v/>
      </c>
      <c r="JX51" s="52" t="str">
        <f>IF(AND(JB51&lt;&gt;"",$G51="5"),_xlfn.RANK.EQ(JB51,$JW$6:$JW$89),"")</f>
        <v/>
      </c>
      <c r="JY51" s="52" t="str">
        <f>IF(IF(JX51&lt;&gt;"",IF(MAX(COUNTIF($JX$6:$JX$89,$JX$6:$JX$89))&gt;1,"x",""),"")&lt;&gt;"",JX51+1,"")</f>
        <v/>
      </c>
      <c r="JZ51" s="52" t="str">
        <f>IF(JX51&lt;&gt;"",IF($G51="3",IF(JB51&lt;&gt;"",IF(AND(JX51&lt;=10,JB51&gt;=$JW$92),HLOOKUP(JX51,Points_Table_Modified,IF(KG51&gt;=6,8,KG51+2),FALSE),0),""),IF(JB51&lt;&gt;"",IF(AND(JX51&lt;=10,JB51&gt;=$JW$92),HLOOKUP(JX51,Points_Table,IF(KG51&gt;=6,8,KG51+2),FALSE),0),"")),"")</f>
        <v/>
      </c>
      <c r="KA51" s="53" t="str">
        <f>IF(JY51&lt;&gt;"",AVERAGE(IF(AND($G51="3",JY51&lt;&gt;""),HLOOKUP(JY51,Points_Table_Modified,IF(KG51&gt;=6,8,KG51+2),FALSE),IF(JY51&lt;&gt;"",HLOOKUP(JY51,Points_Table,IF(KG51&gt;=6,8,KG51+2),FALSE),"")),JZ51),JZ51)</f>
        <v/>
      </c>
      <c r="KB51" s="51" t="str">
        <f>IF(AND($G51="6",JB51&lt;&gt;""),JB51,"")</f>
        <v/>
      </c>
      <c r="KC51" s="52" t="str">
        <f>IF(AND(JB51&lt;&gt;"",$G51="6"),_xlfn.RANK.EQ(JB51,$KB$6:$KB$89),"")</f>
        <v/>
      </c>
      <c r="KD51" s="52" t="str">
        <f>IF(IF(KC51&lt;&gt;"",IF(MAX(COUNTIF($KC$6:$KC$89,$KC$6:$KC$89))&gt;1,"x",""),"")&lt;&gt;"",KC51+1,"")</f>
        <v/>
      </c>
      <c r="KE51" s="52" t="str">
        <f>IF(KC51&lt;&gt;"",IF($G51="3",IF(JB51&lt;&gt;"",IF(AND(KC51&lt;=10,JB51&gt;=$KB$92),HLOOKUP(KC51,Points_Table_Modified,IF(KG51&gt;=6,8,KG51+2),FALSE),0),""),IF(JB51&lt;&gt;"",IF(AND(KC51&lt;=10,JB51&gt;=$KB$92),HLOOKUP(KC51,Points_Table,IF(KG51&gt;=6,8,KG51+2),FALSE),0),"")),"")</f>
        <v/>
      </c>
      <c r="KF51" s="53" t="str">
        <f>IF(KD51&lt;&gt;"",AVERAGE(IF(AND($G51="3",KD51&lt;&gt;""),HLOOKUP(KD51,Points_Table_Modified,IF(KG51&gt;=6,8,KG51+2),FALSE),IF(KD51&lt;&gt;"",HLOOKUP(KD51,Points_Table,IF(KG51&gt;=6,8,KG51+2),FALSE),"")),KE51),KE51)</f>
        <v/>
      </c>
      <c r="KG51" s="57">
        <f>VLOOKUP($G51,Entries_D_Event,11,FALSE)</f>
        <v>0</v>
      </c>
      <c r="KH51" s="52" t="str">
        <f>CONCATENATE(KC51,JX51,JS51,JN51,JI51,JD51)</f>
        <v/>
      </c>
      <c r="KI51" s="118" t="str">
        <f>IF(KH51&lt;&gt;"",IF(AND($G51="3",JB51&lt;&gt;""),10,IF(JB51&lt;&gt;"",5,"")),"")</f>
        <v/>
      </c>
      <c r="KJ51" s="118">
        <f>_xlfn.NUMBERVALUE(IF(KH51&lt;&gt;"",CONCATENATE(KF51,KA51,JV51,JQ51,JL51,JG51),""))</f>
        <v>0</v>
      </c>
      <c r="KK51" s="56">
        <f>IFERROR(KI51+KJ51,0)</f>
        <v>0</v>
      </c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</row>
    <row r="52" spans="1:358" s="1" customFormat="1" x14ac:dyDescent="0.25">
      <c r="A52" s="35"/>
      <c r="B52" s="45">
        <v>47</v>
      </c>
      <c r="C52" s="58" t="s">
        <v>243</v>
      </c>
      <c r="D52" s="47" t="s">
        <v>244</v>
      </c>
      <c r="E52" s="50"/>
      <c r="F52" s="50">
        <v>929</v>
      </c>
      <c r="G52" s="49" t="s">
        <v>59</v>
      </c>
      <c r="H52" s="50" t="str">
        <f>VLOOKUP($G52,Class_Description,2)</f>
        <v>Open Class</v>
      </c>
      <c r="I52" s="187">
        <f>AS52+CC52+DM52+EW52+GG52+HQ52+JA52+KK52</f>
        <v>15</v>
      </c>
      <c r="J52" s="115"/>
      <c r="K52" s="102" t="str">
        <f>IF(AND(J52&lt;&gt;"",$G52="1"),J52,"")</f>
        <v/>
      </c>
      <c r="L52" s="103" t="str">
        <f>IF(AND(J52&lt;&gt;"",$G52="1"),_xlfn.RANK.EQ(J52,$K$6:$K$89),"")</f>
        <v/>
      </c>
      <c r="M52" s="103" t="str">
        <f>IF(G52="6",IF(IF(L52&lt;&gt;"",IF(MAX(COUNTIF($L$6:$L$89,$L$6:$L$89))&gt;1,"x",""),"")&lt;&gt;"",L52+1,""),IF(K52=0,"",IF(IF(L52&lt;&gt;"",IF(MAX(COUNTIF($L$6:$L$89,$L$6:$L$89))&gt;1,"x",""),"")&lt;&gt;"",L52+1,"")))</f>
        <v/>
      </c>
      <c r="N52" s="103" t="str">
        <f>IF(L52&lt;&gt;"",IF($G52="3",IF(AND(L52&lt;=20,J52&gt;=$K$92),HLOOKUP(L52,Points_Table_Modified,IF(AO52&gt;=6,8,AO52+2),FALSE),0),IF(AND(L52&lt;=10,J52&gt;=$K$92),HLOOKUP(L52,Points_Table,IF(AO52&gt;=6,8,AO52+2),FALSE),0)),"")</f>
        <v/>
      </c>
      <c r="O52" s="103" t="str">
        <f>IF(M52&lt;&gt;"",AVERAGE(IF(AND($G52="3",M52&lt;&gt;""),HLOOKUP(M52,Points_Table_Modified,IF(AO52&gt;=6,8,AO52+2),FALSE),IF(M52&lt;&gt;"",HLOOKUP(M52,Points_Table,IF(AO52&gt;=6,8,AO52+2),FALSE),"")),N52),N52)</f>
        <v/>
      </c>
      <c r="P52" s="102" t="str">
        <f>IF(AND(J52&lt;&gt;"",$G52="2"),J52,"")</f>
        <v/>
      </c>
      <c r="Q52" s="103" t="str">
        <f>IF(AND(J52&lt;&gt;"",$G52="2"),_xlfn.RANK.EQ(J52,$P$6:$P$89),"")</f>
        <v/>
      </c>
      <c r="R52" s="103" t="str">
        <f>IF(G52="6",IF(IF(Q52&lt;&gt;"",IF(MAX(COUNTIF($Q$6:$Q$89,$Q$6:$Q$89))&gt;1,"x",""),"")&lt;&gt;"",Q52+1,""),IF(P52=0,"",IF(IF(Q52&lt;&gt;"",IF(MAX(COUNTIF($Q$6:$Q$89,$Q$6:$Q$89))&gt;1,"x",""),"")&lt;&gt;"",Q52+1,"")))</f>
        <v/>
      </c>
      <c r="S52" s="103" t="str">
        <f>IF(Q52&lt;&gt;"",IF($G52="3",IF(J52&lt;&gt;"",IF(AND(Q52&lt;=10,J52&gt;=$P$92),HLOOKUP(Q52,Points_Table_Modified,IF(AO52&gt;=6,8,AO52+2),FALSE),0),""),IF(J52&lt;&gt;"",IF(AND(Q52&lt;=10,J52&gt;=$P$92),HLOOKUP(Q52,Points_Table,IF(AO52&gt;=6,8,AO52+2),FALSE),0),"")),"")</f>
        <v/>
      </c>
      <c r="T52" s="103" t="str">
        <f>IF(R52&lt;&gt;"",AVERAGE(IF(AND($G52="3",R52&lt;&gt;""),HLOOKUP(R52,Points_Table_Modified,IF(AO52&gt;=6,8,AO52+2),FALSE),IF(R52&lt;&gt;"",HLOOKUP(R52,Points_Table,IF(AO52&gt;=6,8,AO52+2),FALSE),"")),S52),S52)</f>
        <v/>
      </c>
      <c r="U52" s="102" t="str">
        <f>IF(AND(J52&lt;&gt;"",$G52="3"),J52,"")</f>
        <v/>
      </c>
      <c r="V52" s="103" t="str">
        <f>IF(AND(J52&lt;&gt;"",$G52="3"),_xlfn.RANK.EQ(J52,$U$6:$U$89),"")</f>
        <v/>
      </c>
      <c r="W52" s="103" t="str">
        <f>IF(G52="6",IF(IF(V52&lt;&gt;"",IF(MAX(COUNTIF($V$6:$V$89,$V$6:$V$89))&gt;1,"x",""),"")&lt;&gt;"",V52+1,""),IF(U52=0,"",IF(IF(V52&lt;&gt;"",IF(MAX(COUNTIF($V$6:$V$89,$V$6:$V$89))&gt;1,"x",""),"")&lt;&gt;"",V52+1,"")))</f>
        <v/>
      </c>
      <c r="X52" s="103" t="str">
        <f>IF(V52&lt;&gt;"",IF($G52="3",IF(J52&lt;&gt;"",IF(AND(V52&lt;=20,J52&gt;=$U$92),HLOOKUP(V52,Points_Table_Modified,IF(AO52&gt;=6,8,AO52+2),FALSE),0),""),IF(J52&lt;&gt;"",IF(AND(V52&lt;=10,$J52&gt;=$U$92),HLOOKUP(V52,Points_Table,IF(AO52&gt;=6,8,AO52+2),FALSE),0),"")),"")</f>
        <v/>
      </c>
      <c r="Y52" s="103" t="str">
        <f>IF(W52&lt;&gt;"",AVERAGE(IF(AND($G52="3",W52&lt;&gt;""),HLOOKUP(W52,Points_Table_Modified,IF(AO52&gt;=6,8,AO52+2),FALSE),IF(W52&lt;&gt;"",HLOOKUP(W52,Points_Table,IF(AO52&gt;=6,8,AO52+2),FALSE),"")),X52),X52)</f>
        <v/>
      </c>
      <c r="Z52" s="102" t="str">
        <f>IF(AND(J52&lt;&gt;"",$G52="4"),J52,"")</f>
        <v/>
      </c>
      <c r="AA52" s="103" t="str">
        <f>IF(AND($J52&lt;&gt;"",G52="4"),_xlfn.RANK.EQ(J52,$Z$6:$Z$89),"")</f>
        <v/>
      </c>
      <c r="AB52" s="103" t="str">
        <f>IF($G52="6",IF(IF(AA52&lt;&gt;"",IF(MAX(COUNTIF($AA$6:$AA$89,$AA$6:$AA$89))&gt;1,"x",""),"")&lt;&gt;"",AA52+1,""),IF(Z52=0,"",IF(IF(AA52&lt;&gt;"",IF(MAX(COUNTIF($AA$6:$AA$89,$AA$6:$AA$89))&gt;1,"x",""),"")&lt;&gt;"",AA52+1,"")))</f>
        <v/>
      </c>
      <c r="AC52" s="103" t="str">
        <f>IF(AA52&lt;&gt;"",IF($G52="3",IF(J52&lt;&gt;"",IF(AND(AA52&lt;=10,J52&gt;=$Z$92),HLOOKUP(AA52,Points_Table_Modified,IF(AO52&gt;=6,8,AO52+2),FALSE),0),""),IF(J52&lt;&gt;"",IF(AND(AA52&lt;=10,J52&gt;=$Z$92),HLOOKUP(AA52,Points_Table,IF(AO52&gt;=6,8,AO52+2),FALSE),0),"")),"")</f>
        <v/>
      </c>
      <c r="AD52" s="103" t="str">
        <f>IF(AB52&lt;&gt;"",AVERAGE(IF(AND($G52="3",AB52&lt;&gt;""),HLOOKUP(AB52,Points_Table_Modified,IF(AO52&gt;=6,8,AO52+2),FALSE),IF(AB52&lt;&gt;"",HLOOKUP(AB52,Points_Table,IF(AO52&gt;=6,8,AO52+2),FALSE),"")),AC52),AC52)</f>
        <v/>
      </c>
      <c r="AE52" s="102" t="str">
        <f>IF(AND(J52&lt;&gt;"",$G52="5"),J52,"")</f>
        <v/>
      </c>
      <c r="AF52" s="103" t="str">
        <f>IF(AND(J52&lt;&gt;"",$G52="5"),_xlfn.RANK.EQ(J52,$AE$6:$AE$89),"")</f>
        <v/>
      </c>
      <c r="AG52" s="103" t="str">
        <f>IF($G52="6",IF(IF(AF52&lt;&gt;"",IF(MAX(COUNTIF($AF$6:$AF$89,$AF$6:$AF$89))&gt;1,"x",""),"")&lt;&gt;"",AF52+1,""),IF(AE52=0,"",IF(IF(AF52&lt;&gt;"",IF(MAX(COUNTIF($AF$6:$AF$89,$AF$6:$AF$89))&gt;1,"x",""),"")&lt;&gt;"",AF52+1,"")))</f>
        <v/>
      </c>
      <c r="AH52" s="103" t="str">
        <f>IF(AF52&lt;&gt;"",IF($G52="3",IF(J52&lt;&gt;"",IF(AND(AF52&lt;=10,J52&gt;=$AE$92),HLOOKUP(AF52,Points_Table_Modified,IF(AO52&gt;=6,8,AO52+2),FALSE),0),""),IF(J52&lt;&gt;"",IF(AND(AF52&lt;=10,J52&gt;=$AE$92),HLOOKUP(AF52,Points_Table,IF(AO52&gt;=6,8,AO52+2),FALSE),0),"")),"")</f>
        <v/>
      </c>
      <c r="AI52" s="103" t="str">
        <f>IF(AG52&lt;&gt;"",AVERAGE(IF(AND($G52="3",AG52&lt;&gt;""),HLOOKUP(AG52,Points_Table_Modified,IF(AO52&gt;=6,8,AO52+2),FALSE),IF(AG52&lt;&gt;"",HLOOKUP(AG52,Points_Table,IF(AO52&gt;=6,8,AO52+2),FALSE),"")),AH52),AH52)</f>
        <v/>
      </c>
      <c r="AJ52" s="102" t="str">
        <f>IF(AND(J52&lt;&gt;"",$G52="6"),J52,"")</f>
        <v/>
      </c>
      <c r="AK52" s="103" t="str">
        <f>IF(AND(J52&lt;&gt;"",$G52="6"),_xlfn.RANK.EQ(J52,$AJ$6:$AJ$89),"")</f>
        <v/>
      </c>
      <c r="AL52" s="103" t="str">
        <f>IF(G52="6",IF(IF(AK52&lt;&gt;"",IF(MAX(COUNTIF($AK$6:$AK$89,$AK$6:$AK$89))&gt;1,"x",""),"")&lt;&gt;"",AK52+1,""),IF(AJ52=0,"",IF(IF(AK52&lt;&gt;"",IF(MAX(COUNTIF($AK$6:$AK$89,$AK$6:$AK$89))&gt;1,"x",""),"")&lt;&gt;"",AK52+1,"")))</f>
        <v/>
      </c>
      <c r="AM52" s="103" t="str">
        <f>IF(AK52&lt;&gt;"",IF($G52="3",IF(J52&lt;&gt;"",IF(AND(AK52&lt;=10,J52&gt;=$AJ$92),HLOOKUP(AK52,Points_Table_Modified,IF(AO52&gt;=6,8,AO52+2),FALSE),0),""),IF(J52&lt;&gt;"",IF(AND(AK52&lt;=10,J52&gt;=$AJ$92),HLOOKUP(AK52,Points_Table,IF(AO52&gt;=6,8,AO52+2),FALSE),0),"")),"")</f>
        <v/>
      </c>
      <c r="AN52" s="136" t="str">
        <f>IF(AL52&lt;&gt;"",AVERAGE(IF(AND($G52="3",AL52&lt;&gt;""),HLOOKUP(AL52,Points_Table_Modified,IF(AO52&gt;=6,8,AO52+2),FALSE),IF(AL52&lt;&gt;"",HLOOKUP(AL52,Points_Table,IF(AO52&gt;=6,8,AO52+2),FALSE),"")),AM52),AM52)</f>
        <v/>
      </c>
      <c r="AO52" s="55">
        <f>VLOOKUP($G52,Entries_D_Event,4,FALSE)</f>
        <v>9</v>
      </c>
      <c r="AP52" s="52" t="str">
        <f>CONCATENATE(AK52,AF52,AA52,V52,Q52,L52)</f>
        <v/>
      </c>
      <c r="AQ52" s="118" t="str">
        <f>IF(AP52&lt;&gt;"",IF(AND($G52="3",J52&lt;&gt;""),10,IF(J52&lt;&gt;"",5,"")),"")</f>
        <v/>
      </c>
      <c r="AR52" s="118">
        <f>_xlfn.NUMBERVALUE(IF(AP52&lt;&gt;"",CONCATENATE(AN52,AI52,AD52,Y52,T52,O52),""))</f>
        <v>0</v>
      </c>
      <c r="AS52" s="56">
        <f>IFERROR(AQ52+AR52,0)</f>
        <v>0</v>
      </c>
      <c r="AT52" s="90"/>
      <c r="AU52" s="54" t="str">
        <f>IF(AND(AT52&lt;&gt;"",$G52="1"),AT52,"")</f>
        <v/>
      </c>
      <c r="AV52" s="52" t="str">
        <f>IF(AND(AT52&lt;&gt;"",$G52="1"),_xlfn.RANK.EQ(AT52,$AU$6:$AU$89),"")</f>
        <v/>
      </c>
      <c r="AW52" s="52" t="str">
        <f>IF(IF(AV52&lt;&gt;"",IF(MAX(COUNTIF($AV$6:$AV$89,$AV$6:$AV$89))&gt;1,"x",""),"")&lt;&gt;"",AV52+1,"")</f>
        <v/>
      </c>
      <c r="AX52" s="52" t="str">
        <f>IF(AV52&lt;&gt;"",IF($G52="3",IF(AT52&lt;&gt;"",IF(AND(AV52&lt;=10,AT52&gt;=$AU$92),HLOOKUP(AV52,Points_Table_Modified,IF(BY52&gt;=6,8,BY52+2),FALSE),0),""),IF(AT52&lt;&gt;"",IF(AND(AV52&lt;=10,AT52&gt;=$AU$92),HLOOKUP(AV52,Points_Table,IF(BY52&gt;=6,8,BY52+2),FALSE),0),"")),"")</f>
        <v/>
      </c>
      <c r="AY52" s="53" t="str">
        <f>IF(AW52&lt;&gt;"",AVERAGE(IF(AND($G52="3",AW52&lt;&gt;""),HLOOKUP(AW52,Points_Table_Modified,IF(BY52&gt;=6,8,BY52+2),FALSE),IF(AW52&lt;&gt;"",HLOOKUP(AW52,Points_Table,IF(BY52&gt;=6,8,BY52+2),FALSE),"")),AX52),AX52)</f>
        <v/>
      </c>
      <c r="AZ52" s="51" t="str">
        <f>IF(AND($G52="2",AT52&lt;&gt;""),AT52,"")</f>
        <v/>
      </c>
      <c r="BA52" s="52" t="str">
        <f>IF(AND(AT52&lt;&gt;"",$G52="2"),_xlfn.RANK.EQ(AT52,$AZ$6:$AZ$89),"")</f>
        <v/>
      </c>
      <c r="BB52" s="52" t="str">
        <f>IF(IF(BA52&lt;&gt;"",IF(MAX(COUNTIF($BA$6:$BA$89,$BA$6:$BA$89))&gt;1,"x",""),"")&lt;&gt;"",BA52+1,"")</f>
        <v/>
      </c>
      <c r="BC52" s="54" t="str">
        <f>IF(BA52&lt;&gt;"",IF($G52="3",IF(AT52&lt;&gt;"",IF(AND(BA52&lt;=10,AT52&gt;=$AZ$92),HLOOKUP(BA52,Points_Table_Modified,IF(BY52&gt;=6,8,BY52+2),FALSE),0),""),IF(AT52&lt;&gt;"",IF(AND(BA52&lt;=10,AT52&gt;=$AZ$92),HLOOKUP(BA52,Points_Table,IF(BY52&gt;=6,8,BY52+2),FALSE),0),"")),"")</f>
        <v/>
      </c>
      <c r="BD52" s="53" t="str">
        <f>IF(BB52&lt;&gt;"",AVERAGE(IF(AND($G52="3",BB52&lt;&gt;""),HLOOKUP(BB52,Points_Table_Modified,IF(BY52&gt;=6,8,BY52+2),FALSE),IF(BB52&lt;&gt;"",HLOOKUP(BB52,Points_Table,IF(BY52&gt;=6,8,BY52+2),FALSE),"")),BC52),BC52)</f>
        <v/>
      </c>
      <c r="BE52" s="51" t="str">
        <f>IF(AND($G52="3",AT52&lt;&gt;""),AT52,"")</f>
        <v/>
      </c>
      <c r="BF52" s="52" t="str">
        <f>IF(AND(AT52&lt;&gt;"",$G52="3"),_xlfn.RANK.EQ(AT52,$BE$6:$BE$89),"")</f>
        <v/>
      </c>
      <c r="BG52" s="52" t="str">
        <f>IF(IF(BF52&lt;&gt;"",IF(MAX(COUNTIF($BF$6:$BF$89,$BF$6:$BF$89))&gt;1,"x",""),"")&lt;&gt;"",BF52+1,"")</f>
        <v/>
      </c>
      <c r="BH52" s="52" t="str">
        <f>IF(BF52&lt;&gt;"",IF($G52="3",IF(AT52&lt;&gt;"",IF(AND(BF52&lt;=20,AT52&gt;=$BE$92),HLOOKUP(BF52,Points_Table_Modified,IF(BY52&gt;=6,8,BY52+2),FALSE),0),""),IF(AT52&lt;&gt;"",IF(AND(BF52&lt;=10,AT52&gt;=$BE$92),HLOOKUP(BF52,Points_Table,IF(BY52&gt;=6,8,BY52+2),FALSE),0),"")),"")</f>
        <v/>
      </c>
      <c r="BI52" s="53" t="str">
        <f>IF(BG52&lt;&gt;"",AVERAGE(IF(AND($G52="3",BG52&lt;&gt;""),HLOOKUP(BG52,Points_Table_Modified,IF(BY52&gt;=6,8,BY52+2),FALSE),IF(BG52&lt;&gt;"",HLOOKUP(BG52,Points_Table,IF(BY52&gt;=6,8,BY52+2),FALSE),"")),BH52),BH52)</f>
        <v/>
      </c>
      <c r="BJ52" s="51" t="str">
        <f>IF(AND($G52="4",AT52&lt;&gt;""),AT52,"")</f>
        <v/>
      </c>
      <c r="BK52" s="52" t="str">
        <f>IF(AND(AT52&lt;&gt;"",G52="4"),_xlfn.RANK.EQ(AT52,$BJ$6:$BJ$89),"")</f>
        <v/>
      </c>
      <c r="BL52" s="52" t="str">
        <f>IF(IF(BK52&lt;&gt;"",IF(MAX(COUNTIF($BK$6:$BK$89,$BK$6:$BK$89))&gt;1,"x",""),"")&lt;&gt;"",BK52+1,"")</f>
        <v/>
      </c>
      <c r="BM52" s="52" t="str">
        <f>IF(BK52&lt;&gt;"",IF($G52="3",IF(AT52&lt;&gt;"",IF(AND(BK52&lt;=10,AT52&gt;=$BJ$92),HLOOKUP(BK52,Points_Table_Modified,IF(BY52&gt;=6,8,BY52+2),FALSE),0),""),IF(AT52&lt;&gt;"",IF(AND(BK52&lt;=10,AT52&gt;=$BJ$92),HLOOKUP(BK52,Points_Table,IF(BY52&gt;=6,8,BY52+2),FALSE),0),"")),"")</f>
        <v/>
      </c>
      <c r="BN52" s="53" t="str">
        <f>IF(BL52&lt;&gt;"",AVERAGE(IF(AND($G52="3",BL52&lt;&gt;""),HLOOKUP(BL52,Points_Table_Modified,IF(BY52&gt;=6,8,BY52+2),FALSE),IF(BL52&lt;&gt;"",HLOOKUP(BL52,Points_Table,IF(BY52&gt;=6,8,BY52+2),FALSE),"")),BM52),BM52)</f>
        <v/>
      </c>
      <c r="BO52" s="51" t="str">
        <f>IF(AND($G52="5",AT52&lt;&gt;""),AT52,"")</f>
        <v/>
      </c>
      <c r="BP52" s="52" t="str">
        <f>IF(AND(AT52&lt;&gt;"",$G52="5"),_xlfn.RANK.EQ(AT52,$BO$6:$BO$89),"")</f>
        <v/>
      </c>
      <c r="BQ52" s="52" t="str">
        <f>IF(IF(BP52&lt;&gt;"",IF(MAX(COUNTIF($BP$6:$BP$89,$BP$6:$BP$89))&gt;1,"x",""),"")&lt;&gt;"",BP52+1,"")</f>
        <v/>
      </c>
      <c r="BR52" s="52" t="str">
        <f>IF(BP52&lt;&gt;"",IF($G52="3",IF(AT52&lt;&gt;"",IF(AND(BP52&lt;=10,AT52&gt;=$BO$92),HLOOKUP(BP52,Points_Table_Modified,IF(BY52&gt;=6,8,BY52+2),FALSE),0),""),IF(AT52&lt;&gt;"",IF(AND(BP52&lt;=10,AT52&gt;=$BO$92),HLOOKUP(BP52,Points_Table,IF(BY52&gt;=6,8,BY52+2),FALSE),0),"")),"")</f>
        <v/>
      </c>
      <c r="BS52" s="53" t="str">
        <f>IF(BQ52&lt;&gt;"",AVERAGE(IF(AND($G52="3",BQ52&lt;&gt;""),HLOOKUP(BQ52,Points_Table_Modified,IF(BY52&gt;=6,8,BY52+2),FALSE),IF(BQ52&lt;&gt;"",HLOOKUP(BQ52,Points_Table,IF(BY52&gt;=6,8,BY52+2),FALSE),"")),BR52),BR52)</f>
        <v/>
      </c>
      <c r="BT52" s="51" t="str">
        <f>IF(AND($G52="6",AT52&lt;&gt;""),AT52,"")</f>
        <v/>
      </c>
      <c r="BU52" s="52" t="str">
        <f>IF(AND(AT52&lt;&gt;"",$G52="6"),_xlfn.RANK.EQ(AT52,$BT$6:$BT$89),"")</f>
        <v/>
      </c>
      <c r="BV52" s="52" t="str">
        <f>IF(IF(BU52&lt;&gt;"",IF(MAX(COUNTIF($BU$6:$BU$89,$BU$6:$BU$89))&gt;1,"x",""),"")&lt;&gt;"",BU52+1,"")</f>
        <v/>
      </c>
      <c r="BW52" s="52" t="str">
        <f>IF(BU52&lt;&gt;"",IF($G52="3",IF(AT52&lt;&gt;"",IF(AND(BU52&lt;=10,AT52&gt;=$BT$92),HLOOKUP(BU52,Points_Table_Modified,IF(BY52&gt;=6,8,BY52+2),FALSE),0),""),IF(AT52&lt;&gt;"",IF(AND(BU52&lt;=10,AT52&gt;=$BT$92),HLOOKUP(BU52,Points_Table,IF(BY52&gt;=6,8,BY52+2),FALSE),0),"")),"")</f>
        <v/>
      </c>
      <c r="BX52" s="53" t="str">
        <f>IF(BV52&lt;&gt;"",AVERAGE(IF(AND($G52="3",BV52&lt;&gt;""),HLOOKUP(BV52,Points_Table_Modified,IF(BY52&gt;=6,8,BY52+2),FALSE),IF(BV52&lt;&gt;"",HLOOKUP(BV52,Points_Table,IF(BY52&gt;=6,8,BY52+2),FALSE),"")),BW52),BW52)</f>
        <v/>
      </c>
      <c r="BY52" s="55">
        <f>VLOOKUP($G52,Entries_D_Event,5,FALSE)</f>
        <v>7</v>
      </c>
      <c r="BZ52" s="52" t="str">
        <f>CONCATENATE(BU52,BP52,BK52,BF52,BA52,AV52)</f>
        <v/>
      </c>
      <c r="CA52" s="118" t="str">
        <f>IF(BZ52&lt;&gt;"",IF(AND($G52="3",AT52&lt;&gt;""),10,IF(AT52&lt;&gt;"",5,"")),"")</f>
        <v/>
      </c>
      <c r="CB52" s="118">
        <f>_xlfn.NUMBERVALUE(IF(BZ52&lt;&gt;"",CONCATENATE(BX52,BS52,BN52,BI52,BD52,AY52),""))</f>
        <v>0</v>
      </c>
      <c r="CC52" s="56">
        <f>IFERROR(CA52+CB52,0)</f>
        <v>0</v>
      </c>
      <c r="CD52" s="90">
        <v>180</v>
      </c>
      <c r="CE52" s="54" t="str">
        <f>IF(AND($G52="1",CD52&lt;&gt;""),CD52,"")</f>
        <v/>
      </c>
      <c r="CF52" s="52" t="str">
        <f>IF(AND(CD52&lt;&gt;"",$G52="1"),_xlfn.RANK.EQ(CD52,$CE$6:$CE$89),"")</f>
        <v/>
      </c>
      <c r="CG52" s="52" t="str">
        <f>IF(IF(CF52&lt;&gt;"",IF(MAX(COUNTIF($CF$6:$CF$89,$CF$6:$CF$89))&gt;1,"x",""),"")&lt;&gt;"",CF52+1,"")</f>
        <v/>
      </c>
      <c r="CH52" s="52" t="str">
        <f>IF(CF52&lt;&gt;"",IF($G52="3",IF(CD52&lt;&gt;"",IF(AND(CF52&lt;=10,CD52&gt;=$CE$92),HLOOKUP(CF52,Points_Table_Modified,IF(DI52&gt;=6,8,DI52+2),FALSE),0),""),IF(CD52&lt;&gt;"",IF(AND(CF52&lt;=10,CD52&gt;=$CE$92),HLOOKUP(CF52,Points_Table,IF(DI52&gt;=6,8,DI52+2),FALSE),0),"")),"")</f>
        <v/>
      </c>
      <c r="CI52" s="53" t="str">
        <f>IF(CG52&lt;&gt;"",AVERAGE(IF(AND($G52="3",CG52&lt;&gt;""),HLOOKUP(CG52,Points_Table_Modified,IF(DI52&gt;=6,8,DI52+2),FALSE),IF(CG52&lt;&gt;"",HLOOKUP(CG52,Points_Table,IF(DI52&gt;=6,8,DI52+2),FALSE),"")),CH52),CH52)</f>
        <v/>
      </c>
      <c r="CJ52" s="51" t="str">
        <f>IF(AND($G52="2",CD52&lt;&gt;""),CD52,"")</f>
        <v/>
      </c>
      <c r="CK52" s="52" t="str">
        <f>IF(AND(CD52&lt;&gt;"",$G52="2"),_xlfn.RANK.EQ(CD52,$CJ$6:$CJ$89),"")</f>
        <v/>
      </c>
      <c r="CL52" s="52" t="str">
        <f>IF(IF(CK52&lt;&gt;"",IF(MAX(COUNTIF($CK$6:$CK$89,$CK$6:$CK$89))&gt;1,"x",""),"")&lt;&gt;"",CK52+1,"")</f>
        <v/>
      </c>
      <c r="CM52" s="54" t="str">
        <f>IF(CK52&lt;&gt;"",IF($G52="3",IF(CD52&lt;&gt;"",IF(AND(CK52&lt;=10,CD52&gt;=$CJ$92),HLOOKUP(CK52,Points_Table_Modified,IF(DI52&gt;=6,8,DI52+2),FALSE),0),""),IF(CD52&lt;&gt;"",IF(AND(CK52&lt;=10,CD52&gt;=$CJ$92),HLOOKUP(CK52,Points_Table,IF(DI52&gt;=6,8,DI52+2),FALSE),0),"")),"")</f>
        <v/>
      </c>
      <c r="CN52" s="53" t="str">
        <f>IF(CL52&lt;&gt;"",AVERAGE(IF(AND($G52="3",CL52&lt;&gt;""),HLOOKUP(CL52,Points_Table_Modified,IF(DI52&gt;=6,8,DI52+2),FALSE),IF(CL52&lt;&gt;"",HLOOKUP(CL52,Points_Table,IF(DI52&gt;=6,8,DI52+2),FALSE),"")),CM52),CM52)</f>
        <v/>
      </c>
      <c r="CO52" s="51" t="str">
        <f>IF(AND($G52="3",CD52&lt;&gt;""),CD52,"")</f>
        <v/>
      </c>
      <c r="CP52" s="52" t="str">
        <f>IF(AND(CD52&lt;&gt;"",$G52="3"),_xlfn.RANK.EQ(CD52,$CO$6:$CO$89),"")</f>
        <v/>
      </c>
      <c r="CQ52" s="52" t="str">
        <f>IF(IF(CP52&lt;&gt;"",IF(MAX(COUNTIF($CP52:$CP$89,$CP$6:$CP$89))&gt;1,"x",""),"")&lt;&gt;"",CP52+1,"")</f>
        <v/>
      </c>
      <c r="CR52" s="52" t="str">
        <f>IF(CP52&lt;&gt;"",IF($G52="3",IF(CD52&lt;&gt;"",IF(AND(CP52&lt;=20,CD52&gt;=$CO$92),HLOOKUP(CP52,Points_Table_Modified,IF(DI52&gt;=6,8,DI52+2),FALSE),0),""),IF(CD52&lt;&gt;"",IF(AND(CP52&lt;=10,CD52&gt;=$CO$92),HLOOKUP(CP52,Points_Table,IF(DI52&gt;=6,8,DI52+2),FALSE),0),"")),"")</f>
        <v/>
      </c>
      <c r="CS52" s="53" t="str">
        <f>IF(CQ52&lt;&gt;"",AVERAGE(IF(AND($G52="3",CQ52&lt;&gt;""),HLOOKUP(CQ52,Points_Table_Modified,IF(DI52&gt;=6,8,DI52+2),FALSE),IF(CQ52&lt;&gt;"",HLOOKUP(CQ52,Points_Table,IF(DI52&gt;=6,8,DI52+2),FALSE),"")),CR52),CR52)</f>
        <v/>
      </c>
      <c r="CT52" s="51" t="str">
        <f>IF(AND($G52="4",CD52&lt;&gt;""),CD52,"")</f>
        <v/>
      </c>
      <c r="CU52" s="52" t="str">
        <f>IF(AND(CD52&lt;&gt;"",G52="4"),_xlfn.RANK.EQ(CD52,$CT$6:$CT$89),"")</f>
        <v/>
      </c>
      <c r="CV52" s="52" t="str">
        <f>IF(IF(CU52&lt;&gt;"",IF(MAX(COUNTIF($CU$6:$CU$89,$CU$6:$CU$89))&gt;1,"x",""),"")&lt;&gt;"",CU52+1,"")</f>
        <v/>
      </c>
      <c r="CW52" s="52" t="str">
        <f>IF(CU52&lt;&gt;"",IF($G52="3",IF(CD52&lt;&gt;"",IF(AND(CU52&lt;=10,CD52&gt;=$CT$92),HLOOKUP(CU52,Points_Table_Modified,IF(DI52&gt;=6,8,DI52+2),FALSE),0),""),IF(CD52&lt;&gt;"",IF(AND(CU52&lt;=10,CD52&gt;=$CT$92),HLOOKUP(CU52,Points_Table,IF(DI52&gt;=6,8,DI52+2),FALSE),0),"")),"")</f>
        <v/>
      </c>
      <c r="CX52" s="53" t="str">
        <f>IF(CV52&lt;&gt;"",AVERAGE(IF(AND($G52="3",CV52&lt;&gt;""),HLOOKUP(CV52,Points_Table_Modified,IF(DI52&gt;=6,8,DI52+2),FALSE),IF(CV52&lt;&gt;"",HLOOKUP(CV52,Points_Table,IF(DI52&gt;=6,8,DI52+2),FALSE),"")),CW52),CW52)</f>
        <v/>
      </c>
      <c r="CY52" s="51" t="str">
        <f>IF(AND($G52="5",CD52&lt;&gt;""),CD52,"")</f>
        <v/>
      </c>
      <c r="CZ52" s="52" t="str">
        <f>IF(AND(CD52&lt;&gt;"",$G52="5"),_xlfn.RANK.EQ(CD52,$CY$6:$CY$89),"")</f>
        <v/>
      </c>
      <c r="DA52" s="52" t="str">
        <f>IF(IF(CZ52&lt;&gt;"",IF(MAX(COUNTIF($CZ$6:$CZ$89,$CZ$6:$CZ$89))&gt;1,"x",""),"")&lt;&gt;"",CZ52+1,"")</f>
        <v/>
      </c>
      <c r="DB52" s="52" t="str">
        <f>IF(CZ52&lt;&gt;"",IF($G52="3",IF(CD52&lt;&gt;"",IF(AND(CZ52&lt;=10,CD52&gt;=$CY$92),HLOOKUP(CZ52,Points_Table_Modified,IF(DI52&gt;=6,8,DI52+2),FALSE),0),""),IF(CD52&lt;&gt;"",IF(AND(CZ52&lt;=10,CD52&gt;=$CY$92),HLOOKUP(CZ52,Points_Table,IF(DI52&gt;=6,8,DI52+2),FALSE),0),"")),"")</f>
        <v/>
      </c>
      <c r="DC52" s="53" t="str">
        <f>IF(DA52&lt;&gt;"",AVERAGE(IF(AND($G52="3",DA52&lt;&gt;""),HLOOKUP(DA52,Points_Table_Modified,IF(DI52&gt;=6,8,DI52+2),FALSE),IF(DA52&lt;&gt;"",HLOOKUP(DA52,Points_Table,IF(DI52&gt;=6,8,DI52+2),FALSE),"")),DB52),DB52)</f>
        <v/>
      </c>
      <c r="DD52" s="51">
        <f>IF(AND($G52="6",CD52&lt;&gt;""),CD52,"")</f>
        <v>180</v>
      </c>
      <c r="DE52" s="52">
        <f>IF(AND(CD52&lt;&gt;"",$G52="6"),_xlfn.RANK.EQ(CD52,$DD$6:$DD$89),"")</f>
        <v>6</v>
      </c>
      <c r="DF52" s="52" t="str">
        <f>IF(IF(DE52&lt;&gt;"",IF(MAX(COUNTIF($DE$6:$DE$89,$DE$6:$DE$89))&gt;1,"x",""),"")&lt;&gt;"",DE52+1,"")</f>
        <v/>
      </c>
      <c r="DG52" s="52">
        <f>IF(DE52&lt;&gt;"",IF($G52="3",IF(CD52&lt;&gt;"",IF(AND(DE52&lt;=10,CD52&gt;=$DD$92),HLOOKUP(DE52,Points_Table_Modified,IF(DI52&gt;=6,8,DI52+2),FALSE),0),""),IF(CD52&lt;&gt;"",IF(AND(DE52&lt;=10,CD52&gt;=$DD$92),HLOOKUP(DE52,Points_Table,IF(DI52&gt;=6,8,DI52+2),FALSE),0),"")),"")</f>
        <v>10</v>
      </c>
      <c r="DH52" s="53">
        <f>IF(DF52&lt;&gt;"",AVERAGE(IF(AND($G52="3",DF52&lt;&gt;""),HLOOKUP(DF52,Points_Table_Modified,IF(DI52&gt;=6,8,DI52+2),FALSE),IF(DF52&lt;&gt;"",HLOOKUP(DF52,Points_Table,IF(DI52&gt;=6,8,DI52+2),FALSE),"")),DG52),DG52)</f>
        <v>10</v>
      </c>
      <c r="DI52" s="55">
        <f>VLOOKUP($G52,Entries_D_Event,6,FALSE)</f>
        <v>10</v>
      </c>
      <c r="DJ52" s="52" t="str">
        <f>CONCATENATE(DE52,CZ52,CU52,CP52,CK52,CF52)</f>
        <v>6</v>
      </c>
      <c r="DK52" s="52">
        <f>IF(DJ52&lt;&gt;"",IF(AND($G52="3",CD52&lt;&gt;""),10,IF(CD52&lt;&gt;"",5,"")),"")</f>
        <v>5</v>
      </c>
      <c r="DL52" s="156">
        <f>_xlfn.NUMBERVALUE(IF(DJ52&lt;&gt;"",CONCATENATE(DH52,DC52,CX52,CS52,CN52,CI52),""))</f>
        <v>10</v>
      </c>
      <c r="DM52" s="56">
        <f>IFERROR(DK52+DL52,0)</f>
        <v>15</v>
      </c>
      <c r="DN52" s="90"/>
      <c r="DO52" s="52" t="str">
        <f>IF(AND($G52="1",DN52&lt;&gt;""),DN52,"")</f>
        <v/>
      </c>
      <c r="DP52" s="52" t="str">
        <f>IF(AND(DN52&lt;&gt;"",$G52="1"),_xlfn.RANK.EQ(DN52,$DO$6:$DO$89),"")</f>
        <v/>
      </c>
      <c r="DQ52" s="52" t="str">
        <f>IF(IF(DP52&lt;&gt;"",IF(MAX(COUNTIF($DP$6:$DP$89,$DP$6:$DP$89))&gt;1,"x",""),"")&lt;&gt;"",DP52+1,"")</f>
        <v/>
      </c>
      <c r="DR52" s="52" t="str">
        <f>IF(DP52&lt;&gt;"",IF($G52="3",IF(DN52&lt;&gt;"",IF(AND(DP52&lt;=10,DN52&gt;=$DO$92),HLOOKUP(DP52,Points_Table_Modified,IF(ES52&gt;=6,8,ES52+2),FALSE),0),""),IF(DN52&lt;&gt;"",IF(AND(DP52&lt;=10,DN52&gt;=$DO$92),HLOOKUP(DP52,Points_Table,IF(ES52&gt;=6,8,ES52+2),FALSE),0),"")),"")</f>
        <v/>
      </c>
      <c r="DS52" s="53" t="str">
        <f>IF(DQ52&lt;&gt;"",AVERAGE(IF(AND($G52="3",DQ52&lt;&gt;""),HLOOKUP(DQ52,Points_Table_Modified,IF(ES52&gt;=6,8,ES52+2),FALSE),IF(DQ52&lt;&gt;"",HLOOKUP(DQ52,Points_Table,IF(ES52&gt;=6,8,ES52+2),FALSE),"")),DR52),DR52)</f>
        <v/>
      </c>
      <c r="DT52" s="51" t="str">
        <f>IF(AND($G52="2",DN52&lt;&gt;""),DN52,"")</f>
        <v/>
      </c>
      <c r="DU52" s="52" t="str">
        <f>IF(AND(DN52&lt;&gt;"",$G52="2"),_xlfn.RANK.EQ(DN52,$DT$6:$DT$89),"")</f>
        <v/>
      </c>
      <c r="DV52" s="52" t="str">
        <f>IF(IF(DU52&lt;&gt;"",IF(MAX(COUNTIF($DU$6:$DU$89,$DU$6:$DU$89))&gt;1,"x",""),"")&lt;&gt;"",DU52+1,"")</f>
        <v/>
      </c>
      <c r="DW52" s="54" t="str">
        <f>IF(DU52&lt;&gt;"",IF($G52="3",IF(DN52&lt;&gt;"",IF(AND(DU52&lt;=10,DN52&gt;=$DT$92),HLOOKUP(DU52,Points_Table_Modified,IF(ES52&gt;=6,8,ES52+2),FALSE),0),""),IF(DN52&lt;&gt;"",IF(AND(DU52&lt;=10,DN52&gt;=$DT$92),HLOOKUP(DU52,Points_Table,IF(ES52&gt;=6,8,ES52+2),FALSE),0),"")),"")</f>
        <v/>
      </c>
      <c r="DX52" s="53" t="str">
        <f>IF(DV52&lt;&gt;"",AVERAGE(IF(AND($G52="3",DV52&lt;&gt;""),HLOOKUP(DV52,Points_Table_Modified,IF(ES52&gt;=6,8,ES52+2),FALSE),IF(DV52&lt;&gt;"",HLOOKUP(DV52,Points_Table,IF(ES52&gt;=6,8,ES52+2),FALSE),"")),DW52),DW52)</f>
        <v/>
      </c>
      <c r="DY52" s="51" t="str">
        <f>IF(AND($G52="3",DN52&lt;&gt;""),DN52,"")</f>
        <v/>
      </c>
      <c r="DZ52" s="52" t="str">
        <f>IF(AND(DN52&lt;&gt;"",$G52="3"),_xlfn.RANK.EQ(DN52,$DY$6:$DY$89),"")</f>
        <v/>
      </c>
      <c r="EA52" s="52" t="str">
        <f>IF(IF(DZ52&lt;&gt;"",IF(MAX(COUNTIF($DZ$6:$DZ$89,$DZ$6:$DZ$89))&gt;1,"x",""),"")&lt;&gt;"",DZ52+1,"")</f>
        <v/>
      </c>
      <c r="EB52" s="52" t="str">
        <f>IF(DZ52&lt;&gt;"",IF($G52="3",IF(DN52&lt;&gt;"",IF(AND(DZ52&lt;=20,DN52&gt;=$DY$92),HLOOKUP(DZ52,Points_Table_Modified,IF(ES52&gt;=6,8,ES52+2),FALSE),0),""),IF(DN52&lt;&gt;"",IF(AND(DZ52&lt;=10,DN52&gt;=$DY$92),HLOOKUP(DZ52,Points_Table,IF(ES52&gt;=6,8,ES52+2),FALSE),0),"")),"")</f>
        <v/>
      </c>
      <c r="EC52" s="53" t="str">
        <f>IF(EA52&lt;&gt;"",AVERAGE(IF(AND($G52="3",EA52&lt;&gt;""),HLOOKUP(EA52,Points_Table_Modified,IF(ES52&gt;=6,8,ES52+2),FALSE),IF(EA52&lt;&gt;"",HLOOKUP(EA52,Points_Table,IF(ES52&gt;=6,8,ES52+2),FALSE),"")),EB52),EB52)</f>
        <v/>
      </c>
      <c r="ED52" s="51" t="str">
        <f>IF(AND($G52="4",DN52&lt;&gt;""),DN52,"")</f>
        <v/>
      </c>
      <c r="EE52" s="52" t="str">
        <f>IF(AND(DN52&lt;&gt;"",G52="4"),_xlfn.RANK.EQ(DN52,$ED$6:$ED$89),"")</f>
        <v/>
      </c>
      <c r="EF52" s="52" t="str">
        <f>IF(IF(EE52&lt;&gt;"",IF(MAX(COUNTIF($EE$6:$EE$89,$EE$6:$EE$89))&gt;1,"x",""),"")&lt;&gt;"",EE52+1,"")</f>
        <v/>
      </c>
      <c r="EG52" s="52" t="str">
        <f>IF(EE52&lt;&gt;"",IF($G52="3",IF(DN52&lt;&gt;"",IF(AND(EE52&lt;=10,DN52&gt;=$ED$92),HLOOKUP(EE52,Points_Table_Modified,IF(ES52&gt;=6,8,ES52+2),FALSE),0),""),IF(DN52&lt;&gt;"",IF(AND(EE52&lt;=10,DN52&gt;=$ED$92),HLOOKUP(EE52,Points_Table,IF(ES52&gt;=6,8,ES52+2),FALSE),0),"")),"")</f>
        <v/>
      </c>
      <c r="EH52" s="53" t="str">
        <f>IF(EF52&lt;&gt;"",AVERAGE(IF(AND($G52="3",EF52&lt;&gt;""),HLOOKUP(EF52,Points_Table_Modified,IF(ES52&gt;=6,8,ES52+2),FALSE),IF(EF52&lt;&gt;"",HLOOKUP(EF52,Points_Table,IF(ES52&gt;=6,8,ES52+2),FALSE),"")),EG52),EG52)</f>
        <v/>
      </c>
      <c r="EI52" s="51" t="str">
        <f>IF(AND($G52="5",DN52&lt;&gt;""),DN52,"")</f>
        <v/>
      </c>
      <c r="EJ52" s="52" t="str">
        <f>IF(AND(DN52&lt;&gt;"",$G52="5"),_xlfn.RANK.EQ(DN52,$EI$6:$EI$89),"")</f>
        <v/>
      </c>
      <c r="EK52" s="52" t="str">
        <f>IF(IF(EJ52&lt;&gt;"",IF(MAX(COUNTIF($EJ$6:$EJ$89,$EJ$6:$EJ$89))&gt;1,"x",""),"")&lt;&gt;"",EJ52+1,"")</f>
        <v/>
      </c>
      <c r="EL52" s="52" t="str">
        <f>IF(EJ52&lt;&gt;"",IF($G52="3",IF(DN52&lt;&gt;"",IF(AND(EJ52&lt;=10,DN52&gt;=$EI$92),HLOOKUP(EJ52,Points_Table_Modified,IF(ES52&gt;=6,8,ES52+2),FALSE),0),""),IF(DN52&lt;&gt;"",IF(AND(EJ52&lt;=10,DN52&gt;=$EI$92),HLOOKUP(EJ52,Points_Table,IF(ES52&gt;=6,8,ES52+2),FALSE),0),"")),"")</f>
        <v/>
      </c>
      <c r="EM52" s="53" t="str">
        <f>IF(EK52&lt;&gt;"",AVERAGE(IF(AND($G52="3",EK52&lt;&gt;""),HLOOKUP(EK52,Points_Table_Modified,IF(ES52&gt;=6,8,ES52+2),FALSE),IF(EK52&lt;&gt;"",HLOOKUP(EK52,Points_Table,IF(ES52&gt;=6,8,ES52+2),FALSE),"")),EL52),EL52)</f>
        <v/>
      </c>
      <c r="EN52" s="51" t="str">
        <f>IF(AND($G52="6",DN52&lt;&gt;""),DN52,"")</f>
        <v/>
      </c>
      <c r="EO52" s="52" t="str">
        <f>IF(AND(DN52&lt;&gt;"",$G52="6"),_xlfn.RANK.EQ(DN52,$EN$6:$EN$89),"")</f>
        <v/>
      </c>
      <c r="EP52" s="52" t="str">
        <f>IF(IF(EO52&lt;&gt;"",IF(MAX(COUNTIF($EO$6:$EO$89,$EO$6:$EO$89))&gt;1,"x",""),"")&lt;&gt;"",EO52+1,"")</f>
        <v/>
      </c>
      <c r="EQ52" s="52" t="str">
        <f>IF(EO52&lt;&gt;"",IF($G52="3",IF(DN52&lt;&gt;"",IF(AND(EO52&lt;=10,DN52&gt;=$EN$92),HLOOKUP(EO52,Points_Table_Modified,IF(ES52&gt;=6,8,ES52+2),FALSE),0),""),IF(DN52&lt;&gt;"",IF(AND(EO52&lt;=10,DN52&gt;=$EN$92),HLOOKUP(EO52,Points_Table,IF(ES52&gt;=6,8,ES52+2),FALSE),0),"")),"")</f>
        <v/>
      </c>
      <c r="ER52" s="53" t="str">
        <f>IF(EP52&lt;&gt;"",AVERAGE(IF(AND($G52="3",EP52&lt;&gt;""),HLOOKUP(EP52,Points_Table_Modified,IF(ES52&gt;=6,8,ES52+2),FALSE),IF(EP52&lt;&gt;"",HLOOKUP(EP52,Points_Table,IF(ES52&gt;=6,8,ES52+2),FALSE),"")),EQ52),EQ52)</f>
        <v/>
      </c>
      <c r="ES52" s="57"/>
      <c r="ET52" s="52" t="str">
        <f>CONCATENATE(EO52,EJ52,EE52,DZ52,DU52,DP52)</f>
        <v/>
      </c>
      <c r="EU52" s="118" t="str">
        <f>IF(ET52&lt;&gt;"",IF(AND($G52="3",DN52&lt;&gt;""),10,IF(DN52&lt;&gt;"",5,"")),"")</f>
        <v/>
      </c>
      <c r="EV52" s="118">
        <f>_xlfn.NUMBERVALUE(IF(ET52&lt;&gt;"",CONCATENATE(ER52,EM52,EH52,EC52,DX52,DS52),""))</f>
        <v>0</v>
      </c>
      <c r="EW52" s="56">
        <f>IFERROR(EU52+EV52,0)</f>
        <v>0</v>
      </c>
      <c r="EX52" s="90"/>
      <c r="EY52" s="52" t="str">
        <f>IF(AND($G52="1",EX52&lt;&gt;""),EX52,"")</f>
        <v/>
      </c>
      <c r="EZ52" s="52" t="str">
        <f>IF(AND(EX52&lt;&gt;"",$G52="1"),_xlfn.RANK.EQ(EX52,$EY$6:$EY$89),"")</f>
        <v/>
      </c>
      <c r="FA52" s="52" t="str">
        <f>IF(IF(EZ52&lt;&gt;"",IF(MAX(COUNTIF($EZ$6:$EZ$89,$EZ$6:$EZ$89))&gt;1,"x",""),"")&lt;&gt;"",EZ52+1,"")</f>
        <v/>
      </c>
      <c r="FB52" s="52" t="str">
        <f>IF(EZ52&lt;&gt;"",IF($G52="3",IF(EX52&lt;&gt;"",IF(AND(EZ52&lt;=10,EX52&gt;=$EY$92),HLOOKUP(EZ52,Points_Table_Modified,IF(GC52&gt;=6,8,GC52+2),FALSE),0),""),IF(EX52&lt;&gt;"",IF(AND(EZ52&lt;=10,EX52&gt;=$EY$92),HLOOKUP(EZ52,Points_Table,IF(GC52&gt;=6,8,GC52+2),FALSE),0),"")),"")</f>
        <v/>
      </c>
      <c r="FC52" s="56" t="str">
        <f>IF(FB52&gt;0,IF(FA52&lt;&gt;"",AVERAGE(IF(AND($G52="3",FA52&lt;&gt;""),HLOOKUP(FA52,Points_Table_Modified,IF(GC52&gt;=6,8,GC52+2),FALSE),IF(FA52&lt;&gt;"",HLOOKUP(FA52,Points_Table,IF(GC52&gt;=6,8,GC52+2),FALSE),"")),FB52),FB52),0)</f>
        <v/>
      </c>
      <c r="FD52" s="51" t="str">
        <f>IF(AND($G52="2",EX52&lt;&gt;""),EX52,"")</f>
        <v/>
      </c>
      <c r="FE52" s="52" t="str">
        <f>IF(AND(EX52&lt;&gt;"",$G52="2"),_xlfn.RANK.EQ(EX52,$FD$6:$FD$89),"")</f>
        <v/>
      </c>
      <c r="FF52" s="52" t="str">
        <f>IF(IF(FE52&lt;&gt;"",IF(MAX(COUNTIF($FE$6:$FE$89,$FE$6:$FE$89))&gt;1,"x",""),"")&lt;&gt;"",FE52+1,"")</f>
        <v/>
      </c>
      <c r="FG52" s="54" t="str">
        <f>IF(FE52&lt;&gt;"",IF($G52="3",IF(EX52&lt;&gt;"",IF(AND(FE52&lt;=10,EX52&gt;=$FD$92),HLOOKUP(FE52,Points_Table_Modified,IF(GC52&gt;=6,8,GC52+2),FALSE),0),""),IF(EX52&lt;&gt;"",IF(AND(FE52&lt;=10,EX52&gt;=$FD$92),HLOOKUP(FE52,Points_Table,IF(GC52&gt;=6,8,GC52+2),FALSE),0),"")),"")</f>
        <v/>
      </c>
      <c r="FH52" s="56" t="str">
        <f>IF(FG52&gt;0,IF(FF52&lt;&gt;"",AVERAGE(IF(AND($G52="3",FF52&lt;&gt;""),HLOOKUP(FF52,Points_Table_Modified,IF(GC52&gt;=6,8,GC52+2),FALSE),IF(FF52&lt;&gt;"",HLOOKUP(FF52,Points_Table,IF(GC52&gt;=6,8,GC52+2),FALSE),"")),FG52),FG52),0)</f>
        <v/>
      </c>
      <c r="FI52" s="51" t="str">
        <f>IF(AND($G52="3",EX52&lt;&gt;""),EX52,"")</f>
        <v/>
      </c>
      <c r="FJ52" s="52" t="str">
        <f>IF(AND(EX52&lt;&gt;"",$G52="3"),_xlfn.RANK.EQ(EX52,$FI$6:$FI$89),"")</f>
        <v/>
      </c>
      <c r="FK52" s="52" t="str">
        <f>IF(IF(FJ52&lt;&gt;"",IF(MAX(COUNTIF($FJ$6:$FJ$89,$FJ$6:$FJ$89))&gt;1,"x",""),"")&lt;&gt;"",FJ52+1,"")</f>
        <v/>
      </c>
      <c r="FL52" s="52" t="str">
        <f>IF(FJ52&lt;&gt;"",IF($G52="3",IF(EX52&lt;&gt;"",IF(AND(FJ52&lt;=20,EX52&gt;=$FI$92),HLOOKUP(FJ52,Points_Table_Modified,IF(GC52&gt;=6,8,GC52+2),FALSE),0),""),IF(EX52&lt;&gt;"",IF(AND(FJ52&lt;=10,EX52&gt;=$FI$92),HLOOKUP(FJ52,Points_Table,IF(GC52&gt;=6,8,GC52+2),FALSE),0),"")),"")</f>
        <v/>
      </c>
      <c r="FM52" s="56" t="str">
        <f>IF(FL52&gt;0,IF(FK52&lt;&gt;"",AVERAGE(IF(AND($G52="3",FK52&lt;&gt;""),HLOOKUP(FK52,Points_Table_Modified,IF(GC52&gt;=6,8,GC52+2),FALSE),IF(FK52&lt;&gt;"",HLOOKUP(FK52,Points_Table,IF(GC52&gt;=6,8,GC52+2),FALSE),"")),FL52),FL52),0)</f>
        <v/>
      </c>
      <c r="FN52" s="51" t="str">
        <f>IF(AND($G52="4",EX52&lt;&gt;""),EX52,"")</f>
        <v/>
      </c>
      <c r="FO52" s="52" t="str">
        <f>IF(AND(EX52&lt;&gt;"",G52="4"),_xlfn.RANK.EQ(EX52,$FN$6:$FN$89),"")</f>
        <v/>
      </c>
      <c r="FP52" s="52" t="str">
        <f>IF(IF(FO52&lt;&gt;"",IF(MAX(COUNTIF($FO$6:$FO$89,$FO$6:$FO$89))&gt;1,"x",""),"")&lt;&gt;"",FO52+1,"")</f>
        <v/>
      </c>
      <c r="FQ52" s="52" t="str">
        <f>IF(FO52&lt;&gt;"",IF($G52="3",IF(EX52&lt;&gt;"",IF(AND(FO52&lt;=10,EX52&gt;=$FN$92),HLOOKUP(FO52,Points_Table_Modified,IF(GC52&gt;=6,8,GC52+2),FALSE),0),""),IF(EX52&lt;&gt;"",IF(AND(FO52&lt;=10,EX52&gt;=$FN$92),HLOOKUP(FO52,Points_Table,IF(GC52&gt;=6,8,GC52+2),FALSE),0),"")),"")</f>
        <v/>
      </c>
      <c r="FR52" s="56" t="str">
        <f>IF(FQ52&gt;0,IF(FP52&lt;&gt;"",AVERAGE(IF(AND($G52="3",FP52&lt;&gt;""),HLOOKUP(FP52,Points_Table_Modified,IF(GC52&gt;=6,8,GC52+2),FALSE),IF(FP52&lt;&gt;"",HLOOKUP(FP52,Points_Table,IF(GC52&gt;=6,8,GC52+2),FALSE),"")),FQ52),FQ52),0)</f>
        <v/>
      </c>
      <c r="FS52" s="51" t="str">
        <f>IF(AND($G52="5",EX52&lt;&gt;""),EX52,"")</f>
        <v/>
      </c>
      <c r="FT52" s="52" t="str">
        <f>IF(AND(EX52&lt;&gt;"",$G52="5"),_xlfn.RANK.EQ(EX52,$FS$6:$FS$89),"")</f>
        <v/>
      </c>
      <c r="FU52" s="52" t="str">
        <f>IF(IF(FT52&lt;&gt;"",IF(MAX(COUNTIF($FT$6:$FT$89,$FT$6:$FT$89))&gt;1,"x",""),"")&lt;&gt;"",FT52+1,"")</f>
        <v/>
      </c>
      <c r="FV52" s="52" t="str">
        <f>IF(FT52&lt;&gt;"",IF($G52="3",IF(EX52&lt;&gt;"",IF(AND(FT52&lt;=10,EX52&gt;=$FS$92),HLOOKUP(FT52,Points_Table_Modified,IF(GC52&gt;=6,8,GC52+2),FALSE),0),""),IF(EX52&lt;&gt;"",IF(AND(FT52&lt;=10,EX52&gt;=$FS$92),HLOOKUP(FT52,Points_Table,IF(GC52&gt;=6,8,GC52+2),FALSE),0),"")),"")</f>
        <v/>
      </c>
      <c r="FW52" s="56" t="str">
        <f>IF(FV52&gt;0,IF(FU52&lt;&gt;"",AVERAGE(IF(AND($G52="3",FU52&lt;&gt;""),HLOOKUP(FU52,Points_Table_Modified,IF(GC52&gt;=6,8,GC52+2),FALSE),IF(FU52&lt;&gt;"",HLOOKUP(FU52,Points_Table,IF(GC52&gt;=6,8,GC52+2),FALSE),"")),FV52),FV52),0)</f>
        <v/>
      </c>
      <c r="FX52" s="51" t="str">
        <f>IF(AND($G52="6",EX52&lt;&gt;""),EX52,"")</f>
        <v/>
      </c>
      <c r="FY52" s="52" t="str">
        <f>IF(AND(EX52&lt;&gt;"",$G52="6"),_xlfn.RANK.EQ(EX52,$FX$6:$FX$89),"")</f>
        <v/>
      </c>
      <c r="FZ52" s="52" t="str">
        <f>IF(IF(FY52&lt;&gt;"",IF(MAX(COUNTIF($FY$6:$FY$89,$FY$6:$FY$89))&gt;1,"x",""),"")&lt;&gt;"",FY52+1,"")</f>
        <v/>
      </c>
      <c r="GA52" s="52" t="str">
        <f>IF(FY52&lt;&gt;"",IF($G52="3",IF(EX52&lt;&gt;"",IF(AND(FY52&lt;=10,EX52&gt;=$FX$92),HLOOKUP(FY52,Points_Table_Modified,IF(GC52&gt;=6,8,GC52+2),FALSE),0),""),IF(EX52&lt;&gt;"",IF(AND(FY52&lt;=10,EX52&gt;=$FX$92),HLOOKUP(FY52,Points_Table,IF(GC52&gt;=6,8,GC52+2),FALSE),0),"")),"")</f>
        <v/>
      </c>
      <c r="GB52" s="56" t="str">
        <f>IF(GA52&gt;0,IF(FZ52&lt;&gt;"",AVERAGE(IF(AND($G52="3",FZ52&lt;&gt;""),HLOOKUP(FZ52,Points_Table_Modified,IF(GC52&gt;=6,8,GC52+2),FALSE),IF(FZ52&lt;&gt;"",HLOOKUP(FZ52,Points_Table,IF(GC52&gt;=6,8,GC52+2),FALSE),"")),GA52),GA52),0)</f>
        <v/>
      </c>
      <c r="GC52" s="57">
        <f>VLOOKUP($G52,Entries_D_Event,8,FALSE)</f>
        <v>0</v>
      </c>
      <c r="GD52" s="52" t="str">
        <f>CONCATENATE(FY52,FT52,FO52,FJ52,FE52,EZ52)</f>
        <v/>
      </c>
      <c r="GE52" s="118" t="str">
        <f>IF(GD52&lt;&gt;"",IF(AND($G52="3",EX52&lt;&gt;""),10,IF(EX52&lt;&gt;"",5,"")),"")</f>
        <v/>
      </c>
      <c r="GF52" s="118">
        <f>_xlfn.NUMBERVALUE(IF(GD52&lt;&gt;"",CONCATENATE(GB52,FW52,FR52,FM52,FH52,FC52),""))</f>
        <v>0</v>
      </c>
      <c r="GG52" s="56">
        <f>IFERROR(GE52+GF52,0)</f>
        <v>0</v>
      </c>
      <c r="GH52" s="90"/>
      <c r="GI52" s="52" t="str">
        <f>IF(AND($G52="1",GH52&lt;&gt;""),GH52,"")</f>
        <v/>
      </c>
      <c r="GJ52" s="52" t="str">
        <f>IF(AND(GH52&lt;&gt;"",$G52="1"),_xlfn.RANK.EQ(GH52,$GI$6:$GI$89),"")</f>
        <v/>
      </c>
      <c r="GK52" s="52" t="str">
        <f>IF(IF(GJ52&lt;&gt;"",IF(MAX(COUNTIF($GJ$6:$GJ$89,$GJ$6:$GJ$89))&gt;1,"x",""),"")&lt;&gt;"",GJ52+1,"")</f>
        <v/>
      </c>
      <c r="GL52" s="52" t="str">
        <f>IF(GJ52&lt;&gt;"",IF($G52="3",IF(GH52&lt;&gt;"",IF(AND(GJ52&lt;=10,GH52&gt;=$GI$92),HLOOKUP(GJ52,Points_Table_Modified,IF(HM52&gt;=6,8,HM52+2),FALSE),0),""),IF(GH52&lt;&gt;"",IF(AND(GJ52&lt;=10,GH52&gt;=$GI$92),HLOOKUP(GJ52,Points_Table,IF(HM52&gt;=6,8,HM52+2),FALSE),0),"")),"")</f>
        <v/>
      </c>
      <c r="GM52" s="53" t="str">
        <f>IF(GK52&lt;&gt;"",AVERAGE(IF(AND($G52="3",GK52&lt;&gt;""),HLOOKUP(GK52,Points_Table_Modified,IF(HM52&gt;=6,8,HM52+2),FALSE),IF(GK52&lt;&gt;"",HLOOKUP(GK52,Points_Table,IF(HM52&gt;=6,8,HM52+2),FALSE),"")),GL52),GL52)</f>
        <v/>
      </c>
      <c r="GN52" s="51" t="str">
        <f>IF(AND($G52="2",GH52&lt;&gt;""),GH52,"")</f>
        <v/>
      </c>
      <c r="GO52" s="52" t="str">
        <f>IF(AND(GH52&lt;&gt;"",$G52="2"),_xlfn.RANK.EQ(GH52,$GN$6:$GN$89),"")</f>
        <v/>
      </c>
      <c r="GP52" s="52" t="str">
        <f>IF(IF(GO52&lt;&gt;"",IF(MAX(COUNTIF($GO$6:$GO$89,$GO$6:$GO$89))&gt;1,"x",""),"")&lt;&gt;"",GO52+1,"")</f>
        <v/>
      </c>
      <c r="GQ52" s="54" t="str">
        <f>IF(GO52&lt;&gt;"",IF($G52="3",IF(GH52&lt;&gt;"",IF(AND(GO52&lt;=10,GH52&gt;=$GN$92),HLOOKUP(GO52,Points_Table_Modified,IF(HM52&gt;=6,8,HM52+2),FALSE),0),""),IF(GH52&lt;&gt;"",IF(AND(GO52&lt;=10,GH52&gt;=$GN$92),HLOOKUP(GO52,Points_Table,IF(HM52&gt;=6,8,HM52+2),FALSE),0),"")),"")</f>
        <v/>
      </c>
      <c r="GR52" s="53" t="str">
        <f>IF(GP52&lt;&gt;"",AVERAGE(IF(AND($G52="3",GP52&lt;&gt;""),HLOOKUP(GP52,Points_Table_Modified,IF(HM52&gt;=6,8,HM52+2),FALSE),IF(GP52&lt;&gt;"",HLOOKUP(GP52,Points_Table,IF(HM52&gt;=6,8,HM52+2),FALSE),"")),GQ52),GQ52)</f>
        <v/>
      </c>
      <c r="GS52" s="51" t="str">
        <f>IF(AND($G52="3",GH52&lt;&gt;""),GH52,"")</f>
        <v/>
      </c>
      <c r="GT52" s="52" t="str">
        <f>IF(AND(GH52&lt;&gt;"",$G52="3"),_xlfn.RANK.EQ(GH52,$GS$6:$GS$89),"")</f>
        <v/>
      </c>
      <c r="GU52" s="52" t="str">
        <f>IF(IF(GT52&lt;&gt;"",IF(MAX(COUNTIF($GT$6:$GT$89,$GT$6:$GT$89))&gt;1,"x",""),"")&lt;&gt;"",GT52+1,"")</f>
        <v/>
      </c>
      <c r="GV52" s="52" t="str">
        <f>IF(GT52&lt;&gt;"",IF($G52="3",IF(GH52&lt;&gt;"",IF(AND(GT52&lt;=20,GH52&gt;=$GS$92),HLOOKUP(GT52,Points_Table_Modified,IF(HM52&gt;=6,8,HM52+2),FALSE),0),""),IF(GH52&lt;&gt;"",IF(AND(GT52&lt;=10,GH52&gt;=$GS$92),HLOOKUP(GT52,Points_Table,IF(HM52&gt;=6,8,HM52+2),FALSE),0),"")),"")</f>
        <v/>
      </c>
      <c r="GW52" s="53" t="str">
        <f>IF(GU52&lt;&gt;"",AVERAGE(IF(AND($G52="3",GU52&lt;&gt;""),HLOOKUP(GU52,Points_Table_Modified,IF(HM52&gt;=6,8,HM52+2),FALSE),IF(GU52&lt;&gt;"",HLOOKUP(GU52,Points_Table,IF(HM52&gt;=6,8,HM52+2),FALSE),"")),GV52),GV52)</f>
        <v/>
      </c>
      <c r="GX52" s="51" t="str">
        <f>IF(AND($G52="4",GH52&lt;&gt;""),GH52,"")</f>
        <v/>
      </c>
      <c r="GY52" s="52" t="str">
        <f>IF(AND($GH52&lt;&gt;"",G52="4"),_xlfn.RANK.EQ(GH52,$GX$6:$GX$89),"")</f>
        <v/>
      </c>
      <c r="GZ52" s="52" t="str">
        <f>IF(IF(GY52&lt;&gt;"",IF(MAX(COUNTIF($GY$6:$GY$89,$GY$6:$GY$89))&gt;1,"x",""),"")&lt;&gt;"",GY52+1,"")</f>
        <v/>
      </c>
      <c r="HA52" s="52" t="str">
        <f>IF(GY52&lt;&gt;"",IF($G52="3",IF(GH52&lt;&gt;"",IF(AND(GY52&lt;=10,GH52&gt;=$GX$92),HLOOKUP(GY52,Points_Table_Modified,IF(HM52&gt;=6,8,HM52+2),FALSE),0),""),IF(GH52&lt;&gt;"",IF(AND(GY52&lt;=10,GH52&gt;=$GX$92),HLOOKUP(GY52,Points_Table,IF(HM52&gt;=6,8,HM52+2),FALSE),0),"")),"")</f>
        <v/>
      </c>
      <c r="HB52" s="53" t="str">
        <f>IF(GZ52&lt;&gt;"",AVERAGE(IF(AND($G52="3",GZ52&lt;&gt;""),HLOOKUP(GZ52,Points_Table_Modified,IF(HM52&gt;=6,8,HM52+2),FALSE),IF(GZ52&lt;&gt;"",HLOOKUP(GZ52,Points_Table,IF(HM52&gt;=6,8,HM52+2),FALSE),"")),HA52),HA52)</f>
        <v/>
      </c>
      <c r="HC52" s="51" t="str">
        <f>IF(AND($G52="5",GH52&lt;&gt;""),GH52,"")</f>
        <v/>
      </c>
      <c r="HD52" s="52" t="str">
        <f>IF(AND(GH52&lt;&gt;"",$G52="5"),_xlfn.RANK.EQ(GH52,$HC$6:$HC$89),"")</f>
        <v/>
      </c>
      <c r="HE52" s="52" t="str">
        <f>IF(IF(HD52&lt;&gt;"",IF(MAX(COUNTIF($HD$6:$HD$89,$HD$6:$HD$89))&gt;1,"x",""),"")&lt;&gt;"",HD52+1,"")</f>
        <v/>
      </c>
      <c r="HF52" s="52" t="str">
        <f>IF(HD52&lt;&gt;"",IF($G52="3",IF(GH52&lt;&gt;"",IF(AND(HD52&lt;=10,GH52&gt;=$HC$92),HLOOKUP(HD52,Points_Table_Modified,IF(HM52&gt;=6,8,HM52+2),FALSE),0),""),IF(GH52&lt;&gt;"",IF(AND(HD52&lt;=10,GH52&gt;=$HC$92),HLOOKUP(HD52,Points_Table,IF(HM52&gt;=6,8,HM52+2),FALSE),0),"")),"")</f>
        <v/>
      </c>
      <c r="HG52" s="53" t="str">
        <f>IF(HE52&lt;&gt;"",AVERAGE(IF(AND($G52="3",HE52&lt;&gt;""),HLOOKUP(HE52,Points_Table_Modified,IF(HM52&gt;=6,8,HM52+2),FALSE),IF(HE52&lt;&gt;"",HLOOKUP(HE52,Points_Table,IF(HM52&gt;=6,8,HM52+2),FALSE),"")),HF52),HF52)</f>
        <v/>
      </c>
      <c r="HH52" s="51" t="str">
        <f>IF(AND($G52="6",GH52&lt;&gt;""),GH52,"")</f>
        <v/>
      </c>
      <c r="HI52" s="52" t="str">
        <f>IF(AND(GH52&lt;&gt;"",$G52="6"),_xlfn.RANK.EQ(GH52,$HH$6:$HH$89),"")</f>
        <v/>
      </c>
      <c r="HJ52" s="52" t="str">
        <f>IF(IF(HI52&lt;&gt;"",IF(MAX(COUNTIF($HI$6:$HI$89,$HI$6:$HI$89))&gt;1,"x",""),"")&lt;&gt;"",HI52+1,"")</f>
        <v/>
      </c>
      <c r="HK52" s="52" t="str">
        <f>IF(HI52&lt;&gt;"",IF($G52="3",IF(GH52&lt;&gt;"",IF(AND(HI52&lt;=10,GH52&gt;=$HH$92),HLOOKUP(HI52,Points_Table_Modified,IF(HM52&gt;=6,8,HM52+2),FALSE),0),""),IF(GH52&lt;&gt;"",IF(AND(HI52&lt;=10,GH52&gt;=$HH$92),HLOOKUP(HI52,Points_Table,IF(HM52&gt;=6,8,HM52+2),FALSE),0),"")),"")</f>
        <v/>
      </c>
      <c r="HL52" s="53" t="str">
        <f>IF(HJ52&lt;&gt;"",AVERAGE(IF(AND($G52="3",HJ52&lt;&gt;""),HLOOKUP(HJ52,Points_Table_Modified,IF(HM52&gt;=6,8,HM52+2),FALSE),IF(HJ52&lt;&gt;"",HLOOKUP(HJ52,Points_Table,IF(HM52&gt;=6,8,HM52+2),FALSE),"")),HK52),HK52)</f>
        <v/>
      </c>
      <c r="HM52" s="57">
        <f>VLOOKUP($G52,Entries_D_Event,9,FALSE)</f>
        <v>0</v>
      </c>
      <c r="HN52" s="52" t="str">
        <f>CONCATENATE(HI52,HD52,GY52,GT52,GO52,GJ52)</f>
        <v/>
      </c>
      <c r="HO52" s="118" t="str">
        <f>IF(HN52&lt;&gt;"",IF(AND($G52="3",GH52&lt;&gt;""),10,IF(GH52&lt;&gt;"",5,"")),"")</f>
        <v/>
      </c>
      <c r="HP52" s="118">
        <f>_xlfn.NUMBERVALUE(IF(HN52&lt;&gt;"",CONCATENATE(HL52,HG52,HB52,GW52,GR52,GM52),""))</f>
        <v>0</v>
      </c>
      <c r="HQ52" s="56">
        <f>IFERROR(HO52+HP52,0)</f>
        <v>0</v>
      </c>
      <c r="HR52" s="90"/>
      <c r="HS52" s="52" t="str">
        <f>IF(AND($G52="1",HR52&lt;&gt;""),HR52,"")</f>
        <v/>
      </c>
      <c r="HT52" s="52" t="str">
        <f>IF(AND(HR52&lt;&gt;"",$G52="1"),_xlfn.RANK.EQ(HR52,$HS$6:$HS$89),"")</f>
        <v/>
      </c>
      <c r="HU52" s="52" t="str">
        <f>IF(IF(HT52&lt;&gt;"",IF(MAX(COUNTIF($HT$6:$HT$89,$HT$6:$HT$89))&gt;1,"x",""),"")&lt;&gt;"",HT52+1,"")</f>
        <v/>
      </c>
      <c r="HV52" s="52" t="str">
        <f>IF(HT52&lt;&gt;"",IF($G52="3",IF(HR52&lt;&gt;"",IF(AND(HT52&lt;=10,HR52&gt;=$HS$92),HLOOKUP(HT52,Points_Table_Modified,IF(IW52&gt;=6,8,IW52+2),FALSE),0),""),IF(HR52&lt;&gt;"",IF(AND(HT52&lt;=10,HR52&gt;=$HS$92),HLOOKUP(HT52,Points_Table,IF(IW52&gt;=6,8,IW52+2),FALSE),0),"")),"")</f>
        <v/>
      </c>
      <c r="HW52" s="53" t="str">
        <f>IF(HU52&lt;&gt;"",AVERAGE(IF(AND($G52="3",HU52&lt;&gt;""),HLOOKUP(HU52,Points_Table_Modified,IF(IW52&gt;=6,8,IW52+2),FALSE),IF(HU52&lt;&gt;"",HLOOKUP(HU52,Points_Table,IF(IW52&gt;=6,8,IW52+2),FALSE),"")),HV52),HV52)</f>
        <v/>
      </c>
      <c r="HX52" s="51" t="str">
        <f>IF(AND($G52="2",HR52&lt;&gt;""),HR52,"")</f>
        <v/>
      </c>
      <c r="HY52" s="52" t="str">
        <f>IF(AND(HR52&lt;&gt;"",$G52="2"),_xlfn.RANK.EQ(HR52,$HX$6:$HX$89),"")</f>
        <v/>
      </c>
      <c r="HZ52" s="52" t="str">
        <f>IF(IF(HY52&lt;&gt;"",IF(MAX(COUNTIF($HY$6:$HY$89,$HY$6:$HY$89))&gt;1,"x",""),"")&lt;&gt;"",HY52+1,"")</f>
        <v/>
      </c>
      <c r="IA52" s="54" t="str">
        <f>IF(HY52&lt;&gt;"",IF($G52="3",IF(HR52&lt;&gt;"",IF(AND(HY52&lt;=10,HR52&gt;=$HX$92),HLOOKUP(HY52,Points_Table_Modified,IF(IW52&gt;=6,8,IW52+2),FALSE),0),""),IF(HR52&lt;&gt;"",IF(AND(HY52&lt;=10,HR52&gt;=$HX$92),HLOOKUP(HY52,Points_Table,IF(IW52&gt;=6,8,IW52+2),FALSE),0),"")),"")</f>
        <v/>
      </c>
      <c r="IB52" s="53" t="str">
        <f>IF(HZ52&lt;&gt;"",AVERAGE(IF(AND($G52="3",HZ52&lt;&gt;""),HLOOKUP(HZ52,Points_Table_Modified,IF(IW52&gt;=6,8,IW52+2),FALSE),IF(HZ52&lt;&gt;"",HLOOKUP(HZ52,Points_Table,IF(IW52&gt;=6,8,IW52+2),FALSE),"")),IA52),IA52)</f>
        <v/>
      </c>
      <c r="IC52" s="51" t="str">
        <f>IF(AND($G52="3",HR52&lt;&gt;""),HR52,"")</f>
        <v/>
      </c>
      <c r="ID52" s="52" t="str">
        <f>IF(AND(HR52&lt;&gt;"",$G52="3"),_xlfn.RANK.EQ(HR52,$IC$6:$IC$89),"")</f>
        <v/>
      </c>
      <c r="IE52" s="52" t="str">
        <f>IF(IF(ID52&lt;&gt;"",IF(MAX(COUNTIF($ID$6:$ID$89,$ID$6:$ID$89))&gt;1,"x",""),"")&lt;&gt;"",ID52+1,"")</f>
        <v/>
      </c>
      <c r="IF52" s="52" t="str">
        <f>IF(ID52&lt;&gt;"",IF($G52="3",IF(HR52&lt;&gt;"",IF(AND(ID52&lt;=20,HR52&gt;=$IC$92),HLOOKUP(ID52,Points_Table_Modified,IF(IW52&gt;=6,8,IW52+2),FALSE),0),""),IF(HR52&lt;&gt;"",IF(AND(ID52&lt;=10,HR52&gt;=$IC$92),HLOOKUP(ID52,Points_Table,IF(IW52&gt;=6,8,IW52+2),FALSE),0),"")),"")</f>
        <v/>
      </c>
      <c r="IG52" s="53" t="str">
        <f>IF(IE52&lt;&gt;"",AVERAGE(IF(AND($G52="3",IE52&lt;&gt;""),HLOOKUP(IE52,Points_Table_Modified,IF(IW52&gt;=6,8,IW52+2),FALSE),IF(IE52&lt;&gt;"",HLOOKUP(IE52,Points_Table,IF(IW52&gt;=6,8,IW52+2),FALSE),"")),IF52),IF52)</f>
        <v/>
      </c>
      <c r="IH52" s="51" t="str">
        <f>IF(AND($G52="4",HR52&lt;&gt;""),HR52,"")</f>
        <v/>
      </c>
      <c r="II52" s="52" t="str">
        <f>IF(AND(HR52&lt;&gt;"",G52="4"),_xlfn.RANK.EQ(HR52,$IH$6:$IH$89),"")</f>
        <v/>
      </c>
      <c r="IJ52" s="52" t="str">
        <f>IF(IF(II52&lt;&gt;"",IF(MAX(COUNTIF($II$6:$II$89,$II$6:$II$89))&gt;1,"x",""),"")&lt;&gt;"",II52+1,"")</f>
        <v/>
      </c>
      <c r="IK52" s="52" t="str">
        <f>IF(II52&lt;&gt;"",IF($G52="3",IF(HR52&lt;&gt;"",IF(AND(II52&lt;=10,HR52&gt;=$IH$92),HLOOKUP(II52,Points_Table_Modified,IF(IW52&gt;=6,8,IW52+2),FALSE),0),""),IF(HR52&lt;&gt;"",IF(AND(II52&lt;=10,HR52&gt;=$IH$92),HLOOKUP(II52,Points_Table,IF(IW52&gt;=6,8,IW52+2),FALSE),0),"")),"")</f>
        <v/>
      </c>
      <c r="IL52" s="53" t="str">
        <f>IF(IJ52&lt;&gt;"",AVERAGE(IF(AND($G52="3",IJ52&lt;&gt;""),HLOOKUP(IJ52,Points_Table_Modified,IF(IW52&gt;=6,8,IW52+2),FALSE),IF(IJ52&lt;&gt;"",HLOOKUP(IJ52,Points_Table,IF(IW52&gt;=6,8,IW52+2),FALSE),"")),IK52),IK52)</f>
        <v/>
      </c>
      <c r="IM52" s="51" t="str">
        <f>IF(AND($G52="5",HR52&lt;&gt;""),HR52,"")</f>
        <v/>
      </c>
      <c r="IN52" s="52" t="str">
        <f>IF(AND(HR52&lt;&gt;"",$G52="5"),_xlfn.RANK.EQ(HR52,$IM$6:$IM$89),"")</f>
        <v/>
      </c>
      <c r="IO52" s="52" t="str">
        <f>IF(IF(IN52&lt;&gt;"",IF(MAX(COUNTIF($IN$6:$IN$89,$IN$6:$IN$89))&gt;1,"x",""),"")&lt;&gt;"",IN52+1,"")</f>
        <v/>
      </c>
      <c r="IP52" s="52" t="str">
        <f>IF(IN52&lt;&gt;"",IF($G52="3",IF(HR52&lt;&gt;"",IF(AND(IN52&lt;=10,HR52&gt;=$IM$92),HLOOKUP(IN52,Points_Table_Modified,IF(IW52&gt;=6,8,IW52+2),FALSE),0),""),IF(HR52&lt;&gt;"",IF(AND(IN52&lt;=10,HR52&gt;=$IM$92),HLOOKUP(IN52,Points_Table,IF(IW52&gt;=6,8,IW52+2),FALSE),0),"")),"")</f>
        <v/>
      </c>
      <c r="IQ52" s="53" t="str">
        <f>IF(IO52&lt;&gt;"",AVERAGE(IF(AND($G52="3",IO52&lt;&gt;""),HLOOKUP(IO52,Points_Table_Modified,IF(IW52&gt;=6,8,IW52+2),FALSE),IF(IO52&lt;&gt;"",HLOOKUP(IO52,Points_Table,IF(IW52&gt;=6,8,IW52+2),FALSE),"")),IP52),IP52)</f>
        <v/>
      </c>
      <c r="IR52" s="51" t="str">
        <f>IF(AND($G52="6",HR52&lt;&gt;""),HR52,"")</f>
        <v/>
      </c>
      <c r="IS52" s="52" t="str">
        <f>IF(AND(HR52&lt;&gt;"",$G52="6"),_xlfn.RANK.EQ(HR52,$IR$6:$IR$89),"")</f>
        <v/>
      </c>
      <c r="IT52" s="52" t="str">
        <f>IF(IF(IS52&lt;&gt;"",IF(MAX(COUNTIF($IS$6:$IS$89,$IS$6:$IS$89))&gt;1,"x",""),"")&lt;&gt;"",IS52+1,"")</f>
        <v/>
      </c>
      <c r="IU52" s="52" t="str">
        <f>IF(IS52&lt;&gt;"",IF($G52="3",IF(HR52&lt;&gt;"",IF(AND(IS52&lt;=10,HR52&gt;=$IR$92),HLOOKUP(IS52,Points_Table_Modified,IF(IW52&gt;=6,8,IW52+2),FALSE),0),""),IF(HR52&lt;&gt;"",IF(AND(IS52&lt;=10,HR52&gt;=$IR$92),HLOOKUP(IS52,Points_Table,IF(IW52&gt;=6,8,IW52+2),FALSE),0),"")),"")</f>
        <v/>
      </c>
      <c r="IV52" s="53" t="str">
        <f>IF(IT52&lt;&gt;"",AVERAGE(IF(AND($G52="3",IT52&lt;&gt;""),HLOOKUP(IT52,Points_Table_Modified,IF(IW52&gt;=6,8,IW52+2),FALSE),IF(IT52&lt;&gt;"",HLOOKUP(IT52,Points_Table,IF(IW52&gt;=6,8,IW52+2),FALSE),"")),IU52),IU52)</f>
        <v/>
      </c>
      <c r="IW52" s="57">
        <f>VLOOKUP($G52,Entries_D_Event,10,FALSE)</f>
        <v>0</v>
      </c>
      <c r="IX52" s="52" t="str">
        <f>CONCATENATE(IS52,IN52,II52,ID52,HY52,HT52)</f>
        <v/>
      </c>
      <c r="IY52" s="118" t="str">
        <f>IF(IX52&lt;&gt;"",IF(AND($G52="3",HR52&lt;&gt;""),10,IF(HR52&lt;&gt;"",5,"")),"")</f>
        <v/>
      </c>
      <c r="IZ52" s="118">
        <f>_xlfn.NUMBERVALUE(IF(IX52&lt;&gt;"",CONCATENATE(IV52,IQ52,IL52,IG52,IB52,HW52),""))</f>
        <v>0</v>
      </c>
      <c r="JA52" s="56">
        <f>IFERROR(IY52+IZ52,0)</f>
        <v>0</v>
      </c>
      <c r="JB52" s="90"/>
      <c r="JC52" s="52" t="str">
        <f>IF(AND($G52="1",JB52&lt;&gt;""),JB52,"")</f>
        <v/>
      </c>
      <c r="JD52" s="52" t="str">
        <f>IF(AND(JB52&lt;&gt;"",$G52="1"),_xlfn.RANK.EQ(JB52,$JC$6:$JC$89),"")</f>
        <v/>
      </c>
      <c r="JE52" s="52" t="str">
        <f>IF(IF(JD52&lt;&gt;"",IF(MAX(COUNTIF($JD$6:$JD$89,$JD$6:$JD$89))&gt;1,"x",""),"")&lt;&gt;"",JD52+1,"")</f>
        <v/>
      </c>
      <c r="JF52" s="52" t="str">
        <f>IF(JD52&lt;&gt;"",IF($G52="3",IF(JB52&lt;&gt;"",IF(AND(JD52&lt;=10,JB52&gt;=$JC$92),HLOOKUP(JD52,Points_Table_Modified,IF(KG52&gt;=6,8,KG52+2),FALSE),0),""),IF(JB52&lt;&gt;"",IF(AND(JD52&lt;=10,JB52&gt;=$JC$92),HLOOKUP(JD52,Points_Table,IF(KG52&gt;=6,8,KG52+2),FALSE),0),"")),"")</f>
        <v/>
      </c>
      <c r="JG52" s="53" t="str">
        <f>IF(JE52&lt;&gt;"",AVERAGE(IF(AND($G52="3",JE52&lt;&gt;""),HLOOKUP(JE52,Points_Table_Modified,IF(KG52&gt;=6,8,KG52+2),FALSE),IF(JE52&lt;&gt;"",HLOOKUP(JE52,Points_Table,IF(KG52&gt;=6,8,KG52+2),FALSE),"")),JF52),JF52)</f>
        <v/>
      </c>
      <c r="JH52" s="51" t="str">
        <f>IF(AND($G52="2",JB52&lt;&gt;""),JB52,"")</f>
        <v/>
      </c>
      <c r="JI52" s="52" t="str">
        <f>IF(AND(JB52&lt;&gt;"",$G52="2"),_xlfn.RANK.EQ(JB52,$JH$6:$JH$89),"")</f>
        <v/>
      </c>
      <c r="JJ52" s="52" t="str">
        <f>IF(IF(JI52&lt;&gt;"",IF(MAX(COUNTIF($JI$6:$JI$89,$JI$6:$JI$89))&gt;1,"x",""),"")&lt;&gt;"",JI52+1,"")</f>
        <v/>
      </c>
      <c r="JK52" s="54" t="str">
        <f>IF(JI52&lt;&gt;"",IF($G52="3",IF(JB52&lt;&gt;"",IF(AND(JI52&lt;=10,JB52&gt;=$JH$92),HLOOKUP(JI52,Points_Table_Modified,IF(KG52&gt;=6,8,KG52+2),FALSE),0),""),IF(JB52&lt;&gt;"",IF(AND(JI52&lt;=10,JB52&gt;=$JH$92),HLOOKUP(JI52,Points_Table,IF(KG52&gt;=6,8,KG52+2),FALSE),0),"")),"")</f>
        <v/>
      </c>
      <c r="JL52" s="53" t="str">
        <f>IF(JJ52&lt;&gt;"",AVERAGE(IF(AND($G52="3",JJ52&lt;&gt;""),HLOOKUP(JJ52,Points_Table_Modified,IF(KG52&gt;=6,8,KG52+2),FALSE),IF(JJ52&lt;&gt;"",HLOOKUP(JJ52,Points_Table,IF(KG52&gt;=6,8,KG52+2),FALSE),"")),JK52),JK52)</f>
        <v/>
      </c>
      <c r="JM52" s="51" t="str">
        <f>IF(AND($G52="3",JB52&lt;&gt;""),JB52,"")</f>
        <v/>
      </c>
      <c r="JN52" s="52" t="str">
        <f>IF(AND(JB52&lt;&gt;"",$G52="3"),_xlfn.RANK.EQ(JB52,$JM$6:$JM$89),"")</f>
        <v/>
      </c>
      <c r="JO52" s="52" t="str">
        <f>IF(IF(JN52&lt;&gt;"",IF(MAX(COUNTIF($JN$6:$JN$89,$JN$6:$JN$89))&gt;1,"x",""),"")&lt;&gt;"",JN52+1,"")</f>
        <v/>
      </c>
      <c r="JP52" s="52" t="str">
        <f>IF(JN52&lt;&gt;"",IF($G52="3",IF(JB52&lt;&gt;"",IF(AND(JN52&lt;=20,JB52&gt;=$JM$92),HLOOKUP(JN52,Points_Table_Modified,IF(KG52&gt;=6,8,KG52+2),FALSE),0),""),IF(JB52&lt;&gt;"",IF(AND(JN52&lt;=10,JB52&gt;=$JM$92),HLOOKUP(JN52,Points_Table,IF(KG52&gt;=6,8,KG52+2),FALSE),0),"")),"")</f>
        <v/>
      </c>
      <c r="JQ52" s="53" t="str">
        <f>IF(JO52&lt;&gt;"",AVERAGE(IF(AND($G52="3",JO52&lt;&gt;""),HLOOKUP(JO52,Points_Table_Modified,IF(KG52&gt;=6,8,KG52+2),FALSE),IF(JO52&lt;&gt;"",HLOOKUP(JO52,Points_Table,IF(KG52&gt;=6,8,KG52+2),FALSE),"")),JP52),JP52)</f>
        <v/>
      </c>
      <c r="JR52" s="51" t="str">
        <f>IF(AND($G52="4",JB52&lt;&gt;""),JB52,"")</f>
        <v/>
      </c>
      <c r="JS52" s="52" t="str">
        <f>IF(AND(JB52&lt;&gt;"",G52="4"),_xlfn.RANK.EQ(JB52,$JR$6:$JR$89),"")</f>
        <v/>
      </c>
      <c r="JT52" s="52" t="str">
        <f>IF(IF(JS52&lt;&gt;"",IF(MAX(COUNTIF($JS$6:$JS$89,$JS$6:$JS$89))&gt;1,"x",""),"")&lt;&gt;"",JS52+1,"")</f>
        <v/>
      </c>
      <c r="JU52" s="52" t="str">
        <f>IF(JS52&lt;&gt;"",IF($G52="3",IF(JB52&lt;&gt;"",IF(AND(JS52&lt;=10,JB52&gt;=$JR$92),HLOOKUP(JS52,Points_Table_Modified,IF(KG52&gt;=6,8,KG52+2),FALSE),0),""),IF(JB52&lt;&gt;"",IF(AND(JS52&lt;=10,JB52&gt;=$JR$92),HLOOKUP(JS52,Points_Table,IF(KG52&gt;=6,8,KG52+2),FALSE),0),"")),"")</f>
        <v/>
      </c>
      <c r="JV52" s="53" t="str">
        <f>IF(JT52&lt;&gt;"",AVERAGE(IF(AND($G52="3",JT52&lt;&gt;""),HLOOKUP(JT52,Points_Table_Modified,IF(KG52&gt;=6,8,KG52+2),FALSE),IF(JT52&lt;&gt;"",HLOOKUP(JT52,Points_Table,IF(KG52&gt;=6,8,KG52+2),FALSE),"")),JU52),JU52)</f>
        <v/>
      </c>
      <c r="JW52" s="51" t="str">
        <f>IF(AND($G52="5",JB52&lt;&gt;""),JB52,"")</f>
        <v/>
      </c>
      <c r="JX52" s="52" t="str">
        <f>IF(AND(JB52&lt;&gt;"",$G52="5"),_xlfn.RANK.EQ(JB52,$JW$6:$JW$89),"")</f>
        <v/>
      </c>
      <c r="JY52" s="52" t="str">
        <f>IF(IF(JX52&lt;&gt;"",IF(MAX(COUNTIF($JX$6:$JX$89,$JX$6:$JX$89))&gt;1,"x",""),"")&lt;&gt;"",JX52+1,"")</f>
        <v/>
      </c>
      <c r="JZ52" s="52" t="str">
        <f>IF(JX52&lt;&gt;"",IF($G52="3",IF(JB52&lt;&gt;"",IF(AND(JX52&lt;=10,JB52&gt;=$JW$92),HLOOKUP(JX52,Points_Table_Modified,IF(KG52&gt;=6,8,KG52+2),FALSE),0),""),IF(JB52&lt;&gt;"",IF(AND(JX52&lt;=10,JB52&gt;=$JW$92),HLOOKUP(JX52,Points_Table,IF(KG52&gt;=6,8,KG52+2),FALSE),0),"")),"")</f>
        <v/>
      </c>
      <c r="KA52" s="53" t="str">
        <f>IF(JY52&lt;&gt;"",AVERAGE(IF(AND($G52="3",JY52&lt;&gt;""),HLOOKUP(JY52,Points_Table_Modified,IF(KG52&gt;=6,8,KG52+2),FALSE),IF(JY52&lt;&gt;"",HLOOKUP(JY52,Points_Table,IF(KG52&gt;=6,8,KG52+2),FALSE),"")),JZ52),JZ52)</f>
        <v/>
      </c>
      <c r="KB52" s="51" t="str">
        <f>IF(AND($G52="6",JB52&lt;&gt;""),JB52,"")</f>
        <v/>
      </c>
      <c r="KC52" s="52" t="str">
        <f>IF(AND(JB52&lt;&gt;"",$G52="6"),_xlfn.RANK.EQ(JB52,$KB$6:$KB$89),"")</f>
        <v/>
      </c>
      <c r="KD52" s="52" t="str">
        <f>IF(IF(KC52&lt;&gt;"",IF(MAX(COUNTIF($KC$6:$KC$89,$KC$6:$KC$89))&gt;1,"x",""),"")&lt;&gt;"",KC52+1,"")</f>
        <v/>
      </c>
      <c r="KE52" s="52" t="str">
        <f>IF(KC52&lt;&gt;"",IF($G52="3",IF(JB52&lt;&gt;"",IF(AND(KC52&lt;=10,JB52&gt;=$KB$92),HLOOKUP(KC52,Points_Table_Modified,IF(KG52&gt;=6,8,KG52+2),FALSE),0),""),IF(JB52&lt;&gt;"",IF(AND(KC52&lt;=10,JB52&gt;=$KB$92),HLOOKUP(KC52,Points_Table,IF(KG52&gt;=6,8,KG52+2),FALSE),0),"")),"")</f>
        <v/>
      </c>
      <c r="KF52" s="53" t="str">
        <f>IF(KD52&lt;&gt;"",AVERAGE(IF(AND($G52="3",KD52&lt;&gt;""),HLOOKUP(KD52,Points_Table_Modified,IF(KG52&gt;=6,8,KG52+2),FALSE),IF(KD52&lt;&gt;"",HLOOKUP(KD52,Points_Table,IF(KG52&gt;=6,8,KG52+2),FALSE),"")),KE52),KE52)</f>
        <v/>
      </c>
      <c r="KG52" s="57">
        <f>VLOOKUP($G52,Entries_D_Event,11,FALSE)</f>
        <v>0</v>
      </c>
      <c r="KH52" s="52" t="str">
        <f>CONCATENATE(KC52,JX52,JS52,JN52,JI52,JD52)</f>
        <v/>
      </c>
      <c r="KI52" s="118" t="str">
        <f>IF(KH52&lt;&gt;"",IF(AND($G52="3",JB52&lt;&gt;""),10,IF(JB52&lt;&gt;"",5,"")),"")</f>
        <v/>
      </c>
      <c r="KJ52" s="118">
        <f>_xlfn.NUMBERVALUE(IF(KH52&lt;&gt;"",CONCATENATE(KF52,KA52,JV52,JQ52,JL52,JG52),""))</f>
        <v>0</v>
      </c>
      <c r="KK52" s="56">
        <f>IFERROR(KI52+KJ52,0)</f>
        <v>0</v>
      </c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</row>
    <row r="53" spans="1:358" s="1" customFormat="1" x14ac:dyDescent="0.25">
      <c r="A53" s="35"/>
      <c r="B53" s="45">
        <v>48</v>
      </c>
      <c r="C53" s="46" t="s">
        <v>115</v>
      </c>
      <c r="D53" s="47" t="s">
        <v>173</v>
      </c>
      <c r="E53" s="50"/>
      <c r="F53" s="109">
        <v>944</v>
      </c>
      <c r="G53" s="49" t="s">
        <v>59</v>
      </c>
      <c r="H53" s="50" t="str">
        <f>VLOOKUP($G53,Class_Description,2)</f>
        <v>Open Class</v>
      </c>
      <c r="I53" s="187">
        <f>AS53+CC53+DM53+EW53+GG53+HQ53+JA53+KK53</f>
        <v>13</v>
      </c>
      <c r="J53" s="116">
        <v>315</v>
      </c>
      <c r="K53" s="102" t="str">
        <f>IF(AND(J53&lt;&gt;"",$G53="1"),J53,"")</f>
        <v/>
      </c>
      <c r="L53" s="103" t="str">
        <f>IF(AND(J53&lt;&gt;"",$G53="1"),_xlfn.RANK.EQ(J53,$K$6:$K$89),"")</f>
        <v/>
      </c>
      <c r="M53" s="103" t="str">
        <f>IF(G53="6",IF(IF(L53&lt;&gt;"",IF(MAX(COUNTIF($L$6:$L$89,$L$6:$L$89))&gt;1,"x",""),"")&lt;&gt;"",L53+1,""),IF(K53=0,"",IF(IF(L53&lt;&gt;"",IF(MAX(COUNTIF($L$6:$L$89,$L$6:$L$89))&gt;1,"x",""),"")&lt;&gt;"",L53+1,"")))</f>
        <v/>
      </c>
      <c r="N53" s="103" t="str">
        <f>IF(L53&lt;&gt;"",IF($G53="3",IF(AND(L53&lt;=20,J53&gt;=$K$92),HLOOKUP(L53,Points_Table_Modified,IF(AO53&gt;=6,8,AO53+2),FALSE),0),IF(AND(L53&lt;=10,J53&gt;=$K$92),HLOOKUP(L53,Points_Table,IF(AO53&gt;=6,8,AO53+2),FALSE),0)),"")</f>
        <v/>
      </c>
      <c r="O53" s="103" t="str">
        <f>IF(M53&lt;&gt;"",AVERAGE(IF(AND($G53="3",M53&lt;&gt;""),HLOOKUP(M53,Points_Table_Modified,IF(AO53&gt;=6,8,AO53+2),FALSE),IF(M53&lt;&gt;"",HLOOKUP(M53,Points_Table,IF(AO53&gt;=6,8,AO53+2),FALSE),"")),N53),N53)</f>
        <v/>
      </c>
      <c r="P53" s="102" t="str">
        <f>IF(AND(J53&lt;&gt;"",$G53="2"),J53,"")</f>
        <v/>
      </c>
      <c r="Q53" s="103" t="str">
        <f>IF(AND(J53&lt;&gt;"",$G53="2"),_xlfn.RANK.EQ(J53,$P$6:$P$89),"")</f>
        <v/>
      </c>
      <c r="R53" s="103" t="str">
        <f>IF(G53="6",IF(IF(Q53&lt;&gt;"",IF(MAX(COUNTIF($Q$6:$Q$89,$Q$6:$Q$89))&gt;1,"x",""),"")&lt;&gt;"",Q53+1,""),IF(P53=0,"",IF(IF(Q53&lt;&gt;"",IF(MAX(COUNTIF($Q$6:$Q$89,$Q$6:$Q$89))&gt;1,"x",""),"")&lt;&gt;"",Q53+1,"")))</f>
        <v/>
      </c>
      <c r="S53" s="103" t="str">
        <f>IF(Q53&lt;&gt;"",IF($G53="3",IF(J53&lt;&gt;"",IF(AND(Q53&lt;=10,J53&gt;=$P$92),HLOOKUP(Q53,Points_Table_Modified,IF(AO53&gt;=6,8,AO53+2),FALSE),0),""),IF(J53&lt;&gt;"",IF(AND(Q53&lt;=10,J53&gt;=$P$92),HLOOKUP(Q53,Points_Table,IF(AO53&gt;=6,8,AO53+2),FALSE),0),"")),"")</f>
        <v/>
      </c>
      <c r="T53" s="103" t="str">
        <f>IF(R53&lt;&gt;"",AVERAGE(IF(AND($G53="3",R53&lt;&gt;""),HLOOKUP(R53,Points_Table_Modified,IF(AO53&gt;=6,8,AO53+2),FALSE),IF(R53&lt;&gt;"",HLOOKUP(R53,Points_Table,IF(AO53&gt;=6,8,AO53+2),FALSE),"")),S53),S53)</f>
        <v/>
      </c>
      <c r="U53" s="102" t="str">
        <f>IF(AND(J53&lt;&gt;"",$G53="3"),J53,"")</f>
        <v/>
      </c>
      <c r="V53" s="103" t="str">
        <f>IF(AND(J53&lt;&gt;"",$G53="3"),_xlfn.RANK.EQ(J53,$U$6:$U$89),"")</f>
        <v/>
      </c>
      <c r="W53" s="103" t="str">
        <f>IF(G53="6",IF(IF(V53&lt;&gt;"",IF(MAX(COUNTIF($V$6:$V$89,$V$6:$V$89))&gt;1,"x",""),"")&lt;&gt;"",V53+1,""),IF(U53=0,"",IF(IF(V53&lt;&gt;"",IF(MAX(COUNTIF($V$6:$V$89,$V$6:$V$89))&gt;1,"x",""),"")&lt;&gt;"",V53+1,"")))</f>
        <v/>
      </c>
      <c r="X53" s="103" t="str">
        <f>IF(V53&lt;&gt;"",IF($G53="3",IF(J53&lt;&gt;"",IF(AND(V53&lt;=20,J53&gt;=$U$92),HLOOKUP(V53,Points_Table_Modified,IF(AO53&gt;=6,8,AO53+2),FALSE),0),""),IF(J53&lt;&gt;"",IF(AND(V53&lt;=10,$J53&gt;=$U$92),HLOOKUP(V53,Points_Table,IF(AO53&gt;=6,8,AO53+2),FALSE),0),"")),"")</f>
        <v/>
      </c>
      <c r="Y53" s="103" t="str">
        <f>IF(W53&lt;&gt;"",AVERAGE(IF(AND($G53="3",W53&lt;&gt;""),HLOOKUP(W53,Points_Table_Modified,IF(AO53&gt;=6,8,AO53+2),FALSE),IF(W53&lt;&gt;"",HLOOKUP(W53,Points_Table,IF(AO53&gt;=6,8,AO53+2),FALSE),"")),X53),X53)</f>
        <v/>
      </c>
      <c r="Z53" s="102" t="str">
        <f>IF(AND(J53&lt;&gt;"",$G53="4"),J53,"")</f>
        <v/>
      </c>
      <c r="AA53" s="103" t="str">
        <f>IF(AND($J53&lt;&gt;"",G53="4"),_xlfn.RANK.EQ(J53,$Z$6:$Z$89),"")</f>
        <v/>
      </c>
      <c r="AB53" s="103" t="str">
        <f>IF($G53="6",IF(IF(AA53&lt;&gt;"",IF(MAX(COUNTIF($AA$6:$AA$89,$AA$6:$AA$89))&gt;1,"x",""),"")&lt;&gt;"",AA53+1,""),IF(Z53=0,"",IF(IF(AA53&lt;&gt;"",IF(MAX(COUNTIF($AA$6:$AA$89,$AA$6:$AA$89))&gt;1,"x",""),"")&lt;&gt;"",AA53+1,"")))</f>
        <v/>
      </c>
      <c r="AC53" s="103" t="str">
        <f>IF(AA53&lt;&gt;"",IF($G53="3",IF(J53&lt;&gt;"",IF(AND(AA53&lt;=10,J53&gt;=$Z$92),HLOOKUP(AA53,Points_Table_Modified,IF(AO53&gt;=6,8,AO53+2),FALSE),0),""),IF(J53&lt;&gt;"",IF(AND(AA53&lt;=10,J53&gt;=$Z$92),HLOOKUP(AA53,Points_Table,IF(AO53&gt;=6,8,AO53+2),FALSE),0),"")),"")</f>
        <v/>
      </c>
      <c r="AD53" s="103" t="str">
        <f>IF(AB53&lt;&gt;"",AVERAGE(IF(AND($G53="3",AB53&lt;&gt;""),HLOOKUP(AB53,Points_Table_Modified,IF(AO53&gt;=6,8,AO53+2),FALSE),IF(AB53&lt;&gt;"",HLOOKUP(AB53,Points_Table,IF(AO53&gt;=6,8,AO53+2),FALSE),"")),AC53),AC53)</f>
        <v/>
      </c>
      <c r="AE53" s="102" t="str">
        <f>IF(AND(J53&lt;&gt;"",$G53="5"),J53,"")</f>
        <v/>
      </c>
      <c r="AF53" s="103" t="str">
        <f>IF(AND(J53&lt;&gt;"",$G53="5"),_xlfn.RANK.EQ(J53,$AE$6:$AE$89),"")</f>
        <v/>
      </c>
      <c r="AG53" s="103" t="str">
        <f>IF($G53="6",IF(IF(AF53&lt;&gt;"",IF(MAX(COUNTIF($AF$6:$AF$89,$AF$6:$AF$89))&gt;1,"x",""),"")&lt;&gt;"",AF53+1,""),IF(AE53=0,"",IF(IF(AF53&lt;&gt;"",IF(MAX(COUNTIF($AF$6:$AF$89,$AF$6:$AF$89))&gt;1,"x",""),"")&lt;&gt;"",AF53+1,"")))</f>
        <v/>
      </c>
      <c r="AH53" s="103" t="str">
        <f>IF(AF53&lt;&gt;"",IF($G53="3",IF(J53&lt;&gt;"",IF(AND(AF53&lt;=10,J53&gt;=$AE$92),HLOOKUP(AF53,Points_Table_Modified,IF(AO53&gt;=6,8,AO53+2),FALSE),0),""),IF(J53&lt;&gt;"",IF(AND(AF53&lt;=10,J53&gt;=$AE$92),HLOOKUP(AF53,Points_Table,IF(AO53&gt;=6,8,AO53+2),FALSE),0),"")),"")</f>
        <v/>
      </c>
      <c r="AI53" s="103" t="str">
        <f>IF(AG53&lt;&gt;"",AVERAGE(IF(AND($G53="3",AG53&lt;&gt;""),HLOOKUP(AG53,Points_Table_Modified,IF(AO53&gt;=6,8,AO53+2),FALSE),IF(AG53&lt;&gt;"",HLOOKUP(AG53,Points_Table,IF(AO53&gt;=6,8,AO53+2),FALSE),"")),AH53),AH53)</f>
        <v/>
      </c>
      <c r="AJ53" s="102">
        <f>IF(AND(J53&lt;&gt;"",$G53="6"),J53,"")</f>
        <v>315</v>
      </c>
      <c r="AK53" s="103">
        <f>IF(AND(J53&lt;&gt;"",$G53="6"),_xlfn.RANK.EQ(J53,$AJ$6:$AJ$89),"")</f>
        <v>7</v>
      </c>
      <c r="AL53" s="103" t="str">
        <f>IF(G53="6",IF(IF(AK53&lt;&gt;"",IF(MAX(COUNTIF($AK$6:$AK$89,$AK$6:$AK$89))&gt;1,"x",""),"")&lt;&gt;"",AK53+1,""),IF(AJ53=0,"",IF(IF(AK53&lt;&gt;"",IF(MAX(COUNTIF($AK$6:$AK$89,$AK$6:$AK$89))&gt;1,"x",""),"")&lt;&gt;"",AK53+1,"")))</f>
        <v/>
      </c>
      <c r="AM53" s="103">
        <f>IF(AK53&lt;&gt;"",IF($G53="3",IF(J53&lt;&gt;"",IF(AND(AK53&lt;=10,J53&gt;=$AJ$92),HLOOKUP(AK53,Points_Table_Modified,IF(AO53&gt;=6,8,AO53+2),FALSE),0),""),IF(J53&lt;&gt;"",IF(AND(AK53&lt;=10,J53&gt;=$AJ$92),HLOOKUP(AK53,Points_Table,IF(AO53&gt;=6,8,AO53+2),FALSE),0),"")),"")</f>
        <v>8</v>
      </c>
      <c r="AN53" s="136">
        <f>IF(AL53&lt;&gt;"",AVERAGE(IF(AND($G53="3",AL53&lt;&gt;""),HLOOKUP(AL53,Points_Table_Modified,IF(AO53&gt;=6,8,AO53+2),FALSE),IF(AL53&lt;&gt;"",HLOOKUP(AL53,Points_Table,IF(AO53&gt;=6,8,AO53+2),FALSE),"")),AM53),AM53)</f>
        <v>8</v>
      </c>
      <c r="AO53" s="55">
        <f>VLOOKUP($G53,Entries_D_Event,4,FALSE)</f>
        <v>9</v>
      </c>
      <c r="AP53" s="52" t="str">
        <f>CONCATENATE(AK53,AF53,AA53,V53,Q53,L53)</f>
        <v>7</v>
      </c>
      <c r="AQ53" s="118">
        <f>IF(AP53&lt;&gt;"",IF(AND($G53="3",J53&lt;&gt;""),10,IF(J53&lt;&gt;"",5,"")),"")</f>
        <v>5</v>
      </c>
      <c r="AR53" s="118">
        <f>_xlfn.NUMBERVALUE(IF(AP53&lt;&gt;"",CONCATENATE(AN53,AI53,AD53,Y53,T53,O53),""))</f>
        <v>8</v>
      </c>
      <c r="AS53" s="56">
        <f>IFERROR(AQ53+AR53,0)</f>
        <v>13</v>
      </c>
      <c r="AT53" s="90"/>
      <c r="AU53" s="54" t="str">
        <f>IF(AND(AT53&lt;&gt;"",$G53="1"),AT53,"")</f>
        <v/>
      </c>
      <c r="AV53" s="52" t="str">
        <f>IF(AND(AT53&lt;&gt;"",$G53="1"),_xlfn.RANK.EQ(AT53,$AU$6:$AU$89),"")</f>
        <v/>
      </c>
      <c r="AW53" s="52" t="str">
        <f>IF(IF(AV53&lt;&gt;"",IF(MAX(COUNTIF($AV$6:$AV$89,$AV$6:$AV$89))&gt;1,"x",""),"")&lt;&gt;"",AV53+1,"")</f>
        <v/>
      </c>
      <c r="AX53" s="52" t="str">
        <f>IF(AV53&lt;&gt;"",IF($G53="3",IF(AT53&lt;&gt;"",IF(AND(AV53&lt;=10,AT53&gt;=$AU$92),HLOOKUP(AV53,Points_Table_Modified,IF(BY53&gt;=6,8,BY53+2),FALSE),0),""),IF(AT53&lt;&gt;"",IF(AND(AV53&lt;=10,AT53&gt;=$AU$92),HLOOKUP(AV53,Points_Table,IF(BY53&gt;=6,8,BY53+2),FALSE),0),"")),"")</f>
        <v/>
      </c>
      <c r="AY53" s="53" t="str">
        <f>IF(AW53&lt;&gt;"",AVERAGE(IF(AND($G53="3",AW53&lt;&gt;""),HLOOKUP(AW53,Points_Table_Modified,IF(BY53&gt;=6,8,BY53+2),FALSE),IF(AW53&lt;&gt;"",HLOOKUP(AW53,Points_Table,IF(BY53&gt;=6,8,BY53+2),FALSE),"")),AX53),AX53)</f>
        <v/>
      </c>
      <c r="AZ53" s="51" t="str">
        <f>IF(AND($G53="2",AT53&lt;&gt;""),AT53,"")</f>
        <v/>
      </c>
      <c r="BA53" s="52" t="str">
        <f>IF(AND(AT53&lt;&gt;"",$G53="2"),_xlfn.RANK.EQ(AT53,$AZ$6:$AZ$89),"")</f>
        <v/>
      </c>
      <c r="BB53" s="52" t="str">
        <f>IF(IF(BA53&lt;&gt;"",IF(MAX(COUNTIF($BA$6:$BA$89,$BA$6:$BA$89))&gt;1,"x",""),"")&lt;&gt;"",BA53+1,"")</f>
        <v/>
      </c>
      <c r="BC53" s="54" t="str">
        <f>IF(BA53&lt;&gt;"",IF($G53="3",IF(AT53&lt;&gt;"",IF(AND(BA53&lt;=10,AT53&gt;=$AZ$92),HLOOKUP(BA53,Points_Table_Modified,IF(BY53&gt;=6,8,BY53+2),FALSE),0),""),IF(AT53&lt;&gt;"",IF(AND(BA53&lt;=10,AT53&gt;=$AZ$92),HLOOKUP(BA53,Points_Table,IF(BY53&gt;=6,8,BY53+2),FALSE),0),"")),"")</f>
        <v/>
      </c>
      <c r="BD53" s="53" t="str">
        <f>IF(BB53&lt;&gt;"",AVERAGE(IF(AND($G53="3",BB53&lt;&gt;""),HLOOKUP(BB53,Points_Table_Modified,IF(BY53&gt;=6,8,BY53+2),FALSE),IF(BB53&lt;&gt;"",HLOOKUP(BB53,Points_Table,IF(BY53&gt;=6,8,BY53+2),FALSE),"")),BC53),BC53)</f>
        <v/>
      </c>
      <c r="BE53" s="51" t="str">
        <f>IF(AND($G53="3",AT53&lt;&gt;""),AT53,"")</f>
        <v/>
      </c>
      <c r="BF53" s="52" t="str">
        <f>IF(AND(AT53&lt;&gt;"",$G53="3"),_xlfn.RANK.EQ(AT53,$BE$6:$BE$89),"")</f>
        <v/>
      </c>
      <c r="BG53" s="52" t="str">
        <f>IF(IF(BF53&lt;&gt;"",IF(MAX(COUNTIF($BF$6:$BF$89,$BF$6:$BF$89))&gt;1,"x",""),"")&lt;&gt;"",BF53+1,"")</f>
        <v/>
      </c>
      <c r="BH53" s="52" t="str">
        <f>IF(BF53&lt;&gt;"",IF($G53="3",IF(AT53&lt;&gt;"",IF(AND(BF53&lt;=20,AT53&gt;=$BE$92),HLOOKUP(BF53,Points_Table_Modified,IF(BY53&gt;=6,8,BY53+2),FALSE),0),""),IF(AT53&lt;&gt;"",IF(AND(BF53&lt;=10,AT53&gt;=$BE$92),HLOOKUP(BF53,Points_Table,IF(BY53&gt;=6,8,BY53+2),FALSE),0),"")),"")</f>
        <v/>
      </c>
      <c r="BI53" s="53" t="str">
        <f>IF(BG53&lt;&gt;"",AVERAGE(IF(AND($G53="3",BG53&lt;&gt;""),HLOOKUP(BG53,Points_Table_Modified,IF(BY53&gt;=6,8,BY53+2),FALSE),IF(BG53&lt;&gt;"",HLOOKUP(BG53,Points_Table,IF(BY53&gt;=6,8,BY53+2),FALSE),"")),BH53),BH53)</f>
        <v/>
      </c>
      <c r="BJ53" s="51" t="str">
        <f>IF(AND($G53="4",AT53&lt;&gt;""),AT53,"")</f>
        <v/>
      </c>
      <c r="BK53" s="52" t="str">
        <f>IF(AND(AT53&lt;&gt;"",G53="4"),_xlfn.RANK.EQ(AT53,$BJ$6:$BJ$89),"")</f>
        <v/>
      </c>
      <c r="BL53" s="52" t="str">
        <f>IF(IF(BK53&lt;&gt;"",IF(MAX(COUNTIF($BK$6:$BK$89,$BK$6:$BK$89))&gt;1,"x",""),"")&lt;&gt;"",BK53+1,"")</f>
        <v/>
      </c>
      <c r="BM53" s="52" t="str">
        <f>IF(BK53&lt;&gt;"",IF($G53="3",IF(AT53&lt;&gt;"",IF(AND(BK53&lt;=10,AT53&gt;=$BJ$92),HLOOKUP(BK53,Points_Table_Modified,IF(BY53&gt;=6,8,BY53+2),FALSE),0),""),IF(AT53&lt;&gt;"",IF(AND(BK53&lt;=10,AT53&gt;=$BJ$92),HLOOKUP(BK53,Points_Table,IF(BY53&gt;=6,8,BY53+2),FALSE),0),"")),"")</f>
        <v/>
      </c>
      <c r="BN53" s="53" t="str">
        <f>IF(BL53&lt;&gt;"",AVERAGE(IF(AND($G53="3",BL53&lt;&gt;""),HLOOKUP(BL53,Points_Table_Modified,IF(BY53&gt;=6,8,BY53+2),FALSE),IF(BL53&lt;&gt;"",HLOOKUP(BL53,Points_Table,IF(BY53&gt;=6,8,BY53+2),FALSE),"")),BM53),BM53)</f>
        <v/>
      </c>
      <c r="BO53" s="51" t="str">
        <f>IF(AND($G53="5",AT53&lt;&gt;""),AT53,"")</f>
        <v/>
      </c>
      <c r="BP53" s="52" t="str">
        <f>IF(AND(AT53&lt;&gt;"",$G53="5"),_xlfn.RANK.EQ(AT53,$BO$6:$BO$89),"")</f>
        <v/>
      </c>
      <c r="BQ53" s="52" t="str">
        <f>IF(IF(BP53&lt;&gt;"",IF(MAX(COUNTIF($BP$6:$BP$89,$BP$6:$BP$89))&gt;1,"x",""),"")&lt;&gt;"",BP53+1,"")</f>
        <v/>
      </c>
      <c r="BR53" s="52" t="str">
        <f>IF(BP53&lt;&gt;"",IF($G53="3",IF(AT53&lt;&gt;"",IF(AND(BP53&lt;=10,AT53&gt;=$BO$92),HLOOKUP(BP53,Points_Table_Modified,IF(BY53&gt;=6,8,BY53+2),FALSE),0),""),IF(AT53&lt;&gt;"",IF(AND(BP53&lt;=10,AT53&gt;=$BO$92),HLOOKUP(BP53,Points_Table,IF(BY53&gt;=6,8,BY53+2),FALSE),0),"")),"")</f>
        <v/>
      </c>
      <c r="BS53" s="53" t="str">
        <f>IF(BQ53&lt;&gt;"",AVERAGE(IF(AND($G53="3",BQ53&lt;&gt;""),HLOOKUP(BQ53,Points_Table_Modified,IF(BY53&gt;=6,8,BY53+2),FALSE),IF(BQ53&lt;&gt;"",HLOOKUP(BQ53,Points_Table,IF(BY53&gt;=6,8,BY53+2),FALSE),"")),BR53),BR53)</f>
        <v/>
      </c>
      <c r="BT53" s="51" t="str">
        <f>IF(AND($G53="6",AT53&lt;&gt;""),AT53,"")</f>
        <v/>
      </c>
      <c r="BU53" s="52" t="str">
        <f>IF(AND(AT53&lt;&gt;"",$G53="6"),_xlfn.RANK.EQ(AT53,$BT$6:$BT$89),"")</f>
        <v/>
      </c>
      <c r="BV53" s="52" t="str">
        <f>IF(IF(BU53&lt;&gt;"",IF(MAX(COUNTIF($BU$6:$BU$89,$BU$6:$BU$89))&gt;1,"x",""),"")&lt;&gt;"",BU53+1,"")</f>
        <v/>
      </c>
      <c r="BW53" s="52" t="str">
        <f>IF(BU53&lt;&gt;"",IF($G53="3",IF(AT53&lt;&gt;"",IF(AND(BU53&lt;=10,AT53&gt;=$BT$92),HLOOKUP(BU53,Points_Table_Modified,IF(BY53&gt;=6,8,BY53+2),FALSE),0),""),IF(AT53&lt;&gt;"",IF(AND(BU53&lt;=10,AT53&gt;=$BT$92),HLOOKUP(BU53,Points_Table,IF(BY53&gt;=6,8,BY53+2),FALSE),0),"")),"")</f>
        <v/>
      </c>
      <c r="BX53" s="53" t="str">
        <f>IF(BV53&lt;&gt;"",AVERAGE(IF(AND($G53="3",BV53&lt;&gt;""),HLOOKUP(BV53,Points_Table_Modified,IF(BY53&gt;=6,8,BY53+2),FALSE),IF(BV53&lt;&gt;"",HLOOKUP(BV53,Points_Table,IF(BY53&gt;=6,8,BY53+2),FALSE),"")),BW53),BW53)</f>
        <v/>
      </c>
      <c r="BY53" s="55">
        <f>VLOOKUP($G53,Entries_D_Event,5,FALSE)</f>
        <v>7</v>
      </c>
      <c r="BZ53" s="52" t="str">
        <f>CONCATENATE(BU53,BP53,BK53,BF53,BA53,AV53)</f>
        <v/>
      </c>
      <c r="CA53" s="118" t="str">
        <f>IF(BZ53&lt;&gt;"",IF(AND($G53="3",AT53&lt;&gt;""),10,IF(AT53&lt;&gt;"",5,"")),"")</f>
        <v/>
      </c>
      <c r="CB53" s="118">
        <f>_xlfn.NUMBERVALUE(IF(BZ53&lt;&gt;"",CONCATENATE(BX53,BS53,BN53,BI53,BD53,AY53),""))</f>
        <v>0</v>
      </c>
      <c r="CC53" s="56">
        <f>IFERROR(CA53+CB53,0)</f>
        <v>0</v>
      </c>
      <c r="CD53" s="90"/>
      <c r="CE53" s="54" t="str">
        <f>IF(AND($G53="1",CD53&lt;&gt;""),CD53,"")</f>
        <v/>
      </c>
      <c r="CF53" s="52" t="str">
        <f>IF(AND(CD53&lt;&gt;"",$G53="1"),_xlfn.RANK.EQ(CD53,$CE$6:$CE$89),"")</f>
        <v/>
      </c>
      <c r="CG53" s="52" t="str">
        <f>IF(IF(CF53&lt;&gt;"",IF(MAX(COUNTIF($CF$6:$CF$89,$CF$6:$CF$89))&gt;1,"x",""),"")&lt;&gt;"",CF53+1,"")</f>
        <v/>
      </c>
      <c r="CH53" s="52" t="str">
        <f>IF(CF53&lt;&gt;"",IF($G53="3",IF(CD53&lt;&gt;"",IF(AND(CF53&lt;=10,CD53&gt;=$CE$92),HLOOKUP(CF53,Points_Table_Modified,IF(DI53&gt;=6,8,DI53+2),FALSE),0),""),IF(CD53&lt;&gt;"",IF(AND(CF53&lt;=10,CD53&gt;=$CE$92),HLOOKUP(CF53,Points_Table,IF(DI53&gt;=6,8,DI53+2),FALSE),0),"")),"")</f>
        <v/>
      </c>
      <c r="CI53" s="53" t="str">
        <f>IF(CG53&lt;&gt;"",AVERAGE(IF(AND($G53="3",CG53&lt;&gt;""),HLOOKUP(CG53,Points_Table_Modified,IF(DI53&gt;=6,8,DI53+2),FALSE),IF(CG53&lt;&gt;"",HLOOKUP(CG53,Points_Table,IF(DI53&gt;=6,8,DI53+2),FALSE),"")),CH53),CH53)</f>
        <v/>
      </c>
      <c r="CJ53" s="51" t="str">
        <f>IF(AND($G53="2",CD53&lt;&gt;""),CD53,"")</f>
        <v/>
      </c>
      <c r="CK53" s="52" t="str">
        <f>IF(AND(CD53&lt;&gt;"",$G53="2"),_xlfn.RANK.EQ(CD53,$CJ$6:$CJ$89),"")</f>
        <v/>
      </c>
      <c r="CL53" s="52" t="str">
        <f>IF(IF(CK53&lt;&gt;"",IF(MAX(COUNTIF($CK$6:$CK$89,$CK$6:$CK$89))&gt;1,"x",""),"")&lt;&gt;"",CK53+1,"")</f>
        <v/>
      </c>
      <c r="CM53" s="54" t="str">
        <f>IF(CK53&lt;&gt;"",IF($G53="3",IF(CD53&lt;&gt;"",IF(AND(CK53&lt;=10,CD53&gt;=$CJ$92),HLOOKUP(CK53,Points_Table_Modified,IF(DI53&gt;=6,8,DI53+2),FALSE),0),""),IF(CD53&lt;&gt;"",IF(AND(CK53&lt;=10,CD53&gt;=$CJ$92),HLOOKUP(CK53,Points_Table,IF(DI53&gt;=6,8,DI53+2),FALSE),0),"")),"")</f>
        <v/>
      </c>
      <c r="CN53" s="53" t="str">
        <f>IF(CL53&lt;&gt;"",AVERAGE(IF(AND($G53="3",CL53&lt;&gt;""),HLOOKUP(CL53,Points_Table_Modified,IF(DI53&gt;=6,8,DI53+2),FALSE),IF(CL53&lt;&gt;"",HLOOKUP(CL53,Points_Table,IF(DI53&gt;=6,8,DI53+2),FALSE),"")),CM53),CM53)</f>
        <v/>
      </c>
      <c r="CO53" s="51" t="str">
        <f>IF(AND($G53="3",CD53&lt;&gt;""),CD53,"")</f>
        <v/>
      </c>
      <c r="CP53" s="52" t="str">
        <f>IF(AND(CD53&lt;&gt;"",$G53="3"),_xlfn.RANK.EQ(CD53,$CO$6:$CO$89),"")</f>
        <v/>
      </c>
      <c r="CQ53" s="52" t="str">
        <f>IF(IF(CP53&lt;&gt;"",IF(MAX(COUNTIF($CP53:$CP$89,$CP$6:$CP$89))&gt;1,"x",""),"")&lt;&gt;"",CP53+1,"")</f>
        <v/>
      </c>
      <c r="CR53" s="52" t="str">
        <f>IF(CP53&lt;&gt;"",IF($G53="3",IF(CD53&lt;&gt;"",IF(AND(CP53&lt;=20,CD53&gt;=$CO$92),HLOOKUP(CP53,Points_Table_Modified,IF(DI53&gt;=6,8,DI53+2),FALSE),0),""),IF(CD53&lt;&gt;"",IF(AND(CP53&lt;=10,CD53&gt;=$CO$92),HLOOKUP(CP53,Points_Table,IF(DI53&gt;=6,8,DI53+2),FALSE),0),"")),"")</f>
        <v/>
      </c>
      <c r="CS53" s="53" t="str">
        <f>IF(CQ53&lt;&gt;"",AVERAGE(IF(AND($G53="3",CQ53&lt;&gt;""),HLOOKUP(CQ53,Points_Table_Modified,IF(DI53&gt;=6,8,DI53+2),FALSE),IF(CQ53&lt;&gt;"",HLOOKUP(CQ53,Points_Table,IF(DI53&gt;=6,8,DI53+2),FALSE),"")),CR53),CR53)</f>
        <v/>
      </c>
      <c r="CT53" s="51" t="str">
        <f>IF(AND($G53="4",CD53&lt;&gt;""),CD53,"")</f>
        <v/>
      </c>
      <c r="CU53" s="52" t="str">
        <f>IF(AND(CD53&lt;&gt;"",G53="4"),_xlfn.RANK.EQ(CD53,$CT$6:$CT$89),"")</f>
        <v/>
      </c>
      <c r="CV53" s="52" t="str">
        <f>IF(IF(CU53&lt;&gt;"",IF(MAX(COUNTIF($CU$6:$CU$89,$CU$6:$CU$89))&gt;1,"x",""),"")&lt;&gt;"",CU53+1,"")</f>
        <v/>
      </c>
      <c r="CW53" s="52" t="str">
        <f>IF(CU53&lt;&gt;"",IF($G53="3",IF(CD53&lt;&gt;"",IF(AND(CU53&lt;=10,CD53&gt;=$CT$92),HLOOKUP(CU53,Points_Table_Modified,IF(DI53&gt;=6,8,DI53+2),FALSE),0),""),IF(CD53&lt;&gt;"",IF(AND(CU53&lt;=10,CD53&gt;=$CT$92),HLOOKUP(CU53,Points_Table,IF(DI53&gt;=6,8,DI53+2),FALSE),0),"")),"")</f>
        <v/>
      </c>
      <c r="CX53" s="53" t="str">
        <f>IF(CV53&lt;&gt;"",AVERAGE(IF(AND($G53="3",CV53&lt;&gt;""),HLOOKUP(CV53,Points_Table_Modified,IF(DI53&gt;=6,8,DI53+2),FALSE),IF(CV53&lt;&gt;"",HLOOKUP(CV53,Points_Table,IF(DI53&gt;=6,8,DI53+2),FALSE),"")),CW53),CW53)</f>
        <v/>
      </c>
      <c r="CY53" s="51" t="str">
        <f>IF(AND($G53="5",CD53&lt;&gt;""),CD53,"")</f>
        <v/>
      </c>
      <c r="CZ53" s="52" t="str">
        <f>IF(AND(CD53&lt;&gt;"",$G53="5"),_xlfn.RANK.EQ(CD53,$CY$6:$CY$89),"")</f>
        <v/>
      </c>
      <c r="DA53" s="52" t="str">
        <f>IF(IF(CZ53&lt;&gt;"",IF(MAX(COUNTIF($CZ$6:$CZ$89,$CZ$6:$CZ$89))&gt;1,"x",""),"")&lt;&gt;"",CZ53+1,"")</f>
        <v/>
      </c>
      <c r="DB53" s="52" t="str">
        <f>IF(CZ53&lt;&gt;"",IF($G53="3",IF(CD53&lt;&gt;"",IF(AND(CZ53&lt;=10,CD53&gt;=$CY$92),HLOOKUP(CZ53,Points_Table_Modified,IF(DI53&gt;=6,8,DI53+2),FALSE),0),""),IF(CD53&lt;&gt;"",IF(AND(CZ53&lt;=10,CD53&gt;=$CY$92),HLOOKUP(CZ53,Points_Table,IF(DI53&gt;=6,8,DI53+2),FALSE),0),"")),"")</f>
        <v/>
      </c>
      <c r="DC53" s="53" t="str">
        <f>IF(DA53&lt;&gt;"",AVERAGE(IF(AND($G53="3",DA53&lt;&gt;""),HLOOKUP(DA53,Points_Table_Modified,IF(DI53&gt;=6,8,DI53+2),FALSE),IF(DA53&lt;&gt;"",HLOOKUP(DA53,Points_Table,IF(DI53&gt;=6,8,DI53+2),FALSE),"")),DB53),DB53)</f>
        <v/>
      </c>
      <c r="DD53" s="51" t="str">
        <f>IF(AND($G53="6",CD53&lt;&gt;""),CD53,"")</f>
        <v/>
      </c>
      <c r="DE53" s="52" t="str">
        <f>IF(AND(CD53&lt;&gt;"",$G53="6"),_xlfn.RANK.EQ(CD53,$DD$6:$DD$89),"")</f>
        <v/>
      </c>
      <c r="DF53" s="52" t="str">
        <f>IF(IF(DE53&lt;&gt;"",IF(MAX(COUNTIF($DE$6:$DE$89,$DE$6:$DE$89))&gt;1,"x",""),"")&lt;&gt;"",DE53+1,"")</f>
        <v/>
      </c>
      <c r="DG53" s="52" t="str">
        <f>IF(DE53&lt;&gt;"",IF($G53="3",IF(CD53&lt;&gt;"",IF(AND(DE53&lt;=10,CD53&gt;=$DD$92),HLOOKUP(DE53,Points_Table_Modified,IF(DI53&gt;=6,8,DI53+2),FALSE),0),""),IF(CD53&lt;&gt;"",IF(AND(DE53&lt;=10,CD53&gt;=$DD$92),HLOOKUP(DE53,Points_Table,IF(DI53&gt;=6,8,DI53+2),FALSE),0),"")),"")</f>
        <v/>
      </c>
      <c r="DH53" s="53" t="str">
        <f>IF(DF53&lt;&gt;"",AVERAGE(IF(AND($G53="3",DF53&lt;&gt;""),HLOOKUP(DF53,Points_Table_Modified,IF(DI53&gt;=6,8,DI53+2),FALSE),IF(DF53&lt;&gt;"",HLOOKUP(DF53,Points_Table,IF(DI53&gt;=6,8,DI53+2),FALSE),"")),DG53),DG53)</f>
        <v/>
      </c>
      <c r="DI53" s="55">
        <f>VLOOKUP($G53,Entries_D_Event,6,FALSE)</f>
        <v>10</v>
      </c>
      <c r="DJ53" s="52" t="str">
        <f>CONCATENATE(DE53,CZ53,CU53,CP53,CK53,CF53)</f>
        <v/>
      </c>
      <c r="DK53" s="52" t="str">
        <f>IF(DJ53&lt;&gt;"",IF(AND($G53="3",CD53&lt;&gt;""),10,IF(CD53&lt;&gt;"",5,"")),"")</f>
        <v/>
      </c>
      <c r="DL53" s="156">
        <f>_xlfn.NUMBERVALUE(IF(DJ53&lt;&gt;"",CONCATENATE(DH53,DC53,CX53,CS53,CN53,CI53),""))</f>
        <v>0</v>
      </c>
      <c r="DM53" s="56">
        <f>IFERROR(DK53+DL53,0)</f>
        <v>0</v>
      </c>
      <c r="DN53" s="90"/>
      <c r="DO53" s="52" t="str">
        <f>IF(AND($G53="1",DN53&lt;&gt;""),DN53,"")</f>
        <v/>
      </c>
      <c r="DP53" s="52" t="str">
        <f>IF(AND(DN53&lt;&gt;"",$G53="1"),_xlfn.RANK.EQ(DN53,$DO$6:$DO$89),"")</f>
        <v/>
      </c>
      <c r="DQ53" s="52" t="str">
        <f>IF(IF(DP53&lt;&gt;"",IF(MAX(COUNTIF($DP$6:$DP$89,$DP$6:$DP$89))&gt;1,"x",""),"")&lt;&gt;"",DP53+1,"")</f>
        <v/>
      </c>
      <c r="DR53" s="52" t="str">
        <f>IF(DP53&lt;&gt;"",IF($G53="3",IF(DN53&lt;&gt;"",IF(AND(DP53&lt;=10,DN53&gt;=$DO$92),HLOOKUP(DP53,Points_Table_Modified,IF(ES53&gt;=6,8,ES53+2),FALSE),0),""),IF(DN53&lt;&gt;"",IF(AND(DP53&lt;=10,DN53&gt;=$DO$92),HLOOKUP(DP53,Points_Table,IF(ES53&gt;=6,8,ES53+2),FALSE),0),"")),"")</f>
        <v/>
      </c>
      <c r="DS53" s="53" t="str">
        <f>IF(DQ53&lt;&gt;"",AVERAGE(IF(AND($G53="3",DQ53&lt;&gt;""),HLOOKUP(DQ53,Points_Table_Modified,IF(ES53&gt;=6,8,ES53+2),FALSE),IF(DQ53&lt;&gt;"",HLOOKUP(DQ53,Points_Table,IF(ES53&gt;=6,8,ES53+2),FALSE),"")),DR53),DR53)</f>
        <v/>
      </c>
      <c r="DT53" s="51" t="str">
        <f>IF(AND($G53="2",DN53&lt;&gt;""),DN53,"")</f>
        <v/>
      </c>
      <c r="DU53" s="52" t="str">
        <f>IF(AND(DN53&lt;&gt;"",$G53="2"),_xlfn.RANK.EQ(DN53,$DT$6:$DT$89),"")</f>
        <v/>
      </c>
      <c r="DV53" s="52" t="str">
        <f>IF(IF(DU53&lt;&gt;"",IF(MAX(COUNTIF($DU$6:$DU$89,$DU$6:$DU$89))&gt;1,"x",""),"")&lt;&gt;"",DU53+1,"")</f>
        <v/>
      </c>
      <c r="DW53" s="54" t="str">
        <f>IF(DU53&lt;&gt;"",IF($G53="3",IF(DN53&lt;&gt;"",IF(AND(DU53&lt;=10,DN53&gt;=$DT$92),HLOOKUP(DU53,Points_Table_Modified,IF(ES53&gt;=6,8,ES53+2),FALSE),0),""),IF(DN53&lt;&gt;"",IF(AND(DU53&lt;=10,DN53&gt;=$DT$92),HLOOKUP(DU53,Points_Table,IF(ES53&gt;=6,8,ES53+2),FALSE),0),"")),"")</f>
        <v/>
      </c>
      <c r="DX53" s="53" t="str">
        <f>IF(DV53&lt;&gt;"",AVERAGE(IF(AND($G53="3",DV53&lt;&gt;""),HLOOKUP(DV53,Points_Table_Modified,IF(ES53&gt;=6,8,ES53+2),FALSE),IF(DV53&lt;&gt;"",HLOOKUP(DV53,Points_Table,IF(ES53&gt;=6,8,ES53+2),FALSE),"")),DW53),DW53)</f>
        <v/>
      </c>
      <c r="DY53" s="51" t="str">
        <f>IF(AND($G53="3",DN53&lt;&gt;""),DN53,"")</f>
        <v/>
      </c>
      <c r="DZ53" s="52" t="str">
        <f>IF(AND(DN53&lt;&gt;"",$G53="3"),_xlfn.RANK.EQ(DN53,$DY$6:$DY$89),"")</f>
        <v/>
      </c>
      <c r="EA53" s="52" t="str">
        <f>IF(IF(DZ53&lt;&gt;"",IF(MAX(COUNTIF($DZ$6:$DZ$89,$DZ$6:$DZ$89))&gt;1,"x",""),"")&lt;&gt;"",DZ53+1,"")</f>
        <v/>
      </c>
      <c r="EB53" s="52" t="str">
        <f>IF(DZ53&lt;&gt;"",IF($G53="3",IF(DN53&lt;&gt;"",IF(AND(DZ53&lt;=20,DN53&gt;=$DY$92),HLOOKUP(DZ53,Points_Table_Modified,IF(ES53&gt;=6,8,ES53+2),FALSE),0),""),IF(DN53&lt;&gt;"",IF(AND(DZ53&lt;=10,DN53&gt;=$DY$92),HLOOKUP(DZ53,Points_Table,IF(ES53&gt;=6,8,ES53+2),FALSE),0),"")),"")</f>
        <v/>
      </c>
      <c r="EC53" s="53" t="str">
        <f>IF(EA53&lt;&gt;"",AVERAGE(IF(AND($G53="3",EA53&lt;&gt;""),HLOOKUP(EA53,Points_Table_Modified,IF(ES53&gt;=6,8,ES53+2),FALSE),IF(EA53&lt;&gt;"",HLOOKUP(EA53,Points_Table,IF(ES53&gt;=6,8,ES53+2),FALSE),"")),EB53),EB53)</f>
        <v/>
      </c>
      <c r="ED53" s="51" t="str">
        <f>IF(AND($G53="4",DN53&lt;&gt;""),DN53,"")</f>
        <v/>
      </c>
      <c r="EE53" s="52" t="str">
        <f>IF(AND(DN53&lt;&gt;"",G53="4"),_xlfn.RANK.EQ(DN53,$ED$6:$ED$89),"")</f>
        <v/>
      </c>
      <c r="EF53" s="52" t="str">
        <f>IF(IF(EE53&lt;&gt;"",IF(MAX(COUNTIF($EE$6:$EE$89,$EE$6:$EE$89))&gt;1,"x",""),"")&lt;&gt;"",EE53+1,"")</f>
        <v/>
      </c>
      <c r="EG53" s="52" t="str">
        <f>IF(EE53&lt;&gt;"",IF($G53="3",IF(DN53&lt;&gt;"",IF(AND(EE53&lt;=10,DN53&gt;=$ED$92),HLOOKUP(EE53,Points_Table_Modified,IF(ES53&gt;=6,8,ES53+2),FALSE),0),""),IF(DN53&lt;&gt;"",IF(AND(EE53&lt;=10,DN53&gt;=$ED$92),HLOOKUP(EE53,Points_Table,IF(ES53&gt;=6,8,ES53+2),FALSE),0),"")),"")</f>
        <v/>
      </c>
      <c r="EH53" s="53" t="str">
        <f>IF(EF53&lt;&gt;"",AVERAGE(IF(AND($G53="3",EF53&lt;&gt;""),HLOOKUP(EF53,Points_Table_Modified,IF(ES53&gt;=6,8,ES53+2),FALSE),IF(EF53&lt;&gt;"",HLOOKUP(EF53,Points_Table,IF(ES53&gt;=6,8,ES53+2),FALSE),"")),EG53),EG53)</f>
        <v/>
      </c>
      <c r="EI53" s="51" t="str">
        <f>IF(AND($G53="5",DN53&lt;&gt;""),DN53,"")</f>
        <v/>
      </c>
      <c r="EJ53" s="52" t="str">
        <f>IF(AND(DN53&lt;&gt;"",$G53="5"),_xlfn.RANK.EQ(DN53,$EI$6:$EI$89),"")</f>
        <v/>
      </c>
      <c r="EK53" s="52" t="str">
        <f>IF(IF(EJ53&lt;&gt;"",IF(MAX(COUNTIF($EJ$6:$EJ$89,$EJ$6:$EJ$89))&gt;1,"x",""),"")&lt;&gt;"",EJ53+1,"")</f>
        <v/>
      </c>
      <c r="EL53" s="52" t="str">
        <f>IF(EJ53&lt;&gt;"",IF($G53="3",IF(DN53&lt;&gt;"",IF(AND(EJ53&lt;=10,DN53&gt;=$EI$92),HLOOKUP(EJ53,Points_Table_Modified,IF(ES53&gt;=6,8,ES53+2),FALSE),0),""),IF(DN53&lt;&gt;"",IF(AND(EJ53&lt;=10,DN53&gt;=$EI$92),HLOOKUP(EJ53,Points_Table,IF(ES53&gt;=6,8,ES53+2),FALSE),0),"")),"")</f>
        <v/>
      </c>
      <c r="EM53" s="53" t="str">
        <f>IF(EK53&lt;&gt;"",AVERAGE(IF(AND($G53="3",EK53&lt;&gt;""),HLOOKUP(EK53,Points_Table_Modified,IF(ES53&gt;=6,8,ES53+2),FALSE),IF(EK53&lt;&gt;"",HLOOKUP(EK53,Points_Table,IF(ES53&gt;=6,8,ES53+2),FALSE),"")),EL53),EL53)</f>
        <v/>
      </c>
      <c r="EN53" s="51" t="str">
        <f>IF(AND($G53="6",DN53&lt;&gt;""),DN53,"")</f>
        <v/>
      </c>
      <c r="EO53" s="52" t="str">
        <f>IF(AND(DN53&lt;&gt;"",$G53="6"),_xlfn.RANK.EQ(DN53,$EN$6:$EN$89),"")</f>
        <v/>
      </c>
      <c r="EP53" s="52" t="str">
        <f>IF(IF(EO53&lt;&gt;"",IF(MAX(COUNTIF($EO$6:$EO$89,$EO$6:$EO$89))&gt;1,"x",""),"")&lt;&gt;"",EO53+1,"")</f>
        <v/>
      </c>
      <c r="EQ53" s="52" t="str">
        <f>IF(EO53&lt;&gt;"",IF($G53="3",IF(DN53&lt;&gt;"",IF(AND(EO53&lt;=10,DN53&gt;=$EN$92),HLOOKUP(EO53,Points_Table_Modified,IF(ES53&gt;=6,8,ES53+2),FALSE),0),""),IF(DN53&lt;&gt;"",IF(AND(EO53&lt;=10,DN53&gt;=$EN$92),HLOOKUP(EO53,Points_Table,IF(ES53&gt;=6,8,ES53+2),FALSE),0),"")),"")</f>
        <v/>
      </c>
      <c r="ER53" s="53" t="str">
        <f>IF(EP53&lt;&gt;"",AVERAGE(IF(AND($G53="3",EP53&lt;&gt;""),HLOOKUP(EP53,Points_Table_Modified,IF(ES53&gt;=6,8,ES53+2),FALSE),IF(EP53&lt;&gt;"",HLOOKUP(EP53,Points_Table,IF(ES53&gt;=6,8,ES53+2),FALSE),"")),EQ53),EQ53)</f>
        <v/>
      </c>
      <c r="ES53" s="57">
        <f>VLOOKUP($G53,Entries_D_Event,7,FALSE)</f>
        <v>7</v>
      </c>
      <c r="ET53" s="52" t="str">
        <f>CONCATENATE(EO53,EJ53,EE53,DZ53,DU53,DP53)</f>
        <v/>
      </c>
      <c r="EU53" s="118" t="str">
        <f>IF(ET53&lt;&gt;"",IF(AND($G53="3",DN53&lt;&gt;""),10,IF(DN53&lt;&gt;"",5,"")),"")</f>
        <v/>
      </c>
      <c r="EV53" s="118">
        <f>_xlfn.NUMBERVALUE(IF(ET53&lt;&gt;"",CONCATENATE(ER53,EM53,EH53,EC53,DX53,DS53),""))</f>
        <v>0</v>
      </c>
      <c r="EW53" s="56">
        <f>IFERROR(EU53+EV53,0)</f>
        <v>0</v>
      </c>
      <c r="EX53" s="90"/>
      <c r="EY53" s="52" t="str">
        <f>IF(AND($G53="1",EX53&lt;&gt;""),EX53,"")</f>
        <v/>
      </c>
      <c r="EZ53" s="52" t="str">
        <f>IF(AND(EX53&lt;&gt;"",$G53="1"),_xlfn.RANK.EQ(EX53,$EY$6:$EY$89),"")</f>
        <v/>
      </c>
      <c r="FA53" s="52" t="str">
        <f>IF(IF(EZ53&lt;&gt;"",IF(MAX(COUNTIF($EZ$6:$EZ$89,$EZ$6:$EZ$89))&gt;1,"x",""),"")&lt;&gt;"",EZ53+1,"")</f>
        <v/>
      </c>
      <c r="FB53" s="52" t="str">
        <f>IF(EZ53&lt;&gt;"",IF($G53="3",IF(EX53&lt;&gt;"",IF(AND(EZ53&lt;=10,EX53&gt;=$EY$92),HLOOKUP(EZ53,Points_Table_Modified,IF(GC53&gt;=6,8,GC53+2),FALSE),0),""),IF(EX53&lt;&gt;"",IF(AND(EZ53&lt;=10,EX53&gt;=$EY$92),HLOOKUP(EZ53,Points_Table,IF(GC53&gt;=6,8,GC53+2),FALSE),0),"")),"")</f>
        <v/>
      </c>
      <c r="FC53" s="56" t="str">
        <f>IF(FB53&gt;0,IF(FA53&lt;&gt;"",AVERAGE(IF(AND($G53="3",FA53&lt;&gt;""),HLOOKUP(FA53,Points_Table_Modified,IF(GC53&gt;=6,8,GC53+2),FALSE),IF(FA53&lt;&gt;"",HLOOKUP(FA53,Points_Table,IF(GC53&gt;=6,8,GC53+2),FALSE),"")),FB53),FB53),0)</f>
        <v/>
      </c>
      <c r="FD53" s="51" t="str">
        <f>IF(AND($G53="2",EX53&lt;&gt;""),EX53,"")</f>
        <v/>
      </c>
      <c r="FE53" s="52" t="str">
        <f>IF(AND(EX53&lt;&gt;"",$G53="2"),_xlfn.RANK.EQ(EX53,$FD$6:$FD$89),"")</f>
        <v/>
      </c>
      <c r="FF53" s="52" t="str">
        <f>IF(IF(FE53&lt;&gt;"",IF(MAX(COUNTIF($FE$6:$FE$89,$FE$6:$FE$89))&gt;1,"x",""),"")&lt;&gt;"",FE53+1,"")</f>
        <v/>
      </c>
      <c r="FG53" s="54" t="str">
        <f>IF(FE53&lt;&gt;"",IF($G53="3",IF(EX53&lt;&gt;"",IF(AND(FE53&lt;=10,EX53&gt;=$FD$92),HLOOKUP(FE53,Points_Table_Modified,IF(GC53&gt;=6,8,GC53+2),FALSE),0),""),IF(EX53&lt;&gt;"",IF(AND(FE53&lt;=10,EX53&gt;=$FD$92),HLOOKUP(FE53,Points_Table,IF(GC53&gt;=6,8,GC53+2),FALSE),0),"")),"")</f>
        <v/>
      </c>
      <c r="FH53" s="56" t="str">
        <f>IF(FG53&gt;0,IF(FF53&lt;&gt;"",AVERAGE(IF(AND($G53="3",FF53&lt;&gt;""),HLOOKUP(FF53,Points_Table_Modified,IF(GC53&gt;=6,8,GC53+2),FALSE),IF(FF53&lt;&gt;"",HLOOKUP(FF53,Points_Table,IF(GC53&gt;=6,8,GC53+2),FALSE),"")),FG53),FG53),0)</f>
        <v/>
      </c>
      <c r="FI53" s="51" t="str">
        <f>IF(AND($G53="3",EX53&lt;&gt;""),EX53,"")</f>
        <v/>
      </c>
      <c r="FJ53" s="52" t="str">
        <f>IF(AND(EX53&lt;&gt;"",$G53="3"),_xlfn.RANK.EQ(EX53,$FI$6:$FI$89),"")</f>
        <v/>
      </c>
      <c r="FK53" s="52" t="str">
        <f>IF(IF(FJ53&lt;&gt;"",IF(MAX(COUNTIF($FJ$6:$FJ$89,$FJ$6:$FJ$89))&gt;1,"x",""),"")&lt;&gt;"",FJ53+1,"")</f>
        <v/>
      </c>
      <c r="FL53" s="52" t="str">
        <f>IF(FJ53&lt;&gt;"",IF($G53="3",IF(EX53&lt;&gt;"",IF(AND(FJ53&lt;=20,EX53&gt;=$FI$92),HLOOKUP(FJ53,Points_Table_Modified,IF(GC53&gt;=6,8,GC53+2),FALSE),0),""),IF(EX53&lt;&gt;"",IF(AND(FJ53&lt;=10,EX53&gt;=$FI$92),HLOOKUP(FJ53,Points_Table,IF(GC53&gt;=6,8,GC53+2),FALSE),0),"")),"")</f>
        <v/>
      </c>
      <c r="FM53" s="56" t="str">
        <f>IF(FL53&gt;0,IF(FK53&lt;&gt;"",AVERAGE(IF(AND($G53="3",FK53&lt;&gt;""),HLOOKUP(FK53,Points_Table_Modified,IF(GC53&gt;=6,8,GC53+2),FALSE),IF(FK53&lt;&gt;"",HLOOKUP(FK53,Points_Table,IF(GC53&gt;=6,8,GC53+2),FALSE),"")),FL53),FL53),0)</f>
        <v/>
      </c>
      <c r="FN53" s="51" t="str">
        <f>IF(AND($G53="4",EX53&lt;&gt;""),EX53,"")</f>
        <v/>
      </c>
      <c r="FO53" s="52" t="str">
        <f>IF(AND(EX53&lt;&gt;"",G53="4"),_xlfn.RANK.EQ(EX53,$FN$6:$FN$89),"")</f>
        <v/>
      </c>
      <c r="FP53" s="52" t="str">
        <f>IF(IF(FO53&lt;&gt;"",IF(MAX(COUNTIF($FO$6:$FO$89,$FO$6:$FO$89))&gt;1,"x",""),"")&lt;&gt;"",FO53+1,"")</f>
        <v/>
      </c>
      <c r="FQ53" s="52" t="str">
        <f>IF(FO53&lt;&gt;"",IF($G53="3",IF(EX53&lt;&gt;"",IF(AND(FO53&lt;=10,EX53&gt;=$FN$92),HLOOKUP(FO53,Points_Table_Modified,IF(GC53&gt;=6,8,GC53+2),FALSE),0),""),IF(EX53&lt;&gt;"",IF(AND(FO53&lt;=10,EX53&gt;=$FN$92),HLOOKUP(FO53,Points_Table,IF(GC53&gt;=6,8,GC53+2),FALSE),0),"")),"")</f>
        <v/>
      </c>
      <c r="FR53" s="56" t="str">
        <f>IF(FQ53&gt;0,IF(FP53&lt;&gt;"",AVERAGE(IF(AND($G53="3",FP53&lt;&gt;""),HLOOKUP(FP53,Points_Table_Modified,IF(GC53&gt;=6,8,GC53+2),FALSE),IF(FP53&lt;&gt;"",HLOOKUP(FP53,Points_Table,IF(GC53&gt;=6,8,GC53+2),FALSE),"")),FQ53),FQ53),0)</f>
        <v/>
      </c>
      <c r="FS53" s="51" t="str">
        <f>IF(AND($G53="5",EX53&lt;&gt;""),EX53,"")</f>
        <v/>
      </c>
      <c r="FT53" s="52" t="str">
        <f>IF(AND(EX53&lt;&gt;"",$G53="5"),_xlfn.RANK.EQ(EX53,$FS$6:$FS$89),"")</f>
        <v/>
      </c>
      <c r="FU53" s="52" t="str">
        <f>IF(IF(FT53&lt;&gt;"",IF(MAX(COUNTIF($FT$6:$FT$89,$FT$6:$FT$89))&gt;1,"x",""),"")&lt;&gt;"",FT53+1,"")</f>
        <v/>
      </c>
      <c r="FV53" s="52" t="str">
        <f>IF(FT53&lt;&gt;"",IF($G53="3",IF(EX53&lt;&gt;"",IF(AND(FT53&lt;=10,EX53&gt;=$FS$92),HLOOKUP(FT53,Points_Table_Modified,IF(GC53&gt;=6,8,GC53+2),FALSE),0),""),IF(EX53&lt;&gt;"",IF(AND(FT53&lt;=10,EX53&gt;=$FS$92),HLOOKUP(FT53,Points_Table,IF(GC53&gt;=6,8,GC53+2),FALSE),0),"")),"")</f>
        <v/>
      </c>
      <c r="FW53" s="56" t="str">
        <f>IF(FV53&gt;0,IF(FU53&lt;&gt;"",AVERAGE(IF(AND($G53="3",FU53&lt;&gt;""),HLOOKUP(FU53,Points_Table_Modified,IF(GC53&gt;=6,8,GC53+2),FALSE),IF(FU53&lt;&gt;"",HLOOKUP(FU53,Points_Table,IF(GC53&gt;=6,8,GC53+2),FALSE),"")),FV53),FV53),0)</f>
        <v/>
      </c>
      <c r="FX53" s="51" t="str">
        <f>IF(AND($G53="6",EX53&lt;&gt;""),EX53,"")</f>
        <v/>
      </c>
      <c r="FY53" s="52" t="str">
        <f>IF(AND(EX53&lt;&gt;"",$G53="6"),_xlfn.RANK.EQ(EX53,$FX$6:$FX$89),"")</f>
        <v/>
      </c>
      <c r="FZ53" s="52" t="str">
        <f>IF(IF(FY53&lt;&gt;"",IF(MAX(COUNTIF($FY$6:$FY$89,$FY$6:$FY$89))&gt;1,"x",""),"")&lt;&gt;"",FY53+1,"")</f>
        <v/>
      </c>
      <c r="GA53" s="52" t="str">
        <f>IF(FY53&lt;&gt;"",IF($G53="3",IF(EX53&lt;&gt;"",IF(AND(FY53&lt;=10,EX53&gt;=$FX$92),HLOOKUP(FY53,Points_Table_Modified,IF(GC53&gt;=6,8,GC53+2),FALSE),0),""),IF(EX53&lt;&gt;"",IF(AND(FY53&lt;=10,EX53&gt;=$FX$92),HLOOKUP(FY53,Points_Table,IF(GC53&gt;=6,8,GC53+2),FALSE),0),"")),"")</f>
        <v/>
      </c>
      <c r="GB53" s="56" t="str">
        <f>IF(GA53&gt;0,IF(FZ53&lt;&gt;"",AVERAGE(IF(AND($G53="3",FZ53&lt;&gt;""),HLOOKUP(FZ53,Points_Table_Modified,IF(GC53&gt;=6,8,GC53+2),FALSE),IF(FZ53&lt;&gt;"",HLOOKUP(FZ53,Points_Table,IF(GC53&gt;=6,8,GC53+2),FALSE),"")),GA53),GA53),0)</f>
        <v/>
      </c>
      <c r="GC53" s="57">
        <f>VLOOKUP($G53,Entries_D_Event,8,FALSE)</f>
        <v>0</v>
      </c>
      <c r="GD53" s="52" t="str">
        <f>CONCATENATE(FY53,FT53,FO53,FJ53,FE53,EZ53)</f>
        <v/>
      </c>
      <c r="GE53" s="118" t="str">
        <f>IF(GD53&lt;&gt;"",IF(AND($G53="3",EX53&lt;&gt;""),10,IF(EX53&lt;&gt;"",5,"")),"")</f>
        <v/>
      </c>
      <c r="GF53" s="118">
        <f>_xlfn.NUMBERVALUE(IF(GD53&lt;&gt;"",CONCATENATE(GB53,FW53,FR53,FM53,FH53,FC53),""))</f>
        <v>0</v>
      </c>
      <c r="GG53" s="56">
        <f>IFERROR(GE53+GF53,0)</f>
        <v>0</v>
      </c>
      <c r="GH53" s="90"/>
      <c r="GI53" s="52" t="str">
        <f>IF(AND($G53="1",GH53&lt;&gt;""),GH53,"")</f>
        <v/>
      </c>
      <c r="GJ53" s="52" t="str">
        <f>IF(AND(GH53&lt;&gt;"",$G53="1"),_xlfn.RANK.EQ(GH53,$GI$6:$GI$89),"")</f>
        <v/>
      </c>
      <c r="GK53" s="52" t="str">
        <f>IF(IF(GJ53&lt;&gt;"",IF(MAX(COUNTIF($GJ$6:$GJ$89,$GJ$6:$GJ$89))&gt;1,"x",""),"")&lt;&gt;"",GJ53+1,"")</f>
        <v/>
      </c>
      <c r="GL53" s="52" t="str">
        <f>IF(GJ53&lt;&gt;"",IF($G53="3",IF(GH53&lt;&gt;"",IF(AND(GJ53&lt;=10,GH53&gt;=$GI$92),HLOOKUP(GJ53,Points_Table_Modified,IF(HM53&gt;=6,8,HM53+2),FALSE),0),""),IF(GH53&lt;&gt;"",IF(AND(GJ53&lt;=10,GH53&gt;=$GI$92),HLOOKUP(GJ53,Points_Table,IF(HM53&gt;=6,8,HM53+2),FALSE),0),"")),"")</f>
        <v/>
      </c>
      <c r="GM53" s="53" t="str">
        <f>IF(GK53&lt;&gt;"",AVERAGE(IF(AND($G53="3",GK53&lt;&gt;""),HLOOKUP(GK53,Points_Table_Modified,IF(HM53&gt;=6,8,HM53+2),FALSE),IF(GK53&lt;&gt;"",HLOOKUP(GK53,Points_Table,IF(HM53&gt;=6,8,HM53+2),FALSE),"")),GL53),GL53)</f>
        <v/>
      </c>
      <c r="GN53" s="51" t="str">
        <f>IF(AND($G53="2",GH53&lt;&gt;""),GH53,"")</f>
        <v/>
      </c>
      <c r="GO53" s="52" t="str">
        <f>IF(AND(GH53&lt;&gt;"",$G53="2"),_xlfn.RANK.EQ(GH53,$GN$6:$GN$89),"")</f>
        <v/>
      </c>
      <c r="GP53" s="52" t="str">
        <f>IF(IF(GO53&lt;&gt;"",IF(MAX(COUNTIF($GO$6:$GO$89,$GO$6:$GO$89))&gt;1,"x",""),"")&lt;&gt;"",GO53+1,"")</f>
        <v/>
      </c>
      <c r="GQ53" s="54" t="str">
        <f>IF(GO53&lt;&gt;"",IF($G53="3",IF(GH53&lt;&gt;"",IF(AND(GO53&lt;=10,GH53&gt;=$GN$92),HLOOKUP(GO53,Points_Table_Modified,IF(HM53&gt;=6,8,HM53+2),FALSE),0),""),IF(GH53&lt;&gt;"",IF(AND(GO53&lt;=10,GH53&gt;=$GN$92),HLOOKUP(GO53,Points_Table,IF(HM53&gt;=6,8,HM53+2),FALSE),0),"")),"")</f>
        <v/>
      </c>
      <c r="GR53" s="53" t="str">
        <f>IF(GP53&lt;&gt;"",AVERAGE(IF(AND($G53="3",GP53&lt;&gt;""),HLOOKUP(GP53,Points_Table_Modified,IF(HM53&gt;=6,8,HM53+2),FALSE),IF(GP53&lt;&gt;"",HLOOKUP(GP53,Points_Table,IF(HM53&gt;=6,8,HM53+2),FALSE),"")),GQ53),GQ53)</f>
        <v/>
      </c>
      <c r="GS53" s="51" t="str">
        <f>IF(AND($G53="3",GH53&lt;&gt;""),GH53,"")</f>
        <v/>
      </c>
      <c r="GT53" s="52" t="str">
        <f>IF(AND(GH53&lt;&gt;"",$G53="3"),_xlfn.RANK.EQ(GH53,$GS$6:$GS$89),"")</f>
        <v/>
      </c>
      <c r="GU53" s="52" t="str">
        <f>IF(IF(GT53&lt;&gt;"",IF(MAX(COUNTIF($GT$6:$GT$89,$GT$6:$GT$89))&gt;1,"x",""),"")&lt;&gt;"",GT53+1,"")</f>
        <v/>
      </c>
      <c r="GV53" s="52" t="str">
        <f>IF(GT53&lt;&gt;"",IF($G53="3",IF(GH53&lt;&gt;"",IF(AND(GT53&lt;=20,GH53&gt;=$GS$92),HLOOKUP(GT53,Points_Table_Modified,IF(HM53&gt;=6,8,HM53+2),FALSE),0),""),IF(GH53&lt;&gt;"",IF(AND(GT53&lt;=10,GH53&gt;=$GS$92),HLOOKUP(GT53,Points_Table,IF(HM53&gt;=6,8,HM53+2),FALSE),0),"")),"")</f>
        <v/>
      </c>
      <c r="GW53" s="53" t="str">
        <f>IF(GU53&lt;&gt;"",AVERAGE(IF(AND($G53="3",GU53&lt;&gt;""),HLOOKUP(GU53,Points_Table_Modified,IF(HM53&gt;=6,8,HM53+2),FALSE),IF(GU53&lt;&gt;"",HLOOKUP(GU53,Points_Table,IF(HM53&gt;=6,8,HM53+2),FALSE),"")),GV53),GV53)</f>
        <v/>
      </c>
      <c r="GX53" s="51" t="str">
        <f>IF(AND($G53="4",GH53&lt;&gt;""),GH53,"")</f>
        <v/>
      </c>
      <c r="GY53" s="52" t="str">
        <f>IF(AND($GH53&lt;&gt;"",G53="4"),_xlfn.RANK.EQ(GH53,$GX$6:$GX$89),"")</f>
        <v/>
      </c>
      <c r="GZ53" s="52" t="str">
        <f>IF(IF(GY53&lt;&gt;"",IF(MAX(COUNTIF($GY$6:$GY$89,$GY$6:$GY$89))&gt;1,"x",""),"")&lt;&gt;"",GY53+1,"")</f>
        <v/>
      </c>
      <c r="HA53" s="52" t="str">
        <f>IF(GY53&lt;&gt;"",IF($G53="3",IF(GH53&lt;&gt;"",IF(AND(GY53&lt;=10,GH53&gt;=$GX$92),HLOOKUP(GY53,Points_Table_Modified,IF(HM53&gt;=6,8,HM53+2),FALSE),0),""),IF(GH53&lt;&gt;"",IF(AND(GY53&lt;=10,GH53&gt;=$GX$92),HLOOKUP(GY53,Points_Table,IF(HM53&gt;=6,8,HM53+2),FALSE),0),"")),"")</f>
        <v/>
      </c>
      <c r="HB53" s="53" t="str">
        <f>IF(GZ53&lt;&gt;"",AVERAGE(IF(AND($G53="3",GZ53&lt;&gt;""),HLOOKUP(GZ53,Points_Table_Modified,IF(HM53&gt;=6,8,HM53+2),FALSE),IF(GZ53&lt;&gt;"",HLOOKUP(GZ53,Points_Table,IF(HM53&gt;=6,8,HM53+2),FALSE),"")),HA53),HA53)</f>
        <v/>
      </c>
      <c r="HC53" s="51" t="str">
        <f>IF(AND($G53="5",GH53&lt;&gt;""),GH53,"")</f>
        <v/>
      </c>
      <c r="HD53" s="52" t="str">
        <f>IF(AND(GH53&lt;&gt;"",$G53="5"),_xlfn.RANK.EQ(GH53,$HC$6:$HC$89),"")</f>
        <v/>
      </c>
      <c r="HE53" s="52" t="str">
        <f>IF(IF(HD53&lt;&gt;"",IF(MAX(COUNTIF($HD$6:$HD$89,$HD$6:$HD$89))&gt;1,"x",""),"")&lt;&gt;"",HD53+1,"")</f>
        <v/>
      </c>
      <c r="HF53" s="52" t="str">
        <f>IF(HD53&lt;&gt;"",IF($G53="3",IF(GH53&lt;&gt;"",IF(AND(HD53&lt;=10,GH53&gt;=$HC$92),HLOOKUP(HD53,Points_Table_Modified,IF(HM53&gt;=6,8,HM53+2),FALSE),0),""),IF(GH53&lt;&gt;"",IF(AND(HD53&lt;=10,GH53&gt;=$HC$92),HLOOKUP(HD53,Points_Table,IF(HM53&gt;=6,8,HM53+2),FALSE),0),"")),"")</f>
        <v/>
      </c>
      <c r="HG53" s="53" t="str">
        <f>IF(HE53&lt;&gt;"",AVERAGE(IF(AND($G53="3",HE53&lt;&gt;""),HLOOKUP(HE53,Points_Table_Modified,IF(HM53&gt;=6,8,HM53+2),FALSE),IF(HE53&lt;&gt;"",HLOOKUP(HE53,Points_Table,IF(HM53&gt;=6,8,HM53+2),FALSE),"")),HF53),HF53)</f>
        <v/>
      </c>
      <c r="HH53" s="51" t="str">
        <f>IF(AND($G53="6",GH53&lt;&gt;""),GH53,"")</f>
        <v/>
      </c>
      <c r="HI53" s="52" t="str">
        <f>IF(AND(GH53&lt;&gt;"",$G53="6"),_xlfn.RANK.EQ(GH53,$HH$6:$HH$89),"")</f>
        <v/>
      </c>
      <c r="HJ53" s="52" t="str">
        <f>IF(IF(HI53&lt;&gt;"",IF(MAX(COUNTIF($HI$6:$HI$89,$HI$6:$HI$89))&gt;1,"x",""),"")&lt;&gt;"",HI53+1,"")</f>
        <v/>
      </c>
      <c r="HK53" s="52" t="str">
        <f>IF(HI53&lt;&gt;"",IF($G53="3",IF(GH53&lt;&gt;"",IF(AND(HI53&lt;=10,GH53&gt;=$HH$92),HLOOKUP(HI53,Points_Table_Modified,IF(HM53&gt;=6,8,HM53+2),FALSE),0),""),IF(GH53&lt;&gt;"",IF(AND(HI53&lt;=10,GH53&gt;=$HH$92),HLOOKUP(HI53,Points_Table,IF(HM53&gt;=6,8,HM53+2),FALSE),0),"")),"")</f>
        <v/>
      </c>
      <c r="HL53" s="53" t="str">
        <f>IF(HJ53&lt;&gt;"",AVERAGE(IF(AND($G53="3",HJ53&lt;&gt;""),HLOOKUP(HJ53,Points_Table_Modified,IF(HM53&gt;=6,8,HM53+2),FALSE),IF(HJ53&lt;&gt;"",HLOOKUP(HJ53,Points_Table,IF(HM53&gt;=6,8,HM53+2),FALSE),"")),HK53),HK53)</f>
        <v/>
      </c>
      <c r="HM53" s="57">
        <f>VLOOKUP($G53,Entries_D_Event,9,FALSE)</f>
        <v>0</v>
      </c>
      <c r="HN53" s="52" t="str">
        <f>CONCATENATE(HI53,HD53,GY53,GT53,GO53,GJ53)</f>
        <v/>
      </c>
      <c r="HO53" s="118" t="str">
        <f>IF(HN53&lt;&gt;"",IF(AND($G53="3",GH53&lt;&gt;""),10,IF(GH53&lt;&gt;"",5,"")),"")</f>
        <v/>
      </c>
      <c r="HP53" s="118">
        <f>_xlfn.NUMBERVALUE(IF(HN53&lt;&gt;"",CONCATENATE(HL53,HG53,HB53,GW53,GR53,GM53),""))</f>
        <v>0</v>
      </c>
      <c r="HQ53" s="56">
        <f>IFERROR(HO53+HP53,0)</f>
        <v>0</v>
      </c>
      <c r="HR53" s="90"/>
      <c r="HS53" s="52" t="str">
        <f>IF(AND($G53="1",HR53&lt;&gt;""),HR53,"")</f>
        <v/>
      </c>
      <c r="HT53" s="52" t="str">
        <f>IF(AND(HR53&lt;&gt;"",$G53="1"),_xlfn.RANK.EQ(HR53,$HS$6:$HS$89),"")</f>
        <v/>
      </c>
      <c r="HU53" s="52" t="str">
        <f>IF(IF(HT53&lt;&gt;"",IF(MAX(COUNTIF($HT$6:$HT$89,$HT$6:$HT$89))&gt;1,"x",""),"")&lt;&gt;"",HT53+1,"")</f>
        <v/>
      </c>
      <c r="HV53" s="52" t="str">
        <f>IF(HT53&lt;&gt;"",IF($G53="3",IF(HR53&lt;&gt;"",IF(AND(HT53&lt;=10,HR53&gt;=$HS$92),HLOOKUP(HT53,Points_Table_Modified,IF(IW53&gt;=6,8,IW53+2),FALSE),0),""),IF(HR53&lt;&gt;"",IF(AND(HT53&lt;=10,HR53&gt;=$HS$92),HLOOKUP(HT53,Points_Table,IF(IW53&gt;=6,8,IW53+2),FALSE),0),"")),"")</f>
        <v/>
      </c>
      <c r="HW53" s="53" t="str">
        <f>IF(HU53&lt;&gt;"",AVERAGE(IF(AND($G53="3",HU53&lt;&gt;""),HLOOKUP(HU53,Points_Table_Modified,IF(IW53&gt;=6,8,IW53+2),FALSE),IF(HU53&lt;&gt;"",HLOOKUP(HU53,Points_Table,IF(IW53&gt;=6,8,IW53+2),FALSE),"")),HV53),HV53)</f>
        <v/>
      </c>
      <c r="HX53" s="51" t="str">
        <f>IF(AND($G53="2",HR53&lt;&gt;""),HR53,"")</f>
        <v/>
      </c>
      <c r="HY53" s="52" t="str">
        <f>IF(AND(HR53&lt;&gt;"",$G53="2"),_xlfn.RANK.EQ(HR53,$HX$6:$HX$89),"")</f>
        <v/>
      </c>
      <c r="HZ53" s="52" t="str">
        <f>IF(IF(HY53&lt;&gt;"",IF(MAX(COUNTIF($HY$6:$HY$89,$HY$6:$HY$89))&gt;1,"x",""),"")&lt;&gt;"",HY53+1,"")</f>
        <v/>
      </c>
      <c r="IA53" s="54" t="str">
        <f>IF(HY53&lt;&gt;"",IF($G53="3",IF(HR53&lt;&gt;"",IF(AND(HY53&lt;=10,HR53&gt;=$HX$92),HLOOKUP(HY53,Points_Table_Modified,IF(IW53&gt;=6,8,IW53+2),FALSE),0),""),IF(HR53&lt;&gt;"",IF(AND(HY53&lt;=10,HR53&gt;=$HX$92),HLOOKUP(HY53,Points_Table,IF(IW53&gt;=6,8,IW53+2),FALSE),0),"")),"")</f>
        <v/>
      </c>
      <c r="IB53" s="53" t="str">
        <f>IF(HZ53&lt;&gt;"",AVERAGE(IF(AND($G53="3",HZ53&lt;&gt;""),HLOOKUP(HZ53,Points_Table_Modified,IF(IW53&gt;=6,8,IW53+2),FALSE),IF(HZ53&lt;&gt;"",HLOOKUP(HZ53,Points_Table,IF(IW53&gt;=6,8,IW53+2),FALSE),"")),IA53),IA53)</f>
        <v/>
      </c>
      <c r="IC53" s="51" t="str">
        <f>IF(AND($G53="3",HR53&lt;&gt;""),HR53,"")</f>
        <v/>
      </c>
      <c r="ID53" s="52" t="str">
        <f>IF(AND(HR53&lt;&gt;"",$G53="3"),_xlfn.RANK.EQ(HR53,$IC$6:$IC$89),"")</f>
        <v/>
      </c>
      <c r="IE53" s="52" t="str">
        <f>IF(IF(ID53&lt;&gt;"",IF(MAX(COUNTIF($ID$6:$ID$89,$ID$6:$ID$89))&gt;1,"x",""),"")&lt;&gt;"",ID53+1,"")</f>
        <v/>
      </c>
      <c r="IF53" s="52" t="str">
        <f>IF(ID53&lt;&gt;"",IF($G53="3",IF(HR53&lt;&gt;"",IF(AND(ID53&lt;=20,HR53&gt;=$IC$92),HLOOKUP(ID53,Points_Table_Modified,IF(IW53&gt;=6,8,IW53+2),FALSE),0),""),IF(HR53&lt;&gt;"",IF(AND(ID53&lt;=10,HR53&gt;=$IC$92),HLOOKUP(ID53,Points_Table,IF(IW53&gt;=6,8,IW53+2),FALSE),0),"")),"")</f>
        <v/>
      </c>
      <c r="IG53" s="53" t="str">
        <f>IF(IE53&lt;&gt;"",AVERAGE(IF(AND($G53="3",IE53&lt;&gt;""),HLOOKUP(IE53,Points_Table_Modified,IF(IW53&gt;=6,8,IW53+2),FALSE),IF(IE53&lt;&gt;"",HLOOKUP(IE53,Points_Table,IF(IW53&gt;=6,8,IW53+2),FALSE),"")),IF53),IF53)</f>
        <v/>
      </c>
      <c r="IH53" s="51" t="str">
        <f>IF(AND($G53="4",HR53&lt;&gt;""),HR53,"")</f>
        <v/>
      </c>
      <c r="II53" s="52" t="str">
        <f>IF(AND(HR53&lt;&gt;"",G53="4"),_xlfn.RANK.EQ(HR53,$IH$6:$IH$89),"")</f>
        <v/>
      </c>
      <c r="IJ53" s="52" t="str">
        <f>IF(IF(II53&lt;&gt;"",IF(MAX(COUNTIF($II$6:$II$89,$II$6:$II$89))&gt;1,"x",""),"")&lt;&gt;"",II53+1,"")</f>
        <v/>
      </c>
      <c r="IK53" s="52" t="str">
        <f>IF(II53&lt;&gt;"",IF($G53="3",IF(HR53&lt;&gt;"",IF(AND(II53&lt;=10,HR53&gt;=$IH$92),HLOOKUP(II53,Points_Table_Modified,IF(IW53&gt;=6,8,IW53+2),FALSE),0),""),IF(HR53&lt;&gt;"",IF(AND(II53&lt;=10,HR53&gt;=$IH$92),HLOOKUP(II53,Points_Table,IF(IW53&gt;=6,8,IW53+2),FALSE),0),"")),"")</f>
        <v/>
      </c>
      <c r="IL53" s="53" t="str">
        <f>IF(IJ53&lt;&gt;"",AVERAGE(IF(AND($G53="3",IJ53&lt;&gt;""),HLOOKUP(IJ53,Points_Table_Modified,IF(IW53&gt;=6,8,IW53+2),FALSE),IF(IJ53&lt;&gt;"",HLOOKUP(IJ53,Points_Table,IF(IW53&gt;=6,8,IW53+2),FALSE),"")),IK53),IK53)</f>
        <v/>
      </c>
      <c r="IM53" s="51" t="str">
        <f>IF(AND($G53="5",HR53&lt;&gt;""),HR53,"")</f>
        <v/>
      </c>
      <c r="IN53" s="52" t="str">
        <f>IF(AND(HR53&lt;&gt;"",$G53="5"),_xlfn.RANK.EQ(HR53,$IM$6:$IM$89),"")</f>
        <v/>
      </c>
      <c r="IO53" s="52" t="str">
        <f>IF(IF(IN53&lt;&gt;"",IF(MAX(COUNTIF($IN$6:$IN$89,$IN$6:$IN$89))&gt;1,"x",""),"")&lt;&gt;"",IN53+1,"")</f>
        <v/>
      </c>
      <c r="IP53" s="52" t="str">
        <f>IF(IN53&lt;&gt;"",IF($G53="3",IF(HR53&lt;&gt;"",IF(AND(IN53&lt;=10,HR53&gt;=$IM$92),HLOOKUP(IN53,Points_Table_Modified,IF(IW53&gt;=6,8,IW53+2),FALSE),0),""),IF(HR53&lt;&gt;"",IF(AND(IN53&lt;=10,HR53&gt;=$IM$92),HLOOKUP(IN53,Points_Table,IF(IW53&gt;=6,8,IW53+2),FALSE),0),"")),"")</f>
        <v/>
      </c>
      <c r="IQ53" s="53" t="str">
        <f>IF(IO53&lt;&gt;"",AVERAGE(IF(AND($G53="3",IO53&lt;&gt;""),HLOOKUP(IO53,Points_Table_Modified,IF(IW53&gt;=6,8,IW53+2),FALSE),IF(IO53&lt;&gt;"",HLOOKUP(IO53,Points_Table,IF(IW53&gt;=6,8,IW53+2),FALSE),"")),IP53),IP53)</f>
        <v/>
      </c>
      <c r="IR53" s="51" t="str">
        <f>IF(AND($G53="6",HR53&lt;&gt;""),HR53,"")</f>
        <v/>
      </c>
      <c r="IS53" s="52" t="str">
        <f>IF(AND(HR53&lt;&gt;"",$G53="6"),_xlfn.RANK.EQ(HR53,$IR$6:$IR$89),"")</f>
        <v/>
      </c>
      <c r="IT53" s="52" t="str">
        <f>IF(IF(IS53&lt;&gt;"",IF(MAX(COUNTIF($IS$6:$IS$89,$IS$6:$IS$89))&gt;1,"x",""),"")&lt;&gt;"",IS53+1,"")</f>
        <v/>
      </c>
      <c r="IU53" s="52" t="str">
        <f>IF(IS53&lt;&gt;"",IF($G53="3",IF(HR53&lt;&gt;"",IF(AND(IS53&lt;=10,HR53&gt;=$IR$92),HLOOKUP(IS53,Points_Table_Modified,IF(IW53&gt;=6,8,IW53+2),FALSE),0),""),IF(HR53&lt;&gt;"",IF(AND(IS53&lt;=10,HR53&gt;=$IR$92),HLOOKUP(IS53,Points_Table,IF(IW53&gt;=6,8,IW53+2),FALSE),0),"")),"")</f>
        <v/>
      </c>
      <c r="IV53" s="53" t="str">
        <f>IF(IT53&lt;&gt;"",AVERAGE(IF(AND($G53="3",IT53&lt;&gt;""),HLOOKUP(IT53,Points_Table_Modified,IF(IW53&gt;=6,8,IW53+2),FALSE),IF(IT53&lt;&gt;"",HLOOKUP(IT53,Points_Table,IF(IW53&gt;=6,8,IW53+2),FALSE),"")),IU53),IU53)</f>
        <v/>
      </c>
      <c r="IW53" s="57">
        <f>VLOOKUP($G53,Entries_D_Event,10,FALSE)</f>
        <v>0</v>
      </c>
      <c r="IX53" s="52" t="str">
        <f>CONCATENATE(IS53,IN53,II53,ID53,HY53,HT53)</f>
        <v/>
      </c>
      <c r="IY53" s="118" t="str">
        <f>IF(IX53&lt;&gt;"",IF(AND($G53="3",HR53&lt;&gt;""),10,IF(HR53&lt;&gt;"",5,"")),"")</f>
        <v/>
      </c>
      <c r="IZ53" s="118">
        <f>_xlfn.NUMBERVALUE(IF(IX53&lt;&gt;"",CONCATENATE(IV53,IQ53,IL53,IG53,IB53,HW53),""))</f>
        <v>0</v>
      </c>
      <c r="JA53" s="56">
        <f>IFERROR(IY53+IZ53,0)</f>
        <v>0</v>
      </c>
      <c r="JB53" s="90"/>
      <c r="JC53" s="52" t="str">
        <f>IF(AND($G53="1",JB53&lt;&gt;""),JB53,"")</f>
        <v/>
      </c>
      <c r="JD53" s="52" t="str">
        <f>IF(AND(JB53&lt;&gt;"",$G53="1"),_xlfn.RANK.EQ(JB53,$JC$6:$JC$89),"")</f>
        <v/>
      </c>
      <c r="JE53" s="52" t="str">
        <f>IF(IF(JD53&lt;&gt;"",IF(MAX(COUNTIF($JD$6:$JD$89,$JD$6:$JD$89))&gt;1,"x",""),"")&lt;&gt;"",JD53+1,"")</f>
        <v/>
      </c>
      <c r="JF53" s="52" t="str">
        <f>IF(JD53&lt;&gt;"",IF($G53="3",IF(JB53&lt;&gt;"",IF(AND(JD53&lt;=10,JB53&gt;=$JC$92),HLOOKUP(JD53,Points_Table_Modified,IF(KG53&gt;=6,8,KG53+2),FALSE),0),""),IF(JB53&lt;&gt;"",IF(AND(JD53&lt;=10,JB53&gt;=$JC$92),HLOOKUP(JD53,Points_Table,IF(KG53&gt;=6,8,KG53+2),FALSE),0),"")),"")</f>
        <v/>
      </c>
      <c r="JG53" s="53" t="str">
        <f>IF(JE53&lt;&gt;"",AVERAGE(IF(AND($G53="3",JE53&lt;&gt;""),HLOOKUP(JE53,Points_Table_Modified,IF(KG53&gt;=6,8,KG53+2),FALSE),IF(JE53&lt;&gt;"",HLOOKUP(JE53,Points_Table,IF(KG53&gt;=6,8,KG53+2),FALSE),"")),JF53),JF53)</f>
        <v/>
      </c>
      <c r="JH53" s="51" t="str">
        <f>IF(AND($G53="2",JB53&lt;&gt;""),JB53,"")</f>
        <v/>
      </c>
      <c r="JI53" s="52" t="str">
        <f>IF(AND(JB53&lt;&gt;"",$G53="2"),_xlfn.RANK.EQ(JB53,$JH$6:$JH$89),"")</f>
        <v/>
      </c>
      <c r="JJ53" s="52" t="str">
        <f>IF(IF(JI53&lt;&gt;"",IF(MAX(COUNTIF($JI$6:$JI$89,$JI$6:$JI$89))&gt;1,"x",""),"")&lt;&gt;"",JI53+1,"")</f>
        <v/>
      </c>
      <c r="JK53" s="54" t="str">
        <f>IF(JI53&lt;&gt;"",IF($G53="3",IF(JB53&lt;&gt;"",IF(AND(JI53&lt;=10,JB53&gt;=$JH$92),HLOOKUP(JI53,Points_Table_Modified,IF(KG53&gt;=6,8,KG53+2),FALSE),0),""),IF(JB53&lt;&gt;"",IF(AND(JI53&lt;=10,JB53&gt;=$JH$92),HLOOKUP(JI53,Points_Table,IF(KG53&gt;=6,8,KG53+2),FALSE),0),"")),"")</f>
        <v/>
      </c>
      <c r="JL53" s="53" t="str">
        <f>IF(JJ53&lt;&gt;"",AVERAGE(IF(AND($G53="3",JJ53&lt;&gt;""),HLOOKUP(JJ53,Points_Table_Modified,IF(KG53&gt;=6,8,KG53+2),FALSE),IF(JJ53&lt;&gt;"",HLOOKUP(JJ53,Points_Table,IF(KG53&gt;=6,8,KG53+2),FALSE),"")),JK53),JK53)</f>
        <v/>
      </c>
      <c r="JM53" s="51" t="str">
        <f>IF(AND($G53="3",JB53&lt;&gt;""),JB53,"")</f>
        <v/>
      </c>
      <c r="JN53" s="52" t="str">
        <f>IF(AND(JB53&lt;&gt;"",$G53="3"),_xlfn.RANK.EQ(JB53,$JM$6:$JM$89),"")</f>
        <v/>
      </c>
      <c r="JO53" s="52" t="str">
        <f>IF(IF(JN53&lt;&gt;"",IF(MAX(COUNTIF($JN$6:$JN$89,$JN$6:$JN$89))&gt;1,"x",""),"")&lt;&gt;"",JN53+1,"")</f>
        <v/>
      </c>
      <c r="JP53" s="52" t="str">
        <f>IF(JN53&lt;&gt;"",IF($G53="3",IF(JB53&lt;&gt;"",IF(AND(JN53&lt;=20,JB53&gt;=$JM$92),HLOOKUP(JN53,Points_Table_Modified,IF(KG53&gt;=6,8,KG53+2),FALSE),0),""),IF(JB53&lt;&gt;"",IF(AND(JN53&lt;=10,JB53&gt;=$JM$92),HLOOKUP(JN53,Points_Table,IF(KG53&gt;=6,8,KG53+2),FALSE),0),"")),"")</f>
        <v/>
      </c>
      <c r="JQ53" s="53" t="str">
        <f>IF(JO53&lt;&gt;"",AVERAGE(IF(AND($G53="3",JO53&lt;&gt;""),HLOOKUP(JO53,Points_Table_Modified,IF(KG53&gt;=6,8,KG53+2),FALSE),IF(JO53&lt;&gt;"",HLOOKUP(JO53,Points_Table,IF(KG53&gt;=6,8,KG53+2),FALSE),"")),JP53),JP53)</f>
        <v/>
      </c>
      <c r="JR53" s="51" t="str">
        <f>IF(AND($G53="4",JB53&lt;&gt;""),JB53,"")</f>
        <v/>
      </c>
      <c r="JS53" s="52" t="str">
        <f>IF(AND(JB53&lt;&gt;"",G53="4"),_xlfn.RANK.EQ(JB53,$JR$6:$JR$89),"")</f>
        <v/>
      </c>
      <c r="JT53" s="52" t="str">
        <f>IF(IF(JS53&lt;&gt;"",IF(MAX(COUNTIF($JS$6:$JS$89,$JS$6:$JS$89))&gt;1,"x",""),"")&lt;&gt;"",JS53+1,"")</f>
        <v/>
      </c>
      <c r="JU53" s="52" t="str">
        <f>IF(JS53&lt;&gt;"",IF($G53="3",IF(JB53&lt;&gt;"",IF(AND(JS53&lt;=10,JB53&gt;=$JR$92),HLOOKUP(JS53,Points_Table_Modified,IF(KG53&gt;=6,8,KG53+2),FALSE),0),""),IF(JB53&lt;&gt;"",IF(AND(JS53&lt;=10,JB53&gt;=$JR$92),HLOOKUP(JS53,Points_Table,IF(KG53&gt;=6,8,KG53+2),FALSE),0),"")),"")</f>
        <v/>
      </c>
      <c r="JV53" s="53" t="str">
        <f>IF(JT53&lt;&gt;"",AVERAGE(IF(AND($G53="3",JT53&lt;&gt;""),HLOOKUP(JT53,Points_Table_Modified,IF(KG53&gt;=6,8,KG53+2),FALSE),IF(JT53&lt;&gt;"",HLOOKUP(JT53,Points_Table,IF(KG53&gt;=6,8,KG53+2),FALSE),"")),JU53),JU53)</f>
        <v/>
      </c>
      <c r="JW53" s="51" t="str">
        <f>IF(AND($G53="5",JB53&lt;&gt;""),JB53,"")</f>
        <v/>
      </c>
      <c r="JX53" s="52" t="str">
        <f>IF(AND(JB53&lt;&gt;"",$G53="5"),_xlfn.RANK.EQ(JB53,$JW$6:$JW$89),"")</f>
        <v/>
      </c>
      <c r="JY53" s="52" t="str">
        <f>IF(IF(JX53&lt;&gt;"",IF(MAX(COUNTIF($JX$6:$JX$89,$JX$6:$JX$89))&gt;1,"x",""),"")&lt;&gt;"",JX53+1,"")</f>
        <v/>
      </c>
      <c r="JZ53" s="52" t="str">
        <f>IF(JX53&lt;&gt;"",IF($G53="3",IF(JB53&lt;&gt;"",IF(AND(JX53&lt;=10,JB53&gt;=$JW$92),HLOOKUP(JX53,Points_Table_Modified,IF(KG53&gt;=6,8,KG53+2),FALSE),0),""),IF(JB53&lt;&gt;"",IF(AND(JX53&lt;=10,JB53&gt;=$JW$92),HLOOKUP(JX53,Points_Table,IF(KG53&gt;=6,8,KG53+2),FALSE),0),"")),"")</f>
        <v/>
      </c>
      <c r="KA53" s="53" t="str">
        <f>IF(JY53&lt;&gt;"",AVERAGE(IF(AND($G53="3",JY53&lt;&gt;""),HLOOKUP(JY53,Points_Table_Modified,IF(KG53&gt;=6,8,KG53+2),FALSE),IF(JY53&lt;&gt;"",HLOOKUP(JY53,Points_Table,IF(KG53&gt;=6,8,KG53+2),FALSE),"")),JZ53),JZ53)</f>
        <v/>
      </c>
      <c r="KB53" s="51" t="str">
        <f>IF(AND($G53="6",JB53&lt;&gt;""),JB53,"")</f>
        <v/>
      </c>
      <c r="KC53" s="52" t="str">
        <f>IF(AND(JB53&lt;&gt;"",$G53="6"),_xlfn.RANK.EQ(JB53,$KB$6:$KB$89),"")</f>
        <v/>
      </c>
      <c r="KD53" s="52" t="str">
        <f>IF(IF(KC53&lt;&gt;"",IF(MAX(COUNTIF($KC$6:$KC$89,$KC$6:$KC$89))&gt;1,"x",""),"")&lt;&gt;"",KC53+1,"")</f>
        <v/>
      </c>
      <c r="KE53" s="52" t="str">
        <f>IF(KC53&lt;&gt;"",IF($G53="3",IF(JB53&lt;&gt;"",IF(AND(KC53&lt;=10,JB53&gt;=$KB$92),HLOOKUP(KC53,Points_Table_Modified,IF(KG53&gt;=6,8,KG53+2),FALSE),0),""),IF(JB53&lt;&gt;"",IF(AND(KC53&lt;=10,JB53&gt;=$KB$92),HLOOKUP(KC53,Points_Table,IF(KG53&gt;=6,8,KG53+2),FALSE),0),"")),"")</f>
        <v/>
      </c>
      <c r="KF53" s="53" t="str">
        <f>IF(KD53&lt;&gt;"",AVERAGE(IF(AND($G53="3",KD53&lt;&gt;""),HLOOKUP(KD53,Points_Table_Modified,IF(KG53&gt;=6,8,KG53+2),FALSE),IF(KD53&lt;&gt;"",HLOOKUP(KD53,Points_Table,IF(KG53&gt;=6,8,KG53+2),FALSE),"")),KE53),KE53)</f>
        <v/>
      </c>
      <c r="KG53" s="57">
        <f>VLOOKUP($G53,Entries_D_Event,11,FALSE)</f>
        <v>0</v>
      </c>
      <c r="KH53" s="52" t="str">
        <f>CONCATENATE(KC53,JX53,JS53,JN53,JI53,JD53)</f>
        <v/>
      </c>
      <c r="KI53" s="118" t="str">
        <f>IF(KH53&lt;&gt;"",IF(AND($G53="3",JB53&lt;&gt;""),10,IF(JB53&lt;&gt;"",5,"")),"")</f>
        <v/>
      </c>
      <c r="KJ53" s="118">
        <f>_xlfn.NUMBERVALUE(IF(KH53&lt;&gt;"",CONCATENATE(KF53,KA53,JV53,JQ53,JL53,JG53),""))</f>
        <v>0</v>
      </c>
      <c r="KK53" s="56">
        <f>IFERROR(KI53+KJ53,0)</f>
        <v>0</v>
      </c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</row>
    <row r="54" spans="1:358" s="1" customFormat="1" x14ac:dyDescent="0.25">
      <c r="A54" s="35"/>
      <c r="B54" s="45">
        <v>49</v>
      </c>
      <c r="C54" s="46" t="s">
        <v>177</v>
      </c>
      <c r="D54" s="47" t="s">
        <v>197</v>
      </c>
      <c r="E54" s="50"/>
      <c r="F54" s="109">
        <v>939</v>
      </c>
      <c r="G54" s="49" t="s">
        <v>59</v>
      </c>
      <c r="H54" s="50" t="str">
        <f>VLOOKUP($G54,Class_Description,2)</f>
        <v>Open Class</v>
      </c>
      <c r="I54" s="187">
        <f>AS54+CC54+DM54+EW54+GG54+HQ54+JA54+KK54</f>
        <v>13</v>
      </c>
      <c r="J54" s="115"/>
      <c r="K54" s="102" t="str">
        <f>IF(AND(J54&lt;&gt;"",$G54="1"),J54,"")</f>
        <v/>
      </c>
      <c r="L54" s="103" t="str">
        <f>IF(AND(J54&lt;&gt;"",$G54="1"),_xlfn.RANK.EQ(J54,$K$6:$K$89),"")</f>
        <v/>
      </c>
      <c r="M54" s="103" t="str">
        <f>IF(G54="6",IF(IF(L54&lt;&gt;"",IF(MAX(COUNTIF($L$6:$L$89,$L$6:$L$89))&gt;1,"x",""),"")&lt;&gt;"",L54+1,""),IF(K54=0,"",IF(IF(L54&lt;&gt;"",IF(MAX(COUNTIF($L$6:$L$89,$L$6:$L$89))&gt;1,"x",""),"")&lt;&gt;"",L54+1,"")))</f>
        <v/>
      </c>
      <c r="N54" s="103" t="str">
        <f>IF(L54&lt;&gt;"",IF($G54="3",IF(AND(L54&lt;=20,J54&gt;=$K$92),HLOOKUP(L54,Points_Table_Modified,IF(AO54&gt;=6,8,AO54+2),FALSE),0),IF(AND(L54&lt;=10,J54&gt;=$K$92),HLOOKUP(L54,Points_Table,IF(AO54&gt;=6,8,AO54+2),FALSE),0)),"")</f>
        <v/>
      </c>
      <c r="O54" s="103" t="str">
        <f>IF(M54&lt;&gt;"",AVERAGE(IF(AND($G54="3",M54&lt;&gt;""),HLOOKUP(M54,Points_Table_Modified,IF(AO54&gt;=6,8,AO54+2),FALSE),IF(M54&lt;&gt;"",HLOOKUP(M54,Points_Table,IF(AO54&gt;=6,8,AO54+2),FALSE),"")),N54),N54)</f>
        <v/>
      </c>
      <c r="P54" s="102" t="str">
        <f>IF(AND(J54&lt;&gt;"",$G54="2"),J54,"")</f>
        <v/>
      </c>
      <c r="Q54" s="103" t="str">
        <f>IF(AND(J54&lt;&gt;"",$G54="2"),_xlfn.RANK.EQ(J54,$P$6:$P$89),"")</f>
        <v/>
      </c>
      <c r="R54" s="103" t="str">
        <f>IF(G54="6",IF(IF(Q54&lt;&gt;"",IF(MAX(COUNTIF($Q$6:$Q$89,$Q$6:$Q$89))&gt;1,"x",""),"")&lt;&gt;"",Q54+1,""),IF(P54=0,"",IF(IF(Q54&lt;&gt;"",IF(MAX(COUNTIF($Q$6:$Q$89,$Q$6:$Q$89))&gt;1,"x",""),"")&lt;&gt;"",Q54+1,"")))</f>
        <v/>
      </c>
      <c r="S54" s="103" t="str">
        <f>IF(Q54&lt;&gt;"",IF($G54="3",IF(J54&lt;&gt;"",IF(AND(Q54&lt;=10,J54&gt;=$P$92),HLOOKUP(Q54,Points_Table_Modified,IF(AO54&gt;=6,8,AO54+2),FALSE),0),""),IF(J54&lt;&gt;"",IF(AND(Q54&lt;=10,J54&gt;=$P$92),HLOOKUP(Q54,Points_Table,IF(AO54&gt;=6,8,AO54+2),FALSE),0),"")),"")</f>
        <v/>
      </c>
      <c r="T54" s="103" t="str">
        <f>IF(R54&lt;&gt;"",AVERAGE(IF(AND($G54="3",R54&lt;&gt;""),HLOOKUP(R54,Points_Table_Modified,IF(AO54&gt;=6,8,AO54+2),FALSE),IF(R54&lt;&gt;"",HLOOKUP(R54,Points_Table,IF(AO54&gt;=6,8,AO54+2),FALSE),"")),S54),S54)</f>
        <v/>
      </c>
      <c r="U54" s="102" t="str">
        <f>IF(AND(J54&lt;&gt;"",$G54="3"),J54,"")</f>
        <v/>
      </c>
      <c r="V54" s="103" t="str">
        <f>IF(AND(J54&lt;&gt;"",$G54="3"),_xlfn.RANK.EQ(J54,$U$6:$U$89),"")</f>
        <v/>
      </c>
      <c r="W54" s="103" t="str">
        <f>IF(G54="6",IF(IF(V54&lt;&gt;"",IF(MAX(COUNTIF($V$6:$V$89,$V$6:$V$89))&gt;1,"x",""),"")&lt;&gt;"",V54+1,""),IF(U54=0,"",IF(IF(V54&lt;&gt;"",IF(MAX(COUNTIF($V$6:$V$89,$V$6:$V$89))&gt;1,"x",""),"")&lt;&gt;"",V54+1,"")))</f>
        <v/>
      </c>
      <c r="X54" s="103" t="str">
        <f>IF(V54&lt;&gt;"",IF($G54="3",IF(J54&lt;&gt;"",IF(AND(V54&lt;=20,J54&gt;=$U$92),HLOOKUP(V54,Points_Table_Modified,IF(AO54&gt;=6,8,AO54+2),FALSE),0),""),IF(J54&lt;&gt;"",IF(AND(V54&lt;=10,$J54&gt;=$U$92),HLOOKUP(V54,Points_Table,IF(AO54&gt;=6,8,AO54+2),FALSE),0),"")),"")</f>
        <v/>
      </c>
      <c r="Y54" s="103" t="str">
        <f>IF(W54&lt;&gt;"",AVERAGE(IF(AND($G54="3",W54&lt;&gt;""),HLOOKUP(W54,Points_Table_Modified,IF(AO54&gt;=6,8,AO54+2),FALSE),IF(W54&lt;&gt;"",HLOOKUP(W54,Points_Table,IF(AO54&gt;=6,8,AO54+2),FALSE),"")),X54),X54)</f>
        <v/>
      </c>
      <c r="Z54" s="102" t="str">
        <f>IF(AND(J54&lt;&gt;"",$G54="4"),J54,"")</f>
        <v/>
      </c>
      <c r="AA54" s="103" t="str">
        <f>IF(AND($J54&lt;&gt;"",G54="4"),_xlfn.RANK.EQ(J54,$Z$6:$Z$89),"")</f>
        <v/>
      </c>
      <c r="AB54" s="103" t="str">
        <f>IF($G54="6",IF(IF(AA54&lt;&gt;"",IF(MAX(COUNTIF($AA$6:$AA$89,$AA$6:$AA$89))&gt;1,"x",""),"")&lt;&gt;"",AA54+1,""),IF(Z54=0,"",IF(IF(AA54&lt;&gt;"",IF(MAX(COUNTIF($AA$6:$AA$89,$AA$6:$AA$89))&gt;1,"x",""),"")&lt;&gt;"",AA54+1,"")))</f>
        <v/>
      </c>
      <c r="AC54" s="103" t="str">
        <f>IF(AA54&lt;&gt;"",IF($G54="3",IF(J54&lt;&gt;"",IF(AND(AA54&lt;=10,J54&gt;=$Z$92),HLOOKUP(AA54,Points_Table_Modified,IF(AO54&gt;=6,8,AO54+2),FALSE),0),""),IF(J54&lt;&gt;"",IF(AND(AA54&lt;=10,J54&gt;=$Z$92),HLOOKUP(AA54,Points_Table,IF(AO54&gt;=6,8,AO54+2),FALSE),0),"")),"")</f>
        <v/>
      </c>
      <c r="AD54" s="103" t="str">
        <f>IF(AB54&lt;&gt;"",AVERAGE(IF(AND($G54="3",AB54&lt;&gt;""),HLOOKUP(AB54,Points_Table_Modified,IF(AO54&gt;=6,8,AO54+2),FALSE),IF(AB54&lt;&gt;"",HLOOKUP(AB54,Points_Table,IF(AO54&gt;=6,8,AO54+2),FALSE),"")),AC54),AC54)</f>
        <v/>
      </c>
      <c r="AE54" s="102" t="str">
        <f>IF(AND(J54&lt;&gt;"",$G54="5"),J54,"")</f>
        <v/>
      </c>
      <c r="AF54" s="103" t="str">
        <f>IF(AND(J54&lt;&gt;"",$G54="5"),_xlfn.RANK.EQ(J54,$AE$6:$AE$89),"")</f>
        <v/>
      </c>
      <c r="AG54" s="103" t="str">
        <f>IF($G54="6",IF(IF(AF54&lt;&gt;"",IF(MAX(COUNTIF($AF$6:$AF$89,$AF$6:$AF$89))&gt;1,"x",""),"")&lt;&gt;"",AF54+1,""),IF(AE54=0,"",IF(IF(AF54&lt;&gt;"",IF(MAX(COUNTIF($AF$6:$AF$89,$AF$6:$AF$89))&gt;1,"x",""),"")&lt;&gt;"",AF54+1,"")))</f>
        <v/>
      </c>
      <c r="AH54" s="103" t="str">
        <f>IF(AF54&lt;&gt;"",IF($G54="3",IF(J54&lt;&gt;"",IF(AND(AF54&lt;=10,J54&gt;=$AE$92),HLOOKUP(AF54,Points_Table_Modified,IF(AO54&gt;=6,8,AO54+2),FALSE),0),""),IF(J54&lt;&gt;"",IF(AND(AF54&lt;=10,J54&gt;=$AE$92),HLOOKUP(AF54,Points_Table,IF(AO54&gt;=6,8,AO54+2),FALSE),0),"")),"")</f>
        <v/>
      </c>
      <c r="AI54" s="103" t="str">
        <f>IF(AG54&lt;&gt;"",AVERAGE(IF(AND($G54="3",AG54&lt;&gt;""),HLOOKUP(AG54,Points_Table_Modified,IF(AO54&gt;=6,8,AO54+2),FALSE),IF(AG54&lt;&gt;"",HLOOKUP(AG54,Points_Table,IF(AO54&gt;=6,8,AO54+2),FALSE),"")),AH54),AH54)</f>
        <v/>
      </c>
      <c r="AJ54" s="102" t="str">
        <f>IF(AND(J54&lt;&gt;"",$G54="6"),J54,"")</f>
        <v/>
      </c>
      <c r="AK54" s="103" t="str">
        <f>IF(AND(J54&lt;&gt;"",$G54="6"),_xlfn.RANK.EQ(J54,$AJ$6:$AJ$89),"")</f>
        <v/>
      </c>
      <c r="AL54" s="103" t="str">
        <f>IF(G54="6",IF(IF(AK54&lt;&gt;"",IF(MAX(COUNTIF($AK$6:$AK$89,$AK$6:$AK$89))&gt;1,"x",""),"")&lt;&gt;"",AK54+1,""),IF(AJ54=0,"",IF(IF(AK54&lt;&gt;"",IF(MAX(COUNTIF($AK$6:$AK$89,$AK$6:$AK$89))&gt;1,"x",""),"")&lt;&gt;"",AK54+1,"")))</f>
        <v/>
      </c>
      <c r="AM54" s="103" t="str">
        <f>IF(AK54&lt;&gt;"",IF($G54="3",IF(J54&lt;&gt;"",IF(AND(AK54&lt;=10,J54&gt;=$AJ$92),HLOOKUP(AK54,Points_Table_Modified,IF(AO54&gt;=6,8,AO54+2),FALSE),0),""),IF(J54&lt;&gt;"",IF(AND(AK54&lt;=10,J54&gt;=$AJ$92),HLOOKUP(AK54,Points_Table,IF(AO54&gt;=6,8,AO54+2),FALSE),0),"")),"")</f>
        <v/>
      </c>
      <c r="AN54" s="136" t="str">
        <f>IF(AL54&lt;&gt;"",AVERAGE(IF(AND($G54="3",AL54&lt;&gt;""),HLOOKUP(AL54,Points_Table_Modified,IF(AO54&gt;=6,8,AO54+2),FALSE),IF(AL54&lt;&gt;"",HLOOKUP(AL54,Points_Table,IF(AO54&gt;=6,8,AO54+2),FALSE),"")),AM54),AM54)</f>
        <v/>
      </c>
      <c r="AO54" s="55">
        <f>VLOOKUP($G54,Entries_D_Event,4,FALSE)</f>
        <v>9</v>
      </c>
      <c r="AP54" s="52" t="str">
        <f>CONCATENATE(AK54,AF54,AA54,V54,Q54,L54)</f>
        <v/>
      </c>
      <c r="AQ54" s="118" t="str">
        <f>IF(AP54&lt;&gt;"",IF(AND($G54="3",J54&lt;&gt;""),10,IF(J54&lt;&gt;"",5,"")),"")</f>
        <v/>
      </c>
      <c r="AR54" s="118">
        <f>_xlfn.NUMBERVALUE(IF(AP54&lt;&gt;"",CONCATENATE(AN54,AI54,AD54,Y54,T54,O54),""))</f>
        <v>0</v>
      </c>
      <c r="AS54" s="56">
        <f>IFERROR(AQ54+AR54,0)</f>
        <v>0</v>
      </c>
      <c r="AT54" s="90">
        <v>88</v>
      </c>
      <c r="AU54" s="54" t="str">
        <f>IF(AND(AT54&lt;&gt;"",$G54="1"),AT54,"")</f>
        <v/>
      </c>
      <c r="AV54" s="52" t="str">
        <f>IF(AND(AT54&lt;&gt;"",$G54="1"),_xlfn.RANK.EQ(AT54,$AU$6:$AU$89),"")</f>
        <v/>
      </c>
      <c r="AW54" s="52" t="str">
        <f>IF(IF(AV54&lt;&gt;"",IF(MAX(COUNTIF($AV$6:$AV$89,$AV$6:$AV$89))&gt;1,"x",""),"")&lt;&gt;"",AV54+1,"")</f>
        <v/>
      </c>
      <c r="AX54" s="52" t="str">
        <f>IF(AV54&lt;&gt;"",IF($G54="3",IF(AT54&lt;&gt;"",IF(AND(AV54&lt;=10,AT54&gt;=$AU$92),HLOOKUP(AV54,Points_Table_Modified,IF(BY54&gt;=6,8,BY54+2),FALSE),0),""),IF(AT54&lt;&gt;"",IF(AND(AV54&lt;=10,AT54&gt;=$AU$92),HLOOKUP(AV54,Points_Table,IF(BY54&gt;=6,8,BY54+2),FALSE),0),"")),"")</f>
        <v/>
      </c>
      <c r="AY54" s="53" t="str">
        <f>IF(AW54&lt;&gt;"",AVERAGE(IF(AND($G54="3",AW54&lt;&gt;""),HLOOKUP(AW54,Points_Table_Modified,IF(BY54&gt;=6,8,BY54+2),FALSE),IF(AW54&lt;&gt;"",HLOOKUP(AW54,Points_Table,IF(BY54&gt;=6,8,BY54+2),FALSE),"")),AX54),AX54)</f>
        <v/>
      </c>
      <c r="AZ54" s="51" t="str">
        <f>IF(AND($G54="2",AT54&lt;&gt;""),AT54,"")</f>
        <v/>
      </c>
      <c r="BA54" s="52" t="str">
        <f>IF(AND(AT54&lt;&gt;"",$G54="2"),_xlfn.RANK.EQ(AT54,$AZ$6:$AZ$89),"")</f>
        <v/>
      </c>
      <c r="BB54" s="52" t="str">
        <f>IF(IF(BA54&lt;&gt;"",IF(MAX(COUNTIF($BA$6:$BA$89,$BA$6:$BA$89))&gt;1,"x",""),"")&lt;&gt;"",BA54+1,"")</f>
        <v/>
      </c>
      <c r="BC54" s="54" t="str">
        <f>IF(BA54&lt;&gt;"",IF($G54="3",IF(AT54&lt;&gt;"",IF(AND(BA54&lt;=10,AT54&gt;=$AZ$92),HLOOKUP(BA54,Points_Table_Modified,IF(BY54&gt;=6,8,BY54+2),FALSE),0),""),IF(AT54&lt;&gt;"",IF(AND(BA54&lt;=10,AT54&gt;=$AZ$92),HLOOKUP(BA54,Points_Table,IF(BY54&gt;=6,8,BY54+2),FALSE),0),"")),"")</f>
        <v/>
      </c>
      <c r="BD54" s="53" t="str">
        <f>IF(BB54&lt;&gt;"",AVERAGE(IF(AND($G54="3",BB54&lt;&gt;""),HLOOKUP(BB54,Points_Table_Modified,IF(BY54&gt;=6,8,BY54+2),FALSE),IF(BB54&lt;&gt;"",HLOOKUP(BB54,Points_Table,IF(BY54&gt;=6,8,BY54+2),FALSE),"")),BC54),BC54)</f>
        <v/>
      </c>
      <c r="BE54" s="51" t="str">
        <f>IF(AND($G54="3",AT54&lt;&gt;""),AT54,"")</f>
        <v/>
      </c>
      <c r="BF54" s="52" t="str">
        <f>IF(AND(AT54&lt;&gt;"",$G54="3"),_xlfn.RANK.EQ(AT54,$BE$6:$BE$89),"")</f>
        <v/>
      </c>
      <c r="BG54" s="52" t="str">
        <f>IF(IF(BF54&lt;&gt;"",IF(MAX(COUNTIF($BF$6:$BF$89,$BF$6:$BF$89))&gt;1,"x",""),"")&lt;&gt;"",BF54+1,"")</f>
        <v/>
      </c>
      <c r="BH54" s="52" t="str">
        <f>IF(BF54&lt;&gt;"",IF($G54="3",IF(AT54&lt;&gt;"",IF(AND(BF54&lt;=20,AT54&gt;=$BE$92),HLOOKUP(BF54,Points_Table_Modified,IF(BY54&gt;=6,8,BY54+2),FALSE),0),""),IF(AT54&lt;&gt;"",IF(AND(BF54&lt;=10,AT54&gt;=$BE$92),HLOOKUP(BF54,Points_Table,IF(BY54&gt;=6,8,BY54+2),FALSE),0),"")),"")</f>
        <v/>
      </c>
      <c r="BI54" s="53" t="str">
        <f>IF(BG54&lt;&gt;"",AVERAGE(IF(AND($G54="3",BG54&lt;&gt;""),HLOOKUP(BG54,Points_Table_Modified,IF(BY54&gt;=6,8,BY54+2),FALSE),IF(BG54&lt;&gt;"",HLOOKUP(BG54,Points_Table,IF(BY54&gt;=6,8,BY54+2),FALSE),"")),BH54),BH54)</f>
        <v/>
      </c>
      <c r="BJ54" s="51" t="str">
        <f>IF(AND($G54="4",AT54&lt;&gt;""),AT54,"")</f>
        <v/>
      </c>
      <c r="BK54" s="52" t="str">
        <f>IF(AND(AT54&lt;&gt;"",G54="4"),_xlfn.RANK.EQ(AT54,$BJ$6:$BJ$89),"")</f>
        <v/>
      </c>
      <c r="BL54" s="52" t="str">
        <f>IF(IF(BK54&lt;&gt;"",IF(MAX(COUNTIF($BK$6:$BK$89,$BK$6:$BK$89))&gt;1,"x",""),"")&lt;&gt;"",BK54+1,"")</f>
        <v/>
      </c>
      <c r="BM54" s="52" t="str">
        <f>IF(BK54&lt;&gt;"",IF($G54="3",IF(AT54&lt;&gt;"",IF(AND(BK54&lt;=10,AT54&gt;=$BJ$92),HLOOKUP(BK54,Points_Table_Modified,IF(BY54&gt;=6,8,BY54+2),FALSE),0),""),IF(AT54&lt;&gt;"",IF(AND(BK54&lt;=10,AT54&gt;=$BJ$92),HLOOKUP(BK54,Points_Table,IF(BY54&gt;=6,8,BY54+2),FALSE),0),"")),"")</f>
        <v/>
      </c>
      <c r="BN54" s="53" t="str">
        <f>IF(BL54&lt;&gt;"",AVERAGE(IF(AND($G54="3",BL54&lt;&gt;""),HLOOKUP(BL54,Points_Table_Modified,IF(BY54&gt;=6,8,BY54+2),FALSE),IF(BL54&lt;&gt;"",HLOOKUP(BL54,Points_Table,IF(BY54&gt;=6,8,BY54+2),FALSE),"")),BM54),BM54)</f>
        <v/>
      </c>
      <c r="BO54" s="51" t="str">
        <f>IF(AND($G54="5",AT54&lt;&gt;""),AT54,"")</f>
        <v/>
      </c>
      <c r="BP54" s="52" t="str">
        <f>IF(AND(AT54&lt;&gt;"",$G54="5"),_xlfn.RANK.EQ(AT54,$BO$6:$BO$89),"")</f>
        <v/>
      </c>
      <c r="BQ54" s="52" t="str">
        <f>IF(IF(BP54&lt;&gt;"",IF(MAX(COUNTIF($BP$6:$BP$89,$BP$6:$BP$89))&gt;1,"x",""),"")&lt;&gt;"",BP54+1,"")</f>
        <v/>
      </c>
      <c r="BR54" s="52" t="str">
        <f>IF(BP54&lt;&gt;"",IF($G54="3",IF(AT54&lt;&gt;"",IF(AND(BP54&lt;=10,AT54&gt;=$BO$92),HLOOKUP(BP54,Points_Table_Modified,IF(BY54&gt;=6,8,BY54+2),FALSE),0),""),IF(AT54&lt;&gt;"",IF(AND(BP54&lt;=10,AT54&gt;=$BO$92),HLOOKUP(BP54,Points_Table,IF(BY54&gt;=6,8,BY54+2),FALSE),0),"")),"")</f>
        <v/>
      </c>
      <c r="BS54" s="53" t="str">
        <f>IF(BQ54&lt;&gt;"",AVERAGE(IF(AND($G54="3",BQ54&lt;&gt;""),HLOOKUP(BQ54,Points_Table_Modified,IF(BY54&gt;=6,8,BY54+2),FALSE),IF(BQ54&lt;&gt;"",HLOOKUP(BQ54,Points_Table,IF(BY54&gt;=6,8,BY54+2),FALSE),"")),BR54),BR54)</f>
        <v/>
      </c>
      <c r="BT54" s="51">
        <f>IF(AND($G54="6",AT54&lt;&gt;""),AT54,"")</f>
        <v>88</v>
      </c>
      <c r="BU54" s="52">
        <f>IF(AND(AT54&lt;&gt;"",$G54="6"),_xlfn.RANK.EQ(AT54,$BT$6:$BT$89),"")</f>
        <v>7</v>
      </c>
      <c r="BV54" s="52" t="str">
        <f>IF(IF(BU54&lt;&gt;"",IF(MAX(COUNTIF($BU$6:$BU$89,$BU$6:$BU$89))&gt;1,"x",""),"")&lt;&gt;"",BU54+1,"")</f>
        <v/>
      </c>
      <c r="BW54" s="52">
        <f>IF(BU54&lt;&gt;"",IF($G54="3",IF(AT54&lt;&gt;"",IF(AND(BU54&lt;=10,AT54&gt;=$BT$92),HLOOKUP(BU54,Points_Table_Modified,IF(BY54&gt;=6,8,BY54+2),FALSE),0),""),IF(AT54&lt;&gt;"",IF(AND(BU54&lt;=10,AT54&gt;=$BT$92),HLOOKUP(BU54,Points_Table,IF(BY54&gt;=6,8,BY54+2),FALSE),0),"")),"")</f>
        <v>8</v>
      </c>
      <c r="BX54" s="53">
        <f>IF(BV54&lt;&gt;"",AVERAGE(IF(AND($G54="3",BV54&lt;&gt;""),HLOOKUP(BV54,Points_Table_Modified,IF(BY54&gt;=6,8,BY54+2),FALSE),IF(BV54&lt;&gt;"",HLOOKUP(BV54,Points_Table,IF(BY54&gt;=6,8,BY54+2),FALSE),"")),BW54),BW54)</f>
        <v>8</v>
      </c>
      <c r="BY54" s="55">
        <f>VLOOKUP($G54,Entries_D_Event,5,FALSE)</f>
        <v>7</v>
      </c>
      <c r="BZ54" s="52" t="str">
        <f>CONCATENATE(BU54,BP54,BK54,BF54,BA54,AV54)</f>
        <v>7</v>
      </c>
      <c r="CA54" s="118">
        <f>IF(BZ54&lt;&gt;"",IF(AND($G54="3",AT54&lt;&gt;""),10,IF(AT54&lt;&gt;"",5,"")),"")</f>
        <v>5</v>
      </c>
      <c r="CB54" s="118">
        <f>_xlfn.NUMBERVALUE(IF(BZ54&lt;&gt;"",CONCATENATE(BX54,BS54,BN54,BI54,BD54,AY54),""))</f>
        <v>8</v>
      </c>
      <c r="CC54" s="56">
        <f>IFERROR(CA54+CB54,0)</f>
        <v>13</v>
      </c>
      <c r="CD54" s="90"/>
      <c r="CE54" s="54" t="str">
        <f>IF(AND($G54="1",CD54&lt;&gt;""),CD54,"")</f>
        <v/>
      </c>
      <c r="CF54" s="52" t="str">
        <f>IF(AND(CD54&lt;&gt;"",$G54="1"),_xlfn.RANK.EQ(CD54,$CE$6:$CE$89),"")</f>
        <v/>
      </c>
      <c r="CG54" s="52" t="str">
        <f>IF(IF(CF54&lt;&gt;"",IF(MAX(COUNTIF($CF$6:$CF$89,$CF$6:$CF$89))&gt;1,"x",""),"")&lt;&gt;"",CF54+1,"")</f>
        <v/>
      </c>
      <c r="CH54" s="52" t="str">
        <f>IF(CF54&lt;&gt;"",IF($G54="3",IF(CD54&lt;&gt;"",IF(AND(CF54&lt;=10,CD54&gt;=$CE$92),HLOOKUP(CF54,Points_Table_Modified,IF(DI54&gt;=6,8,DI54+2),FALSE),0),""),IF(CD54&lt;&gt;"",IF(AND(CF54&lt;=10,CD54&gt;=$CE$92),HLOOKUP(CF54,Points_Table,IF(DI54&gt;=6,8,DI54+2),FALSE),0),"")),"")</f>
        <v/>
      </c>
      <c r="CI54" s="53" t="str">
        <f>IF(CG54&lt;&gt;"",AVERAGE(IF(AND($G54="3",CG54&lt;&gt;""),HLOOKUP(CG54,Points_Table_Modified,IF(DI54&gt;=6,8,DI54+2),FALSE),IF(CG54&lt;&gt;"",HLOOKUP(CG54,Points_Table,IF(DI54&gt;=6,8,DI54+2),FALSE),"")),CH54),CH54)</f>
        <v/>
      </c>
      <c r="CJ54" s="51" t="str">
        <f>IF(AND($G54="2",CD54&lt;&gt;""),CD54,"")</f>
        <v/>
      </c>
      <c r="CK54" s="52" t="str">
        <f>IF(AND(CD54&lt;&gt;"",$G54="2"),_xlfn.RANK.EQ(CD54,$CJ$6:$CJ$89),"")</f>
        <v/>
      </c>
      <c r="CL54" s="52" t="str">
        <f>IF(IF(CK54&lt;&gt;"",IF(MAX(COUNTIF($CK$6:$CK$89,$CK$6:$CK$89))&gt;1,"x",""),"")&lt;&gt;"",CK54+1,"")</f>
        <v/>
      </c>
      <c r="CM54" s="54" t="str">
        <f>IF(CK54&lt;&gt;"",IF($G54="3",IF(CD54&lt;&gt;"",IF(AND(CK54&lt;=10,CD54&gt;=$CJ$92),HLOOKUP(CK54,Points_Table_Modified,IF(DI54&gt;=6,8,DI54+2),FALSE),0),""),IF(CD54&lt;&gt;"",IF(AND(CK54&lt;=10,CD54&gt;=$CJ$92),HLOOKUP(CK54,Points_Table,IF(DI54&gt;=6,8,DI54+2),FALSE),0),"")),"")</f>
        <v/>
      </c>
      <c r="CN54" s="53" t="str">
        <f>IF(CL54&lt;&gt;"",AVERAGE(IF(AND($G54="3",CL54&lt;&gt;""),HLOOKUP(CL54,Points_Table_Modified,IF(DI54&gt;=6,8,DI54+2),FALSE),IF(CL54&lt;&gt;"",HLOOKUP(CL54,Points_Table,IF(DI54&gt;=6,8,DI54+2),FALSE),"")),CM54),CM54)</f>
        <v/>
      </c>
      <c r="CO54" s="51" t="str">
        <f>IF(AND($G54="3",CD54&lt;&gt;""),CD54,"")</f>
        <v/>
      </c>
      <c r="CP54" s="52" t="str">
        <f>IF(AND(CD54&lt;&gt;"",$G54="3"),_xlfn.RANK.EQ(CD54,$CO$6:$CO$89),"")</f>
        <v/>
      </c>
      <c r="CQ54" s="52" t="str">
        <f>IF(IF(CP54&lt;&gt;"",IF(MAX(COUNTIF($CP54:$CP$89,$CP$6:$CP$89))&gt;1,"x",""),"")&lt;&gt;"",CP54+1,"")</f>
        <v/>
      </c>
      <c r="CR54" s="52" t="str">
        <f>IF(CP54&lt;&gt;"",IF($G54="3",IF(CD54&lt;&gt;"",IF(AND(CP54&lt;=20,CD54&gt;=$CO$92),HLOOKUP(CP54,Points_Table_Modified,IF(DI54&gt;=6,8,DI54+2),FALSE),0),""),IF(CD54&lt;&gt;"",IF(AND(CP54&lt;=10,CD54&gt;=$CO$92),HLOOKUP(CP54,Points_Table,IF(DI54&gt;=6,8,DI54+2),FALSE),0),"")),"")</f>
        <v/>
      </c>
      <c r="CS54" s="53" t="str">
        <f>IF(CQ54&lt;&gt;"",AVERAGE(IF(AND($G54="3",CQ54&lt;&gt;""),HLOOKUP(CQ54,Points_Table_Modified,IF(DI54&gt;=6,8,DI54+2),FALSE),IF(CQ54&lt;&gt;"",HLOOKUP(CQ54,Points_Table,IF(DI54&gt;=6,8,DI54+2),FALSE),"")),CR54),CR54)</f>
        <v/>
      </c>
      <c r="CT54" s="51" t="str">
        <f>IF(AND($G54="4",CD54&lt;&gt;""),CD54,"")</f>
        <v/>
      </c>
      <c r="CU54" s="52" t="str">
        <f>IF(AND(CD54&lt;&gt;"",G54="4"),_xlfn.RANK.EQ(CD54,$CT$6:$CT$89),"")</f>
        <v/>
      </c>
      <c r="CV54" s="52" t="str">
        <f>IF(IF(CU54&lt;&gt;"",IF(MAX(COUNTIF($CU$6:$CU$89,$CU$6:$CU$89))&gt;1,"x",""),"")&lt;&gt;"",CU54+1,"")</f>
        <v/>
      </c>
      <c r="CW54" s="52" t="str">
        <f>IF(CU54&lt;&gt;"",IF($G54="3",IF(CD54&lt;&gt;"",IF(AND(CU54&lt;=10,CD54&gt;=$CT$92),HLOOKUP(CU54,Points_Table_Modified,IF(DI54&gt;=6,8,DI54+2),FALSE),0),""),IF(CD54&lt;&gt;"",IF(AND(CU54&lt;=10,CD54&gt;=$CT$92),HLOOKUP(CU54,Points_Table,IF(DI54&gt;=6,8,DI54+2),FALSE),0),"")),"")</f>
        <v/>
      </c>
      <c r="CX54" s="53" t="str">
        <f>IF(CV54&lt;&gt;"",AVERAGE(IF(AND($G54="3",CV54&lt;&gt;""),HLOOKUP(CV54,Points_Table_Modified,IF(DI54&gt;=6,8,DI54+2),FALSE),IF(CV54&lt;&gt;"",HLOOKUP(CV54,Points_Table,IF(DI54&gt;=6,8,DI54+2),FALSE),"")),CW54),CW54)</f>
        <v/>
      </c>
      <c r="CY54" s="51" t="str">
        <f>IF(AND($G54="5",CD54&lt;&gt;""),CD54,"")</f>
        <v/>
      </c>
      <c r="CZ54" s="52" t="str">
        <f>IF(AND(CD54&lt;&gt;"",$G54="5"),_xlfn.RANK.EQ(CD54,$CY$6:$CY$89),"")</f>
        <v/>
      </c>
      <c r="DA54" s="52" t="str">
        <f>IF(IF(CZ54&lt;&gt;"",IF(MAX(COUNTIF($CZ$6:$CZ$89,$CZ$6:$CZ$89))&gt;1,"x",""),"")&lt;&gt;"",CZ54+1,"")</f>
        <v/>
      </c>
      <c r="DB54" s="52" t="str">
        <f>IF(CZ54&lt;&gt;"",IF($G54="3",IF(CD54&lt;&gt;"",IF(AND(CZ54&lt;=10,CD54&gt;=$CY$92),HLOOKUP(CZ54,Points_Table_Modified,IF(DI54&gt;=6,8,DI54+2),FALSE),0),""),IF(CD54&lt;&gt;"",IF(AND(CZ54&lt;=10,CD54&gt;=$CY$92),HLOOKUP(CZ54,Points_Table,IF(DI54&gt;=6,8,DI54+2),FALSE),0),"")),"")</f>
        <v/>
      </c>
      <c r="DC54" s="53" t="str">
        <f>IF(DA54&lt;&gt;"",AVERAGE(IF(AND($G54="3",DA54&lt;&gt;""),HLOOKUP(DA54,Points_Table_Modified,IF(DI54&gt;=6,8,DI54+2),FALSE),IF(DA54&lt;&gt;"",HLOOKUP(DA54,Points_Table,IF(DI54&gt;=6,8,DI54+2),FALSE),"")),DB54),DB54)</f>
        <v/>
      </c>
      <c r="DD54" s="51" t="str">
        <f>IF(AND($G54="6",CD54&lt;&gt;""),CD54,"")</f>
        <v/>
      </c>
      <c r="DE54" s="52" t="str">
        <f>IF(AND(CD54&lt;&gt;"",$G54="6"),_xlfn.RANK.EQ(CD54,$DD$6:$DD$89),"")</f>
        <v/>
      </c>
      <c r="DF54" s="52" t="str">
        <f>IF(IF(DE54&lt;&gt;"",IF(MAX(COUNTIF($DE$6:$DE$89,$DE$6:$DE$89))&gt;1,"x",""),"")&lt;&gt;"",DE54+1,"")</f>
        <v/>
      </c>
      <c r="DG54" s="52" t="str">
        <f>IF(DE54&lt;&gt;"",IF($G54="3",IF(CD54&lt;&gt;"",IF(AND(DE54&lt;=10,CD54&gt;=$DD$92),HLOOKUP(DE54,Points_Table_Modified,IF(DI54&gt;=6,8,DI54+2),FALSE),0),""),IF(CD54&lt;&gt;"",IF(AND(DE54&lt;=10,CD54&gt;=$DD$92),HLOOKUP(DE54,Points_Table,IF(DI54&gt;=6,8,DI54+2),FALSE),0),"")),"")</f>
        <v/>
      </c>
      <c r="DH54" s="53" t="str">
        <f>IF(DF54&lt;&gt;"",AVERAGE(IF(AND($G54="3",DF54&lt;&gt;""),HLOOKUP(DF54,Points_Table_Modified,IF(DI54&gt;=6,8,DI54+2),FALSE),IF(DF54&lt;&gt;"",HLOOKUP(DF54,Points_Table,IF(DI54&gt;=6,8,DI54+2),FALSE),"")),DG54),DG54)</f>
        <v/>
      </c>
      <c r="DI54" s="55">
        <f>VLOOKUP($G54,Entries_D_Event,6,FALSE)</f>
        <v>10</v>
      </c>
      <c r="DJ54" s="52" t="str">
        <f>CONCATENATE(DE54,CZ54,CU54,CP54,CK54,CF54)</f>
        <v/>
      </c>
      <c r="DK54" s="52" t="str">
        <f>IF(DJ54&lt;&gt;"",IF(AND($G54="3",CD54&lt;&gt;""),10,IF(CD54&lt;&gt;"",5,"")),"")</f>
        <v/>
      </c>
      <c r="DL54" s="156">
        <f>_xlfn.NUMBERVALUE(IF(DJ54&lt;&gt;"",CONCATENATE(DH54,DC54,CX54,CS54,CN54,CI54),""))</f>
        <v>0</v>
      </c>
      <c r="DM54" s="56">
        <f>IFERROR(DK54+DL54,0)</f>
        <v>0</v>
      </c>
      <c r="DN54" s="90"/>
      <c r="DO54" s="52" t="str">
        <f>IF(AND($G54="1",DN54&lt;&gt;""),DN54,"")</f>
        <v/>
      </c>
      <c r="DP54" s="52" t="str">
        <f>IF(AND(DN54&lt;&gt;"",$G54="1"),_xlfn.RANK.EQ(DN54,$DO$6:$DO$89),"")</f>
        <v/>
      </c>
      <c r="DQ54" s="52" t="str">
        <f>IF(IF(DP54&lt;&gt;"",IF(MAX(COUNTIF($DP$6:$DP$89,$DP$6:$DP$89))&gt;1,"x",""),"")&lt;&gt;"",DP54+1,"")</f>
        <v/>
      </c>
      <c r="DR54" s="52" t="str">
        <f>IF(DP54&lt;&gt;"",IF($G54="3",IF(DN54&lt;&gt;"",IF(AND(DP54&lt;=10,DN54&gt;=$DO$92),HLOOKUP(DP54,Points_Table_Modified,IF(ES54&gt;=6,8,ES54+2),FALSE),0),""),IF(DN54&lt;&gt;"",IF(AND(DP54&lt;=10,DN54&gt;=$DO$92),HLOOKUP(DP54,Points_Table,IF(ES54&gt;=6,8,ES54+2),FALSE),0),"")),"")</f>
        <v/>
      </c>
      <c r="DS54" s="53" t="str">
        <f>IF(DQ54&lt;&gt;"",AVERAGE(IF(AND($G54="3",DQ54&lt;&gt;""),HLOOKUP(DQ54,Points_Table_Modified,IF(ES54&gt;=6,8,ES54+2),FALSE),IF(DQ54&lt;&gt;"",HLOOKUP(DQ54,Points_Table,IF(ES54&gt;=6,8,ES54+2),FALSE),"")),DR54),DR54)</f>
        <v/>
      </c>
      <c r="DT54" s="51" t="str">
        <f>IF(AND($G54="2",DN54&lt;&gt;""),DN54,"")</f>
        <v/>
      </c>
      <c r="DU54" s="52" t="str">
        <f>IF(AND(DN54&lt;&gt;"",$G54="2"),_xlfn.RANK.EQ(DN54,$DT$6:$DT$89),"")</f>
        <v/>
      </c>
      <c r="DV54" s="52" t="str">
        <f>IF(IF(DU54&lt;&gt;"",IF(MAX(COUNTIF($DU$6:$DU$89,$DU$6:$DU$89))&gt;1,"x",""),"")&lt;&gt;"",DU54+1,"")</f>
        <v/>
      </c>
      <c r="DW54" s="54" t="str">
        <f>IF(DU54&lt;&gt;"",IF($G54="3",IF(DN54&lt;&gt;"",IF(AND(DU54&lt;=10,DN54&gt;=$DT$92),HLOOKUP(DU54,Points_Table_Modified,IF(ES54&gt;=6,8,ES54+2),FALSE),0),""),IF(DN54&lt;&gt;"",IF(AND(DU54&lt;=10,DN54&gt;=$DT$92),HLOOKUP(DU54,Points_Table,IF(ES54&gt;=6,8,ES54+2),FALSE),0),"")),"")</f>
        <v/>
      </c>
      <c r="DX54" s="53" t="str">
        <f>IF(DV54&lt;&gt;"",AVERAGE(IF(AND($G54="3",DV54&lt;&gt;""),HLOOKUP(DV54,Points_Table_Modified,IF(ES54&gt;=6,8,ES54+2),FALSE),IF(DV54&lt;&gt;"",HLOOKUP(DV54,Points_Table,IF(ES54&gt;=6,8,ES54+2),FALSE),"")),DW54),DW54)</f>
        <v/>
      </c>
      <c r="DY54" s="51" t="str">
        <f>IF(AND($G54="3",DN54&lt;&gt;""),DN54,"")</f>
        <v/>
      </c>
      <c r="DZ54" s="52" t="str">
        <f>IF(AND(DN54&lt;&gt;"",$G54="3"),_xlfn.RANK.EQ(DN54,$DY$6:$DY$89),"")</f>
        <v/>
      </c>
      <c r="EA54" s="52" t="str">
        <f>IF(IF(DZ54&lt;&gt;"",IF(MAX(COUNTIF($DZ$6:$DZ$89,$DZ$6:$DZ$89))&gt;1,"x",""),"")&lt;&gt;"",DZ54+1,"")</f>
        <v/>
      </c>
      <c r="EB54" s="52" t="str">
        <f>IF(DZ54&lt;&gt;"",IF($G54="3",IF(DN54&lt;&gt;"",IF(AND(DZ54&lt;=20,DN54&gt;=$DY$92),HLOOKUP(DZ54,Points_Table_Modified,IF(ES54&gt;=6,8,ES54+2),FALSE),0),""),IF(DN54&lt;&gt;"",IF(AND(DZ54&lt;=10,DN54&gt;=$DY$92),HLOOKUP(DZ54,Points_Table,IF(ES54&gt;=6,8,ES54+2),FALSE),0),"")),"")</f>
        <v/>
      </c>
      <c r="EC54" s="53" t="str">
        <f>IF(EA54&lt;&gt;"",AVERAGE(IF(AND($G54="3",EA54&lt;&gt;""),HLOOKUP(EA54,Points_Table_Modified,IF(ES54&gt;=6,8,ES54+2),FALSE),IF(EA54&lt;&gt;"",HLOOKUP(EA54,Points_Table,IF(ES54&gt;=6,8,ES54+2),FALSE),"")),EB54),EB54)</f>
        <v/>
      </c>
      <c r="ED54" s="51" t="str">
        <f>IF(AND($G54="4",DN54&lt;&gt;""),DN54,"")</f>
        <v/>
      </c>
      <c r="EE54" s="52" t="str">
        <f>IF(AND(DN54&lt;&gt;"",G54="4"),_xlfn.RANK.EQ(DN54,$ED$6:$ED$89),"")</f>
        <v/>
      </c>
      <c r="EF54" s="52" t="str">
        <f>IF(IF(EE54&lt;&gt;"",IF(MAX(COUNTIF($EE$6:$EE$89,$EE$6:$EE$89))&gt;1,"x",""),"")&lt;&gt;"",EE54+1,"")</f>
        <v/>
      </c>
      <c r="EG54" s="52" t="str">
        <f>IF(EE54&lt;&gt;"",IF($G54="3",IF(DN54&lt;&gt;"",IF(AND(EE54&lt;=10,DN54&gt;=$ED$92),HLOOKUP(EE54,Points_Table_Modified,IF(ES54&gt;=6,8,ES54+2),FALSE),0),""),IF(DN54&lt;&gt;"",IF(AND(EE54&lt;=10,DN54&gt;=$ED$92),HLOOKUP(EE54,Points_Table,IF(ES54&gt;=6,8,ES54+2),FALSE),0),"")),"")</f>
        <v/>
      </c>
      <c r="EH54" s="53" t="str">
        <f>IF(EF54&lt;&gt;"",AVERAGE(IF(AND($G54="3",EF54&lt;&gt;""),HLOOKUP(EF54,Points_Table_Modified,IF(ES54&gt;=6,8,ES54+2),FALSE),IF(EF54&lt;&gt;"",HLOOKUP(EF54,Points_Table,IF(ES54&gt;=6,8,ES54+2),FALSE),"")),EG54),EG54)</f>
        <v/>
      </c>
      <c r="EI54" s="51" t="str">
        <f>IF(AND($G54="5",DN54&lt;&gt;""),DN54,"")</f>
        <v/>
      </c>
      <c r="EJ54" s="52" t="str">
        <f>IF(AND(DN54&lt;&gt;"",$G54="5"),_xlfn.RANK.EQ(DN54,$EI$6:$EI$89),"")</f>
        <v/>
      </c>
      <c r="EK54" s="52" t="str">
        <f>IF(IF(EJ54&lt;&gt;"",IF(MAX(COUNTIF($EJ$6:$EJ$89,$EJ$6:$EJ$89))&gt;1,"x",""),"")&lt;&gt;"",EJ54+1,"")</f>
        <v/>
      </c>
      <c r="EL54" s="52" t="str">
        <f>IF(EJ54&lt;&gt;"",IF($G54="3",IF(DN54&lt;&gt;"",IF(AND(EJ54&lt;=10,DN54&gt;=$EI$92),HLOOKUP(EJ54,Points_Table_Modified,IF(ES54&gt;=6,8,ES54+2),FALSE),0),""),IF(DN54&lt;&gt;"",IF(AND(EJ54&lt;=10,DN54&gt;=$EI$92),HLOOKUP(EJ54,Points_Table,IF(ES54&gt;=6,8,ES54+2),FALSE),0),"")),"")</f>
        <v/>
      </c>
      <c r="EM54" s="53" t="str">
        <f>IF(EK54&lt;&gt;"",AVERAGE(IF(AND($G54="3",EK54&lt;&gt;""),HLOOKUP(EK54,Points_Table_Modified,IF(ES54&gt;=6,8,ES54+2),FALSE),IF(EK54&lt;&gt;"",HLOOKUP(EK54,Points_Table,IF(ES54&gt;=6,8,ES54+2),FALSE),"")),EL54),EL54)</f>
        <v/>
      </c>
      <c r="EN54" s="51" t="str">
        <f>IF(AND($G54="6",DN54&lt;&gt;""),DN54,"")</f>
        <v/>
      </c>
      <c r="EO54" s="52" t="str">
        <f>IF(AND(DN54&lt;&gt;"",$G54="6"),_xlfn.RANK.EQ(DN54,$EN$6:$EN$89),"")</f>
        <v/>
      </c>
      <c r="EP54" s="52" t="str">
        <f>IF(IF(EO54&lt;&gt;"",IF(MAX(COUNTIF($EO$6:$EO$89,$EO$6:$EO$89))&gt;1,"x",""),"")&lt;&gt;"",EO54+1,"")</f>
        <v/>
      </c>
      <c r="EQ54" s="52" t="str">
        <f>IF(EO54&lt;&gt;"",IF($G54="3",IF(DN54&lt;&gt;"",IF(AND(EO54&lt;=10,DN54&gt;=$EN$92),HLOOKUP(EO54,Points_Table_Modified,IF(ES54&gt;=6,8,ES54+2),FALSE),0),""),IF(DN54&lt;&gt;"",IF(AND(EO54&lt;=10,DN54&gt;=$EN$92),HLOOKUP(EO54,Points_Table,IF(ES54&gt;=6,8,ES54+2),FALSE),0),"")),"")</f>
        <v/>
      </c>
      <c r="ER54" s="53" t="str">
        <f>IF(EP54&lt;&gt;"",AVERAGE(IF(AND($G54="3",EP54&lt;&gt;""),HLOOKUP(EP54,Points_Table_Modified,IF(ES54&gt;=6,8,ES54+2),FALSE),IF(EP54&lt;&gt;"",HLOOKUP(EP54,Points_Table,IF(ES54&gt;=6,8,ES54+2),FALSE),"")),EQ54),EQ54)</f>
        <v/>
      </c>
      <c r="ES54" s="57"/>
      <c r="ET54" s="52" t="str">
        <f>CONCATENATE(EO54,EJ54,EE54,DZ54,DU54,DP54)</f>
        <v/>
      </c>
      <c r="EU54" s="118" t="str">
        <f>IF(ET54&lt;&gt;"",IF(AND($G54="3",DN54&lt;&gt;""),10,IF(DN54&lt;&gt;"",5,"")),"")</f>
        <v/>
      </c>
      <c r="EV54" s="118">
        <f>_xlfn.NUMBERVALUE(IF(ET54&lt;&gt;"",CONCATENATE(ER54,EM54,EH54,EC54,DX54,DS54),""))</f>
        <v>0</v>
      </c>
      <c r="EW54" s="56">
        <f>IFERROR(EU54+EV54,0)</f>
        <v>0</v>
      </c>
      <c r="EX54" s="90"/>
      <c r="EY54" s="52" t="str">
        <f>IF(AND($G54="1",EX54&lt;&gt;""),EX54,"")</f>
        <v/>
      </c>
      <c r="EZ54" s="52" t="str">
        <f>IF(AND(EX54&lt;&gt;"",$G54="1"),_xlfn.RANK.EQ(EX54,$EY$6:$EY$89),"")</f>
        <v/>
      </c>
      <c r="FA54" s="52" t="str">
        <f>IF(IF(EZ54&lt;&gt;"",IF(MAX(COUNTIF($EZ$6:$EZ$89,$EZ$6:$EZ$89))&gt;1,"x",""),"")&lt;&gt;"",EZ54+1,"")</f>
        <v/>
      </c>
      <c r="FB54" s="52" t="str">
        <f>IF(EZ54&lt;&gt;"",IF($G54="3",IF(EX54&lt;&gt;"",IF(AND(EZ54&lt;=10,EX54&gt;=$EY$92),HLOOKUP(EZ54,Points_Table_Modified,IF(GC54&gt;=6,8,GC54+2),FALSE),0),""),IF(EX54&lt;&gt;"",IF(AND(EZ54&lt;=10,EX54&gt;=$EY$92),HLOOKUP(EZ54,Points_Table,IF(GC54&gt;=6,8,GC54+2),FALSE),0),"")),"")</f>
        <v/>
      </c>
      <c r="FC54" s="56" t="str">
        <f>IF(FB54&gt;0,IF(FA54&lt;&gt;"",AVERAGE(IF(AND($G54="3",FA54&lt;&gt;""),HLOOKUP(FA54,Points_Table_Modified,IF(GC54&gt;=6,8,GC54+2),FALSE),IF(FA54&lt;&gt;"",HLOOKUP(FA54,Points_Table,IF(GC54&gt;=6,8,GC54+2),FALSE),"")),FB54),FB54),0)</f>
        <v/>
      </c>
      <c r="FD54" s="51" t="str">
        <f>IF(AND($G54="2",EX54&lt;&gt;""),EX54,"")</f>
        <v/>
      </c>
      <c r="FE54" s="52" t="str">
        <f>IF(AND(EX54&lt;&gt;"",$G54="2"),_xlfn.RANK.EQ(EX54,$FD$6:$FD$89),"")</f>
        <v/>
      </c>
      <c r="FF54" s="52" t="str">
        <f>IF(IF(FE54&lt;&gt;"",IF(MAX(COUNTIF($FE$6:$FE$89,$FE$6:$FE$89))&gt;1,"x",""),"")&lt;&gt;"",FE54+1,"")</f>
        <v/>
      </c>
      <c r="FG54" s="54" t="str">
        <f>IF(FE54&lt;&gt;"",IF($G54="3",IF(EX54&lt;&gt;"",IF(AND(FE54&lt;=10,EX54&gt;=$FD$92),HLOOKUP(FE54,Points_Table_Modified,IF(GC54&gt;=6,8,GC54+2),FALSE),0),""),IF(EX54&lt;&gt;"",IF(AND(FE54&lt;=10,EX54&gt;=$FD$92),HLOOKUP(FE54,Points_Table,IF(GC54&gt;=6,8,GC54+2),FALSE),0),"")),"")</f>
        <v/>
      </c>
      <c r="FH54" s="56" t="str">
        <f>IF(FG54&gt;0,IF(FF54&lt;&gt;"",AVERAGE(IF(AND($G54="3",FF54&lt;&gt;""),HLOOKUP(FF54,Points_Table_Modified,IF(GC54&gt;=6,8,GC54+2),FALSE),IF(FF54&lt;&gt;"",HLOOKUP(FF54,Points_Table,IF(GC54&gt;=6,8,GC54+2),FALSE),"")),FG54),FG54),0)</f>
        <v/>
      </c>
      <c r="FI54" s="51" t="str">
        <f>IF(AND($G54="3",EX54&lt;&gt;""),EX54,"")</f>
        <v/>
      </c>
      <c r="FJ54" s="52" t="str">
        <f>IF(AND(EX54&lt;&gt;"",$G54="3"),_xlfn.RANK.EQ(EX54,$FI$6:$FI$89),"")</f>
        <v/>
      </c>
      <c r="FK54" s="52" t="str">
        <f>IF(IF(FJ54&lt;&gt;"",IF(MAX(COUNTIF($FJ$6:$FJ$89,$FJ$6:$FJ$89))&gt;1,"x",""),"")&lt;&gt;"",FJ54+1,"")</f>
        <v/>
      </c>
      <c r="FL54" s="52" t="str">
        <f>IF(FJ54&lt;&gt;"",IF($G54="3",IF(EX54&lt;&gt;"",IF(AND(FJ54&lt;=20,EX54&gt;=$FI$92),HLOOKUP(FJ54,Points_Table_Modified,IF(GC54&gt;=6,8,GC54+2),FALSE),0),""),IF(EX54&lt;&gt;"",IF(AND(FJ54&lt;=10,EX54&gt;=$FI$92),HLOOKUP(FJ54,Points_Table,IF(GC54&gt;=6,8,GC54+2),FALSE),0),"")),"")</f>
        <v/>
      </c>
      <c r="FM54" s="56" t="str">
        <f>IF(FL54&gt;0,IF(FK54&lt;&gt;"",AVERAGE(IF(AND($G54="3",FK54&lt;&gt;""),HLOOKUP(FK54,Points_Table_Modified,IF(GC54&gt;=6,8,GC54+2),FALSE),IF(FK54&lt;&gt;"",HLOOKUP(FK54,Points_Table,IF(GC54&gt;=6,8,GC54+2),FALSE),"")),FL54),FL54),0)</f>
        <v/>
      </c>
      <c r="FN54" s="51" t="str">
        <f>IF(AND($G54="4",EX54&lt;&gt;""),EX54,"")</f>
        <v/>
      </c>
      <c r="FO54" s="52" t="str">
        <f>IF(AND(EX54&lt;&gt;"",G54="4"),_xlfn.RANK.EQ(EX54,$FN$6:$FN$89),"")</f>
        <v/>
      </c>
      <c r="FP54" s="52" t="str">
        <f>IF(IF(FO54&lt;&gt;"",IF(MAX(COUNTIF($FO$6:$FO$89,$FO$6:$FO$89))&gt;1,"x",""),"")&lt;&gt;"",FO54+1,"")</f>
        <v/>
      </c>
      <c r="FQ54" s="52" t="str">
        <f>IF(FO54&lt;&gt;"",IF($G54="3",IF(EX54&lt;&gt;"",IF(AND(FO54&lt;=10,EX54&gt;=$FN$92),HLOOKUP(FO54,Points_Table_Modified,IF(GC54&gt;=6,8,GC54+2),FALSE),0),""),IF(EX54&lt;&gt;"",IF(AND(FO54&lt;=10,EX54&gt;=$FN$92),HLOOKUP(FO54,Points_Table,IF(GC54&gt;=6,8,GC54+2),FALSE),0),"")),"")</f>
        <v/>
      </c>
      <c r="FR54" s="56" t="str">
        <f>IF(FQ54&gt;0,IF(FP54&lt;&gt;"",AVERAGE(IF(AND($G54="3",FP54&lt;&gt;""),HLOOKUP(FP54,Points_Table_Modified,IF(GC54&gt;=6,8,GC54+2),FALSE),IF(FP54&lt;&gt;"",HLOOKUP(FP54,Points_Table,IF(GC54&gt;=6,8,GC54+2),FALSE),"")),FQ54),FQ54),0)</f>
        <v/>
      </c>
      <c r="FS54" s="51" t="str">
        <f>IF(AND($G54="5",EX54&lt;&gt;""),EX54,"")</f>
        <v/>
      </c>
      <c r="FT54" s="52" t="str">
        <f>IF(AND(EX54&lt;&gt;"",$G54="5"),_xlfn.RANK.EQ(EX54,$FS$6:$FS$89),"")</f>
        <v/>
      </c>
      <c r="FU54" s="52" t="str">
        <f>IF(IF(FT54&lt;&gt;"",IF(MAX(COUNTIF($FT$6:$FT$89,$FT$6:$FT$89))&gt;1,"x",""),"")&lt;&gt;"",FT54+1,"")</f>
        <v/>
      </c>
      <c r="FV54" s="52" t="str">
        <f>IF(FT54&lt;&gt;"",IF($G54="3",IF(EX54&lt;&gt;"",IF(AND(FT54&lt;=10,EX54&gt;=$FS$92),HLOOKUP(FT54,Points_Table_Modified,IF(GC54&gt;=6,8,GC54+2),FALSE),0),""),IF(EX54&lt;&gt;"",IF(AND(FT54&lt;=10,EX54&gt;=$FS$92),HLOOKUP(FT54,Points_Table,IF(GC54&gt;=6,8,GC54+2),FALSE),0),"")),"")</f>
        <v/>
      </c>
      <c r="FW54" s="56" t="str">
        <f>IF(FV54&gt;0,IF(FU54&lt;&gt;"",AVERAGE(IF(AND($G54="3",FU54&lt;&gt;""),HLOOKUP(FU54,Points_Table_Modified,IF(GC54&gt;=6,8,GC54+2),FALSE),IF(FU54&lt;&gt;"",HLOOKUP(FU54,Points_Table,IF(GC54&gt;=6,8,GC54+2),FALSE),"")),FV54),FV54),0)</f>
        <v/>
      </c>
      <c r="FX54" s="51" t="str">
        <f>IF(AND($G54="6",EX54&lt;&gt;""),EX54,"")</f>
        <v/>
      </c>
      <c r="FY54" s="52" t="str">
        <f>IF(AND(EX54&lt;&gt;"",$G54="6"),_xlfn.RANK.EQ(EX54,$FX$6:$FX$89),"")</f>
        <v/>
      </c>
      <c r="FZ54" s="52" t="str">
        <f>IF(IF(FY54&lt;&gt;"",IF(MAX(COUNTIF($FY$6:$FY$89,$FY$6:$FY$89))&gt;1,"x",""),"")&lt;&gt;"",FY54+1,"")</f>
        <v/>
      </c>
      <c r="GA54" s="52" t="str">
        <f>IF(FY54&lt;&gt;"",IF($G54="3",IF(EX54&lt;&gt;"",IF(AND(FY54&lt;=10,EX54&gt;=$FX$92),HLOOKUP(FY54,Points_Table_Modified,IF(GC54&gt;=6,8,GC54+2),FALSE),0),""),IF(EX54&lt;&gt;"",IF(AND(FY54&lt;=10,EX54&gt;=$FX$92),HLOOKUP(FY54,Points_Table,IF(GC54&gt;=6,8,GC54+2),FALSE),0),"")),"")</f>
        <v/>
      </c>
      <c r="GB54" s="56" t="str">
        <f>IF(GA54&gt;0,IF(FZ54&lt;&gt;"",AVERAGE(IF(AND($G54="3",FZ54&lt;&gt;""),HLOOKUP(FZ54,Points_Table_Modified,IF(GC54&gt;=6,8,GC54+2),FALSE),IF(FZ54&lt;&gt;"",HLOOKUP(FZ54,Points_Table,IF(GC54&gt;=6,8,GC54+2),FALSE),"")),GA54),GA54),0)</f>
        <v/>
      </c>
      <c r="GC54" s="57">
        <f>VLOOKUP($G54,Entries_D_Event,8,FALSE)</f>
        <v>0</v>
      </c>
      <c r="GD54" s="52" t="str">
        <f>CONCATENATE(FY54,FT54,FO54,FJ54,FE54,EZ54)</f>
        <v/>
      </c>
      <c r="GE54" s="118" t="str">
        <f>IF(GD54&lt;&gt;"",IF(AND($G54="3",EX54&lt;&gt;""),10,IF(EX54&lt;&gt;"",5,"")),"")</f>
        <v/>
      </c>
      <c r="GF54" s="118">
        <f>_xlfn.NUMBERVALUE(IF(GD54&lt;&gt;"",CONCATENATE(GB54,FW54,FR54,FM54,FH54,FC54),""))</f>
        <v>0</v>
      </c>
      <c r="GG54" s="56">
        <f>IFERROR(GE54+GF54,0)</f>
        <v>0</v>
      </c>
      <c r="GH54" s="90"/>
      <c r="GI54" s="52" t="str">
        <f>IF(AND($G54="1",GH54&lt;&gt;""),GH54,"")</f>
        <v/>
      </c>
      <c r="GJ54" s="52" t="str">
        <f>IF(AND(GH54&lt;&gt;"",$G54="1"),_xlfn.RANK.EQ(GH54,$GI$6:$GI$89),"")</f>
        <v/>
      </c>
      <c r="GK54" s="52" t="str">
        <f>IF(IF(GJ54&lt;&gt;"",IF(MAX(COUNTIF($GJ$6:$GJ$89,$GJ$6:$GJ$89))&gt;1,"x",""),"")&lt;&gt;"",GJ54+1,"")</f>
        <v/>
      </c>
      <c r="GL54" s="52" t="str">
        <f>IF(GJ54&lt;&gt;"",IF($G54="3",IF(GH54&lt;&gt;"",IF(AND(GJ54&lt;=10,GH54&gt;=$GI$92),HLOOKUP(GJ54,Points_Table_Modified,IF(HM54&gt;=6,8,HM54+2),FALSE),0),""),IF(GH54&lt;&gt;"",IF(AND(GJ54&lt;=10,GH54&gt;=$GI$92),HLOOKUP(GJ54,Points_Table,IF(HM54&gt;=6,8,HM54+2),FALSE),0),"")),"")</f>
        <v/>
      </c>
      <c r="GM54" s="53" t="str">
        <f>IF(GK54&lt;&gt;"",AVERAGE(IF(AND($G54="3",GK54&lt;&gt;""),HLOOKUP(GK54,Points_Table_Modified,IF(HM54&gt;=6,8,HM54+2),FALSE),IF(GK54&lt;&gt;"",HLOOKUP(GK54,Points_Table,IF(HM54&gt;=6,8,HM54+2),FALSE),"")),GL54),GL54)</f>
        <v/>
      </c>
      <c r="GN54" s="51" t="str">
        <f>IF(AND($G54="2",GH54&lt;&gt;""),GH54,"")</f>
        <v/>
      </c>
      <c r="GO54" s="52" t="str">
        <f>IF(AND(GH54&lt;&gt;"",$G54="2"),_xlfn.RANK.EQ(GH54,$GN$6:$GN$89),"")</f>
        <v/>
      </c>
      <c r="GP54" s="52" t="str">
        <f>IF(IF(GO54&lt;&gt;"",IF(MAX(COUNTIF($GO$6:$GO$89,$GO$6:$GO$89))&gt;1,"x",""),"")&lt;&gt;"",GO54+1,"")</f>
        <v/>
      </c>
      <c r="GQ54" s="54" t="str">
        <f>IF(GO54&lt;&gt;"",IF($G54="3",IF(GH54&lt;&gt;"",IF(AND(GO54&lt;=10,GH54&gt;=$GN$92),HLOOKUP(GO54,Points_Table_Modified,IF(HM54&gt;=6,8,HM54+2),FALSE),0),""),IF(GH54&lt;&gt;"",IF(AND(GO54&lt;=10,GH54&gt;=$GN$92),HLOOKUP(GO54,Points_Table,IF(HM54&gt;=6,8,HM54+2),FALSE),0),"")),"")</f>
        <v/>
      </c>
      <c r="GR54" s="53" t="str">
        <f>IF(GP54&lt;&gt;"",AVERAGE(IF(AND($G54="3",GP54&lt;&gt;""),HLOOKUP(GP54,Points_Table_Modified,IF(HM54&gt;=6,8,HM54+2),FALSE),IF(GP54&lt;&gt;"",HLOOKUP(GP54,Points_Table,IF(HM54&gt;=6,8,HM54+2),FALSE),"")),GQ54),GQ54)</f>
        <v/>
      </c>
      <c r="GS54" s="51" t="str">
        <f>IF(AND($G54="3",GH54&lt;&gt;""),GH54,"")</f>
        <v/>
      </c>
      <c r="GT54" s="52" t="str">
        <f>IF(AND(GH54&lt;&gt;"",$G54="3"),_xlfn.RANK.EQ(GH54,$GS$6:$GS$89),"")</f>
        <v/>
      </c>
      <c r="GU54" s="52" t="str">
        <f>IF(IF(GT54&lt;&gt;"",IF(MAX(COUNTIF($GT$6:$GT$89,$GT$6:$GT$89))&gt;1,"x",""),"")&lt;&gt;"",GT54+1,"")</f>
        <v/>
      </c>
      <c r="GV54" s="52" t="str">
        <f>IF(GT54&lt;&gt;"",IF($G54="3",IF(GH54&lt;&gt;"",IF(AND(GT54&lt;=20,GH54&gt;=$GS$92),HLOOKUP(GT54,Points_Table_Modified,IF(HM54&gt;=6,8,HM54+2),FALSE),0),""),IF(GH54&lt;&gt;"",IF(AND(GT54&lt;=10,GH54&gt;=$GS$92),HLOOKUP(GT54,Points_Table,IF(HM54&gt;=6,8,HM54+2),FALSE),0),"")),"")</f>
        <v/>
      </c>
      <c r="GW54" s="53" t="str">
        <f>IF(GU54&lt;&gt;"",AVERAGE(IF(AND($G54="3",GU54&lt;&gt;""),HLOOKUP(GU54,Points_Table_Modified,IF(HM54&gt;=6,8,HM54+2),FALSE),IF(GU54&lt;&gt;"",HLOOKUP(GU54,Points_Table,IF(HM54&gt;=6,8,HM54+2),FALSE),"")),GV54),GV54)</f>
        <v/>
      </c>
      <c r="GX54" s="51" t="str">
        <f>IF(AND($G54="4",GH54&lt;&gt;""),GH54,"")</f>
        <v/>
      </c>
      <c r="GY54" s="52" t="str">
        <f>IF(AND($GH54&lt;&gt;"",G54="4"),_xlfn.RANK.EQ(GH54,$GX$6:$GX$89),"")</f>
        <v/>
      </c>
      <c r="GZ54" s="52" t="str">
        <f>IF(IF(GY54&lt;&gt;"",IF(MAX(COUNTIF($GY$6:$GY$89,$GY$6:$GY$89))&gt;1,"x",""),"")&lt;&gt;"",GY54+1,"")</f>
        <v/>
      </c>
      <c r="HA54" s="52" t="str">
        <f>IF(GY54&lt;&gt;"",IF($G54="3",IF(GH54&lt;&gt;"",IF(AND(GY54&lt;=10,GH54&gt;=$GX$92),HLOOKUP(GY54,Points_Table_Modified,IF(HM54&gt;=6,8,HM54+2),FALSE),0),""),IF(GH54&lt;&gt;"",IF(AND(GY54&lt;=10,GH54&gt;=$GX$92),HLOOKUP(GY54,Points_Table,IF(HM54&gt;=6,8,HM54+2),FALSE),0),"")),"")</f>
        <v/>
      </c>
      <c r="HB54" s="53" t="str">
        <f>IF(GZ54&lt;&gt;"",AVERAGE(IF(AND($G54="3",GZ54&lt;&gt;""),HLOOKUP(GZ54,Points_Table_Modified,IF(HM54&gt;=6,8,HM54+2),FALSE),IF(GZ54&lt;&gt;"",HLOOKUP(GZ54,Points_Table,IF(HM54&gt;=6,8,HM54+2),FALSE),"")),HA54),HA54)</f>
        <v/>
      </c>
      <c r="HC54" s="51" t="str">
        <f>IF(AND($G54="5",GH54&lt;&gt;""),GH54,"")</f>
        <v/>
      </c>
      <c r="HD54" s="52" t="str">
        <f>IF(AND(GH54&lt;&gt;"",$G54="5"),_xlfn.RANK.EQ(GH54,$HC$6:$HC$89),"")</f>
        <v/>
      </c>
      <c r="HE54" s="52" t="str">
        <f>IF(IF(HD54&lt;&gt;"",IF(MAX(COUNTIF($HD$6:$HD$89,$HD$6:$HD$89))&gt;1,"x",""),"")&lt;&gt;"",HD54+1,"")</f>
        <v/>
      </c>
      <c r="HF54" s="52" t="str">
        <f>IF(HD54&lt;&gt;"",IF($G54="3",IF(GH54&lt;&gt;"",IF(AND(HD54&lt;=10,GH54&gt;=$HC$92),HLOOKUP(HD54,Points_Table_Modified,IF(HM54&gt;=6,8,HM54+2),FALSE),0),""),IF(GH54&lt;&gt;"",IF(AND(HD54&lt;=10,GH54&gt;=$HC$92),HLOOKUP(HD54,Points_Table,IF(HM54&gt;=6,8,HM54+2),FALSE),0),"")),"")</f>
        <v/>
      </c>
      <c r="HG54" s="53" t="str">
        <f>IF(HE54&lt;&gt;"",AVERAGE(IF(AND($G54="3",HE54&lt;&gt;""),HLOOKUP(HE54,Points_Table_Modified,IF(HM54&gt;=6,8,HM54+2),FALSE),IF(HE54&lt;&gt;"",HLOOKUP(HE54,Points_Table,IF(HM54&gt;=6,8,HM54+2),FALSE),"")),HF54),HF54)</f>
        <v/>
      </c>
      <c r="HH54" s="51" t="str">
        <f>IF(AND($G54="6",GH54&lt;&gt;""),GH54,"")</f>
        <v/>
      </c>
      <c r="HI54" s="52" t="str">
        <f>IF(AND(GH54&lt;&gt;"",$G54="6"),_xlfn.RANK.EQ(GH54,$HH$6:$HH$89),"")</f>
        <v/>
      </c>
      <c r="HJ54" s="52" t="str">
        <f>IF(IF(HI54&lt;&gt;"",IF(MAX(COUNTIF($HI$6:$HI$89,$HI$6:$HI$89))&gt;1,"x",""),"")&lt;&gt;"",HI54+1,"")</f>
        <v/>
      </c>
      <c r="HK54" s="52" t="str">
        <f>IF(HI54&lt;&gt;"",IF($G54="3",IF(GH54&lt;&gt;"",IF(AND(HI54&lt;=10,GH54&gt;=$HH$92),HLOOKUP(HI54,Points_Table_Modified,IF(HM54&gt;=6,8,HM54+2),FALSE),0),""),IF(GH54&lt;&gt;"",IF(AND(HI54&lt;=10,GH54&gt;=$HH$92),HLOOKUP(HI54,Points_Table,IF(HM54&gt;=6,8,HM54+2),FALSE),0),"")),"")</f>
        <v/>
      </c>
      <c r="HL54" s="53" t="str">
        <f>IF(HJ54&lt;&gt;"",AVERAGE(IF(AND($G54="3",HJ54&lt;&gt;""),HLOOKUP(HJ54,Points_Table_Modified,IF(HM54&gt;=6,8,HM54+2),FALSE),IF(HJ54&lt;&gt;"",HLOOKUP(HJ54,Points_Table,IF(HM54&gt;=6,8,HM54+2),FALSE),"")),HK54),HK54)</f>
        <v/>
      </c>
      <c r="HM54" s="57">
        <f>VLOOKUP($G54,Entries_D_Event,9,FALSE)</f>
        <v>0</v>
      </c>
      <c r="HN54" s="52" t="str">
        <f>CONCATENATE(HI54,HD54,GY54,GT54,GO54,GJ54)</f>
        <v/>
      </c>
      <c r="HO54" s="118" t="str">
        <f>IF(HN54&lt;&gt;"",IF(AND($G54="3",GH54&lt;&gt;""),10,IF(GH54&lt;&gt;"",5,"")),"")</f>
        <v/>
      </c>
      <c r="HP54" s="118">
        <f>_xlfn.NUMBERVALUE(IF(HN54&lt;&gt;"",CONCATENATE(HL54,HG54,HB54,GW54,GR54,GM54),""))</f>
        <v>0</v>
      </c>
      <c r="HQ54" s="56">
        <f>IFERROR(HO54+HP54,0)</f>
        <v>0</v>
      </c>
      <c r="HR54" s="90"/>
      <c r="HS54" s="52" t="str">
        <f>IF(AND($G54="1",HR54&lt;&gt;""),HR54,"")</f>
        <v/>
      </c>
      <c r="HT54" s="52" t="str">
        <f>IF(AND(HR54&lt;&gt;"",$G54="1"),_xlfn.RANK.EQ(HR54,$HS$6:$HS$89),"")</f>
        <v/>
      </c>
      <c r="HU54" s="52" t="str">
        <f>IF(IF(HT54&lt;&gt;"",IF(MAX(COUNTIF($HT$6:$HT$89,$HT$6:$HT$89))&gt;1,"x",""),"")&lt;&gt;"",HT54+1,"")</f>
        <v/>
      </c>
      <c r="HV54" s="52" t="str">
        <f>IF(HT54&lt;&gt;"",IF($G54="3",IF(HR54&lt;&gt;"",IF(AND(HT54&lt;=10,HR54&gt;=$HS$92),HLOOKUP(HT54,Points_Table_Modified,IF(IW54&gt;=6,8,IW54+2),FALSE),0),""),IF(HR54&lt;&gt;"",IF(AND(HT54&lt;=10,HR54&gt;=$HS$92),HLOOKUP(HT54,Points_Table,IF(IW54&gt;=6,8,IW54+2),FALSE),0),"")),"")</f>
        <v/>
      </c>
      <c r="HW54" s="53" t="str">
        <f>IF(HU54&lt;&gt;"",AVERAGE(IF(AND($G54="3",HU54&lt;&gt;""),HLOOKUP(HU54,Points_Table_Modified,IF(IW54&gt;=6,8,IW54+2),FALSE),IF(HU54&lt;&gt;"",HLOOKUP(HU54,Points_Table,IF(IW54&gt;=6,8,IW54+2),FALSE),"")),HV54),HV54)</f>
        <v/>
      </c>
      <c r="HX54" s="51" t="str">
        <f>IF(AND($G54="2",HR54&lt;&gt;""),HR54,"")</f>
        <v/>
      </c>
      <c r="HY54" s="52" t="str">
        <f>IF(AND(HR54&lt;&gt;"",$G54="2"),_xlfn.RANK.EQ(HR54,$HX$6:$HX$89),"")</f>
        <v/>
      </c>
      <c r="HZ54" s="52" t="str">
        <f>IF(IF(HY54&lt;&gt;"",IF(MAX(COUNTIF($HY$6:$HY$89,$HY$6:$HY$89))&gt;1,"x",""),"")&lt;&gt;"",HY54+1,"")</f>
        <v/>
      </c>
      <c r="IA54" s="54" t="str">
        <f>IF(HY54&lt;&gt;"",IF($G54="3",IF(HR54&lt;&gt;"",IF(AND(HY54&lt;=10,HR54&gt;=$HX$92),HLOOKUP(HY54,Points_Table_Modified,IF(IW54&gt;=6,8,IW54+2),FALSE),0),""),IF(HR54&lt;&gt;"",IF(AND(HY54&lt;=10,HR54&gt;=$HX$92),HLOOKUP(HY54,Points_Table,IF(IW54&gt;=6,8,IW54+2),FALSE),0),"")),"")</f>
        <v/>
      </c>
      <c r="IB54" s="53" t="str">
        <f>IF(HZ54&lt;&gt;"",AVERAGE(IF(AND($G54="3",HZ54&lt;&gt;""),HLOOKUP(HZ54,Points_Table_Modified,IF(IW54&gt;=6,8,IW54+2),FALSE),IF(HZ54&lt;&gt;"",HLOOKUP(HZ54,Points_Table,IF(IW54&gt;=6,8,IW54+2),FALSE),"")),IA54),IA54)</f>
        <v/>
      </c>
      <c r="IC54" s="51" t="str">
        <f>IF(AND($G54="3",HR54&lt;&gt;""),HR54,"")</f>
        <v/>
      </c>
      <c r="ID54" s="52" t="str">
        <f>IF(AND(HR54&lt;&gt;"",$G54="3"),_xlfn.RANK.EQ(HR54,$IC$6:$IC$89),"")</f>
        <v/>
      </c>
      <c r="IE54" s="52" t="str">
        <f>IF(IF(ID54&lt;&gt;"",IF(MAX(COUNTIF($ID$6:$ID$89,$ID$6:$ID$89))&gt;1,"x",""),"")&lt;&gt;"",ID54+1,"")</f>
        <v/>
      </c>
      <c r="IF54" s="52" t="str">
        <f>IF(ID54&lt;&gt;"",IF($G54="3",IF(HR54&lt;&gt;"",IF(AND(ID54&lt;=20,HR54&gt;=$IC$92),HLOOKUP(ID54,Points_Table_Modified,IF(IW54&gt;=6,8,IW54+2),FALSE),0),""),IF(HR54&lt;&gt;"",IF(AND(ID54&lt;=10,HR54&gt;=$IC$92),HLOOKUP(ID54,Points_Table,IF(IW54&gt;=6,8,IW54+2),FALSE),0),"")),"")</f>
        <v/>
      </c>
      <c r="IG54" s="53" t="str">
        <f>IF(IE54&lt;&gt;"",AVERAGE(IF(AND($G54="3",IE54&lt;&gt;""),HLOOKUP(IE54,Points_Table_Modified,IF(IW54&gt;=6,8,IW54+2),FALSE),IF(IE54&lt;&gt;"",HLOOKUP(IE54,Points_Table,IF(IW54&gt;=6,8,IW54+2),FALSE),"")),IF54),IF54)</f>
        <v/>
      </c>
      <c r="IH54" s="51" t="str">
        <f>IF(AND($G54="4",HR54&lt;&gt;""),HR54,"")</f>
        <v/>
      </c>
      <c r="II54" s="52" t="str">
        <f>IF(AND(HR54&lt;&gt;"",G54="4"),_xlfn.RANK.EQ(HR54,$IH$6:$IH$89),"")</f>
        <v/>
      </c>
      <c r="IJ54" s="52" t="str">
        <f>IF(IF(II54&lt;&gt;"",IF(MAX(COUNTIF($II$6:$II$89,$II$6:$II$89))&gt;1,"x",""),"")&lt;&gt;"",II54+1,"")</f>
        <v/>
      </c>
      <c r="IK54" s="52" t="str">
        <f>IF(II54&lt;&gt;"",IF($G54="3",IF(HR54&lt;&gt;"",IF(AND(II54&lt;=10,HR54&gt;=$IH$92),HLOOKUP(II54,Points_Table_Modified,IF(IW54&gt;=6,8,IW54+2),FALSE),0),""),IF(HR54&lt;&gt;"",IF(AND(II54&lt;=10,HR54&gt;=$IH$92),HLOOKUP(II54,Points_Table,IF(IW54&gt;=6,8,IW54+2),FALSE),0),"")),"")</f>
        <v/>
      </c>
      <c r="IL54" s="53" t="str">
        <f>IF(IJ54&lt;&gt;"",AVERAGE(IF(AND($G54="3",IJ54&lt;&gt;""),HLOOKUP(IJ54,Points_Table_Modified,IF(IW54&gt;=6,8,IW54+2),FALSE),IF(IJ54&lt;&gt;"",HLOOKUP(IJ54,Points_Table,IF(IW54&gt;=6,8,IW54+2),FALSE),"")),IK54),IK54)</f>
        <v/>
      </c>
      <c r="IM54" s="51" t="str">
        <f>IF(AND($G54="5",HR54&lt;&gt;""),HR54,"")</f>
        <v/>
      </c>
      <c r="IN54" s="52" t="str">
        <f>IF(AND(HR54&lt;&gt;"",$G54="5"),_xlfn.RANK.EQ(HR54,$IM$6:$IM$89),"")</f>
        <v/>
      </c>
      <c r="IO54" s="52" t="str">
        <f>IF(IF(IN54&lt;&gt;"",IF(MAX(COUNTIF($IN$6:$IN$89,$IN$6:$IN$89))&gt;1,"x",""),"")&lt;&gt;"",IN54+1,"")</f>
        <v/>
      </c>
      <c r="IP54" s="52" t="str">
        <f>IF(IN54&lt;&gt;"",IF($G54="3",IF(HR54&lt;&gt;"",IF(AND(IN54&lt;=10,HR54&gt;=$IM$92),HLOOKUP(IN54,Points_Table_Modified,IF(IW54&gt;=6,8,IW54+2),FALSE),0),""),IF(HR54&lt;&gt;"",IF(AND(IN54&lt;=10,HR54&gt;=$IM$92),HLOOKUP(IN54,Points_Table,IF(IW54&gt;=6,8,IW54+2),FALSE),0),"")),"")</f>
        <v/>
      </c>
      <c r="IQ54" s="53" t="str">
        <f>IF(IO54&lt;&gt;"",AVERAGE(IF(AND($G54="3",IO54&lt;&gt;""),HLOOKUP(IO54,Points_Table_Modified,IF(IW54&gt;=6,8,IW54+2),FALSE),IF(IO54&lt;&gt;"",HLOOKUP(IO54,Points_Table,IF(IW54&gt;=6,8,IW54+2),FALSE),"")),IP54),IP54)</f>
        <v/>
      </c>
      <c r="IR54" s="51" t="str">
        <f>IF(AND($G54="6",HR54&lt;&gt;""),HR54,"")</f>
        <v/>
      </c>
      <c r="IS54" s="52" t="str">
        <f>IF(AND(HR54&lt;&gt;"",$G54="6"),_xlfn.RANK.EQ(HR54,$IR$6:$IR$89),"")</f>
        <v/>
      </c>
      <c r="IT54" s="52" t="str">
        <f>IF(IF(IS54&lt;&gt;"",IF(MAX(COUNTIF($IS$6:$IS$89,$IS$6:$IS$89))&gt;1,"x",""),"")&lt;&gt;"",IS54+1,"")</f>
        <v/>
      </c>
      <c r="IU54" s="52" t="str">
        <f>IF(IS54&lt;&gt;"",IF($G54="3",IF(HR54&lt;&gt;"",IF(AND(IS54&lt;=10,HR54&gt;=$IR$92),HLOOKUP(IS54,Points_Table_Modified,IF(IW54&gt;=6,8,IW54+2),FALSE),0),""),IF(HR54&lt;&gt;"",IF(AND(IS54&lt;=10,HR54&gt;=$IR$92),HLOOKUP(IS54,Points_Table,IF(IW54&gt;=6,8,IW54+2),FALSE),0),"")),"")</f>
        <v/>
      </c>
      <c r="IV54" s="53" t="str">
        <f>IF(IT54&lt;&gt;"",AVERAGE(IF(AND($G54="3",IT54&lt;&gt;""),HLOOKUP(IT54,Points_Table_Modified,IF(IW54&gt;=6,8,IW54+2),FALSE),IF(IT54&lt;&gt;"",HLOOKUP(IT54,Points_Table,IF(IW54&gt;=6,8,IW54+2),FALSE),"")),IU54),IU54)</f>
        <v/>
      </c>
      <c r="IW54" s="57">
        <f>VLOOKUP($G54,Entries_D_Event,10,FALSE)</f>
        <v>0</v>
      </c>
      <c r="IX54" s="52" t="str">
        <f>CONCATENATE(IS54,IN54,II54,ID54,HY54,HT54)</f>
        <v/>
      </c>
      <c r="IY54" s="118" t="str">
        <f>IF(IX54&lt;&gt;"",IF(AND($G54="3",HR54&lt;&gt;""),10,IF(HR54&lt;&gt;"",5,"")),"")</f>
        <v/>
      </c>
      <c r="IZ54" s="118">
        <f>_xlfn.NUMBERVALUE(IF(IX54&lt;&gt;"",CONCATENATE(IV54,IQ54,IL54,IG54,IB54,HW54),""))</f>
        <v>0</v>
      </c>
      <c r="JA54" s="56">
        <f>IFERROR(IY54+IZ54,0)</f>
        <v>0</v>
      </c>
      <c r="JB54" s="90"/>
      <c r="JC54" s="52" t="str">
        <f>IF(AND($G54="1",JB54&lt;&gt;""),JB54,"")</f>
        <v/>
      </c>
      <c r="JD54" s="52" t="str">
        <f>IF(AND(JB54&lt;&gt;"",$G54="1"),_xlfn.RANK.EQ(JB54,$JC$6:$JC$89),"")</f>
        <v/>
      </c>
      <c r="JE54" s="52" t="str">
        <f>IF(IF(JD54&lt;&gt;"",IF(MAX(COUNTIF($JD$6:$JD$89,$JD$6:$JD$89))&gt;1,"x",""),"")&lt;&gt;"",JD54+1,"")</f>
        <v/>
      </c>
      <c r="JF54" s="52" t="str">
        <f>IF(JD54&lt;&gt;"",IF($G54="3",IF(JB54&lt;&gt;"",IF(AND(JD54&lt;=10,JB54&gt;=$JC$92),HLOOKUP(JD54,Points_Table_Modified,IF(KG54&gt;=6,8,KG54+2),FALSE),0),""),IF(JB54&lt;&gt;"",IF(AND(JD54&lt;=10,JB54&gt;=$JC$92),HLOOKUP(JD54,Points_Table,IF(KG54&gt;=6,8,KG54+2),FALSE),0),"")),"")</f>
        <v/>
      </c>
      <c r="JG54" s="53" t="str">
        <f>IF(JE54&lt;&gt;"",AVERAGE(IF(AND($G54="3",JE54&lt;&gt;""),HLOOKUP(JE54,Points_Table_Modified,IF(KG54&gt;=6,8,KG54+2),FALSE),IF(JE54&lt;&gt;"",HLOOKUP(JE54,Points_Table,IF(KG54&gt;=6,8,KG54+2),FALSE),"")),JF54),JF54)</f>
        <v/>
      </c>
      <c r="JH54" s="51" t="str">
        <f>IF(AND($G54="2",JB54&lt;&gt;""),JB54,"")</f>
        <v/>
      </c>
      <c r="JI54" s="52" t="str">
        <f>IF(AND(JB54&lt;&gt;"",$G54="2"),_xlfn.RANK.EQ(JB54,$JH$6:$JH$89),"")</f>
        <v/>
      </c>
      <c r="JJ54" s="52" t="str">
        <f>IF(IF(JI54&lt;&gt;"",IF(MAX(COUNTIF($JI$6:$JI$89,$JI$6:$JI$89))&gt;1,"x",""),"")&lt;&gt;"",JI54+1,"")</f>
        <v/>
      </c>
      <c r="JK54" s="54" t="str">
        <f>IF(JI54&lt;&gt;"",IF($G54="3",IF(JB54&lt;&gt;"",IF(AND(JI54&lt;=10,JB54&gt;=$JH$92),HLOOKUP(JI54,Points_Table_Modified,IF(KG54&gt;=6,8,KG54+2),FALSE),0),""),IF(JB54&lt;&gt;"",IF(AND(JI54&lt;=10,JB54&gt;=$JH$92),HLOOKUP(JI54,Points_Table,IF(KG54&gt;=6,8,KG54+2),FALSE),0),"")),"")</f>
        <v/>
      </c>
      <c r="JL54" s="53" t="str">
        <f>IF(JJ54&lt;&gt;"",AVERAGE(IF(AND($G54="3",JJ54&lt;&gt;""),HLOOKUP(JJ54,Points_Table_Modified,IF(KG54&gt;=6,8,KG54+2),FALSE),IF(JJ54&lt;&gt;"",HLOOKUP(JJ54,Points_Table,IF(KG54&gt;=6,8,KG54+2),FALSE),"")),JK54),JK54)</f>
        <v/>
      </c>
      <c r="JM54" s="51" t="str">
        <f>IF(AND($G54="3",JB54&lt;&gt;""),JB54,"")</f>
        <v/>
      </c>
      <c r="JN54" s="52" t="str">
        <f>IF(AND(JB54&lt;&gt;"",$G54="3"),_xlfn.RANK.EQ(JB54,$JM$6:$JM$89),"")</f>
        <v/>
      </c>
      <c r="JO54" s="52" t="str">
        <f>IF(IF(JN54&lt;&gt;"",IF(MAX(COUNTIF($JN$6:$JN$89,$JN$6:$JN$89))&gt;1,"x",""),"")&lt;&gt;"",JN54+1,"")</f>
        <v/>
      </c>
      <c r="JP54" s="52" t="str">
        <f>IF(JN54&lt;&gt;"",IF($G54="3",IF(JB54&lt;&gt;"",IF(AND(JN54&lt;=20,JB54&gt;=$JM$92),HLOOKUP(JN54,Points_Table_Modified,IF(KG54&gt;=6,8,KG54+2),FALSE),0),""),IF(JB54&lt;&gt;"",IF(AND(JN54&lt;=10,JB54&gt;=$JM$92),HLOOKUP(JN54,Points_Table,IF(KG54&gt;=6,8,KG54+2),FALSE),0),"")),"")</f>
        <v/>
      </c>
      <c r="JQ54" s="53" t="str">
        <f>IF(JO54&lt;&gt;"",AVERAGE(IF(AND($G54="3",JO54&lt;&gt;""),HLOOKUP(JO54,Points_Table_Modified,IF(KG54&gt;=6,8,KG54+2),FALSE),IF(JO54&lt;&gt;"",HLOOKUP(JO54,Points_Table,IF(KG54&gt;=6,8,KG54+2),FALSE),"")),JP54),JP54)</f>
        <v/>
      </c>
      <c r="JR54" s="51" t="str">
        <f>IF(AND($G54="4",JB54&lt;&gt;""),JB54,"")</f>
        <v/>
      </c>
      <c r="JS54" s="52" t="str">
        <f>IF(AND(JB54&lt;&gt;"",G54="4"),_xlfn.RANK.EQ(JB54,$JR$6:$JR$89),"")</f>
        <v/>
      </c>
      <c r="JT54" s="52" t="str">
        <f>IF(IF(JS54&lt;&gt;"",IF(MAX(COUNTIF($JS$6:$JS$89,$JS$6:$JS$89))&gt;1,"x",""),"")&lt;&gt;"",JS54+1,"")</f>
        <v/>
      </c>
      <c r="JU54" s="52" t="str">
        <f>IF(JS54&lt;&gt;"",IF($G54="3",IF(JB54&lt;&gt;"",IF(AND(JS54&lt;=10,JB54&gt;=$JR$92),HLOOKUP(JS54,Points_Table_Modified,IF(KG54&gt;=6,8,KG54+2),FALSE),0),""),IF(JB54&lt;&gt;"",IF(AND(JS54&lt;=10,JB54&gt;=$JR$92),HLOOKUP(JS54,Points_Table,IF(KG54&gt;=6,8,KG54+2),FALSE),0),"")),"")</f>
        <v/>
      </c>
      <c r="JV54" s="53" t="str">
        <f>IF(JT54&lt;&gt;"",AVERAGE(IF(AND($G54="3",JT54&lt;&gt;""),HLOOKUP(JT54,Points_Table_Modified,IF(KG54&gt;=6,8,KG54+2),FALSE),IF(JT54&lt;&gt;"",HLOOKUP(JT54,Points_Table,IF(KG54&gt;=6,8,KG54+2),FALSE),"")),JU54),JU54)</f>
        <v/>
      </c>
      <c r="JW54" s="51" t="str">
        <f>IF(AND($G54="5",JB54&lt;&gt;""),JB54,"")</f>
        <v/>
      </c>
      <c r="JX54" s="52" t="str">
        <f>IF(AND(JB54&lt;&gt;"",$G54="5"),_xlfn.RANK.EQ(JB54,$JW$6:$JW$89),"")</f>
        <v/>
      </c>
      <c r="JY54" s="52" t="str">
        <f>IF(IF(JX54&lt;&gt;"",IF(MAX(COUNTIF($JX$6:$JX$89,$JX$6:$JX$89))&gt;1,"x",""),"")&lt;&gt;"",JX54+1,"")</f>
        <v/>
      </c>
      <c r="JZ54" s="52" t="str">
        <f>IF(JX54&lt;&gt;"",IF($G54="3",IF(JB54&lt;&gt;"",IF(AND(JX54&lt;=10,JB54&gt;=$JW$92),HLOOKUP(JX54,Points_Table_Modified,IF(KG54&gt;=6,8,KG54+2),FALSE),0),""),IF(JB54&lt;&gt;"",IF(AND(JX54&lt;=10,JB54&gt;=$JW$92),HLOOKUP(JX54,Points_Table,IF(KG54&gt;=6,8,KG54+2),FALSE),0),"")),"")</f>
        <v/>
      </c>
      <c r="KA54" s="53" t="str">
        <f>IF(JY54&lt;&gt;"",AVERAGE(IF(AND($G54="3",JY54&lt;&gt;""),HLOOKUP(JY54,Points_Table_Modified,IF(KG54&gt;=6,8,KG54+2),FALSE),IF(JY54&lt;&gt;"",HLOOKUP(JY54,Points_Table,IF(KG54&gt;=6,8,KG54+2),FALSE),"")),JZ54),JZ54)</f>
        <v/>
      </c>
      <c r="KB54" s="51" t="str">
        <f>IF(AND($G54="6",JB54&lt;&gt;""),JB54,"")</f>
        <v/>
      </c>
      <c r="KC54" s="52" t="str">
        <f>IF(AND(JB54&lt;&gt;"",$G54="6"),_xlfn.RANK.EQ(JB54,$KB$6:$KB$89),"")</f>
        <v/>
      </c>
      <c r="KD54" s="52" t="str">
        <f>IF(IF(KC54&lt;&gt;"",IF(MAX(COUNTIF($KC$6:$KC$89,$KC$6:$KC$89))&gt;1,"x",""),"")&lt;&gt;"",KC54+1,"")</f>
        <v/>
      </c>
      <c r="KE54" s="52" t="str">
        <f>IF(KC54&lt;&gt;"",IF($G54="3",IF(JB54&lt;&gt;"",IF(AND(KC54&lt;=10,JB54&gt;=$KB$92),HLOOKUP(KC54,Points_Table_Modified,IF(KG54&gt;=6,8,KG54+2),FALSE),0),""),IF(JB54&lt;&gt;"",IF(AND(KC54&lt;=10,JB54&gt;=$KB$92),HLOOKUP(KC54,Points_Table,IF(KG54&gt;=6,8,KG54+2),FALSE),0),"")),"")</f>
        <v/>
      </c>
      <c r="KF54" s="53" t="str">
        <f>IF(KD54&lt;&gt;"",AVERAGE(IF(AND($G54="3",KD54&lt;&gt;""),HLOOKUP(KD54,Points_Table_Modified,IF(KG54&gt;=6,8,KG54+2),FALSE),IF(KD54&lt;&gt;"",HLOOKUP(KD54,Points_Table,IF(KG54&gt;=6,8,KG54+2),FALSE),"")),KE54),KE54)</f>
        <v/>
      </c>
      <c r="KG54" s="57">
        <f>VLOOKUP($G54,Entries_D_Event,11,FALSE)</f>
        <v>0</v>
      </c>
      <c r="KH54" s="52" t="str">
        <f>CONCATENATE(KC54,JX54,JS54,JN54,JI54,JD54)</f>
        <v/>
      </c>
      <c r="KI54" s="118" t="str">
        <f>IF(KH54&lt;&gt;"",IF(AND($G54="3",JB54&lt;&gt;""),10,IF(JB54&lt;&gt;"",5,"")),"")</f>
        <v/>
      </c>
      <c r="KJ54" s="118">
        <f>_xlfn.NUMBERVALUE(IF(KH54&lt;&gt;"",CONCATENATE(KF54,KA54,JV54,JQ54,JL54,JG54),""))</f>
        <v>0</v>
      </c>
      <c r="KK54" s="56">
        <f>IFERROR(KI54+KJ54,0)</f>
        <v>0</v>
      </c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</row>
    <row r="55" spans="1:358" s="1" customFormat="1" x14ac:dyDescent="0.25">
      <c r="A55" s="35"/>
      <c r="B55" s="45">
        <v>50</v>
      </c>
      <c r="C55" s="46" t="s">
        <v>171</v>
      </c>
      <c r="D55" s="47" t="s">
        <v>217</v>
      </c>
      <c r="E55" s="50"/>
      <c r="F55" s="109">
        <v>937</v>
      </c>
      <c r="G55" s="49" t="s">
        <v>59</v>
      </c>
      <c r="H55" s="50" t="str">
        <f>VLOOKUP($G55,Class_Description,2)</f>
        <v>Open Class</v>
      </c>
      <c r="I55" s="187">
        <f>AS55+CC55+DM55+EW55+GG55+HQ55+JA55+KK55</f>
        <v>13</v>
      </c>
      <c r="J55" s="116"/>
      <c r="K55" s="102" t="str">
        <f>IF(AND(J55&lt;&gt;"",$G55="1"),J55,"")</f>
        <v/>
      </c>
      <c r="L55" s="103" t="str">
        <f>IF(AND(J55&lt;&gt;"",$G55="1"),_xlfn.RANK.EQ(J55,$K$6:$K$89),"")</f>
        <v/>
      </c>
      <c r="M55" s="103" t="str">
        <f>IF(G55="6",IF(IF(L55&lt;&gt;"",IF(MAX(COUNTIF($L$6:$L$89,$L$6:$L$89))&gt;1,"x",""),"")&lt;&gt;"",L55+1,""),IF(K55=0,"",IF(IF(L55&lt;&gt;"",IF(MAX(COUNTIF($L$6:$L$89,$L$6:$L$89))&gt;1,"x",""),"")&lt;&gt;"",L55+1,"")))</f>
        <v/>
      </c>
      <c r="N55" s="103" t="str">
        <f>IF(L55&lt;&gt;"",IF($G55="3",IF(AND(L55&lt;=20,J55&gt;=$K$92),HLOOKUP(L55,Points_Table_Modified,IF(AO55&gt;=6,8,AO55+2),FALSE),0),IF(AND(L55&lt;=10,J55&gt;=$K$92),HLOOKUP(L55,Points_Table,IF(AO55&gt;=6,8,AO55+2),FALSE),0)),"")</f>
        <v/>
      </c>
      <c r="O55" s="103" t="str">
        <f>IF(M55&lt;&gt;"",AVERAGE(IF(AND($G55="3",M55&lt;&gt;""),HLOOKUP(M55,Points_Table_Modified,IF(AO55&gt;=6,8,AO55+2),FALSE),IF(M55&lt;&gt;"",HLOOKUP(M55,Points_Table,IF(AO55&gt;=6,8,AO55+2),FALSE),"")),N55),N55)</f>
        <v/>
      </c>
      <c r="P55" s="102" t="str">
        <f>IF(AND(J55&lt;&gt;"",$G55="2"),J55,"")</f>
        <v/>
      </c>
      <c r="Q55" s="103" t="str">
        <f>IF(AND(J55&lt;&gt;"",$G55="2"),_xlfn.RANK.EQ(J55,$P$6:$P$89),"")</f>
        <v/>
      </c>
      <c r="R55" s="103" t="str">
        <f>IF(G55="6",IF(IF(Q55&lt;&gt;"",IF(MAX(COUNTIF($Q$6:$Q$89,$Q$6:$Q$89))&gt;1,"x",""),"")&lt;&gt;"",Q55+1,""),IF(P55=0,"",IF(IF(Q55&lt;&gt;"",IF(MAX(COUNTIF($Q$6:$Q$89,$Q$6:$Q$89))&gt;1,"x",""),"")&lt;&gt;"",Q55+1,"")))</f>
        <v/>
      </c>
      <c r="S55" s="103" t="str">
        <f>IF(Q55&lt;&gt;"",IF($G55="3",IF(J55&lt;&gt;"",IF(AND(Q55&lt;=10,J55&gt;=$P$92),HLOOKUP(Q55,Points_Table_Modified,IF(AO55&gt;=6,8,AO55+2),FALSE),0),""),IF(J55&lt;&gt;"",IF(AND(Q55&lt;=10,J55&gt;=$P$92),HLOOKUP(Q55,Points_Table,IF(AO55&gt;=6,8,AO55+2),FALSE),0),"")),"")</f>
        <v/>
      </c>
      <c r="T55" s="103" t="str">
        <f>IF(R55&lt;&gt;"",AVERAGE(IF(AND($G55="3",R55&lt;&gt;""),HLOOKUP(R55,Points_Table_Modified,IF(AO55&gt;=6,8,AO55+2),FALSE),IF(R55&lt;&gt;"",HLOOKUP(R55,Points_Table,IF(AO55&gt;=6,8,AO55+2),FALSE),"")),S55),S55)</f>
        <v/>
      </c>
      <c r="U55" s="102" t="str">
        <f>IF(AND(J55&lt;&gt;"",$G55="3"),J55,"")</f>
        <v/>
      </c>
      <c r="V55" s="103" t="str">
        <f>IF(AND(J55&lt;&gt;"",$G55="3"),_xlfn.RANK.EQ(J55,$U$6:$U$89),"")</f>
        <v/>
      </c>
      <c r="W55" s="103" t="str">
        <f>IF(G55="6",IF(IF(V55&lt;&gt;"",IF(MAX(COUNTIF($V$6:$V$89,$V$6:$V$89))&gt;1,"x",""),"")&lt;&gt;"",V55+1,""),IF(U55=0,"",IF(IF(V55&lt;&gt;"",IF(MAX(COUNTIF($V$6:$V$89,$V$6:$V$89))&gt;1,"x",""),"")&lt;&gt;"",V55+1,"")))</f>
        <v/>
      </c>
      <c r="X55" s="103" t="str">
        <f>IF(V55&lt;&gt;"",IF($G55="3",IF(J55&lt;&gt;"",IF(AND(V55&lt;=20,J55&gt;=$U$92),HLOOKUP(V55,Points_Table_Modified,IF(AO55&gt;=6,8,AO55+2),FALSE),0),""),IF(J55&lt;&gt;"",IF(AND(V55&lt;=10,$J55&gt;=$U$92),HLOOKUP(V55,Points_Table,IF(AO55&gt;=6,8,AO55+2),FALSE),0),"")),"")</f>
        <v/>
      </c>
      <c r="Y55" s="103" t="str">
        <f>IF(W55&lt;&gt;"",AVERAGE(IF(AND($G55="3",W55&lt;&gt;""),HLOOKUP(W55,Points_Table_Modified,IF(AO55&gt;=6,8,AO55+2),FALSE),IF(W55&lt;&gt;"",HLOOKUP(W55,Points_Table,IF(AO55&gt;=6,8,AO55+2),FALSE),"")),X55),X55)</f>
        <v/>
      </c>
      <c r="Z55" s="102" t="str">
        <f>IF(AND(J55&lt;&gt;"",$G55="4"),J55,"")</f>
        <v/>
      </c>
      <c r="AA55" s="103" t="str">
        <f>IF(AND($J55&lt;&gt;"",G55="4"),_xlfn.RANK.EQ(J55,$Z$6:$Z$89),"")</f>
        <v/>
      </c>
      <c r="AB55" s="103" t="str">
        <f>IF($G55="6",IF(IF(AA55&lt;&gt;"",IF(MAX(COUNTIF($AA$6:$AA$89,$AA$6:$AA$89))&gt;1,"x",""),"")&lt;&gt;"",AA55+1,""),IF(Z55=0,"",IF(IF(AA55&lt;&gt;"",IF(MAX(COUNTIF($AA$6:$AA$89,$AA$6:$AA$89))&gt;1,"x",""),"")&lt;&gt;"",AA55+1,"")))</f>
        <v/>
      </c>
      <c r="AC55" s="103" t="str">
        <f>IF(AA55&lt;&gt;"",IF($G55="3",IF(J55&lt;&gt;"",IF(AND(AA55&lt;=10,J55&gt;=$Z$92),HLOOKUP(AA55,Points_Table_Modified,IF(AO55&gt;=6,8,AO55+2),FALSE),0),""),IF(J55&lt;&gt;"",IF(AND(AA55&lt;=10,J55&gt;=$Z$92),HLOOKUP(AA55,Points_Table,IF(AO55&gt;=6,8,AO55+2),FALSE),0),"")),"")</f>
        <v/>
      </c>
      <c r="AD55" s="103" t="str">
        <f>IF(AB55&lt;&gt;"",AVERAGE(IF(AND($G55="3",AB55&lt;&gt;""),HLOOKUP(AB55,Points_Table_Modified,IF(AO55&gt;=6,8,AO55+2),FALSE),IF(AB55&lt;&gt;"",HLOOKUP(AB55,Points_Table,IF(AO55&gt;=6,8,AO55+2),FALSE),"")),AC55),AC55)</f>
        <v/>
      </c>
      <c r="AE55" s="102" t="str">
        <f>IF(AND(J55&lt;&gt;"",$G55="5"),J55,"")</f>
        <v/>
      </c>
      <c r="AF55" s="103" t="str">
        <f>IF(AND(J55&lt;&gt;"",$G55="5"),_xlfn.RANK.EQ(J55,$AE$6:$AE$89),"")</f>
        <v/>
      </c>
      <c r="AG55" s="103" t="str">
        <f>IF($G55="6",IF(IF(AF55&lt;&gt;"",IF(MAX(COUNTIF($AF$6:$AF$89,$AF$6:$AF$89))&gt;1,"x",""),"")&lt;&gt;"",AF55+1,""),IF(AE55=0,"",IF(IF(AF55&lt;&gt;"",IF(MAX(COUNTIF($AF$6:$AF$89,$AF$6:$AF$89))&gt;1,"x",""),"")&lt;&gt;"",AF55+1,"")))</f>
        <v/>
      </c>
      <c r="AH55" s="103" t="str">
        <f>IF(AF55&lt;&gt;"",IF($G55="3",IF(J55&lt;&gt;"",IF(AND(AF55&lt;=10,J55&gt;=$AE$92),HLOOKUP(AF55,Points_Table_Modified,IF(AO55&gt;=6,8,AO55+2),FALSE),0),""),IF(J55&lt;&gt;"",IF(AND(AF55&lt;=10,J55&gt;=$AE$92),HLOOKUP(AF55,Points_Table,IF(AO55&gt;=6,8,AO55+2),FALSE),0),"")),"")</f>
        <v/>
      </c>
      <c r="AI55" s="103" t="str">
        <f>IF(AG55&lt;&gt;"",AVERAGE(IF(AND($G55="3",AG55&lt;&gt;""),HLOOKUP(AG55,Points_Table_Modified,IF(AO55&gt;=6,8,AO55+2),FALSE),IF(AG55&lt;&gt;"",HLOOKUP(AG55,Points_Table,IF(AO55&gt;=6,8,AO55+2),FALSE),"")),AH55),AH55)</f>
        <v/>
      </c>
      <c r="AJ55" s="102" t="str">
        <f>IF(AND(J55&lt;&gt;"",$G55="6"),J55,"")</f>
        <v/>
      </c>
      <c r="AK55" s="103" t="str">
        <f>IF(AND(J55&lt;&gt;"",$G55="6"),_xlfn.RANK.EQ(J55,$AJ$6:$AJ$89),"")</f>
        <v/>
      </c>
      <c r="AL55" s="103" t="str">
        <f>IF(G55="6",IF(IF(AK55&lt;&gt;"",IF(MAX(COUNTIF($AK$6:$AK$89,$AK$6:$AK$89))&gt;1,"x",""),"")&lt;&gt;"",AK55+1,""),IF(AJ55=0,"",IF(IF(AK55&lt;&gt;"",IF(MAX(COUNTIF($AK$6:$AK$89,$AK$6:$AK$89))&gt;1,"x",""),"")&lt;&gt;"",AK55+1,"")))</f>
        <v/>
      </c>
      <c r="AM55" s="103" t="str">
        <f>IF(AK55&lt;&gt;"",IF($G55="3",IF(J55&lt;&gt;"",IF(AND(AK55&lt;=10,J55&gt;=$AJ$92),HLOOKUP(AK55,Points_Table_Modified,IF(AO55&gt;=6,8,AO55+2),FALSE),0),""),IF(J55&lt;&gt;"",IF(AND(AK55&lt;=10,J55&gt;=$AJ$92),HLOOKUP(AK55,Points_Table,IF(AO55&gt;=6,8,AO55+2),FALSE),0),"")),"")</f>
        <v/>
      </c>
      <c r="AN55" s="136" t="str">
        <f>IF(AL55&lt;&gt;"",AVERAGE(IF(AND($G55="3",AL55&lt;&gt;""),HLOOKUP(AL55,Points_Table_Modified,IF(AO55&gt;=6,8,AO55+2),FALSE),IF(AL55&lt;&gt;"",HLOOKUP(AL55,Points_Table,IF(AO55&gt;=6,8,AO55+2),FALSE),"")),AM55),AM55)</f>
        <v/>
      </c>
      <c r="AO55" s="55">
        <f>VLOOKUP($G55,Entries_D_Event,4,FALSE)</f>
        <v>9</v>
      </c>
      <c r="AP55" s="52" t="str">
        <f>CONCATENATE(AK55,AF55,AA55,V55,Q55,L55)</f>
        <v/>
      </c>
      <c r="AQ55" s="118" t="str">
        <f>IF(AP55&lt;&gt;"",IF(AND($G55="3",J55&lt;&gt;""),10,IF(J55&lt;&gt;"",5,"")),"")</f>
        <v/>
      </c>
      <c r="AR55" s="118">
        <f>_xlfn.NUMBERVALUE(IF(AP55&lt;&gt;"",CONCATENATE(AN55,AI55,AD55,Y55,T55,O55),""))</f>
        <v>0</v>
      </c>
      <c r="AS55" s="56">
        <f>IFERROR(AQ55+AR55,0)</f>
        <v>0</v>
      </c>
      <c r="AT55" s="90"/>
      <c r="AU55" s="54" t="str">
        <f>IF(AND(AT55&lt;&gt;"",$G55="1"),AT55,"")</f>
        <v/>
      </c>
      <c r="AV55" s="52" t="str">
        <f>IF(AND(AT55&lt;&gt;"",$G55="1"),_xlfn.RANK.EQ(AT55,$AU$6:$AU$89),"")</f>
        <v/>
      </c>
      <c r="AW55" s="52" t="str">
        <f>IF(IF(AV55&lt;&gt;"",IF(MAX(COUNTIF($AV$6:$AV$89,$AV$6:$AV$89))&gt;1,"x",""),"")&lt;&gt;"",AV55+1,"")</f>
        <v/>
      </c>
      <c r="AX55" s="52" t="str">
        <f>IF(AV55&lt;&gt;"",IF($G55="3",IF(AT55&lt;&gt;"",IF(AND(AV55&lt;=10,AT55&gt;=$AU$92),HLOOKUP(AV55,Points_Table_Modified,IF(BY55&gt;=6,8,BY55+2),FALSE),0),""),IF(AT55&lt;&gt;"",IF(AND(AV55&lt;=10,AT55&gt;=$AU$92),HLOOKUP(AV55,Points_Table,IF(BY55&gt;=6,8,BY55+2),FALSE),0),"")),"")</f>
        <v/>
      </c>
      <c r="AY55" s="53" t="str">
        <f>IF(AW55&lt;&gt;"",AVERAGE(IF(AND($G55="3",AW55&lt;&gt;""),HLOOKUP(AW55,Points_Table_Modified,IF(BY55&gt;=6,8,BY55+2),FALSE),IF(AW55&lt;&gt;"",HLOOKUP(AW55,Points_Table,IF(BY55&gt;=6,8,BY55+2),FALSE),"")),AX55),AX55)</f>
        <v/>
      </c>
      <c r="AZ55" s="51" t="str">
        <f>IF(AND($G55="2",AT55&lt;&gt;""),AT55,"")</f>
        <v/>
      </c>
      <c r="BA55" s="52" t="str">
        <f>IF(AND(AT55&lt;&gt;"",$G55="2"),_xlfn.RANK.EQ(AT55,$AZ$6:$AZ$89),"")</f>
        <v/>
      </c>
      <c r="BB55" s="52" t="str">
        <f>IF(IF(BA55&lt;&gt;"",IF(MAX(COUNTIF($BA$6:$BA$89,$BA$6:$BA$89))&gt;1,"x",""),"")&lt;&gt;"",BA55+1,"")</f>
        <v/>
      </c>
      <c r="BC55" s="54" t="str">
        <f>IF(BA55&lt;&gt;"",IF($G55="3",IF(AT55&lt;&gt;"",IF(AND(BA55&lt;=10,AT55&gt;=$AZ$92),HLOOKUP(BA55,Points_Table_Modified,IF(BY55&gt;=6,8,BY55+2),FALSE),0),""),IF(AT55&lt;&gt;"",IF(AND(BA55&lt;=10,AT55&gt;=$AZ$92),HLOOKUP(BA55,Points_Table,IF(BY55&gt;=6,8,BY55+2),FALSE),0),"")),"")</f>
        <v/>
      </c>
      <c r="BD55" s="53" t="str">
        <f>IF(BB55&lt;&gt;"",AVERAGE(IF(AND($G55="3",BB55&lt;&gt;""),HLOOKUP(BB55,Points_Table_Modified,IF(BY55&gt;=6,8,BY55+2),FALSE),IF(BB55&lt;&gt;"",HLOOKUP(BB55,Points_Table,IF(BY55&gt;=6,8,BY55+2),FALSE),"")),BC55),BC55)</f>
        <v/>
      </c>
      <c r="BE55" s="51" t="str">
        <f>IF(AND($G55="3",AT55&lt;&gt;""),AT55,"")</f>
        <v/>
      </c>
      <c r="BF55" s="52" t="str">
        <f>IF(AND(AT55&lt;&gt;"",$G55="3"),_xlfn.RANK.EQ(AT55,$BE$6:$BE$89),"")</f>
        <v/>
      </c>
      <c r="BG55" s="52" t="str">
        <f>IF(IF(BF55&lt;&gt;"",IF(MAX(COUNTIF($BF$6:$BF$89,$BF$6:$BF$89))&gt;1,"x",""),"")&lt;&gt;"",BF55+1,"")</f>
        <v/>
      </c>
      <c r="BH55" s="52" t="str">
        <f>IF(BF55&lt;&gt;"",IF($G55="3",IF(AT55&lt;&gt;"",IF(AND(BF55&lt;=20,AT55&gt;=$BE$92),HLOOKUP(BF55,Points_Table_Modified,IF(BY55&gt;=6,8,BY55+2),FALSE),0),""),IF(AT55&lt;&gt;"",IF(AND(BF55&lt;=10,AT55&gt;=$BE$92),HLOOKUP(BF55,Points_Table,IF(BY55&gt;=6,8,BY55+2),FALSE),0),"")),"")</f>
        <v/>
      </c>
      <c r="BI55" s="53" t="str">
        <f>IF(BG55&lt;&gt;"",AVERAGE(IF(AND($G55="3",BG55&lt;&gt;""),HLOOKUP(BG55,Points_Table_Modified,IF(BY55&gt;=6,8,BY55+2),FALSE),IF(BG55&lt;&gt;"",HLOOKUP(BG55,Points_Table,IF(BY55&gt;=6,8,BY55+2),FALSE),"")),BH55),BH55)</f>
        <v/>
      </c>
      <c r="BJ55" s="51" t="str">
        <f>IF(AND($G55="4",AT55&lt;&gt;""),AT55,"")</f>
        <v/>
      </c>
      <c r="BK55" s="52" t="str">
        <f>IF(AND(AT55&lt;&gt;"",G55="4"),_xlfn.RANK.EQ(AT55,$BJ$6:$BJ$89),"")</f>
        <v/>
      </c>
      <c r="BL55" s="52" t="str">
        <f>IF(IF(BK55&lt;&gt;"",IF(MAX(COUNTIF($BK$6:$BK$89,$BK$6:$BK$89))&gt;1,"x",""),"")&lt;&gt;"",BK55+1,"")</f>
        <v/>
      </c>
      <c r="BM55" s="52" t="str">
        <f>IF(BK55&lt;&gt;"",IF($G55="3",IF(AT55&lt;&gt;"",IF(AND(BK55&lt;=10,AT55&gt;=$BJ$92),HLOOKUP(BK55,Points_Table_Modified,IF(BY55&gt;=6,8,BY55+2),FALSE),0),""),IF(AT55&lt;&gt;"",IF(AND(BK55&lt;=10,AT55&gt;=$BJ$92),HLOOKUP(BK55,Points_Table,IF(BY55&gt;=6,8,BY55+2),FALSE),0),"")),"")</f>
        <v/>
      </c>
      <c r="BN55" s="53" t="str">
        <f>IF(BL55&lt;&gt;"",AVERAGE(IF(AND($G55="3",BL55&lt;&gt;""),HLOOKUP(BL55,Points_Table_Modified,IF(BY55&gt;=6,8,BY55+2),FALSE),IF(BL55&lt;&gt;"",HLOOKUP(BL55,Points_Table,IF(BY55&gt;=6,8,BY55+2),FALSE),"")),BM55),BM55)</f>
        <v/>
      </c>
      <c r="BO55" s="51" t="str">
        <f>IF(AND($G55="5",AT55&lt;&gt;""),AT55,"")</f>
        <v/>
      </c>
      <c r="BP55" s="52" t="str">
        <f>IF(AND(AT55&lt;&gt;"",$G55="5"),_xlfn.RANK.EQ(AT55,$BO$6:$BO$89),"")</f>
        <v/>
      </c>
      <c r="BQ55" s="52" t="str">
        <f>IF(IF(BP55&lt;&gt;"",IF(MAX(COUNTIF($BP$6:$BP$89,$BP$6:$BP$89))&gt;1,"x",""),"")&lt;&gt;"",BP55+1,"")</f>
        <v/>
      </c>
      <c r="BR55" s="52" t="str">
        <f>IF(BP55&lt;&gt;"",IF($G55="3",IF(AT55&lt;&gt;"",IF(AND(BP55&lt;=10,AT55&gt;=$BO$92),HLOOKUP(BP55,Points_Table_Modified,IF(BY55&gt;=6,8,BY55+2),FALSE),0),""),IF(AT55&lt;&gt;"",IF(AND(BP55&lt;=10,AT55&gt;=$BO$92),HLOOKUP(BP55,Points_Table,IF(BY55&gt;=6,8,BY55+2),FALSE),0),"")),"")</f>
        <v/>
      </c>
      <c r="BS55" s="53" t="str">
        <f>IF(BQ55&lt;&gt;"",AVERAGE(IF(AND($G55="3",BQ55&lt;&gt;""),HLOOKUP(BQ55,Points_Table_Modified,IF(BY55&gt;=6,8,BY55+2),FALSE),IF(BQ55&lt;&gt;"",HLOOKUP(BQ55,Points_Table,IF(BY55&gt;=6,8,BY55+2),FALSE),"")),BR55),BR55)</f>
        <v/>
      </c>
      <c r="BT55" s="51" t="str">
        <f>IF(AND($G55="6",AT55&lt;&gt;""),AT55,"")</f>
        <v/>
      </c>
      <c r="BU55" s="52" t="str">
        <f>IF(AND(AT55&lt;&gt;"",$G55="6"),_xlfn.RANK.EQ(AT55,$BT$6:$BT$89),"")</f>
        <v/>
      </c>
      <c r="BV55" s="52" t="str">
        <f>IF(IF(BU55&lt;&gt;"",IF(MAX(COUNTIF($BU$6:$BU$89,$BU$6:$BU$89))&gt;1,"x",""),"")&lt;&gt;"",BU55+1,"")</f>
        <v/>
      </c>
      <c r="BW55" s="52" t="str">
        <f>IF(BU55&lt;&gt;"",IF($G55="3",IF(AT55&lt;&gt;"",IF(AND(BU55&lt;=10,AT55&gt;=$BT$92),HLOOKUP(BU55,Points_Table_Modified,IF(BY55&gt;=6,8,BY55+2),FALSE),0),""),IF(AT55&lt;&gt;"",IF(AND(BU55&lt;=10,AT55&gt;=$BT$92),HLOOKUP(BU55,Points_Table,IF(BY55&gt;=6,8,BY55+2),FALSE),0),"")),"")</f>
        <v/>
      </c>
      <c r="BX55" s="53" t="str">
        <f>IF(BV55&lt;&gt;"",AVERAGE(IF(AND($G55="3",BV55&lt;&gt;""),HLOOKUP(BV55,Points_Table_Modified,IF(BY55&gt;=6,8,BY55+2),FALSE),IF(BV55&lt;&gt;"",HLOOKUP(BV55,Points_Table,IF(BY55&gt;=6,8,BY55+2),FALSE),"")),BW55),BW55)</f>
        <v/>
      </c>
      <c r="BY55" s="55">
        <f>VLOOKUP($G55,Entries_D_Event,5,FALSE)</f>
        <v>7</v>
      </c>
      <c r="BZ55" s="52" t="str">
        <f>CONCATENATE(BU55,BP55,BK55,BF55,BA55,AV55)</f>
        <v/>
      </c>
      <c r="CA55" s="118" t="str">
        <f>IF(BZ55&lt;&gt;"",IF(AND($G55="3",AT55&lt;&gt;""),10,IF(AT55&lt;&gt;"",5,"")),"")</f>
        <v/>
      </c>
      <c r="CB55" s="118">
        <f>_xlfn.NUMBERVALUE(IF(BZ55&lt;&gt;"",CONCATENATE(BX55,BS55,BN55,BI55,BD55,AY55),""))</f>
        <v>0</v>
      </c>
      <c r="CC55" s="56">
        <f>IFERROR(CA55+CB55,0)</f>
        <v>0</v>
      </c>
      <c r="CD55" s="90">
        <v>109</v>
      </c>
      <c r="CE55" s="54" t="str">
        <f>IF(AND($G55="1",CD55&lt;&gt;""),CD55,"")</f>
        <v/>
      </c>
      <c r="CF55" s="52" t="str">
        <f>IF(AND(CD55&lt;&gt;"",$G55="1"),_xlfn.RANK.EQ(CD55,$CE$6:$CE$89),"")</f>
        <v/>
      </c>
      <c r="CG55" s="52" t="str">
        <f>IF(IF(CF55&lt;&gt;"",IF(MAX(COUNTIF($CF$6:$CF$89,$CF$6:$CF$89))&gt;1,"x",""),"")&lt;&gt;"",CF55+1,"")</f>
        <v/>
      </c>
      <c r="CH55" s="52" t="str">
        <f>IF(CF55&lt;&gt;"",IF($G55="3",IF(CD55&lt;&gt;"",IF(AND(CF55&lt;=10,CD55&gt;=$CE$92),HLOOKUP(CF55,Points_Table_Modified,IF(DI55&gt;=6,8,DI55+2),FALSE),0),""),IF(CD55&lt;&gt;"",IF(AND(CF55&lt;=10,CD55&gt;=$CE$92),HLOOKUP(CF55,Points_Table,IF(DI55&gt;=6,8,DI55+2),FALSE),0),"")),"")</f>
        <v/>
      </c>
      <c r="CI55" s="53" t="str">
        <f>IF(CG55&lt;&gt;"",AVERAGE(IF(AND($G55="3",CG55&lt;&gt;""),HLOOKUP(CG55,Points_Table_Modified,IF(DI55&gt;=6,8,DI55+2),FALSE),IF(CG55&lt;&gt;"",HLOOKUP(CG55,Points_Table,IF(DI55&gt;=6,8,DI55+2),FALSE),"")),CH55),CH55)</f>
        <v/>
      </c>
      <c r="CJ55" s="51" t="str">
        <f>IF(AND($G55="2",CD55&lt;&gt;""),CD55,"")</f>
        <v/>
      </c>
      <c r="CK55" s="52" t="str">
        <f>IF(AND(CD55&lt;&gt;"",$G55="2"),_xlfn.RANK.EQ(CD55,$CJ$6:$CJ$89),"")</f>
        <v/>
      </c>
      <c r="CL55" s="52" t="str">
        <f>IF(IF(CK55&lt;&gt;"",IF(MAX(COUNTIF($CK$6:$CK$89,$CK$6:$CK$89))&gt;1,"x",""),"")&lt;&gt;"",CK55+1,"")</f>
        <v/>
      </c>
      <c r="CM55" s="54" t="str">
        <f>IF(CK55&lt;&gt;"",IF($G55="3",IF(CD55&lt;&gt;"",IF(AND(CK55&lt;=10,CD55&gt;=$CJ$92),HLOOKUP(CK55,Points_Table_Modified,IF(DI55&gt;=6,8,DI55+2),FALSE),0),""),IF(CD55&lt;&gt;"",IF(AND(CK55&lt;=10,CD55&gt;=$CJ$92),HLOOKUP(CK55,Points_Table,IF(DI55&gt;=6,8,DI55+2),FALSE),0),"")),"")</f>
        <v/>
      </c>
      <c r="CN55" s="53" t="str">
        <f>IF(CL55&lt;&gt;"",AVERAGE(IF(AND($G55="3",CL55&lt;&gt;""),HLOOKUP(CL55,Points_Table_Modified,IF(DI55&gt;=6,8,DI55+2),FALSE),IF(CL55&lt;&gt;"",HLOOKUP(CL55,Points_Table,IF(DI55&gt;=6,8,DI55+2),FALSE),"")),CM55),CM55)</f>
        <v/>
      </c>
      <c r="CO55" s="51" t="str">
        <f>IF(AND($G55="3",CD55&lt;&gt;""),CD55,"")</f>
        <v/>
      </c>
      <c r="CP55" s="52" t="str">
        <f>IF(AND(CD55&lt;&gt;"",$G55="3"),_xlfn.RANK.EQ(CD55,$CO$6:$CO$89),"")</f>
        <v/>
      </c>
      <c r="CQ55" s="52" t="str">
        <f>IF(IF(CP55&lt;&gt;"",IF(MAX(COUNTIF($CP55:$CP$89,$CP$6:$CP$89))&gt;1,"x",""),"")&lt;&gt;"",CP55+1,"")</f>
        <v/>
      </c>
      <c r="CR55" s="52" t="str">
        <f>IF(CP55&lt;&gt;"",IF($G55="3",IF(CD55&lt;&gt;"",IF(AND(CP55&lt;=20,CD55&gt;=$CO$92),HLOOKUP(CP55,Points_Table_Modified,IF(DI55&gt;=6,8,DI55+2),FALSE),0),""),IF(CD55&lt;&gt;"",IF(AND(CP55&lt;=10,CD55&gt;=$CO$92),HLOOKUP(CP55,Points_Table,IF(DI55&gt;=6,8,DI55+2),FALSE),0),"")),"")</f>
        <v/>
      </c>
      <c r="CS55" s="53" t="str">
        <f>IF(CQ55&lt;&gt;"",AVERAGE(IF(AND($G55="3",CQ55&lt;&gt;""),HLOOKUP(CQ55,Points_Table_Modified,IF(DI55&gt;=6,8,DI55+2),FALSE),IF(CQ55&lt;&gt;"",HLOOKUP(CQ55,Points_Table,IF(DI55&gt;=6,8,DI55+2),FALSE),"")),CR55),CR55)</f>
        <v/>
      </c>
      <c r="CT55" s="51" t="str">
        <f>IF(AND($G55="4",CD55&lt;&gt;""),CD55,"")</f>
        <v/>
      </c>
      <c r="CU55" s="52" t="str">
        <f>IF(AND(CD55&lt;&gt;"",G55="4"),_xlfn.RANK.EQ(CD55,$CT$6:$CT$89),"")</f>
        <v/>
      </c>
      <c r="CV55" s="52" t="str">
        <f>IF(IF(CU55&lt;&gt;"",IF(MAX(COUNTIF($CU$6:$CU$89,$CU$6:$CU$89))&gt;1,"x",""),"")&lt;&gt;"",CU55+1,"")</f>
        <v/>
      </c>
      <c r="CW55" s="52" t="str">
        <f>IF(CU55&lt;&gt;"",IF($G55="3",IF(CD55&lt;&gt;"",IF(AND(CU55&lt;=10,CD55&gt;=$CT$92),HLOOKUP(CU55,Points_Table_Modified,IF(DI55&gt;=6,8,DI55+2),FALSE),0),""),IF(CD55&lt;&gt;"",IF(AND(CU55&lt;=10,CD55&gt;=$CT$92),HLOOKUP(CU55,Points_Table,IF(DI55&gt;=6,8,DI55+2),FALSE),0),"")),"")</f>
        <v/>
      </c>
      <c r="CX55" s="53" t="str">
        <f>IF(CV55&lt;&gt;"",AVERAGE(IF(AND($G55="3",CV55&lt;&gt;""),HLOOKUP(CV55,Points_Table_Modified,IF(DI55&gt;=6,8,DI55+2),FALSE),IF(CV55&lt;&gt;"",HLOOKUP(CV55,Points_Table,IF(DI55&gt;=6,8,DI55+2),FALSE),"")),CW55),CW55)</f>
        <v/>
      </c>
      <c r="CY55" s="51" t="str">
        <f>IF(AND($G55="5",CD55&lt;&gt;""),CD55,"")</f>
        <v/>
      </c>
      <c r="CZ55" s="52" t="str">
        <f>IF(AND(CD55&lt;&gt;"",$G55="5"),_xlfn.RANK.EQ(CD55,$CY$6:$CY$89),"")</f>
        <v/>
      </c>
      <c r="DA55" s="52" t="str">
        <f>IF(IF(CZ55&lt;&gt;"",IF(MAX(COUNTIF($CZ$6:$CZ$89,$CZ$6:$CZ$89))&gt;1,"x",""),"")&lt;&gt;"",CZ55+1,"")</f>
        <v/>
      </c>
      <c r="DB55" s="52" t="str">
        <f>IF(CZ55&lt;&gt;"",IF($G55="3",IF(CD55&lt;&gt;"",IF(AND(CZ55&lt;=10,CD55&gt;=$CY$92),HLOOKUP(CZ55,Points_Table_Modified,IF(DI55&gt;=6,8,DI55+2),FALSE),0),""),IF(CD55&lt;&gt;"",IF(AND(CZ55&lt;=10,CD55&gt;=$CY$92),HLOOKUP(CZ55,Points_Table,IF(DI55&gt;=6,8,DI55+2),FALSE),0),"")),"")</f>
        <v/>
      </c>
      <c r="DC55" s="53" t="str">
        <f>IF(DA55&lt;&gt;"",AVERAGE(IF(AND($G55="3",DA55&lt;&gt;""),HLOOKUP(DA55,Points_Table_Modified,IF(DI55&gt;=6,8,DI55+2),FALSE),IF(DA55&lt;&gt;"",HLOOKUP(DA55,Points_Table,IF(DI55&gt;=6,8,DI55+2),FALSE),"")),DB55),DB55)</f>
        <v/>
      </c>
      <c r="DD55" s="51">
        <f>IF(AND($G55="6",CD55&lt;&gt;""),CD55,"")</f>
        <v>109</v>
      </c>
      <c r="DE55" s="52">
        <f>IF(AND(CD55&lt;&gt;"",$G55="6"),_xlfn.RANK.EQ(CD55,$DD$6:$DD$89),"")</f>
        <v>7</v>
      </c>
      <c r="DF55" s="52" t="str">
        <f>IF(IF(DE55&lt;&gt;"",IF(MAX(COUNTIF($DE$6:$DE$89,$DE$6:$DE$89))&gt;1,"x",""),"")&lt;&gt;"",DE55+1,"")</f>
        <v/>
      </c>
      <c r="DG55" s="52">
        <f>IF(DE55&lt;&gt;"",IF($G55="3",IF(CD55&lt;&gt;"",IF(AND(DE55&lt;=10,CD55&gt;=$DD$92),HLOOKUP(DE55,Points_Table_Modified,IF(DI55&gt;=6,8,DI55+2),FALSE),0),""),IF(CD55&lt;&gt;"",IF(AND(DE55&lt;=10,CD55&gt;=$DD$92),HLOOKUP(DE55,Points_Table,IF(DI55&gt;=6,8,DI55+2),FALSE),0),"")),"")</f>
        <v>8</v>
      </c>
      <c r="DH55" s="53">
        <f>IF(DF55&lt;&gt;"",AVERAGE(IF(AND($G55="3",DF55&lt;&gt;""),HLOOKUP(DF55,Points_Table_Modified,IF(DI55&gt;=6,8,DI55+2),FALSE),IF(DF55&lt;&gt;"",HLOOKUP(DF55,Points_Table,IF(DI55&gt;=6,8,DI55+2),FALSE),"")),DG55),DG55)</f>
        <v>8</v>
      </c>
      <c r="DI55" s="55">
        <f>VLOOKUP($G55,Entries_D_Event,6,FALSE)</f>
        <v>10</v>
      </c>
      <c r="DJ55" s="52" t="str">
        <f>CONCATENATE(DE55,CZ55,CU55,CP55,CK55,CF55)</f>
        <v>7</v>
      </c>
      <c r="DK55" s="52">
        <f>IF(DJ55&lt;&gt;"",IF(AND($G55="3",CD55&lt;&gt;""),10,IF(CD55&lt;&gt;"",5,"")),"")</f>
        <v>5</v>
      </c>
      <c r="DL55" s="156">
        <f>_xlfn.NUMBERVALUE(IF(DJ55&lt;&gt;"",CONCATENATE(DH55,DC55,CX55,CS55,CN55,CI55),""))</f>
        <v>8</v>
      </c>
      <c r="DM55" s="56">
        <f>IFERROR(DK55+DL55,0)</f>
        <v>13</v>
      </c>
      <c r="DN55" s="90"/>
      <c r="DO55" s="52" t="str">
        <f>IF(AND($G55="1",DN55&lt;&gt;""),DN55,"")</f>
        <v/>
      </c>
      <c r="DP55" s="52" t="str">
        <f>IF(AND(DN55&lt;&gt;"",$G55="1"),_xlfn.RANK.EQ(DN55,$DO$6:$DO$89),"")</f>
        <v/>
      </c>
      <c r="DQ55" s="52" t="str">
        <f>IF(IF(DP55&lt;&gt;"",IF(MAX(COUNTIF($DP$6:$DP$89,$DP$6:$DP$89))&gt;1,"x",""),"")&lt;&gt;"",DP55+1,"")</f>
        <v/>
      </c>
      <c r="DR55" s="52" t="str">
        <f>IF(DP55&lt;&gt;"",IF($G55="3",IF(DN55&lt;&gt;"",IF(AND(DP55&lt;=10,DN55&gt;=$DO$92),HLOOKUP(DP55,Points_Table_Modified,IF(ES55&gt;=6,8,ES55+2),FALSE),0),""),IF(DN55&lt;&gt;"",IF(AND(DP55&lt;=10,DN55&gt;=$DO$92),HLOOKUP(DP55,Points_Table,IF(ES55&gt;=6,8,ES55+2),FALSE),0),"")),"")</f>
        <v/>
      </c>
      <c r="DS55" s="53" t="str">
        <f>IF(DQ55&lt;&gt;"",AVERAGE(IF(AND($G55="3",DQ55&lt;&gt;""),HLOOKUP(DQ55,Points_Table_Modified,IF(ES55&gt;=6,8,ES55+2),FALSE),IF(DQ55&lt;&gt;"",HLOOKUP(DQ55,Points_Table,IF(ES55&gt;=6,8,ES55+2),FALSE),"")),DR55),DR55)</f>
        <v/>
      </c>
      <c r="DT55" s="51" t="str">
        <f>IF(AND($G55="2",DN55&lt;&gt;""),DN55,"")</f>
        <v/>
      </c>
      <c r="DU55" s="52" t="str">
        <f>IF(AND(DN55&lt;&gt;"",$G55="2"),_xlfn.RANK.EQ(DN55,$DT$6:$DT$89),"")</f>
        <v/>
      </c>
      <c r="DV55" s="52" t="str">
        <f>IF(IF(DU55&lt;&gt;"",IF(MAX(COUNTIF($DU$6:$DU$89,$DU$6:$DU$89))&gt;1,"x",""),"")&lt;&gt;"",DU55+1,"")</f>
        <v/>
      </c>
      <c r="DW55" s="54" t="str">
        <f>IF(DU55&lt;&gt;"",IF($G55="3",IF(DN55&lt;&gt;"",IF(AND(DU55&lt;=10,DN55&gt;=$DT$92),HLOOKUP(DU55,Points_Table_Modified,IF(ES55&gt;=6,8,ES55+2),FALSE),0),""),IF(DN55&lt;&gt;"",IF(AND(DU55&lt;=10,DN55&gt;=$DT$92),HLOOKUP(DU55,Points_Table,IF(ES55&gt;=6,8,ES55+2),FALSE),0),"")),"")</f>
        <v/>
      </c>
      <c r="DX55" s="53" t="str">
        <f>IF(DV55&lt;&gt;"",AVERAGE(IF(AND($G55="3",DV55&lt;&gt;""),HLOOKUP(DV55,Points_Table_Modified,IF(ES55&gt;=6,8,ES55+2),FALSE),IF(DV55&lt;&gt;"",HLOOKUP(DV55,Points_Table,IF(ES55&gt;=6,8,ES55+2),FALSE),"")),DW55),DW55)</f>
        <v/>
      </c>
      <c r="DY55" s="51" t="str">
        <f>IF(AND($G55="3",DN55&lt;&gt;""),DN55,"")</f>
        <v/>
      </c>
      <c r="DZ55" s="52" t="str">
        <f>IF(AND(DN55&lt;&gt;"",$G55="3"),_xlfn.RANK.EQ(DN55,$DY$6:$DY$89),"")</f>
        <v/>
      </c>
      <c r="EA55" s="52" t="str">
        <f>IF(IF(DZ55&lt;&gt;"",IF(MAX(COUNTIF($DZ$6:$DZ$89,$DZ$6:$DZ$89))&gt;1,"x",""),"")&lt;&gt;"",DZ55+1,"")</f>
        <v/>
      </c>
      <c r="EB55" s="52" t="str">
        <f>IF(DZ55&lt;&gt;"",IF($G55="3",IF(DN55&lt;&gt;"",IF(AND(DZ55&lt;=20,DN55&gt;=$DY$92),HLOOKUP(DZ55,Points_Table_Modified,IF(ES55&gt;=6,8,ES55+2),FALSE),0),""),IF(DN55&lt;&gt;"",IF(AND(DZ55&lt;=10,DN55&gt;=$DY$92),HLOOKUP(DZ55,Points_Table,IF(ES55&gt;=6,8,ES55+2),FALSE),0),"")),"")</f>
        <v/>
      </c>
      <c r="EC55" s="53" t="str">
        <f>IF(EA55&lt;&gt;"",AVERAGE(IF(AND($G55="3",EA55&lt;&gt;""),HLOOKUP(EA55,Points_Table_Modified,IF(ES55&gt;=6,8,ES55+2),FALSE),IF(EA55&lt;&gt;"",HLOOKUP(EA55,Points_Table,IF(ES55&gt;=6,8,ES55+2),FALSE),"")),EB55),EB55)</f>
        <v/>
      </c>
      <c r="ED55" s="51" t="str">
        <f>IF(AND($G55="4",DN55&lt;&gt;""),DN55,"")</f>
        <v/>
      </c>
      <c r="EE55" s="52" t="str">
        <f>IF(AND(DN55&lt;&gt;"",G55="4"),_xlfn.RANK.EQ(DN55,$ED$6:$ED$89),"")</f>
        <v/>
      </c>
      <c r="EF55" s="52" t="str">
        <f>IF(IF(EE55&lt;&gt;"",IF(MAX(COUNTIF($EE$6:$EE$89,$EE$6:$EE$89))&gt;1,"x",""),"")&lt;&gt;"",EE55+1,"")</f>
        <v/>
      </c>
      <c r="EG55" s="52" t="str">
        <f>IF(EE55&lt;&gt;"",IF($G55="3",IF(DN55&lt;&gt;"",IF(AND(EE55&lt;=10,DN55&gt;=$ED$92),HLOOKUP(EE55,Points_Table_Modified,IF(ES55&gt;=6,8,ES55+2),FALSE),0),""),IF(DN55&lt;&gt;"",IF(AND(EE55&lt;=10,DN55&gt;=$ED$92),HLOOKUP(EE55,Points_Table,IF(ES55&gt;=6,8,ES55+2),FALSE),0),"")),"")</f>
        <v/>
      </c>
      <c r="EH55" s="53" t="str">
        <f>IF(EF55&lt;&gt;"",AVERAGE(IF(AND($G55="3",EF55&lt;&gt;""),HLOOKUP(EF55,Points_Table_Modified,IF(ES55&gt;=6,8,ES55+2),FALSE),IF(EF55&lt;&gt;"",HLOOKUP(EF55,Points_Table,IF(ES55&gt;=6,8,ES55+2),FALSE),"")),EG55),EG55)</f>
        <v/>
      </c>
      <c r="EI55" s="51" t="str">
        <f>IF(AND($G55="5",DN55&lt;&gt;""),DN55,"")</f>
        <v/>
      </c>
      <c r="EJ55" s="52" t="str">
        <f>IF(AND(DN55&lt;&gt;"",$G55="5"),_xlfn.RANK.EQ(DN55,$EI$6:$EI$89),"")</f>
        <v/>
      </c>
      <c r="EK55" s="52" t="str">
        <f>IF(IF(EJ55&lt;&gt;"",IF(MAX(COUNTIF($EJ$6:$EJ$89,$EJ$6:$EJ$89))&gt;1,"x",""),"")&lt;&gt;"",EJ55+1,"")</f>
        <v/>
      </c>
      <c r="EL55" s="52" t="str">
        <f>IF(EJ55&lt;&gt;"",IF($G55="3",IF(DN55&lt;&gt;"",IF(AND(EJ55&lt;=10,DN55&gt;=$EI$92),HLOOKUP(EJ55,Points_Table_Modified,IF(ES55&gt;=6,8,ES55+2),FALSE),0),""),IF(DN55&lt;&gt;"",IF(AND(EJ55&lt;=10,DN55&gt;=$EI$92),HLOOKUP(EJ55,Points_Table,IF(ES55&gt;=6,8,ES55+2),FALSE),0),"")),"")</f>
        <v/>
      </c>
      <c r="EM55" s="53" t="str">
        <f>IF(EK55&lt;&gt;"",AVERAGE(IF(AND($G55="3",EK55&lt;&gt;""),HLOOKUP(EK55,Points_Table_Modified,IF(ES55&gt;=6,8,ES55+2),FALSE),IF(EK55&lt;&gt;"",HLOOKUP(EK55,Points_Table,IF(ES55&gt;=6,8,ES55+2),FALSE),"")),EL55),EL55)</f>
        <v/>
      </c>
      <c r="EN55" s="51" t="str">
        <f>IF(AND($G55="6",DN55&lt;&gt;""),DN55,"")</f>
        <v/>
      </c>
      <c r="EO55" s="52" t="str">
        <f>IF(AND(DN55&lt;&gt;"",$G55="6"),_xlfn.RANK.EQ(DN55,$EN$6:$EN$89),"")</f>
        <v/>
      </c>
      <c r="EP55" s="52" t="str">
        <f>IF(IF(EO55&lt;&gt;"",IF(MAX(COUNTIF($EO$6:$EO$89,$EO$6:$EO$89))&gt;1,"x",""),"")&lt;&gt;"",EO55+1,"")</f>
        <v/>
      </c>
      <c r="EQ55" s="52" t="str">
        <f>IF(EO55&lt;&gt;"",IF($G55="3",IF(DN55&lt;&gt;"",IF(AND(EO55&lt;=10,DN55&gt;=$EN$92),HLOOKUP(EO55,Points_Table_Modified,IF(ES55&gt;=6,8,ES55+2),FALSE),0),""),IF(DN55&lt;&gt;"",IF(AND(EO55&lt;=10,DN55&gt;=$EN$92),HLOOKUP(EO55,Points_Table,IF(ES55&gt;=6,8,ES55+2),FALSE),0),"")),"")</f>
        <v/>
      </c>
      <c r="ER55" s="53" t="str">
        <f>IF(EP55&lt;&gt;"",AVERAGE(IF(AND($G55="3",EP55&lt;&gt;""),HLOOKUP(EP55,Points_Table_Modified,IF(ES55&gt;=6,8,ES55+2),FALSE),IF(EP55&lt;&gt;"",HLOOKUP(EP55,Points_Table,IF(ES55&gt;=6,8,ES55+2),FALSE),"")),EQ55),EQ55)</f>
        <v/>
      </c>
      <c r="ES55" s="57">
        <f>VLOOKUP($G55,Entries_D_Event,7,FALSE)</f>
        <v>7</v>
      </c>
      <c r="ET55" s="52" t="str">
        <f>CONCATENATE(EO55,EJ55,EE55,DZ55,DU55,DP55)</f>
        <v/>
      </c>
      <c r="EU55" s="118" t="str">
        <f>IF(ET55&lt;&gt;"",IF(AND($G55="3",DN55&lt;&gt;""),10,IF(DN55&lt;&gt;"",5,"")),"")</f>
        <v/>
      </c>
      <c r="EV55" s="118">
        <f>_xlfn.NUMBERVALUE(IF(ET55&lt;&gt;"",CONCATENATE(ER55,EM55,EH55,EC55,DX55,DS55),""))</f>
        <v>0</v>
      </c>
      <c r="EW55" s="56">
        <f>IFERROR(EU55+EV55,0)</f>
        <v>0</v>
      </c>
      <c r="EX55" s="90"/>
      <c r="EY55" s="52" t="str">
        <f>IF(AND($G55="1",EX55&lt;&gt;""),EX55,"")</f>
        <v/>
      </c>
      <c r="EZ55" s="52" t="str">
        <f>IF(AND(EX55&lt;&gt;"",$G55="1"),_xlfn.RANK.EQ(EX55,$EY$6:$EY$89),"")</f>
        <v/>
      </c>
      <c r="FA55" s="52" t="str">
        <f>IF(IF(EZ55&lt;&gt;"",IF(MAX(COUNTIF($EZ$6:$EZ$89,$EZ$6:$EZ$89))&gt;1,"x",""),"")&lt;&gt;"",EZ55+1,"")</f>
        <v/>
      </c>
      <c r="FB55" s="52" t="str">
        <f>IF(EZ55&lt;&gt;"",IF($G55="3",IF(EX55&lt;&gt;"",IF(AND(EZ55&lt;=10,EX55&gt;=$EY$92),HLOOKUP(EZ55,Points_Table_Modified,IF(GC55&gt;=6,8,GC55+2),FALSE),0),""),IF(EX55&lt;&gt;"",IF(AND(EZ55&lt;=10,EX55&gt;=$EY$92),HLOOKUP(EZ55,Points_Table,IF(GC55&gt;=6,8,GC55+2),FALSE),0),"")),"")</f>
        <v/>
      </c>
      <c r="FC55" s="56" t="str">
        <f>IF(FB55&gt;0,IF(FA55&lt;&gt;"",AVERAGE(IF(AND($G55="3",FA55&lt;&gt;""),HLOOKUP(FA55,Points_Table_Modified,IF(GC55&gt;=6,8,GC55+2),FALSE),IF(FA55&lt;&gt;"",HLOOKUP(FA55,Points_Table,IF(GC55&gt;=6,8,GC55+2),FALSE),"")),FB55),FB55),0)</f>
        <v/>
      </c>
      <c r="FD55" s="51" t="str">
        <f>IF(AND($G55="2",EX55&lt;&gt;""),EX55,"")</f>
        <v/>
      </c>
      <c r="FE55" s="52" t="str">
        <f>IF(AND(EX55&lt;&gt;"",$G55="2"),_xlfn.RANK.EQ(EX55,$FD$6:$FD$89),"")</f>
        <v/>
      </c>
      <c r="FF55" s="52" t="str">
        <f>IF(IF(FE55&lt;&gt;"",IF(MAX(COUNTIF($FE$6:$FE$89,$FE$6:$FE$89))&gt;1,"x",""),"")&lt;&gt;"",FE55+1,"")</f>
        <v/>
      </c>
      <c r="FG55" s="54" t="str">
        <f>IF(FE55&lt;&gt;"",IF($G55="3",IF(EX55&lt;&gt;"",IF(AND(FE55&lt;=10,EX55&gt;=$FD$92),HLOOKUP(FE55,Points_Table_Modified,IF(GC55&gt;=6,8,GC55+2),FALSE),0),""),IF(EX55&lt;&gt;"",IF(AND(FE55&lt;=10,EX55&gt;=$FD$92),HLOOKUP(FE55,Points_Table,IF(GC55&gt;=6,8,GC55+2),FALSE),0),"")),"")</f>
        <v/>
      </c>
      <c r="FH55" s="56" t="str">
        <f>IF(FG55&gt;0,IF(FF55&lt;&gt;"",AVERAGE(IF(AND($G55="3",FF55&lt;&gt;""),HLOOKUP(FF55,Points_Table_Modified,IF(GC55&gt;=6,8,GC55+2),FALSE),IF(FF55&lt;&gt;"",HLOOKUP(FF55,Points_Table,IF(GC55&gt;=6,8,GC55+2),FALSE),"")),FG55),FG55),0)</f>
        <v/>
      </c>
      <c r="FI55" s="51" t="str">
        <f>IF(AND($G55="3",EX55&lt;&gt;""),EX55,"")</f>
        <v/>
      </c>
      <c r="FJ55" s="52" t="str">
        <f>IF(AND(EX55&lt;&gt;"",$G55="3"),_xlfn.RANK.EQ(EX55,$FI$6:$FI$89),"")</f>
        <v/>
      </c>
      <c r="FK55" s="52" t="str">
        <f>IF(IF(FJ55&lt;&gt;"",IF(MAX(COUNTIF($FJ$6:$FJ$89,$FJ$6:$FJ$89))&gt;1,"x",""),"")&lt;&gt;"",FJ55+1,"")</f>
        <v/>
      </c>
      <c r="FL55" s="52" t="str">
        <f>IF(FJ55&lt;&gt;"",IF($G55="3",IF(EX55&lt;&gt;"",IF(AND(FJ55&lt;=20,EX55&gt;=$FI$92),HLOOKUP(FJ55,Points_Table_Modified,IF(GC55&gt;=6,8,GC55+2),FALSE),0),""),IF(EX55&lt;&gt;"",IF(AND(FJ55&lt;=10,EX55&gt;=$FI$92),HLOOKUP(FJ55,Points_Table,IF(GC55&gt;=6,8,GC55+2),FALSE),0),"")),"")</f>
        <v/>
      </c>
      <c r="FM55" s="56" t="str">
        <f>IF(FL55&gt;0,IF(FK55&lt;&gt;"",AVERAGE(IF(AND($G55="3",FK55&lt;&gt;""),HLOOKUP(FK55,Points_Table_Modified,IF(GC55&gt;=6,8,GC55+2),FALSE),IF(FK55&lt;&gt;"",HLOOKUP(FK55,Points_Table,IF(GC55&gt;=6,8,GC55+2),FALSE),"")),FL55),FL55),0)</f>
        <v/>
      </c>
      <c r="FN55" s="51" t="str">
        <f>IF(AND($G55="4",EX55&lt;&gt;""),EX55,"")</f>
        <v/>
      </c>
      <c r="FO55" s="52" t="str">
        <f>IF(AND(EX55&lt;&gt;"",G55="4"),_xlfn.RANK.EQ(EX55,$FN$6:$FN$89),"")</f>
        <v/>
      </c>
      <c r="FP55" s="52" t="str">
        <f>IF(IF(FO55&lt;&gt;"",IF(MAX(COUNTIF($FO$6:$FO$89,$FO$6:$FO$89))&gt;1,"x",""),"")&lt;&gt;"",FO55+1,"")</f>
        <v/>
      </c>
      <c r="FQ55" s="52" t="str">
        <f>IF(FO55&lt;&gt;"",IF($G55="3",IF(EX55&lt;&gt;"",IF(AND(FO55&lt;=10,EX55&gt;=$FN$92),HLOOKUP(FO55,Points_Table_Modified,IF(GC55&gt;=6,8,GC55+2),FALSE),0),""),IF(EX55&lt;&gt;"",IF(AND(FO55&lt;=10,EX55&gt;=$FN$92),HLOOKUP(FO55,Points_Table,IF(GC55&gt;=6,8,GC55+2),FALSE),0),"")),"")</f>
        <v/>
      </c>
      <c r="FR55" s="56" t="str">
        <f>IF(FQ55&gt;0,IF(FP55&lt;&gt;"",AVERAGE(IF(AND($G55="3",FP55&lt;&gt;""),HLOOKUP(FP55,Points_Table_Modified,IF(GC55&gt;=6,8,GC55+2),FALSE),IF(FP55&lt;&gt;"",HLOOKUP(FP55,Points_Table,IF(GC55&gt;=6,8,GC55+2),FALSE),"")),FQ55),FQ55),0)</f>
        <v/>
      </c>
      <c r="FS55" s="51" t="str">
        <f>IF(AND($G55="5",EX55&lt;&gt;""),EX55,"")</f>
        <v/>
      </c>
      <c r="FT55" s="52" t="str">
        <f>IF(AND(EX55&lt;&gt;"",$G55="5"),_xlfn.RANK.EQ(EX55,$FS$6:$FS$89),"")</f>
        <v/>
      </c>
      <c r="FU55" s="52" t="str">
        <f>IF(IF(FT55&lt;&gt;"",IF(MAX(COUNTIF($FT$6:$FT$89,$FT$6:$FT$89))&gt;1,"x",""),"")&lt;&gt;"",FT55+1,"")</f>
        <v/>
      </c>
      <c r="FV55" s="52" t="str">
        <f>IF(FT55&lt;&gt;"",IF($G55="3",IF(EX55&lt;&gt;"",IF(AND(FT55&lt;=10,EX55&gt;=$FS$92),HLOOKUP(FT55,Points_Table_Modified,IF(GC55&gt;=6,8,GC55+2),FALSE),0),""),IF(EX55&lt;&gt;"",IF(AND(FT55&lt;=10,EX55&gt;=$FS$92),HLOOKUP(FT55,Points_Table,IF(GC55&gt;=6,8,GC55+2),FALSE),0),"")),"")</f>
        <v/>
      </c>
      <c r="FW55" s="56" t="str">
        <f>IF(FV55&gt;0,IF(FU55&lt;&gt;"",AVERAGE(IF(AND($G55="3",FU55&lt;&gt;""),HLOOKUP(FU55,Points_Table_Modified,IF(GC55&gt;=6,8,GC55+2),FALSE),IF(FU55&lt;&gt;"",HLOOKUP(FU55,Points_Table,IF(GC55&gt;=6,8,GC55+2),FALSE),"")),FV55),FV55),0)</f>
        <v/>
      </c>
      <c r="FX55" s="51" t="str">
        <f>IF(AND($G55="6",EX55&lt;&gt;""),EX55,"")</f>
        <v/>
      </c>
      <c r="FY55" s="52" t="str">
        <f>IF(AND(EX55&lt;&gt;"",$G55="6"),_xlfn.RANK.EQ(EX55,$FX$6:$FX$89),"")</f>
        <v/>
      </c>
      <c r="FZ55" s="52" t="str">
        <f>IF(IF(FY55&lt;&gt;"",IF(MAX(COUNTIF($FY$6:$FY$89,$FY$6:$FY$89))&gt;1,"x",""),"")&lt;&gt;"",FY55+1,"")</f>
        <v/>
      </c>
      <c r="GA55" s="52" t="str">
        <f>IF(FY55&lt;&gt;"",IF($G55="3",IF(EX55&lt;&gt;"",IF(AND(FY55&lt;=10,EX55&gt;=$FX$92),HLOOKUP(FY55,Points_Table_Modified,IF(GC55&gt;=6,8,GC55+2),FALSE),0),""),IF(EX55&lt;&gt;"",IF(AND(FY55&lt;=10,EX55&gt;=$FX$92),HLOOKUP(FY55,Points_Table,IF(GC55&gt;=6,8,GC55+2),FALSE),0),"")),"")</f>
        <v/>
      </c>
      <c r="GB55" s="56" t="str">
        <f>IF(GA55&gt;0,IF(FZ55&lt;&gt;"",AVERAGE(IF(AND($G55="3",FZ55&lt;&gt;""),HLOOKUP(FZ55,Points_Table_Modified,IF(GC55&gt;=6,8,GC55+2),FALSE),IF(FZ55&lt;&gt;"",HLOOKUP(FZ55,Points_Table,IF(GC55&gt;=6,8,GC55+2),FALSE),"")),GA55),GA55),0)</f>
        <v/>
      </c>
      <c r="GC55" s="57">
        <f>VLOOKUP($G55,Entries_D_Event,8,FALSE)</f>
        <v>0</v>
      </c>
      <c r="GD55" s="52" t="str">
        <f>CONCATENATE(FY55,FT55,FO55,FJ55,FE55,EZ55)</f>
        <v/>
      </c>
      <c r="GE55" s="118" t="str">
        <f>IF(GD55&lt;&gt;"",IF(AND($G55="3",EX55&lt;&gt;""),10,IF(EX55&lt;&gt;"",5,"")),"")</f>
        <v/>
      </c>
      <c r="GF55" s="118">
        <f>_xlfn.NUMBERVALUE(IF(GD55&lt;&gt;"",CONCATENATE(GB55,FW55,FR55,FM55,FH55,FC55),""))</f>
        <v>0</v>
      </c>
      <c r="GG55" s="56">
        <f>IFERROR(GE55+GF55,0)</f>
        <v>0</v>
      </c>
      <c r="GH55" s="90"/>
      <c r="GI55" s="52" t="str">
        <f>IF(AND($G55="1",GH55&lt;&gt;""),GH55,"")</f>
        <v/>
      </c>
      <c r="GJ55" s="52" t="str">
        <f>IF(AND(GH55&lt;&gt;"",$G55="1"),_xlfn.RANK.EQ(GH55,$GI$6:$GI$89),"")</f>
        <v/>
      </c>
      <c r="GK55" s="52" t="str">
        <f>IF(IF(GJ55&lt;&gt;"",IF(MAX(COUNTIF($GJ$6:$GJ$89,$GJ$6:$GJ$89))&gt;1,"x",""),"")&lt;&gt;"",GJ55+1,"")</f>
        <v/>
      </c>
      <c r="GL55" s="52" t="str">
        <f>IF(GJ55&lt;&gt;"",IF($G55="3",IF(GH55&lt;&gt;"",IF(AND(GJ55&lt;=10,GH55&gt;=$GI$92),HLOOKUP(GJ55,Points_Table_Modified,IF(HM55&gt;=6,8,HM55+2),FALSE),0),""),IF(GH55&lt;&gt;"",IF(AND(GJ55&lt;=10,GH55&gt;=$GI$92),HLOOKUP(GJ55,Points_Table,IF(HM55&gt;=6,8,HM55+2),FALSE),0),"")),"")</f>
        <v/>
      </c>
      <c r="GM55" s="53" t="str">
        <f>IF(GK55&lt;&gt;"",AVERAGE(IF(AND($G55="3",GK55&lt;&gt;""),HLOOKUP(GK55,Points_Table_Modified,IF(HM55&gt;=6,8,HM55+2),FALSE),IF(GK55&lt;&gt;"",HLOOKUP(GK55,Points_Table,IF(HM55&gt;=6,8,HM55+2),FALSE),"")),GL55),GL55)</f>
        <v/>
      </c>
      <c r="GN55" s="51" t="str">
        <f>IF(AND($G55="2",GH55&lt;&gt;""),GH55,"")</f>
        <v/>
      </c>
      <c r="GO55" s="52" t="str">
        <f>IF(AND(GH55&lt;&gt;"",$G55="2"),_xlfn.RANK.EQ(GH55,$GN$6:$GN$89),"")</f>
        <v/>
      </c>
      <c r="GP55" s="52" t="str">
        <f>IF(IF(GO55&lt;&gt;"",IF(MAX(COUNTIF($GO$6:$GO$89,$GO$6:$GO$89))&gt;1,"x",""),"")&lt;&gt;"",GO55+1,"")</f>
        <v/>
      </c>
      <c r="GQ55" s="54" t="str">
        <f>IF(GO55&lt;&gt;"",IF($G55="3",IF(GH55&lt;&gt;"",IF(AND(GO55&lt;=10,GH55&gt;=$GN$92),HLOOKUP(GO55,Points_Table_Modified,IF(HM55&gt;=6,8,HM55+2),FALSE),0),""),IF(GH55&lt;&gt;"",IF(AND(GO55&lt;=10,GH55&gt;=$GN$92),HLOOKUP(GO55,Points_Table,IF(HM55&gt;=6,8,HM55+2),FALSE),0),"")),"")</f>
        <v/>
      </c>
      <c r="GR55" s="53" t="str">
        <f>IF(GP55&lt;&gt;"",AVERAGE(IF(AND($G55="3",GP55&lt;&gt;""),HLOOKUP(GP55,Points_Table_Modified,IF(HM55&gt;=6,8,HM55+2),FALSE),IF(GP55&lt;&gt;"",HLOOKUP(GP55,Points_Table,IF(HM55&gt;=6,8,HM55+2),FALSE),"")),GQ55),GQ55)</f>
        <v/>
      </c>
      <c r="GS55" s="51" t="str">
        <f>IF(AND($G55="3",GH55&lt;&gt;""),GH55,"")</f>
        <v/>
      </c>
      <c r="GT55" s="52" t="str">
        <f>IF(AND(GH55&lt;&gt;"",$G55="3"),_xlfn.RANK.EQ(GH55,$GS$6:$GS$89),"")</f>
        <v/>
      </c>
      <c r="GU55" s="52" t="str">
        <f>IF(IF(GT55&lt;&gt;"",IF(MAX(COUNTIF($GT$6:$GT$89,$GT$6:$GT$89))&gt;1,"x",""),"")&lt;&gt;"",GT55+1,"")</f>
        <v/>
      </c>
      <c r="GV55" s="52" t="str">
        <f>IF(GT55&lt;&gt;"",IF($G55="3",IF(GH55&lt;&gt;"",IF(AND(GT55&lt;=20,GH55&gt;=$GS$92),HLOOKUP(GT55,Points_Table_Modified,IF(HM55&gt;=6,8,HM55+2),FALSE),0),""),IF(GH55&lt;&gt;"",IF(AND(GT55&lt;=10,GH55&gt;=$GS$92),HLOOKUP(GT55,Points_Table,IF(HM55&gt;=6,8,HM55+2),FALSE),0),"")),"")</f>
        <v/>
      </c>
      <c r="GW55" s="53" t="str">
        <f>IF(GU55&lt;&gt;"",AVERAGE(IF(AND($G55="3",GU55&lt;&gt;""),HLOOKUP(GU55,Points_Table_Modified,IF(HM55&gt;=6,8,HM55+2),FALSE),IF(GU55&lt;&gt;"",HLOOKUP(GU55,Points_Table,IF(HM55&gt;=6,8,HM55+2),FALSE),"")),GV55),GV55)</f>
        <v/>
      </c>
      <c r="GX55" s="51" t="str">
        <f>IF(AND($G55="4",GH55&lt;&gt;""),GH55,"")</f>
        <v/>
      </c>
      <c r="GY55" s="52" t="str">
        <f>IF(AND($GH55&lt;&gt;"",G55="4"),_xlfn.RANK.EQ(GH55,$GX$6:$GX$89),"")</f>
        <v/>
      </c>
      <c r="GZ55" s="52" t="str">
        <f>IF(IF(GY55&lt;&gt;"",IF(MAX(COUNTIF($GY$6:$GY$89,$GY$6:$GY$89))&gt;1,"x",""),"")&lt;&gt;"",GY55+1,"")</f>
        <v/>
      </c>
      <c r="HA55" s="52" t="str">
        <f>IF(GY55&lt;&gt;"",IF($G55="3",IF(GH55&lt;&gt;"",IF(AND(GY55&lt;=10,GH55&gt;=$GX$92),HLOOKUP(GY55,Points_Table_Modified,IF(HM55&gt;=6,8,HM55+2),FALSE),0),""),IF(GH55&lt;&gt;"",IF(AND(GY55&lt;=10,GH55&gt;=$GX$92),HLOOKUP(GY55,Points_Table,IF(HM55&gt;=6,8,HM55+2),FALSE),0),"")),"")</f>
        <v/>
      </c>
      <c r="HB55" s="53" t="str">
        <f>IF(GZ55&lt;&gt;"",AVERAGE(IF(AND($G55="3",GZ55&lt;&gt;""),HLOOKUP(GZ55,Points_Table_Modified,IF(HM55&gt;=6,8,HM55+2),FALSE),IF(GZ55&lt;&gt;"",HLOOKUP(GZ55,Points_Table,IF(HM55&gt;=6,8,HM55+2),FALSE),"")),HA55),HA55)</f>
        <v/>
      </c>
      <c r="HC55" s="51" t="str">
        <f>IF(AND($G55="5",GH55&lt;&gt;""),GH55,"")</f>
        <v/>
      </c>
      <c r="HD55" s="52" t="str">
        <f>IF(AND(GH55&lt;&gt;"",$G55="5"),_xlfn.RANK.EQ(GH55,$HC$6:$HC$89),"")</f>
        <v/>
      </c>
      <c r="HE55" s="52" t="str">
        <f>IF(IF(HD55&lt;&gt;"",IF(MAX(COUNTIF($HD$6:$HD$89,$HD$6:$HD$89))&gt;1,"x",""),"")&lt;&gt;"",HD55+1,"")</f>
        <v/>
      </c>
      <c r="HF55" s="52" t="str">
        <f>IF(HD55&lt;&gt;"",IF($G55="3",IF(GH55&lt;&gt;"",IF(AND(HD55&lt;=10,GH55&gt;=$HC$92),HLOOKUP(HD55,Points_Table_Modified,IF(HM55&gt;=6,8,HM55+2),FALSE),0),""),IF(GH55&lt;&gt;"",IF(AND(HD55&lt;=10,GH55&gt;=$HC$92),HLOOKUP(HD55,Points_Table,IF(HM55&gt;=6,8,HM55+2),FALSE),0),"")),"")</f>
        <v/>
      </c>
      <c r="HG55" s="53" t="str">
        <f>IF(HE55&lt;&gt;"",AVERAGE(IF(AND($G55="3",HE55&lt;&gt;""),HLOOKUP(HE55,Points_Table_Modified,IF(HM55&gt;=6,8,HM55+2),FALSE),IF(HE55&lt;&gt;"",HLOOKUP(HE55,Points_Table,IF(HM55&gt;=6,8,HM55+2),FALSE),"")),HF55),HF55)</f>
        <v/>
      </c>
      <c r="HH55" s="51" t="str">
        <f>IF(AND($G55="6",GH55&lt;&gt;""),GH55,"")</f>
        <v/>
      </c>
      <c r="HI55" s="52" t="str">
        <f>IF(AND(GH55&lt;&gt;"",$G55="6"),_xlfn.RANK.EQ(GH55,$HH$6:$HH$89),"")</f>
        <v/>
      </c>
      <c r="HJ55" s="52" t="str">
        <f>IF(IF(HI55&lt;&gt;"",IF(MAX(COUNTIF($HI$6:$HI$89,$HI$6:$HI$89))&gt;1,"x",""),"")&lt;&gt;"",HI55+1,"")</f>
        <v/>
      </c>
      <c r="HK55" s="52" t="str">
        <f>IF(HI55&lt;&gt;"",IF($G55="3",IF(GH55&lt;&gt;"",IF(AND(HI55&lt;=10,GH55&gt;=$HH$92),HLOOKUP(HI55,Points_Table_Modified,IF(HM55&gt;=6,8,HM55+2),FALSE),0),""),IF(GH55&lt;&gt;"",IF(AND(HI55&lt;=10,GH55&gt;=$HH$92),HLOOKUP(HI55,Points_Table,IF(HM55&gt;=6,8,HM55+2),FALSE),0),"")),"")</f>
        <v/>
      </c>
      <c r="HL55" s="53" t="str">
        <f>IF(HJ55&lt;&gt;"",AVERAGE(IF(AND($G55="3",HJ55&lt;&gt;""),HLOOKUP(HJ55,Points_Table_Modified,IF(HM55&gt;=6,8,HM55+2),FALSE),IF(HJ55&lt;&gt;"",HLOOKUP(HJ55,Points_Table,IF(HM55&gt;=6,8,HM55+2),FALSE),"")),HK55),HK55)</f>
        <v/>
      </c>
      <c r="HM55" s="57">
        <f>VLOOKUP($G55,Entries_D_Event,9,FALSE)</f>
        <v>0</v>
      </c>
      <c r="HN55" s="52" t="str">
        <f>CONCATENATE(HI55,HD55,GY55,GT55,GO55,GJ55)</f>
        <v/>
      </c>
      <c r="HO55" s="118" t="str">
        <f>IF(HN55&lt;&gt;"",IF(AND($G55="3",GH55&lt;&gt;""),10,IF(GH55&lt;&gt;"",5,"")),"")</f>
        <v/>
      </c>
      <c r="HP55" s="118">
        <f>_xlfn.NUMBERVALUE(IF(HN55&lt;&gt;"",CONCATENATE(HL55,HG55,HB55,GW55,GR55,GM55),""))</f>
        <v>0</v>
      </c>
      <c r="HQ55" s="56">
        <f>IFERROR(HO55+HP55,0)</f>
        <v>0</v>
      </c>
      <c r="HR55" s="90"/>
      <c r="HS55" s="52" t="str">
        <f>IF(AND($G55="1",HR55&lt;&gt;""),HR55,"")</f>
        <v/>
      </c>
      <c r="HT55" s="52" t="str">
        <f>IF(AND(HR55&lt;&gt;"",$G55="1"),_xlfn.RANK.EQ(HR55,$HS$6:$HS$89),"")</f>
        <v/>
      </c>
      <c r="HU55" s="52" t="str">
        <f>IF(IF(HT55&lt;&gt;"",IF(MAX(COUNTIF($HT$6:$HT$89,$HT$6:$HT$89))&gt;1,"x",""),"")&lt;&gt;"",HT55+1,"")</f>
        <v/>
      </c>
      <c r="HV55" s="52" t="str">
        <f>IF(HT55&lt;&gt;"",IF($G55="3",IF(HR55&lt;&gt;"",IF(AND(HT55&lt;=10,HR55&gt;=$HS$92),HLOOKUP(HT55,Points_Table_Modified,IF(IW55&gt;=6,8,IW55+2),FALSE),0),""),IF(HR55&lt;&gt;"",IF(AND(HT55&lt;=10,HR55&gt;=$HS$92),HLOOKUP(HT55,Points_Table,IF(IW55&gt;=6,8,IW55+2),FALSE),0),"")),"")</f>
        <v/>
      </c>
      <c r="HW55" s="53" t="str">
        <f>IF(HU55&lt;&gt;"",AVERAGE(IF(AND($G55="3",HU55&lt;&gt;""),HLOOKUP(HU55,Points_Table_Modified,IF(IW55&gt;=6,8,IW55+2),FALSE),IF(HU55&lt;&gt;"",HLOOKUP(HU55,Points_Table,IF(IW55&gt;=6,8,IW55+2),FALSE),"")),HV55),HV55)</f>
        <v/>
      </c>
      <c r="HX55" s="51" t="str">
        <f>IF(AND($G55="2",HR55&lt;&gt;""),HR55,"")</f>
        <v/>
      </c>
      <c r="HY55" s="52" t="str">
        <f>IF(AND(HR55&lt;&gt;"",$G55="2"),_xlfn.RANK.EQ(HR55,$HX$6:$HX$89),"")</f>
        <v/>
      </c>
      <c r="HZ55" s="52" t="str">
        <f>IF(IF(HY55&lt;&gt;"",IF(MAX(COUNTIF($HY$6:$HY$89,$HY$6:$HY$89))&gt;1,"x",""),"")&lt;&gt;"",HY55+1,"")</f>
        <v/>
      </c>
      <c r="IA55" s="54" t="str">
        <f>IF(HY55&lt;&gt;"",IF($G55="3",IF(HR55&lt;&gt;"",IF(AND(HY55&lt;=10,HR55&gt;=$HX$92),HLOOKUP(HY55,Points_Table_Modified,IF(IW55&gt;=6,8,IW55+2),FALSE),0),""),IF(HR55&lt;&gt;"",IF(AND(HY55&lt;=10,HR55&gt;=$HX$92),HLOOKUP(HY55,Points_Table,IF(IW55&gt;=6,8,IW55+2),FALSE),0),"")),"")</f>
        <v/>
      </c>
      <c r="IB55" s="53" t="str">
        <f>IF(HZ55&lt;&gt;"",AVERAGE(IF(AND($G55="3",HZ55&lt;&gt;""),HLOOKUP(HZ55,Points_Table_Modified,IF(IW55&gt;=6,8,IW55+2),FALSE),IF(HZ55&lt;&gt;"",HLOOKUP(HZ55,Points_Table,IF(IW55&gt;=6,8,IW55+2),FALSE),"")),IA55),IA55)</f>
        <v/>
      </c>
      <c r="IC55" s="51" t="str">
        <f>IF(AND($G55="3",HR55&lt;&gt;""),HR55,"")</f>
        <v/>
      </c>
      <c r="ID55" s="52" t="str">
        <f>IF(AND(HR55&lt;&gt;"",$G55="3"),_xlfn.RANK.EQ(HR55,$IC$6:$IC$89),"")</f>
        <v/>
      </c>
      <c r="IE55" s="52" t="str">
        <f>IF(IF(ID55&lt;&gt;"",IF(MAX(COUNTIF($ID$6:$ID$89,$ID$6:$ID$89))&gt;1,"x",""),"")&lt;&gt;"",ID55+1,"")</f>
        <v/>
      </c>
      <c r="IF55" s="52" t="str">
        <f>IF(ID55&lt;&gt;"",IF($G55="3",IF(HR55&lt;&gt;"",IF(AND(ID55&lt;=20,HR55&gt;=$IC$92),HLOOKUP(ID55,Points_Table_Modified,IF(IW55&gt;=6,8,IW55+2),FALSE),0),""),IF(HR55&lt;&gt;"",IF(AND(ID55&lt;=10,HR55&gt;=$IC$92),HLOOKUP(ID55,Points_Table,IF(IW55&gt;=6,8,IW55+2),FALSE),0),"")),"")</f>
        <v/>
      </c>
      <c r="IG55" s="53" t="str">
        <f>IF(IE55&lt;&gt;"",AVERAGE(IF(AND($G55="3",IE55&lt;&gt;""),HLOOKUP(IE55,Points_Table_Modified,IF(IW55&gt;=6,8,IW55+2),FALSE),IF(IE55&lt;&gt;"",HLOOKUP(IE55,Points_Table,IF(IW55&gt;=6,8,IW55+2),FALSE),"")),IF55),IF55)</f>
        <v/>
      </c>
      <c r="IH55" s="51" t="str">
        <f>IF(AND($G55="4",HR55&lt;&gt;""),HR55,"")</f>
        <v/>
      </c>
      <c r="II55" s="52" t="str">
        <f>IF(AND(HR55&lt;&gt;"",G55="4"),_xlfn.RANK.EQ(HR55,$IH$6:$IH$89),"")</f>
        <v/>
      </c>
      <c r="IJ55" s="52" t="str">
        <f>IF(IF(II55&lt;&gt;"",IF(MAX(COUNTIF($II$6:$II$89,$II$6:$II$89))&gt;1,"x",""),"")&lt;&gt;"",II55+1,"")</f>
        <v/>
      </c>
      <c r="IK55" s="52" t="str">
        <f>IF(II55&lt;&gt;"",IF($G55="3",IF(HR55&lt;&gt;"",IF(AND(II55&lt;=10,HR55&gt;=$IH$92),HLOOKUP(II55,Points_Table_Modified,IF(IW55&gt;=6,8,IW55+2),FALSE),0),""),IF(HR55&lt;&gt;"",IF(AND(II55&lt;=10,HR55&gt;=$IH$92),HLOOKUP(II55,Points_Table,IF(IW55&gt;=6,8,IW55+2),FALSE),0),"")),"")</f>
        <v/>
      </c>
      <c r="IL55" s="53" t="str">
        <f>IF(IJ55&lt;&gt;"",AVERAGE(IF(AND($G55="3",IJ55&lt;&gt;""),HLOOKUP(IJ55,Points_Table_Modified,IF(IW55&gt;=6,8,IW55+2),FALSE),IF(IJ55&lt;&gt;"",HLOOKUP(IJ55,Points_Table,IF(IW55&gt;=6,8,IW55+2),FALSE),"")),IK55),IK55)</f>
        <v/>
      </c>
      <c r="IM55" s="51" t="str">
        <f>IF(AND($G55="5",HR55&lt;&gt;""),HR55,"")</f>
        <v/>
      </c>
      <c r="IN55" s="52" t="str">
        <f>IF(AND(HR55&lt;&gt;"",$G55="5"),_xlfn.RANK.EQ(HR55,$IM$6:$IM$89),"")</f>
        <v/>
      </c>
      <c r="IO55" s="52" t="str">
        <f>IF(IF(IN55&lt;&gt;"",IF(MAX(COUNTIF($IN$6:$IN$89,$IN$6:$IN$89))&gt;1,"x",""),"")&lt;&gt;"",IN55+1,"")</f>
        <v/>
      </c>
      <c r="IP55" s="52" t="str">
        <f>IF(IN55&lt;&gt;"",IF($G55="3",IF(HR55&lt;&gt;"",IF(AND(IN55&lt;=10,HR55&gt;=$IM$92),HLOOKUP(IN55,Points_Table_Modified,IF(IW55&gt;=6,8,IW55+2),FALSE),0),""),IF(HR55&lt;&gt;"",IF(AND(IN55&lt;=10,HR55&gt;=$IM$92),HLOOKUP(IN55,Points_Table,IF(IW55&gt;=6,8,IW55+2),FALSE),0),"")),"")</f>
        <v/>
      </c>
      <c r="IQ55" s="53" t="str">
        <f>IF(IO55&lt;&gt;"",AVERAGE(IF(AND($G55="3",IO55&lt;&gt;""),HLOOKUP(IO55,Points_Table_Modified,IF(IW55&gt;=6,8,IW55+2),FALSE),IF(IO55&lt;&gt;"",HLOOKUP(IO55,Points_Table,IF(IW55&gt;=6,8,IW55+2),FALSE),"")),IP55),IP55)</f>
        <v/>
      </c>
      <c r="IR55" s="51" t="str">
        <f>IF(AND($G55="6",HR55&lt;&gt;""),HR55,"")</f>
        <v/>
      </c>
      <c r="IS55" s="52" t="str">
        <f>IF(AND(HR55&lt;&gt;"",$G55="6"),_xlfn.RANK.EQ(HR55,$IR$6:$IR$89),"")</f>
        <v/>
      </c>
      <c r="IT55" s="52" t="str">
        <f>IF(IF(IS55&lt;&gt;"",IF(MAX(COUNTIF($IS$6:$IS$89,$IS$6:$IS$89))&gt;1,"x",""),"")&lt;&gt;"",IS55+1,"")</f>
        <v/>
      </c>
      <c r="IU55" s="52" t="str">
        <f>IF(IS55&lt;&gt;"",IF($G55="3",IF(HR55&lt;&gt;"",IF(AND(IS55&lt;=10,HR55&gt;=$IR$92),HLOOKUP(IS55,Points_Table_Modified,IF(IW55&gt;=6,8,IW55+2),FALSE),0),""),IF(HR55&lt;&gt;"",IF(AND(IS55&lt;=10,HR55&gt;=$IR$92),HLOOKUP(IS55,Points_Table,IF(IW55&gt;=6,8,IW55+2),FALSE),0),"")),"")</f>
        <v/>
      </c>
      <c r="IV55" s="53" t="str">
        <f>IF(IT55&lt;&gt;"",AVERAGE(IF(AND($G55="3",IT55&lt;&gt;""),HLOOKUP(IT55,Points_Table_Modified,IF(IW55&gt;=6,8,IW55+2),FALSE),IF(IT55&lt;&gt;"",HLOOKUP(IT55,Points_Table,IF(IW55&gt;=6,8,IW55+2),FALSE),"")),IU55),IU55)</f>
        <v/>
      </c>
      <c r="IW55" s="57">
        <f>VLOOKUP($G55,Entries_D_Event,10,FALSE)</f>
        <v>0</v>
      </c>
      <c r="IX55" s="52" t="str">
        <f>CONCATENATE(IS55,IN55,II55,ID55,HY55,HT55)</f>
        <v/>
      </c>
      <c r="IY55" s="118" t="str">
        <f>IF(IX55&lt;&gt;"",IF(AND($G55="3",HR55&lt;&gt;""),10,IF(HR55&lt;&gt;"",5,"")),"")</f>
        <v/>
      </c>
      <c r="IZ55" s="118">
        <f>_xlfn.NUMBERVALUE(IF(IX55&lt;&gt;"",CONCATENATE(IV55,IQ55,IL55,IG55,IB55,HW55),""))</f>
        <v>0</v>
      </c>
      <c r="JA55" s="56">
        <f>IFERROR(IY55+IZ55,0)</f>
        <v>0</v>
      </c>
      <c r="JB55" s="90"/>
      <c r="JC55" s="52" t="str">
        <f>IF(AND($G55="1",JB55&lt;&gt;""),JB55,"")</f>
        <v/>
      </c>
      <c r="JD55" s="52" t="str">
        <f>IF(AND(JB55&lt;&gt;"",$G55="1"),_xlfn.RANK.EQ(JB55,$JC$6:$JC$89),"")</f>
        <v/>
      </c>
      <c r="JE55" s="52" t="str">
        <f>IF(IF(JD55&lt;&gt;"",IF(MAX(COUNTIF($JD$6:$JD$89,$JD$6:$JD$89))&gt;1,"x",""),"")&lt;&gt;"",JD55+1,"")</f>
        <v/>
      </c>
      <c r="JF55" s="52" t="str">
        <f>IF(JD55&lt;&gt;"",IF($G55="3",IF(JB55&lt;&gt;"",IF(AND(JD55&lt;=10,JB55&gt;=$JC$92),HLOOKUP(JD55,Points_Table_Modified,IF(KG55&gt;=6,8,KG55+2),FALSE),0),""),IF(JB55&lt;&gt;"",IF(AND(JD55&lt;=10,JB55&gt;=$JC$92),HLOOKUP(JD55,Points_Table,IF(KG55&gt;=6,8,KG55+2),FALSE),0),"")),"")</f>
        <v/>
      </c>
      <c r="JG55" s="53" t="str">
        <f>IF(JE55&lt;&gt;"",AVERAGE(IF(AND($G55="3",JE55&lt;&gt;""),HLOOKUP(JE55,Points_Table_Modified,IF(KG55&gt;=6,8,KG55+2),FALSE),IF(JE55&lt;&gt;"",HLOOKUP(JE55,Points_Table,IF(KG55&gt;=6,8,KG55+2),FALSE),"")),JF55),JF55)</f>
        <v/>
      </c>
      <c r="JH55" s="51" t="str">
        <f>IF(AND($G55="2",JB55&lt;&gt;""),JB55,"")</f>
        <v/>
      </c>
      <c r="JI55" s="52" t="str">
        <f>IF(AND(JB55&lt;&gt;"",$G55="2"),_xlfn.RANK.EQ(JB55,$JH$6:$JH$89),"")</f>
        <v/>
      </c>
      <c r="JJ55" s="52" t="str">
        <f>IF(IF(JI55&lt;&gt;"",IF(MAX(COUNTIF($JI$6:$JI$89,$JI$6:$JI$89))&gt;1,"x",""),"")&lt;&gt;"",JI55+1,"")</f>
        <v/>
      </c>
      <c r="JK55" s="54" t="str">
        <f>IF(JI55&lt;&gt;"",IF($G55="3",IF(JB55&lt;&gt;"",IF(AND(JI55&lt;=10,JB55&gt;=$JH$92),HLOOKUP(JI55,Points_Table_Modified,IF(KG55&gt;=6,8,KG55+2),FALSE),0),""),IF(JB55&lt;&gt;"",IF(AND(JI55&lt;=10,JB55&gt;=$JH$92),HLOOKUP(JI55,Points_Table,IF(KG55&gt;=6,8,KG55+2),FALSE),0),"")),"")</f>
        <v/>
      </c>
      <c r="JL55" s="53" t="str">
        <f>IF(JJ55&lt;&gt;"",AVERAGE(IF(AND($G55="3",JJ55&lt;&gt;""),HLOOKUP(JJ55,Points_Table_Modified,IF(KG55&gt;=6,8,KG55+2),FALSE),IF(JJ55&lt;&gt;"",HLOOKUP(JJ55,Points_Table,IF(KG55&gt;=6,8,KG55+2),FALSE),"")),JK55),JK55)</f>
        <v/>
      </c>
      <c r="JM55" s="51" t="str">
        <f>IF(AND($G55="3",JB55&lt;&gt;""),JB55,"")</f>
        <v/>
      </c>
      <c r="JN55" s="52" t="str">
        <f>IF(AND(JB55&lt;&gt;"",$G55="3"),_xlfn.RANK.EQ(JB55,$JM$6:$JM$89),"")</f>
        <v/>
      </c>
      <c r="JO55" s="52" t="str">
        <f>IF(IF(JN55&lt;&gt;"",IF(MAX(COUNTIF($JN$6:$JN$89,$JN$6:$JN$89))&gt;1,"x",""),"")&lt;&gt;"",JN55+1,"")</f>
        <v/>
      </c>
      <c r="JP55" s="52" t="str">
        <f>IF(JN55&lt;&gt;"",IF($G55="3",IF(JB55&lt;&gt;"",IF(AND(JN55&lt;=20,JB55&gt;=$JM$92),HLOOKUP(JN55,Points_Table_Modified,IF(KG55&gt;=6,8,KG55+2),FALSE),0),""),IF(JB55&lt;&gt;"",IF(AND(JN55&lt;=10,JB55&gt;=$JM$92),HLOOKUP(JN55,Points_Table,IF(KG55&gt;=6,8,KG55+2),FALSE),0),"")),"")</f>
        <v/>
      </c>
      <c r="JQ55" s="53" t="str">
        <f>IF(JO55&lt;&gt;"",AVERAGE(IF(AND($G55="3",JO55&lt;&gt;""),HLOOKUP(JO55,Points_Table_Modified,IF(KG55&gt;=6,8,KG55+2),FALSE),IF(JO55&lt;&gt;"",HLOOKUP(JO55,Points_Table,IF(KG55&gt;=6,8,KG55+2),FALSE),"")),JP55),JP55)</f>
        <v/>
      </c>
      <c r="JR55" s="51" t="str">
        <f>IF(AND($G55="4",JB55&lt;&gt;""),JB55,"")</f>
        <v/>
      </c>
      <c r="JS55" s="52" t="str">
        <f>IF(AND(JB55&lt;&gt;"",G55="4"),_xlfn.RANK.EQ(JB55,$JR$6:$JR$89),"")</f>
        <v/>
      </c>
      <c r="JT55" s="52" t="str">
        <f>IF(IF(JS55&lt;&gt;"",IF(MAX(COUNTIF($JS$6:$JS$89,$JS$6:$JS$89))&gt;1,"x",""),"")&lt;&gt;"",JS55+1,"")</f>
        <v/>
      </c>
      <c r="JU55" s="52" t="str">
        <f>IF(JS55&lt;&gt;"",IF($G55="3",IF(JB55&lt;&gt;"",IF(AND(JS55&lt;=10,JB55&gt;=$JR$92),HLOOKUP(JS55,Points_Table_Modified,IF(KG55&gt;=6,8,KG55+2),FALSE),0),""),IF(JB55&lt;&gt;"",IF(AND(JS55&lt;=10,JB55&gt;=$JR$92),HLOOKUP(JS55,Points_Table,IF(KG55&gt;=6,8,KG55+2),FALSE),0),"")),"")</f>
        <v/>
      </c>
      <c r="JV55" s="53" t="str">
        <f>IF(JT55&lt;&gt;"",AVERAGE(IF(AND($G55="3",JT55&lt;&gt;""),HLOOKUP(JT55,Points_Table_Modified,IF(KG55&gt;=6,8,KG55+2),FALSE),IF(JT55&lt;&gt;"",HLOOKUP(JT55,Points_Table,IF(KG55&gt;=6,8,KG55+2),FALSE),"")),JU55),JU55)</f>
        <v/>
      </c>
      <c r="JW55" s="51" t="str">
        <f>IF(AND($G55="5",JB55&lt;&gt;""),JB55,"")</f>
        <v/>
      </c>
      <c r="JX55" s="52" t="str">
        <f>IF(AND(JB55&lt;&gt;"",$G55="5"),_xlfn.RANK.EQ(JB55,$JW$6:$JW$89),"")</f>
        <v/>
      </c>
      <c r="JY55" s="52" t="str">
        <f>IF(IF(JX55&lt;&gt;"",IF(MAX(COUNTIF($JX$6:$JX$89,$JX$6:$JX$89))&gt;1,"x",""),"")&lt;&gt;"",JX55+1,"")</f>
        <v/>
      </c>
      <c r="JZ55" s="52" t="str">
        <f>IF(JX55&lt;&gt;"",IF($G55="3",IF(JB55&lt;&gt;"",IF(AND(JX55&lt;=10,JB55&gt;=$JW$92),HLOOKUP(JX55,Points_Table_Modified,IF(KG55&gt;=6,8,KG55+2),FALSE),0),""),IF(JB55&lt;&gt;"",IF(AND(JX55&lt;=10,JB55&gt;=$JW$92),HLOOKUP(JX55,Points_Table,IF(KG55&gt;=6,8,KG55+2),FALSE),0),"")),"")</f>
        <v/>
      </c>
      <c r="KA55" s="53" t="str">
        <f>IF(JY55&lt;&gt;"",AVERAGE(IF(AND($G55="3",JY55&lt;&gt;""),HLOOKUP(JY55,Points_Table_Modified,IF(KG55&gt;=6,8,KG55+2),FALSE),IF(JY55&lt;&gt;"",HLOOKUP(JY55,Points_Table,IF(KG55&gt;=6,8,KG55+2),FALSE),"")),JZ55),JZ55)</f>
        <v/>
      </c>
      <c r="KB55" s="51" t="str">
        <f>IF(AND($G55="6",JB55&lt;&gt;""),JB55,"")</f>
        <v/>
      </c>
      <c r="KC55" s="52" t="str">
        <f>IF(AND(JB55&lt;&gt;"",$G55="6"),_xlfn.RANK.EQ(JB55,$KB$6:$KB$89),"")</f>
        <v/>
      </c>
      <c r="KD55" s="52" t="str">
        <f>IF(IF(KC55&lt;&gt;"",IF(MAX(COUNTIF($KC$6:$KC$89,$KC$6:$KC$89))&gt;1,"x",""),"")&lt;&gt;"",KC55+1,"")</f>
        <v/>
      </c>
      <c r="KE55" s="52" t="str">
        <f>IF(KC55&lt;&gt;"",IF($G55="3",IF(JB55&lt;&gt;"",IF(AND(KC55&lt;=10,JB55&gt;=$KB$92),HLOOKUP(KC55,Points_Table_Modified,IF(KG55&gt;=6,8,KG55+2),FALSE),0),""),IF(JB55&lt;&gt;"",IF(AND(KC55&lt;=10,JB55&gt;=$KB$92),HLOOKUP(KC55,Points_Table,IF(KG55&gt;=6,8,KG55+2),FALSE),0),"")),"")</f>
        <v/>
      </c>
      <c r="KF55" s="53" t="str">
        <f>IF(KD55&lt;&gt;"",AVERAGE(IF(AND($G55="3",KD55&lt;&gt;""),HLOOKUP(KD55,Points_Table_Modified,IF(KG55&gt;=6,8,KG55+2),FALSE),IF(KD55&lt;&gt;"",HLOOKUP(KD55,Points_Table,IF(KG55&gt;=6,8,KG55+2),FALSE),"")),KE55),KE55)</f>
        <v/>
      </c>
      <c r="KG55" s="57">
        <f>VLOOKUP($G55,Entries_D_Event,11,FALSE)</f>
        <v>0</v>
      </c>
      <c r="KH55" s="52" t="str">
        <f>CONCATENATE(KC55,JX55,JS55,JN55,JI55,JD55)</f>
        <v/>
      </c>
      <c r="KI55" s="118" t="str">
        <f>IF(KH55&lt;&gt;"",IF(AND($G55="3",JB55&lt;&gt;""),10,IF(JB55&lt;&gt;"",5,"")),"")</f>
        <v/>
      </c>
      <c r="KJ55" s="118">
        <f>_xlfn.NUMBERVALUE(IF(KH55&lt;&gt;"",CONCATENATE(KF55,KA55,JV55,JQ55,JL55,JG55),""))</f>
        <v>0</v>
      </c>
      <c r="KK55" s="56">
        <f>IFERROR(KI55+KJ55,0)</f>
        <v>0</v>
      </c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</row>
    <row r="56" spans="1:358" s="1" customFormat="1" x14ac:dyDescent="0.25">
      <c r="A56" s="35"/>
      <c r="B56" s="45">
        <v>51</v>
      </c>
      <c r="C56" s="46" t="s">
        <v>174</v>
      </c>
      <c r="D56" s="47" t="s">
        <v>175</v>
      </c>
      <c r="E56" s="50"/>
      <c r="F56" s="109">
        <v>942</v>
      </c>
      <c r="G56" s="49" t="s">
        <v>59</v>
      </c>
      <c r="H56" s="50" t="str">
        <f>VLOOKUP($G56,Class_Description,2)</f>
        <v>Open Class</v>
      </c>
      <c r="I56" s="187">
        <f>AS56+CC56+DM56+EW56+GG56+HQ56+JA56+KK56</f>
        <v>11</v>
      </c>
      <c r="J56" s="116">
        <v>255</v>
      </c>
      <c r="K56" s="102" t="str">
        <f>IF(AND(J56&lt;&gt;"",$G56="1"),J56,"")</f>
        <v/>
      </c>
      <c r="L56" s="103" t="str">
        <f>IF(AND(J56&lt;&gt;"",$G56="1"),_xlfn.RANK.EQ(J56,$K$6:$K$89),"")</f>
        <v/>
      </c>
      <c r="M56" s="103" t="str">
        <f>IF(G56="6",IF(IF(L56&lt;&gt;"",IF(MAX(COUNTIF($L$6:$L$89,$L$6:$L$89))&gt;1,"x",""),"")&lt;&gt;"",L56+1,""),IF(K56=0,"",IF(IF(L56&lt;&gt;"",IF(MAX(COUNTIF($L$6:$L$89,$L$6:$L$89))&gt;1,"x",""),"")&lt;&gt;"",L56+1,"")))</f>
        <v/>
      </c>
      <c r="N56" s="103" t="str">
        <f>IF(L56&lt;&gt;"",IF($G56="3",IF(AND(L56&lt;=20,J56&gt;=$K$92),HLOOKUP(L56,Points_Table_Modified,IF(AO56&gt;=6,8,AO56+2),FALSE),0),IF(AND(L56&lt;=10,J56&gt;=$K$92),HLOOKUP(L56,Points_Table,IF(AO56&gt;=6,8,AO56+2),FALSE),0)),"")</f>
        <v/>
      </c>
      <c r="O56" s="103" t="str">
        <f>IF(M56&lt;&gt;"",AVERAGE(IF(AND($G56="3",M56&lt;&gt;""),HLOOKUP(M56,Points_Table_Modified,IF(AO56&gt;=6,8,AO56+2),FALSE),IF(M56&lt;&gt;"",HLOOKUP(M56,Points_Table,IF(AO56&gt;=6,8,AO56+2),FALSE),"")),N56),N56)</f>
        <v/>
      </c>
      <c r="P56" s="102" t="str">
        <f>IF(AND(J56&lt;&gt;"",$G56="2"),J56,"")</f>
        <v/>
      </c>
      <c r="Q56" s="103" t="str">
        <f>IF(AND(J56&lt;&gt;"",$G56="2"),_xlfn.RANK.EQ(J56,$P$6:$P$89),"")</f>
        <v/>
      </c>
      <c r="R56" s="103" t="str">
        <f>IF(G56="6",IF(IF(Q56&lt;&gt;"",IF(MAX(COUNTIF($Q$6:$Q$89,$Q$6:$Q$89))&gt;1,"x",""),"")&lt;&gt;"",Q56+1,""),IF(P56=0,"",IF(IF(Q56&lt;&gt;"",IF(MAX(COUNTIF($Q$6:$Q$89,$Q$6:$Q$89))&gt;1,"x",""),"")&lt;&gt;"",Q56+1,"")))</f>
        <v/>
      </c>
      <c r="S56" s="103" t="str">
        <f>IF(Q56&lt;&gt;"",IF($G56="3",IF(J56&lt;&gt;"",IF(AND(Q56&lt;=10,J56&gt;=$P$92),HLOOKUP(Q56,Points_Table_Modified,IF(AO56&gt;=6,8,AO56+2),FALSE),0),""),IF(J56&lt;&gt;"",IF(AND(Q56&lt;=10,J56&gt;=$P$92),HLOOKUP(Q56,Points_Table,IF(AO56&gt;=6,8,AO56+2),FALSE),0),"")),"")</f>
        <v/>
      </c>
      <c r="T56" s="103" t="str">
        <f>IF(R56&lt;&gt;"",AVERAGE(IF(AND($G56="3",R56&lt;&gt;""),HLOOKUP(R56,Points_Table_Modified,IF(AO56&gt;=6,8,AO56+2),FALSE),IF(R56&lt;&gt;"",HLOOKUP(R56,Points_Table,IF(AO56&gt;=6,8,AO56+2),FALSE),"")),S56),S56)</f>
        <v/>
      </c>
      <c r="U56" s="102" t="str">
        <f>IF(AND(J56&lt;&gt;"",$G56="3"),J56,"")</f>
        <v/>
      </c>
      <c r="V56" s="103" t="str">
        <f>IF(AND(J56&lt;&gt;"",$G56="3"),_xlfn.RANK.EQ(J56,$U$6:$U$89),"")</f>
        <v/>
      </c>
      <c r="W56" s="103" t="str">
        <f>IF(G56="6",IF(IF(V56&lt;&gt;"",IF(MAX(COUNTIF($V$6:$V$89,$V$6:$V$89))&gt;1,"x",""),"")&lt;&gt;"",V56+1,""),IF(U56=0,"",IF(IF(V56&lt;&gt;"",IF(MAX(COUNTIF($V$6:$V$89,$V$6:$V$89))&gt;1,"x",""),"")&lt;&gt;"",V56+1,"")))</f>
        <v/>
      </c>
      <c r="X56" s="103" t="str">
        <f>IF(V56&lt;&gt;"",IF($G56="3",IF(J56&lt;&gt;"",IF(AND(V56&lt;=20,J56&gt;=$U$92),HLOOKUP(V56,Points_Table_Modified,IF(AO56&gt;=6,8,AO56+2),FALSE),0),""),IF(J56&lt;&gt;"",IF(AND(V56&lt;=10,$J56&gt;=$U$92),HLOOKUP(V56,Points_Table,IF(AO56&gt;=6,8,AO56+2),FALSE),0),"")),"")</f>
        <v/>
      </c>
      <c r="Y56" s="103" t="str">
        <f>IF(W56&lt;&gt;"",AVERAGE(IF(AND($G56="3",W56&lt;&gt;""),HLOOKUP(W56,Points_Table_Modified,IF(AO56&gt;=6,8,AO56+2),FALSE),IF(W56&lt;&gt;"",HLOOKUP(W56,Points_Table,IF(AO56&gt;=6,8,AO56+2),FALSE),"")),X56),X56)</f>
        <v/>
      </c>
      <c r="Z56" s="102" t="str">
        <f>IF(AND(J56&lt;&gt;"",$G56="4"),J56,"")</f>
        <v/>
      </c>
      <c r="AA56" s="103" t="str">
        <f>IF(AND($J56&lt;&gt;"",G56="4"),_xlfn.RANK.EQ(J56,$Z$6:$Z$89),"")</f>
        <v/>
      </c>
      <c r="AB56" s="103" t="str">
        <f>IF($G56="6",IF(IF(AA56&lt;&gt;"",IF(MAX(COUNTIF($AA$6:$AA$89,$AA$6:$AA$89))&gt;1,"x",""),"")&lt;&gt;"",AA56+1,""),IF(Z56=0,"",IF(IF(AA56&lt;&gt;"",IF(MAX(COUNTIF($AA$6:$AA$89,$AA$6:$AA$89))&gt;1,"x",""),"")&lt;&gt;"",AA56+1,"")))</f>
        <v/>
      </c>
      <c r="AC56" s="103" t="str">
        <f>IF(AA56&lt;&gt;"",IF($G56="3",IF(J56&lt;&gt;"",IF(AND(AA56&lt;=10,J56&gt;=$Z$92),HLOOKUP(AA56,Points_Table_Modified,IF(AO56&gt;=6,8,AO56+2),FALSE),0),""),IF(J56&lt;&gt;"",IF(AND(AA56&lt;=10,J56&gt;=$Z$92),HLOOKUP(AA56,Points_Table,IF(AO56&gt;=6,8,AO56+2),FALSE),0),"")),"")</f>
        <v/>
      </c>
      <c r="AD56" s="103" t="str">
        <f>IF(AB56&lt;&gt;"",AVERAGE(IF(AND($G56="3",AB56&lt;&gt;""),HLOOKUP(AB56,Points_Table_Modified,IF(AO56&gt;=6,8,AO56+2),FALSE),IF(AB56&lt;&gt;"",HLOOKUP(AB56,Points_Table,IF(AO56&gt;=6,8,AO56+2),FALSE),"")),AC56),AC56)</f>
        <v/>
      </c>
      <c r="AE56" s="102" t="str">
        <f>IF(AND(J56&lt;&gt;"",$G56="5"),J56,"")</f>
        <v/>
      </c>
      <c r="AF56" s="103" t="str">
        <f>IF(AND(J56&lt;&gt;"",$G56="5"),_xlfn.RANK.EQ(J56,$AE$6:$AE$89),"")</f>
        <v/>
      </c>
      <c r="AG56" s="103" t="str">
        <f>IF($G56="6",IF(IF(AF56&lt;&gt;"",IF(MAX(COUNTIF($AF$6:$AF$89,$AF$6:$AF$89))&gt;1,"x",""),"")&lt;&gt;"",AF56+1,""),IF(AE56=0,"",IF(IF(AF56&lt;&gt;"",IF(MAX(COUNTIF($AF$6:$AF$89,$AF$6:$AF$89))&gt;1,"x",""),"")&lt;&gt;"",AF56+1,"")))</f>
        <v/>
      </c>
      <c r="AH56" s="103" t="str">
        <f>IF(AF56&lt;&gt;"",IF($G56="3",IF(J56&lt;&gt;"",IF(AND(AF56&lt;=10,J56&gt;=$AE$92),HLOOKUP(AF56,Points_Table_Modified,IF(AO56&gt;=6,8,AO56+2),FALSE),0),""),IF(J56&lt;&gt;"",IF(AND(AF56&lt;=10,J56&gt;=$AE$92),HLOOKUP(AF56,Points_Table,IF(AO56&gt;=6,8,AO56+2),FALSE),0),"")),"")</f>
        <v/>
      </c>
      <c r="AI56" s="103" t="str">
        <f>IF(AG56&lt;&gt;"",AVERAGE(IF(AND($G56="3",AG56&lt;&gt;""),HLOOKUP(AG56,Points_Table_Modified,IF(AO56&gt;=6,8,AO56+2),FALSE),IF(AG56&lt;&gt;"",HLOOKUP(AG56,Points_Table,IF(AO56&gt;=6,8,AO56+2),FALSE),"")),AH56),AH56)</f>
        <v/>
      </c>
      <c r="AJ56" s="102">
        <f>IF(AND(J56&lt;&gt;"",$G56="6"),J56,"")</f>
        <v>255</v>
      </c>
      <c r="AK56" s="103">
        <f>IF(AND(J56&lt;&gt;"",$G56="6"),_xlfn.RANK.EQ(J56,$AJ$6:$AJ$89),"")</f>
        <v>8</v>
      </c>
      <c r="AL56" s="103" t="str">
        <f>IF(G56="6",IF(IF(AK56&lt;&gt;"",IF(MAX(COUNTIF($AK$6:$AK$89,$AK$6:$AK$89))&gt;1,"x",""),"")&lt;&gt;"",AK56+1,""),IF(AJ56=0,"",IF(IF(AK56&lt;&gt;"",IF(MAX(COUNTIF($AK$6:$AK$89,$AK$6:$AK$89))&gt;1,"x",""),"")&lt;&gt;"",AK56+1,"")))</f>
        <v/>
      </c>
      <c r="AM56" s="103">
        <f>IF(AK56&lt;&gt;"",IF($G56="3",IF(J56&lt;&gt;"",IF(AND(AK56&lt;=10,J56&gt;=$AJ$92),HLOOKUP(AK56,Points_Table_Modified,IF(AO56&gt;=6,8,AO56+2),FALSE),0),""),IF(J56&lt;&gt;"",IF(AND(AK56&lt;=10,J56&gt;=$AJ$92),HLOOKUP(AK56,Points_Table,IF(AO56&gt;=6,8,AO56+2),FALSE),0),"")),"")</f>
        <v>6</v>
      </c>
      <c r="AN56" s="136">
        <f>IF(AL56&lt;&gt;"",AVERAGE(IF(AND($G56="3",AL56&lt;&gt;""),HLOOKUP(AL56,Points_Table_Modified,IF(AO56&gt;=6,8,AO56+2),FALSE),IF(AL56&lt;&gt;"",HLOOKUP(AL56,Points_Table,IF(AO56&gt;=6,8,AO56+2),FALSE),"")),AM56),AM56)</f>
        <v>6</v>
      </c>
      <c r="AO56" s="55">
        <f>VLOOKUP($G56,Entries_D_Event,4,FALSE)</f>
        <v>9</v>
      </c>
      <c r="AP56" s="52" t="str">
        <f>CONCATENATE(AK56,AF56,AA56,V56,Q56,L56)</f>
        <v>8</v>
      </c>
      <c r="AQ56" s="118">
        <f>IF(AP56&lt;&gt;"",IF(AND($G56="3",J56&lt;&gt;""),10,IF(J56&lt;&gt;"",5,"")),"")</f>
        <v>5</v>
      </c>
      <c r="AR56" s="118">
        <f>_xlfn.NUMBERVALUE(IF(AP56&lt;&gt;"",CONCATENATE(AN56,AI56,AD56,Y56,T56,O56),""))</f>
        <v>6</v>
      </c>
      <c r="AS56" s="56">
        <f>IFERROR(AQ56+AR56,0)</f>
        <v>11</v>
      </c>
      <c r="AT56" s="90"/>
      <c r="AU56" s="54" t="str">
        <f>IF(AND(AT56&lt;&gt;"",$G56="1"),AT56,"")</f>
        <v/>
      </c>
      <c r="AV56" s="52" t="str">
        <f>IF(AND(AT56&lt;&gt;"",$G56="1"),_xlfn.RANK.EQ(AT56,$AU$6:$AU$89),"")</f>
        <v/>
      </c>
      <c r="AW56" s="52" t="str">
        <f>IF(IF(AV56&lt;&gt;"",IF(MAX(COUNTIF($AV$6:$AV$89,$AV$6:$AV$89))&gt;1,"x",""),"")&lt;&gt;"",AV56+1,"")</f>
        <v/>
      </c>
      <c r="AX56" s="52" t="str">
        <f>IF(AV56&lt;&gt;"",IF($G56="3",IF(AT56&lt;&gt;"",IF(AND(AV56&lt;=10,AT56&gt;=$AU$92),HLOOKUP(AV56,Points_Table_Modified,IF(BY56&gt;=6,8,BY56+2),FALSE),0),""),IF(AT56&lt;&gt;"",IF(AND(AV56&lt;=10,AT56&gt;=$AU$92),HLOOKUP(AV56,Points_Table,IF(BY56&gt;=6,8,BY56+2),FALSE),0),"")),"")</f>
        <v/>
      </c>
      <c r="AY56" s="53" t="str">
        <f>IF(AW56&lt;&gt;"",AVERAGE(IF(AND($G56="3",AW56&lt;&gt;""),HLOOKUP(AW56,Points_Table_Modified,IF(BY56&gt;=6,8,BY56+2),FALSE),IF(AW56&lt;&gt;"",HLOOKUP(AW56,Points_Table,IF(BY56&gt;=6,8,BY56+2),FALSE),"")),AX56),AX56)</f>
        <v/>
      </c>
      <c r="AZ56" s="51" t="str">
        <f>IF(AND($G56="2",AT56&lt;&gt;""),AT56,"")</f>
        <v/>
      </c>
      <c r="BA56" s="52" t="str">
        <f>IF(AND(AT56&lt;&gt;"",$G56="2"),_xlfn.RANK.EQ(AT56,$AZ$6:$AZ$89),"")</f>
        <v/>
      </c>
      <c r="BB56" s="52" t="str">
        <f>IF(IF(BA56&lt;&gt;"",IF(MAX(COUNTIF($BA$6:$BA$89,$BA$6:$BA$89))&gt;1,"x",""),"")&lt;&gt;"",BA56+1,"")</f>
        <v/>
      </c>
      <c r="BC56" s="54" t="str">
        <f>IF(BA56&lt;&gt;"",IF($G56="3",IF(AT56&lt;&gt;"",IF(AND(BA56&lt;=10,AT56&gt;=$AZ$92),HLOOKUP(BA56,Points_Table_Modified,IF(BY56&gt;=6,8,BY56+2),FALSE),0),""),IF(AT56&lt;&gt;"",IF(AND(BA56&lt;=10,AT56&gt;=$AZ$92),HLOOKUP(BA56,Points_Table,IF(BY56&gt;=6,8,BY56+2),FALSE),0),"")),"")</f>
        <v/>
      </c>
      <c r="BD56" s="53" t="str">
        <f>IF(BB56&lt;&gt;"",AVERAGE(IF(AND($G56="3",BB56&lt;&gt;""),HLOOKUP(BB56,Points_Table_Modified,IF(BY56&gt;=6,8,BY56+2),FALSE),IF(BB56&lt;&gt;"",HLOOKUP(BB56,Points_Table,IF(BY56&gt;=6,8,BY56+2),FALSE),"")),BC56),BC56)</f>
        <v/>
      </c>
      <c r="BE56" s="51" t="str">
        <f>IF(AND($G56="3",AT56&lt;&gt;""),AT56,"")</f>
        <v/>
      </c>
      <c r="BF56" s="52" t="str">
        <f>IF(AND(AT56&lt;&gt;"",$G56="3"),_xlfn.RANK.EQ(AT56,$BE$6:$BE$89),"")</f>
        <v/>
      </c>
      <c r="BG56" s="52" t="str">
        <f>IF(IF(BF56&lt;&gt;"",IF(MAX(COUNTIF($BF$6:$BF$89,$BF$6:$BF$89))&gt;1,"x",""),"")&lt;&gt;"",BF56+1,"")</f>
        <v/>
      </c>
      <c r="BH56" s="52" t="str">
        <f>IF(BF56&lt;&gt;"",IF($G56="3",IF(AT56&lt;&gt;"",IF(AND(BF56&lt;=20,AT56&gt;=$BE$92),HLOOKUP(BF56,Points_Table_Modified,IF(BY56&gt;=6,8,BY56+2),FALSE),0),""),IF(AT56&lt;&gt;"",IF(AND(BF56&lt;=10,AT56&gt;=$BE$92),HLOOKUP(BF56,Points_Table,IF(BY56&gt;=6,8,BY56+2),FALSE),0),"")),"")</f>
        <v/>
      </c>
      <c r="BI56" s="53" t="str">
        <f>IF(BG56&lt;&gt;"",AVERAGE(IF(AND($G56="3",BG56&lt;&gt;""),HLOOKUP(BG56,Points_Table_Modified,IF(BY56&gt;=6,8,BY56+2),FALSE),IF(BG56&lt;&gt;"",HLOOKUP(BG56,Points_Table,IF(BY56&gt;=6,8,BY56+2),FALSE),"")),BH56),BH56)</f>
        <v/>
      </c>
      <c r="BJ56" s="51" t="str">
        <f>IF(AND($G56="4",AT56&lt;&gt;""),AT56,"")</f>
        <v/>
      </c>
      <c r="BK56" s="52" t="str">
        <f>IF(AND(AT56&lt;&gt;"",G56="4"),_xlfn.RANK.EQ(AT56,$BJ$6:$BJ$89),"")</f>
        <v/>
      </c>
      <c r="BL56" s="52" t="str">
        <f>IF(IF(BK56&lt;&gt;"",IF(MAX(COUNTIF($BK$6:$BK$89,$BK$6:$BK$89))&gt;1,"x",""),"")&lt;&gt;"",BK56+1,"")</f>
        <v/>
      </c>
      <c r="BM56" s="52" t="str">
        <f>IF(BK56&lt;&gt;"",IF($G56="3",IF(AT56&lt;&gt;"",IF(AND(BK56&lt;=10,AT56&gt;=$BJ$92),HLOOKUP(BK56,Points_Table_Modified,IF(BY56&gt;=6,8,BY56+2),FALSE),0),""),IF(AT56&lt;&gt;"",IF(AND(BK56&lt;=10,AT56&gt;=$BJ$92),HLOOKUP(BK56,Points_Table,IF(BY56&gt;=6,8,BY56+2),FALSE),0),"")),"")</f>
        <v/>
      </c>
      <c r="BN56" s="53" t="str">
        <f>IF(BL56&lt;&gt;"",AVERAGE(IF(AND($G56="3",BL56&lt;&gt;""),HLOOKUP(BL56,Points_Table_Modified,IF(BY56&gt;=6,8,BY56+2),FALSE),IF(BL56&lt;&gt;"",HLOOKUP(BL56,Points_Table,IF(BY56&gt;=6,8,BY56+2),FALSE),"")),BM56),BM56)</f>
        <v/>
      </c>
      <c r="BO56" s="51" t="str">
        <f>IF(AND($G56="5",AT56&lt;&gt;""),AT56,"")</f>
        <v/>
      </c>
      <c r="BP56" s="52" t="str">
        <f>IF(AND(AT56&lt;&gt;"",$G56="5"),_xlfn.RANK.EQ(AT56,$BO$6:$BO$89),"")</f>
        <v/>
      </c>
      <c r="BQ56" s="52" t="str">
        <f>IF(IF(BP56&lt;&gt;"",IF(MAX(COUNTIF($BP$6:$BP$89,$BP$6:$BP$89))&gt;1,"x",""),"")&lt;&gt;"",BP56+1,"")</f>
        <v/>
      </c>
      <c r="BR56" s="52" t="str">
        <f>IF(BP56&lt;&gt;"",IF($G56="3",IF(AT56&lt;&gt;"",IF(AND(BP56&lt;=10,AT56&gt;=$BO$92),HLOOKUP(BP56,Points_Table_Modified,IF(BY56&gt;=6,8,BY56+2),FALSE),0),""),IF(AT56&lt;&gt;"",IF(AND(BP56&lt;=10,AT56&gt;=$BO$92),HLOOKUP(BP56,Points_Table,IF(BY56&gt;=6,8,BY56+2),FALSE),0),"")),"")</f>
        <v/>
      </c>
      <c r="BS56" s="53" t="str">
        <f>IF(BQ56&lt;&gt;"",AVERAGE(IF(AND($G56="3",BQ56&lt;&gt;""),HLOOKUP(BQ56,Points_Table_Modified,IF(BY56&gt;=6,8,BY56+2),FALSE),IF(BQ56&lt;&gt;"",HLOOKUP(BQ56,Points_Table,IF(BY56&gt;=6,8,BY56+2),FALSE),"")),BR56),BR56)</f>
        <v/>
      </c>
      <c r="BT56" s="51" t="str">
        <f>IF(AND($G56="6",AT56&lt;&gt;""),AT56,"")</f>
        <v/>
      </c>
      <c r="BU56" s="52" t="str">
        <f>IF(AND(AT56&lt;&gt;"",$G56="6"),_xlfn.RANK.EQ(AT56,$BT$6:$BT$89),"")</f>
        <v/>
      </c>
      <c r="BV56" s="52" t="str">
        <f>IF(IF(BU56&lt;&gt;"",IF(MAX(COUNTIF($BU$6:$BU$89,$BU$6:$BU$89))&gt;1,"x",""),"")&lt;&gt;"",BU56+1,"")</f>
        <v/>
      </c>
      <c r="BW56" s="52" t="str">
        <f>IF(BU56&lt;&gt;"",IF($G56="3",IF(AT56&lt;&gt;"",IF(AND(BU56&lt;=10,AT56&gt;=$BT$92),HLOOKUP(BU56,Points_Table_Modified,IF(BY56&gt;=6,8,BY56+2),FALSE),0),""),IF(AT56&lt;&gt;"",IF(AND(BU56&lt;=10,AT56&gt;=$BT$92),HLOOKUP(BU56,Points_Table,IF(BY56&gt;=6,8,BY56+2),FALSE),0),"")),"")</f>
        <v/>
      </c>
      <c r="BX56" s="53" t="str">
        <f>IF(BV56&lt;&gt;"",AVERAGE(IF(AND($G56="3",BV56&lt;&gt;""),HLOOKUP(BV56,Points_Table_Modified,IF(BY56&gt;=6,8,BY56+2),FALSE),IF(BV56&lt;&gt;"",HLOOKUP(BV56,Points_Table,IF(BY56&gt;=6,8,BY56+2),FALSE),"")),BW56),BW56)</f>
        <v/>
      </c>
      <c r="BY56" s="55">
        <f>VLOOKUP($G56,Entries_D_Event,5,FALSE)</f>
        <v>7</v>
      </c>
      <c r="BZ56" s="52" t="str">
        <f>CONCATENATE(BU56,BP56,BK56,BF56,BA56,AV56)</f>
        <v/>
      </c>
      <c r="CA56" s="118" t="str">
        <f>IF(BZ56&lt;&gt;"",IF(AND($G56="3",AT56&lt;&gt;""),10,IF(AT56&lt;&gt;"",5,"")),"")</f>
        <v/>
      </c>
      <c r="CB56" s="118">
        <f>_xlfn.NUMBERVALUE(IF(BZ56&lt;&gt;"",CONCATENATE(BX56,BS56,BN56,BI56,BD56,AY56),""))</f>
        <v>0</v>
      </c>
      <c r="CC56" s="56">
        <f>IFERROR(CA56+CB56,0)</f>
        <v>0</v>
      </c>
      <c r="CD56" s="90"/>
      <c r="CE56" s="54" t="str">
        <f>IF(AND($G56="1",CD56&lt;&gt;""),CD56,"")</f>
        <v/>
      </c>
      <c r="CF56" s="52" t="str">
        <f>IF(AND(CD56&lt;&gt;"",$G56="1"),_xlfn.RANK.EQ(CD56,$CE$6:$CE$89),"")</f>
        <v/>
      </c>
      <c r="CG56" s="52" t="str">
        <f>IF(IF(CF56&lt;&gt;"",IF(MAX(COUNTIF($CF$6:$CF$89,$CF$6:$CF$89))&gt;1,"x",""),"")&lt;&gt;"",CF56+1,"")</f>
        <v/>
      </c>
      <c r="CH56" s="52" t="str">
        <f>IF(CF56&lt;&gt;"",IF($G56="3",IF(CD56&lt;&gt;"",IF(AND(CF56&lt;=10,CD56&gt;=$CE$92),HLOOKUP(CF56,Points_Table_Modified,IF(DI56&gt;=6,8,DI56+2),FALSE),0),""),IF(CD56&lt;&gt;"",IF(AND(CF56&lt;=10,CD56&gt;=$CE$92),HLOOKUP(CF56,Points_Table,IF(DI56&gt;=6,8,DI56+2),FALSE),0),"")),"")</f>
        <v/>
      </c>
      <c r="CI56" s="53" t="str">
        <f>IF(CG56&lt;&gt;"",AVERAGE(IF(AND($G56="3",CG56&lt;&gt;""),HLOOKUP(CG56,Points_Table_Modified,IF(DI56&gt;=6,8,DI56+2),FALSE),IF(CG56&lt;&gt;"",HLOOKUP(CG56,Points_Table,IF(DI56&gt;=6,8,DI56+2),FALSE),"")),CH56),CH56)</f>
        <v/>
      </c>
      <c r="CJ56" s="51" t="str">
        <f>IF(AND($G56="2",CD56&lt;&gt;""),CD56,"")</f>
        <v/>
      </c>
      <c r="CK56" s="52" t="str">
        <f>IF(AND(CD56&lt;&gt;"",$G56="2"),_xlfn.RANK.EQ(CD56,$CJ$6:$CJ$89),"")</f>
        <v/>
      </c>
      <c r="CL56" s="52" t="str">
        <f>IF(IF(CK56&lt;&gt;"",IF(MAX(COUNTIF($CK$6:$CK$89,$CK$6:$CK$89))&gt;1,"x",""),"")&lt;&gt;"",CK56+1,"")</f>
        <v/>
      </c>
      <c r="CM56" s="54" t="str">
        <f>IF(CK56&lt;&gt;"",IF($G56="3",IF(CD56&lt;&gt;"",IF(AND(CK56&lt;=10,CD56&gt;=$CJ$92),HLOOKUP(CK56,Points_Table_Modified,IF(DI56&gt;=6,8,DI56+2),FALSE),0),""),IF(CD56&lt;&gt;"",IF(AND(CK56&lt;=10,CD56&gt;=$CJ$92),HLOOKUP(CK56,Points_Table,IF(DI56&gt;=6,8,DI56+2),FALSE),0),"")),"")</f>
        <v/>
      </c>
      <c r="CN56" s="53" t="str">
        <f>IF(CL56&lt;&gt;"",AVERAGE(IF(AND($G56="3",CL56&lt;&gt;""),HLOOKUP(CL56,Points_Table_Modified,IF(DI56&gt;=6,8,DI56+2),FALSE),IF(CL56&lt;&gt;"",HLOOKUP(CL56,Points_Table,IF(DI56&gt;=6,8,DI56+2),FALSE),"")),CM56),CM56)</f>
        <v/>
      </c>
      <c r="CO56" s="51" t="str">
        <f>IF(AND($G56="3",CD56&lt;&gt;""),CD56,"")</f>
        <v/>
      </c>
      <c r="CP56" s="52" t="str">
        <f>IF(AND(CD56&lt;&gt;"",$G56="3"),_xlfn.RANK.EQ(CD56,$CO$6:$CO$89),"")</f>
        <v/>
      </c>
      <c r="CQ56" s="52" t="str">
        <f>IF(IF(CP56&lt;&gt;"",IF(MAX(COUNTIF($CP56:$CP$89,$CP$6:$CP$89))&gt;1,"x",""),"")&lt;&gt;"",CP56+1,"")</f>
        <v/>
      </c>
      <c r="CR56" s="52" t="str">
        <f>IF(CP56&lt;&gt;"",IF($G56="3",IF(CD56&lt;&gt;"",IF(AND(CP56&lt;=20,CD56&gt;=$CO$92),HLOOKUP(CP56,Points_Table_Modified,IF(DI56&gt;=6,8,DI56+2),FALSE),0),""),IF(CD56&lt;&gt;"",IF(AND(CP56&lt;=10,CD56&gt;=$CO$92),HLOOKUP(CP56,Points_Table,IF(DI56&gt;=6,8,DI56+2),FALSE),0),"")),"")</f>
        <v/>
      </c>
      <c r="CS56" s="53" t="str">
        <f>IF(CQ56&lt;&gt;"",AVERAGE(IF(AND($G56="3",CQ56&lt;&gt;""),HLOOKUP(CQ56,Points_Table_Modified,IF(DI56&gt;=6,8,DI56+2),FALSE),IF(CQ56&lt;&gt;"",HLOOKUP(CQ56,Points_Table,IF(DI56&gt;=6,8,DI56+2),FALSE),"")),CR56),CR56)</f>
        <v/>
      </c>
      <c r="CT56" s="51" t="str">
        <f>IF(AND($G56="4",CD56&lt;&gt;""),CD56,"")</f>
        <v/>
      </c>
      <c r="CU56" s="52" t="str">
        <f>IF(AND(CD56&lt;&gt;"",G56="4"),_xlfn.RANK.EQ(CD56,$CT$6:$CT$89),"")</f>
        <v/>
      </c>
      <c r="CV56" s="52" t="str">
        <f>IF(IF(CU56&lt;&gt;"",IF(MAX(COUNTIF($CU$6:$CU$89,$CU$6:$CU$89))&gt;1,"x",""),"")&lt;&gt;"",CU56+1,"")</f>
        <v/>
      </c>
      <c r="CW56" s="52" t="str">
        <f>IF(CU56&lt;&gt;"",IF($G56="3",IF(CD56&lt;&gt;"",IF(AND(CU56&lt;=10,CD56&gt;=$CT$92),HLOOKUP(CU56,Points_Table_Modified,IF(DI56&gt;=6,8,DI56+2),FALSE),0),""),IF(CD56&lt;&gt;"",IF(AND(CU56&lt;=10,CD56&gt;=$CT$92),HLOOKUP(CU56,Points_Table,IF(DI56&gt;=6,8,DI56+2),FALSE),0),"")),"")</f>
        <v/>
      </c>
      <c r="CX56" s="53" t="str">
        <f>IF(CV56&lt;&gt;"",AVERAGE(IF(AND($G56="3",CV56&lt;&gt;""),HLOOKUP(CV56,Points_Table_Modified,IF(DI56&gt;=6,8,DI56+2),FALSE),IF(CV56&lt;&gt;"",HLOOKUP(CV56,Points_Table,IF(DI56&gt;=6,8,DI56+2),FALSE),"")),CW56),CW56)</f>
        <v/>
      </c>
      <c r="CY56" s="51" t="str">
        <f>IF(AND($G56="5",CD56&lt;&gt;""),CD56,"")</f>
        <v/>
      </c>
      <c r="CZ56" s="52" t="str">
        <f>IF(AND(CD56&lt;&gt;"",$G56="5"),_xlfn.RANK.EQ(CD56,$CY$6:$CY$89),"")</f>
        <v/>
      </c>
      <c r="DA56" s="52" t="str">
        <f>IF(IF(CZ56&lt;&gt;"",IF(MAX(COUNTIF($CZ$6:$CZ$89,$CZ$6:$CZ$89))&gt;1,"x",""),"")&lt;&gt;"",CZ56+1,"")</f>
        <v/>
      </c>
      <c r="DB56" s="52" t="str">
        <f>IF(CZ56&lt;&gt;"",IF($G56="3",IF(CD56&lt;&gt;"",IF(AND(CZ56&lt;=10,CD56&gt;=$CY$92),HLOOKUP(CZ56,Points_Table_Modified,IF(DI56&gt;=6,8,DI56+2),FALSE),0),""),IF(CD56&lt;&gt;"",IF(AND(CZ56&lt;=10,CD56&gt;=$CY$92),HLOOKUP(CZ56,Points_Table,IF(DI56&gt;=6,8,DI56+2),FALSE),0),"")),"")</f>
        <v/>
      </c>
      <c r="DC56" s="53" t="str">
        <f>IF(DA56&lt;&gt;"",AVERAGE(IF(AND($G56="3",DA56&lt;&gt;""),HLOOKUP(DA56,Points_Table_Modified,IF(DI56&gt;=6,8,DI56+2),FALSE),IF(DA56&lt;&gt;"",HLOOKUP(DA56,Points_Table,IF(DI56&gt;=6,8,DI56+2),FALSE),"")),DB56),DB56)</f>
        <v/>
      </c>
      <c r="DD56" s="51" t="str">
        <f>IF(AND($G56="6",CD56&lt;&gt;""),CD56,"")</f>
        <v/>
      </c>
      <c r="DE56" s="52" t="str">
        <f>IF(AND(CD56&lt;&gt;"",$G56="6"),_xlfn.RANK.EQ(CD56,$DD$6:$DD$89),"")</f>
        <v/>
      </c>
      <c r="DF56" s="52" t="str">
        <f>IF(IF(DE56&lt;&gt;"",IF(MAX(COUNTIF($DE$6:$DE$89,$DE$6:$DE$89))&gt;1,"x",""),"")&lt;&gt;"",DE56+1,"")</f>
        <v/>
      </c>
      <c r="DG56" s="52" t="str">
        <f>IF(DE56&lt;&gt;"",IF($G56="3",IF(CD56&lt;&gt;"",IF(AND(DE56&lt;=10,CD56&gt;=$DD$92),HLOOKUP(DE56,Points_Table_Modified,IF(DI56&gt;=6,8,DI56+2),FALSE),0),""),IF(CD56&lt;&gt;"",IF(AND(DE56&lt;=10,CD56&gt;=$DD$92),HLOOKUP(DE56,Points_Table,IF(DI56&gt;=6,8,DI56+2),FALSE),0),"")),"")</f>
        <v/>
      </c>
      <c r="DH56" s="53" t="str">
        <f>IF(DF56&lt;&gt;"",AVERAGE(IF(AND($G56="3",DF56&lt;&gt;""),HLOOKUP(DF56,Points_Table_Modified,IF(DI56&gt;=6,8,DI56+2),FALSE),IF(DF56&lt;&gt;"",HLOOKUP(DF56,Points_Table,IF(DI56&gt;=6,8,DI56+2),FALSE),"")),DG56),DG56)</f>
        <v/>
      </c>
      <c r="DI56" s="55">
        <f>VLOOKUP($G56,Entries_D_Event,6,FALSE)</f>
        <v>10</v>
      </c>
      <c r="DJ56" s="52" t="str">
        <f>CONCATENATE(DE56,CZ56,CU56,CP56,CK56,CF56)</f>
        <v/>
      </c>
      <c r="DK56" s="52" t="str">
        <f>IF(DJ56&lt;&gt;"",IF(AND($G56="3",CD56&lt;&gt;""),10,IF(CD56&lt;&gt;"",5,"")),"")</f>
        <v/>
      </c>
      <c r="DL56" s="156">
        <f>_xlfn.NUMBERVALUE(IF(DJ56&lt;&gt;"",CONCATENATE(DH56,DC56,CX56,CS56,CN56,CI56),""))</f>
        <v>0</v>
      </c>
      <c r="DM56" s="56">
        <f>IFERROR(DK56+DL56,0)</f>
        <v>0</v>
      </c>
      <c r="DN56" s="90"/>
      <c r="DO56" s="52" t="str">
        <f>IF(AND($G56="1",DN56&lt;&gt;""),DN56,"")</f>
        <v/>
      </c>
      <c r="DP56" s="52" t="str">
        <f>IF(AND(DN56&lt;&gt;"",$G56="1"),_xlfn.RANK.EQ(DN56,$DO$6:$DO$89),"")</f>
        <v/>
      </c>
      <c r="DQ56" s="52" t="str">
        <f>IF(IF(DP56&lt;&gt;"",IF(MAX(COUNTIF($DP$6:$DP$89,$DP$6:$DP$89))&gt;1,"x",""),"")&lt;&gt;"",DP56+1,"")</f>
        <v/>
      </c>
      <c r="DR56" s="52" t="str">
        <f>IF(DP56&lt;&gt;"",IF($G56="3",IF(DN56&lt;&gt;"",IF(AND(DP56&lt;=10,DN56&gt;=$DO$92),HLOOKUP(DP56,Points_Table_Modified,IF(ES56&gt;=6,8,ES56+2),FALSE),0),""),IF(DN56&lt;&gt;"",IF(AND(DP56&lt;=10,DN56&gt;=$DO$92),HLOOKUP(DP56,Points_Table,IF(ES56&gt;=6,8,ES56+2),FALSE),0),"")),"")</f>
        <v/>
      </c>
      <c r="DS56" s="53" t="str">
        <f>IF(DQ56&lt;&gt;"",AVERAGE(IF(AND($G56="3",DQ56&lt;&gt;""),HLOOKUP(DQ56,Points_Table_Modified,IF(ES56&gt;=6,8,ES56+2),FALSE),IF(DQ56&lt;&gt;"",HLOOKUP(DQ56,Points_Table,IF(ES56&gt;=6,8,ES56+2),FALSE),"")),DR56),DR56)</f>
        <v/>
      </c>
      <c r="DT56" s="51" t="str">
        <f>IF(AND($G56="2",DN56&lt;&gt;""),DN56,"")</f>
        <v/>
      </c>
      <c r="DU56" s="52" t="str">
        <f>IF(AND(DN56&lt;&gt;"",$G56="2"),_xlfn.RANK.EQ(DN56,$DT$6:$DT$89),"")</f>
        <v/>
      </c>
      <c r="DV56" s="52" t="str">
        <f>IF(IF(DU56&lt;&gt;"",IF(MAX(COUNTIF($DU$6:$DU$89,$DU$6:$DU$89))&gt;1,"x",""),"")&lt;&gt;"",DU56+1,"")</f>
        <v/>
      </c>
      <c r="DW56" s="54" t="str">
        <f>IF(DU56&lt;&gt;"",IF($G56="3",IF(DN56&lt;&gt;"",IF(AND(DU56&lt;=10,DN56&gt;=$DT$92),HLOOKUP(DU56,Points_Table_Modified,IF(ES56&gt;=6,8,ES56+2),FALSE),0),""),IF(DN56&lt;&gt;"",IF(AND(DU56&lt;=10,DN56&gt;=$DT$92),HLOOKUP(DU56,Points_Table,IF(ES56&gt;=6,8,ES56+2),FALSE),0),"")),"")</f>
        <v/>
      </c>
      <c r="DX56" s="53" t="str">
        <f>IF(DV56&lt;&gt;"",AVERAGE(IF(AND($G56="3",DV56&lt;&gt;""),HLOOKUP(DV56,Points_Table_Modified,IF(ES56&gt;=6,8,ES56+2),FALSE),IF(DV56&lt;&gt;"",HLOOKUP(DV56,Points_Table,IF(ES56&gt;=6,8,ES56+2),FALSE),"")),DW56),DW56)</f>
        <v/>
      </c>
      <c r="DY56" s="51" t="str">
        <f>IF(AND($G56="3",DN56&lt;&gt;""),DN56,"")</f>
        <v/>
      </c>
      <c r="DZ56" s="52" t="str">
        <f>IF(AND(DN56&lt;&gt;"",$G56="3"),_xlfn.RANK.EQ(DN56,$DY$6:$DY$89),"")</f>
        <v/>
      </c>
      <c r="EA56" s="52" t="str">
        <f>IF(IF(DZ56&lt;&gt;"",IF(MAX(COUNTIF($DZ$6:$DZ$89,$DZ$6:$DZ$89))&gt;1,"x",""),"")&lt;&gt;"",DZ56+1,"")</f>
        <v/>
      </c>
      <c r="EB56" s="52" t="str">
        <f>IF(DZ56&lt;&gt;"",IF($G56="3",IF(DN56&lt;&gt;"",IF(AND(DZ56&lt;=20,DN56&gt;=$DY$92),HLOOKUP(DZ56,Points_Table_Modified,IF(ES56&gt;=6,8,ES56+2),FALSE),0),""),IF(DN56&lt;&gt;"",IF(AND(DZ56&lt;=10,DN56&gt;=$DY$92),HLOOKUP(DZ56,Points_Table,IF(ES56&gt;=6,8,ES56+2),FALSE),0),"")),"")</f>
        <v/>
      </c>
      <c r="EC56" s="53" t="str">
        <f>IF(EA56&lt;&gt;"",AVERAGE(IF(AND($G56="3",EA56&lt;&gt;""),HLOOKUP(EA56,Points_Table_Modified,IF(ES56&gt;=6,8,ES56+2),FALSE),IF(EA56&lt;&gt;"",HLOOKUP(EA56,Points_Table,IF(ES56&gt;=6,8,ES56+2),FALSE),"")),EB56),EB56)</f>
        <v/>
      </c>
      <c r="ED56" s="51" t="str">
        <f>IF(AND($G56="4",DN56&lt;&gt;""),DN56,"")</f>
        <v/>
      </c>
      <c r="EE56" s="52" t="str">
        <f>IF(AND(DN56&lt;&gt;"",G56="4"),_xlfn.RANK.EQ(DN56,$ED$6:$ED$89),"")</f>
        <v/>
      </c>
      <c r="EF56" s="52" t="str">
        <f>IF(IF(EE56&lt;&gt;"",IF(MAX(COUNTIF($EE$6:$EE$89,$EE$6:$EE$89))&gt;1,"x",""),"")&lt;&gt;"",EE56+1,"")</f>
        <v/>
      </c>
      <c r="EG56" s="52" t="str">
        <f>IF(EE56&lt;&gt;"",IF($G56="3",IF(DN56&lt;&gt;"",IF(AND(EE56&lt;=10,DN56&gt;=$ED$92),HLOOKUP(EE56,Points_Table_Modified,IF(ES56&gt;=6,8,ES56+2),FALSE),0),""),IF(DN56&lt;&gt;"",IF(AND(EE56&lt;=10,DN56&gt;=$ED$92),HLOOKUP(EE56,Points_Table,IF(ES56&gt;=6,8,ES56+2),FALSE),0),"")),"")</f>
        <v/>
      </c>
      <c r="EH56" s="53" t="str">
        <f>IF(EF56&lt;&gt;"",AVERAGE(IF(AND($G56="3",EF56&lt;&gt;""),HLOOKUP(EF56,Points_Table_Modified,IF(ES56&gt;=6,8,ES56+2),FALSE),IF(EF56&lt;&gt;"",HLOOKUP(EF56,Points_Table,IF(ES56&gt;=6,8,ES56+2),FALSE),"")),EG56),EG56)</f>
        <v/>
      </c>
      <c r="EI56" s="51" t="str">
        <f>IF(AND($G56="5",DN56&lt;&gt;""),DN56,"")</f>
        <v/>
      </c>
      <c r="EJ56" s="52" t="str">
        <f>IF(AND(DN56&lt;&gt;"",$G56="5"),_xlfn.RANK.EQ(DN56,$EI$6:$EI$89),"")</f>
        <v/>
      </c>
      <c r="EK56" s="52" t="str">
        <f>IF(IF(EJ56&lt;&gt;"",IF(MAX(COUNTIF($EJ$6:$EJ$89,$EJ$6:$EJ$89))&gt;1,"x",""),"")&lt;&gt;"",EJ56+1,"")</f>
        <v/>
      </c>
      <c r="EL56" s="52" t="str">
        <f>IF(EJ56&lt;&gt;"",IF($G56="3",IF(DN56&lt;&gt;"",IF(AND(EJ56&lt;=10,DN56&gt;=$EI$92),HLOOKUP(EJ56,Points_Table_Modified,IF(ES56&gt;=6,8,ES56+2),FALSE),0),""),IF(DN56&lt;&gt;"",IF(AND(EJ56&lt;=10,DN56&gt;=$EI$92),HLOOKUP(EJ56,Points_Table,IF(ES56&gt;=6,8,ES56+2),FALSE),0),"")),"")</f>
        <v/>
      </c>
      <c r="EM56" s="53" t="str">
        <f>IF(EK56&lt;&gt;"",AVERAGE(IF(AND($G56="3",EK56&lt;&gt;""),HLOOKUP(EK56,Points_Table_Modified,IF(ES56&gt;=6,8,ES56+2),FALSE),IF(EK56&lt;&gt;"",HLOOKUP(EK56,Points_Table,IF(ES56&gt;=6,8,ES56+2),FALSE),"")),EL56),EL56)</f>
        <v/>
      </c>
      <c r="EN56" s="51" t="str">
        <f>IF(AND($G56="6",DN56&lt;&gt;""),DN56,"")</f>
        <v/>
      </c>
      <c r="EO56" s="52" t="str">
        <f>IF(AND(DN56&lt;&gt;"",$G56="6"),_xlfn.RANK.EQ(DN56,$EN$6:$EN$89),"")</f>
        <v/>
      </c>
      <c r="EP56" s="52" t="str">
        <f>IF(IF(EO56&lt;&gt;"",IF(MAX(COUNTIF($EO$6:$EO$89,$EO$6:$EO$89))&gt;1,"x",""),"")&lt;&gt;"",EO56+1,"")</f>
        <v/>
      </c>
      <c r="EQ56" s="52" t="str">
        <f>IF(EO56&lt;&gt;"",IF($G56="3",IF(DN56&lt;&gt;"",IF(AND(EO56&lt;=10,DN56&gt;=$EN$92),HLOOKUP(EO56,Points_Table_Modified,IF(ES56&gt;=6,8,ES56+2),FALSE),0),""),IF(DN56&lt;&gt;"",IF(AND(EO56&lt;=10,DN56&gt;=$EN$92),HLOOKUP(EO56,Points_Table,IF(ES56&gt;=6,8,ES56+2),FALSE),0),"")),"")</f>
        <v/>
      </c>
      <c r="ER56" s="53" t="str">
        <f>IF(EP56&lt;&gt;"",AVERAGE(IF(AND($G56="3",EP56&lt;&gt;""),HLOOKUP(EP56,Points_Table_Modified,IF(ES56&gt;=6,8,ES56+2),FALSE),IF(EP56&lt;&gt;"",HLOOKUP(EP56,Points_Table,IF(ES56&gt;=6,8,ES56+2),FALSE),"")),EQ56),EQ56)</f>
        <v/>
      </c>
      <c r="ES56" s="57">
        <f>VLOOKUP($G56,Entries_D_Event,7,FALSE)</f>
        <v>7</v>
      </c>
      <c r="ET56" s="52" t="str">
        <f>CONCATENATE(EO56,EJ56,EE56,DZ56,DU56,DP56)</f>
        <v/>
      </c>
      <c r="EU56" s="118" t="str">
        <f>IF(ET56&lt;&gt;"",IF(AND($G56="3",DN56&lt;&gt;""),10,IF(DN56&lt;&gt;"",5,"")),"")</f>
        <v/>
      </c>
      <c r="EV56" s="118">
        <f>_xlfn.NUMBERVALUE(IF(ET56&lt;&gt;"",CONCATENATE(ER56,EM56,EH56,EC56,DX56,DS56),""))</f>
        <v>0</v>
      </c>
      <c r="EW56" s="56">
        <f>IFERROR(EU56+EV56,0)</f>
        <v>0</v>
      </c>
      <c r="EX56" s="90"/>
      <c r="EY56" s="52" t="str">
        <f>IF(AND($G56="1",EX56&lt;&gt;""),EX56,"")</f>
        <v/>
      </c>
      <c r="EZ56" s="52" t="str">
        <f>IF(AND(EX56&lt;&gt;"",$G56="1"),_xlfn.RANK.EQ(EX56,$EY$6:$EY$89),"")</f>
        <v/>
      </c>
      <c r="FA56" s="52" t="str">
        <f>IF(IF(EZ56&lt;&gt;"",IF(MAX(COUNTIF($EZ$6:$EZ$89,$EZ$6:$EZ$89))&gt;1,"x",""),"")&lt;&gt;"",EZ56+1,"")</f>
        <v/>
      </c>
      <c r="FB56" s="52" t="str">
        <f>IF(EZ56&lt;&gt;"",IF($G56="3",IF(EX56&lt;&gt;"",IF(AND(EZ56&lt;=10,EX56&gt;=$EY$92),HLOOKUP(EZ56,Points_Table_Modified,IF(GC56&gt;=6,8,GC56+2),FALSE),0),""),IF(EX56&lt;&gt;"",IF(AND(EZ56&lt;=10,EX56&gt;=$EY$92),HLOOKUP(EZ56,Points_Table,IF(GC56&gt;=6,8,GC56+2),FALSE),0),"")),"")</f>
        <v/>
      </c>
      <c r="FC56" s="56" t="str">
        <f>IF(FB56&gt;0,IF(FA56&lt;&gt;"",AVERAGE(IF(AND($G56="3",FA56&lt;&gt;""),HLOOKUP(FA56,Points_Table_Modified,IF(GC56&gt;=6,8,GC56+2),FALSE),IF(FA56&lt;&gt;"",HLOOKUP(FA56,Points_Table,IF(GC56&gt;=6,8,GC56+2),FALSE),"")),FB56),FB56),0)</f>
        <v/>
      </c>
      <c r="FD56" s="51" t="str">
        <f>IF(AND($G56="2",EX56&lt;&gt;""),EX56,"")</f>
        <v/>
      </c>
      <c r="FE56" s="52" t="str">
        <f>IF(AND(EX56&lt;&gt;"",$G56="2"),_xlfn.RANK.EQ(EX56,$FD$6:$FD$89),"")</f>
        <v/>
      </c>
      <c r="FF56" s="52" t="str">
        <f>IF(IF(FE56&lt;&gt;"",IF(MAX(COUNTIF($FE$6:$FE$89,$FE$6:$FE$89))&gt;1,"x",""),"")&lt;&gt;"",FE56+1,"")</f>
        <v/>
      </c>
      <c r="FG56" s="54" t="str">
        <f>IF(FE56&lt;&gt;"",IF($G56="3",IF(EX56&lt;&gt;"",IF(AND(FE56&lt;=10,EX56&gt;=$FD$92),HLOOKUP(FE56,Points_Table_Modified,IF(GC56&gt;=6,8,GC56+2),FALSE),0),""),IF(EX56&lt;&gt;"",IF(AND(FE56&lt;=10,EX56&gt;=$FD$92),HLOOKUP(FE56,Points_Table,IF(GC56&gt;=6,8,GC56+2),FALSE),0),"")),"")</f>
        <v/>
      </c>
      <c r="FH56" s="56" t="str">
        <f>IF(FG56&gt;0,IF(FF56&lt;&gt;"",AVERAGE(IF(AND($G56="3",FF56&lt;&gt;""),HLOOKUP(FF56,Points_Table_Modified,IF(GC56&gt;=6,8,GC56+2),FALSE),IF(FF56&lt;&gt;"",HLOOKUP(FF56,Points_Table,IF(GC56&gt;=6,8,GC56+2),FALSE),"")),FG56),FG56),0)</f>
        <v/>
      </c>
      <c r="FI56" s="51" t="str">
        <f>IF(AND($G56="3",EX56&lt;&gt;""),EX56,"")</f>
        <v/>
      </c>
      <c r="FJ56" s="52" t="str">
        <f>IF(AND(EX56&lt;&gt;"",$G56="3"),_xlfn.RANK.EQ(EX56,$FI$6:$FI$89),"")</f>
        <v/>
      </c>
      <c r="FK56" s="52" t="str">
        <f>IF(IF(FJ56&lt;&gt;"",IF(MAX(COUNTIF($FJ$6:$FJ$89,$FJ$6:$FJ$89))&gt;1,"x",""),"")&lt;&gt;"",FJ56+1,"")</f>
        <v/>
      </c>
      <c r="FL56" s="52" t="str">
        <f>IF(FJ56&lt;&gt;"",IF($G56="3",IF(EX56&lt;&gt;"",IF(AND(FJ56&lt;=20,EX56&gt;=$FI$92),HLOOKUP(FJ56,Points_Table_Modified,IF(GC56&gt;=6,8,GC56+2),FALSE),0),""),IF(EX56&lt;&gt;"",IF(AND(FJ56&lt;=10,EX56&gt;=$FI$92),HLOOKUP(FJ56,Points_Table,IF(GC56&gt;=6,8,GC56+2),FALSE),0),"")),"")</f>
        <v/>
      </c>
      <c r="FM56" s="56" t="str">
        <f>IF(FL56&gt;0,IF(FK56&lt;&gt;"",AVERAGE(IF(AND($G56="3",FK56&lt;&gt;""),HLOOKUP(FK56,Points_Table_Modified,IF(GC56&gt;=6,8,GC56+2),FALSE),IF(FK56&lt;&gt;"",HLOOKUP(FK56,Points_Table,IF(GC56&gt;=6,8,GC56+2),FALSE),"")),FL56),FL56),0)</f>
        <v/>
      </c>
      <c r="FN56" s="51" t="str">
        <f>IF(AND($G56="4",EX56&lt;&gt;""),EX56,"")</f>
        <v/>
      </c>
      <c r="FO56" s="52" t="str">
        <f>IF(AND(EX56&lt;&gt;"",G56="4"),_xlfn.RANK.EQ(EX56,$FN$6:$FN$89),"")</f>
        <v/>
      </c>
      <c r="FP56" s="52" t="str">
        <f>IF(IF(FO56&lt;&gt;"",IF(MAX(COUNTIF($FO$6:$FO$89,$FO$6:$FO$89))&gt;1,"x",""),"")&lt;&gt;"",FO56+1,"")</f>
        <v/>
      </c>
      <c r="FQ56" s="52" t="str">
        <f>IF(FO56&lt;&gt;"",IF($G56="3",IF(EX56&lt;&gt;"",IF(AND(FO56&lt;=10,EX56&gt;=$FN$92),HLOOKUP(FO56,Points_Table_Modified,IF(GC56&gt;=6,8,GC56+2),FALSE),0),""),IF(EX56&lt;&gt;"",IF(AND(FO56&lt;=10,EX56&gt;=$FN$92),HLOOKUP(FO56,Points_Table,IF(GC56&gt;=6,8,GC56+2),FALSE),0),"")),"")</f>
        <v/>
      </c>
      <c r="FR56" s="56" t="str">
        <f>IF(FQ56&gt;0,IF(FP56&lt;&gt;"",AVERAGE(IF(AND($G56="3",FP56&lt;&gt;""),HLOOKUP(FP56,Points_Table_Modified,IF(GC56&gt;=6,8,GC56+2),FALSE),IF(FP56&lt;&gt;"",HLOOKUP(FP56,Points_Table,IF(GC56&gt;=6,8,GC56+2),FALSE),"")),FQ56),FQ56),0)</f>
        <v/>
      </c>
      <c r="FS56" s="51" t="str">
        <f>IF(AND($G56="5",EX56&lt;&gt;""),EX56,"")</f>
        <v/>
      </c>
      <c r="FT56" s="52" t="str">
        <f>IF(AND(EX56&lt;&gt;"",$G56="5"),_xlfn.RANK.EQ(EX56,$FS$6:$FS$89),"")</f>
        <v/>
      </c>
      <c r="FU56" s="52" t="str">
        <f>IF(IF(FT56&lt;&gt;"",IF(MAX(COUNTIF($FT$6:$FT$89,$FT$6:$FT$89))&gt;1,"x",""),"")&lt;&gt;"",FT56+1,"")</f>
        <v/>
      </c>
      <c r="FV56" s="52" t="str">
        <f>IF(FT56&lt;&gt;"",IF($G56="3",IF(EX56&lt;&gt;"",IF(AND(FT56&lt;=10,EX56&gt;=$FS$92),HLOOKUP(FT56,Points_Table_Modified,IF(GC56&gt;=6,8,GC56+2),FALSE),0),""),IF(EX56&lt;&gt;"",IF(AND(FT56&lt;=10,EX56&gt;=$FS$92),HLOOKUP(FT56,Points_Table,IF(GC56&gt;=6,8,GC56+2),FALSE),0),"")),"")</f>
        <v/>
      </c>
      <c r="FW56" s="56" t="str">
        <f>IF(FV56&gt;0,IF(FU56&lt;&gt;"",AVERAGE(IF(AND($G56="3",FU56&lt;&gt;""),HLOOKUP(FU56,Points_Table_Modified,IF(GC56&gt;=6,8,GC56+2),FALSE),IF(FU56&lt;&gt;"",HLOOKUP(FU56,Points_Table,IF(GC56&gt;=6,8,GC56+2),FALSE),"")),FV56),FV56),0)</f>
        <v/>
      </c>
      <c r="FX56" s="51" t="str">
        <f>IF(AND($G56="6",EX56&lt;&gt;""),EX56,"")</f>
        <v/>
      </c>
      <c r="FY56" s="52" t="str">
        <f>IF(AND(EX56&lt;&gt;"",$G56="6"),_xlfn.RANK.EQ(EX56,$FX$6:$FX$89),"")</f>
        <v/>
      </c>
      <c r="FZ56" s="52" t="str">
        <f>IF(IF(FY56&lt;&gt;"",IF(MAX(COUNTIF($FY$6:$FY$89,$FY$6:$FY$89))&gt;1,"x",""),"")&lt;&gt;"",FY56+1,"")</f>
        <v/>
      </c>
      <c r="GA56" s="52" t="str">
        <f>IF(FY56&lt;&gt;"",IF($G56="3",IF(EX56&lt;&gt;"",IF(AND(FY56&lt;=10,EX56&gt;=$FX$92),HLOOKUP(FY56,Points_Table_Modified,IF(GC56&gt;=6,8,GC56+2),FALSE),0),""),IF(EX56&lt;&gt;"",IF(AND(FY56&lt;=10,EX56&gt;=$FX$92),HLOOKUP(FY56,Points_Table,IF(GC56&gt;=6,8,GC56+2),FALSE),0),"")),"")</f>
        <v/>
      </c>
      <c r="GB56" s="56" t="str">
        <f>IF(GA56&gt;0,IF(FZ56&lt;&gt;"",AVERAGE(IF(AND($G56="3",FZ56&lt;&gt;""),HLOOKUP(FZ56,Points_Table_Modified,IF(GC56&gt;=6,8,GC56+2),FALSE),IF(FZ56&lt;&gt;"",HLOOKUP(FZ56,Points_Table,IF(GC56&gt;=6,8,GC56+2),FALSE),"")),GA56),GA56),0)</f>
        <v/>
      </c>
      <c r="GC56" s="57">
        <f>VLOOKUP($G56,Entries_D_Event,8,FALSE)</f>
        <v>0</v>
      </c>
      <c r="GD56" s="52" t="str">
        <f>CONCATENATE(FY56,FT56,FO56,FJ56,FE56,EZ56)</f>
        <v/>
      </c>
      <c r="GE56" s="118" t="str">
        <f>IF(GD56&lt;&gt;"",IF(AND($G56="3",EX56&lt;&gt;""),10,IF(EX56&lt;&gt;"",5,"")),"")</f>
        <v/>
      </c>
      <c r="GF56" s="118">
        <f>_xlfn.NUMBERVALUE(IF(GD56&lt;&gt;"",CONCATENATE(GB56,FW56,FR56,FM56,FH56,FC56),""))</f>
        <v>0</v>
      </c>
      <c r="GG56" s="56">
        <f>IFERROR(GE56+GF56,0)</f>
        <v>0</v>
      </c>
      <c r="GH56" s="90"/>
      <c r="GI56" s="52" t="str">
        <f>IF(AND($G56="1",GH56&lt;&gt;""),GH56,"")</f>
        <v/>
      </c>
      <c r="GJ56" s="52" t="str">
        <f>IF(AND(GH56&lt;&gt;"",$G56="1"),_xlfn.RANK.EQ(GH56,$GI$6:$GI$89),"")</f>
        <v/>
      </c>
      <c r="GK56" s="52" t="str">
        <f>IF(IF(GJ56&lt;&gt;"",IF(MAX(COUNTIF($GJ$6:$GJ$89,$GJ$6:$GJ$89))&gt;1,"x",""),"")&lt;&gt;"",GJ56+1,"")</f>
        <v/>
      </c>
      <c r="GL56" s="52" t="str">
        <f>IF(GJ56&lt;&gt;"",IF($G56="3",IF(GH56&lt;&gt;"",IF(AND(GJ56&lt;=10,GH56&gt;=$GI$92),HLOOKUP(GJ56,Points_Table_Modified,IF(HM56&gt;=6,8,HM56+2),FALSE),0),""),IF(GH56&lt;&gt;"",IF(AND(GJ56&lt;=10,GH56&gt;=$GI$92),HLOOKUP(GJ56,Points_Table,IF(HM56&gt;=6,8,HM56+2),FALSE),0),"")),"")</f>
        <v/>
      </c>
      <c r="GM56" s="53" t="str">
        <f>IF(GK56&lt;&gt;"",AVERAGE(IF(AND($G56="3",GK56&lt;&gt;""),HLOOKUP(GK56,Points_Table_Modified,IF(HM56&gt;=6,8,HM56+2),FALSE),IF(GK56&lt;&gt;"",HLOOKUP(GK56,Points_Table,IF(HM56&gt;=6,8,HM56+2),FALSE),"")),GL56),GL56)</f>
        <v/>
      </c>
      <c r="GN56" s="51" t="str">
        <f>IF(AND($G56="2",GH56&lt;&gt;""),GH56,"")</f>
        <v/>
      </c>
      <c r="GO56" s="52" t="str">
        <f>IF(AND(GH56&lt;&gt;"",$G56="2"),_xlfn.RANK.EQ(GH56,$GN$6:$GN$89),"")</f>
        <v/>
      </c>
      <c r="GP56" s="52" t="str">
        <f>IF(IF(GO56&lt;&gt;"",IF(MAX(COUNTIF($GO$6:$GO$89,$GO$6:$GO$89))&gt;1,"x",""),"")&lt;&gt;"",GO56+1,"")</f>
        <v/>
      </c>
      <c r="GQ56" s="54" t="str">
        <f>IF(GO56&lt;&gt;"",IF($G56="3",IF(GH56&lt;&gt;"",IF(AND(GO56&lt;=10,GH56&gt;=$GN$92),HLOOKUP(GO56,Points_Table_Modified,IF(HM56&gt;=6,8,HM56+2),FALSE),0),""),IF(GH56&lt;&gt;"",IF(AND(GO56&lt;=10,GH56&gt;=$GN$92),HLOOKUP(GO56,Points_Table,IF(HM56&gt;=6,8,HM56+2),FALSE),0),"")),"")</f>
        <v/>
      </c>
      <c r="GR56" s="53" t="str">
        <f>IF(GP56&lt;&gt;"",AVERAGE(IF(AND($G56="3",GP56&lt;&gt;""),HLOOKUP(GP56,Points_Table_Modified,IF(HM56&gt;=6,8,HM56+2),FALSE),IF(GP56&lt;&gt;"",HLOOKUP(GP56,Points_Table,IF(HM56&gt;=6,8,HM56+2),FALSE),"")),GQ56),GQ56)</f>
        <v/>
      </c>
      <c r="GS56" s="51" t="str">
        <f>IF(AND($G56="3",GH56&lt;&gt;""),GH56,"")</f>
        <v/>
      </c>
      <c r="GT56" s="52" t="str">
        <f>IF(AND(GH56&lt;&gt;"",$G56="3"),_xlfn.RANK.EQ(GH56,$GS$6:$GS$89),"")</f>
        <v/>
      </c>
      <c r="GU56" s="52" t="str">
        <f>IF(IF(GT56&lt;&gt;"",IF(MAX(COUNTIF($GT$6:$GT$89,$GT$6:$GT$89))&gt;1,"x",""),"")&lt;&gt;"",GT56+1,"")</f>
        <v/>
      </c>
      <c r="GV56" s="52" t="str">
        <f>IF(GT56&lt;&gt;"",IF($G56="3",IF(GH56&lt;&gt;"",IF(AND(GT56&lt;=20,GH56&gt;=$GS$92),HLOOKUP(GT56,Points_Table_Modified,IF(HM56&gt;=6,8,HM56+2),FALSE),0),""),IF(GH56&lt;&gt;"",IF(AND(GT56&lt;=10,GH56&gt;=$GS$92),HLOOKUP(GT56,Points_Table,IF(HM56&gt;=6,8,HM56+2),FALSE),0),"")),"")</f>
        <v/>
      </c>
      <c r="GW56" s="53" t="str">
        <f>IF(GU56&lt;&gt;"",AVERAGE(IF(AND($G56="3",GU56&lt;&gt;""),HLOOKUP(GU56,Points_Table_Modified,IF(HM56&gt;=6,8,HM56+2),FALSE),IF(GU56&lt;&gt;"",HLOOKUP(GU56,Points_Table,IF(HM56&gt;=6,8,HM56+2),FALSE),"")),GV56),GV56)</f>
        <v/>
      </c>
      <c r="GX56" s="51" t="str">
        <f>IF(AND($G56="4",GH56&lt;&gt;""),GH56,"")</f>
        <v/>
      </c>
      <c r="GY56" s="52" t="str">
        <f>IF(AND($GH56&lt;&gt;"",G56="4"),_xlfn.RANK.EQ(GH56,$GX$6:$GX$89),"")</f>
        <v/>
      </c>
      <c r="GZ56" s="52" t="str">
        <f>IF(IF(GY56&lt;&gt;"",IF(MAX(COUNTIF($GY$6:$GY$89,$GY$6:$GY$89))&gt;1,"x",""),"")&lt;&gt;"",GY56+1,"")</f>
        <v/>
      </c>
      <c r="HA56" s="52" t="str">
        <f>IF(GY56&lt;&gt;"",IF($G56="3",IF(GH56&lt;&gt;"",IF(AND(GY56&lt;=10,GH56&gt;=$GX$92),HLOOKUP(GY56,Points_Table_Modified,IF(HM56&gt;=6,8,HM56+2),FALSE),0),""),IF(GH56&lt;&gt;"",IF(AND(GY56&lt;=10,GH56&gt;=$GX$92),HLOOKUP(GY56,Points_Table,IF(HM56&gt;=6,8,HM56+2),FALSE),0),"")),"")</f>
        <v/>
      </c>
      <c r="HB56" s="53" t="str">
        <f>IF(GZ56&lt;&gt;"",AVERAGE(IF(AND($G56="3",GZ56&lt;&gt;""),HLOOKUP(GZ56,Points_Table_Modified,IF(HM56&gt;=6,8,HM56+2),FALSE),IF(GZ56&lt;&gt;"",HLOOKUP(GZ56,Points_Table,IF(HM56&gt;=6,8,HM56+2),FALSE),"")),HA56),HA56)</f>
        <v/>
      </c>
      <c r="HC56" s="51" t="str">
        <f>IF(AND($G56="5",GH56&lt;&gt;""),GH56,"")</f>
        <v/>
      </c>
      <c r="HD56" s="52" t="str">
        <f>IF(AND(GH56&lt;&gt;"",$G56="5"),_xlfn.RANK.EQ(GH56,$HC$6:$HC$89),"")</f>
        <v/>
      </c>
      <c r="HE56" s="52" t="str">
        <f>IF(IF(HD56&lt;&gt;"",IF(MAX(COUNTIF($HD$6:$HD$89,$HD$6:$HD$89))&gt;1,"x",""),"")&lt;&gt;"",HD56+1,"")</f>
        <v/>
      </c>
      <c r="HF56" s="52" t="str">
        <f>IF(HD56&lt;&gt;"",IF($G56="3",IF(GH56&lt;&gt;"",IF(AND(HD56&lt;=10,GH56&gt;=$HC$92),HLOOKUP(HD56,Points_Table_Modified,IF(HM56&gt;=6,8,HM56+2),FALSE),0),""),IF(GH56&lt;&gt;"",IF(AND(HD56&lt;=10,GH56&gt;=$HC$92),HLOOKUP(HD56,Points_Table,IF(HM56&gt;=6,8,HM56+2),FALSE),0),"")),"")</f>
        <v/>
      </c>
      <c r="HG56" s="53" t="str">
        <f>IF(HE56&lt;&gt;"",AVERAGE(IF(AND($G56="3",HE56&lt;&gt;""),HLOOKUP(HE56,Points_Table_Modified,IF(HM56&gt;=6,8,HM56+2),FALSE),IF(HE56&lt;&gt;"",HLOOKUP(HE56,Points_Table,IF(HM56&gt;=6,8,HM56+2),FALSE),"")),HF56),HF56)</f>
        <v/>
      </c>
      <c r="HH56" s="51" t="str">
        <f>IF(AND($G56="6",GH56&lt;&gt;""),GH56,"")</f>
        <v/>
      </c>
      <c r="HI56" s="52" t="str">
        <f>IF(AND(GH56&lt;&gt;"",$G56="6"),_xlfn.RANK.EQ(GH56,$HH$6:$HH$89),"")</f>
        <v/>
      </c>
      <c r="HJ56" s="52" t="str">
        <f>IF(IF(HI56&lt;&gt;"",IF(MAX(COUNTIF($HI$6:$HI$89,$HI$6:$HI$89))&gt;1,"x",""),"")&lt;&gt;"",HI56+1,"")</f>
        <v/>
      </c>
      <c r="HK56" s="52" t="str">
        <f>IF(HI56&lt;&gt;"",IF($G56="3",IF(GH56&lt;&gt;"",IF(AND(HI56&lt;=10,GH56&gt;=$HH$92),HLOOKUP(HI56,Points_Table_Modified,IF(HM56&gt;=6,8,HM56+2),FALSE),0),""),IF(GH56&lt;&gt;"",IF(AND(HI56&lt;=10,GH56&gt;=$HH$92),HLOOKUP(HI56,Points_Table,IF(HM56&gt;=6,8,HM56+2),FALSE),0),"")),"")</f>
        <v/>
      </c>
      <c r="HL56" s="53" t="str">
        <f>IF(HJ56&lt;&gt;"",AVERAGE(IF(AND($G56="3",HJ56&lt;&gt;""),HLOOKUP(HJ56,Points_Table_Modified,IF(HM56&gt;=6,8,HM56+2),FALSE),IF(HJ56&lt;&gt;"",HLOOKUP(HJ56,Points_Table,IF(HM56&gt;=6,8,HM56+2),FALSE),"")),HK56),HK56)</f>
        <v/>
      </c>
      <c r="HM56" s="57">
        <f>VLOOKUP($G56,Entries_D_Event,9,FALSE)</f>
        <v>0</v>
      </c>
      <c r="HN56" s="52" t="str">
        <f>CONCATENATE(HI56,HD56,GY56,GT56,GO56,GJ56)</f>
        <v/>
      </c>
      <c r="HO56" s="118" t="str">
        <f>IF(HN56&lt;&gt;"",IF(AND($G56="3",GH56&lt;&gt;""),10,IF(GH56&lt;&gt;"",5,"")),"")</f>
        <v/>
      </c>
      <c r="HP56" s="118">
        <f>_xlfn.NUMBERVALUE(IF(HN56&lt;&gt;"",CONCATENATE(HL56,HG56,HB56,GW56,GR56,GM56),""))</f>
        <v>0</v>
      </c>
      <c r="HQ56" s="56">
        <f>IFERROR(HO56+HP56,0)</f>
        <v>0</v>
      </c>
      <c r="HR56" s="90"/>
      <c r="HS56" s="52" t="str">
        <f>IF(AND($G56="1",HR56&lt;&gt;""),HR56,"")</f>
        <v/>
      </c>
      <c r="HT56" s="52" t="str">
        <f>IF(AND(HR56&lt;&gt;"",$G56="1"),_xlfn.RANK.EQ(HR56,$HS$6:$HS$89),"")</f>
        <v/>
      </c>
      <c r="HU56" s="52" t="str">
        <f>IF(IF(HT56&lt;&gt;"",IF(MAX(COUNTIF($HT$6:$HT$89,$HT$6:$HT$89))&gt;1,"x",""),"")&lt;&gt;"",HT56+1,"")</f>
        <v/>
      </c>
      <c r="HV56" s="52" t="str">
        <f>IF(HT56&lt;&gt;"",IF($G56="3",IF(HR56&lt;&gt;"",IF(AND(HT56&lt;=10,HR56&gt;=$HS$92),HLOOKUP(HT56,Points_Table_Modified,IF(IW56&gt;=6,8,IW56+2),FALSE),0),""),IF(HR56&lt;&gt;"",IF(AND(HT56&lt;=10,HR56&gt;=$HS$92),HLOOKUP(HT56,Points_Table,IF(IW56&gt;=6,8,IW56+2),FALSE),0),"")),"")</f>
        <v/>
      </c>
      <c r="HW56" s="53" t="str">
        <f>IF(HU56&lt;&gt;"",AVERAGE(IF(AND($G56="3",HU56&lt;&gt;""),HLOOKUP(HU56,Points_Table_Modified,IF(IW56&gt;=6,8,IW56+2),FALSE),IF(HU56&lt;&gt;"",HLOOKUP(HU56,Points_Table,IF(IW56&gt;=6,8,IW56+2),FALSE),"")),HV56),HV56)</f>
        <v/>
      </c>
      <c r="HX56" s="51" t="str">
        <f>IF(AND($G56="2",HR56&lt;&gt;""),HR56,"")</f>
        <v/>
      </c>
      <c r="HY56" s="52" t="str">
        <f>IF(AND(HR56&lt;&gt;"",$G56="2"),_xlfn.RANK.EQ(HR56,$HX$6:$HX$89),"")</f>
        <v/>
      </c>
      <c r="HZ56" s="52" t="str">
        <f>IF(IF(HY56&lt;&gt;"",IF(MAX(COUNTIF($HY$6:$HY$89,$HY$6:$HY$89))&gt;1,"x",""),"")&lt;&gt;"",HY56+1,"")</f>
        <v/>
      </c>
      <c r="IA56" s="54" t="str">
        <f>IF(HY56&lt;&gt;"",IF($G56="3",IF(HR56&lt;&gt;"",IF(AND(HY56&lt;=10,HR56&gt;=$HX$92),HLOOKUP(HY56,Points_Table_Modified,IF(IW56&gt;=6,8,IW56+2),FALSE),0),""),IF(HR56&lt;&gt;"",IF(AND(HY56&lt;=10,HR56&gt;=$HX$92),HLOOKUP(HY56,Points_Table,IF(IW56&gt;=6,8,IW56+2),FALSE),0),"")),"")</f>
        <v/>
      </c>
      <c r="IB56" s="53" t="str">
        <f>IF(HZ56&lt;&gt;"",AVERAGE(IF(AND($G56="3",HZ56&lt;&gt;""),HLOOKUP(HZ56,Points_Table_Modified,IF(IW56&gt;=6,8,IW56+2),FALSE),IF(HZ56&lt;&gt;"",HLOOKUP(HZ56,Points_Table,IF(IW56&gt;=6,8,IW56+2),FALSE),"")),IA56),IA56)</f>
        <v/>
      </c>
      <c r="IC56" s="51" t="str">
        <f>IF(AND($G56="3",HR56&lt;&gt;""),HR56,"")</f>
        <v/>
      </c>
      <c r="ID56" s="52" t="str">
        <f>IF(AND(HR56&lt;&gt;"",$G56="3"),_xlfn.RANK.EQ(HR56,$IC$6:$IC$89),"")</f>
        <v/>
      </c>
      <c r="IE56" s="52" t="str">
        <f>IF(IF(ID56&lt;&gt;"",IF(MAX(COUNTIF($ID$6:$ID$89,$ID$6:$ID$89))&gt;1,"x",""),"")&lt;&gt;"",ID56+1,"")</f>
        <v/>
      </c>
      <c r="IF56" s="52" t="str">
        <f>IF(ID56&lt;&gt;"",IF($G56="3",IF(HR56&lt;&gt;"",IF(AND(ID56&lt;=20,HR56&gt;=$IC$92),HLOOKUP(ID56,Points_Table_Modified,IF(IW56&gt;=6,8,IW56+2),FALSE),0),""),IF(HR56&lt;&gt;"",IF(AND(ID56&lt;=10,HR56&gt;=$IC$92),HLOOKUP(ID56,Points_Table,IF(IW56&gt;=6,8,IW56+2),FALSE),0),"")),"")</f>
        <v/>
      </c>
      <c r="IG56" s="53" t="str">
        <f>IF(IE56&lt;&gt;"",AVERAGE(IF(AND($G56="3",IE56&lt;&gt;""),HLOOKUP(IE56,Points_Table_Modified,IF(IW56&gt;=6,8,IW56+2),FALSE),IF(IE56&lt;&gt;"",HLOOKUP(IE56,Points_Table,IF(IW56&gt;=6,8,IW56+2),FALSE),"")),IF56),IF56)</f>
        <v/>
      </c>
      <c r="IH56" s="51" t="str">
        <f>IF(AND($G56="4",HR56&lt;&gt;""),HR56,"")</f>
        <v/>
      </c>
      <c r="II56" s="52" t="str">
        <f>IF(AND(HR56&lt;&gt;"",G56="4"),_xlfn.RANK.EQ(HR56,$IH$6:$IH$89),"")</f>
        <v/>
      </c>
      <c r="IJ56" s="52" t="str">
        <f>IF(IF(II56&lt;&gt;"",IF(MAX(COUNTIF($II$6:$II$89,$II$6:$II$89))&gt;1,"x",""),"")&lt;&gt;"",II56+1,"")</f>
        <v/>
      </c>
      <c r="IK56" s="52" t="str">
        <f>IF(II56&lt;&gt;"",IF($G56="3",IF(HR56&lt;&gt;"",IF(AND(II56&lt;=10,HR56&gt;=$IH$92),HLOOKUP(II56,Points_Table_Modified,IF(IW56&gt;=6,8,IW56+2),FALSE),0),""),IF(HR56&lt;&gt;"",IF(AND(II56&lt;=10,HR56&gt;=$IH$92),HLOOKUP(II56,Points_Table,IF(IW56&gt;=6,8,IW56+2),FALSE),0),"")),"")</f>
        <v/>
      </c>
      <c r="IL56" s="53" t="str">
        <f>IF(IJ56&lt;&gt;"",AVERAGE(IF(AND($G56="3",IJ56&lt;&gt;""),HLOOKUP(IJ56,Points_Table_Modified,IF(IW56&gt;=6,8,IW56+2),FALSE),IF(IJ56&lt;&gt;"",HLOOKUP(IJ56,Points_Table,IF(IW56&gt;=6,8,IW56+2),FALSE),"")),IK56),IK56)</f>
        <v/>
      </c>
      <c r="IM56" s="51" t="str">
        <f>IF(AND($G56="5",HR56&lt;&gt;""),HR56,"")</f>
        <v/>
      </c>
      <c r="IN56" s="52" t="str">
        <f>IF(AND(HR56&lt;&gt;"",$G56="5"),_xlfn.RANK.EQ(HR56,$IM$6:$IM$89),"")</f>
        <v/>
      </c>
      <c r="IO56" s="52" t="str">
        <f>IF(IF(IN56&lt;&gt;"",IF(MAX(COUNTIF($IN$6:$IN$89,$IN$6:$IN$89))&gt;1,"x",""),"")&lt;&gt;"",IN56+1,"")</f>
        <v/>
      </c>
      <c r="IP56" s="52" t="str">
        <f>IF(IN56&lt;&gt;"",IF($G56="3",IF(HR56&lt;&gt;"",IF(AND(IN56&lt;=10,HR56&gt;=$IM$92),HLOOKUP(IN56,Points_Table_Modified,IF(IW56&gt;=6,8,IW56+2),FALSE),0),""),IF(HR56&lt;&gt;"",IF(AND(IN56&lt;=10,HR56&gt;=$IM$92),HLOOKUP(IN56,Points_Table,IF(IW56&gt;=6,8,IW56+2),FALSE),0),"")),"")</f>
        <v/>
      </c>
      <c r="IQ56" s="53" t="str">
        <f>IF(IO56&lt;&gt;"",AVERAGE(IF(AND($G56="3",IO56&lt;&gt;""),HLOOKUP(IO56,Points_Table_Modified,IF(IW56&gt;=6,8,IW56+2),FALSE),IF(IO56&lt;&gt;"",HLOOKUP(IO56,Points_Table,IF(IW56&gt;=6,8,IW56+2),FALSE),"")),IP56),IP56)</f>
        <v/>
      </c>
      <c r="IR56" s="51" t="str">
        <f>IF(AND($G56="6",HR56&lt;&gt;""),HR56,"")</f>
        <v/>
      </c>
      <c r="IS56" s="52" t="str">
        <f>IF(AND(HR56&lt;&gt;"",$G56="6"),_xlfn.RANK.EQ(HR56,$IR$6:$IR$89),"")</f>
        <v/>
      </c>
      <c r="IT56" s="52" t="str">
        <f>IF(IF(IS56&lt;&gt;"",IF(MAX(COUNTIF($IS$6:$IS$89,$IS$6:$IS$89))&gt;1,"x",""),"")&lt;&gt;"",IS56+1,"")</f>
        <v/>
      </c>
      <c r="IU56" s="52" t="str">
        <f>IF(IS56&lt;&gt;"",IF($G56="3",IF(HR56&lt;&gt;"",IF(AND(IS56&lt;=10,HR56&gt;=$IR$92),HLOOKUP(IS56,Points_Table_Modified,IF(IW56&gt;=6,8,IW56+2),FALSE),0),""),IF(HR56&lt;&gt;"",IF(AND(IS56&lt;=10,HR56&gt;=$IR$92),HLOOKUP(IS56,Points_Table,IF(IW56&gt;=6,8,IW56+2),FALSE),0),"")),"")</f>
        <v/>
      </c>
      <c r="IV56" s="53" t="str">
        <f>IF(IT56&lt;&gt;"",AVERAGE(IF(AND($G56="3",IT56&lt;&gt;""),HLOOKUP(IT56,Points_Table_Modified,IF(IW56&gt;=6,8,IW56+2),FALSE),IF(IT56&lt;&gt;"",HLOOKUP(IT56,Points_Table,IF(IW56&gt;=6,8,IW56+2),FALSE),"")),IU56),IU56)</f>
        <v/>
      </c>
      <c r="IW56" s="57">
        <f>VLOOKUP($G56,Entries_D_Event,10,FALSE)</f>
        <v>0</v>
      </c>
      <c r="IX56" s="52" t="str">
        <f>CONCATENATE(IS56,IN56,II56,ID56,HY56,HT56)</f>
        <v/>
      </c>
      <c r="IY56" s="118" t="str">
        <f>IF(IX56&lt;&gt;"",IF(AND($G56="3",HR56&lt;&gt;""),10,IF(HR56&lt;&gt;"",5,"")),"")</f>
        <v/>
      </c>
      <c r="IZ56" s="118">
        <f>_xlfn.NUMBERVALUE(IF(IX56&lt;&gt;"",CONCATENATE(IV56,IQ56,IL56,IG56,IB56,HW56),""))</f>
        <v>0</v>
      </c>
      <c r="JA56" s="56">
        <f>IFERROR(IY56+IZ56,0)</f>
        <v>0</v>
      </c>
      <c r="JB56" s="90"/>
      <c r="JC56" s="52" t="str">
        <f>IF(AND($G56="1",JB56&lt;&gt;""),JB56,"")</f>
        <v/>
      </c>
      <c r="JD56" s="52" t="str">
        <f>IF(AND(JB56&lt;&gt;"",$G56="1"),_xlfn.RANK.EQ(JB56,$JC$6:$JC$89),"")</f>
        <v/>
      </c>
      <c r="JE56" s="52" t="str">
        <f>IF(IF(JD56&lt;&gt;"",IF(MAX(COUNTIF($JD$6:$JD$89,$JD$6:$JD$89))&gt;1,"x",""),"")&lt;&gt;"",JD56+1,"")</f>
        <v/>
      </c>
      <c r="JF56" s="52" t="str">
        <f>IF(JD56&lt;&gt;"",IF($G56="3",IF(JB56&lt;&gt;"",IF(AND(JD56&lt;=10,JB56&gt;=$JC$92),HLOOKUP(JD56,Points_Table_Modified,IF(KG56&gt;=6,8,KG56+2),FALSE),0),""),IF(JB56&lt;&gt;"",IF(AND(JD56&lt;=10,JB56&gt;=$JC$92),HLOOKUP(JD56,Points_Table,IF(KG56&gt;=6,8,KG56+2),FALSE),0),"")),"")</f>
        <v/>
      </c>
      <c r="JG56" s="53" t="str">
        <f>IF(JE56&lt;&gt;"",AVERAGE(IF(AND($G56="3",JE56&lt;&gt;""),HLOOKUP(JE56,Points_Table_Modified,IF(KG56&gt;=6,8,KG56+2),FALSE),IF(JE56&lt;&gt;"",HLOOKUP(JE56,Points_Table,IF(KG56&gt;=6,8,KG56+2),FALSE),"")),JF56),JF56)</f>
        <v/>
      </c>
      <c r="JH56" s="51" t="str">
        <f>IF(AND($G56="2",JB56&lt;&gt;""),JB56,"")</f>
        <v/>
      </c>
      <c r="JI56" s="52" t="str">
        <f>IF(AND(JB56&lt;&gt;"",$G56="2"),_xlfn.RANK.EQ(JB56,$JH$6:$JH$89),"")</f>
        <v/>
      </c>
      <c r="JJ56" s="52" t="str">
        <f>IF(IF(JI56&lt;&gt;"",IF(MAX(COUNTIF($JI$6:$JI$89,$JI$6:$JI$89))&gt;1,"x",""),"")&lt;&gt;"",JI56+1,"")</f>
        <v/>
      </c>
      <c r="JK56" s="54" t="str">
        <f>IF(JI56&lt;&gt;"",IF($G56="3",IF(JB56&lt;&gt;"",IF(AND(JI56&lt;=10,JB56&gt;=$JH$92),HLOOKUP(JI56,Points_Table_Modified,IF(KG56&gt;=6,8,KG56+2),FALSE),0),""),IF(JB56&lt;&gt;"",IF(AND(JI56&lt;=10,JB56&gt;=$JH$92),HLOOKUP(JI56,Points_Table,IF(KG56&gt;=6,8,KG56+2),FALSE),0),"")),"")</f>
        <v/>
      </c>
      <c r="JL56" s="53" t="str">
        <f>IF(JJ56&lt;&gt;"",AVERAGE(IF(AND($G56="3",JJ56&lt;&gt;""),HLOOKUP(JJ56,Points_Table_Modified,IF(KG56&gt;=6,8,KG56+2),FALSE),IF(JJ56&lt;&gt;"",HLOOKUP(JJ56,Points_Table,IF(KG56&gt;=6,8,KG56+2),FALSE),"")),JK56),JK56)</f>
        <v/>
      </c>
      <c r="JM56" s="51" t="str">
        <f>IF(AND($G56="3",JB56&lt;&gt;""),JB56,"")</f>
        <v/>
      </c>
      <c r="JN56" s="52" t="str">
        <f>IF(AND(JB56&lt;&gt;"",$G56="3"),_xlfn.RANK.EQ(JB56,$JM$6:$JM$89),"")</f>
        <v/>
      </c>
      <c r="JO56" s="52" t="str">
        <f>IF(IF(JN56&lt;&gt;"",IF(MAX(COUNTIF($JN$6:$JN$89,$JN$6:$JN$89))&gt;1,"x",""),"")&lt;&gt;"",JN56+1,"")</f>
        <v/>
      </c>
      <c r="JP56" s="52" t="str">
        <f>IF(JN56&lt;&gt;"",IF($G56="3",IF(JB56&lt;&gt;"",IF(AND(JN56&lt;=20,JB56&gt;=$JM$92),HLOOKUP(JN56,Points_Table_Modified,IF(KG56&gt;=6,8,KG56+2),FALSE),0),""),IF(JB56&lt;&gt;"",IF(AND(JN56&lt;=10,JB56&gt;=$JM$92),HLOOKUP(JN56,Points_Table,IF(KG56&gt;=6,8,KG56+2),FALSE),0),"")),"")</f>
        <v/>
      </c>
      <c r="JQ56" s="53" t="str">
        <f>IF(JO56&lt;&gt;"",AVERAGE(IF(AND($G56="3",JO56&lt;&gt;""),HLOOKUP(JO56,Points_Table_Modified,IF(KG56&gt;=6,8,KG56+2),FALSE),IF(JO56&lt;&gt;"",HLOOKUP(JO56,Points_Table,IF(KG56&gt;=6,8,KG56+2),FALSE),"")),JP56),JP56)</f>
        <v/>
      </c>
      <c r="JR56" s="51" t="str">
        <f>IF(AND($G56="4",JB56&lt;&gt;""),JB56,"")</f>
        <v/>
      </c>
      <c r="JS56" s="52" t="str">
        <f>IF(AND(JB56&lt;&gt;"",G56="4"),_xlfn.RANK.EQ(JB56,$JR$6:$JR$89),"")</f>
        <v/>
      </c>
      <c r="JT56" s="52" t="str">
        <f>IF(IF(JS56&lt;&gt;"",IF(MAX(COUNTIF($JS$6:$JS$89,$JS$6:$JS$89))&gt;1,"x",""),"")&lt;&gt;"",JS56+1,"")</f>
        <v/>
      </c>
      <c r="JU56" s="52" t="str">
        <f>IF(JS56&lt;&gt;"",IF($G56="3",IF(JB56&lt;&gt;"",IF(AND(JS56&lt;=10,JB56&gt;=$JR$92),HLOOKUP(JS56,Points_Table_Modified,IF(KG56&gt;=6,8,KG56+2),FALSE),0),""),IF(JB56&lt;&gt;"",IF(AND(JS56&lt;=10,JB56&gt;=$JR$92),HLOOKUP(JS56,Points_Table,IF(KG56&gt;=6,8,KG56+2),FALSE),0),"")),"")</f>
        <v/>
      </c>
      <c r="JV56" s="53" t="str">
        <f>IF(JT56&lt;&gt;"",AVERAGE(IF(AND($G56="3",JT56&lt;&gt;""),HLOOKUP(JT56,Points_Table_Modified,IF(KG56&gt;=6,8,KG56+2),FALSE),IF(JT56&lt;&gt;"",HLOOKUP(JT56,Points_Table,IF(KG56&gt;=6,8,KG56+2),FALSE),"")),JU56),JU56)</f>
        <v/>
      </c>
      <c r="JW56" s="51" t="str">
        <f>IF(AND($G56="5",JB56&lt;&gt;""),JB56,"")</f>
        <v/>
      </c>
      <c r="JX56" s="52" t="str">
        <f>IF(AND(JB56&lt;&gt;"",$G56="5"),_xlfn.RANK.EQ(JB56,$JW$6:$JW$89),"")</f>
        <v/>
      </c>
      <c r="JY56" s="52" t="str">
        <f>IF(IF(JX56&lt;&gt;"",IF(MAX(COUNTIF($JX$6:$JX$89,$JX$6:$JX$89))&gt;1,"x",""),"")&lt;&gt;"",JX56+1,"")</f>
        <v/>
      </c>
      <c r="JZ56" s="52" t="str">
        <f>IF(JX56&lt;&gt;"",IF($G56="3",IF(JB56&lt;&gt;"",IF(AND(JX56&lt;=10,JB56&gt;=$JW$92),HLOOKUP(JX56,Points_Table_Modified,IF(KG56&gt;=6,8,KG56+2),FALSE),0),""),IF(JB56&lt;&gt;"",IF(AND(JX56&lt;=10,JB56&gt;=$JW$92),HLOOKUP(JX56,Points_Table,IF(KG56&gt;=6,8,KG56+2),FALSE),0),"")),"")</f>
        <v/>
      </c>
      <c r="KA56" s="53" t="str">
        <f>IF(JY56&lt;&gt;"",AVERAGE(IF(AND($G56="3",JY56&lt;&gt;""),HLOOKUP(JY56,Points_Table_Modified,IF(KG56&gt;=6,8,KG56+2),FALSE),IF(JY56&lt;&gt;"",HLOOKUP(JY56,Points_Table,IF(KG56&gt;=6,8,KG56+2),FALSE),"")),JZ56),JZ56)</f>
        <v/>
      </c>
      <c r="KB56" s="51" t="str">
        <f>IF(AND($G56="6",JB56&lt;&gt;""),JB56,"")</f>
        <v/>
      </c>
      <c r="KC56" s="52" t="str">
        <f>IF(AND(JB56&lt;&gt;"",$G56="6"),_xlfn.RANK.EQ(JB56,$KB$6:$KB$89),"")</f>
        <v/>
      </c>
      <c r="KD56" s="52" t="str">
        <f>IF(IF(KC56&lt;&gt;"",IF(MAX(COUNTIF($KC$6:$KC$89,$KC$6:$KC$89))&gt;1,"x",""),"")&lt;&gt;"",KC56+1,"")</f>
        <v/>
      </c>
      <c r="KE56" s="52" t="str">
        <f>IF(KC56&lt;&gt;"",IF($G56="3",IF(JB56&lt;&gt;"",IF(AND(KC56&lt;=10,JB56&gt;=$KB$92),HLOOKUP(KC56,Points_Table_Modified,IF(KG56&gt;=6,8,KG56+2),FALSE),0),""),IF(JB56&lt;&gt;"",IF(AND(KC56&lt;=10,JB56&gt;=$KB$92),HLOOKUP(KC56,Points_Table,IF(KG56&gt;=6,8,KG56+2),FALSE),0),"")),"")</f>
        <v/>
      </c>
      <c r="KF56" s="53" t="str">
        <f>IF(KD56&lt;&gt;"",AVERAGE(IF(AND($G56="3",KD56&lt;&gt;""),HLOOKUP(KD56,Points_Table_Modified,IF(KG56&gt;=6,8,KG56+2),FALSE),IF(KD56&lt;&gt;"",HLOOKUP(KD56,Points_Table,IF(KG56&gt;=6,8,KG56+2),FALSE),"")),KE56),KE56)</f>
        <v/>
      </c>
      <c r="KG56" s="57">
        <f>VLOOKUP($G56,Entries_D_Event,11,FALSE)</f>
        <v>0</v>
      </c>
      <c r="KH56" s="52" t="str">
        <f>CONCATENATE(KC56,JX56,JS56,JN56,JI56,JD56)</f>
        <v/>
      </c>
      <c r="KI56" s="118" t="str">
        <f>IF(KH56&lt;&gt;"",IF(AND($G56="3",JB56&lt;&gt;""),10,IF(JB56&lt;&gt;"",5,"")),"")</f>
        <v/>
      </c>
      <c r="KJ56" s="118">
        <f>_xlfn.NUMBERVALUE(IF(KH56&lt;&gt;"",CONCATENATE(KF56,KA56,JV56,JQ56,JL56,JG56),""))</f>
        <v>0</v>
      </c>
      <c r="KK56" s="56">
        <f>IFERROR(KI56+KJ56,0)</f>
        <v>0</v>
      </c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</row>
    <row r="57" spans="1:358" s="1" customFormat="1" x14ac:dyDescent="0.25">
      <c r="A57" s="35"/>
      <c r="B57" s="45">
        <v>52</v>
      </c>
      <c r="C57" s="46" t="s">
        <v>176</v>
      </c>
      <c r="D57" s="47" t="s">
        <v>39</v>
      </c>
      <c r="E57" s="50"/>
      <c r="F57" s="109">
        <v>945</v>
      </c>
      <c r="G57" s="49" t="s">
        <v>59</v>
      </c>
      <c r="H57" s="50" t="str">
        <f>VLOOKUP($G57,Class_Description,2)</f>
        <v>Open Class</v>
      </c>
      <c r="I57" s="187">
        <f>AS57+CC57+DM57+EW57+GG57+HQ57+JA57+KK57</f>
        <v>9</v>
      </c>
      <c r="J57" s="116">
        <v>230</v>
      </c>
      <c r="K57" s="102" t="str">
        <f>IF(AND(J57&lt;&gt;"",$G57="1"),J57,"")</f>
        <v/>
      </c>
      <c r="L57" s="103" t="str">
        <f>IF(AND(J57&lt;&gt;"",$G57="1"),_xlfn.RANK.EQ(J57,$K$6:$K$89),"")</f>
        <v/>
      </c>
      <c r="M57" s="103" t="str">
        <f>IF(G57="6",IF(IF(L57&lt;&gt;"",IF(MAX(COUNTIF($L$6:$L$89,$L$6:$L$89))&gt;1,"x",""),"")&lt;&gt;"",L57+1,""),IF(K57=0,"",IF(IF(L57&lt;&gt;"",IF(MAX(COUNTIF($L$6:$L$89,$L$6:$L$89))&gt;1,"x",""),"")&lt;&gt;"",L57+1,"")))</f>
        <v/>
      </c>
      <c r="N57" s="103" t="str">
        <f>IF(L57&lt;&gt;"",IF($G57="3",IF(AND(L57&lt;=20,J57&gt;=$K$92),HLOOKUP(L57,Points_Table_Modified,IF(AO57&gt;=6,8,AO57+2),FALSE),0),IF(AND(L57&lt;=10,J57&gt;=$K$92),HLOOKUP(L57,Points_Table,IF(AO57&gt;=6,8,AO57+2),FALSE),0)),"")</f>
        <v/>
      </c>
      <c r="O57" s="103" t="str">
        <f>IF(M57&lt;&gt;"",AVERAGE(IF(AND($G57="3",M57&lt;&gt;""),HLOOKUP(M57,Points_Table_Modified,IF(AO57&gt;=6,8,AO57+2),FALSE),IF(M57&lt;&gt;"",HLOOKUP(M57,Points_Table,IF(AO57&gt;=6,8,AO57+2),FALSE),"")),N57),N57)</f>
        <v/>
      </c>
      <c r="P57" s="102" t="str">
        <f>IF(AND(J57&lt;&gt;"",$G57="2"),J57,"")</f>
        <v/>
      </c>
      <c r="Q57" s="103" t="str">
        <f>IF(AND(J57&lt;&gt;"",$G57="2"),_xlfn.RANK.EQ(J57,$P$6:$P$89),"")</f>
        <v/>
      </c>
      <c r="R57" s="103" t="str">
        <f>IF(G57="6",IF(IF(Q57&lt;&gt;"",IF(MAX(COUNTIF($Q$6:$Q$89,$Q$6:$Q$89))&gt;1,"x",""),"")&lt;&gt;"",Q57+1,""),IF(P57=0,"",IF(IF(Q57&lt;&gt;"",IF(MAX(COUNTIF($Q$6:$Q$89,$Q$6:$Q$89))&gt;1,"x",""),"")&lt;&gt;"",Q57+1,"")))</f>
        <v/>
      </c>
      <c r="S57" s="103" t="str">
        <f>IF(Q57&lt;&gt;"",IF($G57="3",IF(J57&lt;&gt;"",IF(AND(Q57&lt;=10,J57&gt;=$P$92),HLOOKUP(Q57,Points_Table_Modified,IF(AO57&gt;=6,8,AO57+2),FALSE),0),""),IF(J57&lt;&gt;"",IF(AND(Q57&lt;=10,J57&gt;=$P$92),HLOOKUP(Q57,Points_Table,IF(AO57&gt;=6,8,AO57+2),FALSE),0),"")),"")</f>
        <v/>
      </c>
      <c r="T57" s="103" t="str">
        <f>IF(R57&lt;&gt;"",AVERAGE(IF(AND($G57="3",R57&lt;&gt;""),HLOOKUP(R57,Points_Table_Modified,IF(AO57&gt;=6,8,AO57+2),FALSE),IF(R57&lt;&gt;"",HLOOKUP(R57,Points_Table,IF(AO57&gt;=6,8,AO57+2),FALSE),"")),S57),S57)</f>
        <v/>
      </c>
      <c r="U57" s="102" t="str">
        <f>IF(AND(J57&lt;&gt;"",$G57="3"),J57,"")</f>
        <v/>
      </c>
      <c r="V57" s="103" t="str">
        <f>IF(AND(J57&lt;&gt;"",$G57="3"),_xlfn.RANK.EQ(J57,$U$6:$U$89),"")</f>
        <v/>
      </c>
      <c r="W57" s="103" t="str">
        <f>IF(G57="6",IF(IF(V57&lt;&gt;"",IF(MAX(COUNTIF($V$6:$V$89,$V$6:$V$89))&gt;1,"x",""),"")&lt;&gt;"",V57+1,""),IF(U57=0,"",IF(IF(V57&lt;&gt;"",IF(MAX(COUNTIF($V$6:$V$89,$V$6:$V$89))&gt;1,"x",""),"")&lt;&gt;"",V57+1,"")))</f>
        <v/>
      </c>
      <c r="X57" s="103" t="str">
        <f>IF(V57&lt;&gt;"",IF($G57="3",IF(J57&lt;&gt;"",IF(AND(V57&lt;=20,J57&gt;=$U$92),HLOOKUP(V57,Points_Table_Modified,IF(AO57&gt;=6,8,AO57+2),FALSE),0),""),IF(J57&lt;&gt;"",IF(AND(V57&lt;=10,$J57&gt;=$U$92),HLOOKUP(V57,Points_Table,IF(AO57&gt;=6,8,AO57+2),FALSE),0),"")),"")</f>
        <v/>
      </c>
      <c r="Y57" s="103" t="str">
        <f>IF(W57&lt;&gt;"",AVERAGE(IF(AND($G57="3",W57&lt;&gt;""),HLOOKUP(W57,Points_Table_Modified,IF(AO57&gt;=6,8,AO57+2),FALSE),IF(W57&lt;&gt;"",HLOOKUP(W57,Points_Table,IF(AO57&gt;=6,8,AO57+2),FALSE),"")),X57),X57)</f>
        <v/>
      </c>
      <c r="Z57" s="102" t="str">
        <f>IF(AND(J57&lt;&gt;"",$G57="4"),J57,"")</f>
        <v/>
      </c>
      <c r="AA57" s="103" t="str">
        <f>IF(AND($J57&lt;&gt;"",G57="4"),_xlfn.RANK.EQ(J57,$Z$6:$Z$89),"")</f>
        <v/>
      </c>
      <c r="AB57" s="103" t="str">
        <f>IF($G57="6",IF(IF(AA57&lt;&gt;"",IF(MAX(COUNTIF($AA$6:$AA$89,$AA$6:$AA$89))&gt;1,"x",""),"")&lt;&gt;"",AA57+1,""),IF(Z57=0,"",IF(IF(AA57&lt;&gt;"",IF(MAX(COUNTIF($AA$6:$AA$89,$AA$6:$AA$89))&gt;1,"x",""),"")&lt;&gt;"",AA57+1,"")))</f>
        <v/>
      </c>
      <c r="AC57" s="103" t="str">
        <f>IF(AA57&lt;&gt;"",IF($G57="3",IF(J57&lt;&gt;"",IF(AND(AA57&lt;=10,J57&gt;=$Z$92),HLOOKUP(AA57,Points_Table_Modified,IF(AO57&gt;=6,8,AO57+2),FALSE),0),""),IF(J57&lt;&gt;"",IF(AND(AA57&lt;=10,J57&gt;=$Z$92),HLOOKUP(AA57,Points_Table,IF(AO57&gt;=6,8,AO57+2),FALSE),0),"")),"")</f>
        <v/>
      </c>
      <c r="AD57" s="103" t="str">
        <f>IF(AB57&lt;&gt;"",AVERAGE(IF(AND($G57="3",AB57&lt;&gt;""),HLOOKUP(AB57,Points_Table_Modified,IF(AO57&gt;=6,8,AO57+2),FALSE),IF(AB57&lt;&gt;"",HLOOKUP(AB57,Points_Table,IF(AO57&gt;=6,8,AO57+2),FALSE),"")),AC57),AC57)</f>
        <v/>
      </c>
      <c r="AE57" s="102" t="str">
        <f>IF(AND(J57&lt;&gt;"",$G57="5"),J57,"")</f>
        <v/>
      </c>
      <c r="AF57" s="103" t="str">
        <f>IF(AND(J57&lt;&gt;"",$G57="5"),_xlfn.RANK.EQ(J57,$AE$6:$AE$89),"")</f>
        <v/>
      </c>
      <c r="AG57" s="103" t="str">
        <f>IF($G57="6",IF(IF(AF57&lt;&gt;"",IF(MAX(COUNTIF($AF$6:$AF$89,$AF$6:$AF$89))&gt;1,"x",""),"")&lt;&gt;"",AF57+1,""),IF(AE57=0,"",IF(IF(AF57&lt;&gt;"",IF(MAX(COUNTIF($AF$6:$AF$89,$AF$6:$AF$89))&gt;1,"x",""),"")&lt;&gt;"",AF57+1,"")))</f>
        <v/>
      </c>
      <c r="AH57" s="103" t="str">
        <f>IF(AF57&lt;&gt;"",IF($G57="3",IF(J57&lt;&gt;"",IF(AND(AF57&lt;=10,J57&gt;=$AE$92),HLOOKUP(AF57,Points_Table_Modified,IF(AO57&gt;=6,8,AO57+2),FALSE),0),""),IF(J57&lt;&gt;"",IF(AND(AF57&lt;=10,J57&gt;=$AE$92),HLOOKUP(AF57,Points_Table,IF(AO57&gt;=6,8,AO57+2),FALSE),0),"")),"")</f>
        <v/>
      </c>
      <c r="AI57" s="103" t="str">
        <f>IF(AG57&lt;&gt;"",AVERAGE(IF(AND($G57="3",AG57&lt;&gt;""),HLOOKUP(AG57,Points_Table_Modified,IF(AO57&gt;=6,8,AO57+2),FALSE),IF(AG57&lt;&gt;"",HLOOKUP(AG57,Points_Table,IF(AO57&gt;=6,8,AO57+2),FALSE),"")),AH57),AH57)</f>
        <v/>
      </c>
      <c r="AJ57" s="102">
        <f>IF(AND(J57&lt;&gt;"",$G57="6"),J57,"")</f>
        <v>230</v>
      </c>
      <c r="AK57" s="103">
        <f>IF(AND(J57&lt;&gt;"",$G57="6"),_xlfn.RANK.EQ(J57,$AJ$6:$AJ$89),"")</f>
        <v>9</v>
      </c>
      <c r="AL57" s="103" t="str">
        <f>IF(G57="6",IF(IF(AK57&lt;&gt;"",IF(MAX(COUNTIF($AK$6:$AK$89,$AK$6:$AK$89))&gt;1,"x",""),"")&lt;&gt;"",AK57+1,""),IF(AJ57=0,"",IF(IF(AK57&lt;&gt;"",IF(MAX(COUNTIF($AK$6:$AK$89,$AK$6:$AK$89))&gt;1,"x",""),"")&lt;&gt;"",AK57+1,"")))</f>
        <v/>
      </c>
      <c r="AM57" s="103">
        <f>IF(AK57&lt;&gt;"",IF($G57="3",IF(J57&lt;&gt;"",IF(AND(AK57&lt;=10,J57&gt;=$AJ$92),HLOOKUP(AK57,Points_Table_Modified,IF(AO57&gt;=6,8,AO57+2),FALSE),0),""),IF(J57&lt;&gt;"",IF(AND(AK57&lt;=10,J57&gt;=$AJ$92),HLOOKUP(AK57,Points_Table,IF(AO57&gt;=6,8,AO57+2),FALSE),0),"")),"")</f>
        <v>4</v>
      </c>
      <c r="AN57" s="136">
        <f>IF(AL57&lt;&gt;"",AVERAGE(IF(AND($G57="3",AL57&lt;&gt;""),HLOOKUP(AL57,Points_Table_Modified,IF(AO57&gt;=6,8,AO57+2),FALSE),IF(AL57&lt;&gt;"",HLOOKUP(AL57,Points_Table,IF(AO57&gt;=6,8,AO57+2),FALSE),"")),AM57),AM57)</f>
        <v>4</v>
      </c>
      <c r="AO57" s="55">
        <f>VLOOKUP($G57,Entries_D_Event,4,FALSE)</f>
        <v>9</v>
      </c>
      <c r="AP57" s="52" t="str">
        <f>CONCATENATE(AK57,AF57,AA57,V57,Q57,L57)</f>
        <v>9</v>
      </c>
      <c r="AQ57" s="118">
        <f>IF(AP57&lt;&gt;"",IF(AND($G57="3",J57&lt;&gt;""),10,IF(J57&lt;&gt;"",5,"")),"")</f>
        <v>5</v>
      </c>
      <c r="AR57" s="118">
        <f>_xlfn.NUMBERVALUE(IF(AP57&lt;&gt;"",CONCATENATE(AN57,AI57,AD57,Y57,T57,O57),""))</f>
        <v>4</v>
      </c>
      <c r="AS57" s="56">
        <f>IFERROR(AQ57+AR57,0)</f>
        <v>9</v>
      </c>
      <c r="AT57" s="90"/>
      <c r="AU57" s="54" t="str">
        <f>IF(AND(AT57&lt;&gt;"",$G57="1"),AT57,"")</f>
        <v/>
      </c>
      <c r="AV57" s="52" t="str">
        <f>IF(AND(AT57&lt;&gt;"",$G57="1"),_xlfn.RANK.EQ(AT57,$AU$6:$AU$89),"")</f>
        <v/>
      </c>
      <c r="AW57" s="52" t="str">
        <f>IF(IF(AV57&lt;&gt;"",IF(MAX(COUNTIF($AV$6:$AV$89,$AV$6:$AV$89))&gt;1,"x",""),"")&lt;&gt;"",AV57+1,"")</f>
        <v/>
      </c>
      <c r="AX57" s="52" t="str">
        <f>IF(AV57&lt;&gt;"",IF($G57="3",IF(AT57&lt;&gt;"",IF(AND(AV57&lt;=10,AT57&gt;=$AU$92),HLOOKUP(AV57,Points_Table_Modified,IF(BY57&gt;=6,8,BY57+2),FALSE),0),""),IF(AT57&lt;&gt;"",IF(AND(AV57&lt;=10,AT57&gt;=$AU$92),HLOOKUP(AV57,Points_Table,IF(BY57&gt;=6,8,BY57+2),FALSE),0),"")),"")</f>
        <v/>
      </c>
      <c r="AY57" s="53" t="str">
        <f>IF(AW57&lt;&gt;"",AVERAGE(IF(AND($G57="3",AW57&lt;&gt;""),HLOOKUP(AW57,Points_Table_Modified,IF(BY57&gt;=6,8,BY57+2),FALSE),IF(AW57&lt;&gt;"",HLOOKUP(AW57,Points_Table,IF(BY57&gt;=6,8,BY57+2),FALSE),"")),AX57),AX57)</f>
        <v/>
      </c>
      <c r="AZ57" s="51" t="str">
        <f>IF(AND($G57="2",AT57&lt;&gt;""),AT57,"")</f>
        <v/>
      </c>
      <c r="BA57" s="52" t="str">
        <f>IF(AND(AT57&lt;&gt;"",$G57="2"),_xlfn.RANK.EQ(AT57,$AZ$6:$AZ$89),"")</f>
        <v/>
      </c>
      <c r="BB57" s="52" t="str">
        <f>IF(IF(BA57&lt;&gt;"",IF(MAX(COUNTIF($BA$6:$BA$89,$BA$6:$BA$89))&gt;1,"x",""),"")&lt;&gt;"",BA57+1,"")</f>
        <v/>
      </c>
      <c r="BC57" s="54" t="str">
        <f>IF(BA57&lt;&gt;"",IF($G57="3",IF(AT57&lt;&gt;"",IF(AND(BA57&lt;=10,AT57&gt;=$AZ$92),HLOOKUP(BA57,Points_Table_Modified,IF(BY57&gt;=6,8,BY57+2),FALSE),0),""),IF(AT57&lt;&gt;"",IF(AND(BA57&lt;=10,AT57&gt;=$AZ$92),HLOOKUP(BA57,Points_Table,IF(BY57&gt;=6,8,BY57+2),FALSE),0),"")),"")</f>
        <v/>
      </c>
      <c r="BD57" s="53" t="str">
        <f>IF(BB57&lt;&gt;"",AVERAGE(IF(AND($G57="3",BB57&lt;&gt;""),HLOOKUP(BB57,Points_Table_Modified,IF(BY57&gt;=6,8,BY57+2),FALSE),IF(BB57&lt;&gt;"",HLOOKUP(BB57,Points_Table,IF(BY57&gt;=6,8,BY57+2),FALSE),"")),BC57),BC57)</f>
        <v/>
      </c>
      <c r="BE57" s="51" t="str">
        <f>IF(AND($G57="3",AT57&lt;&gt;""),AT57,"")</f>
        <v/>
      </c>
      <c r="BF57" s="52" t="str">
        <f>IF(AND(AT57&lt;&gt;"",$G57="3"),_xlfn.RANK.EQ(AT57,$BE$6:$BE$89),"")</f>
        <v/>
      </c>
      <c r="BG57" s="52" t="str">
        <f>IF(IF(BF57&lt;&gt;"",IF(MAX(COUNTIF($BF$6:$BF$89,$BF$6:$BF$89))&gt;1,"x",""),"")&lt;&gt;"",BF57+1,"")</f>
        <v/>
      </c>
      <c r="BH57" s="52" t="str">
        <f>IF(BF57&lt;&gt;"",IF($G57="3",IF(AT57&lt;&gt;"",IF(AND(BF57&lt;=20,AT57&gt;=$BE$92),HLOOKUP(BF57,Points_Table_Modified,IF(BY57&gt;=6,8,BY57+2),FALSE),0),""),IF(AT57&lt;&gt;"",IF(AND(BF57&lt;=10,AT57&gt;=$BE$92),HLOOKUP(BF57,Points_Table,IF(BY57&gt;=6,8,BY57+2),FALSE),0),"")),"")</f>
        <v/>
      </c>
      <c r="BI57" s="53" t="str">
        <f>IF(BG57&lt;&gt;"",AVERAGE(IF(AND($G57="3",BG57&lt;&gt;""),HLOOKUP(BG57,Points_Table_Modified,IF(BY57&gt;=6,8,BY57+2),FALSE),IF(BG57&lt;&gt;"",HLOOKUP(BG57,Points_Table,IF(BY57&gt;=6,8,BY57+2),FALSE),"")),BH57),BH57)</f>
        <v/>
      </c>
      <c r="BJ57" s="51" t="str">
        <f>IF(AND($G57="4",AT57&lt;&gt;""),AT57,"")</f>
        <v/>
      </c>
      <c r="BK57" s="52" t="str">
        <f>IF(AND(AT57&lt;&gt;"",G57="4"),_xlfn.RANK.EQ(AT57,$BJ$6:$BJ$89),"")</f>
        <v/>
      </c>
      <c r="BL57" s="52" t="str">
        <f>IF(IF(BK57&lt;&gt;"",IF(MAX(COUNTIF($BK$6:$BK$89,$BK$6:$BK$89))&gt;1,"x",""),"")&lt;&gt;"",BK57+1,"")</f>
        <v/>
      </c>
      <c r="BM57" s="52" t="str">
        <f>IF(BK57&lt;&gt;"",IF($G57="3",IF(AT57&lt;&gt;"",IF(AND(BK57&lt;=10,AT57&gt;=$BJ$92),HLOOKUP(BK57,Points_Table_Modified,IF(BY57&gt;=6,8,BY57+2),FALSE),0),""),IF(AT57&lt;&gt;"",IF(AND(BK57&lt;=10,AT57&gt;=$BJ$92),HLOOKUP(BK57,Points_Table,IF(BY57&gt;=6,8,BY57+2),FALSE),0),"")),"")</f>
        <v/>
      </c>
      <c r="BN57" s="53" t="str">
        <f>IF(BL57&lt;&gt;"",AVERAGE(IF(AND($G57="3",BL57&lt;&gt;""),HLOOKUP(BL57,Points_Table_Modified,IF(BY57&gt;=6,8,BY57+2),FALSE),IF(BL57&lt;&gt;"",HLOOKUP(BL57,Points_Table,IF(BY57&gt;=6,8,BY57+2),FALSE),"")),BM57),BM57)</f>
        <v/>
      </c>
      <c r="BO57" s="51" t="str">
        <f>IF(AND($G57="5",AT57&lt;&gt;""),AT57,"")</f>
        <v/>
      </c>
      <c r="BP57" s="52" t="str">
        <f>IF(AND(AT57&lt;&gt;"",$G57="5"),_xlfn.RANK.EQ(AT57,$BO$6:$BO$89),"")</f>
        <v/>
      </c>
      <c r="BQ57" s="52" t="str">
        <f>IF(IF(BP57&lt;&gt;"",IF(MAX(COUNTIF($BP$6:$BP$89,$BP$6:$BP$89))&gt;1,"x",""),"")&lt;&gt;"",BP57+1,"")</f>
        <v/>
      </c>
      <c r="BR57" s="52" t="str">
        <f>IF(BP57&lt;&gt;"",IF($G57="3",IF(AT57&lt;&gt;"",IF(AND(BP57&lt;=10,AT57&gt;=$BO$92),HLOOKUP(BP57,Points_Table_Modified,IF(BY57&gt;=6,8,BY57+2),FALSE),0),""),IF(AT57&lt;&gt;"",IF(AND(BP57&lt;=10,AT57&gt;=$BO$92),HLOOKUP(BP57,Points_Table,IF(BY57&gt;=6,8,BY57+2),FALSE),0),"")),"")</f>
        <v/>
      </c>
      <c r="BS57" s="53" t="str">
        <f>IF(BQ57&lt;&gt;"",AVERAGE(IF(AND($G57="3",BQ57&lt;&gt;""),HLOOKUP(BQ57,Points_Table_Modified,IF(BY57&gt;=6,8,BY57+2),FALSE),IF(BQ57&lt;&gt;"",HLOOKUP(BQ57,Points_Table,IF(BY57&gt;=6,8,BY57+2),FALSE),"")),BR57),BR57)</f>
        <v/>
      </c>
      <c r="BT57" s="51" t="str">
        <f>IF(AND($G57="6",AT57&lt;&gt;""),AT57,"")</f>
        <v/>
      </c>
      <c r="BU57" s="52" t="str">
        <f>IF(AND(AT57&lt;&gt;"",$G57="6"),_xlfn.RANK.EQ(AT57,$BT$6:$BT$89),"")</f>
        <v/>
      </c>
      <c r="BV57" s="52" t="str">
        <f>IF(IF(BU57&lt;&gt;"",IF(MAX(COUNTIF($BU$6:$BU$89,$BU$6:$BU$89))&gt;1,"x",""),"")&lt;&gt;"",BU57+1,"")</f>
        <v/>
      </c>
      <c r="BW57" s="52" t="str">
        <f>IF(BU57&lt;&gt;"",IF($G57="3",IF(AT57&lt;&gt;"",IF(AND(BU57&lt;=10,AT57&gt;=$BT$92),HLOOKUP(BU57,Points_Table_Modified,IF(BY57&gt;=6,8,BY57+2),FALSE),0),""),IF(AT57&lt;&gt;"",IF(AND(BU57&lt;=10,AT57&gt;=$BT$92),HLOOKUP(BU57,Points_Table,IF(BY57&gt;=6,8,BY57+2),FALSE),0),"")),"")</f>
        <v/>
      </c>
      <c r="BX57" s="53" t="str">
        <f>IF(BV57&lt;&gt;"",AVERAGE(IF(AND($G57="3",BV57&lt;&gt;""),HLOOKUP(BV57,Points_Table_Modified,IF(BY57&gt;=6,8,BY57+2),FALSE),IF(BV57&lt;&gt;"",HLOOKUP(BV57,Points_Table,IF(BY57&gt;=6,8,BY57+2),FALSE),"")),BW57),BW57)</f>
        <v/>
      </c>
      <c r="BY57" s="55">
        <f>VLOOKUP($G57,Entries_D_Event,5,FALSE)</f>
        <v>7</v>
      </c>
      <c r="BZ57" s="52" t="str">
        <f>CONCATENATE(BU57,BP57,BK57,BF57,BA57,AV57)</f>
        <v/>
      </c>
      <c r="CA57" s="118" t="str">
        <f>IF(BZ57&lt;&gt;"",IF(AND($G57="3",AT57&lt;&gt;""),10,IF(AT57&lt;&gt;"",5,"")),"")</f>
        <v/>
      </c>
      <c r="CB57" s="118">
        <f>_xlfn.NUMBERVALUE(IF(BZ57&lt;&gt;"",CONCATENATE(BX57,BS57,BN57,BI57,BD57,AY57),""))</f>
        <v>0</v>
      </c>
      <c r="CC57" s="56">
        <f>IFERROR(CA57+CB57,0)</f>
        <v>0</v>
      </c>
      <c r="CD57" s="90"/>
      <c r="CE57" s="54" t="str">
        <f>IF(AND($G57="1",CD57&lt;&gt;""),CD57,"")</f>
        <v/>
      </c>
      <c r="CF57" s="52" t="str">
        <f>IF(AND(CD57&lt;&gt;"",$G57="1"),_xlfn.RANK.EQ(CD57,$CE$6:$CE$89),"")</f>
        <v/>
      </c>
      <c r="CG57" s="52" t="str">
        <f>IF(IF(CF57&lt;&gt;"",IF(MAX(COUNTIF($CF$6:$CF$89,$CF$6:$CF$89))&gt;1,"x",""),"")&lt;&gt;"",CF57+1,"")</f>
        <v/>
      </c>
      <c r="CH57" s="52" t="str">
        <f>IF(CF57&lt;&gt;"",IF($G57="3",IF(CD57&lt;&gt;"",IF(AND(CF57&lt;=10,CD57&gt;=$CE$92),HLOOKUP(CF57,Points_Table_Modified,IF(DI57&gt;=6,8,DI57+2),FALSE),0),""),IF(CD57&lt;&gt;"",IF(AND(CF57&lt;=10,CD57&gt;=$CE$92),HLOOKUP(CF57,Points_Table,IF(DI57&gt;=6,8,DI57+2),FALSE),0),"")),"")</f>
        <v/>
      </c>
      <c r="CI57" s="53" t="str">
        <f>IF(CG57&lt;&gt;"",AVERAGE(IF(AND($G57="3",CG57&lt;&gt;""),HLOOKUP(CG57,Points_Table_Modified,IF(DI57&gt;=6,8,DI57+2),FALSE),IF(CG57&lt;&gt;"",HLOOKUP(CG57,Points_Table,IF(DI57&gt;=6,8,DI57+2),FALSE),"")),CH57),CH57)</f>
        <v/>
      </c>
      <c r="CJ57" s="51" t="str">
        <f>IF(AND($G57="2",CD57&lt;&gt;""),CD57,"")</f>
        <v/>
      </c>
      <c r="CK57" s="52" t="str">
        <f>IF(AND(CD57&lt;&gt;"",$G57="2"),_xlfn.RANK.EQ(CD57,$CJ$6:$CJ$89),"")</f>
        <v/>
      </c>
      <c r="CL57" s="52" t="str">
        <f>IF(IF(CK57&lt;&gt;"",IF(MAX(COUNTIF($CK$6:$CK$89,$CK$6:$CK$89))&gt;1,"x",""),"")&lt;&gt;"",CK57+1,"")</f>
        <v/>
      </c>
      <c r="CM57" s="54" t="str">
        <f>IF(CK57&lt;&gt;"",IF($G57="3",IF(CD57&lt;&gt;"",IF(AND(CK57&lt;=10,CD57&gt;=$CJ$92),HLOOKUP(CK57,Points_Table_Modified,IF(DI57&gt;=6,8,DI57+2),FALSE),0),""),IF(CD57&lt;&gt;"",IF(AND(CK57&lt;=10,CD57&gt;=$CJ$92),HLOOKUP(CK57,Points_Table,IF(DI57&gt;=6,8,DI57+2),FALSE),0),"")),"")</f>
        <v/>
      </c>
      <c r="CN57" s="53" t="str">
        <f>IF(CL57&lt;&gt;"",AVERAGE(IF(AND($G57="3",CL57&lt;&gt;""),HLOOKUP(CL57,Points_Table_Modified,IF(DI57&gt;=6,8,DI57+2),FALSE),IF(CL57&lt;&gt;"",HLOOKUP(CL57,Points_Table,IF(DI57&gt;=6,8,DI57+2),FALSE),"")),CM57),CM57)</f>
        <v/>
      </c>
      <c r="CO57" s="51" t="str">
        <f>IF(AND($G57="3",CD57&lt;&gt;""),CD57,"")</f>
        <v/>
      </c>
      <c r="CP57" s="52" t="str">
        <f>IF(AND(CD57&lt;&gt;"",$G57="3"),_xlfn.RANK.EQ(CD57,$CO$6:$CO$89),"")</f>
        <v/>
      </c>
      <c r="CQ57" s="52" t="str">
        <f>IF(IF(CP57&lt;&gt;"",IF(MAX(COUNTIF($CP57:$CP$89,$CP$6:$CP$89))&gt;1,"x",""),"")&lt;&gt;"",CP57+1,"")</f>
        <v/>
      </c>
      <c r="CR57" s="52" t="str">
        <f>IF(CP57&lt;&gt;"",IF($G57="3",IF(CD57&lt;&gt;"",IF(AND(CP57&lt;=20,CD57&gt;=$CO$92),HLOOKUP(CP57,Points_Table_Modified,IF(DI57&gt;=6,8,DI57+2),FALSE),0),""),IF(CD57&lt;&gt;"",IF(AND(CP57&lt;=10,CD57&gt;=$CO$92),HLOOKUP(CP57,Points_Table,IF(DI57&gt;=6,8,DI57+2),FALSE),0),"")),"")</f>
        <v/>
      </c>
      <c r="CS57" s="53" t="str">
        <f>IF(CQ57&lt;&gt;"",AVERAGE(IF(AND($G57="3",CQ57&lt;&gt;""),HLOOKUP(CQ57,Points_Table_Modified,IF(DI57&gt;=6,8,DI57+2),FALSE),IF(CQ57&lt;&gt;"",HLOOKUP(CQ57,Points_Table,IF(DI57&gt;=6,8,DI57+2),FALSE),"")),CR57),CR57)</f>
        <v/>
      </c>
      <c r="CT57" s="51" t="str">
        <f>IF(AND($G57="4",CD57&lt;&gt;""),CD57,"")</f>
        <v/>
      </c>
      <c r="CU57" s="52" t="str">
        <f>IF(AND(CD57&lt;&gt;"",G57="4"),_xlfn.RANK.EQ(CD57,$CT$6:$CT$89),"")</f>
        <v/>
      </c>
      <c r="CV57" s="52" t="str">
        <f>IF(IF(CU57&lt;&gt;"",IF(MAX(COUNTIF($CU$6:$CU$89,$CU$6:$CU$89))&gt;1,"x",""),"")&lt;&gt;"",CU57+1,"")</f>
        <v/>
      </c>
      <c r="CW57" s="52" t="str">
        <f>IF(CU57&lt;&gt;"",IF($G57="3",IF(CD57&lt;&gt;"",IF(AND(CU57&lt;=10,CD57&gt;=$CT$92),HLOOKUP(CU57,Points_Table_Modified,IF(DI57&gt;=6,8,DI57+2),FALSE),0),""),IF(CD57&lt;&gt;"",IF(AND(CU57&lt;=10,CD57&gt;=$CT$92),HLOOKUP(CU57,Points_Table,IF(DI57&gt;=6,8,DI57+2),FALSE),0),"")),"")</f>
        <v/>
      </c>
      <c r="CX57" s="53" t="str">
        <f>IF(CV57&lt;&gt;"",AVERAGE(IF(AND($G57="3",CV57&lt;&gt;""),HLOOKUP(CV57,Points_Table_Modified,IF(DI57&gt;=6,8,DI57+2),FALSE),IF(CV57&lt;&gt;"",HLOOKUP(CV57,Points_Table,IF(DI57&gt;=6,8,DI57+2),FALSE),"")),CW57),CW57)</f>
        <v/>
      </c>
      <c r="CY57" s="51" t="str">
        <f>IF(AND($G57="5",CD57&lt;&gt;""),CD57,"")</f>
        <v/>
      </c>
      <c r="CZ57" s="52" t="str">
        <f>IF(AND(CD57&lt;&gt;"",$G57="5"),_xlfn.RANK.EQ(CD57,$CY$6:$CY$89),"")</f>
        <v/>
      </c>
      <c r="DA57" s="52" t="str">
        <f>IF(IF(CZ57&lt;&gt;"",IF(MAX(COUNTIF($CZ$6:$CZ$89,$CZ$6:$CZ$89))&gt;1,"x",""),"")&lt;&gt;"",CZ57+1,"")</f>
        <v/>
      </c>
      <c r="DB57" s="52" t="str">
        <f>IF(CZ57&lt;&gt;"",IF($G57="3",IF(CD57&lt;&gt;"",IF(AND(CZ57&lt;=10,CD57&gt;=$CY$92),HLOOKUP(CZ57,Points_Table_Modified,IF(DI57&gt;=6,8,DI57+2),FALSE),0),""),IF(CD57&lt;&gt;"",IF(AND(CZ57&lt;=10,CD57&gt;=$CY$92),HLOOKUP(CZ57,Points_Table,IF(DI57&gt;=6,8,DI57+2),FALSE),0),"")),"")</f>
        <v/>
      </c>
      <c r="DC57" s="53" t="str">
        <f>IF(DA57&lt;&gt;"",AVERAGE(IF(AND($G57="3",DA57&lt;&gt;""),HLOOKUP(DA57,Points_Table_Modified,IF(DI57&gt;=6,8,DI57+2),FALSE),IF(DA57&lt;&gt;"",HLOOKUP(DA57,Points_Table,IF(DI57&gt;=6,8,DI57+2),FALSE),"")),DB57),DB57)</f>
        <v/>
      </c>
      <c r="DD57" s="51" t="str">
        <f>IF(AND($G57="6",CD57&lt;&gt;""),CD57,"")</f>
        <v/>
      </c>
      <c r="DE57" s="52" t="str">
        <f>IF(AND(CD57&lt;&gt;"",$G57="6"),_xlfn.RANK.EQ(CD57,$DD$6:$DD$89),"")</f>
        <v/>
      </c>
      <c r="DF57" s="52" t="str">
        <f>IF(IF(DE57&lt;&gt;"",IF(MAX(COUNTIF($DE$6:$DE$89,$DE$6:$DE$89))&gt;1,"x",""),"")&lt;&gt;"",DE57+1,"")</f>
        <v/>
      </c>
      <c r="DG57" s="52" t="str">
        <f>IF(DE57&lt;&gt;"",IF($G57="3",IF(CD57&lt;&gt;"",IF(AND(DE57&lt;=10,CD57&gt;=$DD$92),HLOOKUP(DE57,Points_Table_Modified,IF(DI57&gt;=6,8,DI57+2),FALSE),0),""),IF(CD57&lt;&gt;"",IF(AND(DE57&lt;=10,CD57&gt;=$DD$92),HLOOKUP(DE57,Points_Table,IF(DI57&gt;=6,8,DI57+2),FALSE),0),"")),"")</f>
        <v/>
      </c>
      <c r="DH57" s="53" t="str">
        <f>IF(DF57&lt;&gt;"",AVERAGE(IF(AND($G57="3",DF57&lt;&gt;""),HLOOKUP(DF57,Points_Table_Modified,IF(DI57&gt;=6,8,DI57+2),FALSE),IF(DF57&lt;&gt;"",HLOOKUP(DF57,Points_Table,IF(DI57&gt;=6,8,DI57+2),FALSE),"")),DG57),DG57)</f>
        <v/>
      </c>
      <c r="DI57" s="55">
        <f>VLOOKUP($G57,Entries_D_Event,6,FALSE)</f>
        <v>10</v>
      </c>
      <c r="DJ57" s="52" t="str">
        <f>CONCATENATE(DE57,CZ57,CU57,CP57,CK57,CF57)</f>
        <v/>
      </c>
      <c r="DK57" s="52" t="str">
        <f>IF(DJ57&lt;&gt;"",IF(AND($G57="3",CD57&lt;&gt;""),10,IF(CD57&lt;&gt;"",5,"")),"")</f>
        <v/>
      </c>
      <c r="DL57" s="156">
        <f>_xlfn.NUMBERVALUE(IF(DJ57&lt;&gt;"",CONCATENATE(DH57,DC57,CX57,CS57,CN57,CI57),""))</f>
        <v>0</v>
      </c>
      <c r="DM57" s="56">
        <f>IFERROR(DK57+DL57,0)</f>
        <v>0</v>
      </c>
      <c r="DN57" s="90"/>
      <c r="DO57" s="52" t="str">
        <f>IF(AND($G57="1",DN57&lt;&gt;""),DN57,"")</f>
        <v/>
      </c>
      <c r="DP57" s="52" t="str">
        <f>IF(AND(DN57&lt;&gt;"",$G57="1"),_xlfn.RANK.EQ(DN57,$DO$6:$DO$89),"")</f>
        <v/>
      </c>
      <c r="DQ57" s="52" t="str">
        <f>IF(IF(DP57&lt;&gt;"",IF(MAX(COUNTIF($DP$6:$DP$89,$DP$6:$DP$89))&gt;1,"x",""),"")&lt;&gt;"",DP57+1,"")</f>
        <v/>
      </c>
      <c r="DR57" s="52" t="str">
        <f>IF(DP57&lt;&gt;"",IF($G57="3",IF(DN57&lt;&gt;"",IF(AND(DP57&lt;=10,DN57&gt;=$DO$92),HLOOKUP(DP57,Points_Table_Modified,IF(ES57&gt;=6,8,ES57+2),FALSE),0),""),IF(DN57&lt;&gt;"",IF(AND(DP57&lt;=10,DN57&gt;=$DO$92),HLOOKUP(DP57,Points_Table,IF(ES57&gt;=6,8,ES57+2),FALSE),0),"")),"")</f>
        <v/>
      </c>
      <c r="DS57" s="53" t="str">
        <f>IF(DQ57&lt;&gt;"",AVERAGE(IF(AND($G57="3",DQ57&lt;&gt;""),HLOOKUP(DQ57,Points_Table_Modified,IF(ES57&gt;=6,8,ES57+2),FALSE),IF(DQ57&lt;&gt;"",HLOOKUP(DQ57,Points_Table,IF(ES57&gt;=6,8,ES57+2),FALSE),"")),DR57),DR57)</f>
        <v/>
      </c>
      <c r="DT57" s="51" t="str">
        <f>IF(AND($G57="2",DN57&lt;&gt;""),DN57,"")</f>
        <v/>
      </c>
      <c r="DU57" s="52" t="str">
        <f>IF(AND(DN57&lt;&gt;"",$G57="2"),_xlfn.RANK.EQ(DN57,$DT$6:$DT$89),"")</f>
        <v/>
      </c>
      <c r="DV57" s="52" t="str">
        <f>IF(IF(DU57&lt;&gt;"",IF(MAX(COUNTIF($DU$6:$DU$89,$DU$6:$DU$89))&gt;1,"x",""),"")&lt;&gt;"",DU57+1,"")</f>
        <v/>
      </c>
      <c r="DW57" s="54" t="str">
        <f>IF(DU57&lt;&gt;"",IF($G57="3",IF(DN57&lt;&gt;"",IF(AND(DU57&lt;=10,DN57&gt;=$DT$92),HLOOKUP(DU57,Points_Table_Modified,IF(ES57&gt;=6,8,ES57+2),FALSE),0),""),IF(DN57&lt;&gt;"",IF(AND(DU57&lt;=10,DN57&gt;=$DT$92),HLOOKUP(DU57,Points_Table,IF(ES57&gt;=6,8,ES57+2),FALSE),0),"")),"")</f>
        <v/>
      </c>
      <c r="DX57" s="53" t="str">
        <f>IF(DV57&lt;&gt;"",AVERAGE(IF(AND($G57="3",DV57&lt;&gt;""),HLOOKUP(DV57,Points_Table_Modified,IF(ES57&gt;=6,8,ES57+2),FALSE),IF(DV57&lt;&gt;"",HLOOKUP(DV57,Points_Table,IF(ES57&gt;=6,8,ES57+2),FALSE),"")),DW57),DW57)</f>
        <v/>
      </c>
      <c r="DY57" s="51" t="str">
        <f>IF(AND($G57="3",DN57&lt;&gt;""),DN57,"")</f>
        <v/>
      </c>
      <c r="DZ57" s="52" t="str">
        <f>IF(AND(DN57&lt;&gt;"",$G57="3"),_xlfn.RANK.EQ(DN57,$DY$6:$DY$89),"")</f>
        <v/>
      </c>
      <c r="EA57" s="52" t="str">
        <f>IF(IF(DZ57&lt;&gt;"",IF(MAX(COUNTIF($DZ$6:$DZ$89,$DZ$6:$DZ$89))&gt;1,"x",""),"")&lt;&gt;"",DZ57+1,"")</f>
        <v/>
      </c>
      <c r="EB57" s="52" t="str">
        <f>IF(DZ57&lt;&gt;"",IF($G57="3",IF(DN57&lt;&gt;"",IF(AND(DZ57&lt;=20,DN57&gt;=$DY$92),HLOOKUP(DZ57,Points_Table_Modified,IF(ES57&gt;=6,8,ES57+2),FALSE),0),""),IF(DN57&lt;&gt;"",IF(AND(DZ57&lt;=10,DN57&gt;=$DY$92),HLOOKUP(DZ57,Points_Table,IF(ES57&gt;=6,8,ES57+2),FALSE),0),"")),"")</f>
        <v/>
      </c>
      <c r="EC57" s="53" t="str">
        <f>IF(EA57&lt;&gt;"",AVERAGE(IF(AND($G57="3",EA57&lt;&gt;""),HLOOKUP(EA57,Points_Table_Modified,IF(ES57&gt;=6,8,ES57+2),FALSE),IF(EA57&lt;&gt;"",HLOOKUP(EA57,Points_Table,IF(ES57&gt;=6,8,ES57+2),FALSE),"")),EB57),EB57)</f>
        <v/>
      </c>
      <c r="ED57" s="51" t="str">
        <f>IF(AND($G57="4",DN57&lt;&gt;""),DN57,"")</f>
        <v/>
      </c>
      <c r="EE57" s="52" t="str">
        <f>IF(AND(DN57&lt;&gt;"",G57="4"),_xlfn.RANK.EQ(DN57,$ED$6:$ED$89),"")</f>
        <v/>
      </c>
      <c r="EF57" s="52" t="str">
        <f>IF(IF(EE57&lt;&gt;"",IF(MAX(COUNTIF($EE$6:$EE$89,$EE$6:$EE$89))&gt;1,"x",""),"")&lt;&gt;"",EE57+1,"")</f>
        <v/>
      </c>
      <c r="EG57" s="52" t="str">
        <f>IF(EE57&lt;&gt;"",IF($G57="3",IF(DN57&lt;&gt;"",IF(AND(EE57&lt;=10,DN57&gt;=$ED$92),HLOOKUP(EE57,Points_Table_Modified,IF(ES57&gt;=6,8,ES57+2),FALSE),0),""),IF(DN57&lt;&gt;"",IF(AND(EE57&lt;=10,DN57&gt;=$ED$92),HLOOKUP(EE57,Points_Table,IF(ES57&gt;=6,8,ES57+2),FALSE),0),"")),"")</f>
        <v/>
      </c>
      <c r="EH57" s="53" t="str">
        <f>IF(EF57&lt;&gt;"",AVERAGE(IF(AND($G57="3",EF57&lt;&gt;""),HLOOKUP(EF57,Points_Table_Modified,IF(ES57&gt;=6,8,ES57+2),FALSE),IF(EF57&lt;&gt;"",HLOOKUP(EF57,Points_Table,IF(ES57&gt;=6,8,ES57+2),FALSE),"")),EG57),EG57)</f>
        <v/>
      </c>
      <c r="EI57" s="51" t="str">
        <f>IF(AND($G57="5",DN57&lt;&gt;""),DN57,"")</f>
        <v/>
      </c>
      <c r="EJ57" s="52" t="str">
        <f>IF(AND(DN57&lt;&gt;"",$G57="5"),_xlfn.RANK.EQ(DN57,$EI$6:$EI$89),"")</f>
        <v/>
      </c>
      <c r="EK57" s="52" t="str">
        <f>IF(IF(EJ57&lt;&gt;"",IF(MAX(COUNTIF($EJ$6:$EJ$89,$EJ$6:$EJ$89))&gt;1,"x",""),"")&lt;&gt;"",EJ57+1,"")</f>
        <v/>
      </c>
      <c r="EL57" s="52" t="str">
        <f>IF(EJ57&lt;&gt;"",IF($G57="3",IF(DN57&lt;&gt;"",IF(AND(EJ57&lt;=10,DN57&gt;=$EI$92),HLOOKUP(EJ57,Points_Table_Modified,IF(ES57&gt;=6,8,ES57+2),FALSE),0),""),IF(DN57&lt;&gt;"",IF(AND(EJ57&lt;=10,DN57&gt;=$EI$92),HLOOKUP(EJ57,Points_Table,IF(ES57&gt;=6,8,ES57+2),FALSE),0),"")),"")</f>
        <v/>
      </c>
      <c r="EM57" s="53" t="str">
        <f>IF(EK57&lt;&gt;"",AVERAGE(IF(AND($G57="3",EK57&lt;&gt;""),HLOOKUP(EK57,Points_Table_Modified,IF(ES57&gt;=6,8,ES57+2),FALSE),IF(EK57&lt;&gt;"",HLOOKUP(EK57,Points_Table,IF(ES57&gt;=6,8,ES57+2),FALSE),"")),EL57),EL57)</f>
        <v/>
      </c>
      <c r="EN57" s="51" t="str">
        <f>IF(AND($G57="6",DN57&lt;&gt;""),DN57,"")</f>
        <v/>
      </c>
      <c r="EO57" s="52" t="str">
        <f>IF(AND(DN57&lt;&gt;"",$G57="6"),_xlfn.RANK.EQ(DN57,$EN$6:$EN$89),"")</f>
        <v/>
      </c>
      <c r="EP57" s="52" t="str">
        <f>IF(IF(EO57&lt;&gt;"",IF(MAX(COUNTIF($EO$6:$EO$89,$EO$6:$EO$89))&gt;1,"x",""),"")&lt;&gt;"",EO57+1,"")</f>
        <v/>
      </c>
      <c r="EQ57" s="52" t="str">
        <f>IF(EO57&lt;&gt;"",IF($G57="3",IF(DN57&lt;&gt;"",IF(AND(EO57&lt;=10,DN57&gt;=$EN$92),HLOOKUP(EO57,Points_Table_Modified,IF(ES57&gt;=6,8,ES57+2),FALSE),0),""),IF(DN57&lt;&gt;"",IF(AND(EO57&lt;=10,DN57&gt;=$EN$92),HLOOKUP(EO57,Points_Table,IF(ES57&gt;=6,8,ES57+2),FALSE),0),"")),"")</f>
        <v/>
      </c>
      <c r="ER57" s="53" t="str">
        <f>IF(EP57&lt;&gt;"",AVERAGE(IF(AND($G57="3",EP57&lt;&gt;""),HLOOKUP(EP57,Points_Table_Modified,IF(ES57&gt;=6,8,ES57+2),FALSE),IF(EP57&lt;&gt;"",HLOOKUP(EP57,Points_Table,IF(ES57&gt;=6,8,ES57+2),FALSE),"")),EQ57),EQ57)</f>
        <v/>
      </c>
      <c r="ES57" s="57">
        <f>VLOOKUP($G57,Entries_D_Event,7,FALSE)</f>
        <v>7</v>
      </c>
      <c r="ET57" s="52" t="str">
        <f>CONCATENATE(EO57,EJ57,EE57,DZ57,DU57,DP57)</f>
        <v/>
      </c>
      <c r="EU57" s="118" t="str">
        <f>IF(ET57&lt;&gt;"",IF(AND($G57="3",DN57&lt;&gt;""),10,IF(DN57&lt;&gt;"",5,"")),"")</f>
        <v/>
      </c>
      <c r="EV57" s="118">
        <f>_xlfn.NUMBERVALUE(IF(ET57&lt;&gt;"",CONCATENATE(ER57,EM57,EH57,EC57,DX57,DS57),""))</f>
        <v>0</v>
      </c>
      <c r="EW57" s="56">
        <f>IFERROR(EU57+EV57,0)</f>
        <v>0</v>
      </c>
      <c r="EX57" s="90"/>
      <c r="EY57" s="52" t="str">
        <f>IF(AND($G57="1",EX57&lt;&gt;""),EX57,"")</f>
        <v/>
      </c>
      <c r="EZ57" s="52" t="str">
        <f>IF(AND(EX57&lt;&gt;"",$G57="1"),_xlfn.RANK.EQ(EX57,$EY$6:$EY$89),"")</f>
        <v/>
      </c>
      <c r="FA57" s="52" t="str">
        <f>IF(IF(EZ57&lt;&gt;"",IF(MAX(COUNTIF($EZ$6:$EZ$89,$EZ$6:$EZ$89))&gt;1,"x",""),"")&lt;&gt;"",EZ57+1,"")</f>
        <v/>
      </c>
      <c r="FB57" s="52" t="str">
        <f>IF(EZ57&lt;&gt;"",IF($G57="3",IF(EX57&lt;&gt;"",IF(AND(EZ57&lt;=10,EX57&gt;=$EY$92),HLOOKUP(EZ57,Points_Table_Modified,IF(GC57&gt;=6,8,GC57+2),FALSE),0),""),IF(EX57&lt;&gt;"",IF(AND(EZ57&lt;=10,EX57&gt;=$EY$92),HLOOKUP(EZ57,Points_Table,IF(GC57&gt;=6,8,GC57+2),FALSE),0),"")),"")</f>
        <v/>
      </c>
      <c r="FC57" s="56" t="str">
        <f>IF(FB57&gt;0,IF(FA57&lt;&gt;"",AVERAGE(IF(AND($G57="3",FA57&lt;&gt;""),HLOOKUP(FA57,Points_Table_Modified,IF(GC57&gt;=6,8,GC57+2),FALSE),IF(FA57&lt;&gt;"",HLOOKUP(FA57,Points_Table,IF(GC57&gt;=6,8,GC57+2),FALSE),"")),FB57),FB57),0)</f>
        <v/>
      </c>
      <c r="FD57" s="51" t="str">
        <f>IF(AND($G57="2",EX57&lt;&gt;""),EX57,"")</f>
        <v/>
      </c>
      <c r="FE57" s="52" t="str">
        <f>IF(AND(EX57&lt;&gt;"",$G57="2"),_xlfn.RANK.EQ(EX57,$FD$6:$FD$89),"")</f>
        <v/>
      </c>
      <c r="FF57" s="52" t="str">
        <f>IF(IF(FE57&lt;&gt;"",IF(MAX(COUNTIF($FE$6:$FE$89,$FE$6:$FE$89))&gt;1,"x",""),"")&lt;&gt;"",FE57+1,"")</f>
        <v/>
      </c>
      <c r="FG57" s="54" t="str">
        <f>IF(FE57&lt;&gt;"",IF($G57="3",IF(EX57&lt;&gt;"",IF(AND(FE57&lt;=10,EX57&gt;=$FD$92),HLOOKUP(FE57,Points_Table_Modified,IF(GC57&gt;=6,8,GC57+2),FALSE),0),""),IF(EX57&lt;&gt;"",IF(AND(FE57&lt;=10,EX57&gt;=$FD$92),HLOOKUP(FE57,Points_Table,IF(GC57&gt;=6,8,GC57+2),FALSE),0),"")),"")</f>
        <v/>
      </c>
      <c r="FH57" s="56" t="str">
        <f>IF(FG57&gt;0,IF(FF57&lt;&gt;"",AVERAGE(IF(AND($G57="3",FF57&lt;&gt;""),HLOOKUP(FF57,Points_Table_Modified,IF(GC57&gt;=6,8,GC57+2),FALSE),IF(FF57&lt;&gt;"",HLOOKUP(FF57,Points_Table,IF(GC57&gt;=6,8,GC57+2),FALSE),"")),FG57),FG57),0)</f>
        <v/>
      </c>
      <c r="FI57" s="51" t="str">
        <f>IF(AND($G57="3",EX57&lt;&gt;""),EX57,"")</f>
        <v/>
      </c>
      <c r="FJ57" s="52" t="str">
        <f>IF(AND(EX57&lt;&gt;"",$G57="3"),_xlfn.RANK.EQ(EX57,$FI$6:$FI$89),"")</f>
        <v/>
      </c>
      <c r="FK57" s="52" t="str">
        <f>IF(IF(FJ57&lt;&gt;"",IF(MAX(COUNTIF($FJ$6:$FJ$89,$FJ$6:$FJ$89))&gt;1,"x",""),"")&lt;&gt;"",FJ57+1,"")</f>
        <v/>
      </c>
      <c r="FL57" s="52" t="str">
        <f>IF(FJ57&lt;&gt;"",IF($G57="3",IF(EX57&lt;&gt;"",IF(AND(FJ57&lt;=20,EX57&gt;=$FI$92),HLOOKUP(FJ57,Points_Table_Modified,IF(GC57&gt;=6,8,GC57+2),FALSE),0),""),IF(EX57&lt;&gt;"",IF(AND(FJ57&lt;=10,EX57&gt;=$FI$92),HLOOKUP(FJ57,Points_Table,IF(GC57&gt;=6,8,GC57+2),FALSE),0),"")),"")</f>
        <v/>
      </c>
      <c r="FM57" s="56" t="str">
        <f>IF(FL57&gt;0,IF(FK57&lt;&gt;"",AVERAGE(IF(AND($G57="3",FK57&lt;&gt;""),HLOOKUP(FK57,Points_Table_Modified,IF(GC57&gt;=6,8,GC57+2),FALSE),IF(FK57&lt;&gt;"",HLOOKUP(FK57,Points_Table,IF(GC57&gt;=6,8,GC57+2),FALSE),"")),FL57),FL57),0)</f>
        <v/>
      </c>
      <c r="FN57" s="51" t="str">
        <f>IF(AND($G57="4",EX57&lt;&gt;""),EX57,"")</f>
        <v/>
      </c>
      <c r="FO57" s="52" t="str">
        <f>IF(AND(EX57&lt;&gt;"",G57="4"),_xlfn.RANK.EQ(EX57,$FN$6:$FN$89),"")</f>
        <v/>
      </c>
      <c r="FP57" s="52" t="str">
        <f>IF(IF(FO57&lt;&gt;"",IF(MAX(COUNTIF($FO$6:$FO$89,$FO$6:$FO$89))&gt;1,"x",""),"")&lt;&gt;"",FO57+1,"")</f>
        <v/>
      </c>
      <c r="FQ57" s="52" t="str">
        <f>IF(FO57&lt;&gt;"",IF($G57="3",IF(EX57&lt;&gt;"",IF(AND(FO57&lt;=10,EX57&gt;=$FN$92),HLOOKUP(FO57,Points_Table_Modified,IF(GC57&gt;=6,8,GC57+2),FALSE),0),""),IF(EX57&lt;&gt;"",IF(AND(FO57&lt;=10,EX57&gt;=$FN$92),HLOOKUP(FO57,Points_Table,IF(GC57&gt;=6,8,GC57+2),FALSE),0),"")),"")</f>
        <v/>
      </c>
      <c r="FR57" s="56" t="str">
        <f>IF(FQ57&gt;0,IF(FP57&lt;&gt;"",AVERAGE(IF(AND($G57="3",FP57&lt;&gt;""),HLOOKUP(FP57,Points_Table_Modified,IF(GC57&gt;=6,8,GC57+2),FALSE),IF(FP57&lt;&gt;"",HLOOKUP(FP57,Points_Table,IF(GC57&gt;=6,8,GC57+2),FALSE),"")),FQ57),FQ57),0)</f>
        <v/>
      </c>
      <c r="FS57" s="51" t="str">
        <f>IF(AND($G57="5",EX57&lt;&gt;""),EX57,"")</f>
        <v/>
      </c>
      <c r="FT57" s="52" t="str">
        <f>IF(AND(EX57&lt;&gt;"",$G57="5"),_xlfn.RANK.EQ(EX57,$FS$6:$FS$89),"")</f>
        <v/>
      </c>
      <c r="FU57" s="52" t="str">
        <f>IF(IF(FT57&lt;&gt;"",IF(MAX(COUNTIF($FT$6:$FT$89,$FT$6:$FT$89))&gt;1,"x",""),"")&lt;&gt;"",FT57+1,"")</f>
        <v/>
      </c>
      <c r="FV57" s="52" t="str">
        <f>IF(FT57&lt;&gt;"",IF($G57="3",IF(EX57&lt;&gt;"",IF(AND(FT57&lt;=10,EX57&gt;=$FS$92),HLOOKUP(FT57,Points_Table_Modified,IF(GC57&gt;=6,8,GC57+2),FALSE),0),""),IF(EX57&lt;&gt;"",IF(AND(FT57&lt;=10,EX57&gt;=$FS$92),HLOOKUP(FT57,Points_Table,IF(GC57&gt;=6,8,GC57+2),FALSE),0),"")),"")</f>
        <v/>
      </c>
      <c r="FW57" s="56" t="str">
        <f>IF(FV57&gt;0,IF(FU57&lt;&gt;"",AVERAGE(IF(AND($G57="3",FU57&lt;&gt;""),HLOOKUP(FU57,Points_Table_Modified,IF(GC57&gt;=6,8,GC57+2),FALSE),IF(FU57&lt;&gt;"",HLOOKUP(FU57,Points_Table,IF(GC57&gt;=6,8,GC57+2),FALSE),"")),FV57),FV57),0)</f>
        <v/>
      </c>
      <c r="FX57" s="51" t="str">
        <f>IF(AND($G57="6",EX57&lt;&gt;""),EX57,"")</f>
        <v/>
      </c>
      <c r="FY57" s="52" t="str">
        <f>IF(AND(EX57&lt;&gt;"",$G57="6"),_xlfn.RANK.EQ(EX57,$FX$6:$FX$89),"")</f>
        <v/>
      </c>
      <c r="FZ57" s="52" t="str">
        <f>IF(IF(FY57&lt;&gt;"",IF(MAX(COUNTIF($FY$6:$FY$89,$FY$6:$FY$89))&gt;1,"x",""),"")&lt;&gt;"",FY57+1,"")</f>
        <v/>
      </c>
      <c r="GA57" s="52" t="str">
        <f>IF(FY57&lt;&gt;"",IF($G57="3",IF(EX57&lt;&gt;"",IF(AND(FY57&lt;=10,EX57&gt;=$FX$92),HLOOKUP(FY57,Points_Table_Modified,IF(GC57&gt;=6,8,GC57+2),FALSE),0),""),IF(EX57&lt;&gt;"",IF(AND(FY57&lt;=10,EX57&gt;=$FX$92),HLOOKUP(FY57,Points_Table,IF(GC57&gt;=6,8,GC57+2),FALSE),0),"")),"")</f>
        <v/>
      </c>
      <c r="GB57" s="56" t="str">
        <f>IF(GA57&gt;0,IF(FZ57&lt;&gt;"",AVERAGE(IF(AND($G57="3",FZ57&lt;&gt;""),HLOOKUP(FZ57,Points_Table_Modified,IF(GC57&gt;=6,8,GC57+2),FALSE),IF(FZ57&lt;&gt;"",HLOOKUP(FZ57,Points_Table,IF(GC57&gt;=6,8,GC57+2),FALSE),"")),GA57),GA57),0)</f>
        <v/>
      </c>
      <c r="GC57" s="57">
        <f>VLOOKUP($G57,Entries_D_Event,8,FALSE)</f>
        <v>0</v>
      </c>
      <c r="GD57" s="52" t="str">
        <f>CONCATENATE(FY57,FT57,FO57,FJ57,FE57,EZ57)</f>
        <v/>
      </c>
      <c r="GE57" s="118" t="str">
        <f>IF(GD57&lt;&gt;"",IF(AND($G57="3",EX57&lt;&gt;""),10,IF(EX57&lt;&gt;"",5,"")),"")</f>
        <v/>
      </c>
      <c r="GF57" s="118">
        <f>_xlfn.NUMBERVALUE(IF(GD57&lt;&gt;"",CONCATENATE(GB57,FW57,FR57,FM57,FH57,FC57),""))</f>
        <v>0</v>
      </c>
      <c r="GG57" s="56">
        <f>IFERROR(GE57+GF57,0)</f>
        <v>0</v>
      </c>
      <c r="GH57" s="90"/>
      <c r="GI57" s="52" t="str">
        <f>IF(AND($G57="1",GH57&lt;&gt;""),GH57,"")</f>
        <v/>
      </c>
      <c r="GJ57" s="52" t="str">
        <f>IF(AND(GH57&lt;&gt;"",$G57="1"),_xlfn.RANK.EQ(GH57,$GI$6:$GI$89),"")</f>
        <v/>
      </c>
      <c r="GK57" s="52" t="str">
        <f>IF(IF(GJ57&lt;&gt;"",IF(MAX(COUNTIF($GJ$6:$GJ$89,$GJ$6:$GJ$89))&gt;1,"x",""),"")&lt;&gt;"",GJ57+1,"")</f>
        <v/>
      </c>
      <c r="GL57" s="52" t="str">
        <f>IF(GJ57&lt;&gt;"",IF($G57="3",IF(GH57&lt;&gt;"",IF(AND(GJ57&lt;=10,GH57&gt;=$GI$92),HLOOKUP(GJ57,Points_Table_Modified,IF(HM57&gt;=6,8,HM57+2),FALSE),0),""),IF(GH57&lt;&gt;"",IF(AND(GJ57&lt;=10,GH57&gt;=$GI$92),HLOOKUP(GJ57,Points_Table,IF(HM57&gt;=6,8,HM57+2),FALSE),0),"")),"")</f>
        <v/>
      </c>
      <c r="GM57" s="53" t="str">
        <f>IF(GK57&lt;&gt;"",AVERAGE(IF(AND($G57="3",GK57&lt;&gt;""),HLOOKUP(GK57,Points_Table_Modified,IF(HM57&gt;=6,8,HM57+2),FALSE),IF(GK57&lt;&gt;"",HLOOKUP(GK57,Points_Table,IF(HM57&gt;=6,8,HM57+2),FALSE),"")),GL57),GL57)</f>
        <v/>
      </c>
      <c r="GN57" s="51" t="str">
        <f>IF(AND($G57="2",GH57&lt;&gt;""),GH57,"")</f>
        <v/>
      </c>
      <c r="GO57" s="52" t="str">
        <f>IF(AND(GH57&lt;&gt;"",$G57="2"),_xlfn.RANK.EQ(GH57,$GN$6:$GN$89),"")</f>
        <v/>
      </c>
      <c r="GP57" s="52" t="str">
        <f>IF(IF(GO57&lt;&gt;"",IF(MAX(COUNTIF($GO$6:$GO$89,$GO$6:$GO$89))&gt;1,"x",""),"")&lt;&gt;"",GO57+1,"")</f>
        <v/>
      </c>
      <c r="GQ57" s="54" t="str">
        <f>IF(GO57&lt;&gt;"",IF($G57="3",IF(GH57&lt;&gt;"",IF(AND(GO57&lt;=10,GH57&gt;=$GN$92),HLOOKUP(GO57,Points_Table_Modified,IF(HM57&gt;=6,8,HM57+2),FALSE),0),""),IF(GH57&lt;&gt;"",IF(AND(GO57&lt;=10,GH57&gt;=$GN$92),HLOOKUP(GO57,Points_Table,IF(HM57&gt;=6,8,HM57+2),FALSE),0),"")),"")</f>
        <v/>
      </c>
      <c r="GR57" s="53" t="str">
        <f>IF(GP57&lt;&gt;"",AVERAGE(IF(AND($G57="3",GP57&lt;&gt;""),HLOOKUP(GP57,Points_Table_Modified,IF(HM57&gt;=6,8,HM57+2),FALSE),IF(GP57&lt;&gt;"",HLOOKUP(GP57,Points_Table,IF(HM57&gt;=6,8,HM57+2),FALSE),"")),GQ57),GQ57)</f>
        <v/>
      </c>
      <c r="GS57" s="51" t="str">
        <f>IF(AND($G57="3",GH57&lt;&gt;""),GH57,"")</f>
        <v/>
      </c>
      <c r="GT57" s="52" t="str">
        <f>IF(AND(GH57&lt;&gt;"",$G57="3"),_xlfn.RANK.EQ(GH57,$GS$6:$GS$89),"")</f>
        <v/>
      </c>
      <c r="GU57" s="52" t="str">
        <f>IF(IF(GT57&lt;&gt;"",IF(MAX(COUNTIF($GT$6:$GT$89,$GT$6:$GT$89))&gt;1,"x",""),"")&lt;&gt;"",GT57+1,"")</f>
        <v/>
      </c>
      <c r="GV57" s="52" t="str">
        <f>IF(GT57&lt;&gt;"",IF($G57="3",IF(GH57&lt;&gt;"",IF(AND(GT57&lt;=20,GH57&gt;=$GS$92),HLOOKUP(GT57,Points_Table_Modified,IF(HM57&gt;=6,8,HM57+2),FALSE),0),""),IF(GH57&lt;&gt;"",IF(AND(GT57&lt;=10,GH57&gt;=$GS$92),HLOOKUP(GT57,Points_Table,IF(HM57&gt;=6,8,HM57+2),FALSE),0),"")),"")</f>
        <v/>
      </c>
      <c r="GW57" s="53" t="str">
        <f>IF(GU57&lt;&gt;"",AVERAGE(IF(AND($G57="3",GU57&lt;&gt;""),HLOOKUP(GU57,Points_Table_Modified,IF(HM57&gt;=6,8,HM57+2),FALSE),IF(GU57&lt;&gt;"",HLOOKUP(GU57,Points_Table,IF(HM57&gt;=6,8,HM57+2),FALSE),"")),GV57),GV57)</f>
        <v/>
      </c>
      <c r="GX57" s="51" t="str">
        <f>IF(AND($G57="4",GH57&lt;&gt;""),GH57,"")</f>
        <v/>
      </c>
      <c r="GY57" s="52" t="str">
        <f>IF(AND($GH57&lt;&gt;"",G57="4"),_xlfn.RANK.EQ(GH57,$GX$6:$GX$89),"")</f>
        <v/>
      </c>
      <c r="GZ57" s="52" t="str">
        <f>IF(IF(GY57&lt;&gt;"",IF(MAX(COUNTIF($GY$6:$GY$89,$GY$6:$GY$89))&gt;1,"x",""),"")&lt;&gt;"",GY57+1,"")</f>
        <v/>
      </c>
      <c r="HA57" s="52" t="str">
        <f>IF(GY57&lt;&gt;"",IF($G57="3",IF(GH57&lt;&gt;"",IF(AND(GY57&lt;=10,GH57&gt;=$GX$92),HLOOKUP(GY57,Points_Table_Modified,IF(HM57&gt;=6,8,HM57+2),FALSE),0),""),IF(GH57&lt;&gt;"",IF(AND(GY57&lt;=10,GH57&gt;=$GX$92),HLOOKUP(GY57,Points_Table,IF(HM57&gt;=6,8,HM57+2),FALSE),0),"")),"")</f>
        <v/>
      </c>
      <c r="HB57" s="53" t="str">
        <f>IF(GZ57&lt;&gt;"",AVERAGE(IF(AND($G57="3",GZ57&lt;&gt;""),HLOOKUP(GZ57,Points_Table_Modified,IF(HM57&gt;=6,8,HM57+2),FALSE),IF(GZ57&lt;&gt;"",HLOOKUP(GZ57,Points_Table,IF(HM57&gt;=6,8,HM57+2),FALSE),"")),HA57),HA57)</f>
        <v/>
      </c>
      <c r="HC57" s="51" t="str">
        <f>IF(AND($G57="5",GH57&lt;&gt;""),GH57,"")</f>
        <v/>
      </c>
      <c r="HD57" s="52" t="str">
        <f>IF(AND(GH57&lt;&gt;"",$G57="5"),_xlfn.RANK.EQ(GH57,$HC$6:$HC$89),"")</f>
        <v/>
      </c>
      <c r="HE57" s="52" t="str">
        <f>IF(IF(HD57&lt;&gt;"",IF(MAX(COUNTIF($HD$6:$HD$89,$HD$6:$HD$89))&gt;1,"x",""),"")&lt;&gt;"",HD57+1,"")</f>
        <v/>
      </c>
      <c r="HF57" s="52" t="str">
        <f>IF(HD57&lt;&gt;"",IF($G57="3",IF(GH57&lt;&gt;"",IF(AND(HD57&lt;=10,GH57&gt;=$HC$92),HLOOKUP(HD57,Points_Table_Modified,IF(HM57&gt;=6,8,HM57+2),FALSE),0),""),IF(GH57&lt;&gt;"",IF(AND(HD57&lt;=10,GH57&gt;=$HC$92),HLOOKUP(HD57,Points_Table,IF(HM57&gt;=6,8,HM57+2),FALSE),0),"")),"")</f>
        <v/>
      </c>
      <c r="HG57" s="53" t="str">
        <f>IF(HE57&lt;&gt;"",AVERAGE(IF(AND($G57="3",HE57&lt;&gt;""),HLOOKUP(HE57,Points_Table_Modified,IF(HM57&gt;=6,8,HM57+2),FALSE),IF(HE57&lt;&gt;"",HLOOKUP(HE57,Points_Table,IF(HM57&gt;=6,8,HM57+2),FALSE),"")),HF57),HF57)</f>
        <v/>
      </c>
      <c r="HH57" s="51" t="str">
        <f>IF(AND($G57="6",GH57&lt;&gt;""),GH57,"")</f>
        <v/>
      </c>
      <c r="HI57" s="52" t="str">
        <f>IF(AND(GH57&lt;&gt;"",$G57="6"),_xlfn.RANK.EQ(GH57,$HH$6:$HH$89),"")</f>
        <v/>
      </c>
      <c r="HJ57" s="52" t="str">
        <f>IF(IF(HI57&lt;&gt;"",IF(MAX(COUNTIF($HI$6:$HI$89,$HI$6:$HI$89))&gt;1,"x",""),"")&lt;&gt;"",HI57+1,"")</f>
        <v/>
      </c>
      <c r="HK57" s="52" t="str">
        <f>IF(HI57&lt;&gt;"",IF($G57="3",IF(GH57&lt;&gt;"",IF(AND(HI57&lt;=10,GH57&gt;=$HH$92),HLOOKUP(HI57,Points_Table_Modified,IF(HM57&gt;=6,8,HM57+2),FALSE),0),""),IF(GH57&lt;&gt;"",IF(AND(HI57&lt;=10,GH57&gt;=$HH$92),HLOOKUP(HI57,Points_Table,IF(HM57&gt;=6,8,HM57+2),FALSE),0),"")),"")</f>
        <v/>
      </c>
      <c r="HL57" s="53" t="str">
        <f>IF(HJ57&lt;&gt;"",AVERAGE(IF(AND($G57="3",HJ57&lt;&gt;""),HLOOKUP(HJ57,Points_Table_Modified,IF(HM57&gt;=6,8,HM57+2),FALSE),IF(HJ57&lt;&gt;"",HLOOKUP(HJ57,Points_Table,IF(HM57&gt;=6,8,HM57+2),FALSE),"")),HK57),HK57)</f>
        <v/>
      </c>
      <c r="HM57" s="57">
        <f>VLOOKUP($G57,Entries_D_Event,9,FALSE)</f>
        <v>0</v>
      </c>
      <c r="HN57" s="52" t="str">
        <f>CONCATENATE(HI57,HD57,GY57,GT57,GO57,GJ57)</f>
        <v/>
      </c>
      <c r="HO57" s="118" t="str">
        <f>IF(HN57&lt;&gt;"",IF(AND($G57="3",GH57&lt;&gt;""),10,IF(GH57&lt;&gt;"",5,"")),"")</f>
        <v/>
      </c>
      <c r="HP57" s="118">
        <f>_xlfn.NUMBERVALUE(IF(HN57&lt;&gt;"",CONCATENATE(HL57,HG57,HB57,GW57,GR57,GM57),""))</f>
        <v>0</v>
      </c>
      <c r="HQ57" s="56">
        <f>IFERROR(HO57+HP57,0)</f>
        <v>0</v>
      </c>
      <c r="HR57" s="90"/>
      <c r="HS57" s="52" t="str">
        <f>IF(AND($G57="1",HR57&lt;&gt;""),HR57,"")</f>
        <v/>
      </c>
      <c r="HT57" s="52" t="str">
        <f>IF(AND(HR57&lt;&gt;"",$G57="1"),_xlfn.RANK.EQ(HR57,$HS$6:$HS$89),"")</f>
        <v/>
      </c>
      <c r="HU57" s="52" t="str">
        <f>IF(IF(HT57&lt;&gt;"",IF(MAX(COUNTIF($HT$6:$HT$89,$HT$6:$HT$89))&gt;1,"x",""),"")&lt;&gt;"",HT57+1,"")</f>
        <v/>
      </c>
      <c r="HV57" s="52" t="str">
        <f>IF(HT57&lt;&gt;"",IF($G57="3",IF(HR57&lt;&gt;"",IF(AND(HT57&lt;=10,HR57&gt;=$HS$92),HLOOKUP(HT57,Points_Table_Modified,IF(IW57&gt;=6,8,IW57+2),FALSE),0),""),IF(HR57&lt;&gt;"",IF(AND(HT57&lt;=10,HR57&gt;=$HS$92),HLOOKUP(HT57,Points_Table,IF(IW57&gt;=6,8,IW57+2),FALSE),0),"")),"")</f>
        <v/>
      </c>
      <c r="HW57" s="53" t="str">
        <f>IF(HU57&lt;&gt;"",AVERAGE(IF(AND($G57="3",HU57&lt;&gt;""),HLOOKUP(HU57,Points_Table_Modified,IF(IW57&gt;=6,8,IW57+2),FALSE),IF(HU57&lt;&gt;"",HLOOKUP(HU57,Points_Table,IF(IW57&gt;=6,8,IW57+2),FALSE),"")),HV57),HV57)</f>
        <v/>
      </c>
      <c r="HX57" s="51" t="str">
        <f>IF(AND($G57="2",HR57&lt;&gt;""),HR57,"")</f>
        <v/>
      </c>
      <c r="HY57" s="52" t="str">
        <f>IF(AND(HR57&lt;&gt;"",$G57="2"),_xlfn.RANK.EQ(HR57,$HX$6:$HX$89),"")</f>
        <v/>
      </c>
      <c r="HZ57" s="52" t="str">
        <f>IF(IF(HY57&lt;&gt;"",IF(MAX(COUNTIF($HY$6:$HY$89,$HY$6:$HY$89))&gt;1,"x",""),"")&lt;&gt;"",HY57+1,"")</f>
        <v/>
      </c>
      <c r="IA57" s="54" t="str">
        <f>IF(HY57&lt;&gt;"",IF($G57="3",IF(HR57&lt;&gt;"",IF(AND(HY57&lt;=10,HR57&gt;=$HX$92),HLOOKUP(HY57,Points_Table_Modified,IF(IW57&gt;=6,8,IW57+2),FALSE),0),""),IF(HR57&lt;&gt;"",IF(AND(HY57&lt;=10,HR57&gt;=$HX$92),HLOOKUP(HY57,Points_Table,IF(IW57&gt;=6,8,IW57+2),FALSE),0),"")),"")</f>
        <v/>
      </c>
      <c r="IB57" s="53" t="str">
        <f>IF(HZ57&lt;&gt;"",AVERAGE(IF(AND($G57="3",HZ57&lt;&gt;""),HLOOKUP(HZ57,Points_Table_Modified,IF(IW57&gt;=6,8,IW57+2),FALSE),IF(HZ57&lt;&gt;"",HLOOKUP(HZ57,Points_Table,IF(IW57&gt;=6,8,IW57+2),FALSE),"")),IA57),IA57)</f>
        <v/>
      </c>
      <c r="IC57" s="51" t="str">
        <f>IF(AND($G57="3",HR57&lt;&gt;""),HR57,"")</f>
        <v/>
      </c>
      <c r="ID57" s="52" t="str">
        <f>IF(AND(HR57&lt;&gt;"",$G57="3"),_xlfn.RANK.EQ(HR57,$IC$6:$IC$89),"")</f>
        <v/>
      </c>
      <c r="IE57" s="52" t="str">
        <f>IF(IF(ID57&lt;&gt;"",IF(MAX(COUNTIF($ID$6:$ID$89,$ID$6:$ID$89))&gt;1,"x",""),"")&lt;&gt;"",ID57+1,"")</f>
        <v/>
      </c>
      <c r="IF57" s="52" t="str">
        <f>IF(ID57&lt;&gt;"",IF($G57="3",IF(HR57&lt;&gt;"",IF(AND(ID57&lt;=20,HR57&gt;=$IC$92),HLOOKUP(ID57,Points_Table_Modified,IF(IW57&gt;=6,8,IW57+2),FALSE),0),""),IF(HR57&lt;&gt;"",IF(AND(ID57&lt;=10,HR57&gt;=$IC$92),HLOOKUP(ID57,Points_Table,IF(IW57&gt;=6,8,IW57+2),FALSE),0),"")),"")</f>
        <v/>
      </c>
      <c r="IG57" s="53" t="str">
        <f>IF(IE57&lt;&gt;"",AVERAGE(IF(AND($G57="3",IE57&lt;&gt;""),HLOOKUP(IE57,Points_Table_Modified,IF(IW57&gt;=6,8,IW57+2),FALSE),IF(IE57&lt;&gt;"",HLOOKUP(IE57,Points_Table,IF(IW57&gt;=6,8,IW57+2),FALSE),"")),IF57),IF57)</f>
        <v/>
      </c>
      <c r="IH57" s="51" t="str">
        <f>IF(AND($G57="4",HR57&lt;&gt;""),HR57,"")</f>
        <v/>
      </c>
      <c r="II57" s="52" t="str">
        <f>IF(AND(HR57&lt;&gt;"",G57="4"),_xlfn.RANK.EQ(HR57,$IH$6:$IH$89),"")</f>
        <v/>
      </c>
      <c r="IJ57" s="52" t="str">
        <f>IF(IF(II57&lt;&gt;"",IF(MAX(COUNTIF($II$6:$II$89,$II$6:$II$89))&gt;1,"x",""),"")&lt;&gt;"",II57+1,"")</f>
        <v/>
      </c>
      <c r="IK57" s="52" t="str">
        <f>IF(II57&lt;&gt;"",IF($G57="3",IF(HR57&lt;&gt;"",IF(AND(II57&lt;=10,HR57&gt;=$IH$92),HLOOKUP(II57,Points_Table_Modified,IF(IW57&gt;=6,8,IW57+2),FALSE),0),""),IF(HR57&lt;&gt;"",IF(AND(II57&lt;=10,HR57&gt;=$IH$92),HLOOKUP(II57,Points_Table,IF(IW57&gt;=6,8,IW57+2),FALSE),0),"")),"")</f>
        <v/>
      </c>
      <c r="IL57" s="53" t="str">
        <f>IF(IJ57&lt;&gt;"",AVERAGE(IF(AND($G57="3",IJ57&lt;&gt;""),HLOOKUP(IJ57,Points_Table_Modified,IF(IW57&gt;=6,8,IW57+2),FALSE),IF(IJ57&lt;&gt;"",HLOOKUP(IJ57,Points_Table,IF(IW57&gt;=6,8,IW57+2),FALSE),"")),IK57),IK57)</f>
        <v/>
      </c>
      <c r="IM57" s="51" t="str">
        <f>IF(AND($G57="5",HR57&lt;&gt;""),HR57,"")</f>
        <v/>
      </c>
      <c r="IN57" s="52" t="str">
        <f>IF(AND(HR57&lt;&gt;"",$G57="5"),_xlfn.RANK.EQ(HR57,$IM$6:$IM$89),"")</f>
        <v/>
      </c>
      <c r="IO57" s="52" t="str">
        <f>IF(IF(IN57&lt;&gt;"",IF(MAX(COUNTIF($IN$6:$IN$89,$IN$6:$IN$89))&gt;1,"x",""),"")&lt;&gt;"",IN57+1,"")</f>
        <v/>
      </c>
      <c r="IP57" s="52" t="str">
        <f>IF(IN57&lt;&gt;"",IF($G57="3",IF(HR57&lt;&gt;"",IF(AND(IN57&lt;=10,HR57&gt;=$IM$92),HLOOKUP(IN57,Points_Table_Modified,IF(IW57&gt;=6,8,IW57+2),FALSE),0),""),IF(HR57&lt;&gt;"",IF(AND(IN57&lt;=10,HR57&gt;=$IM$92),HLOOKUP(IN57,Points_Table,IF(IW57&gt;=6,8,IW57+2),FALSE),0),"")),"")</f>
        <v/>
      </c>
      <c r="IQ57" s="53" t="str">
        <f>IF(IO57&lt;&gt;"",AVERAGE(IF(AND($G57="3",IO57&lt;&gt;""),HLOOKUP(IO57,Points_Table_Modified,IF(IW57&gt;=6,8,IW57+2),FALSE),IF(IO57&lt;&gt;"",HLOOKUP(IO57,Points_Table,IF(IW57&gt;=6,8,IW57+2),FALSE),"")),IP57),IP57)</f>
        <v/>
      </c>
      <c r="IR57" s="51" t="str">
        <f>IF(AND($G57="6",HR57&lt;&gt;""),HR57,"")</f>
        <v/>
      </c>
      <c r="IS57" s="52" t="str">
        <f>IF(AND(HR57&lt;&gt;"",$G57="6"),_xlfn.RANK.EQ(HR57,$IR$6:$IR$89),"")</f>
        <v/>
      </c>
      <c r="IT57" s="52" t="str">
        <f>IF(IF(IS57&lt;&gt;"",IF(MAX(COUNTIF($IS$6:$IS$89,$IS$6:$IS$89))&gt;1,"x",""),"")&lt;&gt;"",IS57+1,"")</f>
        <v/>
      </c>
      <c r="IU57" s="52" t="str">
        <f>IF(IS57&lt;&gt;"",IF($G57="3",IF(HR57&lt;&gt;"",IF(AND(IS57&lt;=10,HR57&gt;=$IR$92),HLOOKUP(IS57,Points_Table_Modified,IF(IW57&gt;=6,8,IW57+2),FALSE),0),""),IF(HR57&lt;&gt;"",IF(AND(IS57&lt;=10,HR57&gt;=$IR$92),HLOOKUP(IS57,Points_Table,IF(IW57&gt;=6,8,IW57+2),FALSE),0),"")),"")</f>
        <v/>
      </c>
      <c r="IV57" s="53" t="str">
        <f>IF(IT57&lt;&gt;"",AVERAGE(IF(AND($G57="3",IT57&lt;&gt;""),HLOOKUP(IT57,Points_Table_Modified,IF(IW57&gt;=6,8,IW57+2),FALSE),IF(IT57&lt;&gt;"",HLOOKUP(IT57,Points_Table,IF(IW57&gt;=6,8,IW57+2),FALSE),"")),IU57),IU57)</f>
        <v/>
      </c>
      <c r="IW57" s="57">
        <f>VLOOKUP($G57,Entries_D_Event,10,FALSE)</f>
        <v>0</v>
      </c>
      <c r="IX57" s="52" t="str">
        <f>CONCATENATE(IS57,IN57,II57,ID57,HY57,HT57)</f>
        <v/>
      </c>
      <c r="IY57" s="118" t="str">
        <f>IF(IX57&lt;&gt;"",IF(AND($G57="3",HR57&lt;&gt;""),10,IF(HR57&lt;&gt;"",5,"")),"")</f>
        <v/>
      </c>
      <c r="IZ57" s="118">
        <f>_xlfn.NUMBERVALUE(IF(IX57&lt;&gt;"",CONCATENATE(IV57,IQ57,IL57,IG57,IB57,HW57),""))</f>
        <v>0</v>
      </c>
      <c r="JA57" s="56">
        <f>IFERROR(IY57+IZ57,0)</f>
        <v>0</v>
      </c>
      <c r="JB57" s="90"/>
      <c r="JC57" s="52" t="str">
        <f>IF(AND($G57="1",JB57&lt;&gt;""),JB57,"")</f>
        <v/>
      </c>
      <c r="JD57" s="52" t="str">
        <f>IF(AND(JB57&lt;&gt;"",$G57="1"),_xlfn.RANK.EQ(JB57,$JC$6:$JC$89),"")</f>
        <v/>
      </c>
      <c r="JE57" s="52" t="str">
        <f>IF(IF(JD57&lt;&gt;"",IF(MAX(COUNTIF($JD$6:$JD$89,$JD$6:$JD$89))&gt;1,"x",""),"")&lt;&gt;"",JD57+1,"")</f>
        <v/>
      </c>
      <c r="JF57" s="52" t="str">
        <f>IF(JD57&lt;&gt;"",IF($G57="3",IF(JB57&lt;&gt;"",IF(AND(JD57&lt;=10,JB57&gt;=$JC$92),HLOOKUP(JD57,Points_Table_Modified,IF(KG57&gt;=6,8,KG57+2),FALSE),0),""),IF(JB57&lt;&gt;"",IF(AND(JD57&lt;=10,JB57&gt;=$JC$92),HLOOKUP(JD57,Points_Table,IF(KG57&gt;=6,8,KG57+2),FALSE),0),"")),"")</f>
        <v/>
      </c>
      <c r="JG57" s="53" t="str">
        <f>IF(JE57&lt;&gt;"",AVERAGE(IF(AND($G57="3",JE57&lt;&gt;""),HLOOKUP(JE57,Points_Table_Modified,IF(KG57&gt;=6,8,KG57+2),FALSE),IF(JE57&lt;&gt;"",HLOOKUP(JE57,Points_Table,IF(KG57&gt;=6,8,KG57+2),FALSE),"")),JF57),JF57)</f>
        <v/>
      </c>
      <c r="JH57" s="51" t="str">
        <f>IF(AND($G57="2",JB57&lt;&gt;""),JB57,"")</f>
        <v/>
      </c>
      <c r="JI57" s="52" t="str">
        <f>IF(AND(JB57&lt;&gt;"",$G57="2"),_xlfn.RANK.EQ(JB57,$JH$6:$JH$89),"")</f>
        <v/>
      </c>
      <c r="JJ57" s="52" t="str">
        <f>IF(IF(JI57&lt;&gt;"",IF(MAX(COUNTIF($JI$6:$JI$89,$JI$6:$JI$89))&gt;1,"x",""),"")&lt;&gt;"",JI57+1,"")</f>
        <v/>
      </c>
      <c r="JK57" s="54" t="str">
        <f>IF(JI57&lt;&gt;"",IF($G57="3",IF(JB57&lt;&gt;"",IF(AND(JI57&lt;=10,JB57&gt;=$JH$92),HLOOKUP(JI57,Points_Table_Modified,IF(KG57&gt;=6,8,KG57+2),FALSE),0),""),IF(JB57&lt;&gt;"",IF(AND(JI57&lt;=10,JB57&gt;=$JH$92),HLOOKUP(JI57,Points_Table,IF(KG57&gt;=6,8,KG57+2),FALSE),0),"")),"")</f>
        <v/>
      </c>
      <c r="JL57" s="53" t="str">
        <f>IF(JJ57&lt;&gt;"",AVERAGE(IF(AND($G57="3",JJ57&lt;&gt;""),HLOOKUP(JJ57,Points_Table_Modified,IF(KG57&gt;=6,8,KG57+2),FALSE),IF(JJ57&lt;&gt;"",HLOOKUP(JJ57,Points_Table,IF(KG57&gt;=6,8,KG57+2),FALSE),"")),JK57),JK57)</f>
        <v/>
      </c>
      <c r="JM57" s="51" t="str">
        <f>IF(AND($G57="3",JB57&lt;&gt;""),JB57,"")</f>
        <v/>
      </c>
      <c r="JN57" s="52" t="str">
        <f>IF(AND(JB57&lt;&gt;"",$G57="3"),_xlfn.RANK.EQ(JB57,$JM$6:$JM$89),"")</f>
        <v/>
      </c>
      <c r="JO57" s="52" t="str">
        <f>IF(IF(JN57&lt;&gt;"",IF(MAX(COUNTIF($JN$6:$JN$89,$JN$6:$JN$89))&gt;1,"x",""),"")&lt;&gt;"",JN57+1,"")</f>
        <v/>
      </c>
      <c r="JP57" s="52" t="str">
        <f>IF(JN57&lt;&gt;"",IF($G57="3",IF(JB57&lt;&gt;"",IF(AND(JN57&lt;=20,JB57&gt;=$JM$92),HLOOKUP(JN57,Points_Table_Modified,IF(KG57&gt;=6,8,KG57+2),FALSE),0),""),IF(JB57&lt;&gt;"",IF(AND(JN57&lt;=10,JB57&gt;=$JM$92),HLOOKUP(JN57,Points_Table,IF(KG57&gt;=6,8,KG57+2),FALSE),0),"")),"")</f>
        <v/>
      </c>
      <c r="JQ57" s="53" t="str">
        <f>IF(JO57&lt;&gt;"",AVERAGE(IF(AND($G57="3",JO57&lt;&gt;""),HLOOKUP(JO57,Points_Table_Modified,IF(KG57&gt;=6,8,KG57+2),FALSE),IF(JO57&lt;&gt;"",HLOOKUP(JO57,Points_Table,IF(KG57&gt;=6,8,KG57+2),FALSE),"")),JP57),JP57)</f>
        <v/>
      </c>
      <c r="JR57" s="51" t="str">
        <f>IF(AND($G57="4",JB57&lt;&gt;""),JB57,"")</f>
        <v/>
      </c>
      <c r="JS57" s="52" t="str">
        <f>IF(AND(JB57&lt;&gt;"",G57="4"),_xlfn.RANK.EQ(JB57,$JR$6:$JR$89),"")</f>
        <v/>
      </c>
      <c r="JT57" s="52" t="str">
        <f>IF(IF(JS57&lt;&gt;"",IF(MAX(COUNTIF($JS$6:$JS$89,$JS$6:$JS$89))&gt;1,"x",""),"")&lt;&gt;"",JS57+1,"")</f>
        <v/>
      </c>
      <c r="JU57" s="52" t="str">
        <f>IF(JS57&lt;&gt;"",IF($G57="3",IF(JB57&lt;&gt;"",IF(AND(JS57&lt;=10,JB57&gt;=$JR$92),HLOOKUP(JS57,Points_Table_Modified,IF(KG57&gt;=6,8,KG57+2),FALSE),0),""),IF(JB57&lt;&gt;"",IF(AND(JS57&lt;=10,JB57&gt;=$JR$92),HLOOKUP(JS57,Points_Table,IF(KG57&gt;=6,8,KG57+2),FALSE),0),"")),"")</f>
        <v/>
      </c>
      <c r="JV57" s="53" t="str">
        <f>IF(JT57&lt;&gt;"",AVERAGE(IF(AND($G57="3",JT57&lt;&gt;""),HLOOKUP(JT57,Points_Table_Modified,IF(KG57&gt;=6,8,KG57+2),FALSE),IF(JT57&lt;&gt;"",HLOOKUP(JT57,Points_Table,IF(KG57&gt;=6,8,KG57+2),FALSE),"")),JU57),JU57)</f>
        <v/>
      </c>
      <c r="JW57" s="51" t="str">
        <f>IF(AND($G57="5",JB57&lt;&gt;""),JB57,"")</f>
        <v/>
      </c>
      <c r="JX57" s="52" t="str">
        <f>IF(AND(JB57&lt;&gt;"",$G57="5"),_xlfn.RANK.EQ(JB57,$JW$6:$JW$89),"")</f>
        <v/>
      </c>
      <c r="JY57" s="52" t="str">
        <f>IF(IF(JX57&lt;&gt;"",IF(MAX(COUNTIF($JX$6:$JX$89,$JX$6:$JX$89))&gt;1,"x",""),"")&lt;&gt;"",JX57+1,"")</f>
        <v/>
      </c>
      <c r="JZ57" s="52" t="str">
        <f>IF(JX57&lt;&gt;"",IF($G57="3",IF(JB57&lt;&gt;"",IF(AND(JX57&lt;=10,JB57&gt;=$JW$92),HLOOKUP(JX57,Points_Table_Modified,IF(KG57&gt;=6,8,KG57+2),FALSE),0),""),IF(JB57&lt;&gt;"",IF(AND(JX57&lt;=10,JB57&gt;=$JW$92),HLOOKUP(JX57,Points_Table,IF(KG57&gt;=6,8,KG57+2),FALSE),0),"")),"")</f>
        <v/>
      </c>
      <c r="KA57" s="53" t="str">
        <f>IF(JY57&lt;&gt;"",AVERAGE(IF(AND($G57="3",JY57&lt;&gt;""),HLOOKUP(JY57,Points_Table_Modified,IF(KG57&gt;=6,8,KG57+2),FALSE),IF(JY57&lt;&gt;"",HLOOKUP(JY57,Points_Table,IF(KG57&gt;=6,8,KG57+2),FALSE),"")),JZ57),JZ57)</f>
        <v/>
      </c>
      <c r="KB57" s="51" t="str">
        <f>IF(AND($G57="6",JB57&lt;&gt;""),JB57,"")</f>
        <v/>
      </c>
      <c r="KC57" s="52" t="str">
        <f>IF(AND(JB57&lt;&gt;"",$G57="6"),_xlfn.RANK.EQ(JB57,$KB$6:$KB$89),"")</f>
        <v/>
      </c>
      <c r="KD57" s="52" t="str">
        <f>IF(IF(KC57&lt;&gt;"",IF(MAX(COUNTIF($KC$6:$KC$89,$KC$6:$KC$89))&gt;1,"x",""),"")&lt;&gt;"",KC57+1,"")</f>
        <v/>
      </c>
      <c r="KE57" s="52" t="str">
        <f>IF(KC57&lt;&gt;"",IF($G57="3",IF(JB57&lt;&gt;"",IF(AND(KC57&lt;=10,JB57&gt;=$KB$92),HLOOKUP(KC57,Points_Table_Modified,IF(KG57&gt;=6,8,KG57+2),FALSE),0),""),IF(JB57&lt;&gt;"",IF(AND(KC57&lt;=10,JB57&gt;=$KB$92),HLOOKUP(KC57,Points_Table,IF(KG57&gt;=6,8,KG57+2),FALSE),0),"")),"")</f>
        <v/>
      </c>
      <c r="KF57" s="53" t="str">
        <f>IF(KD57&lt;&gt;"",AVERAGE(IF(AND($G57="3",KD57&lt;&gt;""),HLOOKUP(KD57,Points_Table_Modified,IF(KG57&gt;=6,8,KG57+2),FALSE),IF(KD57&lt;&gt;"",HLOOKUP(KD57,Points_Table,IF(KG57&gt;=6,8,KG57+2),FALSE),"")),KE57),KE57)</f>
        <v/>
      </c>
      <c r="KG57" s="57">
        <f>VLOOKUP($G57,Entries_D_Event,11,FALSE)</f>
        <v>0</v>
      </c>
      <c r="KH57" s="52" t="str">
        <f>CONCATENATE(KC57,JX57,JS57,JN57,JI57,JD57)</f>
        <v/>
      </c>
      <c r="KI57" s="118" t="str">
        <f>IF(KH57&lt;&gt;"",IF(AND($G57="3",JB57&lt;&gt;""),10,IF(JB57&lt;&gt;"",5,"")),"")</f>
        <v/>
      </c>
      <c r="KJ57" s="118">
        <f>_xlfn.NUMBERVALUE(IF(KH57&lt;&gt;"",CONCATENATE(KF57,KA57,JV57,JQ57,JL57,JG57),""))</f>
        <v>0</v>
      </c>
      <c r="KK57" s="56">
        <f>IFERROR(KI57+KJ57,0)</f>
        <v>0</v>
      </c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</row>
    <row r="58" spans="1:358" s="1" customFormat="1" x14ac:dyDescent="0.25">
      <c r="A58" s="35"/>
      <c r="B58" s="45">
        <v>53</v>
      </c>
      <c r="C58" s="46" t="s">
        <v>171</v>
      </c>
      <c r="D58" s="47" t="s">
        <v>245</v>
      </c>
      <c r="E58" s="50"/>
      <c r="F58" s="109">
        <v>930</v>
      </c>
      <c r="G58" s="49" t="s">
        <v>59</v>
      </c>
      <c r="H58" s="50" t="str">
        <f>VLOOKUP($G58,Class_Description,2)</f>
        <v>Open Class</v>
      </c>
      <c r="I58" s="187">
        <f>AS58+CC58+DM58+EW58+GG58+HQ58+JA58+KK58</f>
        <v>5</v>
      </c>
      <c r="J58" s="116"/>
      <c r="K58" s="102" t="str">
        <f>IF(AND(J58&lt;&gt;"",$G58="1"),J58,"")</f>
        <v/>
      </c>
      <c r="L58" s="103" t="str">
        <f>IF(AND(J58&lt;&gt;"",$G58="1"),_xlfn.RANK.EQ(J58,$K$6:$K$89),"")</f>
        <v/>
      </c>
      <c r="M58" s="103" t="str">
        <f>IF(G58="6",IF(IF(L58&lt;&gt;"",IF(MAX(COUNTIF($L$6:$L$89,$L$6:$L$89))&gt;1,"x",""),"")&lt;&gt;"",L58+1,""),IF(K58=0,"",IF(IF(L58&lt;&gt;"",IF(MAX(COUNTIF($L$6:$L$89,$L$6:$L$89))&gt;1,"x",""),"")&lt;&gt;"",L58+1,"")))</f>
        <v/>
      </c>
      <c r="N58" s="103" t="str">
        <f>IF(L58&lt;&gt;"",IF($G58="3",IF(AND(L58&lt;=20,J58&gt;=$K$92),HLOOKUP(L58,Points_Table_Modified,IF(AO58&gt;=6,8,AO58+2),FALSE),0),IF(AND(L58&lt;=10,J58&gt;=$K$92),HLOOKUP(L58,Points_Table,IF(AO58&gt;=6,8,AO58+2),FALSE),0)),"")</f>
        <v/>
      </c>
      <c r="O58" s="103" t="str">
        <f>IF(M58&lt;&gt;"",AVERAGE(IF(AND($G58="3",M58&lt;&gt;""),HLOOKUP(M58,Points_Table_Modified,IF(AO58&gt;=6,8,AO58+2),FALSE),IF(M58&lt;&gt;"",HLOOKUP(M58,Points_Table,IF(AO58&gt;=6,8,AO58+2),FALSE),"")),N58),N58)</f>
        <v/>
      </c>
      <c r="P58" s="102" t="str">
        <f>IF(AND(J58&lt;&gt;"",$G58="2"),J58,"")</f>
        <v/>
      </c>
      <c r="Q58" s="103" t="str">
        <f>IF(AND(J58&lt;&gt;"",$G58="2"),_xlfn.RANK.EQ(J58,$P$6:$P$89),"")</f>
        <v/>
      </c>
      <c r="R58" s="103" t="str">
        <f>IF(G58="6",IF(IF(Q58&lt;&gt;"",IF(MAX(COUNTIF($Q$6:$Q$89,$Q$6:$Q$89))&gt;1,"x",""),"")&lt;&gt;"",Q58+1,""),IF(P58=0,"",IF(IF(Q58&lt;&gt;"",IF(MAX(COUNTIF($Q$6:$Q$89,$Q$6:$Q$89))&gt;1,"x",""),"")&lt;&gt;"",Q58+1,"")))</f>
        <v/>
      </c>
      <c r="S58" s="103" t="str">
        <f>IF(Q58&lt;&gt;"",IF($G58="3",IF(J58&lt;&gt;"",IF(AND(Q58&lt;=10,J58&gt;=$P$92),HLOOKUP(Q58,Points_Table_Modified,IF(AO58&gt;=6,8,AO58+2),FALSE),0),""),IF(J58&lt;&gt;"",IF(AND(Q58&lt;=10,J58&gt;=$P$92),HLOOKUP(Q58,Points_Table,IF(AO58&gt;=6,8,AO58+2),FALSE),0),"")),"")</f>
        <v/>
      </c>
      <c r="T58" s="103" t="str">
        <f>IF(R58&lt;&gt;"",AVERAGE(IF(AND($G58="3",R58&lt;&gt;""),HLOOKUP(R58,Points_Table_Modified,IF(AO58&gt;=6,8,AO58+2),FALSE),IF(R58&lt;&gt;"",HLOOKUP(R58,Points_Table,IF(AO58&gt;=6,8,AO58+2),FALSE),"")),S58),S58)</f>
        <v/>
      </c>
      <c r="U58" s="102" t="str">
        <f>IF(AND(J58&lt;&gt;"",$G58="3"),J58,"")</f>
        <v/>
      </c>
      <c r="V58" s="103" t="str">
        <f>IF(AND(J58&lt;&gt;"",$G58="3"),_xlfn.RANK.EQ(J58,$U$6:$U$89),"")</f>
        <v/>
      </c>
      <c r="W58" s="103" t="str">
        <f>IF(G58="6",IF(IF(V58&lt;&gt;"",IF(MAX(COUNTIF($V$6:$V$89,$V$6:$V$89))&gt;1,"x",""),"")&lt;&gt;"",V58+1,""),IF(U58=0,"",IF(IF(V58&lt;&gt;"",IF(MAX(COUNTIF($V$6:$V$89,$V$6:$V$89))&gt;1,"x",""),"")&lt;&gt;"",V58+1,"")))</f>
        <v/>
      </c>
      <c r="X58" s="103" t="str">
        <f>IF(V58&lt;&gt;"",IF($G58="3",IF(J58&lt;&gt;"",IF(AND(V58&lt;=20,J58&gt;=$U$92),HLOOKUP(V58,Points_Table_Modified,IF(AO58&gt;=6,8,AO58+2),FALSE),0),""),IF(J58&lt;&gt;"",IF(AND(V58&lt;=10,$J58&gt;=$U$92),HLOOKUP(V58,Points_Table,IF(AO58&gt;=6,8,AO58+2),FALSE),0),"")),"")</f>
        <v/>
      </c>
      <c r="Y58" s="103" t="str">
        <f>IF(W58&lt;&gt;"",AVERAGE(IF(AND($G58="3",W58&lt;&gt;""),HLOOKUP(W58,Points_Table_Modified,IF(AO58&gt;=6,8,AO58+2),FALSE),IF(W58&lt;&gt;"",HLOOKUP(W58,Points_Table,IF(AO58&gt;=6,8,AO58+2),FALSE),"")),X58),X58)</f>
        <v/>
      </c>
      <c r="Z58" s="102" t="str">
        <f>IF(AND(J58&lt;&gt;"",$G58="4"),J58,"")</f>
        <v/>
      </c>
      <c r="AA58" s="103" t="str">
        <f>IF(AND($J58&lt;&gt;"",G58="4"),_xlfn.RANK.EQ(J58,$Z$6:$Z$89),"")</f>
        <v/>
      </c>
      <c r="AB58" s="103" t="str">
        <f>IF($G58="6",IF(IF(AA58&lt;&gt;"",IF(MAX(COUNTIF($AA$6:$AA$89,$AA$6:$AA$89))&gt;1,"x",""),"")&lt;&gt;"",AA58+1,""),IF(Z58=0,"",IF(IF(AA58&lt;&gt;"",IF(MAX(COUNTIF($AA$6:$AA$89,$AA$6:$AA$89))&gt;1,"x",""),"")&lt;&gt;"",AA58+1,"")))</f>
        <v/>
      </c>
      <c r="AC58" s="103" t="str">
        <f>IF(AA58&lt;&gt;"",IF($G58="3",IF(J58&lt;&gt;"",IF(AND(AA58&lt;=10,J58&gt;=$Z$92),HLOOKUP(AA58,Points_Table_Modified,IF(AO58&gt;=6,8,AO58+2),FALSE),0),""),IF(J58&lt;&gt;"",IF(AND(AA58&lt;=10,J58&gt;=$Z$92),HLOOKUP(AA58,Points_Table,IF(AO58&gt;=6,8,AO58+2),FALSE),0),"")),"")</f>
        <v/>
      </c>
      <c r="AD58" s="103" t="str">
        <f>IF(AB58&lt;&gt;"",AVERAGE(IF(AND($G58="3",AB58&lt;&gt;""),HLOOKUP(AB58,Points_Table_Modified,IF(AO58&gt;=6,8,AO58+2),FALSE),IF(AB58&lt;&gt;"",HLOOKUP(AB58,Points_Table,IF(AO58&gt;=6,8,AO58+2),FALSE),"")),AC58),AC58)</f>
        <v/>
      </c>
      <c r="AE58" s="102" t="str">
        <f>IF(AND(J58&lt;&gt;"",$G58="5"),J58,"")</f>
        <v/>
      </c>
      <c r="AF58" s="103" t="str">
        <f>IF(AND(J58&lt;&gt;"",$G58="5"),_xlfn.RANK.EQ(J58,$AE$6:$AE$89),"")</f>
        <v/>
      </c>
      <c r="AG58" s="103" t="str">
        <f>IF($G58="6",IF(IF(AF58&lt;&gt;"",IF(MAX(COUNTIF($AF$6:$AF$89,$AF$6:$AF$89))&gt;1,"x",""),"")&lt;&gt;"",AF58+1,""),IF(AE58=0,"",IF(IF(AF58&lt;&gt;"",IF(MAX(COUNTIF($AF$6:$AF$89,$AF$6:$AF$89))&gt;1,"x",""),"")&lt;&gt;"",AF58+1,"")))</f>
        <v/>
      </c>
      <c r="AH58" s="103" t="str">
        <f>IF(AF58&lt;&gt;"",IF($G58="3",IF(J58&lt;&gt;"",IF(AND(AF58&lt;=10,J58&gt;=$AE$92),HLOOKUP(AF58,Points_Table_Modified,IF(AO58&gt;=6,8,AO58+2),FALSE),0),""),IF(J58&lt;&gt;"",IF(AND(AF58&lt;=10,J58&gt;=$AE$92),HLOOKUP(AF58,Points_Table,IF(AO58&gt;=6,8,AO58+2),FALSE),0),"")),"")</f>
        <v/>
      </c>
      <c r="AI58" s="103" t="str">
        <f>IF(AG58&lt;&gt;"",AVERAGE(IF(AND($G58="3",AG58&lt;&gt;""),HLOOKUP(AG58,Points_Table_Modified,IF(AO58&gt;=6,8,AO58+2),FALSE),IF(AG58&lt;&gt;"",HLOOKUP(AG58,Points_Table,IF(AO58&gt;=6,8,AO58+2),FALSE),"")),AH58),AH58)</f>
        <v/>
      </c>
      <c r="AJ58" s="102" t="str">
        <f>IF(AND(J58&lt;&gt;"",$G58="6"),J58,"")</f>
        <v/>
      </c>
      <c r="AK58" s="103" t="str">
        <f>IF(AND(J58&lt;&gt;"",$G58="6"),_xlfn.RANK.EQ(J58,$AJ$6:$AJ$89),"")</f>
        <v/>
      </c>
      <c r="AL58" s="103" t="str">
        <f>IF(G58="6",IF(IF(AK58&lt;&gt;"",IF(MAX(COUNTIF($AK$6:$AK$89,$AK$6:$AK$89))&gt;1,"x",""),"")&lt;&gt;"",AK58+1,""),IF(AJ58=0,"",IF(IF(AK58&lt;&gt;"",IF(MAX(COUNTIF($AK$6:$AK$89,$AK$6:$AK$89))&gt;1,"x",""),"")&lt;&gt;"",AK58+1,"")))</f>
        <v/>
      </c>
      <c r="AM58" s="103" t="str">
        <f>IF(AK58&lt;&gt;"",IF($G58="3",IF(J58&lt;&gt;"",IF(AND(AK58&lt;=10,J58&gt;=$AJ$92),HLOOKUP(AK58,Points_Table_Modified,IF(AO58&gt;=6,8,AO58+2),FALSE),0),""),IF(J58&lt;&gt;"",IF(AND(AK58&lt;=10,J58&gt;=$AJ$92),HLOOKUP(AK58,Points_Table,IF(AO58&gt;=6,8,AO58+2),FALSE),0),"")),"")</f>
        <v/>
      </c>
      <c r="AN58" s="136" t="str">
        <f>IF(AL58&lt;&gt;"",AVERAGE(IF(AND($G58="3",AL58&lt;&gt;""),HLOOKUP(AL58,Points_Table_Modified,IF(AO58&gt;=6,8,AO58+2),FALSE),IF(AL58&lt;&gt;"",HLOOKUP(AL58,Points_Table,IF(AO58&gt;=6,8,AO58+2),FALSE),"")),AM58),AM58)</f>
        <v/>
      </c>
      <c r="AO58" s="55">
        <f>VLOOKUP($G58,Entries_D_Event,4,FALSE)</f>
        <v>9</v>
      </c>
      <c r="AP58" s="52" t="str">
        <f>CONCATENATE(AK58,AF58,AA58,V58,Q58,L58)</f>
        <v/>
      </c>
      <c r="AQ58" s="118" t="str">
        <f>IF(AP58&lt;&gt;"",IF(AND($G58="3",J58&lt;&gt;""),10,IF(J58&lt;&gt;"",5,"")),"")</f>
        <v/>
      </c>
      <c r="AR58" s="118">
        <f>_xlfn.NUMBERVALUE(IF(AP58&lt;&gt;"",CONCATENATE(AN58,AI58,AD58,Y58,T58,O58),""))</f>
        <v>0</v>
      </c>
      <c r="AS58" s="56">
        <f>IFERROR(AQ58+AR58,0)</f>
        <v>0</v>
      </c>
      <c r="AT58" s="90"/>
      <c r="AU58" s="54" t="str">
        <f>IF(AND(AT58&lt;&gt;"",$G58="1"),AT58,"")</f>
        <v/>
      </c>
      <c r="AV58" s="52" t="str">
        <f>IF(AND(AT58&lt;&gt;"",$G58="1"),_xlfn.RANK.EQ(AT58,$AU$6:$AU$89),"")</f>
        <v/>
      </c>
      <c r="AW58" s="52" t="str">
        <f>IF(IF(AV58&lt;&gt;"",IF(MAX(COUNTIF($AV$6:$AV$89,$AV$6:$AV$89))&gt;1,"x",""),"")&lt;&gt;"",AV58+1,"")</f>
        <v/>
      </c>
      <c r="AX58" s="52" t="str">
        <f>IF(AV58&lt;&gt;"",IF($G58="3",IF(AT58&lt;&gt;"",IF(AND(AV58&lt;=10,AT58&gt;=$AU$92),HLOOKUP(AV58,Points_Table_Modified,IF(BY58&gt;=6,8,BY58+2),FALSE),0),""),IF(AT58&lt;&gt;"",IF(AND(AV58&lt;=10,AT58&gt;=$AU$92),HLOOKUP(AV58,Points_Table,IF(BY58&gt;=6,8,BY58+2),FALSE),0),"")),"")</f>
        <v/>
      </c>
      <c r="AY58" s="53" t="str">
        <f>IF(AW58&lt;&gt;"",AVERAGE(IF(AND($G58="3",AW58&lt;&gt;""),HLOOKUP(AW58,Points_Table_Modified,IF(BY58&gt;=6,8,BY58+2),FALSE),IF(AW58&lt;&gt;"",HLOOKUP(AW58,Points_Table,IF(BY58&gt;=6,8,BY58+2),FALSE),"")),AX58),AX58)</f>
        <v/>
      </c>
      <c r="AZ58" s="51" t="str">
        <f>IF(AND($G58="2",AT58&lt;&gt;""),AT58,"")</f>
        <v/>
      </c>
      <c r="BA58" s="52" t="str">
        <f>IF(AND(AT58&lt;&gt;"",$G58="2"),_xlfn.RANK.EQ(AT58,$AZ$6:$AZ$89),"")</f>
        <v/>
      </c>
      <c r="BB58" s="52" t="str">
        <f>IF(IF(BA58&lt;&gt;"",IF(MAX(COUNTIF($BA$6:$BA$89,$BA$6:$BA$89))&gt;1,"x",""),"")&lt;&gt;"",BA58+1,"")</f>
        <v/>
      </c>
      <c r="BC58" s="54" t="str">
        <f>IF(BA58&lt;&gt;"",IF($G58="3",IF(AT58&lt;&gt;"",IF(AND(BA58&lt;=10,AT58&gt;=$AZ$92),HLOOKUP(BA58,Points_Table_Modified,IF(BY58&gt;=6,8,BY58+2),FALSE),0),""),IF(AT58&lt;&gt;"",IF(AND(BA58&lt;=10,AT58&gt;=$AZ$92),HLOOKUP(BA58,Points_Table,IF(BY58&gt;=6,8,BY58+2),FALSE),0),"")),"")</f>
        <v/>
      </c>
      <c r="BD58" s="53" t="str">
        <f>IF(BB58&lt;&gt;"",AVERAGE(IF(AND($G58="3",BB58&lt;&gt;""),HLOOKUP(BB58,Points_Table_Modified,IF(BY58&gt;=6,8,BY58+2),FALSE),IF(BB58&lt;&gt;"",HLOOKUP(BB58,Points_Table,IF(BY58&gt;=6,8,BY58+2),FALSE),"")),BC58),BC58)</f>
        <v/>
      </c>
      <c r="BE58" s="51" t="str">
        <f>IF(AND($G58="3",AT58&lt;&gt;""),AT58,"")</f>
        <v/>
      </c>
      <c r="BF58" s="52" t="str">
        <f>IF(AND(AT58&lt;&gt;"",$G58="3"),_xlfn.RANK.EQ(AT58,$BE$6:$BE$89),"")</f>
        <v/>
      </c>
      <c r="BG58" s="52" t="str">
        <f>IF(IF(BF58&lt;&gt;"",IF(MAX(COUNTIF($BF$6:$BF$89,$BF$6:$BF$89))&gt;1,"x",""),"")&lt;&gt;"",BF58+1,"")</f>
        <v/>
      </c>
      <c r="BH58" s="52" t="str">
        <f>IF(BF58&lt;&gt;"",IF($G58="3",IF(AT58&lt;&gt;"",IF(AND(BF58&lt;=20,AT58&gt;=$BE$92),HLOOKUP(BF58,Points_Table_Modified,IF(BY58&gt;=6,8,BY58+2),FALSE),0),""),IF(AT58&lt;&gt;"",IF(AND(BF58&lt;=10,AT58&gt;=$BE$92),HLOOKUP(BF58,Points_Table,IF(BY58&gt;=6,8,BY58+2),FALSE),0),"")),"")</f>
        <v/>
      </c>
      <c r="BI58" s="53" t="str">
        <f>IF(BG58&lt;&gt;"",AVERAGE(IF(AND($G58="3",BG58&lt;&gt;""),HLOOKUP(BG58,Points_Table_Modified,IF(BY58&gt;=6,8,BY58+2),FALSE),IF(BG58&lt;&gt;"",HLOOKUP(BG58,Points_Table,IF(BY58&gt;=6,8,BY58+2),FALSE),"")),BH58),BH58)</f>
        <v/>
      </c>
      <c r="BJ58" s="51" t="str">
        <f>IF(AND($G58="4",AT58&lt;&gt;""),AT58,"")</f>
        <v/>
      </c>
      <c r="BK58" s="52" t="str">
        <f>IF(AND(AT58&lt;&gt;"",G58="4"),_xlfn.RANK.EQ(AT58,$BJ$6:$BJ$89),"")</f>
        <v/>
      </c>
      <c r="BL58" s="52" t="str">
        <f>IF(IF(BK58&lt;&gt;"",IF(MAX(COUNTIF($BK$6:$BK$89,$BK$6:$BK$89))&gt;1,"x",""),"")&lt;&gt;"",BK58+1,"")</f>
        <v/>
      </c>
      <c r="BM58" s="52" t="str">
        <f>IF(BK58&lt;&gt;"",IF($G58="3",IF(AT58&lt;&gt;"",IF(AND(BK58&lt;=10,AT58&gt;=$BJ$92),HLOOKUP(BK58,Points_Table_Modified,IF(BY58&gt;=6,8,BY58+2),FALSE),0),""),IF(AT58&lt;&gt;"",IF(AND(BK58&lt;=10,AT58&gt;=$BJ$92),HLOOKUP(BK58,Points_Table,IF(BY58&gt;=6,8,BY58+2),FALSE),0),"")),"")</f>
        <v/>
      </c>
      <c r="BN58" s="53" t="str">
        <f>IF(BL58&lt;&gt;"",AVERAGE(IF(AND($G58="3",BL58&lt;&gt;""),HLOOKUP(BL58,Points_Table_Modified,IF(BY58&gt;=6,8,BY58+2),FALSE),IF(BL58&lt;&gt;"",HLOOKUP(BL58,Points_Table,IF(BY58&gt;=6,8,BY58+2),FALSE),"")),BM58),BM58)</f>
        <v/>
      </c>
      <c r="BO58" s="51" t="str">
        <f>IF(AND($G58="5",AT58&lt;&gt;""),AT58,"")</f>
        <v/>
      </c>
      <c r="BP58" s="52" t="str">
        <f>IF(AND(AT58&lt;&gt;"",$G58="5"),_xlfn.RANK.EQ(AT58,$BO$6:$BO$89),"")</f>
        <v/>
      </c>
      <c r="BQ58" s="52" t="str">
        <f>IF(IF(BP58&lt;&gt;"",IF(MAX(COUNTIF($BP$6:$BP$89,$BP$6:$BP$89))&gt;1,"x",""),"")&lt;&gt;"",BP58+1,"")</f>
        <v/>
      </c>
      <c r="BR58" s="52" t="str">
        <f>IF(BP58&lt;&gt;"",IF($G58="3",IF(AT58&lt;&gt;"",IF(AND(BP58&lt;=10,AT58&gt;=$BO$92),HLOOKUP(BP58,Points_Table_Modified,IF(BY58&gt;=6,8,BY58+2),FALSE),0),""),IF(AT58&lt;&gt;"",IF(AND(BP58&lt;=10,AT58&gt;=$BO$92),HLOOKUP(BP58,Points_Table,IF(BY58&gt;=6,8,BY58+2),FALSE),0),"")),"")</f>
        <v/>
      </c>
      <c r="BS58" s="53" t="str">
        <f>IF(BQ58&lt;&gt;"",AVERAGE(IF(AND($G58="3",BQ58&lt;&gt;""),HLOOKUP(BQ58,Points_Table_Modified,IF(BY58&gt;=6,8,BY58+2),FALSE),IF(BQ58&lt;&gt;"",HLOOKUP(BQ58,Points_Table,IF(BY58&gt;=6,8,BY58+2),FALSE),"")),BR58),BR58)</f>
        <v/>
      </c>
      <c r="BT58" s="51" t="str">
        <f>IF(AND($G58="6",AT58&lt;&gt;""),AT58,"")</f>
        <v/>
      </c>
      <c r="BU58" s="52" t="str">
        <f>IF(AND(AT58&lt;&gt;"",$G58="6"),_xlfn.RANK.EQ(AT58,$BT$6:$BT$89),"")</f>
        <v/>
      </c>
      <c r="BV58" s="52" t="str">
        <f>IF(IF(BU58&lt;&gt;"",IF(MAX(COUNTIF($BU$6:$BU$89,$BU$6:$BU$89))&gt;1,"x",""),"")&lt;&gt;"",BU58+1,"")</f>
        <v/>
      </c>
      <c r="BW58" s="52" t="str">
        <f>IF(BU58&lt;&gt;"",IF($G58="3",IF(AT58&lt;&gt;"",IF(AND(BU58&lt;=10,AT58&gt;=$BT$92),HLOOKUP(BU58,Points_Table_Modified,IF(BY58&gt;=6,8,BY58+2),FALSE),0),""),IF(AT58&lt;&gt;"",IF(AND(BU58&lt;=10,AT58&gt;=$BT$92),HLOOKUP(BU58,Points_Table,IF(BY58&gt;=6,8,BY58+2),FALSE),0),"")),"")</f>
        <v/>
      </c>
      <c r="BX58" s="53" t="str">
        <f>IF(BV58&lt;&gt;"",AVERAGE(IF(AND($G58="3",BV58&lt;&gt;""),HLOOKUP(BV58,Points_Table_Modified,IF(BY58&gt;=6,8,BY58+2),FALSE),IF(BV58&lt;&gt;"",HLOOKUP(BV58,Points_Table,IF(BY58&gt;=6,8,BY58+2),FALSE),"")),BW58),BW58)</f>
        <v/>
      </c>
      <c r="BY58" s="55">
        <f>VLOOKUP($G58,Entries_D_Event,5,FALSE)</f>
        <v>7</v>
      </c>
      <c r="BZ58" s="52" t="str">
        <f>CONCATENATE(BU58,BP58,BK58,BF58,BA58,AV58)</f>
        <v/>
      </c>
      <c r="CA58" s="118" t="str">
        <f>IF(BZ58&lt;&gt;"",IF(AND($G58="3",AT58&lt;&gt;""),10,IF(AT58&lt;&gt;"",5,"")),"")</f>
        <v/>
      </c>
      <c r="CB58" s="118">
        <f>_xlfn.NUMBERVALUE(IF(BZ58&lt;&gt;"",CONCATENATE(BX58,BS58,BN58,BI58,BD58,AY58),""))</f>
        <v>0</v>
      </c>
      <c r="CC58" s="56">
        <f>IFERROR(CA58+CB58,0)</f>
        <v>0</v>
      </c>
      <c r="CD58" s="90">
        <v>45</v>
      </c>
      <c r="CE58" s="54" t="str">
        <f>IF(AND($G58="1",CD58&lt;&gt;""),CD58,"")</f>
        <v/>
      </c>
      <c r="CF58" s="52" t="str">
        <f>IF(AND(CD58&lt;&gt;"",$G58="1"),_xlfn.RANK.EQ(CD58,$CE$6:$CE$89),"")</f>
        <v/>
      </c>
      <c r="CG58" s="52" t="str">
        <f>IF(IF(CF58&lt;&gt;"",IF(MAX(COUNTIF($CF$6:$CF$89,$CF$6:$CF$89))&gt;1,"x",""),"")&lt;&gt;"",CF58+1,"")</f>
        <v/>
      </c>
      <c r="CH58" s="52" t="str">
        <f>IF(CF58&lt;&gt;"",IF($G58="3",IF(CD58&lt;&gt;"",IF(AND(CF58&lt;=10,CD58&gt;=$CE$92),HLOOKUP(CF58,Points_Table_Modified,IF(DI58&gt;=6,8,DI58+2),FALSE),0),""),IF(CD58&lt;&gt;"",IF(AND(CF58&lt;=10,CD58&gt;=$CE$92),HLOOKUP(CF58,Points_Table,IF(DI58&gt;=6,8,DI58+2),FALSE),0),"")),"")</f>
        <v/>
      </c>
      <c r="CI58" s="53" t="str">
        <f>IF(CG58&lt;&gt;"",AVERAGE(IF(AND($G58="3",CG58&lt;&gt;""),HLOOKUP(CG58,Points_Table_Modified,IF(DI58&gt;=6,8,DI58+2),FALSE),IF(CG58&lt;&gt;"",HLOOKUP(CG58,Points_Table,IF(DI58&gt;=6,8,DI58+2),FALSE),"")),CH58),CH58)</f>
        <v/>
      </c>
      <c r="CJ58" s="51" t="str">
        <f>IF(AND($G58="2",CD58&lt;&gt;""),CD58,"")</f>
        <v/>
      </c>
      <c r="CK58" s="52" t="str">
        <f>IF(AND(CD58&lt;&gt;"",$G58="2"),_xlfn.RANK.EQ(CD58,$CJ$6:$CJ$89),"")</f>
        <v/>
      </c>
      <c r="CL58" s="52" t="str">
        <f>IF(IF(CK58&lt;&gt;"",IF(MAX(COUNTIF($CK$6:$CK$89,$CK$6:$CK$89))&gt;1,"x",""),"")&lt;&gt;"",CK58+1,"")</f>
        <v/>
      </c>
      <c r="CM58" s="54" t="str">
        <f>IF(CK58&lt;&gt;"",IF($G58="3",IF(CD58&lt;&gt;"",IF(AND(CK58&lt;=10,CD58&gt;=$CJ$92),HLOOKUP(CK58,Points_Table_Modified,IF(DI58&gt;=6,8,DI58+2),FALSE),0),""),IF(CD58&lt;&gt;"",IF(AND(CK58&lt;=10,CD58&gt;=$CJ$92),HLOOKUP(CK58,Points_Table,IF(DI58&gt;=6,8,DI58+2),FALSE),0),"")),"")</f>
        <v/>
      </c>
      <c r="CN58" s="53" t="str">
        <f>IF(CL58&lt;&gt;"",AVERAGE(IF(AND($G58="3",CL58&lt;&gt;""),HLOOKUP(CL58,Points_Table_Modified,IF(DI58&gt;=6,8,DI58+2),FALSE),IF(CL58&lt;&gt;"",HLOOKUP(CL58,Points_Table,IF(DI58&gt;=6,8,DI58+2),FALSE),"")),CM58),CM58)</f>
        <v/>
      </c>
      <c r="CO58" s="51" t="str">
        <f>IF(AND($G58="3",CD58&lt;&gt;""),CD58,"")</f>
        <v/>
      </c>
      <c r="CP58" s="52" t="str">
        <f>IF(AND(CD58&lt;&gt;"",$G58="3"),_xlfn.RANK.EQ(CD58,$CO$6:$CO$89),"")</f>
        <v/>
      </c>
      <c r="CQ58" s="52" t="str">
        <f>IF(IF(CP58&lt;&gt;"",IF(MAX(COUNTIF($CP58:$CP$89,$CP$6:$CP$89))&gt;1,"x",""),"")&lt;&gt;"",CP58+1,"")</f>
        <v/>
      </c>
      <c r="CR58" s="52" t="str">
        <f>IF(CP58&lt;&gt;"",IF($G58="3",IF(CD58&lt;&gt;"",IF(AND(CP58&lt;=20,CD58&gt;=$CO$92),HLOOKUP(CP58,Points_Table_Modified,IF(DI58&gt;=6,8,DI58+2),FALSE),0),""),IF(CD58&lt;&gt;"",IF(AND(CP58&lt;=10,CD58&gt;=$CO$92),HLOOKUP(CP58,Points_Table,IF(DI58&gt;=6,8,DI58+2),FALSE),0),"")),"")</f>
        <v/>
      </c>
      <c r="CS58" s="53" t="str">
        <f>IF(CQ58&lt;&gt;"",AVERAGE(IF(AND($G58="3",CQ58&lt;&gt;""),HLOOKUP(CQ58,Points_Table_Modified,IF(DI58&gt;=6,8,DI58+2),FALSE),IF(CQ58&lt;&gt;"",HLOOKUP(CQ58,Points_Table,IF(DI58&gt;=6,8,DI58+2),FALSE),"")),CR58),CR58)</f>
        <v/>
      </c>
      <c r="CT58" s="51" t="str">
        <f>IF(AND($G58="4",CD58&lt;&gt;""),CD58,"")</f>
        <v/>
      </c>
      <c r="CU58" s="52" t="str">
        <f>IF(AND(CD58&lt;&gt;"",G58="4"),_xlfn.RANK.EQ(CD58,$CT$6:$CT$89),"")</f>
        <v/>
      </c>
      <c r="CV58" s="52" t="str">
        <f>IF(IF(CU58&lt;&gt;"",IF(MAX(COUNTIF($CU$6:$CU$89,$CU$6:$CU$89))&gt;1,"x",""),"")&lt;&gt;"",CU58+1,"")</f>
        <v/>
      </c>
      <c r="CW58" s="52" t="str">
        <f>IF(CU58&lt;&gt;"",IF($G58="3",IF(CD58&lt;&gt;"",IF(AND(CU58&lt;=10,CD58&gt;=$CT$92),HLOOKUP(CU58,Points_Table_Modified,IF(DI58&gt;=6,8,DI58+2),FALSE),0),""),IF(CD58&lt;&gt;"",IF(AND(CU58&lt;=10,CD58&gt;=$CT$92),HLOOKUP(CU58,Points_Table,IF(DI58&gt;=6,8,DI58+2),FALSE),0),"")),"")</f>
        <v/>
      </c>
      <c r="CX58" s="53" t="str">
        <f>IF(CV58&lt;&gt;"",AVERAGE(IF(AND($G58="3",CV58&lt;&gt;""),HLOOKUP(CV58,Points_Table_Modified,IF(DI58&gt;=6,8,DI58+2),FALSE),IF(CV58&lt;&gt;"",HLOOKUP(CV58,Points_Table,IF(DI58&gt;=6,8,DI58+2),FALSE),"")),CW58),CW58)</f>
        <v/>
      </c>
      <c r="CY58" s="51" t="str">
        <f>IF(AND($G58="5",CD58&lt;&gt;""),CD58,"")</f>
        <v/>
      </c>
      <c r="CZ58" s="52" t="str">
        <f>IF(AND(CD58&lt;&gt;"",$G58="5"),_xlfn.RANK.EQ(CD58,$CY$6:$CY$89),"")</f>
        <v/>
      </c>
      <c r="DA58" s="52" t="str">
        <f>IF(IF(CZ58&lt;&gt;"",IF(MAX(COUNTIF($CZ$6:$CZ$89,$CZ$6:$CZ$89))&gt;1,"x",""),"")&lt;&gt;"",CZ58+1,"")</f>
        <v/>
      </c>
      <c r="DB58" s="52" t="str">
        <f>IF(CZ58&lt;&gt;"",IF($G58="3",IF(CD58&lt;&gt;"",IF(AND(CZ58&lt;=10,CD58&gt;=$CY$92),HLOOKUP(CZ58,Points_Table_Modified,IF(DI58&gt;=6,8,DI58+2),FALSE),0),""),IF(CD58&lt;&gt;"",IF(AND(CZ58&lt;=10,CD58&gt;=$CY$92),HLOOKUP(CZ58,Points_Table,IF(DI58&gt;=6,8,DI58+2),FALSE),0),"")),"")</f>
        <v/>
      </c>
      <c r="DC58" s="53" t="str">
        <f>IF(DA58&lt;&gt;"",AVERAGE(IF(AND($G58="3",DA58&lt;&gt;""),HLOOKUP(DA58,Points_Table_Modified,IF(DI58&gt;=6,8,DI58+2),FALSE),IF(DA58&lt;&gt;"",HLOOKUP(DA58,Points_Table,IF(DI58&gt;=6,8,DI58+2),FALSE),"")),DB58),DB58)</f>
        <v/>
      </c>
      <c r="DD58" s="51">
        <f>IF(AND($G58="6",CD58&lt;&gt;""),CD58,"")</f>
        <v>45</v>
      </c>
      <c r="DE58" s="52">
        <f>IF(AND(CD58&lt;&gt;"",$G58="6"),_xlfn.RANK.EQ(CD58,$DD$6:$DD$89),"")</f>
        <v>8</v>
      </c>
      <c r="DF58" s="52" t="str">
        <f>IF(IF(DE58&lt;&gt;"",IF(MAX(COUNTIF($DE$6:$DE$89,$DE$6:$DE$89))&gt;1,"x",""),"")&lt;&gt;"",DE58+1,"")</f>
        <v/>
      </c>
      <c r="DG58" s="52">
        <f>IF(DE58&lt;&gt;"",IF($G58="3",IF(CD58&lt;&gt;"",IF(AND(DE58&lt;=10,CD58&gt;=$DD$92),HLOOKUP(DE58,Points_Table_Modified,IF(DI58&gt;=6,8,DI58+2),FALSE),0),""),IF(CD58&lt;&gt;"",IF(AND(DE58&lt;=10,CD58&gt;=$DD$92),HLOOKUP(DE58,Points_Table,IF(DI58&gt;=6,8,DI58+2),FALSE),0),"")),"")</f>
        <v>0</v>
      </c>
      <c r="DH58" s="53">
        <f>IF(DF58&lt;&gt;"",AVERAGE(IF(AND($G58="3",DF58&lt;&gt;""),HLOOKUP(DF58,Points_Table_Modified,IF(DI58&gt;=6,8,DI58+2),FALSE),IF(DF58&lt;&gt;"",HLOOKUP(DF58,Points_Table,IF(DI58&gt;=6,8,DI58+2),FALSE),"")),DG58),DG58)</f>
        <v>0</v>
      </c>
      <c r="DI58" s="55">
        <f>VLOOKUP($G58,Entries_D_Event,6,FALSE)</f>
        <v>10</v>
      </c>
      <c r="DJ58" s="52" t="str">
        <f>CONCATENATE(DE58,CZ58,CU58,CP58,CK58,CF58)</f>
        <v>8</v>
      </c>
      <c r="DK58" s="52">
        <f>IF(DJ58&lt;&gt;"",IF(AND($G58="3",CD58&lt;&gt;""),10,IF(CD58&lt;&gt;"",5,"")),"")</f>
        <v>5</v>
      </c>
      <c r="DL58" s="156">
        <f>_xlfn.NUMBERVALUE(IF(DJ58&lt;&gt;"",CONCATENATE(DH58,DC58,CX58,CS58,CN58,CI58),""))</f>
        <v>0</v>
      </c>
      <c r="DM58" s="56">
        <f>IFERROR(DK58+DL58,0)</f>
        <v>5</v>
      </c>
      <c r="DN58" s="90"/>
      <c r="DO58" s="52" t="str">
        <f>IF(AND($G58="1",DN58&lt;&gt;""),DN58,"")</f>
        <v/>
      </c>
      <c r="DP58" s="52" t="str">
        <f>IF(AND(DN58&lt;&gt;"",$G58="1"),_xlfn.RANK.EQ(DN58,$DO$6:$DO$89),"")</f>
        <v/>
      </c>
      <c r="DQ58" s="52" t="str">
        <f>IF(IF(DP58&lt;&gt;"",IF(MAX(COUNTIF($DP$6:$DP$89,$DP$6:$DP$89))&gt;1,"x",""),"")&lt;&gt;"",DP58+1,"")</f>
        <v/>
      </c>
      <c r="DR58" s="52" t="str">
        <f>IF(DP58&lt;&gt;"",IF($G58="3",IF(DN58&lt;&gt;"",IF(AND(DP58&lt;=10,DN58&gt;=$DO$92),HLOOKUP(DP58,Points_Table_Modified,IF(ES58&gt;=6,8,ES58+2),FALSE),0),""),IF(DN58&lt;&gt;"",IF(AND(DP58&lt;=10,DN58&gt;=$DO$92),HLOOKUP(DP58,Points_Table,IF(ES58&gt;=6,8,ES58+2),FALSE),0),"")),"")</f>
        <v/>
      </c>
      <c r="DS58" s="53" t="str">
        <f>IF(DQ58&lt;&gt;"",AVERAGE(IF(AND($G58="3",DQ58&lt;&gt;""),HLOOKUP(DQ58,Points_Table_Modified,IF(ES58&gt;=6,8,ES58+2),FALSE),IF(DQ58&lt;&gt;"",HLOOKUP(DQ58,Points_Table,IF(ES58&gt;=6,8,ES58+2),FALSE),"")),DR58),DR58)</f>
        <v/>
      </c>
      <c r="DT58" s="51" t="str">
        <f>IF(AND($G58="2",DN58&lt;&gt;""),DN58,"")</f>
        <v/>
      </c>
      <c r="DU58" s="52" t="str">
        <f>IF(AND(DN58&lt;&gt;"",$G58="2"),_xlfn.RANK.EQ(DN58,$DT$6:$DT$89),"")</f>
        <v/>
      </c>
      <c r="DV58" s="52" t="str">
        <f>IF(IF(DU58&lt;&gt;"",IF(MAX(COUNTIF($DU$6:$DU$89,$DU$6:$DU$89))&gt;1,"x",""),"")&lt;&gt;"",DU58+1,"")</f>
        <v/>
      </c>
      <c r="DW58" s="54" t="str">
        <f>IF(DU58&lt;&gt;"",IF($G58="3",IF(DN58&lt;&gt;"",IF(AND(DU58&lt;=10,DN58&gt;=$DT$92),HLOOKUP(DU58,Points_Table_Modified,IF(ES58&gt;=6,8,ES58+2),FALSE),0),""),IF(DN58&lt;&gt;"",IF(AND(DU58&lt;=10,DN58&gt;=$DT$92),HLOOKUP(DU58,Points_Table,IF(ES58&gt;=6,8,ES58+2),FALSE),0),"")),"")</f>
        <v/>
      </c>
      <c r="DX58" s="53" t="str">
        <f>IF(DV58&lt;&gt;"",AVERAGE(IF(AND($G58="3",DV58&lt;&gt;""),HLOOKUP(DV58,Points_Table_Modified,IF(ES58&gt;=6,8,ES58+2),FALSE),IF(DV58&lt;&gt;"",HLOOKUP(DV58,Points_Table,IF(ES58&gt;=6,8,ES58+2),FALSE),"")),DW58),DW58)</f>
        <v/>
      </c>
      <c r="DY58" s="51" t="str">
        <f>IF(AND($G58="3",DN58&lt;&gt;""),DN58,"")</f>
        <v/>
      </c>
      <c r="DZ58" s="52" t="str">
        <f>IF(AND(DN58&lt;&gt;"",$G58="3"),_xlfn.RANK.EQ(DN58,$DY$6:$DY$89),"")</f>
        <v/>
      </c>
      <c r="EA58" s="52" t="str">
        <f>IF(IF(DZ58&lt;&gt;"",IF(MAX(COUNTIF($DZ$6:$DZ$89,$DZ$6:$DZ$89))&gt;1,"x",""),"")&lt;&gt;"",DZ58+1,"")</f>
        <v/>
      </c>
      <c r="EB58" s="52" t="str">
        <f>IF(DZ58&lt;&gt;"",IF($G58="3",IF(DN58&lt;&gt;"",IF(AND(DZ58&lt;=20,DN58&gt;=$DY$92),HLOOKUP(DZ58,Points_Table_Modified,IF(ES58&gt;=6,8,ES58+2),FALSE),0),""),IF(DN58&lt;&gt;"",IF(AND(DZ58&lt;=10,DN58&gt;=$DY$92),HLOOKUP(DZ58,Points_Table,IF(ES58&gt;=6,8,ES58+2),FALSE),0),"")),"")</f>
        <v/>
      </c>
      <c r="EC58" s="53" t="str">
        <f>IF(EA58&lt;&gt;"",AVERAGE(IF(AND($G58="3",EA58&lt;&gt;""),HLOOKUP(EA58,Points_Table_Modified,IF(ES58&gt;=6,8,ES58+2),FALSE),IF(EA58&lt;&gt;"",HLOOKUP(EA58,Points_Table,IF(ES58&gt;=6,8,ES58+2),FALSE),"")),EB58),EB58)</f>
        <v/>
      </c>
      <c r="ED58" s="51" t="str">
        <f>IF(AND($G58="4",DN58&lt;&gt;""),DN58,"")</f>
        <v/>
      </c>
      <c r="EE58" s="52" t="str">
        <f>IF(AND(DN58&lt;&gt;"",G58="4"),_xlfn.RANK.EQ(DN58,$ED$6:$ED$89),"")</f>
        <v/>
      </c>
      <c r="EF58" s="52" t="str">
        <f>IF(IF(EE58&lt;&gt;"",IF(MAX(COUNTIF($EE$6:$EE$89,$EE$6:$EE$89))&gt;1,"x",""),"")&lt;&gt;"",EE58+1,"")</f>
        <v/>
      </c>
      <c r="EG58" s="52" t="str">
        <f>IF(EE58&lt;&gt;"",IF($G58="3",IF(DN58&lt;&gt;"",IF(AND(EE58&lt;=10,DN58&gt;=$ED$92),HLOOKUP(EE58,Points_Table_Modified,IF(ES58&gt;=6,8,ES58+2),FALSE),0),""),IF(DN58&lt;&gt;"",IF(AND(EE58&lt;=10,DN58&gt;=$ED$92),HLOOKUP(EE58,Points_Table,IF(ES58&gt;=6,8,ES58+2),FALSE),0),"")),"")</f>
        <v/>
      </c>
      <c r="EH58" s="53" t="str">
        <f>IF(EF58&lt;&gt;"",AVERAGE(IF(AND($G58="3",EF58&lt;&gt;""),HLOOKUP(EF58,Points_Table_Modified,IF(ES58&gt;=6,8,ES58+2),FALSE),IF(EF58&lt;&gt;"",HLOOKUP(EF58,Points_Table,IF(ES58&gt;=6,8,ES58+2),FALSE),"")),EG58),EG58)</f>
        <v/>
      </c>
      <c r="EI58" s="51" t="str">
        <f>IF(AND($G58="5",DN58&lt;&gt;""),DN58,"")</f>
        <v/>
      </c>
      <c r="EJ58" s="52" t="str">
        <f>IF(AND(DN58&lt;&gt;"",$G58="5"),_xlfn.RANK.EQ(DN58,$EI$6:$EI$89),"")</f>
        <v/>
      </c>
      <c r="EK58" s="52" t="str">
        <f>IF(IF(EJ58&lt;&gt;"",IF(MAX(COUNTIF($EJ$6:$EJ$89,$EJ$6:$EJ$89))&gt;1,"x",""),"")&lt;&gt;"",EJ58+1,"")</f>
        <v/>
      </c>
      <c r="EL58" s="52" t="str">
        <f>IF(EJ58&lt;&gt;"",IF($G58="3",IF(DN58&lt;&gt;"",IF(AND(EJ58&lt;=10,DN58&gt;=$EI$92),HLOOKUP(EJ58,Points_Table_Modified,IF(ES58&gt;=6,8,ES58+2),FALSE),0),""),IF(DN58&lt;&gt;"",IF(AND(EJ58&lt;=10,DN58&gt;=$EI$92),HLOOKUP(EJ58,Points_Table,IF(ES58&gt;=6,8,ES58+2),FALSE),0),"")),"")</f>
        <v/>
      </c>
      <c r="EM58" s="53" t="str">
        <f>IF(EK58&lt;&gt;"",AVERAGE(IF(AND($G58="3",EK58&lt;&gt;""),HLOOKUP(EK58,Points_Table_Modified,IF(ES58&gt;=6,8,ES58+2),FALSE),IF(EK58&lt;&gt;"",HLOOKUP(EK58,Points_Table,IF(ES58&gt;=6,8,ES58+2),FALSE),"")),EL58),EL58)</f>
        <v/>
      </c>
      <c r="EN58" s="51" t="str">
        <f>IF(AND($G58="6",DN58&lt;&gt;""),DN58,"")</f>
        <v/>
      </c>
      <c r="EO58" s="52" t="str">
        <f>IF(AND(DN58&lt;&gt;"",$G58="6"),_xlfn.RANK.EQ(DN58,$EN$6:$EN$89),"")</f>
        <v/>
      </c>
      <c r="EP58" s="52" t="str">
        <f>IF(IF(EO58&lt;&gt;"",IF(MAX(COUNTIF($EO$6:$EO$89,$EO$6:$EO$89))&gt;1,"x",""),"")&lt;&gt;"",EO58+1,"")</f>
        <v/>
      </c>
      <c r="EQ58" s="52" t="str">
        <f>IF(EO58&lt;&gt;"",IF($G58="3",IF(DN58&lt;&gt;"",IF(AND(EO58&lt;=10,DN58&gt;=$EN$92),HLOOKUP(EO58,Points_Table_Modified,IF(ES58&gt;=6,8,ES58+2),FALSE),0),""),IF(DN58&lt;&gt;"",IF(AND(EO58&lt;=10,DN58&gt;=$EN$92),HLOOKUP(EO58,Points_Table,IF(ES58&gt;=6,8,ES58+2),FALSE),0),"")),"")</f>
        <v/>
      </c>
      <c r="ER58" s="53" t="str">
        <f>IF(EP58&lt;&gt;"",AVERAGE(IF(AND($G58="3",EP58&lt;&gt;""),HLOOKUP(EP58,Points_Table_Modified,IF(ES58&gt;=6,8,ES58+2),FALSE),IF(EP58&lt;&gt;"",HLOOKUP(EP58,Points_Table,IF(ES58&gt;=6,8,ES58+2),FALSE),"")),EQ58),EQ58)</f>
        <v/>
      </c>
      <c r="ES58" s="57">
        <f>VLOOKUP($G58,Entries_D_Event,7,FALSE)</f>
        <v>7</v>
      </c>
      <c r="ET58" s="52" t="str">
        <f>CONCATENATE(EO58,EJ58,EE58,DZ58,DU58,DP58)</f>
        <v/>
      </c>
      <c r="EU58" s="118" t="str">
        <f>IF(ET58&lt;&gt;"",IF(AND($G58="3",DN58&lt;&gt;""),10,IF(DN58&lt;&gt;"",5,"")),"")</f>
        <v/>
      </c>
      <c r="EV58" s="118">
        <f>_xlfn.NUMBERVALUE(IF(ET58&lt;&gt;"",CONCATENATE(ER58,EM58,EH58,EC58,DX58,DS58),""))</f>
        <v>0</v>
      </c>
      <c r="EW58" s="56">
        <f>IFERROR(EU58+EV58,0)</f>
        <v>0</v>
      </c>
      <c r="EX58" s="90"/>
      <c r="EY58" s="52" t="str">
        <f>IF(AND($G58="1",EX58&lt;&gt;""),EX58,"")</f>
        <v/>
      </c>
      <c r="EZ58" s="52" t="str">
        <f>IF(AND(EX58&lt;&gt;"",$G58="1"),_xlfn.RANK.EQ(EX58,$EY$6:$EY$89),"")</f>
        <v/>
      </c>
      <c r="FA58" s="52" t="str">
        <f>IF(IF(EZ58&lt;&gt;"",IF(MAX(COUNTIF($EZ$6:$EZ$89,$EZ$6:$EZ$89))&gt;1,"x",""),"")&lt;&gt;"",EZ58+1,"")</f>
        <v/>
      </c>
      <c r="FB58" s="52" t="str">
        <f>IF(EZ58&lt;&gt;"",IF($G58="3",IF(EX58&lt;&gt;"",IF(AND(EZ58&lt;=10,EX58&gt;=$EY$92),HLOOKUP(EZ58,Points_Table_Modified,IF(GC58&gt;=6,8,GC58+2),FALSE),0),""),IF(EX58&lt;&gt;"",IF(AND(EZ58&lt;=10,EX58&gt;=$EY$92),HLOOKUP(EZ58,Points_Table,IF(GC58&gt;=6,8,GC58+2),FALSE),0),"")),"")</f>
        <v/>
      </c>
      <c r="FC58" s="56" t="str">
        <f>IF(FB58&gt;0,IF(FA58&lt;&gt;"",AVERAGE(IF(AND($G58="3",FA58&lt;&gt;""),HLOOKUP(FA58,Points_Table_Modified,IF(GC58&gt;=6,8,GC58+2),FALSE),IF(FA58&lt;&gt;"",HLOOKUP(FA58,Points_Table,IF(GC58&gt;=6,8,GC58+2),FALSE),"")),FB58),FB58),0)</f>
        <v/>
      </c>
      <c r="FD58" s="51" t="str">
        <f>IF(AND($G58="2",EX58&lt;&gt;""),EX58,"")</f>
        <v/>
      </c>
      <c r="FE58" s="52" t="str">
        <f>IF(AND(EX58&lt;&gt;"",$G58="2"),_xlfn.RANK.EQ(EX58,$FD$6:$FD$89),"")</f>
        <v/>
      </c>
      <c r="FF58" s="52" t="str">
        <f>IF(IF(FE58&lt;&gt;"",IF(MAX(COUNTIF($FE$6:$FE$89,$FE$6:$FE$89))&gt;1,"x",""),"")&lt;&gt;"",FE58+1,"")</f>
        <v/>
      </c>
      <c r="FG58" s="54" t="str">
        <f>IF(FE58&lt;&gt;"",IF($G58="3",IF(EX58&lt;&gt;"",IF(AND(FE58&lt;=10,EX58&gt;=$FD$92),HLOOKUP(FE58,Points_Table_Modified,IF(GC58&gt;=6,8,GC58+2),FALSE),0),""),IF(EX58&lt;&gt;"",IF(AND(FE58&lt;=10,EX58&gt;=$FD$92),HLOOKUP(FE58,Points_Table,IF(GC58&gt;=6,8,GC58+2),FALSE),0),"")),"")</f>
        <v/>
      </c>
      <c r="FH58" s="56" t="str">
        <f>IF(FG58&gt;0,IF(FF58&lt;&gt;"",AVERAGE(IF(AND($G58="3",FF58&lt;&gt;""),HLOOKUP(FF58,Points_Table_Modified,IF(GC58&gt;=6,8,GC58+2),FALSE),IF(FF58&lt;&gt;"",HLOOKUP(FF58,Points_Table,IF(GC58&gt;=6,8,GC58+2),FALSE),"")),FG58),FG58),0)</f>
        <v/>
      </c>
      <c r="FI58" s="51" t="str">
        <f>IF(AND($G58="3",EX58&lt;&gt;""),EX58,"")</f>
        <v/>
      </c>
      <c r="FJ58" s="52" t="str">
        <f>IF(AND(EX58&lt;&gt;"",$G58="3"),_xlfn.RANK.EQ(EX58,$FI$6:$FI$89),"")</f>
        <v/>
      </c>
      <c r="FK58" s="52" t="str">
        <f>IF(IF(FJ58&lt;&gt;"",IF(MAX(COUNTIF($FJ$6:$FJ$89,$FJ$6:$FJ$89))&gt;1,"x",""),"")&lt;&gt;"",FJ58+1,"")</f>
        <v/>
      </c>
      <c r="FL58" s="52" t="str">
        <f>IF(FJ58&lt;&gt;"",IF($G58="3",IF(EX58&lt;&gt;"",IF(AND(FJ58&lt;=20,EX58&gt;=$FI$92),HLOOKUP(FJ58,Points_Table_Modified,IF(GC58&gt;=6,8,GC58+2),FALSE),0),""),IF(EX58&lt;&gt;"",IF(AND(FJ58&lt;=10,EX58&gt;=$FI$92),HLOOKUP(FJ58,Points_Table,IF(GC58&gt;=6,8,GC58+2),FALSE),0),"")),"")</f>
        <v/>
      </c>
      <c r="FM58" s="56" t="str">
        <f>IF(FL58&gt;0,IF(FK58&lt;&gt;"",AVERAGE(IF(AND($G58="3",FK58&lt;&gt;""),HLOOKUP(FK58,Points_Table_Modified,IF(GC58&gt;=6,8,GC58+2),FALSE),IF(FK58&lt;&gt;"",HLOOKUP(FK58,Points_Table,IF(GC58&gt;=6,8,GC58+2),FALSE),"")),FL58),FL58),0)</f>
        <v/>
      </c>
      <c r="FN58" s="51" t="str">
        <f>IF(AND($G58="4",EX58&lt;&gt;""),EX58,"")</f>
        <v/>
      </c>
      <c r="FO58" s="52" t="str">
        <f>IF(AND(EX58&lt;&gt;"",G58="4"),_xlfn.RANK.EQ(EX58,$FN$6:$FN$89),"")</f>
        <v/>
      </c>
      <c r="FP58" s="52" t="str">
        <f>IF(IF(FO58&lt;&gt;"",IF(MAX(COUNTIF($FO$6:$FO$89,$FO$6:$FO$89))&gt;1,"x",""),"")&lt;&gt;"",FO58+1,"")</f>
        <v/>
      </c>
      <c r="FQ58" s="52" t="str">
        <f>IF(FO58&lt;&gt;"",IF($G58="3",IF(EX58&lt;&gt;"",IF(AND(FO58&lt;=10,EX58&gt;=$FN$92),HLOOKUP(FO58,Points_Table_Modified,IF(GC58&gt;=6,8,GC58+2),FALSE),0),""),IF(EX58&lt;&gt;"",IF(AND(FO58&lt;=10,EX58&gt;=$FN$92),HLOOKUP(FO58,Points_Table,IF(GC58&gt;=6,8,GC58+2),FALSE),0),"")),"")</f>
        <v/>
      </c>
      <c r="FR58" s="56" t="str">
        <f>IF(FQ58&gt;0,IF(FP58&lt;&gt;"",AVERAGE(IF(AND($G58="3",FP58&lt;&gt;""),HLOOKUP(FP58,Points_Table_Modified,IF(GC58&gt;=6,8,GC58+2),FALSE),IF(FP58&lt;&gt;"",HLOOKUP(FP58,Points_Table,IF(GC58&gt;=6,8,GC58+2),FALSE),"")),FQ58),FQ58),0)</f>
        <v/>
      </c>
      <c r="FS58" s="51" t="str">
        <f>IF(AND($G58="5",EX58&lt;&gt;""),EX58,"")</f>
        <v/>
      </c>
      <c r="FT58" s="52" t="str">
        <f>IF(AND(EX58&lt;&gt;"",$G58="5"),_xlfn.RANK.EQ(EX58,$FS$6:$FS$89),"")</f>
        <v/>
      </c>
      <c r="FU58" s="52" t="str">
        <f>IF(IF(FT58&lt;&gt;"",IF(MAX(COUNTIF($FT$6:$FT$89,$FT$6:$FT$89))&gt;1,"x",""),"")&lt;&gt;"",FT58+1,"")</f>
        <v/>
      </c>
      <c r="FV58" s="52" t="str">
        <f>IF(FT58&lt;&gt;"",IF($G58="3",IF(EX58&lt;&gt;"",IF(AND(FT58&lt;=10,EX58&gt;=$FS$92),HLOOKUP(FT58,Points_Table_Modified,IF(GC58&gt;=6,8,GC58+2),FALSE),0),""),IF(EX58&lt;&gt;"",IF(AND(FT58&lt;=10,EX58&gt;=$FS$92),HLOOKUP(FT58,Points_Table,IF(GC58&gt;=6,8,GC58+2),FALSE),0),"")),"")</f>
        <v/>
      </c>
      <c r="FW58" s="56" t="str">
        <f>IF(FV58&gt;0,IF(FU58&lt;&gt;"",AVERAGE(IF(AND($G58="3",FU58&lt;&gt;""),HLOOKUP(FU58,Points_Table_Modified,IF(GC58&gt;=6,8,GC58+2),FALSE),IF(FU58&lt;&gt;"",HLOOKUP(FU58,Points_Table,IF(GC58&gt;=6,8,GC58+2),FALSE),"")),FV58),FV58),0)</f>
        <v/>
      </c>
      <c r="FX58" s="51" t="str">
        <f>IF(AND($G58="6",EX58&lt;&gt;""),EX58,"")</f>
        <v/>
      </c>
      <c r="FY58" s="52" t="str">
        <f>IF(AND(EX58&lt;&gt;"",$G58="6"),_xlfn.RANK.EQ(EX58,$FX$6:$FX$89),"")</f>
        <v/>
      </c>
      <c r="FZ58" s="52" t="str">
        <f>IF(IF(FY58&lt;&gt;"",IF(MAX(COUNTIF($FY$6:$FY$89,$FY$6:$FY$89))&gt;1,"x",""),"")&lt;&gt;"",FY58+1,"")</f>
        <v/>
      </c>
      <c r="GA58" s="52" t="str">
        <f>IF(FY58&lt;&gt;"",IF($G58="3",IF(EX58&lt;&gt;"",IF(AND(FY58&lt;=10,EX58&gt;=$FX$92),HLOOKUP(FY58,Points_Table_Modified,IF(GC58&gt;=6,8,GC58+2),FALSE),0),""),IF(EX58&lt;&gt;"",IF(AND(FY58&lt;=10,EX58&gt;=$FX$92),HLOOKUP(FY58,Points_Table,IF(GC58&gt;=6,8,GC58+2),FALSE),0),"")),"")</f>
        <v/>
      </c>
      <c r="GB58" s="56" t="str">
        <f>IF(GA58&gt;0,IF(FZ58&lt;&gt;"",AVERAGE(IF(AND($G58="3",FZ58&lt;&gt;""),HLOOKUP(FZ58,Points_Table_Modified,IF(GC58&gt;=6,8,GC58+2),FALSE),IF(FZ58&lt;&gt;"",HLOOKUP(FZ58,Points_Table,IF(GC58&gt;=6,8,GC58+2),FALSE),"")),GA58),GA58),0)</f>
        <v/>
      </c>
      <c r="GC58" s="57">
        <f>VLOOKUP($G58,Entries_D_Event,8,FALSE)</f>
        <v>0</v>
      </c>
      <c r="GD58" s="52" t="str">
        <f>CONCATENATE(FY58,FT58,FO58,FJ58,FE58,EZ58)</f>
        <v/>
      </c>
      <c r="GE58" s="118" t="str">
        <f>IF(GD58&lt;&gt;"",IF(AND($G58="3",EX58&lt;&gt;""),10,IF(EX58&lt;&gt;"",5,"")),"")</f>
        <v/>
      </c>
      <c r="GF58" s="118">
        <f>_xlfn.NUMBERVALUE(IF(GD58&lt;&gt;"",CONCATENATE(GB58,FW58,FR58,FM58,FH58,FC58),""))</f>
        <v>0</v>
      </c>
      <c r="GG58" s="56">
        <f>IFERROR(GE58+GF58,0)</f>
        <v>0</v>
      </c>
      <c r="GH58" s="90"/>
      <c r="GI58" s="52" t="str">
        <f>IF(AND($G58="1",GH58&lt;&gt;""),GH58,"")</f>
        <v/>
      </c>
      <c r="GJ58" s="52" t="str">
        <f>IF(AND(GH58&lt;&gt;"",$G58="1"),_xlfn.RANK.EQ(GH58,$GI$6:$GI$89),"")</f>
        <v/>
      </c>
      <c r="GK58" s="52" t="str">
        <f>IF(IF(GJ58&lt;&gt;"",IF(MAX(COUNTIF($GJ$6:$GJ$89,$GJ$6:$GJ$89))&gt;1,"x",""),"")&lt;&gt;"",GJ58+1,"")</f>
        <v/>
      </c>
      <c r="GL58" s="52" t="str">
        <f>IF(GJ58&lt;&gt;"",IF($G58="3",IF(GH58&lt;&gt;"",IF(AND(GJ58&lt;=10,GH58&gt;=$GI$92),HLOOKUP(GJ58,Points_Table_Modified,IF(HM58&gt;=6,8,HM58+2),FALSE),0),""),IF(GH58&lt;&gt;"",IF(AND(GJ58&lt;=10,GH58&gt;=$GI$92),HLOOKUP(GJ58,Points_Table,IF(HM58&gt;=6,8,HM58+2),FALSE),0),"")),"")</f>
        <v/>
      </c>
      <c r="GM58" s="53" t="str">
        <f>IF(GK58&lt;&gt;"",AVERAGE(IF(AND($G58="3",GK58&lt;&gt;""),HLOOKUP(GK58,Points_Table_Modified,IF(HM58&gt;=6,8,HM58+2),FALSE),IF(GK58&lt;&gt;"",HLOOKUP(GK58,Points_Table,IF(HM58&gt;=6,8,HM58+2),FALSE),"")),GL58),GL58)</f>
        <v/>
      </c>
      <c r="GN58" s="51" t="str">
        <f>IF(AND($G58="2",GH58&lt;&gt;""),GH58,"")</f>
        <v/>
      </c>
      <c r="GO58" s="52" t="str">
        <f>IF(AND(GH58&lt;&gt;"",$G58="2"),_xlfn.RANK.EQ(GH58,$GN$6:$GN$89),"")</f>
        <v/>
      </c>
      <c r="GP58" s="52" t="str">
        <f>IF(IF(GO58&lt;&gt;"",IF(MAX(COUNTIF($GO$6:$GO$89,$GO$6:$GO$89))&gt;1,"x",""),"")&lt;&gt;"",GO58+1,"")</f>
        <v/>
      </c>
      <c r="GQ58" s="54" t="str">
        <f>IF(GO58&lt;&gt;"",IF($G58="3",IF(GH58&lt;&gt;"",IF(AND(GO58&lt;=10,GH58&gt;=$GN$92),HLOOKUP(GO58,Points_Table_Modified,IF(HM58&gt;=6,8,HM58+2),FALSE),0),""),IF(GH58&lt;&gt;"",IF(AND(GO58&lt;=10,GH58&gt;=$GN$92),HLOOKUP(GO58,Points_Table,IF(HM58&gt;=6,8,HM58+2),FALSE),0),"")),"")</f>
        <v/>
      </c>
      <c r="GR58" s="53" t="str">
        <f>IF(GP58&lt;&gt;"",AVERAGE(IF(AND($G58="3",GP58&lt;&gt;""),HLOOKUP(GP58,Points_Table_Modified,IF(HM58&gt;=6,8,HM58+2),FALSE),IF(GP58&lt;&gt;"",HLOOKUP(GP58,Points_Table,IF(HM58&gt;=6,8,HM58+2),FALSE),"")),GQ58),GQ58)</f>
        <v/>
      </c>
      <c r="GS58" s="51" t="str">
        <f>IF(AND($G58="3",GH58&lt;&gt;""),GH58,"")</f>
        <v/>
      </c>
      <c r="GT58" s="52" t="str">
        <f>IF(AND(GH58&lt;&gt;"",$G58="3"),_xlfn.RANK.EQ(GH58,$GS$6:$GS$89),"")</f>
        <v/>
      </c>
      <c r="GU58" s="52" t="str">
        <f>IF(IF(GT58&lt;&gt;"",IF(MAX(COUNTIF($GT$6:$GT$89,$GT$6:$GT$89))&gt;1,"x",""),"")&lt;&gt;"",GT58+1,"")</f>
        <v/>
      </c>
      <c r="GV58" s="52" t="str">
        <f>IF(GT58&lt;&gt;"",IF($G58="3",IF(GH58&lt;&gt;"",IF(AND(GT58&lt;=20,GH58&gt;=$GS$92),HLOOKUP(GT58,Points_Table_Modified,IF(HM58&gt;=6,8,HM58+2),FALSE),0),""),IF(GH58&lt;&gt;"",IF(AND(GT58&lt;=10,GH58&gt;=$GS$92),HLOOKUP(GT58,Points_Table,IF(HM58&gt;=6,8,HM58+2),FALSE),0),"")),"")</f>
        <v/>
      </c>
      <c r="GW58" s="53" t="str">
        <f>IF(GU58&lt;&gt;"",AVERAGE(IF(AND($G58="3",GU58&lt;&gt;""),HLOOKUP(GU58,Points_Table_Modified,IF(HM58&gt;=6,8,HM58+2),FALSE),IF(GU58&lt;&gt;"",HLOOKUP(GU58,Points_Table,IF(HM58&gt;=6,8,HM58+2),FALSE),"")),GV58),GV58)</f>
        <v/>
      </c>
      <c r="GX58" s="51" t="str">
        <f>IF(AND($G58="4",GH58&lt;&gt;""),GH58,"")</f>
        <v/>
      </c>
      <c r="GY58" s="52" t="str">
        <f>IF(AND($GH58&lt;&gt;"",G58="4"),_xlfn.RANK.EQ(GH58,$GX$6:$GX$89),"")</f>
        <v/>
      </c>
      <c r="GZ58" s="52" t="str">
        <f>IF(IF(GY58&lt;&gt;"",IF(MAX(COUNTIF($GY$6:$GY$89,$GY$6:$GY$89))&gt;1,"x",""),"")&lt;&gt;"",GY58+1,"")</f>
        <v/>
      </c>
      <c r="HA58" s="52" t="str">
        <f>IF(GY58&lt;&gt;"",IF($G58="3",IF(GH58&lt;&gt;"",IF(AND(GY58&lt;=10,GH58&gt;=$GX$92),HLOOKUP(GY58,Points_Table_Modified,IF(HM58&gt;=6,8,HM58+2),FALSE),0),""),IF(GH58&lt;&gt;"",IF(AND(GY58&lt;=10,GH58&gt;=$GX$92),HLOOKUP(GY58,Points_Table,IF(HM58&gt;=6,8,HM58+2),FALSE),0),"")),"")</f>
        <v/>
      </c>
      <c r="HB58" s="53" t="str">
        <f>IF(GZ58&lt;&gt;"",AVERAGE(IF(AND($G58="3",GZ58&lt;&gt;""),HLOOKUP(GZ58,Points_Table_Modified,IF(HM58&gt;=6,8,HM58+2),FALSE),IF(GZ58&lt;&gt;"",HLOOKUP(GZ58,Points_Table,IF(HM58&gt;=6,8,HM58+2),FALSE),"")),HA58),HA58)</f>
        <v/>
      </c>
      <c r="HC58" s="51" t="str">
        <f>IF(AND($G58="5",GH58&lt;&gt;""),GH58,"")</f>
        <v/>
      </c>
      <c r="HD58" s="52" t="str">
        <f>IF(AND(GH58&lt;&gt;"",$G58="5"),_xlfn.RANK.EQ(GH58,$HC$6:$HC$89),"")</f>
        <v/>
      </c>
      <c r="HE58" s="52" t="str">
        <f>IF(IF(HD58&lt;&gt;"",IF(MAX(COUNTIF($HD$6:$HD$89,$HD$6:$HD$89))&gt;1,"x",""),"")&lt;&gt;"",HD58+1,"")</f>
        <v/>
      </c>
      <c r="HF58" s="52" t="str">
        <f>IF(HD58&lt;&gt;"",IF($G58="3",IF(GH58&lt;&gt;"",IF(AND(HD58&lt;=10,GH58&gt;=$HC$92),HLOOKUP(HD58,Points_Table_Modified,IF(HM58&gt;=6,8,HM58+2),FALSE),0),""),IF(GH58&lt;&gt;"",IF(AND(HD58&lt;=10,GH58&gt;=$HC$92),HLOOKUP(HD58,Points_Table,IF(HM58&gt;=6,8,HM58+2),FALSE),0),"")),"")</f>
        <v/>
      </c>
      <c r="HG58" s="53" t="str">
        <f>IF(HE58&lt;&gt;"",AVERAGE(IF(AND($G58="3",HE58&lt;&gt;""),HLOOKUP(HE58,Points_Table_Modified,IF(HM58&gt;=6,8,HM58+2),FALSE),IF(HE58&lt;&gt;"",HLOOKUP(HE58,Points_Table,IF(HM58&gt;=6,8,HM58+2),FALSE),"")),HF58),HF58)</f>
        <v/>
      </c>
      <c r="HH58" s="51" t="str">
        <f>IF(AND($G58="6",GH58&lt;&gt;""),GH58,"")</f>
        <v/>
      </c>
      <c r="HI58" s="52" t="str">
        <f>IF(AND(GH58&lt;&gt;"",$G58="6"),_xlfn.RANK.EQ(GH58,$HH$6:$HH$89),"")</f>
        <v/>
      </c>
      <c r="HJ58" s="52" t="str">
        <f>IF(IF(HI58&lt;&gt;"",IF(MAX(COUNTIF($HI$6:$HI$89,$HI$6:$HI$89))&gt;1,"x",""),"")&lt;&gt;"",HI58+1,"")</f>
        <v/>
      </c>
      <c r="HK58" s="52" t="str">
        <f>IF(HI58&lt;&gt;"",IF($G58="3",IF(GH58&lt;&gt;"",IF(AND(HI58&lt;=10,GH58&gt;=$HH$92),HLOOKUP(HI58,Points_Table_Modified,IF(HM58&gt;=6,8,HM58+2),FALSE),0),""),IF(GH58&lt;&gt;"",IF(AND(HI58&lt;=10,GH58&gt;=$HH$92),HLOOKUP(HI58,Points_Table,IF(HM58&gt;=6,8,HM58+2),FALSE),0),"")),"")</f>
        <v/>
      </c>
      <c r="HL58" s="53" t="str">
        <f>IF(HJ58&lt;&gt;"",AVERAGE(IF(AND($G58="3",HJ58&lt;&gt;""),HLOOKUP(HJ58,Points_Table_Modified,IF(HM58&gt;=6,8,HM58+2),FALSE),IF(HJ58&lt;&gt;"",HLOOKUP(HJ58,Points_Table,IF(HM58&gt;=6,8,HM58+2),FALSE),"")),HK58),HK58)</f>
        <v/>
      </c>
      <c r="HM58" s="57">
        <f>VLOOKUP($G58,Entries_D_Event,9,FALSE)</f>
        <v>0</v>
      </c>
      <c r="HN58" s="52" t="str">
        <f>CONCATENATE(HI58,HD58,GY58,GT58,GO58,GJ58)</f>
        <v/>
      </c>
      <c r="HO58" s="118" t="str">
        <f>IF(HN58&lt;&gt;"",IF(AND($G58="3",GH58&lt;&gt;""),10,IF(GH58&lt;&gt;"",5,"")),"")</f>
        <v/>
      </c>
      <c r="HP58" s="118">
        <f>_xlfn.NUMBERVALUE(IF(HN58&lt;&gt;"",CONCATENATE(HL58,HG58,HB58,GW58,GR58,GM58),""))</f>
        <v>0</v>
      </c>
      <c r="HQ58" s="56">
        <f>IFERROR(HO58+HP58,0)</f>
        <v>0</v>
      </c>
      <c r="HR58" s="90"/>
      <c r="HS58" s="52" t="str">
        <f>IF(AND($G58="1",HR58&lt;&gt;""),HR58,"")</f>
        <v/>
      </c>
      <c r="HT58" s="52" t="str">
        <f>IF(AND(HR58&lt;&gt;"",$G58="1"),_xlfn.RANK.EQ(HR58,$HS$6:$HS$89),"")</f>
        <v/>
      </c>
      <c r="HU58" s="52" t="str">
        <f>IF(IF(HT58&lt;&gt;"",IF(MAX(COUNTIF($HT$6:$HT$89,$HT$6:$HT$89))&gt;1,"x",""),"")&lt;&gt;"",HT58+1,"")</f>
        <v/>
      </c>
      <c r="HV58" s="52" t="str">
        <f>IF(HT58&lt;&gt;"",IF($G58="3",IF(HR58&lt;&gt;"",IF(AND(HT58&lt;=10,HR58&gt;=$HS$92),HLOOKUP(HT58,Points_Table_Modified,IF(IW58&gt;=6,8,IW58+2),FALSE),0),""),IF(HR58&lt;&gt;"",IF(AND(HT58&lt;=10,HR58&gt;=$HS$92),HLOOKUP(HT58,Points_Table,IF(IW58&gt;=6,8,IW58+2),FALSE),0),"")),"")</f>
        <v/>
      </c>
      <c r="HW58" s="53" t="str">
        <f>IF(HU58&lt;&gt;"",AVERAGE(IF(AND($G58="3",HU58&lt;&gt;""),HLOOKUP(HU58,Points_Table_Modified,IF(IW58&gt;=6,8,IW58+2),FALSE),IF(HU58&lt;&gt;"",HLOOKUP(HU58,Points_Table,IF(IW58&gt;=6,8,IW58+2),FALSE),"")),HV58),HV58)</f>
        <v/>
      </c>
      <c r="HX58" s="51" t="str">
        <f>IF(AND($G58="2",HR58&lt;&gt;""),HR58,"")</f>
        <v/>
      </c>
      <c r="HY58" s="52" t="str">
        <f>IF(AND(HR58&lt;&gt;"",$G58="2"),_xlfn.RANK.EQ(HR58,$HX$6:$HX$89),"")</f>
        <v/>
      </c>
      <c r="HZ58" s="52" t="str">
        <f>IF(IF(HY58&lt;&gt;"",IF(MAX(COUNTIF($HY$6:$HY$89,$HY$6:$HY$89))&gt;1,"x",""),"")&lt;&gt;"",HY58+1,"")</f>
        <v/>
      </c>
      <c r="IA58" s="54" t="str">
        <f>IF(HY58&lt;&gt;"",IF($G58="3",IF(HR58&lt;&gt;"",IF(AND(HY58&lt;=10,HR58&gt;=$HX$92),HLOOKUP(HY58,Points_Table_Modified,IF(IW58&gt;=6,8,IW58+2),FALSE),0),""),IF(HR58&lt;&gt;"",IF(AND(HY58&lt;=10,HR58&gt;=$HX$92),HLOOKUP(HY58,Points_Table,IF(IW58&gt;=6,8,IW58+2),FALSE),0),"")),"")</f>
        <v/>
      </c>
      <c r="IB58" s="53" t="str">
        <f>IF(HZ58&lt;&gt;"",AVERAGE(IF(AND($G58="3",HZ58&lt;&gt;""),HLOOKUP(HZ58,Points_Table_Modified,IF(IW58&gt;=6,8,IW58+2),FALSE),IF(HZ58&lt;&gt;"",HLOOKUP(HZ58,Points_Table,IF(IW58&gt;=6,8,IW58+2),FALSE),"")),IA58),IA58)</f>
        <v/>
      </c>
      <c r="IC58" s="51" t="str">
        <f>IF(AND($G58="3",HR58&lt;&gt;""),HR58,"")</f>
        <v/>
      </c>
      <c r="ID58" s="52" t="str">
        <f>IF(AND(HR58&lt;&gt;"",$G58="3"),_xlfn.RANK.EQ(HR58,$IC$6:$IC$89),"")</f>
        <v/>
      </c>
      <c r="IE58" s="52" t="str">
        <f>IF(IF(ID58&lt;&gt;"",IF(MAX(COUNTIF($ID$6:$ID$89,$ID$6:$ID$89))&gt;1,"x",""),"")&lt;&gt;"",ID58+1,"")</f>
        <v/>
      </c>
      <c r="IF58" s="52" t="str">
        <f>IF(ID58&lt;&gt;"",IF($G58="3",IF(HR58&lt;&gt;"",IF(AND(ID58&lt;=20,HR58&gt;=$IC$92),HLOOKUP(ID58,Points_Table_Modified,IF(IW58&gt;=6,8,IW58+2),FALSE),0),""),IF(HR58&lt;&gt;"",IF(AND(ID58&lt;=10,HR58&gt;=$IC$92),HLOOKUP(ID58,Points_Table,IF(IW58&gt;=6,8,IW58+2),FALSE),0),"")),"")</f>
        <v/>
      </c>
      <c r="IG58" s="53" t="str">
        <f>IF(IE58&lt;&gt;"",AVERAGE(IF(AND($G58="3",IE58&lt;&gt;""),HLOOKUP(IE58,Points_Table_Modified,IF(IW58&gt;=6,8,IW58+2),FALSE),IF(IE58&lt;&gt;"",HLOOKUP(IE58,Points_Table,IF(IW58&gt;=6,8,IW58+2),FALSE),"")),IF58),IF58)</f>
        <v/>
      </c>
      <c r="IH58" s="51" t="str">
        <f>IF(AND($G58="4",HR58&lt;&gt;""),HR58,"")</f>
        <v/>
      </c>
      <c r="II58" s="52" t="str">
        <f>IF(AND(HR58&lt;&gt;"",G58="4"),_xlfn.RANK.EQ(HR58,$IH$6:$IH$89),"")</f>
        <v/>
      </c>
      <c r="IJ58" s="52" t="str">
        <f>IF(IF(II58&lt;&gt;"",IF(MAX(COUNTIF($II$6:$II$89,$II$6:$II$89))&gt;1,"x",""),"")&lt;&gt;"",II58+1,"")</f>
        <v/>
      </c>
      <c r="IK58" s="52" t="str">
        <f>IF(II58&lt;&gt;"",IF($G58="3",IF(HR58&lt;&gt;"",IF(AND(II58&lt;=10,HR58&gt;=$IH$92),HLOOKUP(II58,Points_Table_Modified,IF(IW58&gt;=6,8,IW58+2),FALSE),0),""),IF(HR58&lt;&gt;"",IF(AND(II58&lt;=10,HR58&gt;=$IH$92),HLOOKUP(II58,Points_Table,IF(IW58&gt;=6,8,IW58+2),FALSE),0),"")),"")</f>
        <v/>
      </c>
      <c r="IL58" s="53" t="str">
        <f>IF(IJ58&lt;&gt;"",AVERAGE(IF(AND($G58="3",IJ58&lt;&gt;""),HLOOKUP(IJ58,Points_Table_Modified,IF(IW58&gt;=6,8,IW58+2),FALSE),IF(IJ58&lt;&gt;"",HLOOKUP(IJ58,Points_Table,IF(IW58&gt;=6,8,IW58+2),FALSE),"")),IK58),IK58)</f>
        <v/>
      </c>
      <c r="IM58" s="51" t="str">
        <f>IF(AND($G58="5",HR58&lt;&gt;""),HR58,"")</f>
        <v/>
      </c>
      <c r="IN58" s="52" t="str">
        <f>IF(AND(HR58&lt;&gt;"",$G58="5"),_xlfn.RANK.EQ(HR58,$IM$6:$IM$89),"")</f>
        <v/>
      </c>
      <c r="IO58" s="52" t="str">
        <f>IF(IF(IN58&lt;&gt;"",IF(MAX(COUNTIF($IN$6:$IN$89,$IN$6:$IN$89))&gt;1,"x",""),"")&lt;&gt;"",IN58+1,"")</f>
        <v/>
      </c>
      <c r="IP58" s="52" t="str">
        <f>IF(IN58&lt;&gt;"",IF($G58="3",IF(HR58&lt;&gt;"",IF(AND(IN58&lt;=10,HR58&gt;=$IM$92),HLOOKUP(IN58,Points_Table_Modified,IF(IW58&gt;=6,8,IW58+2),FALSE),0),""),IF(HR58&lt;&gt;"",IF(AND(IN58&lt;=10,HR58&gt;=$IM$92),HLOOKUP(IN58,Points_Table,IF(IW58&gt;=6,8,IW58+2),FALSE),0),"")),"")</f>
        <v/>
      </c>
      <c r="IQ58" s="53" t="str">
        <f>IF(IO58&lt;&gt;"",AVERAGE(IF(AND($G58="3",IO58&lt;&gt;""),HLOOKUP(IO58,Points_Table_Modified,IF(IW58&gt;=6,8,IW58+2),FALSE),IF(IO58&lt;&gt;"",HLOOKUP(IO58,Points_Table,IF(IW58&gt;=6,8,IW58+2),FALSE),"")),IP58),IP58)</f>
        <v/>
      </c>
      <c r="IR58" s="51" t="str">
        <f>IF(AND($G58="6",HR58&lt;&gt;""),HR58,"")</f>
        <v/>
      </c>
      <c r="IS58" s="52" t="str">
        <f>IF(AND(HR58&lt;&gt;"",$G58="6"),_xlfn.RANK.EQ(HR58,$IR$6:$IR$89),"")</f>
        <v/>
      </c>
      <c r="IT58" s="52" t="str">
        <f>IF(IF(IS58&lt;&gt;"",IF(MAX(COUNTIF($IS$6:$IS$89,$IS$6:$IS$89))&gt;1,"x",""),"")&lt;&gt;"",IS58+1,"")</f>
        <v/>
      </c>
      <c r="IU58" s="52" t="str">
        <f>IF(IS58&lt;&gt;"",IF($G58="3",IF(HR58&lt;&gt;"",IF(AND(IS58&lt;=10,HR58&gt;=$IR$92),HLOOKUP(IS58,Points_Table_Modified,IF(IW58&gt;=6,8,IW58+2),FALSE),0),""),IF(HR58&lt;&gt;"",IF(AND(IS58&lt;=10,HR58&gt;=$IR$92),HLOOKUP(IS58,Points_Table,IF(IW58&gt;=6,8,IW58+2),FALSE),0),"")),"")</f>
        <v/>
      </c>
      <c r="IV58" s="53" t="str">
        <f>IF(IT58&lt;&gt;"",AVERAGE(IF(AND($G58="3",IT58&lt;&gt;""),HLOOKUP(IT58,Points_Table_Modified,IF(IW58&gt;=6,8,IW58+2),FALSE),IF(IT58&lt;&gt;"",HLOOKUP(IT58,Points_Table,IF(IW58&gt;=6,8,IW58+2),FALSE),"")),IU58),IU58)</f>
        <v/>
      </c>
      <c r="IW58" s="57">
        <f>VLOOKUP($G58,Entries_D_Event,10,FALSE)</f>
        <v>0</v>
      </c>
      <c r="IX58" s="52" t="str">
        <f>CONCATENATE(IS58,IN58,II58,ID58,HY58,HT58)</f>
        <v/>
      </c>
      <c r="IY58" s="118" t="str">
        <f>IF(IX58&lt;&gt;"",IF(AND($G58="3",HR58&lt;&gt;""),10,IF(HR58&lt;&gt;"",5,"")),"")</f>
        <v/>
      </c>
      <c r="IZ58" s="118">
        <f>_xlfn.NUMBERVALUE(IF(IX58&lt;&gt;"",CONCATENATE(IV58,IQ58,IL58,IG58,IB58,HW58),""))</f>
        <v>0</v>
      </c>
      <c r="JA58" s="56">
        <f>IFERROR(IY58+IZ58,0)</f>
        <v>0</v>
      </c>
      <c r="JB58" s="90"/>
      <c r="JC58" s="52" t="str">
        <f>IF(AND($G58="1",JB58&lt;&gt;""),JB58,"")</f>
        <v/>
      </c>
      <c r="JD58" s="52" t="str">
        <f>IF(AND(JB58&lt;&gt;"",$G58="1"),_xlfn.RANK.EQ(JB58,$JC$6:$JC$89),"")</f>
        <v/>
      </c>
      <c r="JE58" s="52" t="str">
        <f>IF(IF(JD58&lt;&gt;"",IF(MAX(COUNTIF($JD$6:$JD$89,$JD$6:$JD$89))&gt;1,"x",""),"")&lt;&gt;"",JD58+1,"")</f>
        <v/>
      </c>
      <c r="JF58" s="52" t="str">
        <f>IF(JD58&lt;&gt;"",IF($G58="3",IF(JB58&lt;&gt;"",IF(AND(JD58&lt;=10,JB58&gt;=$JC$92),HLOOKUP(JD58,Points_Table_Modified,IF(KG58&gt;=6,8,KG58+2),FALSE),0),""),IF(JB58&lt;&gt;"",IF(AND(JD58&lt;=10,JB58&gt;=$JC$92),HLOOKUP(JD58,Points_Table,IF(KG58&gt;=6,8,KG58+2),FALSE),0),"")),"")</f>
        <v/>
      </c>
      <c r="JG58" s="53" t="str">
        <f>IF(JE58&lt;&gt;"",AVERAGE(IF(AND($G58="3",JE58&lt;&gt;""),HLOOKUP(JE58,Points_Table_Modified,IF(KG58&gt;=6,8,KG58+2),FALSE),IF(JE58&lt;&gt;"",HLOOKUP(JE58,Points_Table,IF(KG58&gt;=6,8,KG58+2),FALSE),"")),JF58),JF58)</f>
        <v/>
      </c>
      <c r="JH58" s="51" t="str">
        <f>IF(AND($G58="2",JB58&lt;&gt;""),JB58,"")</f>
        <v/>
      </c>
      <c r="JI58" s="52" t="str">
        <f>IF(AND(JB58&lt;&gt;"",$G58="2"),_xlfn.RANK.EQ(JB58,$JH$6:$JH$89),"")</f>
        <v/>
      </c>
      <c r="JJ58" s="52" t="str">
        <f>IF(IF(JI58&lt;&gt;"",IF(MAX(COUNTIF($JI$6:$JI$89,$JI$6:$JI$89))&gt;1,"x",""),"")&lt;&gt;"",JI58+1,"")</f>
        <v/>
      </c>
      <c r="JK58" s="54" t="str">
        <f>IF(JI58&lt;&gt;"",IF($G58="3",IF(JB58&lt;&gt;"",IF(AND(JI58&lt;=10,JB58&gt;=$JH$92),HLOOKUP(JI58,Points_Table_Modified,IF(KG58&gt;=6,8,KG58+2),FALSE),0),""),IF(JB58&lt;&gt;"",IF(AND(JI58&lt;=10,JB58&gt;=$JH$92),HLOOKUP(JI58,Points_Table,IF(KG58&gt;=6,8,KG58+2),FALSE),0),"")),"")</f>
        <v/>
      </c>
      <c r="JL58" s="53" t="str">
        <f>IF(JJ58&lt;&gt;"",AVERAGE(IF(AND($G58="3",JJ58&lt;&gt;""),HLOOKUP(JJ58,Points_Table_Modified,IF(KG58&gt;=6,8,KG58+2),FALSE),IF(JJ58&lt;&gt;"",HLOOKUP(JJ58,Points_Table,IF(KG58&gt;=6,8,KG58+2),FALSE),"")),JK58),JK58)</f>
        <v/>
      </c>
      <c r="JM58" s="51" t="str">
        <f>IF(AND($G58="3",JB58&lt;&gt;""),JB58,"")</f>
        <v/>
      </c>
      <c r="JN58" s="52" t="str">
        <f>IF(AND(JB58&lt;&gt;"",$G58="3"),_xlfn.RANK.EQ(JB58,$JM$6:$JM$89),"")</f>
        <v/>
      </c>
      <c r="JO58" s="52" t="str">
        <f>IF(IF(JN58&lt;&gt;"",IF(MAX(COUNTIF($JN$6:$JN$89,$JN$6:$JN$89))&gt;1,"x",""),"")&lt;&gt;"",JN58+1,"")</f>
        <v/>
      </c>
      <c r="JP58" s="52" t="str">
        <f>IF(JN58&lt;&gt;"",IF($G58="3",IF(JB58&lt;&gt;"",IF(AND(JN58&lt;=20,JB58&gt;=$JM$92),HLOOKUP(JN58,Points_Table_Modified,IF(KG58&gt;=6,8,KG58+2),FALSE),0),""),IF(JB58&lt;&gt;"",IF(AND(JN58&lt;=10,JB58&gt;=$JM$92),HLOOKUP(JN58,Points_Table,IF(KG58&gt;=6,8,KG58+2),FALSE),0),"")),"")</f>
        <v/>
      </c>
      <c r="JQ58" s="53" t="str">
        <f>IF(JO58&lt;&gt;"",AVERAGE(IF(AND($G58="3",JO58&lt;&gt;""),HLOOKUP(JO58,Points_Table_Modified,IF(KG58&gt;=6,8,KG58+2),FALSE),IF(JO58&lt;&gt;"",HLOOKUP(JO58,Points_Table,IF(KG58&gt;=6,8,KG58+2),FALSE),"")),JP58),JP58)</f>
        <v/>
      </c>
      <c r="JR58" s="51" t="str">
        <f>IF(AND($G58="4",JB58&lt;&gt;""),JB58,"")</f>
        <v/>
      </c>
      <c r="JS58" s="52" t="str">
        <f>IF(AND(JB58&lt;&gt;"",G58="4"),_xlfn.RANK.EQ(JB58,$JR$6:$JR$89),"")</f>
        <v/>
      </c>
      <c r="JT58" s="52" t="str">
        <f>IF(IF(JS58&lt;&gt;"",IF(MAX(COUNTIF($JS$6:$JS$89,$JS$6:$JS$89))&gt;1,"x",""),"")&lt;&gt;"",JS58+1,"")</f>
        <v/>
      </c>
      <c r="JU58" s="52" t="str">
        <f>IF(JS58&lt;&gt;"",IF($G58="3",IF(JB58&lt;&gt;"",IF(AND(JS58&lt;=10,JB58&gt;=$JR$92),HLOOKUP(JS58,Points_Table_Modified,IF(KG58&gt;=6,8,KG58+2),FALSE),0),""),IF(JB58&lt;&gt;"",IF(AND(JS58&lt;=10,JB58&gt;=$JR$92),HLOOKUP(JS58,Points_Table,IF(KG58&gt;=6,8,KG58+2),FALSE),0),"")),"")</f>
        <v/>
      </c>
      <c r="JV58" s="53" t="str">
        <f>IF(JT58&lt;&gt;"",AVERAGE(IF(AND($G58="3",JT58&lt;&gt;""),HLOOKUP(JT58,Points_Table_Modified,IF(KG58&gt;=6,8,KG58+2),FALSE),IF(JT58&lt;&gt;"",HLOOKUP(JT58,Points_Table,IF(KG58&gt;=6,8,KG58+2),FALSE),"")),JU58),JU58)</f>
        <v/>
      </c>
      <c r="JW58" s="51" t="str">
        <f>IF(AND($G58="5",JB58&lt;&gt;""),JB58,"")</f>
        <v/>
      </c>
      <c r="JX58" s="52" t="str">
        <f>IF(AND(JB58&lt;&gt;"",$G58="5"),_xlfn.RANK.EQ(JB58,$JW$6:$JW$89),"")</f>
        <v/>
      </c>
      <c r="JY58" s="52" t="str">
        <f>IF(IF(JX58&lt;&gt;"",IF(MAX(COUNTIF($JX$6:$JX$89,$JX$6:$JX$89))&gt;1,"x",""),"")&lt;&gt;"",JX58+1,"")</f>
        <v/>
      </c>
      <c r="JZ58" s="52" t="str">
        <f>IF(JX58&lt;&gt;"",IF($G58="3",IF(JB58&lt;&gt;"",IF(AND(JX58&lt;=10,JB58&gt;=$JW$92),HLOOKUP(JX58,Points_Table_Modified,IF(KG58&gt;=6,8,KG58+2),FALSE),0),""),IF(JB58&lt;&gt;"",IF(AND(JX58&lt;=10,JB58&gt;=$JW$92),HLOOKUP(JX58,Points_Table,IF(KG58&gt;=6,8,KG58+2),FALSE),0),"")),"")</f>
        <v/>
      </c>
      <c r="KA58" s="53" t="str">
        <f>IF(JY58&lt;&gt;"",AVERAGE(IF(AND($G58="3",JY58&lt;&gt;""),HLOOKUP(JY58,Points_Table_Modified,IF(KG58&gt;=6,8,KG58+2),FALSE),IF(JY58&lt;&gt;"",HLOOKUP(JY58,Points_Table,IF(KG58&gt;=6,8,KG58+2),FALSE),"")),JZ58),JZ58)</f>
        <v/>
      </c>
      <c r="KB58" s="51" t="str">
        <f>IF(AND($G58="6",JB58&lt;&gt;""),JB58,"")</f>
        <v/>
      </c>
      <c r="KC58" s="52" t="str">
        <f>IF(AND(JB58&lt;&gt;"",$G58="6"),_xlfn.RANK.EQ(JB58,$KB$6:$KB$89),"")</f>
        <v/>
      </c>
      <c r="KD58" s="52" t="str">
        <f>IF(IF(KC58&lt;&gt;"",IF(MAX(COUNTIF($KC$6:$KC$89,$KC$6:$KC$89))&gt;1,"x",""),"")&lt;&gt;"",KC58+1,"")</f>
        <v/>
      </c>
      <c r="KE58" s="52" t="str">
        <f>IF(KC58&lt;&gt;"",IF($G58="3",IF(JB58&lt;&gt;"",IF(AND(KC58&lt;=10,JB58&gt;=$KB$92),HLOOKUP(KC58,Points_Table_Modified,IF(KG58&gt;=6,8,KG58+2),FALSE),0),""),IF(JB58&lt;&gt;"",IF(AND(KC58&lt;=10,JB58&gt;=$KB$92),HLOOKUP(KC58,Points_Table,IF(KG58&gt;=6,8,KG58+2),FALSE),0),"")),"")</f>
        <v/>
      </c>
      <c r="KF58" s="53" t="str">
        <f>IF(KD58&lt;&gt;"",AVERAGE(IF(AND($G58="3",KD58&lt;&gt;""),HLOOKUP(KD58,Points_Table_Modified,IF(KG58&gt;=6,8,KG58+2),FALSE),IF(KD58&lt;&gt;"",HLOOKUP(KD58,Points_Table,IF(KG58&gt;=6,8,KG58+2),FALSE),"")),KE58),KE58)</f>
        <v/>
      </c>
      <c r="KG58" s="57">
        <f>VLOOKUP($G58,Entries_D_Event,11,FALSE)</f>
        <v>0</v>
      </c>
      <c r="KH58" s="52" t="str">
        <f>CONCATENATE(KC58,JX58,JS58,JN58,JI58,JD58)</f>
        <v/>
      </c>
      <c r="KI58" s="118" t="str">
        <f>IF(KH58&lt;&gt;"",IF(AND($G58="3",JB58&lt;&gt;""),10,IF(JB58&lt;&gt;"",5,"")),"")</f>
        <v/>
      </c>
      <c r="KJ58" s="118">
        <f>_xlfn.NUMBERVALUE(IF(KH58&lt;&gt;"",CONCATENATE(KF58,KA58,JV58,JQ58,JL58,JG58),""))</f>
        <v>0</v>
      </c>
      <c r="KK58" s="56">
        <f>IFERROR(KI58+KJ58,0)</f>
        <v>0</v>
      </c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</row>
    <row r="59" spans="1:358" s="1" customFormat="1" x14ac:dyDescent="0.25">
      <c r="A59" s="35"/>
      <c r="B59" s="45">
        <v>54</v>
      </c>
      <c r="C59" s="47" t="s">
        <v>246</v>
      </c>
      <c r="D59" s="47" t="s">
        <v>247</v>
      </c>
      <c r="E59" s="50"/>
      <c r="F59" s="108">
        <v>949</v>
      </c>
      <c r="G59" s="49" t="s">
        <v>59</v>
      </c>
      <c r="H59" s="50" t="str">
        <f>VLOOKUP($G59,Class_Description,2)</f>
        <v>Open Class</v>
      </c>
      <c r="I59" s="187">
        <f>AS59+CC59+DM59+EW59+GG59+HQ59+JA59+KK59</f>
        <v>5</v>
      </c>
      <c r="J59" s="116"/>
      <c r="K59" s="102" t="str">
        <f>IF(AND(J59&lt;&gt;"",$G59="1"),J59,"")</f>
        <v/>
      </c>
      <c r="L59" s="103" t="str">
        <f>IF(AND(J59&lt;&gt;"",$G59="1"),_xlfn.RANK.EQ(J59,$K$6:$K$89),"")</f>
        <v/>
      </c>
      <c r="M59" s="103" t="str">
        <f>IF(G59="6",IF(IF(L59&lt;&gt;"",IF(MAX(COUNTIF($L$6:$L$89,$L$6:$L$89))&gt;1,"x",""),"")&lt;&gt;"",L59+1,""),IF(K59=0,"",IF(IF(L59&lt;&gt;"",IF(MAX(COUNTIF($L$6:$L$89,$L$6:$L$89))&gt;1,"x",""),"")&lt;&gt;"",L59+1,"")))</f>
        <v/>
      </c>
      <c r="N59" s="103" t="str">
        <f>IF(L59&lt;&gt;"",IF($G59="3",IF(AND(L59&lt;=20,J59&gt;=$K$92),HLOOKUP(L59,Points_Table_Modified,IF(AO59&gt;=6,8,AO59+2),FALSE),0),IF(AND(L59&lt;=10,J59&gt;=$K$92),HLOOKUP(L59,Points_Table,IF(AO59&gt;=6,8,AO59+2),FALSE),0)),"")</f>
        <v/>
      </c>
      <c r="O59" s="103" t="str">
        <f>IF(M59&lt;&gt;"",AVERAGE(IF(AND($G59="3",M59&lt;&gt;""),HLOOKUP(M59,Points_Table_Modified,IF(AO59&gt;=6,8,AO59+2),FALSE),IF(M59&lt;&gt;"",HLOOKUP(M59,Points_Table,IF(AO59&gt;=6,8,AO59+2),FALSE),"")),N59),N59)</f>
        <v/>
      </c>
      <c r="P59" s="102" t="str">
        <f>IF(AND(J59&lt;&gt;"",$G59="2"),J59,"")</f>
        <v/>
      </c>
      <c r="Q59" s="103" t="str">
        <f>IF(AND(J59&lt;&gt;"",$G59="2"),_xlfn.RANK.EQ(J59,$P$6:$P$89),"")</f>
        <v/>
      </c>
      <c r="R59" s="103" t="str">
        <f>IF(G59="6",IF(IF(Q59&lt;&gt;"",IF(MAX(COUNTIF($Q$6:$Q$89,$Q$6:$Q$89))&gt;1,"x",""),"")&lt;&gt;"",Q59+1,""),IF(P59=0,"",IF(IF(Q59&lt;&gt;"",IF(MAX(COUNTIF($Q$6:$Q$89,$Q$6:$Q$89))&gt;1,"x",""),"")&lt;&gt;"",Q59+1,"")))</f>
        <v/>
      </c>
      <c r="S59" s="103" t="str">
        <f>IF(Q59&lt;&gt;"",IF($G59="3",IF(J59&lt;&gt;"",IF(AND(Q59&lt;=10,J59&gt;=$P$92),HLOOKUP(Q59,Points_Table_Modified,IF(AO59&gt;=6,8,AO59+2),FALSE),0),""),IF(J59&lt;&gt;"",IF(AND(Q59&lt;=10,J59&gt;=$P$92),HLOOKUP(Q59,Points_Table,IF(AO59&gt;=6,8,AO59+2),FALSE),0),"")),"")</f>
        <v/>
      </c>
      <c r="T59" s="103" t="str">
        <f>IF(R59&lt;&gt;"",AVERAGE(IF(AND($G59="3",R59&lt;&gt;""),HLOOKUP(R59,Points_Table_Modified,IF(AO59&gt;=6,8,AO59+2),FALSE),IF(R59&lt;&gt;"",HLOOKUP(R59,Points_Table,IF(AO59&gt;=6,8,AO59+2),FALSE),"")),S59),S59)</f>
        <v/>
      </c>
      <c r="U59" s="102" t="str">
        <f>IF(AND(J59&lt;&gt;"",$G59="3"),J59,"")</f>
        <v/>
      </c>
      <c r="V59" s="103" t="str">
        <f>IF(AND(J59&lt;&gt;"",$G59="3"),_xlfn.RANK.EQ(J59,$U$6:$U$89),"")</f>
        <v/>
      </c>
      <c r="W59" s="103" t="str">
        <f>IF(G59="6",IF(IF(V59&lt;&gt;"",IF(MAX(COUNTIF($V$6:$V$89,$V$6:$V$89))&gt;1,"x",""),"")&lt;&gt;"",V59+1,""),IF(U59=0,"",IF(IF(V59&lt;&gt;"",IF(MAX(COUNTIF($V$6:$V$89,$V$6:$V$89))&gt;1,"x",""),"")&lt;&gt;"",V59+1,"")))</f>
        <v/>
      </c>
      <c r="X59" s="103" t="str">
        <f>IF(V59&lt;&gt;"",IF($G59="3",IF(J59&lt;&gt;"",IF(AND(V59&lt;=20,J59&gt;=$U$92),HLOOKUP(V59,Points_Table_Modified,IF(AO59&gt;=6,8,AO59+2),FALSE),0),""),IF(J59&lt;&gt;"",IF(AND(V59&lt;=10,$J59&gt;=$U$92),HLOOKUP(V59,Points_Table,IF(AO59&gt;=6,8,AO59+2),FALSE),0),"")),"")</f>
        <v/>
      </c>
      <c r="Y59" s="103" t="str">
        <f>IF(W59&lt;&gt;"",AVERAGE(IF(AND($G59="3",W59&lt;&gt;""),HLOOKUP(W59,Points_Table_Modified,IF(AO59&gt;=6,8,AO59+2),FALSE),IF(W59&lt;&gt;"",HLOOKUP(W59,Points_Table,IF(AO59&gt;=6,8,AO59+2),FALSE),"")),X59),X59)</f>
        <v/>
      </c>
      <c r="Z59" s="102" t="str">
        <f>IF(AND(J59&lt;&gt;"",$G59="4"),J59,"")</f>
        <v/>
      </c>
      <c r="AA59" s="103" t="str">
        <f>IF(AND($J59&lt;&gt;"",G59="4"),_xlfn.RANK.EQ(J59,$Z$6:$Z$89),"")</f>
        <v/>
      </c>
      <c r="AB59" s="103" t="str">
        <f>IF($G59="6",IF(IF(AA59&lt;&gt;"",IF(MAX(COUNTIF($AA$6:$AA$89,$AA$6:$AA$89))&gt;1,"x",""),"")&lt;&gt;"",AA59+1,""),IF(Z59=0,"",IF(IF(AA59&lt;&gt;"",IF(MAX(COUNTIF($AA$6:$AA$89,$AA$6:$AA$89))&gt;1,"x",""),"")&lt;&gt;"",AA59+1,"")))</f>
        <v/>
      </c>
      <c r="AC59" s="103" t="str">
        <f>IF(AA59&lt;&gt;"",IF($G59="3",IF(J59&lt;&gt;"",IF(AND(AA59&lt;=10,J59&gt;=$Z$92),HLOOKUP(AA59,Points_Table_Modified,IF(AO59&gt;=6,8,AO59+2),FALSE),0),""),IF(J59&lt;&gt;"",IF(AND(AA59&lt;=10,J59&gt;=$Z$92),HLOOKUP(AA59,Points_Table,IF(AO59&gt;=6,8,AO59+2),FALSE),0),"")),"")</f>
        <v/>
      </c>
      <c r="AD59" s="103" t="str">
        <f>IF(AB59&lt;&gt;"",AVERAGE(IF(AND($G59="3",AB59&lt;&gt;""),HLOOKUP(AB59,Points_Table_Modified,IF(AO59&gt;=6,8,AO59+2),FALSE),IF(AB59&lt;&gt;"",HLOOKUP(AB59,Points_Table,IF(AO59&gt;=6,8,AO59+2),FALSE),"")),AC59),AC59)</f>
        <v/>
      </c>
      <c r="AE59" s="102" t="str">
        <f>IF(AND(J59&lt;&gt;"",$G59="5"),J59,"")</f>
        <v/>
      </c>
      <c r="AF59" s="103" t="str">
        <f>IF(AND(J59&lt;&gt;"",$G59="5"),_xlfn.RANK.EQ(J59,$AE$6:$AE$89),"")</f>
        <v/>
      </c>
      <c r="AG59" s="103" t="str">
        <f>IF($G59="6",IF(IF(AF59&lt;&gt;"",IF(MAX(COUNTIF($AF$6:$AF$89,$AF$6:$AF$89))&gt;1,"x",""),"")&lt;&gt;"",AF59+1,""),IF(AE59=0,"",IF(IF(AF59&lt;&gt;"",IF(MAX(COUNTIF($AF$6:$AF$89,$AF$6:$AF$89))&gt;1,"x",""),"")&lt;&gt;"",AF59+1,"")))</f>
        <v/>
      </c>
      <c r="AH59" s="103" t="str">
        <f>IF(AF59&lt;&gt;"",IF($G59="3",IF(J59&lt;&gt;"",IF(AND(AF59&lt;=10,J59&gt;=$AE$92),HLOOKUP(AF59,Points_Table_Modified,IF(AO59&gt;=6,8,AO59+2),FALSE),0),""),IF(J59&lt;&gt;"",IF(AND(AF59&lt;=10,J59&gt;=$AE$92),HLOOKUP(AF59,Points_Table,IF(AO59&gt;=6,8,AO59+2),FALSE),0),"")),"")</f>
        <v/>
      </c>
      <c r="AI59" s="103" t="str">
        <f>IF(AG59&lt;&gt;"",AVERAGE(IF(AND($G59="3",AG59&lt;&gt;""),HLOOKUP(AG59,Points_Table_Modified,IF(AO59&gt;=6,8,AO59+2),FALSE),IF(AG59&lt;&gt;"",HLOOKUP(AG59,Points_Table,IF(AO59&gt;=6,8,AO59+2),FALSE),"")),AH59),AH59)</f>
        <v/>
      </c>
      <c r="AJ59" s="102" t="str">
        <f>IF(AND(J59&lt;&gt;"",$G59="6"),J59,"")</f>
        <v/>
      </c>
      <c r="AK59" s="103" t="str">
        <f>IF(AND(J59&lt;&gt;"",$G59="6"),_xlfn.RANK.EQ(J59,$AJ$6:$AJ$89),"")</f>
        <v/>
      </c>
      <c r="AL59" s="103" t="str">
        <f>IF(G59="6",IF(IF(AK59&lt;&gt;"",IF(MAX(COUNTIF($AK$6:$AK$89,$AK$6:$AK$89))&gt;1,"x",""),"")&lt;&gt;"",AK59+1,""),IF(AJ59=0,"",IF(IF(AK59&lt;&gt;"",IF(MAX(COUNTIF($AK$6:$AK$89,$AK$6:$AK$89))&gt;1,"x",""),"")&lt;&gt;"",AK59+1,"")))</f>
        <v/>
      </c>
      <c r="AM59" s="103" t="str">
        <f>IF(AK59&lt;&gt;"",IF($G59="3",IF(J59&lt;&gt;"",IF(AND(AK59&lt;=10,J59&gt;=$AJ$92),HLOOKUP(AK59,Points_Table_Modified,IF(AO59&gt;=6,8,AO59+2),FALSE),0),""),IF(J59&lt;&gt;"",IF(AND(AK59&lt;=10,J59&gt;=$AJ$92),HLOOKUP(AK59,Points_Table,IF(AO59&gt;=6,8,AO59+2),FALSE),0),"")),"")</f>
        <v/>
      </c>
      <c r="AN59" s="136" t="str">
        <f>IF(AL59&lt;&gt;"",AVERAGE(IF(AND($G59="3",AL59&lt;&gt;""),HLOOKUP(AL59,Points_Table_Modified,IF(AO59&gt;=6,8,AO59+2),FALSE),IF(AL59&lt;&gt;"",HLOOKUP(AL59,Points_Table,IF(AO59&gt;=6,8,AO59+2),FALSE),"")),AM59),AM59)</f>
        <v/>
      </c>
      <c r="AO59" s="55">
        <f>VLOOKUP($G59,Entries_D_Event,4,FALSE)</f>
        <v>9</v>
      </c>
      <c r="AP59" s="52" t="str">
        <f>CONCATENATE(AK59,AF59,AA59,V59,Q59,L59)</f>
        <v/>
      </c>
      <c r="AQ59" s="118" t="str">
        <f>IF(AP59&lt;&gt;"",IF(AND($G59="3",J59&lt;&gt;""),10,IF(J59&lt;&gt;"",5,"")),"")</f>
        <v/>
      </c>
      <c r="AR59" s="118">
        <f>_xlfn.NUMBERVALUE(IF(AP59&lt;&gt;"",CONCATENATE(AN59,AI59,AD59,Y59,T59,O59),""))</f>
        <v>0</v>
      </c>
      <c r="AS59" s="56">
        <f>IFERROR(AQ59+AR59,0)</f>
        <v>0</v>
      </c>
      <c r="AT59" s="90"/>
      <c r="AU59" s="54" t="str">
        <f>IF(AND(AT59&lt;&gt;"",$G59="1"),AT59,"")</f>
        <v/>
      </c>
      <c r="AV59" s="52" t="str">
        <f>IF(AND(AT59&lt;&gt;"",$G59="1"),_xlfn.RANK.EQ(AT59,$AU$6:$AU$89),"")</f>
        <v/>
      </c>
      <c r="AW59" s="52" t="str">
        <f>IF(IF(AV59&lt;&gt;"",IF(MAX(COUNTIF($AV$6:$AV$89,$AV$6:$AV$89))&gt;1,"x",""),"")&lt;&gt;"",AV59+1,"")</f>
        <v/>
      </c>
      <c r="AX59" s="52" t="str">
        <f>IF(AV59&lt;&gt;"",IF($G59="3",IF(AT59&lt;&gt;"",IF(AND(AV59&lt;=10,AT59&gt;=$AU$92),HLOOKUP(AV59,Points_Table_Modified,IF(BY59&gt;=6,8,BY59+2),FALSE),0),""),IF(AT59&lt;&gt;"",IF(AND(AV59&lt;=10,AT59&gt;=$AU$92),HLOOKUP(AV59,Points_Table,IF(BY59&gt;=6,8,BY59+2),FALSE),0),"")),"")</f>
        <v/>
      </c>
      <c r="AY59" s="53" t="str">
        <f>IF(AW59&lt;&gt;"",AVERAGE(IF(AND($G59="3",AW59&lt;&gt;""),HLOOKUP(AW59,Points_Table_Modified,IF(BY59&gt;=6,8,BY59+2),FALSE),IF(AW59&lt;&gt;"",HLOOKUP(AW59,Points_Table,IF(BY59&gt;=6,8,BY59+2),FALSE),"")),AX59),AX59)</f>
        <v/>
      </c>
      <c r="AZ59" s="51" t="str">
        <f>IF(AND($G59="2",AT59&lt;&gt;""),AT59,"")</f>
        <v/>
      </c>
      <c r="BA59" s="52" t="str">
        <f>IF(AND(AT59&lt;&gt;"",$G59="2"),_xlfn.RANK.EQ(AT59,$AZ$6:$AZ$89),"")</f>
        <v/>
      </c>
      <c r="BB59" s="52" t="str">
        <f>IF(IF(BA59&lt;&gt;"",IF(MAX(COUNTIF($BA$6:$BA$89,$BA$6:$BA$89))&gt;1,"x",""),"")&lt;&gt;"",BA59+1,"")</f>
        <v/>
      </c>
      <c r="BC59" s="54" t="str">
        <f>IF(BA59&lt;&gt;"",IF($G59="3",IF(AT59&lt;&gt;"",IF(AND(BA59&lt;=10,AT59&gt;=$AZ$92),HLOOKUP(BA59,Points_Table_Modified,IF(BY59&gt;=6,8,BY59+2),FALSE),0),""),IF(AT59&lt;&gt;"",IF(AND(BA59&lt;=10,AT59&gt;=$AZ$92),HLOOKUP(BA59,Points_Table,IF(BY59&gt;=6,8,BY59+2),FALSE),0),"")),"")</f>
        <v/>
      </c>
      <c r="BD59" s="53" t="str">
        <f>IF(BB59&lt;&gt;"",AVERAGE(IF(AND($G59="3",BB59&lt;&gt;""),HLOOKUP(BB59,Points_Table_Modified,IF(BY59&gt;=6,8,BY59+2),FALSE),IF(BB59&lt;&gt;"",HLOOKUP(BB59,Points_Table,IF(BY59&gt;=6,8,BY59+2),FALSE),"")),BC59),BC59)</f>
        <v/>
      </c>
      <c r="BE59" s="51" t="str">
        <f>IF(AND($G59="3",AT59&lt;&gt;""),AT59,"")</f>
        <v/>
      </c>
      <c r="BF59" s="52" t="str">
        <f>IF(AND(AT59&lt;&gt;"",$G59="3"),_xlfn.RANK.EQ(AT59,$BE$6:$BE$89),"")</f>
        <v/>
      </c>
      <c r="BG59" s="52" t="str">
        <f>IF(IF(BF59&lt;&gt;"",IF(MAX(COUNTIF($BF$6:$BF$89,$BF$6:$BF$89))&gt;1,"x",""),"")&lt;&gt;"",BF59+1,"")</f>
        <v/>
      </c>
      <c r="BH59" s="52" t="str">
        <f>IF(BF59&lt;&gt;"",IF($G59="3",IF(AT59&lt;&gt;"",IF(AND(BF59&lt;=20,AT59&gt;=$BE$92),HLOOKUP(BF59,Points_Table_Modified,IF(BY59&gt;=6,8,BY59+2),FALSE),0),""),IF(AT59&lt;&gt;"",IF(AND(BF59&lt;=10,AT59&gt;=$BE$92),HLOOKUP(BF59,Points_Table,IF(BY59&gt;=6,8,BY59+2),FALSE),0),"")),"")</f>
        <v/>
      </c>
      <c r="BI59" s="53" t="str">
        <f>IF(BG59&lt;&gt;"",AVERAGE(IF(AND($G59="3",BG59&lt;&gt;""),HLOOKUP(BG59,Points_Table_Modified,IF(BY59&gt;=6,8,BY59+2),FALSE),IF(BG59&lt;&gt;"",HLOOKUP(BG59,Points_Table,IF(BY59&gt;=6,8,BY59+2),FALSE),"")),BH59),BH59)</f>
        <v/>
      </c>
      <c r="BJ59" s="51" t="str">
        <f>IF(AND($G59="4",AT59&lt;&gt;""),AT59,"")</f>
        <v/>
      </c>
      <c r="BK59" s="52" t="str">
        <f>IF(AND(AT59&lt;&gt;"",G59="4"),_xlfn.RANK.EQ(AT59,$BJ$6:$BJ$89),"")</f>
        <v/>
      </c>
      <c r="BL59" s="52" t="str">
        <f>IF(IF(BK59&lt;&gt;"",IF(MAX(COUNTIF($BK$6:$BK$89,$BK$6:$BK$89))&gt;1,"x",""),"")&lt;&gt;"",BK59+1,"")</f>
        <v/>
      </c>
      <c r="BM59" s="52" t="str">
        <f>IF(BK59&lt;&gt;"",IF($G59="3",IF(AT59&lt;&gt;"",IF(AND(BK59&lt;=10,AT59&gt;=$BJ$92),HLOOKUP(BK59,Points_Table_Modified,IF(BY59&gt;=6,8,BY59+2),FALSE),0),""),IF(AT59&lt;&gt;"",IF(AND(BK59&lt;=10,AT59&gt;=$BJ$92),HLOOKUP(BK59,Points_Table,IF(BY59&gt;=6,8,BY59+2),FALSE),0),"")),"")</f>
        <v/>
      </c>
      <c r="BN59" s="53" t="str">
        <f>IF(BL59&lt;&gt;"",AVERAGE(IF(AND($G59="3",BL59&lt;&gt;""),HLOOKUP(BL59,Points_Table_Modified,IF(BY59&gt;=6,8,BY59+2),FALSE),IF(BL59&lt;&gt;"",HLOOKUP(BL59,Points_Table,IF(BY59&gt;=6,8,BY59+2),FALSE),"")),BM59),BM59)</f>
        <v/>
      </c>
      <c r="BO59" s="51" t="str">
        <f>IF(AND($G59="5",AT59&lt;&gt;""),AT59,"")</f>
        <v/>
      </c>
      <c r="BP59" s="52" t="str">
        <f>IF(AND(AT59&lt;&gt;"",$G59="5"),_xlfn.RANK.EQ(AT59,$BO$6:$BO$89),"")</f>
        <v/>
      </c>
      <c r="BQ59" s="52" t="str">
        <f>IF(IF(BP59&lt;&gt;"",IF(MAX(COUNTIF($BP$6:$BP$89,$BP$6:$BP$89))&gt;1,"x",""),"")&lt;&gt;"",BP59+1,"")</f>
        <v/>
      </c>
      <c r="BR59" s="52" t="str">
        <f>IF(BP59&lt;&gt;"",IF($G59="3",IF(AT59&lt;&gt;"",IF(AND(BP59&lt;=10,AT59&gt;=$BO$92),HLOOKUP(BP59,Points_Table_Modified,IF(BY59&gt;=6,8,BY59+2),FALSE),0),""),IF(AT59&lt;&gt;"",IF(AND(BP59&lt;=10,AT59&gt;=$BO$92),HLOOKUP(BP59,Points_Table,IF(BY59&gt;=6,8,BY59+2),FALSE),0),"")),"")</f>
        <v/>
      </c>
      <c r="BS59" s="53" t="str">
        <f>IF(BQ59&lt;&gt;"",AVERAGE(IF(AND($G59="3",BQ59&lt;&gt;""),HLOOKUP(BQ59,Points_Table_Modified,IF(BY59&gt;=6,8,BY59+2),FALSE),IF(BQ59&lt;&gt;"",HLOOKUP(BQ59,Points_Table,IF(BY59&gt;=6,8,BY59+2),FALSE),"")),BR59),BR59)</f>
        <v/>
      </c>
      <c r="BT59" s="51" t="str">
        <f>IF(AND($G59="6",AT59&lt;&gt;""),AT59,"")</f>
        <v/>
      </c>
      <c r="BU59" s="52" t="str">
        <f>IF(AND(AT59&lt;&gt;"",$G59="6"),_xlfn.RANK.EQ(AT59,$BT$6:$BT$89),"")</f>
        <v/>
      </c>
      <c r="BV59" s="52" t="str">
        <f>IF(IF(BU59&lt;&gt;"",IF(MAX(COUNTIF($BU$6:$BU$89,$BU$6:$BU$89))&gt;1,"x",""),"")&lt;&gt;"",BU59+1,"")</f>
        <v/>
      </c>
      <c r="BW59" s="52" t="str">
        <f>IF(BU59&lt;&gt;"",IF($G59="3",IF(AT59&lt;&gt;"",IF(AND(BU59&lt;=10,AT59&gt;=$BT$92),HLOOKUP(BU59,Points_Table_Modified,IF(BY59&gt;=6,8,BY59+2),FALSE),0),""),IF(AT59&lt;&gt;"",IF(AND(BU59&lt;=10,AT59&gt;=$BT$92),HLOOKUP(BU59,Points_Table,IF(BY59&gt;=6,8,BY59+2),FALSE),0),"")),"")</f>
        <v/>
      </c>
      <c r="BX59" s="53" t="str">
        <f>IF(BV59&lt;&gt;"",AVERAGE(IF(AND($G59="3",BV59&lt;&gt;""),HLOOKUP(BV59,Points_Table_Modified,IF(BY59&gt;=6,8,BY59+2),FALSE),IF(BV59&lt;&gt;"",HLOOKUP(BV59,Points_Table,IF(BY59&gt;=6,8,BY59+2),FALSE),"")),BW59),BW59)</f>
        <v/>
      </c>
      <c r="BY59" s="55">
        <f>VLOOKUP($G59,Entries_D_Event,5,FALSE)</f>
        <v>7</v>
      </c>
      <c r="BZ59" s="52" t="str">
        <f>CONCATENATE(BU59,BP59,BK59,BF59,BA59,AV59)</f>
        <v/>
      </c>
      <c r="CA59" s="118" t="str">
        <f>IF(BZ59&lt;&gt;"",IF(AND($G59="3",AT59&lt;&gt;""),10,IF(AT59&lt;&gt;"",5,"")),"")</f>
        <v/>
      </c>
      <c r="CB59" s="118">
        <f>_xlfn.NUMBERVALUE(IF(BZ59&lt;&gt;"",CONCATENATE(BX59,BS59,BN59,BI59,BD59,AY59),""))</f>
        <v>0</v>
      </c>
      <c r="CC59" s="56">
        <f>IFERROR(CA59+CB59,0)</f>
        <v>0</v>
      </c>
      <c r="CD59" s="90">
        <v>0</v>
      </c>
      <c r="CE59" s="54" t="str">
        <f>IF(AND($G59="1",CD59&lt;&gt;""),CD59,"")</f>
        <v/>
      </c>
      <c r="CF59" s="52" t="str">
        <f>IF(AND(CD59&lt;&gt;"",$G59="1"),_xlfn.RANK.EQ(CD59,$CE$6:$CE$89),"")</f>
        <v/>
      </c>
      <c r="CG59" s="52" t="str">
        <f>IF(IF(CF59&lt;&gt;"",IF(MAX(COUNTIF($CF$6:$CF$89,$CF$6:$CF$89))&gt;1,"x",""),"")&lt;&gt;"",CF59+1,"")</f>
        <v/>
      </c>
      <c r="CH59" s="52" t="str">
        <f>IF(CF59&lt;&gt;"",IF($G59="3",IF(CD59&lt;&gt;"",IF(AND(CF59&lt;=10,CD59&gt;=$CE$92),HLOOKUP(CF59,Points_Table_Modified,IF(DI59&gt;=6,8,DI59+2),FALSE),0),""),IF(CD59&lt;&gt;"",IF(AND(CF59&lt;=10,CD59&gt;=$CE$92),HLOOKUP(CF59,Points_Table,IF(DI59&gt;=6,8,DI59+2),FALSE),0),"")),"")</f>
        <v/>
      </c>
      <c r="CI59" s="53" t="str">
        <f>IF(CG59&lt;&gt;"",AVERAGE(IF(AND($G59="3",CG59&lt;&gt;""),HLOOKUP(CG59,Points_Table_Modified,IF(DI59&gt;=6,8,DI59+2),FALSE),IF(CG59&lt;&gt;"",HLOOKUP(CG59,Points_Table,IF(DI59&gt;=6,8,DI59+2),FALSE),"")),CH59),CH59)</f>
        <v/>
      </c>
      <c r="CJ59" s="51" t="str">
        <f>IF(AND($G59="2",CD59&lt;&gt;""),CD59,"")</f>
        <v/>
      </c>
      <c r="CK59" s="52" t="str">
        <f>IF(AND(CD59&lt;&gt;"",$G59="2"),_xlfn.RANK.EQ(CD59,$CJ$6:$CJ$89),"")</f>
        <v/>
      </c>
      <c r="CL59" s="52" t="str">
        <f>IF(IF(CK59&lt;&gt;"",IF(MAX(COUNTIF($CK$6:$CK$89,$CK$6:$CK$89))&gt;1,"x",""),"")&lt;&gt;"",CK59+1,"")</f>
        <v/>
      </c>
      <c r="CM59" s="54" t="str">
        <f>IF(CK59&lt;&gt;"",IF($G59="3",IF(CD59&lt;&gt;"",IF(AND(CK59&lt;=10,CD59&gt;=$CJ$92),HLOOKUP(CK59,Points_Table_Modified,IF(DI59&gt;=6,8,DI59+2),FALSE),0),""),IF(CD59&lt;&gt;"",IF(AND(CK59&lt;=10,CD59&gt;=$CJ$92),HLOOKUP(CK59,Points_Table,IF(DI59&gt;=6,8,DI59+2),FALSE),0),"")),"")</f>
        <v/>
      </c>
      <c r="CN59" s="53" t="str">
        <f>IF(CL59&lt;&gt;"",AVERAGE(IF(AND($G59="3",CL59&lt;&gt;""),HLOOKUP(CL59,Points_Table_Modified,IF(DI59&gt;=6,8,DI59+2),FALSE),IF(CL59&lt;&gt;"",HLOOKUP(CL59,Points_Table,IF(DI59&gt;=6,8,DI59+2),FALSE),"")),CM59),CM59)</f>
        <v/>
      </c>
      <c r="CO59" s="51" t="str">
        <f>IF(AND($G59="3",CD59&lt;&gt;""),CD59,"")</f>
        <v/>
      </c>
      <c r="CP59" s="52" t="str">
        <f>IF(AND(CD59&lt;&gt;"",$G59="3"),_xlfn.RANK.EQ(CD59,$CO$6:$CO$89),"")</f>
        <v/>
      </c>
      <c r="CQ59" s="52" t="str">
        <f>IF(IF(CP59&lt;&gt;"",IF(MAX(COUNTIF($CP59:$CP$89,$CP$6:$CP$89))&gt;1,"x",""),"")&lt;&gt;"",CP59+1,"")</f>
        <v/>
      </c>
      <c r="CR59" s="52" t="str">
        <f>IF(CP59&lt;&gt;"",IF($G59="3",IF(CD59&lt;&gt;"",IF(AND(CP59&lt;=20,CD59&gt;=$CO$92),HLOOKUP(CP59,Points_Table_Modified,IF(DI59&gt;=6,8,DI59+2),FALSE),0),""),IF(CD59&lt;&gt;"",IF(AND(CP59&lt;=10,CD59&gt;=$CO$92),HLOOKUP(CP59,Points_Table,IF(DI59&gt;=6,8,DI59+2),FALSE),0),"")),"")</f>
        <v/>
      </c>
      <c r="CS59" s="53" t="str">
        <f>IF(CQ59&lt;&gt;"",AVERAGE(IF(AND($G59="3",CQ59&lt;&gt;""),HLOOKUP(CQ59,Points_Table_Modified,IF(DI59&gt;=6,8,DI59+2),FALSE),IF(CQ59&lt;&gt;"",HLOOKUP(CQ59,Points_Table,IF(DI59&gt;=6,8,DI59+2),FALSE),"")),CR59),CR59)</f>
        <v/>
      </c>
      <c r="CT59" s="51" t="str">
        <f>IF(AND($G59="4",CD59&lt;&gt;""),CD59,"")</f>
        <v/>
      </c>
      <c r="CU59" s="52" t="str">
        <f>IF(AND(CD59&lt;&gt;"",G59="4"),_xlfn.RANK.EQ(CD59,$CT$6:$CT$89),"")</f>
        <v/>
      </c>
      <c r="CV59" s="52" t="str">
        <f>IF(IF(CU59&lt;&gt;"",IF(MAX(COUNTIF($CU$6:$CU$89,$CU$6:$CU$89))&gt;1,"x",""),"")&lt;&gt;"",CU59+1,"")</f>
        <v/>
      </c>
      <c r="CW59" s="52" t="str">
        <f>IF(CU59&lt;&gt;"",IF($G59="3",IF(CD59&lt;&gt;"",IF(AND(CU59&lt;=10,CD59&gt;=$CT$92),HLOOKUP(CU59,Points_Table_Modified,IF(DI59&gt;=6,8,DI59+2),FALSE),0),""),IF(CD59&lt;&gt;"",IF(AND(CU59&lt;=10,CD59&gt;=$CT$92),HLOOKUP(CU59,Points_Table,IF(DI59&gt;=6,8,DI59+2),FALSE),0),"")),"")</f>
        <v/>
      </c>
      <c r="CX59" s="53" t="str">
        <f>IF(CV59&lt;&gt;"",AVERAGE(IF(AND($G59="3",CV59&lt;&gt;""),HLOOKUP(CV59,Points_Table_Modified,IF(DI59&gt;=6,8,DI59+2),FALSE),IF(CV59&lt;&gt;"",HLOOKUP(CV59,Points_Table,IF(DI59&gt;=6,8,DI59+2),FALSE),"")),CW59),CW59)</f>
        <v/>
      </c>
      <c r="CY59" s="51" t="str">
        <f>IF(AND($G59="5",CD59&lt;&gt;""),CD59,"")</f>
        <v/>
      </c>
      <c r="CZ59" s="52" t="str">
        <f>IF(AND(CD59&lt;&gt;"",$G59="5"),_xlfn.RANK.EQ(CD59,$CY$6:$CY$89),"")</f>
        <v/>
      </c>
      <c r="DA59" s="52" t="str">
        <f>IF(IF(CZ59&lt;&gt;"",IF(MAX(COUNTIF($CZ$6:$CZ$89,$CZ$6:$CZ$89))&gt;1,"x",""),"")&lt;&gt;"",CZ59+1,"")</f>
        <v/>
      </c>
      <c r="DB59" s="52" t="str">
        <f>IF(CZ59&lt;&gt;"",IF($G59="3",IF(CD59&lt;&gt;"",IF(AND(CZ59&lt;=10,CD59&gt;=$CY$92),HLOOKUP(CZ59,Points_Table_Modified,IF(DI59&gt;=6,8,DI59+2),FALSE),0),""),IF(CD59&lt;&gt;"",IF(AND(CZ59&lt;=10,CD59&gt;=$CY$92),HLOOKUP(CZ59,Points_Table,IF(DI59&gt;=6,8,DI59+2),FALSE),0),"")),"")</f>
        <v/>
      </c>
      <c r="DC59" s="53" t="str">
        <f>IF(DA59&lt;&gt;"",AVERAGE(IF(AND($G59="3",DA59&lt;&gt;""),HLOOKUP(DA59,Points_Table_Modified,IF(DI59&gt;=6,8,DI59+2),FALSE),IF(DA59&lt;&gt;"",HLOOKUP(DA59,Points_Table,IF(DI59&gt;=6,8,DI59+2),FALSE),"")),DB59),DB59)</f>
        <v/>
      </c>
      <c r="DD59" s="51">
        <f>IF(AND($G59="6",CD59&lt;&gt;""),CD59,"")</f>
        <v>0</v>
      </c>
      <c r="DE59" s="52">
        <f>IF(AND(CD59&lt;&gt;"",$G59="6"),_xlfn.RANK.EQ(CD59,$DD$6:$DD$89),"")</f>
        <v>10</v>
      </c>
      <c r="DF59" s="52" t="str">
        <f>IF(IF(DE59&lt;&gt;"",IF(MAX(COUNTIF($DE$6:$DE$89,$DE$6:$DE$89))&gt;1,"x",""),"")&lt;&gt;"",DE59+1,"")</f>
        <v/>
      </c>
      <c r="DG59" s="52">
        <f>IF(DE59&lt;&gt;"",IF($G59="3",IF(CD59&lt;&gt;"",IF(AND(DE59&lt;=10,CD59&gt;=$DD$92),HLOOKUP(DE59,Points_Table_Modified,IF(DI59&gt;=6,8,DI59+2),FALSE),0),""),IF(CD59&lt;&gt;"",IF(AND(DE59&lt;=10,CD59&gt;=$DD$92),HLOOKUP(DE59,Points_Table,IF(DI59&gt;=6,8,DI59+2),FALSE),0),"")),"")</f>
        <v>0</v>
      </c>
      <c r="DH59" s="53">
        <f>IF(DF59&lt;&gt;"",AVERAGE(IF(AND($G59="3",DF59&lt;&gt;""),HLOOKUP(DF59,Points_Table_Modified,IF(DI59&gt;=6,8,DI59+2),FALSE),IF(DF59&lt;&gt;"",HLOOKUP(DF59,Points_Table,IF(DI59&gt;=6,8,DI59+2),FALSE),"")),DG59),DG59)</f>
        <v>0</v>
      </c>
      <c r="DI59" s="55">
        <f>VLOOKUP($G59,Entries_D_Event,6,FALSE)</f>
        <v>10</v>
      </c>
      <c r="DJ59" s="52" t="str">
        <f>CONCATENATE(DE59,CZ59,CU59,CP59,CK59,CF59)</f>
        <v>10</v>
      </c>
      <c r="DK59" s="52">
        <f>IF(DJ59&lt;&gt;"",IF(AND($G59="3",CD59&lt;&gt;""),10,IF(CD59&lt;&gt;"",5,"")),"")</f>
        <v>5</v>
      </c>
      <c r="DL59" s="156">
        <f>_xlfn.NUMBERVALUE(IF(DJ59&lt;&gt;"",CONCATENATE(DH59,DC59,CX59,CS59,CN59,CI59),""))</f>
        <v>0</v>
      </c>
      <c r="DM59" s="56">
        <f>IFERROR(DK59+DL59,0)</f>
        <v>5</v>
      </c>
      <c r="DN59" s="90"/>
      <c r="DO59" s="52" t="str">
        <f>IF(AND($G59="1",DN59&lt;&gt;""),DN59,"")</f>
        <v/>
      </c>
      <c r="DP59" s="52" t="str">
        <f>IF(AND(DN59&lt;&gt;"",$G59="1"),_xlfn.RANK.EQ(DN59,$DO$6:$DO$89),"")</f>
        <v/>
      </c>
      <c r="DQ59" s="52" t="str">
        <f>IF(IF(DP59&lt;&gt;"",IF(MAX(COUNTIF($DP$6:$DP$89,$DP$6:$DP$89))&gt;1,"x",""),"")&lt;&gt;"",DP59+1,"")</f>
        <v/>
      </c>
      <c r="DR59" s="52" t="str">
        <f>IF(DP59&lt;&gt;"",IF($G59="3",IF(DN59&lt;&gt;"",IF(AND(DP59&lt;=10,DN59&gt;=$DO$92),HLOOKUP(DP59,Points_Table_Modified,IF(ES59&gt;=6,8,ES59+2),FALSE),0),""),IF(DN59&lt;&gt;"",IF(AND(DP59&lt;=10,DN59&gt;=$DO$92),HLOOKUP(DP59,Points_Table,IF(ES59&gt;=6,8,ES59+2),FALSE),0),"")),"")</f>
        <v/>
      </c>
      <c r="DS59" s="53" t="str">
        <f>IF(DQ59&lt;&gt;"",AVERAGE(IF(AND($G59="3",DQ59&lt;&gt;""),HLOOKUP(DQ59,Points_Table_Modified,IF(ES59&gt;=6,8,ES59+2),FALSE),IF(DQ59&lt;&gt;"",HLOOKUP(DQ59,Points_Table,IF(ES59&gt;=6,8,ES59+2),FALSE),"")),DR59),DR59)</f>
        <v/>
      </c>
      <c r="DT59" s="51" t="str">
        <f>IF(AND($G59="2",DN59&lt;&gt;""),DN59,"")</f>
        <v/>
      </c>
      <c r="DU59" s="52" t="str">
        <f>IF(AND(DN59&lt;&gt;"",$G59="2"),_xlfn.RANK.EQ(DN59,$DT$6:$DT$89),"")</f>
        <v/>
      </c>
      <c r="DV59" s="52" t="str">
        <f>IF(IF(DU59&lt;&gt;"",IF(MAX(COUNTIF($DU$6:$DU$89,$DU$6:$DU$89))&gt;1,"x",""),"")&lt;&gt;"",DU59+1,"")</f>
        <v/>
      </c>
      <c r="DW59" s="54" t="str">
        <f>IF(DU59&lt;&gt;"",IF($G59="3",IF(DN59&lt;&gt;"",IF(AND(DU59&lt;=10,DN59&gt;=$DT$92),HLOOKUP(DU59,Points_Table_Modified,IF(ES59&gt;=6,8,ES59+2),FALSE),0),""),IF(DN59&lt;&gt;"",IF(AND(DU59&lt;=10,DN59&gt;=$DT$92),HLOOKUP(DU59,Points_Table,IF(ES59&gt;=6,8,ES59+2),FALSE),0),"")),"")</f>
        <v/>
      </c>
      <c r="DX59" s="53" t="str">
        <f>IF(DV59&lt;&gt;"",AVERAGE(IF(AND($G59="3",DV59&lt;&gt;""),HLOOKUP(DV59,Points_Table_Modified,IF(ES59&gt;=6,8,ES59+2),FALSE),IF(DV59&lt;&gt;"",HLOOKUP(DV59,Points_Table,IF(ES59&gt;=6,8,ES59+2),FALSE),"")),DW59),DW59)</f>
        <v/>
      </c>
      <c r="DY59" s="51" t="str">
        <f>IF(AND($G59="3",DN59&lt;&gt;""),DN59,"")</f>
        <v/>
      </c>
      <c r="DZ59" s="52" t="str">
        <f>IF(AND(DN59&lt;&gt;"",$G59="3"),_xlfn.RANK.EQ(DN59,$DY$6:$DY$89),"")</f>
        <v/>
      </c>
      <c r="EA59" s="52" t="str">
        <f>IF(IF(DZ59&lt;&gt;"",IF(MAX(COUNTIF($DZ$6:$DZ$89,$DZ$6:$DZ$89))&gt;1,"x",""),"")&lt;&gt;"",DZ59+1,"")</f>
        <v/>
      </c>
      <c r="EB59" s="52" t="str">
        <f>IF(DZ59&lt;&gt;"",IF($G59="3",IF(DN59&lt;&gt;"",IF(AND(DZ59&lt;=20,DN59&gt;=$DY$92),HLOOKUP(DZ59,Points_Table_Modified,IF(ES59&gt;=6,8,ES59+2),FALSE),0),""),IF(DN59&lt;&gt;"",IF(AND(DZ59&lt;=10,DN59&gt;=$DY$92),HLOOKUP(DZ59,Points_Table,IF(ES59&gt;=6,8,ES59+2),FALSE),0),"")),"")</f>
        <v/>
      </c>
      <c r="EC59" s="53" t="str">
        <f>IF(EA59&lt;&gt;"",AVERAGE(IF(AND($G59="3",EA59&lt;&gt;""),HLOOKUP(EA59,Points_Table_Modified,IF(ES59&gt;=6,8,ES59+2),FALSE),IF(EA59&lt;&gt;"",HLOOKUP(EA59,Points_Table,IF(ES59&gt;=6,8,ES59+2),FALSE),"")),EB59),EB59)</f>
        <v/>
      </c>
      <c r="ED59" s="51" t="str">
        <f>IF(AND($G59="4",DN59&lt;&gt;""),DN59,"")</f>
        <v/>
      </c>
      <c r="EE59" s="52" t="str">
        <f>IF(AND(DN59&lt;&gt;"",G59="4"),_xlfn.RANK.EQ(DN59,$ED$6:$ED$89),"")</f>
        <v/>
      </c>
      <c r="EF59" s="52" t="str">
        <f>IF(IF(EE59&lt;&gt;"",IF(MAX(COUNTIF($EE$6:$EE$89,$EE$6:$EE$89))&gt;1,"x",""),"")&lt;&gt;"",EE59+1,"")</f>
        <v/>
      </c>
      <c r="EG59" s="52" t="str">
        <f>IF(EE59&lt;&gt;"",IF($G59="3",IF(DN59&lt;&gt;"",IF(AND(EE59&lt;=10,DN59&gt;=$ED$92),HLOOKUP(EE59,Points_Table_Modified,IF(ES59&gt;=6,8,ES59+2),FALSE),0),""),IF(DN59&lt;&gt;"",IF(AND(EE59&lt;=10,DN59&gt;=$ED$92),HLOOKUP(EE59,Points_Table,IF(ES59&gt;=6,8,ES59+2),FALSE),0),"")),"")</f>
        <v/>
      </c>
      <c r="EH59" s="53" t="str">
        <f>IF(EF59&lt;&gt;"",AVERAGE(IF(AND($G59="3",EF59&lt;&gt;""),HLOOKUP(EF59,Points_Table_Modified,IF(ES59&gt;=6,8,ES59+2),FALSE),IF(EF59&lt;&gt;"",HLOOKUP(EF59,Points_Table,IF(ES59&gt;=6,8,ES59+2),FALSE),"")),EG59),EG59)</f>
        <v/>
      </c>
      <c r="EI59" s="51" t="str">
        <f>IF(AND($G59="5",DN59&lt;&gt;""),DN59,"")</f>
        <v/>
      </c>
      <c r="EJ59" s="52" t="str">
        <f>IF(AND(DN59&lt;&gt;"",$G59="5"),_xlfn.RANK.EQ(DN59,$EI$6:$EI$89),"")</f>
        <v/>
      </c>
      <c r="EK59" s="52" t="str">
        <f>IF(IF(EJ59&lt;&gt;"",IF(MAX(COUNTIF($EJ$6:$EJ$89,$EJ$6:$EJ$89))&gt;1,"x",""),"")&lt;&gt;"",EJ59+1,"")</f>
        <v/>
      </c>
      <c r="EL59" s="52" t="str">
        <f>IF(EJ59&lt;&gt;"",IF($G59="3",IF(DN59&lt;&gt;"",IF(AND(EJ59&lt;=10,DN59&gt;=$EI$92),HLOOKUP(EJ59,Points_Table_Modified,IF(ES59&gt;=6,8,ES59+2),FALSE),0),""),IF(DN59&lt;&gt;"",IF(AND(EJ59&lt;=10,DN59&gt;=$EI$92),HLOOKUP(EJ59,Points_Table,IF(ES59&gt;=6,8,ES59+2),FALSE),0),"")),"")</f>
        <v/>
      </c>
      <c r="EM59" s="53" t="str">
        <f>IF(EK59&lt;&gt;"",AVERAGE(IF(AND($G59="3",EK59&lt;&gt;""),HLOOKUP(EK59,Points_Table_Modified,IF(ES59&gt;=6,8,ES59+2),FALSE),IF(EK59&lt;&gt;"",HLOOKUP(EK59,Points_Table,IF(ES59&gt;=6,8,ES59+2),FALSE),"")),EL59),EL59)</f>
        <v/>
      </c>
      <c r="EN59" s="51" t="str">
        <f>IF(AND($G59="6",DN59&lt;&gt;""),DN59,"")</f>
        <v/>
      </c>
      <c r="EO59" s="52" t="str">
        <f>IF(AND(DN59&lt;&gt;"",$G59="6"),_xlfn.RANK.EQ(DN59,$EN$6:$EN$89),"")</f>
        <v/>
      </c>
      <c r="EP59" s="52" t="str">
        <f>IF(IF(EO59&lt;&gt;"",IF(MAX(COUNTIF($EO$6:$EO$89,$EO$6:$EO$89))&gt;1,"x",""),"")&lt;&gt;"",EO59+1,"")</f>
        <v/>
      </c>
      <c r="EQ59" s="52" t="str">
        <f>IF(EO59&lt;&gt;"",IF($G59="3",IF(DN59&lt;&gt;"",IF(AND(EO59&lt;=10,DN59&gt;=$EN$92),HLOOKUP(EO59,Points_Table_Modified,IF(ES59&gt;=6,8,ES59+2),FALSE),0),""),IF(DN59&lt;&gt;"",IF(AND(EO59&lt;=10,DN59&gt;=$EN$92),HLOOKUP(EO59,Points_Table,IF(ES59&gt;=6,8,ES59+2),FALSE),0),"")),"")</f>
        <v/>
      </c>
      <c r="ER59" s="53" t="str">
        <f>IF(EP59&lt;&gt;"",AVERAGE(IF(AND($G59="3",EP59&lt;&gt;""),HLOOKUP(EP59,Points_Table_Modified,IF(ES59&gt;=6,8,ES59+2),FALSE),IF(EP59&lt;&gt;"",HLOOKUP(EP59,Points_Table,IF(ES59&gt;=6,8,ES59+2),FALSE),"")),EQ59),EQ59)</f>
        <v/>
      </c>
      <c r="ES59" s="57">
        <f>VLOOKUP($G59,Entries_D_Event,7,FALSE)</f>
        <v>7</v>
      </c>
      <c r="ET59" s="52" t="str">
        <f>CONCATENATE(EO59,EJ59,EE59,DZ59,DU59,DP59)</f>
        <v/>
      </c>
      <c r="EU59" s="118" t="str">
        <f>IF(ET59&lt;&gt;"",IF(AND($G59="3",DN59&lt;&gt;""),10,IF(DN59&lt;&gt;"",5,"")),"")</f>
        <v/>
      </c>
      <c r="EV59" s="118">
        <f>_xlfn.NUMBERVALUE(IF(ET59&lt;&gt;"",CONCATENATE(ER59,EM59,EH59,EC59,DX59,DS59),""))</f>
        <v>0</v>
      </c>
      <c r="EW59" s="56">
        <f>IFERROR(EU59+EV59,0)</f>
        <v>0</v>
      </c>
      <c r="EX59" s="90"/>
      <c r="EY59" s="52" t="str">
        <f>IF(AND($G59="1",EX59&lt;&gt;""),EX59,"")</f>
        <v/>
      </c>
      <c r="EZ59" s="52" t="str">
        <f>IF(AND(EX59&lt;&gt;"",$G59="1"),_xlfn.RANK.EQ(EX59,$EY$6:$EY$89),"")</f>
        <v/>
      </c>
      <c r="FA59" s="52" t="str">
        <f>IF(IF(EZ59&lt;&gt;"",IF(MAX(COUNTIF($EZ$6:$EZ$89,$EZ$6:$EZ$89))&gt;1,"x",""),"")&lt;&gt;"",EZ59+1,"")</f>
        <v/>
      </c>
      <c r="FB59" s="52" t="str">
        <f>IF(EZ59&lt;&gt;"",IF($G59="3",IF(EX59&lt;&gt;"",IF(AND(EZ59&lt;=10,EX59&gt;=$EY$92),HLOOKUP(EZ59,Points_Table_Modified,IF(GC59&gt;=6,8,GC59+2),FALSE),0),""),IF(EX59&lt;&gt;"",IF(AND(EZ59&lt;=10,EX59&gt;=$EY$92),HLOOKUP(EZ59,Points_Table,IF(GC59&gt;=6,8,GC59+2),FALSE),0),"")),"")</f>
        <v/>
      </c>
      <c r="FC59" s="56" t="str">
        <f>IF(FB59&gt;0,IF(FA59&lt;&gt;"",AVERAGE(IF(AND($G59="3",FA59&lt;&gt;""),HLOOKUP(FA59,Points_Table_Modified,IF(GC59&gt;=6,8,GC59+2),FALSE),IF(FA59&lt;&gt;"",HLOOKUP(FA59,Points_Table,IF(GC59&gt;=6,8,GC59+2),FALSE),"")),FB59),FB59),0)</f>
        <v/>
      </c>
      <c r="FD59" s="51" t="str">
        <f>IF(AND($G59="2",EX59&lt;&gt;""),EX59,"")</f>
        <v/>
      </c>
      <c r="FE59" s="52" t="str">
        <f>IF(AND(EX59&lt;&gt;"",$G59="2"),_xlfn.RANK.EQ(EX59,$FD$6:$FD$89),"")</f>
        <v/>
      </c>
      <c r="FF59" s="52" t="str">
        <f>IF(IF(FE59&lt;&gt;"",IF(MAX(COUNTIF($FE$6:$FE$89,$FE$6:$FE$89))&gt;1,"x",""),"")&lt;&gt;"",FE59+1,"")</f>
        <v/>
      </c>
      <c r="FG59" s="54" t="str">
        <f>IF(FE59&lt;&gt;"",IF($G59="3",IF(EX59&lt;&gt;"",IF(AND(FE59&lt;=10,EX59&gt;=$FD$92),HLOOKUP(FE59,Points_Table_Modified,IF(GC59&gt;=6,8,GC59+2),FALSE),0),""),IF(EX59&lt;&gt;"",IF(AND(FE59&lt;=10,EX59&gt;=$FD$92),HLOOKUP(FE59,Points_Table,IF(GC59&gt;=6,8,GC59+2),FALSE),0),"")),"")</f>
        <v/>
      </c>
      <c r="FH59" s="56" t="str">
        <f>IF(FG59&gt;0,IF(FF59&lt;&gt;"",AVERAGE(IF(AND($G59="3",FF59&lt;&gt;""),HLOOKUP(FF59,Points_Table_Modified,IF(GC59&gt;=6,8,GC59+2),FALSE),IF(FF59&lt;&gt;"",HLOOKUP(FF59,Points_Table,IF(GC59&gt;=6,8,GC59+2),FALSE),"")),FG59),FG59),0)</f>
        <v/>
      </c>
      <c r="FI59" s="51" t="str">
        <f>IF(AND($G59="3",EX59&lt;&gt;""),EX59,"")</f>
        <v/>
      </c>
      <c r="FJ59" s="52" t="str">
        <f>IF(AND(EX59&lt;&gt;"",$G59="3"),_xlfn.RANK.EQ(EX59,$FI$6:$FI$89),"")</f>
        <v/>
      </c>
      <c r="FK59" s="52" t="str">
        <f>IF(IF(FJ59&lt;&gt;"",IF(MAX(COUNTIF($FJ$6:$FJ$89,$FJ$6:$FJ$89))&gt;1,"x",""),"")&lt;&gt;"",FJ59+1,"")</f>
        <v/>
      </c>
      <c r="FL59" s="52" t="str">
        <f>IF(FJ59&lt;&gt;"",IF($G59="3",IF(EX59&lt;&gt;"",IF(AND(FJ59&lt;=20,EX59&gt;=$FI$92),HLOOKUP(FJ59,Points_Table_Modified,IF(GC59&gt;=6,8,GC59+2),FALSE),0),""),IF(EX59&lt;&gt;"",IF(AND(FJ59&lt;=10,EX59&gt;=$FI$92),HLOOKUP(FJ59,Points_Table,IF(GC59&gt;=6,8,GC59+2),FALSE),0),"")),"")</f>
        <v/>
      </c>
      <c r="FM59" s="56" t="str">
        <f>IF(FL59&gt;0,IF(FK59&lt;&gt;"",AVERAGE(IF(AND($G59="3",FK59&lt;&gt;""),HLOOKUP(FK59,Points_Table_Modified,IF(GC59&gt;=6,8,GC59+2),FALSE),IF(FK59&lt;&gt;"",HLOOKUP(FK59,Points_Table,IF(GC59&gt;=6,8,GC59+2),FALSE),"")),FL59),FL59),0)</f>
        <v/>
      </c>
      <c r="FN59" s="51" t="str">
        <f>IF(AND($G59="4",EX59&lt;&gt;""),EX59,"")</f>
        <v/>
      </c>
      <c r="FO59" s="52" t="str">
        <f>IF(AND(EX59&lt;&gt;"",G59="4"),_xlfn.RANK.EQ(EX59,$FN$6:$FN$89),"")</f>
        <v/>
      </c>
      <c r="FP59" s="52" t="str">
        <f>IF(IF(FO59&lt;&gt;"",IF(MAX(COUNTIF($FO$6:$FO$89,$FO$6:$FO$89))&gt;1,"x",""),"")&lt;&gt;"",FO59+1,"")</f>
        <v/>
      </c>
      <c r="FQ59" s="52" t="str">
        <f>IF(FO59&lt;&gt;"",IF($G59="3",IF(EX59&lt;&gt;"",IF(AND(FO59&lt;=10,EX59&gt;=$FN$92),HLOOKUP(FO59,Points_Table_Modified,IF(GC59&gt;=6,8,GC59+2),FALSE),0),""),IF(EX59&lt;&gt;"",IF(AND(FO59&lt;=10,EX59&gt;=$FN$92),HLOOKUP(FO59,Points_Table,IF(GC59&gt;=6,8,GC59+2),FALSE),0),"")),"")</f>
        <v/>
      </c>
      <c r="FR59" s="56" t="str">
        <f>IF(FQ59&gt;0,IF(FP59&lt;&gt;"",AVERAGE(IF(AND($G59="3",FP59&lt;&gt;""),HLOOKUP(FP59,Points_Table_Modified,IF(GC59&gt;=6,8,GC59+2),FALSE),IF(FP59&lt;&gt;"",HLOOKUP(FP59,Points_Table,IF(GC59&gt;=6,8,GC59+2),FALSE),"")),FQ59),FQ59),0)</f>
        <v/>
      </c>
      <c r="FS59" s="51" t="str">
        <f>IF(AND($G59="5",EX59&lt;&gt;""),EX59,"")</f>
        <v/>
      </c>
      <c r="FT59" s="52" t="str">
        <f>IF(AND(EX59&lt;&gt;"",$G59="5"),_xlfn.RANK.EQ(EX59,$FS$6:$FS$89),"")</f>
        <v/>
      </c>
      <c r="FU59" s="52" t="str">
        <f>IF(IF(FT59&lt;&gt;"",IF(MAX(COUNTIF($FT$6:$FT$89,$FT$6:$FT$89))&gt;1,"x",""),"")&lt;&gt;"",FT59+1,"")</f>
        <v/>
      </c>
      <c r="FV59" s="52" t="str">
        <f>IF(FT59&lt;&gt;"",IF($G59="3",IF(EX59&lt;&gt;"",IF(AND(FT59&lt;=10,EX59&gt;=$FS$92),HLOOKUP(FT59,Points_Table_Modified,IF(GC59&gt;=6,8,GC59+2),FALSE),0),""),IF(EX59&lt;&gt;"",IF(AND(FT59&lt;=10,EX59&gt;=$FS$92),HLOOKUP(FT59,Points_Table,IF(GC59&gt;=6,8,GC59+2),FALSE),0),"")),"")</f>
        <v/>
      </c>
      <c r="FW59" s="56" t="str">
        <f>IF(FV59&gt;0,IF(FU59&lt;&gt;"",AVERAGE(IF(AND($G59="3",FU59&lt;&gt;""),HLOOKUP(FU59,Points_Table_Modified,IF(GC59&gt;=6,8,GC59+2),FALSE),IF(FU59&lt;&gt;"",HLOOKUP(FU59,Points_Table,IF(GC59&gt;=6,8,GC59+2),FALSE),"")),FV59),FV59),0)</f>
        <v/>
      </c>
      <c r="FX59" s="51" t="str">
        <f>IF(AND($G59="6",EX59&lt;&gt;""),EX59,"")</f>
        <v/>
      </c>
      <c r="FY59" s="52" t="str">
        <f>IF(AND(EX59&lt;&gt;"",$G59="6"),_xlfn.RANK.EQ(EX59,$FX$6:$FX$89),"")</f>
        <v/>
      </c>
      <c r="FZ59" s="52" t="str">
        <f>IF(IF(FY59&lt;&gt;"",IF(MAX(COUNTIF($FY$6:$FY$89,$FY$6:$FY$89))&gt;1,"x",""),"")&lt;&gt;"",FY59+1,"")</f>
        <v/>
      </c>
      <c r="GA59" s="52" t="str">
        <f>IF(FY59&lt;&gt;"",IF($G59="3",IF(EX59&lt;&gt;"",IF(AND(FY59&lt;=10,EX59&gt;=$FX$92),HLOOKUP(FY59,Points_Table_Modified,IF(GC59&gt;=6,8,GC59+2),FALSE),0),""),IF(EX59&lt;&gt;"",IF(AND(FY59&lt;=10,EX59&gt;=$FX$92),HLOOKUP(FY59,Points_Table,IF(GC59&gt;=6,8,GC59+2),FALSE),0),"")),"")</f>
        <v/>
      </c>
      <c r="GB59" s="56" t="str">
        <f>IF(GA59&gt;0,IF(FZ59&lt;&gt;"",AVERAGE(IF(AND($G59="3",FZ59&lt;&gt;""),HLOOKUP(FZ59,Points_Table_Modified,IF(GC59&gt;=6,8,GC59+2),FALSE),IF(FZ59&lt;&gt;"",HLOOKUP(FZ59,Points_Table,IF(GC59&gt;=6,8,GC59+2),FALSE),"")),GA59),GA59),0)</f>
        <v/>
      </c>
      <c r="GC59" s="57">
        <f>VLOOKUP($G59,Entries_D_Event,8,FALSE)</f>
        <v>0</v>
      </c>
      <c r="GD59" s="52" t="str">
        <f>CONCATENATE(FY59,FT59,FO59,FJ59,FE59,EZ59)</f>
        <v/>
      </c>
      <c r="GE59" s="118" t="str">
        <f>IF(GD59&lt;&gt;"",IF(AND($G59="3",EX59&lt;&gt;""),10,IF(EX59&lt;&gt;"",5,"")),"")</f>
        <v/>
      </c>
      <c r="GF59" s="118">
        <f>_xlfn.NUMBERVALUE(IF(GD59&lt;&gt;"",CONCATENATE(GB59,FW59,FR59,FM59,FH59,FC59),""))</f>
        <v>0</v>
      </c>
      <c r="GG59" s="56">
        <f>IFERROR(GE59+GF59,0)</f>
        <v>0</v>
      </c>
      <c r="GH59" s="90"/>
      <c r="GI59" s="52" t="str">
        <f>IF(AND($G59="1",GH59&lt;&gt;""),GH59,"")</f>
        <v/>
      </c>
      <c r="GJ59" s="52" t="str">
        <f>IF(AND(GH59&lt;&gt;"",$G59="1"),_xlfn.RANK.EQ(GH59,$GI$6:$GI$89),"")</f>
        <v/>
      </c>
      <c r="GK59" s="52" t="str">
        <f>IF(IF(GJ59&lt;&gt;"",IF(MAX(COUNTIF($GJ$6:$GJ$89,$GJ$6:$GJ$89))&gt;1,"x",""),"")&lt;&gt;"",GJ59+1,"")</f>
        <v/>
      </c>
      <c r="GL59" s="52" t="str">
        <f>IF(GJ59&lt;&gt;"",IF($G59="3",IF(GH59&lt;&gt;"",IF(AND(GJ59&lt;=10,GH59&gt;=$GI$92),HLOOKUP(GJ59,Points_Table_Modified,IF(HM59&gt;=6,8,HM59+2),FALSE),0),""),IF(GH59&lt;&gt;"",IF(AND(GJ59&lt;=10,GH59&gt;=$GI$92),HLOOKUP(GJ59,Points_Table,IF(HM59&gt;=6,8,HM59+2),FALSE),0),"")),"")</f>
        <v/>
      </c>
      <c r="GM59" s="53" t="str">
        <f>IF(GK59&lt;&gt;"",AVERAGE(IF(AND($G59="3",GK59&lt;&gt;""),HLOOKUP(GK59,Points_Table_Modified,IF(HM59&gt;=6,8,HM59+2),FALSE),IF(GK59&lt;&gt;"",HLOOKUP(GK59,Points_Table,IF(HM59&gt;=6,8,HM59+2),FALSE),"")),GL59),GL59)</f>
        <v/>
      </c>
      <c r="GN59" s="51" t="str">
        <f>IF(AND($G59="2",GH59&lt;&gt;""),GH59,"")</f>
        <v/>
      </c>
      <c r="GO59" s="52" t="str">
        <f>IF(AND(GH59&lt;&gt;"",$G59="2"),_xlfn.RANK.EQ(GH59,$GN$6:$GN$89),"")</f>
        <v/>
      </c>
      <c r="GP59" s="52" t="str">
        <f>IF(IF(GO59&lt;&gt;"",IF(MAX(COUNTIF($GO$6:$GO$89,$GO$6:$GO$89))&gt;1,"x",""),"")&lt;&gt;"",GO59+1,"")</f>
        <v/>
      </c>
      <c r="GQ59" s="54" t="str">
        <f>IF(GO59&lt;&gt;"",IF($G59="3",IF(GH59&lt;&gt;"",IF(AND(GO59&lt;=10,GH59&gt;=$GN$92),HLOOKUP(GO59,Points_Table_Modified,IF(HM59&gt;=6,8,HM59+2),FALSE),0),""),IF(GH59&lt;&gt;"",IF(AND(GO59&lt;=10,GH59&gt;=$GN$92),HLOOKUP(GO59,Points_Table,IF(HM59&gt;=6,8,HM59+2),FALSE),0),"")),"")</f>
        <v/>
      </c>
      <c r="GR59" s="53" t="str">
        <f>IF(GP59&lt;&gt;"",AVERAGE(IF(AND($G59="3",GP59&lt;&gt;""),HLOOKUP(GP59,Points_Table_Modified,IF(HM59&gt;=6,8,HM59+2),FALSE),IF(GP59&lt;&gt;"",HLOOKUP(GP59,Points_Table,IF(HM59&gt;=6,8,HM59+2),FALSE),"")),GQ59),GQ59)</f>
        <v/>
      </c>
      <c r="GS59" s="51" t="str">
        <f>IF(AND($G59="3",GH59&lt;&gt;""),GH59,"")</f>
        <v/>
      </c>
      <c r="GT59" s="52" t="str">
        <f>IF(AND(GH59&lt;&gt;"",$G59="3"),_xlfn.RANK.EQ(GH59,$GS$6:$GS$89),"")</f>
        <v/>
      </c>
      <c r="GU59" s="52" t="str">
        <f>IF(IF(GT59&lt;&gt;"",IF(MAX(COUNTIF($GT$6:$GT$89,$GT$6:$GT$89))&gt;1,"x",""),"")&lt;&gt;"",GT59+1,"")</f>
        <v/>
      </c>
      <c r="GV59" s="52" t="str">
        <f>IF(GT59&lt;&gt;"",IF($G59="3",IF(GH59&lt;&gt;"",IF(AND(GT59&lt;=20,GH59&gt;=$GS$92),HLOOKUP(GT59,Points_Table_Modified,IF(HM59&gt;=6,8,HM59+2),FALSE),0),""),IF(GH59&lt;&gt;"",IF(AND(GT59&lt;=10,GH59&gt;=$GS$92),HLOOKUP(GT59,Points_Table,IF(HM59&gt;=6,8,HM59+2),FALSE),0),"")),"")</f>
        <v/>
      </c>
      <c r="GW59" s="53" t="str">
        <f>IF(GU59&lt;&gt;"",AVERAGE(IF(AND($G59="3",GU59&lt;&gt;""),HLOOKUP(GU59,Points_Table_Modified,IF(HM59&gt;=6,8,HM59+2),FALSE),IF(GU59&lt;&gt;"",HLOOKUP(GU59,Points_Table,IF(HM59&gt;=6,8,HM59+2),FALSE),"")),GV59),GV59)</f>
        <v/>
      </c>
      <c r="GX59" s="51" t="str">
        <f>IF(AND($G59="4",GH59&lt;&gt;""),GH59,"")</f>
        <v/>
      </c>
      <c r="GY59" s="52" t="str">
        <f>IF(AND($GH59&lt;&gt;"",G59="4"),_xlfn.RANK.EQ(GH59,$GX$6:$GX$89),"")</f>
        <v/>
      </c>
      <c r="GZ59" s="52" t="str">
        <f>IF(IF(GY59&lt;&gt;"",IF(MAX(COUNTIF($GY$6:$GY$89,$GY$6:$GY$89))&gt;1,"x",""),"")&lt;&gt;"",GY59+1,"")</f>
        <v/>
      </c>
      <c r="HA59" s="52" t="str">
        <f>IF(GY59&lt;&gt;"",IF($G59="3",IF(GH59&lt;&gt;"",IF(AND(GY59&lt;=10,GH59&gt;=$GX$92),HLOOKUP(GY59,Points_Table_Modified,IF(HM59&gt;=6,8,HM59+2),FALSE),0),""),IF(GH59&lt;&gt;"",IF(AND(GY59&lt;=10,GH59&gt;=$GX$92),HLOOKUP(GY59,Points_Table,IF(HM59&gt;=6,8,HM59+2),FALSE),0),"")),"")</f>
        <v/>
      </c>
      <c r="HB59" s="53" t="str">
        <f>IF(GZ59&lt;&gt;"",AVERAGE(IF(AND($G59="3",GZ59&lt;&gt;""),HLOOKUP(GZ59,Points_Table_Modified,IF(HM59&gt;=6,8,HM59+2),FALSE),IF(GZ59&lt;&gt;"",HLOOKUP(GZ59,Points_Table,IF(HM59&gt;=6,8,HM59+2),FALSE),"")),HA59),HA59)</f>
        <v/>
      </c>
      <c r="HC59" s="51" t="str">
        <f>IF(AND($G59="5",GH59&lt;&gt;""),GH59,"")</f>
        <v/>
      </c>
      <c r="HD59" s="52" t="str">
        <f>IF(AND(GH59&lt;&gt;"",$G59="5"),_xlfn.RANK.EQ(GH59,$HC$6:$HC$89),"")</f>
        <v/>
      </c>
      <c r="HE59" s="52" t="str">
        <f>IF(IF(HD59&lt;&gt;"",IF(MAX(COUNTIF($HD$6:$HD$89,$HD$6:$HD$89))&gt;1,"x",""),"")&lt;&gt;"",HD59+1,"")</f>
        <v/>
      </c>
      <c r="HF59" s="52" t="str">
        <f>IF(HD59&lt;&gt;"",IF($G59="3",IF(GH59&lt;&gt;"",IF(AND(HD59&lt;=10,GH59&gt;=$HC$92),HLOOKUP(HD59,Points_Table_Modified,IF(HM59&gt;=6,8,HM59+2),FALSE),0),""),IF(GH59&lt;&gt;"",IF(AND(HD59&lt;=10,GH59&gt;=$HC$92),HLOOKUP(HD59,Points_Table,IF(HM59&gt;=6,8,HM59+2),FALSE),0),"")),"")</f>
        <v/>
      </c>
      <c r="HG59" s="53" t="str">
        <f>IF(HE59&lt;&gt;"",AVERAGE(IF(AND($G59="3",HE59&lt;&gt;""),HLOOKUP(HE59,Points_Table_Modified,IF(HM59&gt;=6,8,HM59+2),FALSE),IF(HE59&lt;&gt;"",HLOOKUP(HE59,Points_Table,IF(HM59&gt;=6,8,HM59+2),FALSE),"")),HF59),HF59)</f>
        <v/>
      </c>
      <c r="HH59" s="51" t="str">
        <f>IF(AND($G59="6",GH59&lt;&gt;""),GH59,"")</f>
        <v/>
      </c>
      <c r="HI59" s="52" t="str">
        <f>IF(AND(GH59&lt;&gt;"",$G59="6"),_xlfn.RANK.EQ(GH59,$HH$6:$HH$89),"")</f>
        <v/>
      </c>
      <c r="HJ59" s="52" t="str">
        <f>IF(IF(HI59&lt;&gt;"",IF(MAX(COUNTIF($HI$6:$HI$89,$HI$6:$HI$89))&gt;1,"x",""),"")&lt;&gt;"",HI59+1,"")</f>
        <v/>
      </c>
      <c r="HK59" s="52" t="str">
        <f>IF(HI59&lt;&gt;"",IF($G59="3",IF(GH59&lt;&gt;"",IF(AND(HI59&lt;=10,GH59&gt;=$HH$92),HLOOKUP(HI59,Points_Table_Modified,IF(HM59&gt;=6,8,HM59+2),FALSE),0),""),IF(GH59&lt;&gt;"",IF(AND(HI59&lt;=10,GH59&gt;=$HH$92),HLOOKUP(HI59,Points_Table,IF(HM59&gt;=6,8,HM59+2),FALSE),0),"")),"")</f>
        <v/>
      </c>
      <c r="HL59" s="53" t="str">
        <f>IF(HJ59&lt;&gt;"",AVERAGE(IF(AND($G59="3",HJ59&lt;&gt;""),HLOOKUP(HJ59,Points_Table_Modified,IF(HM59&gt;=6,8,HM59+2),FALSE),IF(HJ59&lt;&gt;"",HLOOKUP(HJ59,Points_Table,IF(HM59&gt;=6,8,HM59+2),FALSE),"")),HK59),HK59)</f>
        <v/>
      </c>
      <c r="HM59" s="57">
        <f>VLOOKUP($G59,Entries_D_Event,9,FALSE)</f>
        <v>0</v>
      </c>
      <c r="HN59" s="52" t="str">
        <f>CONCATENATE(HI59,HD59,GY59,GT59,GO59,GJ59)</f>
        <v/>
      </c>
      <c r="HO59" s="118" t="str">
        <f>IF(HN59&lt;&gt;"",IF(AND($G59="3",GH59&lt;&gt;""),10,IF(GH59&lt;&gt;"",5,"")),"")</f>
        <v/>
      </c>
      <c r="HP59" s="118">
        <f>_xlfn.NUMBERVALUE(IF(HN59&lt;&gt;"",CONCATENATE(HL59,HG59,HB59,GW59,GR59,GM59),""))</f>
        <v>0</v>
      </c>
      <c r="HQ59" s="56">
        <f>IFERROR(HO59+HP59,0)</f>
        <v>0</v>
      </c>
      <c r="HR59" s="90"/>
      <c r="HS59" s="52" t="str">
        <f>IF(AND($G59="1",HR59&lt;&gt;""),HR59,"")</f>
        <v/>
      </c>
      <c r="HT59" s="52" t="str">
        <f>IF(AND(HR59&lt;&gt;"",$G59="1"),_xlfn.RANK.EQ(HR59,$HS$6:$HS$89),"")</f>
        <v/>
      </c>
      <c r="HU59" s="52" t="str">
        <f>IF(IF(HT59&lt;&gt;"",IF(MAX(COUNTIF($HT$6:$HT$89,$HT$6:$HT$89))&gt;1,"x",""),"")&lt;&gt;"",HT59+1,"")</f>
        <v/>
      </c>
      <c r="HV59" s="52" t="str">
        <f>IF(HT59&lt;&gt;"",IF($G59="3",IF(HR59&lt;&gt;"",IF(AND(HT59&lt;=10,HR59&gt;=$HS$92),HLOOKUP(HT59,Points_Table_Modified,IF(IW59&gt;=6,8,IW59+2),FALSE),0),""),IF(HR59&lt;&gt;"",IF(AND(HT59&lt;=10,HR59&gt;=$HS$92),HLOOKUP(HT59,Points_Table,IF(IW59&gt;=6,8,IW59+2),FALSE),0),"")),"")</f>
        <v/>
      </c>
      <c r="HW59" s="53" t="str">
        <f>IF(HU59&lt;&gt;"",AVERAGE(IF(AND($G59="3",HU59&lt;&gt;""),HLOOKUP(HU59,Points_Table_Modified,IF(IW59&gt;=6,8,IW59+2),FALSE),IF(HU59&lt;&gt;"",HLOOKUP(HU59,Points_Table,IF(IW59&gt;=6,8,IW59+2),FALSE),"")),HV59),HV59)</f>
        <v/>
      </c>
      <c r="HX59" s="51" t="str">
        <f>IF(AND($G59="2",HR59&lt;&gt;""),HR59,"")</f>
        <v/>
      </c>
      <c r="HY59" s="52" t="str">
        <f>IF(AND(HR59&lt;&gt;"",$G59="2"),_xlfn.RANK.EQ(HR59,$HX$6:$HX$89),"")</f>
        <v/>
      </c>
      <c r="HZ59" s="52" t="str">
        <f>IF(IF(HY59&lt;&gt;"",IF(MAX(COUNTIF($HY$6:$HY$89,$HY$6:$HY$89))&gt;1,"x",""),"")&lt;&gt;"",HY59+1,"")</f>
        <v/>
      </c>
      <c r="IA59" s="54" t="str">
        <f>IF(HY59&lt;&gt;"",IF($G59="3",IF(HR59&lt;&gt;"",IF(AND(HY59&lt;=10,HR59&gt;=$HX$92),HLOOKUP(HY59,Points_Table_Modified,IF(IW59&gt;=6,8,IW59+2),FALSE),0),""),IF(HR59&lt;&gt;"",IF(AND(HY59&lt;=10,HR59&gt;=$HX$92),HLOOKUP(HY59,Points_Table,IF(IW59&gt;=6,8,IW59+2),FALSE),0),"")),"")</f>
        <v/>
      </c>
      <c r="IB59" s="53" t="str">
        <f>IF(HZ59&lt;&gt;"",AVERAGE(IF(AND($G59="3",HZ59&lt;&gt;""),HLOOKUP(HZ59,Points_Table_Modified,IF(IW59&gt;=6,8,IW59+2),FALSE),IF(HZ59&lt;&gt;"",HLOOKUP(HZ59,Points_Table,IF(IW59&gt;=6,8,IW59+2),FALSE),"")),IA59),IA59)</f>
        <v/>
      </c>
      <c r="IC59" s="51" t="str">
        <f>IF(AND($G59="3",HR59&lt;&gt;""),HR59,"")</f>
        <v/>
      </c>
      <c r="ID59" s="52" t="str">
        <f>IF(AND(HR59&lt;&gt;"",$G59="3"),_xlfn.RANK.EQ(HR59,$IC$6:$IC$89),"")</f>
        <v/>
      </c>
      <c r="IE59" s="52" t="str">
        <f>IF(IF(ID59&lt;&gt;"",IF(MAX(COUNTIF($ID$6:$ID$89,$ID$6:$ID$89))&gt;1,"x",""),"")&lt;&gt;"",ID59+1,"")</f>
        <v/>
      </c>
      <c r="IF59" s="52" t="str">
        <f>IF(ID59&lt;&gt;"",IF($G59="3",IF(HR59&lt;&gt;"",IF(AND(ID59&lt;=20,HR59&gt;=$IC$92),HLOOKUP(ID59,Points_Table_Modified,IF(IW59&gt;=6,8,IW59+2),FALSE),0),""),IF(HR59&lt;&gt;"",IF(AND(ID59&lt;=10,HR59&gt;=$IC$92),HLOOKUP(ID59,Points_Table,IF(IW59&gt;=6,8,IW59+2),FALSE),0),"")),"")</f>
        <v/>
      </c>
      <c r="IG59" s="53" t="str">
        <f>IF(IE59&lt;&gt;"",AVERAGE(IF(AND($G59="3",IE59&lt;&gt;""),HLOOKUP(IE59,Points_Table_Modified,IF(IW59&gt;=6,8,IW59+2),FALSE),IF(IE59&lt;&gt;"",HLOOKUP(IE59,Points_Table,IF(IW59&gt;=6,8,IW59+2),FALSE),"")),IF59),IF59)</f>
        <v/>
      </c>
      <c r="IH59" s="51" t="str">
        <f>IF(AND($G59="4",HR59&lt;&gt;""),HR59,"")</f>
        <v/>
      </c>
      <c r="II59" s="52" t="str">
        <f>IF(AND(HR59&lt;&gt;"",G59="4"),_xlfn.RANK.EQ(HR59,$IH$6:$IH$89),"")</f>
        <v/>
      </c>
      <c r="IJ59" s="52" t="str">
        <f>IF(IF(II59&lt;&gt;"",IF(MAX(COUNTIF($II$6:$II$89,$II$6:$II$89))&gt;1,"x",""),"")&lt;&gt;"",II59+1,"")</f>
        <v/>
      </c>
      <c r="IK59" s="52" t="str">
        <f>IF(II59&lt;&gt;"",IF($G59="3",IF(HR59&lt;&gt;"",IF(AND(II59&lt;=10,HR59&gt;=$IH$92),HLOOKUP(II59,Points_Table_Modified,IF(IW59&gt;=6,8,IW59+2),FALSE),0),""),IF(HR59&lt;&gt;"",IF(AND(II59&lt;=10,HR59&gt;=$IH$92),HLOOKUP(II59,Points_Table,IF(IW59&gt;=6,8,IW59+2),FALSE),0),"")),"")</f>
        <v/>
      </c>
      <c r="IL59" s="53" t="str">
        <f>IF(IJ59&lt;&gt;"",AVERAGE(IF(AND($G59="3",IJ59&lt;&gt;""),HLOOKUP(IJ59,Points_Table_Modified,IF(IW59&gt;=6,8,IW59+2),FALSE),IF(IJ59&lt;&gt;"",HLOOKUP(IJ59,Points_Table,IF(IW59&gt;=6,8,IW59+2),FALSE),"")),IK59),IK59)</f>
        <v/>
      </c>
      <c r="IM59" s="51" t="str">
        <f>IF(AND($G59="5",HR59&lt;&gt;""),HR59,"")</f>
        <v/>
      </c>
      <c r="IN59" s="52" t="str">
        <f>IF(AND(HR59&lt;&gt;"",$G59="5"),_xlfn.RANK.EQ(HR59,$IM$6:$IM$89),"")</f>
        <v/>
      </c>
      <c r="IO59" s="52" t="str">
        <f>IF(IF(IN59&lt;&gt;"",IF(MAX(COUNTIF($IN$6:$IN$89,$IN$6:$IN$89))&gt;1,"x",""),"")&lt;&gt;"",IN59+1,"")</f>
        <v/>
      </c>
      <c r="IP59" s="52" t="str">
        <f>IF(IN59&lt;&gt;"",IF($G59="3",IF(HR59&lt;&gt;"",IF(AND(IN59&lt;=10,HR59&gt;=$IM$92),HLOOKUP(IN59,Points_Table_Modified,IF(IW59&gt;=6,8,IW59+2),FALSE),0),""),IF(HR59&lt;&gt;"",IF(AND(IN59&lt;=10,HR59&gt;=$IM$92),HLOOKUP(IN59,Points_Table,IF(IW59&gt;=6,8,IW59+2),FALSE),0),"")),"")</f>
        <v/>
      </c>
      <c r="IQ59" s="53" t="str">
        <f>IF(IO59&lt;&gt;"",AVERAGE(IF(AND($G59="3",IO59&lt;&gt;""),HLOOKUP(IO59,Points_Table_Modified,IF(IW59&gt;=6,8,IW59+2),FALSE),IF(IO59&lt;&gt;"",HLOOKUP(IO59,Points_Table,IF(IW59&gt;=6,8,IW59+2),FALSE),"")),IP59),IP59)</f>
        <v/>
      </c>
      <c r="IR59" s="51" t="str">
        <f>IF(AND($G59="6",HR59&lt;&gt;""),HR59,"")</f>
        <v/>
      </c>
      <c r="IS59" s="52" t="str">
        <f>IF(AND(HR59&lt;&gt;"",$G59="6"),_xlfn.RANK.EQ(HR59,$IR$6:$IR$89),"")</f>
        <v/>
      </c>
      <c r="IT59" s="52" t="str">
        <f>IF(IF(IS59&lt;&gt;"",IF(MAX(COUNTIF($IS$6:$IS$89,$IS$6:$IS$89))&gt;1,"x",""),"")&lt;&gt;"",IS59+1,"")</f>
        <v/>
      </c>
      <c r="IU59" s="52" t="str">
        <f>IF(IS59&lt;&gt;"",IF($G59="3",IF(HR59&lt;&gt;"",IF(AND(IS59&lt;=10,HR59&gt;=$IR$92),HLOOKUP(IS59,Points_Table_Modified,IF(IW59&gt;=6,8,IW59+2),FALSE),0),""),IF(HR59&lt;&gt;"",IF(AND(IS59&lt;=10,HR59&gt;=$IR$92),HLOOKUP(IS59,Points_Table,IF(IW59&gt;=6,8,IW59+2),FALSE),0),"")),"")</f>
        <v/>
      </c>
      <c r="IV59" s="53" t="str">
        <f>IF(IT59&lt;&gt;"",AVERAGE(IF(AND($G59="3",IT59&lt;&gt;""),HLOOKUP(IT59,Points_Table_Modified,IF(IW59&gt;=6,8,IW59+2),FALSE),IF(IT59&lt;&gt;"",HLOOKUP(IT59,Points_Table,IF(IW59&gt;=6,8,IW59+2),FALSE),"")),IU59),IU59)</f>
        <v/>
      </c>
      <c r="IW59" s="57">
        <f>VLOOKUP($G59,Entries_D_Event,10,FALSE)</f>
        <v>0</v>
      </c>
      <c r="IX59" s="52" t="str">
        <f>CONCATENATE(IS59,IN59,II59,ID59,HY59,HT59)</f>
        <v/>
      </c>
      <c r="IY59" s="118" t="str">
        <f>IF(IX59&lt;&gt;"",IF(AND($G59="3",HR59&lt;&gt;""),10,IF(HR59&lt;&gt;"",5,"")),"")</f>
        <v/>
      </c>
      <c r="IZ59" s="118">
        <f>_xlfn.NUMBERVALUE(IF(IX59&lt;&gt;"",CONCATENATE(IV59,IQ59,IL59,IG59,IB59,HW59),""))</f>
        <v>0</v>
      </c>
      <c r="JA59" s="56">
        <f>IFERROR(IY59+IZ59,0)</f>
        <v>0</v>
      </c>
      <c r="JB59" s="90"/>
      <c r="JC59" s="52" t="str">
        <f>IF(AND($G59="1",JB59&lt;&gt;""),JB59,"")</f>
        <v/>
      </c>
      <c r="JD59" s="52" t="str">
        <f>IF(AND(JB59&lt;&gt;"",$G59="1"),_xlfn.RANK.EQ(JB59,$JC$6:$JC$89),"")</f>
        <v/>
      </c>
      <c r="JE59" s="52" t="str">
        <f>IF(IF(JD59&lt;&gt;"",IF(MAX(COUNTIF($JD$6:$JD$89,$JD$6:$JD$89))&gt;1,"x",""),"")&lt;&gt;"",JD59+1,"")</f>
        <v/>
      </c>
      <c r="JF59" s="52" t="str">
        <f>IF(JD59&lt;&gt;"",IF($G59="3",IF(JB59&lt;&gt;"",IF(AND(JD59&lt;=10,JB59&gt;=$JC$92),HLOOKUP(JD59,Points_Table_Modified,IF(KG59&gt;=6,8,KG59+2),FALSE),0),""),IF(JB59&lt;&gt;"",IF(AND(JD59&lt;=10,JB59&gt;=$JC$92),HLOOKUP(JD59,Points_Table,IF(KG59&gt;=6,8,KG59+2),FALSE),0),"")),"")</f>
        <v/>
      </c>
      <c r="JG59" s="53" t="str">
        <f>IF(JE59&lt;&gt;"",AVERAGE(IF(AND($G59="3",JE59&lt;&gt;""),HLOOKUP(JE59,Points_Table_Modified,IF(KG59&gt;=6,8,KG59+2),FALSE),IF(JE59&lt;&gt;"",HLOOKUP(JE59,Points_Table,IF(KG59&gt;=6,8,KG59+2),FALSE),"")),JF59),JF59)</f>
        <v/>
      </c>
      <c r="JH59" s="51" t="str">
        <f>IF(AND($G59="2",JB59&lt;&gt;""),JB59,"")</f>
        <v/>
      </c>
      <c r="JI59" s="52" t="str">
        <f>IF(AND(JB59&lt;&gt;"",$G59="2"),_xlfn.RANK.EQ(JB59,$JH$6:$JH$89),"")</f>
        <v/>
      </c>
      <c r="JJ59" s="52" t="str">
        <f>IF(IF(JI59&lt;&gt;"",IF(MAX(COUNTIF($JI$6:$JI$89,$JI$6:$JI$89))&gt;1,"x",""),"")&lt;&gt;"",JI59+1,"")</f>
        <v/>
      </c>
      <c r="JK59" s="54" t="str">
        <f>IF(JI59&lt;&gt;"",IF($G59="3",IF(JB59&lt;&gt;"",IF(AND(JI59&lt;=10,JB59&gt;=$JH$92),HLOOKUP(JI59,Points_Table_Modified,IF(KG59&gt;=6,8,KG59+2),FALSE),0),""),IF(JB59&lt;&gt;"",IF(AND(JI59&lt;=10,JB59&gt;=$JH$92),HLOOKUP(JI59,Points_Table,IF(KG59&gt;=6,8,KG59+2),FALSE),0),"")),"")</f>
        <v/>
      </c>
      <c r="JL59" s="53" t="str">
        <f>IF(JJ59&lt;&gt;"",AVERAGE(IF(AND($G59="3",JJ59&lt;&gt;""),HLOOKUP(JJ59,Points_Table_Modified,IF(KG59&gt;=6,8,KG59+2),FALSE),IF(JJ59&lt;&gt;"",HLOOKUP(JJ59,Points_Table,IF(KG59&gt;=6,8,KG59+2),FALSE),"")),JK59),JK59)</f>
        <v/>
      </c>
      <c r="JM59" s="51" t="str">
        <f>IF(AND($G59="3",JB59&lt;&gt;""),JB59,"")</f>
        <v/>
      </c>
      <c r="JN59" s="52" t="str">
        <f>IF(AND(JB59&lt;&gt;"",$G59="3"),_xlfn.RANK.EQ(JB59,$JM$6:$JM$89),"")</f>
        <v/>
      </c>
      <c r="JO59" s="52" t="str">
        <f>IF(IF(JN59&lt;&gt;"",IF(MAX(COUNTIF($JN$6:$JN$89,$JN$6:$JN$89))&gt;1,"x",""),"")&lt;&gt;"",JN59+1,"")</f>
        <v/>
      </c>
      <c r="JP59" s="52" t="str">
        <f>IF(JN59&lt;&gt;"",IF($G59="3",IF(JB59&lt;&gt;"",IF(AND(JN59&lt;=20,JB59&gt;=$JM$92),HLOOKUP(JN59,Points_Table_Modified,IF(KG59&gt;=6,8,KG59+2),FALSE),0),""),IF(JB59&lt;&gt;"",IF(AND(JN59&lt;=10,JB59&gt;=$JM$92),HLOOKUP(JN59,Points_Table,IF(KG59&gt;=6,8,KG59+2),FALSE),0),"")),"")</f>
        <v/>
      </c>
      <c r="JQ59" s="53" t="str">
        <f>IF(JO59&lt;&gt;"",AVERAGE(IF(AND($G59="3",JO59&lt;&gt;""),HLOOKUP(JO59,Points_Table_Modified,IF(KG59&gt;=6,8,KG59+2),FALSE),IF(JO59&lt;&gt;"",HLOOKUP(JO59,Points_Table,IF(KG59&gt;=6,8,KG59+2),FALSE),"")),JP59),JP59)</f>
        <v/>
      </c>
      <c r="JR59" s="51" t="str">
        <f>IF(AND($G59="4",JB59&lt;&gt;""),JB59,"")</f>
        <v/>
      </c>
      <c r="JS59" s="52" t="str">
        <f>IF(AND(JB59&lt;&gt;"",G59="4"),_xlfn.RANK.EQ(JB59,$JR$6:$JR$89),"")</f>
        <v/>
      </c>
      <c r="JT59" s="52" t="str">
        <f>IF(IF(JS59&lt;&gt;"",IF(MAX(COUNTIF($JS$6:$JS$89,$JS$6:$JS$89))&gt;1,"x",""),"")&lt;&gt;"",JS59+1,"")</f>
        <v/>
      </c>
      <c r="JU59" s="52" t="str">
        <f>IF(JS59&lt;&gt;"",IF($G59="3",IF(JB59&lt;&gt;"",IF(AND(JS59&lt;=10,JB59&gt;=$JR$92),HLOOKUP(JS59,Points_Table_Modified,IF(KG59&gt;=6,8,KG59+2),FALSE),0),""),IF(JB59&lt;&gt;"",IF(AND(JS59&lt;=10,JB59&gt;=$JR$92),HLOOKUP(JS59,Points_Table,IF(KG59&gt;=6,8,KG59+2),FALSE),0),"")),"")</f>
        <v/>
      </c>
      <c r="JV59" s="53" t="str">
        <f>IF(JT59&lt;&gt;"",AVERAGE(IF(AND($G59="3",JT59&lt;&gt;""),HLOOKUP(JT59,Points_Table_Modified,IF(KG59&gt;=6,8,KG59+2),FALSE),IF(JT59&lt;&gt;"",HLOOKUP(JT59,Points_Table,IF(KG59&gt;=6,8,KG59+2),FALSE),"")),JU59),JU59)</f>
        <v/>
      </c>
      <c r="JW59" s="51" t="str">
        <f>IF(AND($G59="5",JB59&lt;&gt;""),JB59,"")</f>
        <v/>
      </c>
      <c r="JX59" s="52" t="str">
        <f>IF(AND(JB59&lt;&gt;"",$G59="5"),_xlfn.RANK.EQ(JB59,$JW$6:$JW$89),"")</f>
        <v/>
      </c>
      <c r="JY59" s="52" t="str">
        <f>IF(IF(JX59&lt;&gt;"",IF(MAX(COUNTIF($JX$6:$JX$89,$JX$6:$JX$89))&gt;1,"x",""),"")&lt;&gt;"",JX59+1,"")</f>
        <v/>
      </c>
      <c r="JZ59" s="52" t="str">
        <f>IF(JX59&lt;&gt;"",IF($G59="3",IF(JB59&lt;&gt;"",IF(AND(JX59&lt;=10,JB59&gt;=$JW$92),HLOOKUP(JX59,Points_Table_Modified,IF(KG59&gt;=6,8,KG59+2),FALSE),0),""),IF(JB59&lt;&gt;"",IF(AND(JX59&lt;=10,JB59&gt;=$JW$92),HLOOKUP(JX59,Points_Table,IF(KG59&gt;=6,8,KG59+2),FALSE),0),"")),"")</f>
        <v/>
      </c>
      <c r="KA59" s="53" t="str">
        <f>IF(JY59&lt;&gt;"",AVERAGE(IF(AND($G59="3",JY59&lt;&gt;""),HLOOKUP(JY59,Points_Table_Modified,IF(KG59&gt;=6,8,KG59+2),FALSE),IF(JY59&lt;&gt;"",HLOOKUP(JY59,Points_Table,IF(KG59&gt;=6,8,KG59+2),FALSE),"")),JZ59),JZ59)</f>
        <v/>
      </c>
      <c r="KB59" s="51" t="str">
        <f>IF(AND($G59="6",JB59&lt;&gt;""),JB59,"")</f>
        <v/>
      </c>
      <c r="KC59" s="52" t="str">
        <f>IF(AND(JB59&lt;&gt;"",$G59="6"),_xlfn.RANK.EQ(JB59,$KB$6:$KB$89),"")</f>
        <v/>
      </c>
      <c r="KD59" s="52" t="str">
        <f>IF(IF(KC59&lt;&gt;"",IF(MAX(COUNTIF($KC$6:$KC$89,$KC$6:$KC$89))&gt;1,"x",""),"")&lt;&gt;"",KC59+1,"")</f>
        <v/>
      </c>
      <c r="KE59" s="52" t="str">
        <f>IF(KC59&lt;&gt;"",IF($G59="3",IF(JB59&lt;&gt;"",IF(AND(KC59&lt;=10,JB59&gt;=$KB$92),HLOOKUP(KC59,Points_Table_Modified,IF(KG59&gt;=6,8,KG59+2),FALSE),0),""),IF(JB59&lt;&gt;"",IF(AND(KC59&lt;=10,JB59&gt;=$KB$92),HLOOKUP(KC59,Points_Table,IF(KG59&gt;=6,8,KG59+2),FALSE),0),"")),"")</f>
        <v/>
      </c>
      <c r="KF59" s="53" t="str">
        <f>IF(KD59&lt;&gt;"",AVERAGE(IF(AND($G59="3",KD59&lt;&gt;""),HLOOKUP(KD59,Points_Table_Modified,IF(KG59&gt;=6,8,KG59+2),FALSE),IF(KD59&lt;&gt;"",HLOOKUP(KD59,Points_Table,IF(KG59&gt;=6,8,KG59+2),FALSE),"")),KE59),KE59)</f>
        <v/>
      </c>
      <c r="KG59" s="57">
        <f>VLOOKUP($G59,Entries_D_Event,11,FALSE)</f>
        <v>0</v>
      </c>
      <c r="KH59" s="52" t="str">
        <f>CONCATENATE(KC59,JX59,JS59,JN59,JI59,JD59)</f>
        <v/>
      </c>
      <c r="KI59" s="118" t="str">
        <f>IF(KH59&lt;&gt;"",IF(AND($G59="3",JB59&lt;&gt;""),10,IF(JB59&lt;&gt;"",5,"")),"")</f>
        <v/>
      </c>
      <c r="KJ59" s="118">
        <f>_xlfn.NUMBERVALUE(IF(KH59&lt;&gt;"",CONCATENATE(KF59,KA59,JV59,JQ59,JL59,JG59),""))</f>
        <v>0</v>
      </c>
      <c r="KK59" s="56">
        <f>IFERROR(KI59+KJ59,0)</f>
        <v>0</v>
      </c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</row>
    <row r="60" spans="1:358" s="1" customFormat="1" x14ac:dyDescent="0.25">
      <c r="A60" s="35"/>
      <c r="B60" s="45">
        <v>55</v>
      </c>
      <c r="C60" s="58" t="s">
        <v>40</v>
      </c>
      <c r="D60" s="47" t="s">
        <v>255</v>
      </c>
      <c r="E60" s="50"/>
      <c r="F60" s="108">
        <v>210</v>
      </c>
      <c r="G60" s="49" t="s">
        <v>59</v>
      </c>
      <c r="H60" s="50" t="str">
        <f>VLOOKUP($G60,Class_Description,2)</f>
        <v>Open Class</v>
      </c>
      <c r="I60" s="187">
        <f>AS60+CC60+DM60+EW60+GG60+HQ60+JA60+KK60</f>
        <v>5</v>
      </c>
      <c r="J60" s="115"/>
      <c r="K60" s="102" t="str">
        <f>IF(AND(J60&lt;&gt;"",$G60="1"),J60,"")</f>
        <v/>
      </c>
      <c r="L60" s="103" t="str">
        <f>IF(AND(J60&lt;&gt;"",$G60="1"),_xlfn.RANK.EQ(J60,$K$6:$K$89),"")</f>
        <v/>
      </c>
      <c r="M60" s="103" t="str">
        <f>IF(G60="6",IF(IF(L60&lt;&gt;"",IF(MAX(COUNTIF($L$6:$L$89,$L$6:$L$89))&gt;1,"x",""),"")&lt;&gt;"",L60+1,""),IF(K60=0,"",IF(IF(L60&lt;&gt;"",IF(MAX(COUNTIF($L$6:$L$89,$L$6:$L$89))&gt;1,"x",""),"")&lt;&gt;"",L60+1,"")))</f>
        <v/>
      </c>
      <c r="N60" s="103" t="str">
        <f>IF(L60&lt;&gt;"",IF($G60="3",IF(AND(L60&lt;=20,J60&gt;=$K$92),HLOOKUP(L60,Points_Table_Modified,IF(AO60&gt;=6,8,AO60+2),FALSE),0),IF(AND(L60&lt;=10,J60&gt;=$K$92),HLOOKUP(L60,Points_Table,IF(AO60&gt;=6,8,AO60+2),FALSE),0)),"")</f>
        <v/>
      </c>
      <c r="O60" s="103" t="str">
        <f>IF(M60&lt;&gt;"",AVERAGE(IF(AND($G60="3",M60&lt;&gt;""),HLOOKUP(M60,Points_Table_Modified,IF(AO60&gt;=6,8,AO60+2),FALSE),IF(M60&lt;&gt;"",HLOOKUP(M60,Points_Table,IF(AO60&gt;=6,8,AO60+2),FALSE),"")),N60),N60)</f>
        <v/>
      </c>
      <c r="P60" s="102" t="str">
        <f>IF(AND(J60&lt;&gt;"",$G60="2"),J60,"")</f>
        <v/>
      </c>
      <c r="Q60" s="103" t="str">
        <f>IF(AND(J60&lt;&gt;"",$G60="2"),_xlfn.RANK.EQ(J60,$P$6:$P$89),"")</f>
        <v/>
      </c>
      <c r="R60" s="103" t="str">
        <f>IF(G60="6",IF(IF(Q60&lt;&gt;"",IF(MAX(COUNTIF($Q$6:$Q$89,$Q$6:$Q$89))&gt;1,"x",""),"")&lt;&gt;"",Q60+1,""),IF(P60=0,"",IF(IF(Q60&lt;&gt;"",IF(MAX(COUNTIF($Q$6:$Q$89,$Q$6:$Q$89))&gt;1,"x",""),"")&lt;&gt;"",Q60+1,"")))</f>
        <v/>
      </c>
      <c r="S60" s="103" t="str">
        <f>IF(Q60&lt;&gt;"",IF($G60="3",IF(J60&lt;&gt;"",IF(AND(Q60&lt;=10,J60&gt;=$P$92),HLOOKUP(Q60,Points_Table_Modified,IF(AO60&gt;=6,8,AO60+2),FALSE),0),""),IF(J60&lt;&gt;"",IF(AND(Q60&lt;=10,J60&gt;=$P$92),HLOOKUP(Q60,Points_Table,IF(AO60&gt;=6,8,AO60+2),FALSE),0),"")),"")</f>
        <v/>
      </c>
      <c r="T60" s="103" t="str">
        <f>IF(R60&lt;&gt;"",AVERAGE(IF(AND($G60="3",R60&lt;&gt;""),HLOOKUP(R60,Points_Table_Modified,IF(AO60&gt;=6,8,AO60+2),FALSE),IF(R60&lt;&gt;"",HLOOKUP(R60,Points_Table,IF(AO60&gt;=6,8,AO60+2),FALSE),"")),S60),S60)</f>
        <v/>
      </c>
      <c r="U60" s="102" t="str">
        <f>IF(AND(J60&lt;&gt;"",$G60="3"),J60,"")</f>
        <v/>
      </c>
      <c r="V60" s="103" t="str">
        <f>IF(AND(J60&lt;&gt;"",$G60="3"),_xlfn.RANK.EQ(J60,$U$6:$U$89),"")</f>
        <v/>
      </c>
      <c r="W60" s="103" t="str">
        <f>IF(G60="6",IF(IF(V60&lt;&gt;"",IF(MAX(COUNTIF($V$6:$V$89,$V$6:$V$89))&gt;1,"x",""),"")&lt;&gt;"",V60+1,""),IF(U60=0,"",IF(IF(V60&lt;&gt;"",IF(MAX(COUNTIF($V$6:$V$89,$V$6:$V$89))&gt;1,"x",""),"")&lt;&gt;"",V60+1,"")))</f>
        <v/>
      </c>
      <c r="X60" s="103" t="str">
        <f>IF(V60&lt;&gt;"",IF($G60="3",IF(J60&lt;&gt;"",IF(AND(V60&lt;=20,J60&gt;=$U$92),HLOOKUP(V60,Points_Table_Modified,IF(AO60&gt;=6,8,AO60+2),FALSE),0),""),IF(J60&lt;&gt;"",IF(AND(V60&lt;=10,$J60&gt;=$U$92),HLOOKUP(V60,Points_Table,IF(AO60&gt;=6,8,AO60+2),FALSE),0),"")),"")</f>
        <v/>
      </c>
      <c r="Y60" s="103" t="str">
        <f>IF(W60&lt;&gt;"",AVERAGE(IF(AND($G60="3",W60&lt;&gt;""),HLOOKUP(W60,Points_Table_Modified,IF(AO60&gt;=6,8,AO60+2),FALSE),IF(W60&lt;&gt;"",HLOOKUP(W60,Points_Table,IF(AO60&gt;=6,8,AO60+2),FALSE),"")),X60),X60)</f>
        <v/>
      </c>
      <c r="Z60" s="102" t="str">
        <f>IF(AND(J60&lt;&gt;"",$G60="4"),J60,"")</f>
        <v/>
      </c>
      <c r="AA60" s="103" t="str">
        <f>IF(AND($J60&lt;&gt;"",G60="4"),_xlfn.RANK.EQ(J60,$Z$6:$Z$89),"")</f>
        <v/>
      </c>
      <c r="AB60" s="103" t="str">
        <f>IF($G60="6",IF(IF(AA60&lt;&gt;"",IF(MAX(COUNTIF($AA$6:$AA$89,$AA$6:$AA$89))&gt;1,"x",""),"")&lt;&gt;"",AA60+1,""),IF(Z60=0,"",IF(IF(AA60&lt;&gt;"",IF(MAX(COUNTIF($AA$6:$AA$89,$AA$6:$AA$89))&gt;1,"x",""),"")&lt;&gt;"",AA60+1,"")))</f>
        <v/>
      </c>
      <c r="AC60" s="103" t="str">
        <f>IF(AA60&lt;&gt;"",IF($G60="3",IF(J60&lt;&gt;"",IF(AND(AA60&lt;=10,J60&gt;=$Z$92),HLOOKUP(AA60,Points_Table_Modified,IF(AO60&gt;=6,8,AO60+2),FALSE),0),""),IF(J60&lt;&gt;"",IF(AND(AA60&lt;=10,J60&gt;=$Z$92),HLOOKUP(AA60,Points_Table,IF(AO60&gt;=6,8,AO60+2),FALSE),0),"")),"")</f>
        <v/>
      </c>
      <c r="AD60" s="103" t="str">
        <f>IF(AB60&lt;&gt;"",AVERAGE(IF(AND($G60="3",AB60&lt;&gt;""),HLOOKUP(AB60,Points_Table_Modified,IF(AO60&gt;=6,8,AO60+2),FALSE),IF(AB60&lt;&gt;"",HLOOKUP(AB60,Points_Table,IF(AO60&gt;=6,8,AO60+2),FALSE),"")),AC60),AC60)</f>
        <v/>
      </c>
      <c r="AE60" s="102" t="str">
        <f>IF(AND(J60&lt;&gt;"",$G60="5"),J60,"")</f>
        <v/>
      </c>
      <c r="AF60" s="103" t="str">
        <f>IF(AND(J60&lt;&gt;"",$G60="5"),_xlfn.RANK.EQ(J60,$AE$6:$AE$89),"")</f>
        <v/>
      </c>
      <c r="AG60" s="103" t="str">
        <f>IF($G60="6",IF(IF(AF60&lt;&gt;"",IF(MAX(COUNTIF($AF$6:$AF$89,$AF$6:$AF$89))&gt;1,"x",""),"")&lt;&gt;"",AF60+1,""),IF(AE60=0,"",IF(IF(AF60&lt;&gt;"",IF(MAX(COUNTIF($AF$6:$AF$89,$AF$6:$AF$89))&gt;1,"x",""),"")&lt;&gt;"",AF60+1,"")))</f>
        <v/>
      </c>
      <c r="AH60" s="103" t="str">
        <f>IF(AF60&lt;&gt;"",IF($G60="3",IF(J60&lt;&gt;"",IF(AND(AF60&lt;=10,J60&gt;=$AE$92),HLOOKUP(AF60,Points_Table_Modified,IF(AO60&gt;=6,8,AO60+2),FALSE),0),""),IF(J60&lt;&gt;"",IF(AND(AF60&lt;=10,J60&gt;=$AE$92),HLOOKUP(AF60,Points_Table,IF(AO60&gt;=6,8,AO60+2),FALSE),0),"")),"")</f>
        <v/>
      </c>
      <c r="AI60" s="103" t="str">
        <f>IF(AG60&lt;&gt;"",AVERAGE(IF(AND($G60="3",AG60&lt;&gt;""),HLOOKUP(AG60,Points_Table_Modified,IF(AO60&gt;=6,8,AO60+2),FALSE),IF(AG60&lt;&gt;"",HLOOKUP(AG60,Points_Table,IF(AO60&gt;=6,8,AO60+2),FALSE),"")),AH60),AH60)</f>
        <v/>
      </c>
      <c r="AJ60" s="102" t="str">
        <f>IF(AND(J60&lt;&gt;"",$G60="6"),J60,"")</f>
        <v/>
      </c>
      <c r="AK60" s="103" t="str">
        <f>IF(AND(J60&lt;&gt;"",$G60="6"),_xlfn.RANK.EQ(J60,$AJ$6:$AJ$89),"")</f>
        <v/>
      </c>
      <c r="AL60" s="103" t="str">
        <f>IF(G60="6",IF(IF(AK60&lt;&gt;"",IF(MAX(COUNTIF($AK$6:$AK$89,$AK$6:$AK$89))&gt;1,"x",""),"")&lt;&gt;"",AK60+1,""),IF(AJ60=0,"",IF(IF(AK60&lt;&gt;"",IF(MAX(COUNTIF($AK$6:$AK$89,$AK$6:$AK$89))&gt;1,"x",""),"")&lt;&gt;"",AK60+1,"")))</f>
        <v/>
      </c>
      <c r="AM60" s="103" t="str">
        <f>IF(AK60&lt;&gt;"",IF($G60="3",IF(J60&lt;&gt;"",IF(AND(AK60&lt;=10,J60&gt;=$AJ$92),HLOOKUP(AK60,Points_Table_Modified,IF(AO60&gt;=6,8,AO60+2),FALSE),0),""),IF(J60&lt;&gt;"",IF(AND(AK60&lt;=10,J60&gt;=$AJ$92),HLOOKUP(AK60,Points_Table,IF(AO60&gt;=6,8,AO60+2),FALSE),0),"")),"")</f>
        <v/>
      </c>
      <c r="AN60" s="136" t="str">
        <f>IF(AL60&lt;&gt;"",AVERAGE(IF(AND($G60="3",AL60&lt;&gt;""),HLOOKUP(AL60,Points_Table_Modified,IF(AO60&gt;=6,8,AO60+2),FALSE),IF(AL60&lt;&gt;"",HLOOKUP(AL60,Points_Table,IF(AO60&gt;=6,8,AO60+2),FALSE),"")),AM60),AM60)</f>
        <v/>
      </c>
      <c r="AO60" s="55">
        <f>VLOOKUP($G60,Entries_D_Event,4,FALSE)</f>
        <v>9</v>
      </c>
      <c r="AP60" s="52" t="str">
        <f>CONCATENATE(AK60,AF60,AA60,V60,Q60,L60)</f>
        <v/>
      </c>
      <c r="AQ60" s="118" t="str">
        <f>IF(AP60&lt;&gt;"",IF(AND($G60="3",J60&lt;&gt;""),10,IF(J60&lt;&gt;"",5,"")),"")</f>
        <v/>
      </c>
      <c r="AR60" s="118">
        <f>_xlfn.NUMBERVALUE(IF(AP60&lt;&gt;"",CONCATENATE(AN60,AI60,AD60,Y60,T60,O60),""))</f>
        <v>0</v>
      </c>
      <c r="AS60" s="56">
        <f>IFERROR(AQ60+AR60,0)</f>
        <v>0</v>
      </c>
      <c r="AT60" s="90"/>
      <c r="AU60" s="54" t="str">
        <f>IF(AND(AT60&lt;&gt;"",$G60="1"),AT60,"")</f>
        <v/>
      </c>
      <c r="AV60" s="52" t="str">
        <f>IF(AND(AT60&lt;&gt;"",$G60="1"),_xlfn.RANK.EQ(AT60,$AU$6:$AU$89),"")</f>
        <v/>
      </c>
      <c r="AW60" s="52" t="str">
        <f>IF(IF(AV60&lt;&gt;"",IF(MAX(COUNTIF($AV$6:$AV$89,$AV$6:$AV$89))&gt;1,"x",""),"")&lt;&gt;"",AV60+1,"")</f>
        <v/>
      </c>
      <c r="AX60" s="52" t="str">
        <f>IF(AV60&lt;&gt;"",IF($G60="3",IF(AT60&lt;&gt;"",IF(AND(AV60&lt;=10,AT60&gt;=$AU$92),HLOOKUP(AV60,Points_Table_Modified,IF(BY60&gt;=6,8,BY60+2),FALSE),0),""),IF(AT60&lt;&gt;"",IF(AND(AV60&lt;=10,AT60&gt;=$AU$92),HLOOKUP(AV60,Points_Table,IF(BY60&gt;=6,8,BY60+2),FALSE),0),"")),"")</f>
        <v/>
      </c>
      <c r="AY60" s="53" t="str">
        <f>IF(AW60&lt;&gt;"",AVERAGE(IF(AND($G60="3",AW60&lt;&gt;""),HLOOKUP(AW60,Points_Table_Modified,IF(BY60&gt;=6,8,BY60+2),FALSE),IF(AW60&lt;&gt;"",HLOOKUP(AW60,Points_Table,IF(BY60&gt;=6,8,BY60+2),FALSE),"")),AX60),AX60)</f>
        <v/>
      </c>
      <c r="AZ60" s="51" t="str">
        <f>IF(AND($G60="2",AT60&lt;&gt;""),AT60,"")</f>
        <v/>
      </c>
      <c r="BA60" s="52" t="str">
        <f>IF(AND(AT60&lt;&gt;"",$G60="2"),_xlfn.RANK.EQ(AT60,$AZ$6:$AZ$89),"")</f>
        <v/>
      </c>
      <c r="BB60" s="52" t="str">
        <f>IF(IF(BA60&lt;&gt;"",IF(MAX(COUNTIF($BA$6:$BA$89,$BA$6:$BA$89))&gt;1,"x",""),"")&lt;&gt;"",BA60+1,"")</f>
        <v/>
      </c>
      <c r="BC60" s="54" t="str">
        <f>IF(BA60&lt;&gt;"",IF($G60="3",IF(AT60&lt;&gt;"",IF(AND(BA60&lt;=10,AT60&gt;=$AZ$92),HLOOKUP(BA60,Points_Table_Modified,IF(BY60&gt;=6,8,BY60+2),FALSE),0),""),IF(AT60&lt;&gt;"",IF(AND(BA60&lt;=10,AT60&gt;=$AZ$92),HLOOKUP(BA60,Points_Table,IF(BY60&gt;=6,8,BY60+2),FALSE),0),"")),"")</f>
        <v/>
      </c>
      <c r="BD60" s="53" t="str">
        <f>IF(BB60&lt;&gt;"",AVERAGE(IF(AND($G60="3",BB60&lt;&gt;""),HLOOKUP(BB60,Points_Table_Modified,IF(BY60&gt;=6,8,BY60+2),FALSE),IF(BB60&lt;&gt;"",HLOOKUP(BB60,Points_Table,IF(BY60&gt;=6,8,BY60+2),FALSE),"")),BC60),BC60)</f>
        <v/>
      </c>
      <c r="BE60" s="51" t="str">
        <f>IF(AND($G60="3",AT60&lt;&gt;""),AT60,"")</f>
        <v/>
      </c>
      <c r="BF60" s="52" t="str">
        <f>IF(AND(AT60&lt;&gt;"",$G60="3"),_xlfn.RANK.EQ(AT60,$BE$6:$BE$89),"")</f>
        <v/>
      </c>
      <c r="BG60" s="52" t="str">
        <f>IF(IF(BF60&lt;&gt;"",IF(MAX(COUNTIF($BF$6:$BF$89,$BF$6:$BF$89))&gt;1,"x",""),"")&lt;&gt;"",BF60+1,"")</f>
        <v/>
      </c>
      <c r="BH60" s="52" t="str">
        <f>IF(BF60&lt;&gt;"",IF($G60="3",IF(AT60&lt;&gt;"",IF(AND(BF60&lt;=20,AT60&gt;=$BE$92),HLOOKUP(BF60,Points_Table_Modified,IF(BY60&gt;=6,8,BY60+2),FALSE),0),""),IF(AT60&lt;&gt;"",IF(AND(BF60&lt;=10,AT60&gt;=$BE$92),HLOOKUP(BF60,Points_Table,IF(BY60&gt;=6,8,BY60+2),FALSE),0),"")),"")</f>
        <v/>
      </c>
      <c r="BI60" s="53" t="str">
        <f>IF(BG60&lt;&gt;"",AVERAGE(IF(AND($G60="3",BG60&lt;&gt;""),HLOOKUP(BG60,Points_Table_Modified,IF(BY60&gt;=6,8,BY60+2),FALSE),IF(BG60&lt;&gt;"",HLOOKUP(BG60,Points_Table,IF(BY60&gt;=6,8,BY60+2),FALSE),"")),BH60),BH60)</f>
        <v/>
      </c>
      <c r="BJ60" s="51" t="str">
        <f>IF(AND($G60="4",AT60&lt;&gt;""),AT60,"")</f>
        <v/>
      </c>
      <c r="BK60" s="52" t="str">
        <f>IF(AND(AT60&lt;&gt;"",G60="4"),_xlfn.RANK.EQ(AT60,$BJ$6:$BJ$89),"")</f>
        <v/>
      </c>
      <c r="BL60" s="52" t="str">
        <f>IF(IF(BK60&lt;&gt;"",IF(MAX(COUNTIF($BK$6:$BK$89,$BK$6:$BK$89))&gt;1,"x",""),"")&lt;&gt;"",BK60+1,"")</f>
        <v/>
      </c>
      <c r="BM60" s="52" t="str">
        <f>IF(BK60&lt;&gt;"",IF($G60="3",IF(AT60&lt;&gt;"",IF(AND(BK60&lt;=10,AT60&gt;=$BJ$92),HLOOKUP(BK60,Points_Table_Modified,IF(BY60&gt;=6,8,BY60+2),FALSE),0),""),IF(AT60&lt;&gt;"",IF(AND(BK60&lt;=10,AT60&gt;=$BJ$92),HLOOKUP(BK60,Points_Table,IF(BY60&gt;=6,8,BY60+2),FALSE),0),"")),"")</f>
        <v/>
      </c>
      <c r="BN60" s="53" t="str">
        <f>IF(BL60&lt;&gt;"",AVERAGE(IF(AND($G60="3",BL60&lt;&gt;""),HLOOKUP(BL60,Points_Table_Modified,IF(BY60&gt;=6,8,BY60+2),FALSE),IF(BL60&lt;&gt;"",HLOOKUP(BL60,Points_Table,IF(BY60&gt;=6,8,BY60+2),FALSE),"")),BM60),BM60)</f>
        <v/>
      </c>
      <c r="BO60" s="51" t="str">
        <f>IF(AND($G60="5",AT60&lt;&gt;""),AT60,"")</f>
        <v/>
      </c>
      <c r="BP60" s="52" t="str">
        <f>IF(AND(AT60&lt;&gt;"",$G60="5"),_xlfn.RANK.EQ(AT60,$BO$6:$BO$89),"")</f>
        <v/>
      </c>
      <c r="BQ60" s="52" t="str">
        <f>IF(IF(BP60&lt;&gt;"",IF(MAX(COUNTIF($BP$6:$BP$89,$BP$6:$BP$89))&gt;1,"x",""),"")&lt;&gt;"",BP60+1,"")</f>
        <v/>
      </c>
      <c r="BR60" s="52" t="str">
        <f>IF(BP60&lt;&gt;"",IF($G60="3",IF(AT60&lt;&gt;"",IF(AND(BP60&lt;=10,AT60&gt;=$BO$92),HLOOKUP(BP60,Points_Table_Modified,IF(BY60&gt;=6,8,BY60+2),FALSE),0),""),IF(AT60&lt;&gt;"",IF(AND(BP60&lt;=10,AT60&gt;=$BO$92),HLOOKUP(BP60,Points_Table,IF(BY60&gt;=6,8,BY60+2),FALSE),0),"")),"")</f>
        <v/>
      </c>
      <c r="BS60" s="53" t="str">
        <f>IF(BQ60&lt;&gt;"",AVERAGE(IF(AND($G60="3",BQ60&lt;&gt;""),HLOOKUP(BQ60,Points_Table_Modified,IF(BY60&gt;=6,8,BY60+2),FALSE),IF(BQ60&lt;&gt;"",HLOOKUP(BQ60,Points_Table,IF(BY60&gt;=6,8,BY60+2),FALSE),"")),BR60),BR60)</f>
        <v/>
      </c>
      <c r="BT60" s="51" t="str">
        <f>IF(AND($G60="6",AT60&lt;&gt;""),AT60,"")</f>
        <v/>
      </c>
      <c r="BU60" s="52" t="str">
        <f>IF(AND(AT60&lt;&gt;"",$G60="6"),_xlfn.RANK.EQ(AT60,$BT$6:$BT$89),"")</f>
        <v/>
      </c>
      <c r="BV60" s="52" t="str">
        <f>IF(IF(BU60&lt;&gt;"",IF(MAX(COUNTIF($BU$6:$BU$89,$BU$6:$BU$89))&gt;1,"x",""),"")&lt;&gt;"",BU60+1,"")</f>
        <v/>
      </c>
      <c r="BW60" s="52" t="str">
        <f>IF(BU60&lt;&gt;"",IF($G60="3",IF(AT60&lt;&gt;"",IF(AND(BU60&lt;=10,AT60&gt;=$BT$92),HLOOKUP(BU60,Points_Table_Modified,IF(BY60&gt;=6,8,BY60+2),FALSE),0),""),IF(AT60&lt;&gt;"",IF(AND(BU60&lt;=10,AT60&gt;=$BT$92),HLOOKUP(BU60,Points_Table,IF(BY60&gt;=6,8,BY60+2),FALSE),0),"")),"")</f>
        <v/>
      </c>
      <c r="BX60" s="53" t="str">
        <f>IF(BV60&lt;&gt;"",AVERAGE(IF(AND($G60="3",BV60&lt;&gt;""),HLOOKUP(BV60,Points_Table_Modified,IF(BY60&gt;=6,8,BY60+2),FALSE),IF(BV60&lt;&gt;"",HLOOKUP(BV60,Points_Table,IF(BY60&gt;=6,8,BY60+2),FALSE),"")),BW60),BW60)</f>
        <v/>
      </c>
      <c r="BY60" s="55">
        <f>VLOOKUP($G60,Entries_D_Event,5,FALSE)</f>
        <v>7</v>
      </c>
      <c r="BZ60" s="52" t="str">
        <f>CONCATENATE(BU60,BP60,BK60,BF60,BA60,AV60)</f>
        <v/>
      </c>
      <c r="CA60" s="118" t="str">
        <f>IF(BZ60&lt;&gt;"",IF(AND($G60="3",AT60&lt;&gt;""),10,IF(AT60&lt;&gt;"",5,"")),"")</f>
        <v/>
      </c>
      <c r="CB60" s="118">
        <f>_xlfn.NUMBERVALUE(IF(BZ60&lt;&gt;"",CONCATENATE(BX60,BS60,BN60,BI60,BD60,AY60),""))</f>
        <v>0</v>
      </c>
      <c r="CC60" s="56">
        <f>IFERROR(CA60+CB60,0)</f>
        <v>0</v>
      </c>
      <c r="CD60" s="90"/>
      <c r="CE60" s="54" t="str">
        <f>IF(AND($G60="1",CD60&lt;&gt;""),CD60,"")</f>
        <v/>
      </c>
      <c r="CF60" s="52" t="str">
        <f>IF(AND(CD60&lt;&gt;"",$G60="1"),_xlfn.RANK.EQ(CD60,$CE$6:$CE$89),"")</f>
        <v/>
      </c>
      <c r="CG60" s="52" t="str">
        <f>IF(IF(CF60&lt;&gt;"",IF(MAX(COUNTIF($CF$6:$CF$89,$CF$6:$CF$89))&gt;1,"x",""),"")&lt;&gt;"",CF60+1,"")</f>
        <v/>
      </c>
      <c r="CH60" s="52" t="str">
        <f>IF(CF60&lt;&gt;"",IF($G60="3",IF(CD60&lt;&gt;"",IF(AND(CF60&lt;=10,CD60&gt;=$CE$92),HLOOKUP(CF60,Points_Table_Modified,IF(DI60&gt;=6,8,DI60+2),FALSE),0),""),IF(CD60&lt;&gt;"",IF(AND(CF60&lt;=10,CD60&gt;=$CE$92),HLOOKUP(CF60,Points_Table,IF(DI60&gt;=6,8,DI60+2),FALSE),0),"")),"")</f>
        <v/>
      </c>
      <c r="CI60" s="53" t="str">
        <f>IF(CG60&lt;&gt;"",AVERAGE(IF(AND($G60="3",CG60&lt;&gt;""),HLOOKUP(CG60,Points_Table_Modified,IF(DI60&gt;=6,8,DI60+2),FALSE),IF(CG60&lt;&gt;"",HLOOKUP(CG60,Points_Table,IF(DI60&gt;=6,8,DI60+2),FALSE),"")),CH60),CH60)</f>
        <v/>
      </c>
      <c r="CJ60" s="51" t="str">
        <f>IF(AND($G60="2",CD60&lt;&gt;""),CD60,"")</f>
        <v/>
      </c>
      <c r="CK60" s="52" t="str">
        <f>IF(AND(CD60&lt;&gt;"",$G60="2"),_xlfn.RANK.EQ(CD60,$CJ$6:$CJ$89),"")</f>
        <v/>
      </c>
      <c r="CL60" s="52" t="str">
        <f>IF(IF(CK60&lt;&gt;"",IF(MAX(COUNTIF($CK$6:$CK$89,$CK$6:$CK$89))&gt;1,"x",""),"")&lt;&gt;"",CK60+1,"")</f>
        <v/>
      </c>
      <c r="CM60" s="54" t="str">
        <f>IF(CK60&lt;&gt;"",IF($G60="3",IF(CD60&lt;&gt;"",IF(AND(CK60&lt;=10,CD60&gt;=$CJ$92),HLOOKUP(CK60,Points_Table_Modified,IF(DI60&gt;=6,8,DI60+2),FALSE),0),""),IF(CD60&lt;&gt;"",IF(AND(CK60&lt;=10,CD60&gt;=$CJ$92),HLOOKUP(CK60,Points_Table,IF(DI60&gt;=6,8,DI60+2),FALSE),0),"")),"")</f>
        <v/>
      </c>
      <c r="CN60" s="53" t="str">
        <f>IF(CL60&lt;&gt;"",AVERAGE(IF(AND($G60="3",CL60&lt;&gt;""),HLOOKUP(CL60,Points_Table_Modified,IF(DI60&gt;=6,8,DI60+2),FALSE),IF(CL60&lt;&gt;"",HLOOKUP(CL60,Points_Table,IF(DI60&gt;=6,8,DI60+2),FALSE),"")),CM60),CM60)</f>
        <v/>
      </c>
      <c r="CO60" s="51" t="str">
        <f>IF(AND($G60="3",CD60&lt;&gt;""),CD60,"")</f>
        <v/>
      </c>
      <c r="CP60" s="52" t="str">
        <f>IF(AND(CD60&lt;&gt;"",$G60="3"),_xlfn.RANK.EQ(CD60,$CO$6:$CO$89),"")</f>
        <v/>
      </c>
      <c r="CQ60" s="52" t="str">
        <f>IF(IF(CP60&lt;&gt;"",IF(MAX(COUNTIF($CP60:$CP$89,$CP$6:$CP$89))&gt;1,"x",""),"")&lt;&gt;"",CP60+1,"")</f>
        <v/>
      </c>
      <c r="CR60" s="52" t="str">
        <f>IF(CP60&lt;&gt;"",IF($G60="3",IF(CD60&lt;&gt;"",IF(AND(CP60&lt;=20,CD60&gt;=$CO$92),HLOOKUP(CP60,Points_Table_Modified,IF(DI60&gt;=6,8,DI60+2),FALSE),0),""),IF(CD60&lt;&gt;"",IF(AND(CP60&lt;=10,CD60&gt;=$CO$92),HLOOKUP(CP60,Points_Table,IF(DI60&gt;=6,8,DI60+2),FALSE),0),"")),"")</f>
        <v/>
      </c>
      <c r="CS60" s="53" t="str">
        <f>IF(CQ60&lt;&gt;"",AVERAGE(IF(AND($G60="3",CQ60&lt;&gt;""),HLOOKUP(CQ60,Points_Table_Modified,IF(DI60&gt;=6,8,DI60+2),FALSE),IF(CQ60&lt;&gt;"",HLOOKUP(CQ60,Points_Table,IF(DI60&gt;=6,8,DI60+2),FALSE),"")),CR60),CR60)</f>
        <v/>
      </c>
      <c r="CT60" s="51" t="str">
        <f>IF(AND($G60="4",CD60&lt;&gt;""),CD60,"")</f>
        <v/>
      </c>
      <c r="CU60" s="52" t="str">
        <f>IF(AND(CD60&lt;&gt;"",G60="4"),_xlfn.RANK.EQ(CD60,$CT$6:$CT$89),"")</f>
        <v/>
      </c>
      <c r="CV60" s="52" t="str">
        <f>IF(IF(CU60&lt;&gt;"",IF(MAX(COUNTIF($CU$6:$CU$89,$CU$6:$CU$89))&gt;1,"x",""),"")&lt;&gt;"",CU60+1,"")</f>
        <v/>
      </c>
      <c r="CW60" s="52" t="str">
        <f>IF(CU60&lt;&gt;"",IF($G60="3",IF(CD60&lt;&gt;"",IF(AND(CU60&lt;=10,CD60&gt;=$CT$92),HLOOKUP(CU60,Points_Table_Modified,IF(DI60&gt;=6,8,DI60+2),FALSE),0),""),IF(CD60&lt;&gt;"",IF(AND(CU60&lt;=10,CD60&gt;=$CT$92),HLOOKUP(CU60,Points_Table,IF(DI60&gt;=6,8,DI60+2),FALSE),0),"")),"")</f>
        <v/>
      </c>
      <c r="CX60" s="53" t="str">
        <f>IF(CV60&lt;&gt;"",AVERAGE(IF(AND($G60="3",CV60&lt;&gt;""),HLOOKUP(CV60,Points_Table_Modified,IF(DI60&gt;=6,8,DI60+2),FALSE),IF(CV60&lt;&gt;"",HLOOKUP(CV60,Points_Table,IF(DI60&gt;=6,8,DI60+2),FALSE),"")),CW60),CW60)</f>
        <v/>
      </c>
      <c r="CY60" s="51" t="str">
        <f>IF(AND($G60="5",CD60&lt;&gt;""),CD60,"")</f>
        <v/>
      </c>
      <c r="CZ60" s="52" t="str">
        <f>IF(AND(CD60&lt;&gt;"",$G60="5"),_xlfn.RANK.EQ(CD60,$CY$6:$CY$89),"")</f>
        <v/>
      </c>
      <c r="DA60" s="52" t="str">
        <f>IF(IF(CZ60&lt;&gt;"",IF(MAX(COUNTIF($CZ$6:$CZ$89,$CZ$6:$CZ$89))&gt;1,"x",""),"")&lt;&gt;"",CZ60+1,"")</f>
        <v/>
      </c>
      <c r="DB60" s="52" t="str">
        <f>IF(CZ60&lt;&gt;"",IF($G60="3",IF(CD60&lt;&gt;"",IF(AND(CZ60&lt;=10,CD60&gt;=$CY$92),HLOOKUP(CZ60,Points_Table_Modified,IF(DI60&gt;=6,8,DI60+2),FALSE),0),""),IF(CD60&lt;&gt;"",IF(AND(CZ60&lt;=10,CD60&gt;=$CY$92),HLOOKUP(CZ60,Points_Table,IF(DI60&gt;=6,8,DI60+2),FALSE),0),"")),"")</f>
        <v/>
      </c>
      <c r="DC60" s="53" t="str">
        <f>IF(DA60&lt;&gt;"",AVERAGE(IF(AND($G60="3",DA60&lt;&gt;""),HLOOKUP(DA60,Points_Table_Modified,IF(DI60&gt;=6,8,DI60+2),FALSE),IF(DA60&lt;&gt;"",HLOOKUP(DA60,Points_Table,IF(DI60&gt;=6,8,DI60+2),FALSE),"")),DB60),DB60)</f>
        <v/>
      </c>
      <c r="DD60" s="51" t="str">
        <f>IF(AND($G60="6",CD60&lt;&gt;""),CD60,"")</f>
        <v/>
      </c>
      <c r="DE60" s="52" t="str">
        <f>IF(AND(CD60&lt;&gt;"",$G60="6"),_xlfn.RANK.EQ(CD60,$DD$6:$DD$89),"")</f>
        <v/>
      </c>
      <c r="DF60" s="52" t="str">
        <f>IF(IF(DE60&lt;&gt;"",IF(MAX(COUNTIF($DE$6:$DE$89,$DE$6:$DE$89))&gt;1,"x",""),"")&lt;&gt;"",DE60+1,"")</f>
        <v/>
      </c>
      <c r="DG60" s="52" t="str">
        <f>IF(DE60&lt;&gt;"",IF($G60="3",IF(CD60&lt;&gt;"",IF(AND(DE60&lt;=10,CD60&gt;=$DD$92),HLOOKUP(DE60,Points_Table_Modified,IF(DI60&gt;=6,8,DI60+2),FALSE),0),""),IF(CD60&lt;&gt;"",IF(AND(DE60&lt;=10,CD60&gt;=$DD$92),HLOOKUP(DE60,Points_Table,IF(DI60&gt;=6,8,DI60+2),FALSE),0),"")),"")</f>
        <v/>
      </c>
      <c r="DH60" s="53" t="str">
        <f>IF(DF60&lt;&gt;"",AVERAGE(IF(AND($G60="3",DF60&lt;&gt;""),HLOOKUP(DF60,Points_Table_Modified,IF(DI60&gt;=6,8,DI60+2),FALSE),IF(DF60&lt;&gt;"",HLOOKUP(DF60,Points_Table,IF(DI60&gt;=6,8,DI60+2),FALSE),"")),DG60),DG60)</f>
        <v/>
      </c>
      <c r="DI60" s="55">
        <f>VLOOKUP($G60,Entries_D_Event,6,FALSE)</f>
        <v>10</v>
      </c>
      <c r="DJ60" s="52" t="str">
        <f>CONCATENATE(DE60,CZ60,CU60,CP60,CK60,CF60)</f>
        <v/>
      </c>
      <c r="DK60" s="52" t="str">
        <f>IF(DJ60&lt;&gt;"",IF(AND($G60="3",CD60&lt;&gt;""),10,IF(CD60&lt;&gt;"",5,"")),"")</f>
        <v/>
      </c>
      <c r="DL60" s="156">
        <f>_xlfn.NUMBERVALUE(IF(DJ60&lt;&gt;"",CONCATENATE(DH60,DC60,CX60,CS60,CN60,CI60),""))</f>
        <v>0</v>
      </c>
      <c r="DM60" s="56">
        <f>IFERROR(DK60+DL60,0)</f>
        <v>0</v>
      </c>
      <c r="DN60" s="90">
        <v>0</v>
      </c>
      <c r="DO60" s="52" t="str">
        <f>IF(AND($G60="1",DN60&lt;&gt;""),DN60,"")</f>
        <v/>
      </c>
      <c r="DP60" s="52" t="str">
        <f>IF(AND(DN60&lt;&gt;"",$G60="1"),_xlfn.RANK.EQ(DN60,$DO$6:$DO$89),"")</f>
        <v/>
      </c>
      <c r="DQ60" s="52" t="str">
        <f>IF(IF(DP60&lt;&gt;"",IF(MAX(COUNTIF($DP$6:$DP$89,$DP$6:$DP$89))&gt;1,"x",""),"")&lt;&gt;"",DP60+1,"")</f>
        <v/>
      </c>
      <c r="DR60" s="52" t="str">
        <f>IF(DP60&lt;&gt;"",IF($G60="3",IF(DN60&lt;&gt;"",IF(AND(DP60&lt;=10,DN60&gt;=$DO$92),HLOOKUP(DP60,Points_Table_Modified,IF(ES60&gt;=6,8,ES60+2),FALSE),0),""),IF(DN60&lt;&gt;"",IF(AND(DP60&lt;=10,DN60&gt;=$DO$92),HLOOKUP(DP60,Points_Table,IF(ES60&gt;=6,8,ES60+2),FALSE),0),"")),"")</f>
        <v/>
      </c>
      <c r="DS60" s="53" t="str">
        <f>IF(DQ60&lt;&gt;"",AVERAGE(IF(AND($G60="3",DQ60&lt;&gt;""),HLOOKUP(DQ60,Points_Table_Modified,IF(ES60&gt;=6,8,ES60+2),FALSE),IF(DQ60&lt;&gt;"",HLOOKUP(DQ60,Points_Table,IF(ES60&gt;=6,8,ES60+2),FALSE),"")),DR60),DR60)</f>
        <v/>
      </c>
      <c r="DT60" s="51" t="str">
        <f>IF(AND($G60="2",DN60&lt;&gt;""),DN60,"")</f>
        <v/>
      </c>
      <c r="DU60" s="52" t="str">
        <f>IF(AND(DN60&lt;&gt;"",$G60="2"),_xlfn.RANK.EQ(DN60,$DT$6:$DT$89),"")</f>
        <v/>
      </c>
      <c r="DV60" s="52" t="str">
        <f>IF(IF(DU60&lt;&gt;"",IF(MAX(COUNTIF($DU$6:$DU$89,$DU$6:$DU$89))&gt;1,"x",""),"")&lt;&gt;"",DU60+1,"")</f>
        <v/>
      </c>
      <c r="DW60" s="54" t="str">
        <f>IF(DU60&lt;&gt;"",IF($G60="3",IF(DN60&lt;&gt;"",IF(AND(DU60&lt;=10,DN60&gt;=$DT$92),HLOOKUP(DU60,Points_Table_Modified,IF(ES60&gt;=6,8,ES60+2),FALSE),0),""),IF(DN60&lt;&gt;"",IF(AND(DU60&lt;=10,DN60&gt;=$DT$92),HLOOKUP(DU60,Points_Table,IF(ES60&gt;=6,8,ES60+2),FALSE),0),"")),"")</f>
        <v/>
      </c>
      <c r="DX60" s="53" t="str">
        <f>IF(DV60&lt;&gt;"",AVERAGE(IF(AND($G60="3",DV60&lt;&gt;""),HLOOKUP(DV60,Points_Table_Modified,IF(ES60&gt;=6,8,ES60+2),FALSE),IF(DV60&lt;&gt;"",HLOOKUP(DV60,Points_Table,IF(ES60&gt;=6,8,ES60+2),FALSE),"")),DW60),DW60)</f>
        <v/>
      </c>
      <c r="DY60" s="51" t="str">
        <f>IF(AND($G60="3",DN60&lt;&gt;""),DN60,"")</f>
        <v/>
      </c>
      <c r="DZ60" s="52" t="str">
        <f>IF(AND(DN60&lt;&gt;"",$G60="3"),_xlfn.RANK.EQ(DN60,$DY$6:$DY$89),"")</f>
        <v/>
      </c>
      <c r="EA60" s="52" t="str">
        <f>IF(IF(DZ60&lt;&gt;"",IF(MAX(COUNTIF($DZ$6:$DZ$89,$DZ$6:$DZ$89))&gt;1,"x",""),"")&lt;&gt;"",DZ60+1,"")</f>
        <v/>
      </c>
      <c r="EB60" s="52" t="str">
        <f>IF(DZ60&lt;&gt;"",IF($G60="3",IF(DN60&lt;&gt;"",IF(AND(DZ60&lt;=20,DN60&gt;=$DY$92),HLOOKUP(DZ60,Points_Table_Modified,IF(ES60&gt;=6,8,ES60+2),FALSE),0),""),IF(DN60&lt;&gt;"",IF(AND(DZ60&lt;=10,DN60&gt;=$DY$92),HLOOKUP(DZ60,Points_Table,IF(ES60&gt;=6,8,ES60+2),FALSE),0),"")),"")</f>
        <v/>
      </c>
      <c r="EC60" s="53" t="str">
        <f>IF(EA60&lt;&gt;"",AVERAGE(IF(AND($G60="3",EA60&lt;&gt;""),HLOOKUP(EA60,Points_Table_Modified,IF(ES60&gt;=6,8,ES60+2),FALSE),IF(EA60&lt;&gt;"",HLOOKUP(EA60,Points_Table,IF(ES60&gt;=6,8,ES60+2),FALSE),"")),EB60),EB60)</f>
        <v/>
      </c>
      <c r="ED60" s="51" t="str">
        <f>IF(AND($G60="4",DN60&lt;&gt;""),DN60,"")</f>
        <v/>
      </c>
      <c r="EE60" s="52" t="str">
        <f>IF(AND(DN60&lt;&gt;"",G60="4"),_xlfn.RANK.EQ(DN60,$ED$6:$ED$89),"")</f>
        <v/>
      </c>
      <c r="EF60" s="52" t="str">
        <f>IF(IF(EE60&lt;&gt;"",IF(MAX(COUNTIF($EE$6:$EE$89,$EE$6:$EE$89))&gt;1,"x",""),"")&lt;&gt;"",EE60+1,"")</f>
        <v/>
      </c>
      <c r="EG60" s="52" t="str">
        <f>IF(EE60&lt;&gt;"",IF($G60="3",IF(DN60&lt;&gt;"",IF(AND(EE60&lt;=10,DN60&gt;=$ED$92),HLOOKUP(EE60,Points_Table_Modified,IF(ES60&gt;=6,8,ES60+2),FALSE),0),""),IF(DN60&lt;&gt;"",IF(AND(EE60&lt;=10,DN60&gt;=$ED$92),HLOOKUP(EE60,Points_Table,IF(ES60&gt;=6,8,ES60+2),FALSE),0),"")),"")</f>
        <v/>
      </c>
      <c r="EH60" s="53" t="str">
        <f>IF(EF60&lt;&gt;"",AVERAGE(IF(AND($G60="3",EF60&lt;&gt;""),HLOOKUP(EF60,Points_Table_Modified,IF(ES60&gt;=6,8,ES60+2),FALSE),IF(EF60&lt;&gt;"",HLOOKUP(EF60,Points_Table,IF(ES60&gt;=6,8,ES60+2),FALSE),"")),EG60),EG60)</f>
        <v/>
      </c>
      <c r="EI60" s="51" t="str">
        <f>IF(AND($G60="5",DN60&lt;&gt;""),DN60,"")</f>
        <v/>
      </c>
      <c r="EJ60" s="52" t="str">
        <f>IF(AND(DN60&lt;&gt;"",$G60="5"),_xlfn.RANK.EQ(DN60,$EI$6:$EI$89),"")</f>
        <v/>
      </c>
      <c r="EK60" s="52" t="str">
        <f>IF(IF(EJ60&lt;&gt;"",IF(MAX(COUNTIF($EJ$6:$EJ$89,$EJ$6:$EJ$89))&gt;1,"x",""),"")&lt;&gt;"",EJ60+1,"")</f>
        <v/>
      </c>
      <c r="EL60" s="52" t="str">
        <f>IF(EJ60&lt;&gt;"",IF($G60="3",IF(DN60&lt;&gt;"",IF(AND(EJ60&lt;=10,DN60&gt;=$EI$92),HLOOKUP(EJ60,Points_Table_Modified,IF(ES60&gt;=6,8,ES60+2),FALSE),0),""),IF(DN60&lt;&gt;"",IF(AND(EJ60&lt;=10,DN60&gt;=$EI$92),HLOOKUP(EJ60,Points_Table,IF(ES60&gt;=6,8,ES60+2),FALSE),0),"")),"")</f>
        <v/>
      </c>
      <c r="EM60" s="53" t="str">
        <f>IF(EK60&lt;&gt;"",AVERAGE(IF(AND($G60="3",EK60&lt;&gt;""),HLOOKUP(EK60,Points_Table_Modified,IF(ES60&gt;=6,8,ES60+2),FALSE),IF(EK60&lt;&gt;"",HLOOKUP(EK60,Points_Table,IF(ES60&gt;=6,8,ES60+2),FALSE),"")),EL60),EL60)</f>
        <v/>
      </c>
      <c r="EN60" s="51">
        <f>IF(AND($G60="6",DN60&lt;&gt;""),DN60,"")</f>
        <v>0</v>
      </c>
      <c r="EO60" s="52">
        <f>IF(AND(DN60&lt;&gt;"",$G60="6"),_xlfn.RANK.EQ(DN60,$EN$6:$EN$89),"")</f>
        <v>7</v>
      </c>
      <c r="EP60" s="52" t="str">
        <f>IF(IF(EO60&lt;&gt;"",IF(MAX(COUNTIF($EO$6:$EO$89,$EO$6:$EO$89))&gt;1,"x",""),"")&lt;&gt;"",EO60+1,"")</f>
        <v/>
      </c>
      <c r="EQ60" s="52">
        <f>IF(EO60&lt;&gt;"",IF($G60="3",IF(DN60&lt;&gt;"",IF(AND(EO60&lt;=10,DN60&gt;=$EN$92),HLOOKUP(EO60,Points_Table_Modified,IF(ES60&gt;=6,8,ES60+2),FALSE),0),""),IF(DN60&lt;&gt;"",IF(AND(EO60&lt;=10,DN60&gt;=$EN$92),HLOOKUP(EO60,Points_Table,IF(ES60&gt;=6,8,ES60+2),FALSE),0),"")),"")</f>
        <v>0</v>
      </c>
      <c r="ER60" s="53">
        <f>IF(EP60&lt;&gt;"",AVERAGE(IF(AND($G60="3",EP60&lt;&gt;""),HLOOKUP(EP60,Points_Table_Modified,IF(ES60&gt;=6,8,ES60+2),FALSE),IF(EP60&lt;&gt;"",HLOOKUP(EP60,Points_Table,IF(ES60&gt;=6,8,ES60+2),FALSE),"")),EQ60),EQ60)</f>
        <v>0</v>
      </c>
      <c r="ES60" s="57">
        <f>VLOOKUP($G60,Entries_D_Event,7,FALSE)</f>
        <v>7</v>
      </c>
      <c r="ET60" s="52" t="str">
        <f>CONCATENATE(EO60,EJ60,EE60,DZ60,DU60,DP60)</f>
        <v>7</v>
      </c>
      <c r="EU60" s="118">
        <f>IF(ET60&lt;&gt;"",IF(AND($G60="3",DN60&lt;&gt;""),10,IF(DN60&lt;&gt;"",5,"")),"")</f>
        <v>5</v>
      </c>
      <c r="EV60" s="118">
        <f>_xlfn.NUMBERVALUE(IF(ET60&lt;&gt;"",CONCATENATE(ER60,EM60,EH60,EC60,DX60,DS60),""))</f>
        <v>0</v>
      </c>
      <c r="EW60" s="56">
        <f>IFERROR(EU60+EV60,0)</f>
        <v>5</v>
      </c>
      <c r="EX60" s="90"/>
      <c r="EY60" s="52" t="str">
        <f>IF(AND($G60="1",EX60&lt;&gt;""),EX60,"")</f>
        <v/>
      </c>
      <c r="EZ60" s="52" t="str">
        <f>IF(AND(EX60&lt;&gt;"",$G60="1"),_xlfn.RANK.EQ(EX60,$EY$6:$EY$89),"")</f>
        <v/>
      </c>
      <c r="FA60" s="52" t="str">
        <f>IF(IF(EZ60&lt;&gt;"",IF(MAX(COUNTIF($EZ$6:$EZ$89,$EZ$6:$EZ$89))&gt;1,"x",""),"")&lt;&gt;"",EZ60+1,"")</f>
        <v/>
      </c>
      <c r="FB60" s="52" t="str">
        <f>IF(EZ60&lt;&gt;"",IF($G60="3",IF(EX60&lt;&gt;"",IF(AND(EZ60&lt;=10,EX60&gt;=$EY$92),HLOOKUP(EZ60,Points_Table_Modified,IF(GC60&gt;=6,8,GC60+2),FALSE),0),""),IF(EX60&lt;&gt;"",IF(AND(EZ60&lt;=10,EX60&gt;=$EY$92),HLOOKUP(EZ60,Points_Table,IF(GC60&gt;=6,8,GC60+2),FALSE),0),"")),"")</f>
        <v/>
      </c>
      <c r="FC60" s="56" t="str">
        <f>IF(FB60&gt;0,IF(FA60&lt;&gt;"",AVERAGE(IF(AND($G60="3",FA60&lt;&gt;""),HLOOKUP(FA60,Points_Table_Modified,IF(GC60&gt;=6,8,GC60+2),FALSE),IF(FA60&lt;&gt;"",HLOOKUP(FA60,Points_Table,IF(GC60&gt;=6,8,GC60+2),FALSE),"")),FB60),FB60),0)</f>
        <v/>
      </c>
      <c r="FD60" s="51" t="str">
        <f>IF(AND($G60="2",EX60&lt;&gt;""),EX60,"")</f>
        <v/>
      </c>
      <c r="FE60" s="52" t="str">
        <f>IF(AND(EX60&lt;&gt;"",$G60="2"),_xlfn.RANK.EQ(EX60,$FD$6:$FD$89),"")</f>
        <v/>
      </c>
      <c r="FF60" s="52" t="str">
        <f>IF(IF(FE60&lt;&gt;"",IF(MAX(COUNTIF($FE$6:$FE$89,$FE$6:$FE$89))&gt;1,"x",""),"")&lt;&gt;"",FE60+1,"")</f>
        <v/>
      </c>
      <c r="FG60" s="54" t="str">
        <f>IF(FE60&lt;&gt;"",IF($G60="3",IF(EX60&lt;&gt;"",IF(AND(FE60&lt;=10,EX60&gt;=$FD$92),HLOOKUP(FE60,Points_Table_Modified,IF(GC60&gt;=6,8,GC60+2),FALSE),0),""),IF(EX60&lt;&gt;"",IF(AND(FE60&lt;=10,EX60&gt;=$FD$92),HLOOKUP(FE60,Points_Table,IF(GC60&gt;=6,8,GC60+2),FALSE),0),"")),"")</f>
        <v/>
      </c>
      <c r="FH60" s="56" t="str">
        <f>IF(FG60&gt;0,IF(FF60&lt;&gt;"",AVERAGE(IF(AND($G60="3",FF60&lt;&gt;""),HLOOKUP(FF60,Points_Table_Modified,IF(GC60&gt;=6,8,GC60+2),FALSE),IF(FF60&lt;&gt;"",HLOOKUP(FF60,Points_Table,IF(GC60&gt;=6,8,GC60+2),FALSE),"")),FG60),FG60),0)</f>
        <v/>
      </c>
      <c r="FI60" s="51" t="str">
        <f>IF(AND($G60="3",EX60&lt;&gt;""),EX60,"")</f>
        <v/>
      </c>
      <c r="FJ60" s="52" t="str">
        <f>IF(AND(EX60&lt;&gt;"",$G60="3"),_xlfn.RANK.EQ(EX60,$FI$6:$FI$89),"")</f>
        <v/>
      </c>
      <c r="FK60" s="52" t="str">
        <f>IF(IF(FJ60&lt;&gt;"",IF(MAX(COUNTIF($FJ$6:$FJ$89,$FJ$6:$FJ$89))&gt;1,"x",""),"")&lt;&gt;"",FJ60+1,"")</f>
        <v/>
      </c>
      <c r="FL60" s="52" t="str">
        <f>IF(FJ60&lt;&gt;"",IF($G60="3",IF(EX60&lt;&gt;"",IF(AND(FJ60&lt;=20,EX60&gt;=$FI$92),HLOOKUP(FJ60,Points_Table_Modified,IF(GC60&gt;=6,8,GC60+2),FALSE),0),""),IF(EX60&lt;&gt;"",IF(AND(FJ60&lt;=10,EX60&gt;=$FI$92),HLOOKUP(FJ60,Points_Table,IF(GC60&gt;=6,8,GC60+2),FALSE),0),"")),"")</f>
        <v/>
      </c>
      <c r="FM60" s="56" t="str">
        <f>IF(FL60&gt;0,IF(FK60&lt;&gt;"",AVERAGE(IF(AND($G60="3",FK60&lt;&gt;""),HLOOKUP(FK60,Points_Table_Modified,IF(GC60&gt;=6,8,GC60+2),FALSE),IF(FK60&lt;&gt;"",HLOOKUP(FK60,Points_Table,IF(GC60&gt;=6,8,GC60+2),FALSE),"")),FL60),FL60),0)</f>
        <v/>
      </c>
      <c r="FN60" s="51" t="str">
        <f>IF(AND($G60="4",EX60&lt;&gt;""),EX60,"")</f>
        <v/>
      </c>
      <c r="FO60" s="52" t="str">
        <f>IF(AND(EX60&lt;&gt;"",G60="4"),_xlfn.RANK.EQ(EX60,$FN$6:$FN$89),"")</f>
        <v/>
      </c>
      <c r="FP60" s="52" t="str">
        <f>IF(IF(FO60&lt;&gt;"",IF(MAX(COUNTIF($FO$6:$FO$89,$FO$6:$FO$89))&gt;1,"x",""),"")&lt;&gt;"",FO60+1,"")</f>
        <v/>
      </c>
      <c r="FQ60" s="52" t="str">
        <f>IF(FO60&lt;&gt;"",IF($G60="3",IF(EX60&lt;&gt;"",IF(AND(FO60&lt;=10,EX60&gt;=$FN$92),HLOOKUP(FO60,Points_Table_Modified,IF(GC60&gt;=6,8,GC60+2),FALSE),0),""),IF(EX60&lt;&gt;"",IF(AND(FO60&lt;=10,EX60&gt;=$FN$92),HLOOKUP(FO60,Points_Table,IF(GC60&gt;=6,8,GC60+2),FALSE),0),"")),"")</f>
        <v/>
      </c>
      <c r="FR60" s="56" t="str">
        <f>IF(FQ60&gt;0,IF(FP60&lt;&gt;"",AVERAGE(IF(AND($G60="3",FP60&lt;&gt;""),HLOOKUP(FP60,Points_Table_Modified,IF(GC60&gt;=6,8,GC60+2),FALSE),IF(FP60&lt;&gt;"",HLOOKUP(FP60,Points_Table,IF(GC60&gt;=6,8,GC60+2),FALSE),"")),FQ60),FQ60),0)</f>
        <v/>
      </c>
      <c r="FS60" s="51" t="str">
        <f>IF(AND($G60="5",EX60&lt;&gt;""),EX60,"")</f>
        <v/>
      </c>
      <c r="FT60" s="52" t="str">
        <f>IF(AND(EX60&lt;&gt;"",$G60="5"),_xlfn.RANK.EQ(EX60,$FS$6:$FS$89),"")</f>
        <v/>
      </c>
      <c r="FU60" s="52" t="str">
        <f>IF(IF(FT60&lt;&gt;"",IF(MAX(COUNTIF($FT$6:$FT$89,$FT$6:$FT$89))&gt;1,"x",""),"")&lt;&gt;"",FT60+1,"")</f>
        <v/>
      </c>
      <c r="FV60" s="52" t="str">
        <f>IF(FT60&lt;&gt;"",IF($G60="3",IF(EX60&lt;&gt;"",IF(AND(FT60&lt;=10,EX60&gt;=$FS$92),HLOOKUP(FT60,Points_Table_Modified,IF(GC60&gt;=6,8,GC60+2),FALSE),0),""),IF(EX60&lt;&gt;"",IF(AND(FT60&lt;=10,EX60&gt;=$FS$92),HLOOKUP(FT60,Points_Table,IF(GC60&gt;=6,8,GC60+2),FALSE),0),"")),"")</f>
        <v/>
      </c>
      <c r="FW60" s="56" t="str">
        <f>IF(FV60&gt;0,IF(FU60&lt;&gt;"",AVERAGE(IF(AND($G60="3",FU60&lt;&gt;""),HLOOKUP(FU60,Points_Table_Modified,IF(GC60&gt;=6,8,GC60+2),FALSE),IF(FU60&lt;&gt;"",HLOOKUP(FU60,Points_Table,IF(GC60&gt;=6,8,GC60+2),FALSE),"")),FV60),FV60),0)</f>
        <v/>
      </c>
      <c r="FX60" s="51" t="str">
        <f>IF(AND($G60="6",EX60&lt;&gt;""),EX60,"")</f>
        <v/>
      </c>
      <c r="FY60" s="52" t="str">
        <f>IF(AND(EX60&lt;&gt;"",$G60="6"),_xlfn.RANK.EQ(EX60,$FX$6:$FX$89),"")</f>
        <v/>
      </c>
      <c r="FZ60" s="52" t="str">
        <f>IF(IF(FY60&lt;&gt;"",IF(MAX(COUNTIF($FY$6:$FY$89,$FY$6:$FY$89))&gt;1,"x",""),"")&lt;&gt;"",FY60+1,"")</f>
        <v/>
      </c>
      <c r="GA60" s="52" t="str">
        <f>IF(FY60&lt;&gt;"",IF($G60="3",IF(EX60&lt;&gt;"",IF(AND(FY60&lt;=10,EX60&gt;=$FX$92),HLOOKUP(FY60,Points_Table_Modified,IF(GC60&gt;=6,8,GC60+2),FALSE),0),""),IF(EX60&lt;&gt;"",IF(AND(FY60&lt;=10,EX60&gt;=$FX$92),HLOOKUP(FY60,Points_Table,IF(GC60&gt;=6,8,GC60+2),FALSE),0),"")),"")</f>
        <v/>
      </c>
      <c r="GB60" s="56" t="str">
        <f>IF(GA60&gt;0,IF(FZ60&lt;&gt;"",AVERAGE(IF(AND($G60="3",FZ60&lt;&gt;""),HLOOKUP(FZ60,Points_Table_Modified,IF(GC60&gt;=6,8,GC60+2),FALSE),IF(FZ60&lt;&gt;"",HLOOKUP(FZ60,Points_Table,IF(GC60&gt;=6,8,GC60+2),FALSE),"")),GA60),GA60),0)</f>
        <v/>
      </c>
      <c r="GC60" s="57">
        <f>VLOOKUP($G60,Entries_D_Event,8,FALSE)</f>
        <v>0</v>
      </c>
      <c r="GD60" s="52" t="str">
        <f>CONCATENATE(FY60,FT60,FO60,FJ60,FE60,EZ60)</f>
        <v/>
      </c>
      <c r="GE60" s="118" t="str">
        <f>IF(GD60&lt;&gt;"",IF(AND($G60="3",EX60&lt;&gt;""),10,IF(EX60&lt;&gt;"",5,"")),"")</f>
        <v/>
      </c>
      <c r="GF60" s="118">
        <f>_xlfn.NUMBERVALUE(IF(GD60&lt;&gt;"",CONCATENATE(GB60,FW60,FR60,FM60,FH60,FC60),""))</f>
        <v>0</v>
      </c>
      <c r="GG60" s="56">
        <f>IFERROR(GE60+GF60,0)</f>
        <v>0</v>
      </c>
      <c r="GH60" s="90"/>
      <c r="GI60" s="52" t="str">
        <f>IF(AND($G60="1",GH60&lt;&gt;""),GH60,"")</f>
        <v/>
      </c>
      <c r="GJ60" s="52" t="str">
        <f>IF(AND(GH60&lt;&gt;"",$G60="1"),_xlfn.RANK.EQ(GH60,$GI$6:$GI$89),"")</f>
        <v/>
      </c>
      <c r="GK60" s="52" t="str">
        <f>IF(IF(GJ60&lt;&gt;"",IF(MAX(COUNTIF($GJ$6:$GJ$89,$GJ$6:$GJ$89))&gt;1,"x",""),"")&lt;&gt;"",GJ60+1,"")</f>
        <v/>
      </c>
      <c r="GL60" s="52" t="str">
        <f>IF(GJ60&lt;&gt;"",IF($G60="3",IF(GH60&lt;&gt;"",IF(AND(GJ60&lt;=10,GH60&gt;=$GI$92),HLOOKUP(GJ60,Points_Table_Modified,IF(HM60&gt;=6,8,HM60+2),FALSE),0),""),IF(GH60&lt;&gt;"",IF(AND(GJ60&lt;=10,GH60&gt;=$GI$92),HLOOKUP(GJ60,Points_Table,IF(HM60&gt;=6,8,HM60+2),FALSE),0),"")),"")</f>
        <v/>
      </c>
      <c r="GM60" s="53" t="str">
        <f>IF(GK60&lt;&gt;"",AVERAGE(IF(AND($G60="3",GK60&lt;&gt;""),HLOOKUP(GK60,Points_Table_Modified,IF(HM60&gt;=6,8,HM60+2),FALSE),IF(GK60&lt;&gt;"",HLOOKUP(GK60,Points_Table,IF(HM60&gt;=6,8,HM60+2),FALSE),"")),GL60),GL60)</f>
        <v/>
      </c>
      <c r="GN60" s="51" t="str">
        <f>IF(AND($G60="2",GH60&lt;&gt;""),GH60,"")</f>
        <v/>
      </c>
      <c r="GO60" s="52" t="str">
        <f>IF(AND(GH60&lt;&gt;"",$G60="2"),_xlfn.RANK.EQ(GH60,$GN$6:$GN$89),"")</f>
        <v/>
      </c>
      <c r="GP60" s="52" t="str">
        <f>IF(IF(GO60&lt;&gt;"",IF(MAX(COUNTIF($GO$6:$GO$89,$GO$6:$GO$89))&gt;1,"x",""),"")&lt;&gt;"",GO60+1,"")</f>
        <v/>
      </c>
      <c r="GQ60" s="54" t="str">
        <f>IF(GO60&lt;&gt;"",IF($G60="3",IF(GH60&lt;&gt;"",IF(AND(GO60&lt;=10,GH60&gt;=$GN$92),HLOOKUP(GO60,Points_Table_Modified,IF(HM60&gt;=6,8,HM60+2),FALSE),0),""),IF(GH60&lt;&gt;"",IF(AND(GO60&lt;=10,GH60&gt;=$GN$92),HLOOKUP(GO60,Points_Table,IF(HM60&gt;=6,8,HM60+2),FALSE),0),"")),"")</f>
        <v/>
      </c>
      <c r="GR60" s="53" t="str">
        <f>IF(GP60&lt;&gt;"",AVERAGE(IF(AND($G60="3",GP60&lt;&gt;""),HLOOKUP(GP60,Points_Table_Modified,IF(HM60&gt;=6,8,HM60+2),FALSE),IF(GP60&lt;&gt;"",HLOOKUP(GP60,Points_Table,IF(HM60&gt;=6,8,HM60+2),FALSE),"")),GQ60),GQ60)</f>
        <v/>
      </c>
      <c r="GS60" s="51" t="str">
        <f>IF(AND($G60="3",GH60&lt;&gt;""),GH60,"")</f>
        <v/>
      </c>
      <c r="GT60" s="52" t="str">
        <f>IF(AND(GH60&lt;&gt;"",$G60="3"),_xlfn.RANK.EQ(GH60,$GS$6:$GS$89),"")</f>
        <v/>
      </c>
      <c r="GU60" s="52" t="str">
        <f>IF(IF(GT60&lt;&gt;"",IF(MAX(COUNTIF($GT$6:$GT$89,$GT$6:$GT$89))&gt;1,"x",""),"")&lt;&gt;"",GT60+1,"")</f>
        <v/>
      </c>
      <c r="GV60" s="52" t="str">
        <f>IF(GT60&lt;&gt;"",IF($G60="3",IF(GH60&lt;&gt;"",IF(AND(GT60&lt;=20,GH60&gt;=$GS$92),HLOOKUP(GT60,Points_Table_Modified,IF(HM60&gt;=6,8,HM60+2),FALSE),0),""),IF(GH60&lt;&gt;"",IF(AND(GT60&lt;=10,GH60&gt;=$GS$92),HLOOKUP(GT60,Points_Table,IF(HM60&gt;=6,8,HM60+2),FALSE),0),"")),"")</f>
        <v/>
      </c>
      <c r="GW60" s="53" t="str">
        <f>IF(GU60&lt;&gt;"",AVERAGE(IF(AND($G60="3",GU60&lt;&gt;""),HLOOKUP(GU60,Points_Table_Modified,IF(HM60&gt;=6,8,HM60+2),FALSE),IF(GU60&lt;&gt;"",HLOOKUP(GU60,Points_Table,IF(HM60&gt;=6,8,HM60+2),FALSE),"")),GV60),GV60)</f>
        <v/>
      </c>
      <c r="GX60" s="51" t="str">
        <f>IF(AND($G60="4",GH60&lt;&gt;""),GH60,"")</f>
        <v/>
      </c>
      <c r="GY60" s="52" t="str">
        <f>IF(AND($GH60&lt;&gt;"",G60="4"),_xlfn.RANK.EQ(GH60,$GX$6:$GX$89),"")</f>
        <v/>
      </c>
      <c r="GZ60" s="52" t="str">
        <f>IF(IF(GY60&lt;&gt;"",IF(MAX(COUNTIF($GY$6:$GY$89,$GY$6:$GY$89))&gt;1,"x",""),"")&lt;&gt;"",GY60+1,"")</f>
        <v/>
      </c>
      <c r="HA60" s="52" t="str">
        <f>IF(GY60&lt;&gt;"",IF($G60="3",IF(GH60&lt;&gt;"",IF(AND(GY60&lt;=10,GH60&gt;=$GX$92),HLOOKUP(GY60,Points_Table_Modified,IF(HM60&gt;=6,8,HM60+2),FALSE),0),""),IF(GH60&lt;&gt;"",IF(AND(GY60&lt;=10,GH60&gt;=$GX$92),HLOOKUP(GY60,Points_Table,IF(HM60&gt;=6,8,HM60+2),FALSE),0),"")),"")</f>
        <v/>
      </c>
      <c r="HB60" s="53" t="str">
        <f>IF(GZ60&lt;&gt;"",AVERAGE(IF(AND($G60="3",GZ60&lt;&gt;""),HLOOKUP(GZ60,Points_Table_Modified,IF(HM60&gt;=6,8,HM60+2),FALSE),IF(GZ60&lt;&gt;"",HLOOKUP(GZ60,Points_Table,IF(HM60&gt;=6,8,HM60+2),FALSE),"")),HA60),HA60)</f>
        <v/>
      </c>
      <c r="HC60" s="51" t="str">
        <f>IF(AND($G60="5",GH60&lt;&gt;""),GH60,"")</f>
        <v/>
      </c>
      <c r="HD60" s="52" t="str">
        <f>IF(AND(GH60&lt;&gt;"",$G60="5"),_xlfn.RANK.EQ(GH60,$HC$6:$HC$89),"")</f>
        <v/>
      </c>
      <c r="HE60" s="52" t="str">
        <f>IF(IF(HD60&lt;&gt;"",IF(MAX(COUNTIF($HD$6:$HD$89,$HD$6:$HD$89))&gt;1,"x",""),"")&lt;&gt;"",HD60+1,"")</f>
        <v/>
      </c>
      <c r="HF60" s="52" t="str">
        <f>IF(HD60&lt;&gt;"",IF($G60="3",IF(GH60&lt;&gt;"",IF(AND(HD60&lt;=10,GH60&gt;=$HC$92),HLOOKUP(HD60,Points_Table_Modified,IF(HM60&gt;=6,8,HM60+2),FALSE),0),""),IF(GH60&lt;&gt;"",IF(AND(HD60&lt;=10,GH60&gt;=$HC$92),HLOOKUP(HD60,Points_Table,IF(HM60&gt;=6,8,HM60+2),FALSE),0),"")),"")</f>
        <v/>
      </c>
      <c r="HG60" s="53" t="str">
        <f>IF(HE60&lt;&gt;"",AVERAGE(IF(AND($G60="3",HE60&lt;&gt;""),HLOOKUP(HE60,Points_Table_Modified,IF(HM60&gt;=6,8,HM60+2),FALSE),IF(HE60&lt;&gt;"",HLOOKUP(HE60,Points_Table,IF(HM60&gt;=6,8,HM60+2),FALSE),"")),HF60),HF60)</f>
        <v/>
      </c>
      <c r="HH60" s="51" t="str">
        <f>IF(AND($G60="6",GH60&lt;&gt;""),GH60,"")</f>
        <v/>
      </c>
      <c r="HI60" s="52" t="str">
        <f>IF(AND(GH60&lt;&gt;"",$G60="6"),_xlfn.RANK.EQ(GH60,$HH$6:$HH$89),"")</f>
        <v/>
      </c>
      <c r="HJ60" s="52" t="str">
        <f>IF(IF(HI60&lt;&gt;"",IF(MAX(COUNTIF($HI$6:$HI$89,$HI$6:$HI$89))&gt;1,"x",""),"")&lt;&gt;"",HI60+1,"")</f>
        <v/>
      </c>
      <c r="HK60" s="52" t="str">
        <f>IF(HI60&lt;&gt;"",IF($G60="3",IF(GH60&lt;&gt;"",IF(AND(HI60&lt;=10,GH60&gt;=$HH$92),HLOOKUP(HI60,Points_Table_Modified,IF(HM60&gt;=6,8,HM60+2),FALSE),0),""),IF(GH60&lt;&gt;"",IF(AND(HI60&lt;=10,GH60&gt;=$HH$92),HLOOKUP(HI60,Points_Table,IF(HM60&gt;=6,8,HM60+2),FALSE),0),"")),"")</f>
        <v/>
      </c>
      <c r="HL60" s="53" t="str">
        <f>IF(HJ60&lt;&gt;"",AVERAGE(IF(AND($G60="3",HJ60&lt;&gt;""),HLOOKUP(HJ60,Points_Table_Modified,IF(HM60&gt;=6,8,HM60+2),FALSE),IF(HJ60&lt;&gt;"",HLOOKUP(HJ60,Points_Table,IF(HM60&gt;=6,8,HM60+2),FALSE),"")),HK60),HK60)</f>
        <v/>
      </c>
      <c r="HM60" s="57">
        <f>VLOOKUP($G60,Entries_D_Event,9,FALSE)</f>
        <v>0</v>
      </c>
      <c r="HN60" s="52" t="str">
        <f>CONCATENATE(HI60,HD60,GY60,GT60,GO60,GJ60)</f>
        <v/>
      </c>
      <c r="HO60" s="118" t="str">
        <f>IF(HN60&lt;&gt;"",IF(AND($G60="3",GH60&lt;&gt;""),10,IF(GH60&lt;&gt;"",5,"")),"")</f>
        <v/>
      </c>
      <c r="HP60" s="118">
        <f>_xlfn.NUMBERVALUE(IF(HN60&lt;&gt;"",CONCATENATE(HL60,HG60,HB60,GW60,GR60,GM60),""))</f>
        <v>0</v>
      </c>
      <c r="HQ60" s="56">
        <f>IFERROR(HO60+HP60,0)</f>
        <v>0</v>
      </c>
      <c r="HR60" s="90"/>
      <c r="HS60" s="52" t="str">
        <f>IF(AND($G60="1",HR60&lt;&gt;""),HR60,"")</f>
        <v/>
      </c>
      <c r="HT60" s="52" t="str">
        <f>IF(AND(HR60&lt;&gt;"",$G60="1"),_xlfn.RANK.EQ(HR60,$HS$6:$HS$89),"")</f>
        <v/>
      </c>
      <c r="HU60" s="52" t="str">
        <f>IF(IF(HT60&lt;&gt;"",IF(MAX(COUNTIF($HT$6:$HT$89,$HT$6:$HT$89))&gt;1,"x",""),"")&lt;&gt;"",HT60+1,"")</f>
        <v/>
      </c>
      <c r="HV60" s="52" t="str">
        <f>IF(HT60&lt;&gt;"",IF($G60="3",IF(HR60&lt;&gt;"",IF(AND(HT60&lt;=10,HR60&gt;=$HS$92),HLOOKUP(HT60,Points_Table_Modified,IF(IW60&gt;=6,8,IW60+2),FALSE),0),""),IF(HR60&lt;&gt;"",IF(AND(HT60&lt;=10,HR60&gt;=$HS$92),HLOOKUP(HT60,Points_Table,IF(IW60&gt;=6,8,IW60+2),FALSE),0),"")),"")</f>
        <v/>
      </c>
      <c r="HW60" s="53" t="str">
        <f>IF(HU60&lt;&gt;"",AVERAGE(IF(AND($G60="3",HU60&lt;&gt;""),HLOOKUP(HU60,Points_Table_Modified,IF(IW60&gt;=6,8,IW60+2),FALSE),IF(HU60&lt;&gt;"",HLOOKUP(HU60,Points_Table,IF(IW60&gt;=6,8,IW60+2),FALSE),"")),HV60),HV60)</f>
        <v/>
      </c>
      <c r="HX60" s="51" t="str">
        <f>IF(AND($G60="2",HR60&lt;&gt;""),HR60,"")</f>
        <v/>
      </c>
      <c r="HY60" s="52" t="str">
        <f>IF(AND(HR60&lt;&gt;"",$G60="2"),_xlfn.RANK.EQ(HR60,$HX$6:$HX$89),"")</f>
        <v/>
      </c>
      <c r="HZ60" s="52" t="str">
        <f>IF(IF(HY60&lt;&gt;"",IF(MAX(COUNTIF($HY$6:$HY$89,$HY$6:$HY$89))&gt;1,"x",""),"")&lt;&gt;"",HY60+1,"")</f>
        <v/>
      </c>
      <c r="IA60" s="54" t="str">
        <f>IF(HY60&lt;&gt;"",IF($G60="3",IF(HR60&lt;&gt;"",IF(AND(HY60&lt;=10,HR60&gt;=$HX$92),HLOOKUP(HY60,Points_Table_Modified,IF(IW60&gt;=6,8,IW60+2),FALSE),0),""),IF(HR60&lt;&gt;"",IF(AND(HY60&lt;=10,HR60&gt;=$HX$92),HLOOKUP(HY60,Points_Table,IF(IW60&gt;=6,8,IW60+2),FALSE),0),"")),"")</f>
        <v/>
      </c>
      <c r="IB60" s="53" t="str">
        <f>IF(HZ60&lt;&gt;"",AVERAGE(IF(AND($G60="3",HZ60&lt;&gt;""),HLOOKUP(HZ60,Points_Table_Modified,IF(IW60&gt;=6,8,IW60+2),FALSE),IF(HZ60&lt;&gt;"",HLOOKUP(HZ60,Points_Table,IF(IW60&gt;=6,8,IW60+2),FALSE),"")),IA60),IA60)</f>
        <v/>
      </c>
      <c r="IC60" s="51" t="str">
        <f>IF(AND($G60="3",HR60&lt;&gt;""),HR60,"")</f>
        <v/>
      </c>
      <c r="ID60" s="52" t="str">
        <f>IF(AND(HR60&lt;&gt;"",$G60="3"),_xlfn.RANK.EQ(HR60,$IC$6:$IC$89),"")</f>
        <v/>
      </c>
      <c r="IE60" s="52" t="str">
        <f>IF(IF(ID60&lt;&gt;"",IF(MAX(COUNTIF($ID$6:$ID$89,$ID$6:$ID$89))&gt;1,"x",""),"")&lt;&gt;"",ID60+1,"")</f>
        <v/>
      </c>
      <c r="IF60" s="52" t="str">
        <f>IF(ID60&lt;&gt;"",IF($G60="3",IF(HR60&lt;&gt;"",IF(AND(ID60&lt;=20,HR60&gt;=$IC$92),HLOOKUP(ID60,Points_Table_Modified,IF(IW60&gt;=6,8,IW60+2),FALSE),0),""),IF(HR60&lt;&gt;"",IF(AND(ID60&lt;=10,HR60&gt;=$IC$92),HLOOKUP(ID60,Points_Table,IF(IW60&gt;=6,8,IW60+2),FALSE),0),"")),"")</f>
        <v/>
      </c>
      <c r="IG60" s="53" t="str">
        <f>IF(IE60&lt;&gt;"",AVERAGE(IF(AND($G60="3",IE60&lt;&gt;""),HLOOKUP(IE60,Points_Table_Modified,IF(IW60&gt;=6,8,IW60+2),FALSE),IF(IE60&lt;&gt;"",HLOOKUP(IE60,Points_Table,IF(IW60&gt;=6,8,IW60+2),FALSE),"")),IF60),IF60)</f>
        <v/>
      </c>
      <c r="IH60" s="51" t="str">
        <f>IF(AND($G60="4",HR60&lt;&gt;""),HR60,"")</f>
        <v/>
      </c>
      <c r="II60" s="52" t="str">
        <f>IF(AND(HR60&lt;&gt;"",G60="4"),_xlfn.RANK.EQ(HR60,$IH$6:$IH$89),"")</f>
        <v/>
      </c>
      <c r="IJ60" s="52" t="str">
        <f>IF(IF(II60&lt;&gt;"",IF(MAX(COUNTIF($II$6:$II$89,$II$6:$II$89))&gt;1,"x",""),"")&lt;&gt;"",II60+1,"")</f>
        <v/>
      </c>
      <c r="IK60" s="52" t="str">
        <f>IF(II60&lt;&gt;"",IF($G60="3",IF(HR60&lt;&gt;"",IF(AND(II60&lt;=10,HR60&gt;=$IH$92),HLOOKUP(II60,Points_Table_Modified,IF(IW60&gt;=6,8,IW60+2),FALSE),0),""),IF(HR60&lt;&gt;"",IF(AND(II60&lt;=10,HR60&gt;=$IH$92),HLOOKUP(II60,Points_Table,IF(IW60&gt;=6,8,IW60+2),FALSE),0),"")),"")</f>
        <v/>
      </c>
      <c r="IL60" s="53" t="str">
        <f>IF(IJ60&lt;&gt;"",AVERAGE(IF(AND($G60="3",IJ60&lt;&gt;""),HLOOKUP(IJ60,Points_Table_Modified,IF(IW60&gt;=6,8,IW60+2),FALSE),IF(IJ60&lt;&gt;"",HLOOKUP(IJ60,Points_Table,IF(IW60&gt;=6,8,IW60+2),FALSE),"")),IK60),IK60)</f>
        <v/>
      </c>
      <c r="IM60" s="51" t="str">
        <f>IF(AND($G60="5",HR60&lt;&gt;""),HR60,"")</f>
        <v/>
      </c>
      <c r="IN60" s="52" t="str">
        <f>IF(AND(HR60&lt;&gt;"",$G60="5"),_xlfn.RANK.EQ(HR60,$IM$6:$IM$89),"")</f>
        <v/>
      </c>
      <c r="IO60" s="52" t="str">
        <f>IF(IF(IN60&lt;&gt;"",IF(MAX(COUNTIF($IN$6:$IN$89,$IN$6:$IN$89))&gt;1,"x",""),"")&lt;&gt;"",IN60+1,"")</f>
        <v/>
      </c>
      <c r="IP60" s="52" t="str">
        <f>IF(IN60&lt;&gt;"",IF($G60="3",IF(HR60&lt;&gt;"",IF(AND(IN60&lt;=10,HR60&gt;=$IM$92),HLOOKUP(IN60,Points_Table_Modified,IF(IW60&gt;=6,8,IW60+2),FALSE),0),""),IF(HR60&lt;&gt;"",IF(AND(IN60&lt;=10,HR60&gt;=$IM$92),HLOOKUP(IN60,Points_Table,IF(IW60&gt;=6,8,IW60+2),FALSE),0),"")),"")</f>
        <v/>
      </c>
      <c r="IQ60" s="53" t="str">
        <f>IF(IO60&lt;&gt;"",AVERAGE(IF(AND($G60="3",IO60&lt;&gt;""),HLOOKUP(IO60,Points_Table_Modified,IF(IW60&gt;=6,8,IW60+2),FALSE),IF(IO60&lt;&gt;"",HLOOKUP(IO60,Points_Table,IF(IW60&gt;=6,8,IW60+2),FALSE),"")),IP60),IP60)</f>
        <v/>
      </c>
      <c r="IR60" s="51" t="str">
        <f>IF(AND($G60="6",HR60&lt;&gt;""),HR60,"")</f>
        <v/>
      </c>
      <c r="IS60" s="52" t="str">
        <f>IF(AND(HR60&lt;&gt;"",$G60="6"),_xlfn.RANK.EQ(HR60,$IR$6:$IR$89),"")</f>
        <v/>
      </c>
      <c r="IT60" s="52" t="str">
        <f>IF(IF(IS60&lt;&gt;"",IF(MAX(COUNTIF($IS$6:$IS$89,$IS$6:$IS$89))&gt;1,"x",""),"")&lt;&gt;"",IS60+1,"")</f>
        <v/>
      </c>
      <c r="IU60" s="52" t="str">
        <f>IF(IS60&lt;&gt;"",IF($G60="3",IF(HR60&lt;&gt;"",IF(AND(IS60&lt;=10,HR60&gt;=$IR$92),HLOOKUP(IS60,Points_Table_Modified,IF(IW60&gt;=6,8,IW60+2),FALSE),0),""),IF(HR60&lt;&gt;"",IF(AND(IS60&lt;=10,HR60&gt;=$IR$92),HLOOKUP(IS60,Points_Table,IF(IW60&gt;=6,8,IW60+2),FALSE),0),"")),"")</f>
        <v/>
      </c>
      <c r="IV60" s="53" t="str">
        <f>IF(IT60&lt;&gt;"",AVERAGE(IF(AND($G60="3",IT60&lt;&gt;""),HLOOKUP(IT60,Points_Table_Modified,IF(IW60&gt;=6,8,IW60+2),FALSE),IF(IT60&lt;&gt;"",HLOOKUP(IT60,Points_Table,IF(IW60&gt;=6,8,IW60+2),FALSE),"")),IU60),IU60)</f>
        <v/>
      </c>
      <c r="IW60" s="57">
        <f>VLOOKUP($G60,Entries_D_Event,10,FALSE)</f>
        <v>0</v>
      </c>
      <c r="IX60" s="52" t="str">
        <f>CONCATENATE(IS60,IN60,II60,ID60,HY60,HT60)</f>
        <v/>
      </c>
      <c r="IY60" s="118" t="str">
        <f>IF(IX60&lt;&gt;"",IF(AND($G60="3",HR60&lt;&gt;""),10,IF(HR60&lt;&gt;"",5,"")),"")</f>
        <v/>
      </c>
      <c r="IZ60" s="118">
        <f>_xlfn.NUMBERVALUE(IF(IX60&lt;&gt;"",CONCATENATE(IV60,IQ60,IL60,IG60,IB60,HW60),""))</f>
        <v>0</v>
      </c>
      <c r="JA60" s="56">
        <f>IFERROR(IY60+IZ60,0)</f>
        <v>0</v>
      </c>
      <c r="JB60" s="90"/>
      <c r="JC60" s="52" t="str">
        <f>IF(AND($G60="1",JB60&lt;&gt;""),JB60,"")</f>
        <v/>
      </c>
      <c r="JD60" s="52" t="str">
        <f>IF(AND(JB60&lt;&gt;"",$G60="1"),_xlfn.RANK.EQ(JB60,$JC$6:$JC$89),"")</f>
        <v/>
      </c>
      <c r="JE60" s="52" t="str">
        <f>IF(IF(JD60&lt;&gt;"",IF(MAX(COUNTIF($JD$6:$JD$89,$JD$6:$JD$89))&gt;1,"x",""),"")&lt;&gt;"",JD60+1,"")</f>
        <v/>
      </c>
      <c r="JF60" s="52" t="str">
        <f>IF(JD60&lt;&gt;"",IF($G60="3",IF(JB60&lt;&gt;"",IF(AND(JD60&lt;=10,JB60&gt;=$JC$92),HLOOKUP(JD60,Points_Table_Modified,IF(KG60&gt;=6,8,KG60+2),FALSE),0),""),IF(JB60&lt;&gt;"",IF(AND(JD60&lt;=10,JB60&gt;=$JC$92),HLOOKUP(JD60,Points_Table,IF(KG60&gt;=6,8,KG60+2),FALSE),0),"")),"")</f>
        <v/>
      </c>
      <c r="JG60" s="53" t="str">
        <f>IF(JE60&lt;&gt;"",AVERAGE(IF(AND($G60="3",JE60&lt;&gt;""),HLOOKUP(JE60,Points_Table_Modified,IF(KG60&gt;=6,8,KG60+2),FALSE),IF(JE60&lt;&gt;"",HLOOKUP(JE60,Points_Table,IF(KG60&gt;=6,8,KG60+2),FALSE),"")),JF60),JF60)</f>
        <v/>
      </c>
      <c r="JH60" s="51" t="str">
        <f>IF(AND($G60="2",JB60&lt;&gt;""),JB60,"")</f>
        <v/>
      </c>
      <c r="JI60" s="52" t="str">
        <f>IF(AND(JB60&lt;&gt;"",$G60="2"),_xlfn.RANK.EQ(JB60,$JH$6:$JH$89),"")</f>
        <v/>
      </c>
      <c r="JJ60" s="52" t="str">
        <f>IF(IF(JI60&lt;&gt;"",IF(MAX(COUNTIF($JI$6:$JI$89,$JI$6:$JI$89))&gt;1,"x",""),"")&lt;&gt;"",JI60+1,"")</f>
        <v/>
      </c>
      <c r="JK60" s="54" t="str">
        <f>IF(JI60&lt;&gt;"",IF($G60="3",IF(JB60&lt;&gt;"",IF(AND(JI60&lt;=10,JB60&gt;=$JH$92),HLOOKUP(JI60,Points_Table_Modified,IF(KG60&gt;=6,8,KG60+2),FALSE),0),""),IF(JB60&lt;&gt;"",IF(AND(JI60&lt;=10,JB60&gt;=$JH$92),HLOOKUP(JI60,Points_Table,IF(KG60&gt;=6,8,KG60+2),FALSE),0),"")),"")</f>
        <v/>
      </c>
      <c r="JL60" s="53" t="str">
        <f>IF(JJ60&lt;&gt;"",AVERAGE(IF(AND($G60="3",JJ60&lt;&gt;""),HLOOKUP(JJ60,Points_Table_Modified,IF(KG60&gt;=6,8,KG60+2),FALSE),IF(JJ60&lt;&gt;"",HLOOKUP(JJ60,Points_Table,IF(KG60&gt;=6,8,KG60+2),FALSE),"")),JK60),JK60)</f>
        <v/>
      </c>
      <c r="JM60" s="51" t="str">
        <f>IF(AND($G60="3",JB60&lt;&gt;""),JB60,"")</f>
        <v/>
      </c>
      <c r="JN60" s="52" t="str">
        <f>IF(AND(JB60&lt;&gt;"",$G60="3"),_xlfn.RANK.EQ(JB60,$JM$6:$JM$89),"")</f>
        <v/>
      </c>
      <c r="JO60" s="52" t="str">
        <f>IF(IF(JN60&lt;&gt;"",IF(MAX(COUNTIF($JN$6:$JN$89,$JN$6:$JN$89))&gt;1,"x",""),"")&lt;&gt;"",JN60+1,"")</f>
        <v/>
      </c>
      <c r="JP60" s="52" t="str">
        <f>IF(JN60&lt;&gt;"",IF($G60="3",IF(JB60&lt;&gt;"",IF(AND(JN60&lt;=20,JB60&gt;=$JM$92),HLOOKUP(JN60,Points_Table_Modified,IF(KG60&gt;=6,8,KG60+2),FALSE),0),""),IF(JB60&lt;&gt;"",IF(AND(JN60&lt;=10,JB60&gt;=$JM$92),HLOOKUP(JN60,Points_Table,IF(KG60&gt;=6,8,KG60+2),FALSE),0),"")),"")</f>
        <v/>
      </c>
      <c r="JQ60" s="53" t="str">
        <f>IF(JO60&lt;&gt;"",AVERAGE(IF(AND($G60="3",JO60&lt;&gt;""),HLOOKUP(JO60,Points_Table_Modified,IF(KG60&gt;=6,8,KG60+2),FALSE),IF(JO60&lt;&gt;"",HLOOKUP(JO60,Points_Table,IF(KG60&gt;=6,8,KG60+2),FALSE),"")),JP60),JP60)</f>
        <v/>
      </c>
      <c r="JR60" s="51" t="str">
        <f>IF(AND($G60="4",JB60&lt;&gt;""),JB60,"")</f>
        <v/>
      </c>
      <c r="JS60" s="52" t="str">
        <f>IF(AND(JB60&lt;&gt;"",G60="4"),_xlfn.RANK.EQ(JB60,$JR$6:$JR$89),"")</f>
        <v/>
      </c>
      <c r="JT60" s="52" t="str">
        <f>IF(IF(JS60&lt;&gt;"",IF(MAX(COUNTIF($JS$6:$JS$89,$JS$6:$JS$89))&gt;1,"x",""),"")&lt;&gt;"",JS60+1,"")</f>
        <v/>
      </c>
      <c r="JU60" s="52" t="str">
        <f>IF(JS60&lt;&gt;"",IF($G60="3",IF(JB60&lt;&gt;"",IF(AND(JS60&lt;=10,JB60&gt;=$JR$92),HLOOKUP(JS60,Points_Table_Modified,IF(KG60&gt;=6,8,KG60+2),FALSE),0),""),IF(JB60&lt;&gt;"",IF(AND(JS60&lt;=10,JB60&gt;=$JR$92),HLOOKUP(JS60,Points_Table,IF(KG60&gt;=6,8,KG60+2),FALSE),0),"")),"")</f>
        <v/>
      </c>
      <c r="JV60" s="53" t="str">
        <f>IF(JT60&lt;&gt;"",AVERAGE(IF(AND($G60="3",JT60&lt;&gt;""),HLOOKUP(JT60,Points_Table_Modified,IF(KG60&gt;=6,8,KG60+2),FALSE),IF(JT60&lt;&gt;"",HLOOKUP(JT60,Points_Table,IF(KG60&gt;=6,8,KG60+2),FALSE),"")),JU60),JU60)</f>
        <v/>
      </c>
      <c r="JW60" s="51" t="str">
        <f>IF(AND($G60="5",JB60&lt;&gt;""),JB60,"")</f>
        <v/>
      </c>
      <c r="JX60" s="52" t="str">
        <f>IF(AND(JB60&lt;&gt;"",$G60="5"),_xlfn.RANK.EQ(JB60,$JW$6:$JW$89),"")</f>
        <v/>
      </c>
      <c r="JY60" s="52" t="str">
        <f>IF(IF(JX60&lt;&gt;"",IF(MAX(COUNTIF($JX$6:$JX$89,$JX$6:$JX$89))&gt;1,"x",""),"")&lt;&gt;"",JX60+1,"")</f>
        <v/>
      </c>
      <c r="JZ60" s="52" t="str">
        <f>IF(JX60&lt;&gt;"",IF($G60="3",IF(JB60&lt;&gt;"",IF(AND(JX60&lt;=10,JB60&gt;=$JW$92),HLOOKUP(JX60,Points_Table_Modified,IF(KG60&gt;=6,8,KG60+2),FALSE),0),""),IF(JB60&lt;&gt;"",IF(AND(JX60&lt;=10,JB60&gt;=$JW$92),HLOOKUP(JX60,Points_Table,IF(KG60&gt;=6,8,KG60+2),FALSE),0),"")),"")</f>
        <v/>
      </c>
      <c r="KA60" s="53" t="str">
        <f>IF(JY60&lt;&gt;"",AVERAGE(IF(AND($G60="3",JY60&lt;&gt;""),HLOOKUP(JY60,Points_Table_Modified,IF(KG60&gt;=6,8,KG60+2),FALSE),IF(JY60&lt;&gt;"",HLOOKUP(JY60,Points_Table,IF(KG60&gt;=6,8,KG60+2),FALSE),"")),JZ60),JZ60)</f>
        <v/>
      </c>
      <c r="KB60" s="51" t="str">
        <f>IF(AND($G60="6",JB60&lt;&gt;""),JB60,"")</f>
        <v/>
      </c>
      <c r="KC60" s="52" t="str">
        <f>IF(AND(JB60&lt;&gt;"",$G60="6"),_xlfn.RANK.EQ(JB60,$KB$6:$KB$89),"")</f>
        <v/>
      </c>
      <c r="KD60" s="52" t="str">
        <f>IF(IF(KC60&lt;&gt;"",IF(MAX(COUNTIF($KC$6:$KC$89,$KC$6:$KC$89))&gt;1,"x",""),"")&lt;&gt;"",KC60+1,"")</f>
        <v/>
      </c>
      <c r="KE60" s="52" t="str">
        <f>IF(KC60&lt;&gt;"",IF($G60="3",IF(JB60&lt;&gt;"",IF(AND(KC60&lt;=10,JB60&gt;=$KB$92),HLOOKUP(KC60,Points_Table_Modified,IF(KG60&gt;=6,8,KG60+2),FALSE),0),""),IF(JB60&lt;&gt;"",IF(AND(KC60&lt;=10,JB60&gt;=$KB$92),HLOOKUP(KC60,Points_Table,IF(KG60&gt;=6,8,KG60+2),FALSE),0),"")),"")</f>
        <v/>
      </c>
      <c r="KF60" s="53" t="str">
        <f>IF(KD60&lt;&gt;"",AVERAGE(IF(AND($G60="3",KD60&lt;&gt;""),HLOOKUP(KD60,Points_Table_Modified,IF(KG60&gt;=6,8,KG60+2),FALSE),IF(KD60&lt;&gt;"",HLOOKUP(KD60,Points_Table,IF(KG60&gt;=6,8,KG60+2),FALSE),"")),KE60),KE60)</f>
        <v/>
      </c>
      <c r="KG60" s="57">
        <f>VLOOKUP($G60,Entries_D_Event,11,FALSE)</f>
        <v>0</v>
      </c>
      <c r="KH60" s="52" t="str">
        <f>CONCATENATE(KC60,JX60,JS60,JN60,JI60,JD60)</f>
        <v/>
      </c>
      <c r="KI60" s="118" t="str">
        <f>IF(KH60&lt;&gt;"",IF(AND($G60="3",JB60&lt;&gt;""),10,IF(JB60&lt;&gt;"",5,"")),"")</f>
        <v/>
      </c>
      <c r="KJ60" s="118">
        <f>_xlfn.NUMBERVALUE(IF(KH60&lt;&gt;"",CONCATENATE(KF60,KA60,JV60,JQ60,JL60,JG60),""))</f>
        <v>0</v>
      </c>
      <c r="KK60" s="56">
        <f>IFERROR(KI60+KJ60,0)</f>
        <v>0</v>
      </c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  <c r="KX60" s="35"/>
      <c r="KY60" s="35"/>
      <c r="KZ60" s="35"/>
      <c r="LA60" s="35"/>
      <c r="LB60" s="35"/>
      <c r="LC60" s="35"/>
      <c r="LD60" s="35"/>
      <c r="LE60" s="35"/>
      <c r="LF60" s="35"/>
      <c r="LG60" s="35"/>
      <c r="LH60" s="35"/>
      <c r="LI60" s="35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</row>
    <row r="61" spans="1:358" s="1" customFormat="1" x14ac:dyDescent="0.25">
      <c r="A61" s="35"/>
      <c r="B61" s="45">
        <v>56</v>
      </c>
      <c r="C61" s="46" t="s">
        <v>224</v>
      </c>
      <c r="D61" s="47" t="s">
        <v>225</v>
      </c>
      <c r="E61" s="50"/>
      <c r="F61" s="109">
        <v>935</v>
      </c>
      <c r="G61" s="49"/>
      <c r="H61" s="50" t="s">
        <v>213</v>
      </c>
      <c r="I61" s="187">
        <f>AS61+CC61+DM61+EW61+GG61+HQ61+JA61+KK61</f>
        <v>0</v>
      </c>
      <c r="J61" s="116"/>
      <c r="K61" s="102" t="str">
        <f>IF(AND(J61&lt;&gt;"",$G61="1"),J61,"")</f>
        <v/>
      </c>
      <c r="L61" s="103" t="str">
        <f>IF(AND(J61&lt;&gt;"",$G61="1"),_xlfn.RANK.EQ(J61,$K$6:$K$89),"")</f>
        <v/>
      </c>
      <c r="M61" s="103" t="str">
        <f>IF(G61="6",IF(IF(L61&lt;&gt;"",IF(MAX(COUNTIF($L$6:$L$89,$L$6:$L$89))&gt;1,"x",""),"")&lt;&gt;"",L61+1,""),IF(K61=0,"",IF(IF(L61&lt;&gt;"",IF(MAX(COUNTIF($L$6:$L$89,$L$6:$L$89))&gt;1,"x",""),"")&lt;&gt;"",L61+1,"")))</f>
        <v/>
      </c>
      <c r="N61" s="103" t="str">
        <f>IF(L61&lt;&gt;"",IF($G61="3",IF(AND(L61&lt;=20,J61&gt;=$K$92),HLOOKUP(L61,Points_Table_Modified,IF(AO61&gt;=6,8,AO61+2),FALSE),0),IF(AND(L61&lt;=10,J61&gt;=$K$92),HLOOKUP(L61,Points_Table,IF(AO61&gt;=6,8,AO61+2),FALSE),0)),"")</f>
        <v/>
      </c>
      <c r="O61" s="103" t="str">
        <f>IF(M61&lt;&gt;"",AVERAGE(IF(AND($G61="3",M61&lt;&gt;""),HLOOKUP(M61,Points_Table_Modified,IF(AO61&gt;=6,8,AO61+2),FALSE),IF(M61&lt;&gt;"",HLOOKUP(M61,Points_Table,IF(AO61&gt;=6,8,AO61+2),FALSE),"")),N61),N61)</f>
        <v/>
      </c>
      <c r="P61" s="102" t="str">
        <f>IF(AND(J61&lt;&gt;"",$G61="2"),J61,"")</f>
        <v/>
      </c>
      <c r="Q61" s="103" t="str">
        <f>IF(AND(J61&lt;&gt;"",$G61="2"),_xlfn.RANK.EQ(J61,$P$6:$P$89),"")</f>
        <v/>
      </c>
      <c r="R61" s="103" t="str">
        <f>IF(G61="6",IF(IF(Q61&lt;&gt;"",IF(MAX(COUNTIF($Q$6:$Q$89,$Q$6:$Q$89))&gt;1,"x",""),"")&lt;&gt;"",Q61+1,""),IF(P61=0,"",IF(IF(Q61&lt;&gt;"",IF(MAX(COUNTIF($Q$6:$Q$89,$Q$6:$Q$89))&gt;1,"x",""),"")&lt;&gt;"",Q61+1,"")))</f>
        <v/>
      </c>
      <c r="S61" s="103" t="str">
        <f>IF(Q61&lt;&gt;"",IF($G61="3",IF(J61&lt;&gt;"",IF(AND(Q61&lt;=10,J61&gt;=$P$92),HLOOKUP(Q61,Points_Table_Modified,IF(AO61&gt;=6,8,AO61+2),FALSE),0),""),IF(J61&lt;&gt;"",IF(AND(Q61&lt;=10,J61&gt;=$P$92),HLOOKUP(Q61,Points_Table,IF(AO61&gt;=6,8,AO61+2),FALSE),0),"")),"")</f>
        <v/>
      </c>
      <c r="T61" s="103" t="str">
        <f>IF(R61&lt;&gt;"",AVERAGE(IF(AND($G61="3",R61&lt;&gt;""),HLOOKUP(R61,Points_Table_Modified,IF(AO61&gt;=6,8,AO61+2),FALSE),IF(R61&lt;&gt;"",HLOOKUP(R61,Points_Table,IF(AO61&gt;=6,8,AO61+2),FALSE),"")),S61),S61)</f>
        <v/>
      </c>
      <c r="U61" s="102" t="str">
        <f>IF(AND(J61&lt;&gt;"",$G61="3"),J61,"")</f>
        <v/>
      </c>
      <c r="V61" s="103" t="str">
        <f>IF(AND(J61&lt;&gt;"",$G61="3"),_xlfn.RANK.EQ(J61,$U$6:$U$89),"")</f>
        <v/>
      </c>
      <c r="W61" s="103" t="str">
        <f>IF(G61="6",IF(IF(V61&lt;&gt;"",IF(MAX(COUNTIF($V$6:$V$89,$V$6:$V$89))&gt;1,"x",""),"")&lt;&gt;"",V61+1,""),IF(U61=0,"",IF(IF(V61&lt;&gt;"",IF(MAX(COUNTIF($V$6:$V$89,$V$6:$V$89))&gt;1,"x",""),"")&lt;&gt;"",V61+1,"")))</f>
        <v/>
      </c>
      <c r="X61" s="103" t="str">
        <f>IF(V61&lt;&gt;"",IF($G61="3",IF(J61&lt;&gt;"",IF(AND(V61&lt;=20,J61&gt;=$U$92),HLOOKUP(V61,Points_Table_Modified,IF(AO61&gt;=6,8,AO61+2),FALSE),0),""),IF(J61&lt;&gt;"",IF(AND(V61&lt;=10,$J61&gt;=$U$92),HLOOKUP(V61,Points_Table,IF(AO61&gt;=6,8,AO61+2),FALSE),0),"")),"")</f>
        <v/>
      </c>
      <c r="Y61" s="103" t="str">
        <f>IF(W61&lt;&gt;"",AVERAGE(IF(AND($G61="3",W61&lt;&gt;""),HLOOKUP(W61,Points_Table_Modified,IF(AO61&gt;=6,8,AO61+2),FALSE),IF(W61&lt;&gt;"",HLOOKUP(W61,Points_Table,IF(AO61&gt;=6,8,AO61+2),FALSE),"")),X61),X61)</f>
        <v/>
      </c>
      <c r="Z61" s="102" t="str">
        <f>IF(AND(J61&lt;&gt;"",$G61="4"),J61,"")</f>
        <v/>
      </c>
      <c r="AA61" s="103" t="str">
        <f>IF(AND($J61&lt;&gt;"",G61="4"),_xlfn.RANK.EQ(J61,$Z$6:$Z$89),"")</f>
        <v/>
      </c>
      <c r="AB61" s="103" t="str">
        <f>IF($G61="6",IF(IF(AA61&lt;&gt;"",IF(MAX(COUNTIF($AA$6:$AA$89,$AA$6:$AA$89))&gt;1,"x",""),"")&lt;&gt;"",AA61+1,""),IF(Z61=0,"",IF(IF(AA61&lt;&gt;"",IF(MAX(COUNTIF($AA$6:$AA$89,$AA$6:$AA$89))&gt;1,"x",""),"")&lt;&gt;"",AA61+1,"")))</f>
        <v/>
      </c>
      <c r="AC61" s="103" t="str">
        <f>IF(AA61&lt;&gt;"",IF($G61="3",IF(J61&lt;&gt;"",IF(AND(AA61&lt;=10,J61&gt;=$Z$92),HLOOKUP(AA61,Points_Table_Modified,IF(AO61&gt;=6,8,AO61+2),FALSE),0),""),IF(J61&lt;&gt;"",IF(AND(AA61&lt;=10,J61&gt;=$Z$92),HLOOKUP(AA61,Points_Table,IF(AO61&gt;=6,8,AO61+2),FALSE),0),"")),"")</f>
        <v/>
      </c>
      <c r="AD61" s="103" t="str">
        <f>IF(AB61&lt;&gt;"",AVERAGE(IF(AND($G61="3",AB61&lt;&gt;""),HLOOKUP(AB61,Points_Table_Modified,IF(AO61&gt;=6,8,AO61+2),FALSE),IF(AB61&lt;&gt;"",HLOOKUP(AB61,Points_Table,IF(AO61&gt;=6,8,AO61+2),FALSE),"")),AC61),AC61)</f>
        <v/>
      </c>
      <c r="AE61" s="102" t="str">
        <f>IF(AND(J61&lt;&gt;"",$G61="5"),J61,"")</f>
        <v/>
      </c>
      <c r="AF61" s="103" t="str">
        <f>IF(AND(J61&lt;&gt;"",$G61="5"),_xlfn.RANK.EQ(J61,$AE$6:$AE$89),"")</f>
        <v/>
      </c>
      <c r="AG61" s="103" t="str">
        <f>IF($G61="6",IF(IF(AF61&lt;&gt;"",IF(MAX(COUNTIF($AF$6:$AF$89,$AF$6:$AF$89))&gt;1,"x",""),"")&lt;&gt;"",AF61+1,""),IF(AE61=0,"",IF(IF(AF61&lt;&gt;"",IF(MAX(COUNTIF($AF$6:$AF$89,$AF$6:$AF$89))&gt;1,"x",""),"")&lt;&gt;"",AF61+1,"")))</f>
        <v/>
      </c>
      <c r="AH61" s="103" t="str">
        <f>IF(AF61&lt;&gt;"",IF($G61="3",IF(J61&lt;&gt;"",IF(AND(AF61&lt;=10,J61&gt;=$AE$92),HLOOKUP(AF61,Points_Table_Modified,IF(AO61&gt;=6,8,AO61+2),FALSE),0),""),IF(J61&lt;&gt;"",IF(AND(AF61&lt;=10,J61&gt;=$AE$92),HLOOKUP(AF61,Points_Table,IF(AO61&gt;=6,8,AO61+2),FALSE),0),"")),"")</f>
        <v/>
      </c>
      <c r="AI61" s="103" t="str">
        <f>IF(AG61&lt;&gt;"",AVERAGE(IF(AND($G61="3",AG61&lt;&gt;""),HLOOKUP(AG61,Points_Table_Modified,IF(AO61&gt;=6,8,AO61+2),FALSE),IF(AG61&lt;&gt;"",HLOOKUP(AG61,Points_Table,IF(AO61&gt;=6,8,AO61+2),FALSE),"")),AH61),AH61)</f>
        <v/>
      </c>
      <c r="AJ61" s="102" t="str">
        <f>IF(AND(J61&lt;&gt;"",$G61="6"),J61,"")</f>
        <v/>
      </c>
      <c r="AK61" s="103" t="str">
        <f>IF(AND(J61&lt;&gt;"",$G61="6"),_xlfn.RANK.EQ(J61,$AJ$6:$AJ$89),"")</f>
        <v/>
      </c>
      <c r="AL61" s="103" t="str">
        <f>IF(G61="6",IF(IF(AK61&lt;&gt;"",IF(MAX(COUNTIF($AK$6:$AK$89,$AK$6:$AK$89))&gt;1,"x",""),"")&lt;&gt;"",AK61+1,""),IF(AJ61=0,"",IF(IF(AK61&lt;&gt;"",IF(MAX(COUNTIF($AK$6:$AK$89,$AK$6:$AK$89))&gt;1,"x",""),"")&lt;&gt;"",AK61+1,"")))</f>
        <v/>
      </c>
      <c r="AM61" s="103" t="str">
        <f>IF(AK61&lt;&gt;"",IF($G61="3",IF(J61&lt;&gt;"",IF(AND(AK61&lt;=10,J61&gt;=$AJ$92),HLOOKUP(AK61,Points_Table_Modified,IF(AO61&gt;=6,8,AO61+2),FALSE),0),""),IF(J61&lt;&gt;"",IF(AND(AK61&lt;=10,J61&gt;=$AJ$92),HLOOKUP(AK61,Points_Table,IF(AO61&gt;=6,8,AO61+2),FALSE),0),"")),"")</f>
        <v/>
      </c>
      <c r="AN61" s="136" t="str">
        <f>IF(AL61&lt;&gt;"",AVERAGE(IF(AND($G61="3",AL61&lt;&gt;""),HLOOKUP(AL61,Points_Table_Modified,IF(AO61&gt;=6,8,AO61+2),FALSE),IF(AL61&lt;&gt;"",HLOOKUP(AL61,Points_Table,IF(AO61&gt;=6,8,AO61+2),FALSE),"")),AM61),AM61)</f>
        <v/>
      </c>
      <c r="AO61" s="55" t="e">
        <f>VLOOKUP($G61,Entries_D_Event,4,FALSE)</f>
        <v>#N/A</v>
      </c>
      <c r="AP61" s="52" t="str">
        <f>CONCATENATE(AK61,AF61,AA61,V61,Q61,L61)</f>
        <v/>
      </c>
      <c r="AQ61" s="118" t="str">
        <f>IF(AP61&lt;&gt;"",IF(AND($G61="3",J61&lt;&gt;""),10,IF(J61&lt;&gt;"",5,"")),"")</f>
        <v/>
      </c>
      <c r="AR61" s="118">
        <f>_xlfn.NUMBERVALUE(IF(AP61&lt;&gt;"",CONCATENATE(AN61,AI61,AD61,Y61,T61,O61),""))</f>
        <v>0</v>
      </c>
      <c r="AS61" s="56">
        <f>IFERROR(AQ61+AR61,0)</f>
        <v>0</v>
      </c>
      <c r="AT61" s="90"/>
      <c r="AU61" s="54" t="str">
        <f>IF(AND(AT61&lt;&gt;"",$G61="1"),AT61,"")</f>
        <v/>
      </c>
      <c r="AV61" s="52" t="str">
        <f>IF(AND(AT61&lt;&gt;"",$G61="1"),_xlfn.RANK.EQ(AT61,$AU$6:$AU$89),"")</f>
        <v/>
      </c>
      <c r="AW61" s="52" t="str">
        <f>IF(IF(AV61&lt;&gt;"",IF(MAX(COUNTIF($AV$6:$AV$89,$AV$6:$AV$89))&gt;1,"x",""),"")&lt;&gt;"",AV61+1,"")</f>
        <v/>
      </c>
      <c r="AX61" s="52" t="str">
        <f>IF(AV61&lt;&gt;"",IF($G61="3",IF(AT61&lt;&gt;"",IF(AND(AV61&lt;=10,AT61&gt;=$AU$92),HLOOKUP(AV61,Points_Table_Modified,IF(BY61&gt;=6,8,BY61+2),FALSE),0),""),IF(AT61&lt;&gt;"",IF(AND(AV61&lt;=10,AT61&gt;=$AU$92),HLOOKUP(AV61,Points_Table,IF(BY61&gt;=6,8,BY61+2),FALSE),0),"")),"")</f>
        <v/>
      </c>
      <c r="AY61" s="53" t="str">
        <f>IF(AW61&lt;&gt;"",AVERAGE(IF(AND($G61="3",AW61&lt;&gt;""),HLOOKUP(AW61,Points_Table_Modified,IF(BY61&gt;=6,8,BY61+2),FALSE),IF(AW61&lt;&gt;"",HLOOKUP(AW61,Points_Table,IF(BY61&gt;=6,8,BY61+2),FALSE),"")),AX61),AX61)</f>
        <v/>
      </c>
      <c r="AZ61" s="51" t="str">
        <f>IF(AND($G61="2",AT61&lt;&gt;""),AT61,"")</f>
        <v/>
      </c>
      <c r="BA61" s="52" t="str">
        <f>IF(AND(AT61&lt;&gt;"",$G61="2"),_xlfn.RANK.EQ(AT61,$AZ$6:$AZ$89),"")</f>
        <v/>
      </c>
      <c r="BB61" s="52" t="str">
        <f>IF(IF(BA61&lt;&gt;"",IF(MAX(COUNTIF($BA$6:$BA$89,$BA$6:$BA$89))&gt;1,"x",""),"")&lt;&gt;"",BA61+1,"")</f>
        <v/>
      </c>
      <c r="BC61" s="54" t="str">
        <f>IF(BA61&lt;&gt;"",IF($G61="3",IF(AT61&lt;&gt;"",IF(AND(BA61&lt;=10,AT61&gt;=$AZ$92),HLOOKUP(BA61,Points_Table_Modified,IF(BY61&gt;=6,8,BY61+2),FALSE),0),""),IF(AT61&lt;&gt;"",IF(AND(BA61&lt;=10,AT61&gt;=$AZ$92),HLOOKUP(BA61,Points_Table,IF(BY61&gt;=6,8,BY61+2),FALSE),0),"")),"")</f>
        <v/>
      </c>
      <c r="BD61" s="53" t="str">
        <f>IF(BB61&lt;&gt;"",AVERAGE(IF(AND($G61="3",BB61&lt;&gt;""),HLOOKUP(BB61,Points_Table_Modified,IF(BY61&gt;=6,8,BY61+2),FALSE),IF(BB61&lt;&gt;"",HLOOKUP(BB61,Points_Table,IF(BY61&gt;=6,8,BY61+2),FALSE),"")),BC61),BC61)</f>
        <v/>
      </c>
      <c r="BE61" s="51" t="str">
        <f>IF(AND($G61="3",AT61&lt;&gt;""),AT61,"")</f>
        <v/>
      </c>
      <c r="BF61" s="52" t="str">
        <f>IF(AND(AT61&lt;&gt;"",$G61="3"),_xlfn.RANK.EQ(AT61,$BE$6:$BE$89),"")</f>
        <v/>
      </c>
      <c r="BG61" s="52" t="str">
        <f>IF(IF(BF61&lt;&gt;"",IF(MAX(COUNTIF($BF$6:$BF$89,$BF$6:$BF$89))&gt;1,"x",""),"")&lt;&gt;"",BF61+1,"")</f>
        <v/>
      </c>
      <c r="BH61" s="52" t="str">
        <f>IF(BF61&lt;&gt;"",IF($G61="3",IF(AT61&lt;&gt;"",IF(AND(BF61&lt;=20,AT61&gt;=$BE$92),HLOOKUP(BF61,Points_Table_Modified,IF(BY61&gt;=6,8,BY61+2),FALSE),0),""),IF(AT61&lt;&gt;"",IF(AND(BF61&lt;=10,AT61&gt;=$BE$92),HLOOKUP(BF61,Points_Table,IF(BY61&gt;=6,8,BY61+2),FALSE),0),"")),"")</f>
        <v/>
      </c>
      <c r="BI61" s="53" t="str">
        <f>IF(BG61&lt;&gt;"",AVERAGE(IF(AND($G61="3",BG61&lt;&gt;""),HLOOKUP(BG61,Points_Table_Modified,IF(BY61&gt;=6,8,BY61+2),FALSE),IF(BG61&lt;&gt;"",HLOOKUP(BG61,Points_Table,IF(BY61&gt;=6,8,BY61+2),FALSE),"")),BH61),BH61)</f>
        <v/>
      </c>
      <c r="BJ61" s="51" t="str">
        <f>IF(AND($G61="4",AT61&lt;&gt;""),AT61,"")</f>
        <v/>
      </c>
      <c r="BK61" s="52" t="str">
        <f>IF(AND(AT61&lt;&gt;"",G61="4"),_xlfn.RANK.EQ(AT61,$BJ$6:$BJ$89),"")</f>
        <v/>
      </c>
      <c r="BL61" s="52" t="str">
        <f>IF(IF(BK61&lt;&gt;"",IF(MAX(COUNTIF($BK$6:$BK$89,$BK$6:$BK$89))&gt;1,"x",""),"")&lt;&gt;"",BK61+1,"")</f>
        <v/>
      </c>
      <c r="BM61" s="52" t="str">
        <f>IF(BK61&lt;&gt;"",IF($G61="3",IF(AT61&lt;&gt;"",IF(AND(BK61&lt;=10,AT61&gt;=$BJ$92),HLOOKUP(BK61,Points_Table_Modified,IF(BY61&gt;=6,8,BY61+2),FALSE),0),""),IF(AT61&lt;&gt;"",IF(AND(BK61&lt;=10,AT61&gt;=$BJ$92),HLOOKUP(BK61,Points_Table,IF(BY61&gt;=6,8,BY61+2),FALSE),0),"")),"")</f>
        <v/>
      </c>
      <c r="BN61" s="53" t="str">
        <f>IF(BL61&lt;&gt;"",AVERAGE(IF(AND($G61="3",BL61&lt;&gt;""),HLOOKUP(BL61,Points_Table_Modified,IF(BY61&gt;=6,8,BY61+2),FALSE),IF(BL61&lt;&gt;"",HLOOKUP(BL61,Points_Table,IF(BY61&gt;=6,8,BY61+2),FALSE),"")),BM61),BM61)</f>
        <v/>
      </c>
      <c r="BO61" s="51" t="str">
        <f>IF(AND($G61="5",AT61&lt;&gt;""),AT61,"")</f>
        <v/>
      </c>
      <c r="BP61" s="52" t="str">
        <f>IF(AND(AT61&lt;&gt;"",$G61="5"),_xlfn.RANK.EQ(AT61,$BO$6:$BO$89),"")</f>
        <v/>
      </c>
      <c r="BQ61" s="52" t="str">
        <f>IF(IF(BP61&lt;&gt;"",IF(MAX(COUNTIF($BP$6:$BP$89,$BP$6:$BP$89))&gt;1,"x",""),"")&lt;&gt;"",BP61+1,"")</f>
        <v/>
      </c>
      <c r="BR61" s="52" t="str">
        <f>IF(BP61&lt;&gt;"",IF($G61="3",IF(AT61&lt;&gt;"",IF(AND(BP61&lt;=10,AT61&gt;=$BO$92),HLOOKUP(BP61,Points_Table_Modified,IF(BY61&gt;=6,8,BY61+2),FALSE),0),""),IF(AT61&lt;&gt;"",IF(AND(BP61&lt;=10,AT61&gt;=$BO$92),HLOOKUP(BP61,Points_Table,IF(BY61&gt;=6,8,BY61+2),FALSE),0),"")),"")</f>
        <v/>
      </c>
      <c r="BS61" s="53" t="str">
        <f>IF(BQ61&lt;&gt;"",AVERAGE(IF(AND($G61="3",BQ61&lt;&gt;""),HLOOKUP(BQ61,Points_Table_Modified,IF(BY61&gt;=6,8,BY61+2),FALSE),IF(BQ61&lt;&gt;"",HLOOKUP(BQ61,Points_Table,IF(BY61&gt;=6,8,BY61+2),FALSE),"")),BR61),BR61)</f>
        <v/>
      </c>
      <c r="BT61" s="51" t="str">
        <f>IF(AND($G61="6",AT61&lt;&gt;""),AT61,"")</f>
        <v/>
      </c>
      <c r="BU61" s="52" t="str">
        <f>IF(AND(AT61&lt;&gt;"",$G61="6"),_xlfn.RANK.EQ(AT61,$BT$6:$BT$89),"")</f>
        <v/>
      </c>
      <c r="BV61" s="52" t="str">
        <f>IF(IF(BU61&lt;&gt;"",IF(MAX(COUNTIF($BU$6:$BU$89,$BU$6:$BU$89))&gt;1,"x",""),"")&lt;&gt;"",BU61+1,"")</f>
        <v/>
      </c>
      <c r="BW61" s="52" t="str">
        <f>IF(BU61&lt;&gt;"",IF($G61="3",IF(AT61&lt;&gt;"",IF(AND(BU61&lt;=10,AT61&gt;=$BT$92),HLOOKUP(BU61,Points_Table_Modified,IF(BY61&gt;=6,8,BY61+2),FALSE),0),""),IF(AT61&lt;&gt;"",IF(AND(BU61&lt;=10,AT61&gt;=$BT$92),HLOOKUP(BU61,Points_Table,IF(BY61&gt;=6,8,BY61+2),FALSE),0),"")),"")</f>
        <v/>
      </c>
      <c r="BX61" s="53" t="str">
        <f>IF(BV61&lt;&gt;"",AVERAGE(IF(AND($G61="3",BV61&lt;&gt;""),HLOOKUP(BV61,Points_Table_Modified,IF(BY61&gt;=6,8,BY61+2),FALSE),IF(BV61&lt;&gt;"",HLOOKUP(BV61,Points_Table,IF(BY61&gt;=6,8,BY61+2),FALSE),"")),BW61),BW61)</f>
        <v/>
      </c>
      <c r="BY61" s="55" t="e">
        <f>VLOOKUP($G61,Entries_D_Event,5,FALSE)</f>
        <v>#N/A</v>
      </c>
      <c r="BZ61" s="52" t="str">
        <f>CONCATENATE(BU61,BP61,BK61,BF61,BA61,AV61)</f>
        <v/>
      </c>
      <c r="CA61" s="118" t="str">
        <f>IF(BZ61&lt;&gt;"",IF(AND($G61="3",AT61&lt;&gt;""),10,IF(AT61&lt;&gt;"",5,"")),"")</f>
        <v/>
      </c>
      <c r="CB61" s="118">
        <f>_xlfn.NUMBERVALUE(IF(BZ61&lt;&gt;"",CONCATENATE(BX61,BS61,BN61,BI61,BD61,AY61),""))</f>
        <v>0</v>
      </c>
      <c r="CC61" s="56">
        <f>IFERROR(CA61+CB61,0)</f>
        <v>0</v>
      </c>
      <c r="CD61" s="90">
        <v>400</v>
      </c>
      <c r="CE61" s="54" t="str">
        <f>IF(AND($G61="1",CD61&lt;&gt;""),CD61,"")</f>
        <v/>
      </c>
      <c r="CF61" s="52" t="str">
        <f>IF(AND(CD61&lt;&gt;"",$G61="1"),_xlfn.RANK.EQ(CD61,$CE$6:$CE$89),"")</f>
        <v/>
      </c>
      <c r="CG61" s="52" t="str">
        <f>IF(IF(CF61&lt;&gt;"",IF(MAX(COUNTIF($CF$6:$CF$89,$CF$6:$CF$89))&gt;1,"x",""),"")&lt;&gt;"",CF61+1,"")</f>
        <v/>
      </c>
      <c r="CH61" s="52" t="str">
        <f>IF(CF61&lt;&gt;"",IF($G61="3",IF(CD61&lt;&gt;"",IF(AND(CF61&lt;=10,CD61&gt;=$CE$92),HLOOKUP(CF61,Points_Table_Modified,IF(DI61&gt;=6,8,DI61+2),FALSE),0),""),IF(CD61&lt;&gt;"",IF(AND(CF61&lt;=10,CD61&gt;=$CE$92),HLOOKUP(CF61,Points_Table,IF(DI61&gt;=6,8,DI61+2),FALSE),0),"")),"")</f>
        <v/>
      </c>
      <c r="CI61" s="53" t="str">
        <f>IF(CG61&lt;&gt;"",AVERAGE(IF(AND($G61="3",CG61&lt;&gt;""),HLOOKUP(CG61,Points_Table_Modified,IF(DI61&gt;=6,8,DI61+2),FALSE),IF(CG61&lt;&gt;"",HLOOKUP(CG61,Points_Table,IF(DI61&gt;=6,8,DI61+2),FALSE),"")),CH61),CH61)</f>
        <v/>
      </c>
      <c r="CJ61" s="51" t="str">
        <f>IF(AND($G61="2",CD61&lt;&gt;""),CD61,"")</f>
        <v/>
      </c>
      <c r="CK61" s="52" t="str">
        <f>IF(AND(CD61&lt;&gt;"",$G61="2"),_xlfn.RANK.EQ(CD61,$CJ$6:$CJ$89),"")</f>
        <v/>
      </c>
      <c r="CL61" s="52" t="str">
        <f>IF(IF(CK61&lt;&gt;"",IF(MAX(COUNTIF($CK$6:$CK$89,$CK$6:$CK$89))&gt;1,"x",""),"")&lt;&gt;"",CK61+1,"")</f>
        <v/>
      </c>
      <c r="CM61" s="54" t="str">
        <f>IF(CK61&lt;&gt;"",IF($G61="3",IF(CD61&lt;&gt;"",IF(AND(CK61&lt;=10,CD61&gt;=$CJ$92),HLOOKUP(CK61,Points_Table_Modified,IF(DI61&gt;=6,8,DI61+2),FALSE),0),""),IF(CD61&lt;&gt;"",IF(AND(CK61&lt;=10,CD61&gt;=$CJ$92),HLOOKUP(CK61,Points_Table,IF(DI61&gt;=6,8,DI61+2),FALSE),0),"")),"")</f>
        <v/>
      </c>
      <c r="CN61" s="53" t="str">
        <f>IF(CL61&lt;&gt;"",AVERAGE(IF(AND($G61="3",CL61&lt;&gt;""),HLOOKUP(CL61,Points_Table_Modified,IF(DI61&gt;=6,8,DI61+2),FALSE),IF(CL61&lt;&gt;"",HLOOKUP(CL61,Points_Table,IF(DI61&gt;=6,8,DI61+2),FALSE),"")),CM61),CM61)</f>
        <v/>
      </c>
      <c r="CO61" s="51" t="str">
        <f>IF(AND($G61="3",CD61&lt;&gt;""),CD61,"")</f>
        <v/>
      </c>
      <c r="CP61" s="52" t="str">
        <f>IF(AND(CD61&lt;&gt;"",$G61="3"),_xlfn.RANK.EQ(CD61,$CO$6:$CO$89),"")</f>
        <v/>
      </c>
      <c r="CQ61" s="52" t="str">
        <f>IF(IF(CP61&lt;&gt;"",IF(MAX(COUNTIF($CP61:$CP$89,$CP$6:$CP$89))&gt;1,"x",""),"")&lt;&gt;"",CP61+1,"")</f>
        <v/>
      </c>
      <c r="CR61" s="52" t="str">
        <f>IF(CP61&lt;&gt;"",IF($G61="3",IF(CD61&lt;&gt;"",IF(AND(CP61&lt;=20,CD61&gt;=$CO$92),HLOOKUP(CP61,Points_Table_Modified,IF(DI61&gt;=6,8,DI61+2),FALSE),0),""),IF(CD61&lt;&gt;"",IF(AND(CP61&lt;=10,CD61&gt;=$CO$92),HLOOKUP(CP61,Points_Table,IF(DI61&gt;=6,8,DI61+2),FALSE),0),"")),"")</f>
        <v/>
      </c>
      <c r="CS61" s="53" t="str">
        <f>IF(CQ61&lt;&gt;"",AVERAGE(IF(AND($G61="3",CQ61&lt;&gt;""),HLOOKUP(CQ61,Points_Table_Modified,IF(DI61&gt;=6,8,DI61+2),FALSE),IF(CQ61&lt;&gt;"",HLOOKUP(CQ61,Points_Table,IF(DI61&gt;=6,8,DI61+2),FALSE),"")),CR61),CR61)</f>
        <v/>
      </c>
      <c r="CT61" s="51" t="str">
        <f>IF(AND($G61="4",CD61&lt;&gt;""),CD61,"")</f>
        <v/>
      </c>
      <c r="CU61" s="52" t="str">
        <f>IF(AND(CD61&lt;&gt;"",G61="4"),_xlfn.RANK.EQ(CD61,$CT$6:$CT$89),"")</f>
        <v/>
      </c>
      <c r="CV61" s="52" t="str">
        <f>IF(IF(CU61&lt;&gt;"",IF(MAX(COUNTIF($CU$6:$CU$89,$CU$6:$CU$89))&gt;1,"x",""),"")&lt;&gt;"",CU61+1,"")</f>
        <v/>
      </c>
      <c r="CW61" s="52" t="str">
        <f>IF(CU61&lt;&gt;"",IF($G61="3",IF(CD61&lt;&gt;"",IF(AND(CU61&lt;=10,CD61&gt;=$CT$92),HLOOKUP(CU61,Points_Table_Modified,IF(DI61&gt;=6,8,DI61+2),FALSE),0),""),IF(CD61&lt;&gt;"",IF(AND(CU61&lt;=10,CD61&gt;=$CT$92),HLOOKUP(CU61,Points_Table,IF(DI61&gt;=6,8,DI61+2),FALSE),0),"")),"")</f>
        <v/>
      </c>
      <c r="CX61" s="53" t="str">
        <f>IF(CV61&lt;&gt;"",AVERAGE(IF(AND($G61="3",CV61&lt;&gt;""),HLOOKUP(CV61,Points_Table_Modified,IF(DI61&gt;=6,8,DI61+2),FALSE),IF(CV61&lt;&gt;"",HLOOKUP(CV61,Points_Table,IF(DI61&gt;=6,8,DI61+2),FALSE),"")),CW61),CW61)</f>
        <v/>
      </c>
      <c r="CY61" s="51" t="str">
        <f>IF(AND($G61="5",CD61&lt;&gt;""),CD61,"")</f>
        <v/>
      </c>
      <c r="CZ61" s="52" t="str">
        <f>IF(AND(CD61&lt;&gt;"",$G61="5"),_xlfn.RANK.EQ(CD61,$CY$6:$CY$89),"")</f>
        <v/>
      </c>
      <c r="DA61" s="52" t="str">
        <f>IF(IF(CZ61&lt;&gt;"",IF(MAX(COUNTIF($CZ$6:$CZ$89,$CZ$6:$CZ$89))&gt;1,"x",""),"")&lt;&gt;"",CZ61+1,"")</f>
        <v/>
      </c>
      <c r="DB61" s="52" t="str">
        <f>IF(CZ61&lt;&gt;"",IF($G61="3",IF(CD61&lt;&gt;"",IF(AND(CZ61&lt;=10,CD61&gt;=$CY$92),HLOOKUP(CZ61,Points_Table_Modified,IF(DI61&gt;=6,8,DI61+2),FALSE),0),""),IF(CD61&lt;&gt;"",IF(AND(CZ61&lt;=10,CD61&gt;=$CY$92),HLOOKUP(CZ61,Points_Table,IF(DI61&gt;=6,8,DI61+2),FALSE),0),"")),"")</f>
        <v/>
      </c>
      <c r="DC61" s="53" t="str">
        <f>IF(DA61&lt;&gt;"",AVERAGE(IF(AND($G61="3",DA61&lt;&gt;""),HLOOKUP(DA61,Points_Table_Modified,IF(DI61&gt;=6,8,DI61+2),FALSE),IF(DA61&lt;&gt;"",HLOOKUP(DA61,Points_Table,IF(DI61&gt;=6,8,DI61+2),FALSE),"")),DB61),DB61)</f>
        <v/>
      </c>
      <c r="DD61" s="51" t="str">
        <f>IF(AND($G61="6",CD61&lt;&gt;""),CD61,"")</f>
        <v/>
      </c>
      <c r="DE61" s="52" t="str">
        <f>IF(AND(CD61&lt;&gt;"",$G61="6"),_xlfn.RANK.EQ(CD61,$DD$6:$DD$89),"")</f>
        <v/>
      </c>
      <c r="DF61" s="52" t="str">
        <f>IF(IF(DE61&lt;&gt;"",IF(MAX(COUNTIF($DE$6:$DE$89,$DE$6:$DE$89))&gt;1,"x",""),"")&lt;&gt;"",DE61+1,"")</f>
        <v/>
      </c>
      <c r="DG61" s="52" t="str">
        <f>IF(DE61&lt;&gt;"",IF($G61="3",IF(CD61&lt;&gt;"",IF(AND(DE61&lt;=10,CD61&gt;=$DD$92),HLOOKUP(DE61,Points_Table_Modified,IF(DI61&gt;=6,8,DI61+2),FALSE),0),""),IF(CD61&lt;&gt;"",IF(AND(DE61&lt;=10,CD61&gt;=$DD$92),HLOOKUP(DE61,Points_Table,IF(DI61&gt;=6,8,DI61+2),FALSE),0),"")),"")</f>
        <v/>
      </c>
      <c r="DH61" s="53" t="str">
        <f>IF(DF61&lt;&gt;"",AVERAGE(IF(AND($G61="3",DF61&lt;&gt;""),HLOOKUP(DF61,Points_Table_Modified,IF(DI61&gt;=6,8,DI61+2),FALSE),IF(DF61&lt;&gt;"",HLOOKUP(DF61,Points_Table,IF(DI61&gt;=6,8,DI61+2),FALSE),"")),DG61),DG61)</f>
        <v/>
      </c>
      <c r="DI61" s="55" t="e">
        <f>VLOOKUP($G61,Entries_D_Event,6,FALSE)</f>
        <v>#N/A</v>
      </c>
      <c r="DJ61" s="52" t="str">
        <f>CONCATENATE(DE61,CZ61,CU61,CP61,CK61,CF61)</f>
        <v/>
      </c>
      <c r="DK61" s="52" t="str">
        <f>IF(DJ61&lt;&gt;"",IF(AND($G61="3",CD61&lt;&gt;""),10,IF(CD61&lt;&gt;"",5,"")),"")</f>
        <v/>
      </c>
      <c r="DL61" s="156">
        <f>_xlfn.NUMBERVALUE(IF(DJ61&lt;&gt;"",CONCATENATE(DH61,DC61,CX61,CS61,CN61,CI61),""))</f>
        <v>0</v>
      </c>
      <c r="DM61" s="56">
        <f>IFERROR(DK61+DL61,0)</f>
        <v>0</v>
      </c>
      <c r="DN61" s="90"/>
      <c r="DO61" s="52" t="str">
        <f>IF(AND($G61="1",DN61&lt;&gt;""),DN61,"")</f>
        <v/>
      </c>
      <c r="DP61" s="52" t="str">
        <f>IF(AND(DN61&lt;&gt;"",$G61="1"),_xlfn.RANK.EQ(DN61,$DO$6:$DO$89),"")</f>
        <v/>
      </c>
      <c r="DQ61" s="52" t="str">
        <f>IF(IF(DP61&lt;&gt;"",IF(MAX(COUNTIF($DP$6:$DP$89,$DP$6:$DP$89))&gt;1,"x",""),"")&lt;&gt;"",DP61+1,"")</f>
        <v/>
      </c>
      <c r="DR61" s="52" t="str">
        <f>IF(DP61&lt;&gt;"",IF($G61="3",IF(DN61&lt;&gt;"",IF(AND(DP61&lt;=10,DN61&gt;=$DO$92),HLOOKUP(DP61,Points_Table_Modified,IF(ES61&gt;=6,8,ES61+2),FALSE),0),""),IF(DN61&lt;&gt;"",IF(AND(DP61&lt;=10,DN61&gt;=$DO$92),HLOOKUP(DP61,Points_Table,IF(ES61&gt;=6,8,ES61+2),FALSE),0),"")),"")</f>
        <v/>
      </c>
      <c r="DS61" s="53" t="str">
        <f>IF(DQ61&lt;&gt;"",AVERAGE(IF(AND($G61="3",DQ61&lt;&gt;""),HLOOKUP(DQ61,Points_Table_Modified,IF(ES61&gt;=6,8,ES61+2),FALSE),IF(DQ61&lt;&gt;"",HLOOKUP(DQ61,Points_Table,IF(ES61&gt;=6,8,ES61+2),FALSE),"")),DR61),DR61)</f>
        <v/>
      </c>
      <c r="DT61" s="51" t="str">
        <f>IF(AND($G61="2",DN61&lt;&gt;""),DN61,"")</f>
        <v/>
      </c>
      <c r="DU61" s="52" t="str">
        <f>IF(AND(DN61&lt;&gt;"",$G61="2"),_xlfn.RANK.EQ(DN61,$DT$6:$DT$89),"")</f>
        <v/>
      </c>
      <c r="DV61" s="52" t="str">
        <f>IF(IF(DU61&lt;&gt;"",IF(MAX(COUNTIF($DU$6:$DU$89,$DU$6:$DU$89))&gt;1,"x",""),"")&lt;&gt;"",DU61+1,"")</f>
        <v/>
      </c>
      <c r="DW61" s="54" t="str">
        <f>IF(DU61&lt;&gt;"",IF($G61="3",IF(DN61&lt;&gt;"",IF(AND(DU61&lt;=10,DN61&gt;=$DT$92),HLOOKUP(DU61,Points_Table_Modified,IF(ES61&gt;=6,8,ES61+2),FALSE),0),""),IF(DN61&lt;&gt;"",IF(AND(DU61&lt;=10,DN61&gt;=$DT$92),HLOOKUP(DU61,Points_Table,IF(ES61&gt;=6,8,ES61+2),FALSE),0),"")),"")</f>
        <v/>
      </c>
      <c r="DX61" s="53" t="str">
        <f>IF(DV61&lt;&gt;"",AVERAGE(IF(AND($G61="3",DV61&lt;&gt;""),HLOOKUP(DV61,Points_Table_Modified,IF(ES61&gt;=6,8,ES61+2),FALSE),IF(DV61&lt;&gt;"",HLOOKUP(DV61,Points_Table,IF(ES61&gt;=6,8,ES61+2),FALSE),"")),DW61),DW61)</f>
        <v/>
      </c>
      <c r="DY61" s="51" t="str">
        <f>IF(AND($G61="3",DN61&lt;&gt;""),DN61,"")</f>
        <v/>
      </c>
      <c r="DZ61" s="52" t="str">
        <f>IF(AND(DN61&lt;&gt;"",$G61="3"),_xlfn.RANK.EQ(DN61,$DY$6:$DY$89),"")</f>
        <v/>
      </c>
      <c r="EA61" s="52" t="str">
        <f>IF(IF(DZ61&lt;&gt;"",IF(MAX(COUNTIF($DZ$6:$DZ$89,$DZ$6:$DZ$89))&gt;1,"x",""),"")&lt;&gt;"",DZ61+1,"")</f>
        <v/>
      </c>
      <c r="EB61" s="52" t="str">
        <f>IF(DZ61&lt;&gt;"",IF($G61="3",IF(DN61&lt;&gt;"",IF(AND(DZ61&lt;=20,DN61&gt;=$DY$92),HLOOKUP(DZ61,Points_Table_Modified,IF(ES61&gt;=6,8,ES61+2),FALSE),0),""),IF(DN61&lt;&gt;"",IF(AND(DZ61&lt;=10,DN61&gt;=$DY$92),HLOOKUP(DZ61,Points_Table,IF(ES61&gt;=6,8,ES61+2),FALSE),0),"")),"")</f>
        <v/>
      </c>
      <c r="EC61" s="53" t="str">
        <f>IF(EA61&lt;&gt;"",AVERAGE(IF(AND($G61="3",EA61&lt;&gt;""),HLOOKUP(EA61,Points_Table_Modified,IF(ES61&gt;=6,8,ES61+2),FALSE),IF(EA61&lt;&gt;"",HLOOKUP(EA61,Points_Table,IF(ES61&gt;=6,8,ES61+2),FALSE),"")),EB61),EB61)</f>
        <v/>
      </c>
      <c r="ED61" s="51" t="str">
        <f>IF(AND($G61="4",DN61&lt;&gt;""),DN61,"")</f>
        <v/>
      </c>
      <c r="EE61" s="52" t="str">
        <f>IF(AND(DN61&lt;&gt;"",G61="4"),_xlfn.RANK.EQ(DN61,$ED$6:$ED$89),"")</f>
        <v/>
      </c>
      <c r="EF61" s="52" t="str">
        <f>IF(IF(EE61&lt;&gt;"",IF(MAX(COUNTIF($EE$6:$EE$89,$EE$6:$EE$89))&gt;1,"x",""),"")&lt;&gt;"",EE61+1,"")</f>
        <v/>
      </c>
      <c r="EG61" s="52" t="str">
        <f>IF(EE61&lt;&gt;"",IF($G61="3",IF(DN61&lt;&gt;"",IF(AND(EE61&lt;=10,DN61&gt;=$ED$92),HLOOKUP(EE61,Points_Table_Modified,IF(ES61&gt;=6,8,ES61+2),FALSE),0),""),IF(DN61&lt;&gt;"",IF(AND(EE61&lt;=10,DN61&gt;=$ED$92),HLOOKUP(EE61,Points_Table,IF(ES61&gt;=6,8,ES61+2),FALSE),0),"")),"")</f>
        <v/>
      </c>
      <c r="EH61" s="53" t="str">
        <f>IF(EF61&lt;&gt;"",AVERAGE(IF(AND($G61="3",EF61&lt;&gt;""),HLOOKUP(EF61,Points_Table_Modified,IF(ES61&gt;=6,8,ES61+2),FALSE),IF(EF61&lt;&gt;"",HLOOKUP(EF61,Points_Table,IF(ES61&gt;=6,8,ES61+2),FALSE),"")),EG61),EG61)</f>
        <v/>
      </c>
      <c r="EI61" s="51" t="str">
        <f>IF(AND($G61="5",DN61&lt;&gt;""),DN61,"")</f>
        <v/>
      </c>
      <c r="EJ61" s="52" t="str">
        <f>IF(AND(DN61&lt;&gt;"",$G61="5"),_xlfn.RANK.EQ(DN61,$EI$6:$EI$89),"")</f>
        <v/>
      </c>
      <c r="EK61" s="52" t="str">
        <f>IF(IF(EJ61&lt;&gt;"",IF(MAX(COUNTIF($EJ$6:$EJ$89,$EJ$6:$EJ$89))&gt;1,"x",""),"")&lt;&gt;"",EJ61+1,"")</f>
        <v/>
      </c>
      <c r="EL61" s="52" t="str">
        <f>IF(EJ61&lt;&gt;"",IF($G61="3",IF(DN61&lt;&gt;"",IF(AND(EJ61&lt;=10,DN61&gt;=$EI$92),HLOOKUP(EJ61,Points_Table_Modified,IF(ES61&gt;=6,8,ES61+2),FALSE),0),""),IF(DN61&lt;&gt;"",IF(AND(EJ61&lt;=10,DN61&gt;=$EI$92),HLOOKUP(EJ61,Points_Table,IF(ES61&gt;=6,8,ES61+2),FALSE),0),"")),"")</f>
        <v/>
      </c>
      <c r="EM61" s="53" t="str">
        <f>IF(EK61&lt;&gt;"",AVERAGE(IF(AND($G61="3",EK61&lt;&gt;""),HLOOKUP(EK61,Points_Table_Modified,IF(ES61&gt;=6,8,ES61+2),FALSE),IF(EK61&lt;&gt;"",HLOOKUP(EK61,Points_Table,IF(ES61&gt;=6,8,ES61+2),FALSE),"")),EL61),EL61)</f>
        <v/>
      </c>
      <c r="EN61" s="51" t="str">
        <f>IF(AND($G61="6",DN61&lt;&gt;""),DN61,"")</f>
        <v/>
      </c>
      <c r="EO61" s="52" t="str">
        <f>IF(AND(DN61&lt;&gt;"",$G61="6"),_xlfn.RANK.EQ(DN61,$EN$6:$EN$89),"")</f>
        <v/>
      </c>
      <c r="EP61" s="52" t="str">
        <f>IF(IF(EO61&lt;&gt;"",IF(MAX(COUNTIF($EO$6:$EO$89,$EO$6:$EO$89))&gt;1,"x",""),"")&lt;&gt;"",EO61+1,"")</f>
        <v/>
      </c>
      <c r="EQ61" s="52" t="str">
        <f>IF(EO61&lt;&gt;"",IF($G61="3",IF(DN61&lt;&gt;"",IF(AND(EO61&lt;=10,DN61&gt;=$EN$92),HLOOKUP(EO61,Points_Table_Modified,IF(ES61&gt;=6,8,ES61+2),FALSE),0),""),IF(DN61&lt;&gt;"",IF(AND(EO61&lt;=10,DN61&gt;=$EN$92),HLOOKUP(EO61,Points_Table,IF(ES61&gt;=6,8,ES61+2),FALSE),0),"")),"")</f>
        <v/>
      </c>
      <c r="ER61" s="53" t="str">
        <f>IF(EP61&lt;&gt;"",AVERAGE(IF(AND($G61="3",EP61&lt;&gt;""),HLOOKUP(EP61,Points_Table_Modified,IF(ES61&gt;=6,8,ES61+2),FALSE),IF(EP61&lt;&gt;"",HLOOKUP(EP61,Points_Table,IF(ES61&gt;=6,8,ES61+2),FALSE),"")),EQ61),EQ61)</f>
        <v/>
      </c>
      <c r="ES61" s="57" t="e">
        <f>VLOOKUP($G61,Entries_D_Event,7,FALSE)</f>
        <v>#N/A</v>
      </c>
      <c r="ET61" s="52" t="str">
        <f>CONCATENATE(EO61,EJ61,EE61,DZ61,DU61,DP61)</f>
        <v/>
      </c>
      <c r="EU61" s="118" t="str">
        <f>IF(ET61&lt;&gt;"",IF(AND($G61="3",DN61&lt;&gt;""),10,IF(DN61&lt;&gt;"",5,"")),"")</f>
        <v/>
      </c>
      <c r="EV61" s="118">
        <f>_xlfn.NUMBERVALUE(IF(ET61&lt;&gt;"",CONCATENATE(ER61,EM61,EH61,EC61,DX61,DS61),""))</f>
        <v>0</v>
      </c>
      <c r="EW61" s="56">
        <f>IFERROR(EU61+EV61,0)</f>
        <v>0</v>
      </c>
      <c r="EX61" s="90"/>
      <c r="EY61" s="52" t="str">
        <f>IF(AND($G61="1",EX61&lt;&gt;""),EX61,"")</f>
        <v/>
      </c>
      <c r="EZ61" s="52" t="str">
        <f>IF(AND(EX61&lt;&gt;"",$G61="1"),_xlfn.RANK.EQ(EX61,$EY$6:$EY$89),"")</f>
        <v/>
      </c>
      <c r="FA61" s="52" t="str">
        <f>IF(IF(EZ61&lt;&gt;"",IF(MAX(COUNTIF($EZ$6:$EZ$89,$EZ$6:$EZ$89))&gt;1,"x",""),"")&lt;&gt;"",EZ61+1,"")</f>
        <v/>
      </c>
      <c r="FB61" s="52" t="str">
        <f>IF(EZ61&lt;&gt;"",IF($G61="3",IF(EX61&lt;&gt;"",IF(AND(EZ61&lt;=10,EX61&gt;=$EY$92),HLOOKUP(EZ61,Points_Table_Modified,IF(GC61&gt;=6,8,GC61+2),FALSE),0),""),IF(EX61&lt;&gt;"",IF(AND(EZ61&lt;=10,EX61&gt;=$EY$92),HLOOKUP(EZ61,Points_Table,IF(GC61&gt;=6,8,GC61+2),FALSE),0),"")),"")</f>
        <v/>
      </c>
      <c r="FC61" s="56" t="str">
        <f>IF(FB61&gt;0,IF(FA61&lt;&gt;"",AVERAGE(IF(AND($G61="3",FA61&lt;&gt;""),HLOOKUP(FA61,Points_Table_Modified,IF(GC61&gt;=6,8,GC61+2),FALSE),IF(FA61&lt;&gt;"",HLOOKUP(FA61,Points_Table,IF(GC61&gt;=6,8,GC61+2),FALSE),"")),FB61),FB61),0)</f>
        <v/>
      </c>
      <c r="FD61" s="51" t="str">
        <f>IF(AND($G61="2",EX61&lt;&gt;""),EX61,"")</f>
        <v/>
      </c>
      <c r="FE61" s="52" t="str">
        <f>IF(AND(EX61&lt;&gt;"",$G61="2"),_xlfn.RANK.EQ(EX61,$FD$6:$FD$89),"")</f>
        <v/>
      </c>
      <c r="FF61" s="52" t="str">
        <f>IF(IF(FE61&lt;&gt;"",IF(MAX(COUNTIF($FE$6:$FE$89,$FE$6:$FE$89))&gt;1,"x",""),"")&lt;&gt;"",FE61+1,"")</f>
        <v/>
      </c>
      <c r="FG61" s="54" t="str">
        <f>IF(FE61&lt;&gt;"",IF($G61="3",IF(EX61&lt;&gt;"",IF(AND(FE61&lt;=10,EX61&gt;=$FD$92),HLOOKUP(FE61,Points_Table_Modified,IF(GC61&gt;=6,8,GC61+2),FALSE),0),""),IF(EX61&lt;&gt;"",IF(AND(FE61&lt;=10,EX61&gt;=$FD$92),HLOOKUP(FE61,Points_Table,IF(GC61&gt;=6,8,GC61+2),FALSE),0),"")),"")</f>
        <v/>
      </c>
      <c r="FH61" s="56" t="str">
        <f>IF(FG61&gt;0,IF(FF61&lt;&gt;"",AVERAGE(IF(AND($G61="3",FF61&lt;&gt;""),HLOOKUP(FF61,Points_Table_Modified,IF(GC61&gt;=6,8,GC61+2),FALSE),IF(FF61&lt;&gt;"",HLOOKUP(FF61,Points_Table,IF(GC61&gt;=6,8,GC61+2),FALSE),"")),FG61),FG61),0)</f>
        <v/>
      </c>
      <c r="FI61" s="51" t="str">
        <f>IF(AND($G61="3",EX61&lt;&gt;""),EX61,"")</f>
        <v/>
      </c>
      <c r="FJ61" s="52" t="str">
        <f>IF(AND(EX61&lt;&gt;"",$G61="3"),_xlfn.RANK.EQ(EX61,$FI$6:$FI$89),"")</f>
        <v/>
      </c>
      <c r="FK61" s="52" t="str">
        <f>IF(IF(FJ61&lt;&gt;"",IF(MAX(COUNTIF($FJ$6:$FJ$89,$FJ$6:$FJ$89))&gt;1,"x",""),"")&lt;&gt;"",FJ61+1,"")</f>
        <v/>
      </c>
      <c r="FL61" s="52" t="str">
        <f>IF(FJ61&lt;&gt;"",IF($G61="3",IF(EX61&lt;&gt;"",IF(AND(FJ61&lt;=20,EX61&gt;=$FI$92),HLOOKUP(FJ61,Points_Table_Modified,IF(GC61&gt;=6,8,GC61+2),FALSE),0),""),IF(EX61&lt;&gt;"",IF(AND(FJ61&lt;=10,EX61&gt;=$FI$92),HLOOKUP(FJ61,Points_Table,IF(GC61&gt;=6,8,GC61+2),FALSE),0),"")),"")</f>
        <v/>
      </c>
      <c r="FM61" s="56" t="str">
        <f>IF(FL61&gt;0,IF(FK61&lt;&gt;"",AVERAGE(IF(AND($G61="3",FK61&lt;&gt;""),HLOOKUP(FK61,Points_Table_Modified,IF(GC61&gt;=6,8,GC61+2),FALSE),IF(FK61&lt;&gt;"",HLOOKUP(FK61,Points_Table,IF(GC61&gt;=6,8,GC61+2),FALSE),"")),FL61),FL61),0)</f>
        <v/>
      </c>
      <c r="FN61" s="51" t="str">
        <f>IF(AND($G61="4",EX61&lt;&gt;""),EX61,"")</f>
        <v/>
      </c>
      <c r="FO61" s="52" t="str">
        <f>IF(AND(EX61&lt;&gt;"",G61="4"),_xlfn.RANK.EQ(EX61,$FN$6:$FN$89),"")</f>
        <v/>
      </c>
      <c r="FP61" s="52" t="str">
        <f>IF(IF(FO61&lt;&gt;"",IF(MAX(COUNTIF($FO$6:$FO$89,$FO$6:$FO$89))&gt;1,"x",""),"")&lt;&gt;"",FO61+1,"")</f>
        <v/>
      </c>
      <c r="FQ61" s="52" t="str">
        <f>IF(FO61&lt;&gt;"",IF($G61="3",IF(EX61&lt;&gt;"",IF(AND(FO61&lt;=10,EX61&gt;=$FN$92),HLOOKUP(FO61,Points_Table_Modified,IF(GC61&gt;=6,8,GC61+2),FALSE),0),""),IF(EX61&lt;&gt;"",IF(AND(FO61&lt;=10,EX61&gt;=$FN$92),HLOOKUP(FO61,Points_Table,IF(GC61&gt;=6,8,GC61+2),FALSE),0),"")),"")</f>
        <v/>
      </c>
      <c r="FR61" s="56" t="str">
        <f>IF(FQ61&gt;0,IF(FP61&lt;&gt;"",AVERAGE(IF(AND($G61="3",FP61&lt;&gt;""),HLOOKUP(FP61,Points_Table_Modified,IF(GC61&gt;=6,8,GC61+2),FALSE),IF(FP61&lt;&gt;"",HLOOKUP(FP61,Points_Table,IF(GC61&gt;=6,8,GC61+2),FALSE),"")),FQ61),FQ61),0)</f>
        <v/>
      </c>
      <c r="FS61" s="51" t="str">
        <f>IF(AND($G61="5",EX61&lt;&gt;""),EX61,"")</f>
        <v/>
      </c>
      <c r="FT61" s="52" t="str">
        <f>IF(AND(EX61&lt;&gt;"",$G61="5"),_xlfn.RANK.EQ(EX61,$FS$6:$FS$89),"")</f>
        <v/>
      </c>
      <c r="FU61" s="52" t="str">
        <f>IF(IF(FT61&lt;&gt;"",IF(MAX(COUNTIF($FT$6:$FT$89,$FT$6:$FT$89))&gt;1,"x",""),"")&lt;&gt;"",FT61+1,"")</f>
        <v/>
      </c>
      <c r="FV61" s="52" t="str">
        <f>IF(FT61&lt;&gt;"",IF($G61="3",IF(EX61&lt;&gt;"",IF(AND(FT61&lt;=10,EX61&gt;=$FS$92),HLOOKUP(FT61,Points_Table_Modified,IF(GC61&gt;=6,8,GC61+2),FALSE),0),""),IF(EX61&lt;&gt;"",IF(AND(FT61&lt;=10,EX61&gt;=$FS$92),HLOOKUP(FT61,Points_Table,IF(GC61&gt;=6,8,GC61+2),FALSE),0),"")),"")</f>
        <v/>
      </c>
      <c r="FW61" s="56" t="str">
        <f>IF(FV61&gt;0,IF(FU61&lt;&gt;"",AVERAGE(IF(AND($G61="3",FU61&lt;&gt;""),HLOOKUP(FU61,Points_Table_Modified,IF(GC61&gt;=6,8,GC61+2),FALSE),IF(FU61&lt;&gt;"",HLOOKUP(FU61,Points_Table,IF(GC61&gt;=6,8,GC61+2),FALSE),"")),FV61),FV61),0)</f>
        <v/>
      </c>
      <c r="FX61" s="51" t="str">
        <f>IF(AND($G61="6",EX61&lt;&gt;""),EX61,"")</f>
        <v/>
      </c>
      <c r="FY61" s="52" t="str">
        <f>IF(AND(EX61&lt;&gt;"",$G61="6"),_xlfn.RANK.EQ(EX61,$FX$6:$FX$89),"")</f>
        <v/>
      </c>
      <c r="FZ61" s="52" t="str">
        <f>IF(IF(FY61&lt;&gt;"",IF(MAX(COUNTIF($FY$6:$FY$89,$FY$6:$FY$89))&gt;1,"x",""),"")&lt;&gt;"",FY61+1,"")</f>
        <v/>
      </c>
      <c r="GA61" s="52" t="str">
        <f>IF(FY61&lt;&gt;"",IF($G61="3",IF(EX61&lt;&gt;"",IF(AND(FY61&lt;=10,EX61&gt;=$FX$92),HLOOKUP(FY61,Points_Table_Modified,IF(GC61&gt;=6,8,GC61+2),FALSE),0),""),IF(EX61&lt;&gt;"",IF(AND(FY61&lt;=10,EX61&gt;=$FX$92),HLOOKUP(FY61,Points_Table,IF(GC61&gt;=6,8,GC61+2),FALSE),0),"")),"")</f>
        <v/>
      </c>
      <c r="GB61" s="56" t="str">
        <f>IF(GA61&gt;0,IF(FZ61&lt;&gt;"",AVERAGE(IF(AND($G61="3",FZ61&lt;&gt;""),HLOOKUP(FZ61,Points_Table_Modified,IF(GC61&gt;=6,8,GC61+2),FALSE),IF(FZ61&lt;&gt;"",HLOOKUP(FZ61,Points_Table,IF(GC61&gt;=6,8,GC61+2),FALSE),"")),GA61),GA61),0)</f>
        <v/>
      </c>
      <c r="GC61" s="57" t="e">
        <f>VLOOKUP($G61,Entries_D_Event,8,FALSE)</f>
        <v>#N/A</v>
      </c>
      <c r="GD61" s="52" t="str">
        <f>CONCATENATE(FY61,FT61,FO61,FJ61,FE61,EZ61)</f>
        <v/>
      </c>
      <c r="GE61" s="118" t="str">
        <f>IF(GD61&lt;&gt;"",IF(AND($G61="3",EX61&lt;&gt;""),10,IF(EX61&lt;&gt;"",5,"")),"")</f>
        <v/>
      </c>
      <c r="GF61" s="118">
        <f>_xlfn.NUMBERVALUE(IF(GD61&lt;&gt;"",CONCATENATE(GB61,FW61,FR61,FM61,FH61,FC61),""))</f>
        <v>0</v>
      </c>
      <c r="GG61" s="56">
        <f>IFERROR(GE61+GF61,0)</f>
        <v>0</v>
      </c>
      <c r="GH61" s="90"/>
      <c r="GI61" s="52" t="str">
        <f>IF(AND($G61="1",GH61&lt;&gt;""),GH61,"")</f>
        <v/>
      </c>
      <c r="GJ61" s="52" t="str">
        <f>IF(AND(GH61&lt;&gt;"",$G61="1"),_xlfn.RANK.EQ(GH61,$GI$6:$GI$89),"")</f>
        <v/>
      </c>
      <c r="GK61" s="52" t="str">
        <f>IF(IF(GJ61&lt;&gt;"",IF(MAX(COUNTIF($GJ$6:$GJ$89,$GJ$6:$GJ$89))&gt;1,"x",""),"")&lt;&gt;"",GJ61+1,"")</f>
        <v/>
      </c>
      <c r="GL61" s="52" t="str">
        <f>IF(GJ61&lt;&gt;"",IF($G61="3",IF(GH61&lt;&gt;"",IF(AND(GJ61&lt;=10,GH61&gt;=$GI$92),HLOOKUP(GJ61,Points_Table_Modified,IF(HM61&gt;=6,8,HM61+2),FALSE),0),""),IF(GH61&lt;&gt;"",IF(AND(GJ61&lt;=10,GH61&gt;=$GI$92),HLOOKUP(GJ61,Points_Table,IF(HM61&gt;=6,8,HM61+2),FALSE),0),"")),"")</f>
        <v/>
      </c>
      <c r="GM61" s="53" t="str">
        <f>IF(GK61&lt;&gt;"",AVERAGE(IF(AND($G61="3",GK61&lt;&gt;""),HLOOKUP(GK61,Points_Table_Modified,IF(HM61&gt;=6,8,HM61+2),FALSE),IF(GK61&lt;&gt;"",HLOOKUP(GK61,Points_Table,IF(HM61&gt;=6,8,HM61+2),FALSE),"")),GL61),GL61)</f>
        <v/>
      </c>
      <c r="GN61" s="51" t="str">
        <f>IF(AND($G61="2",GH61&lt;&gt;""),GH61,"")</f>
        <v/>
      </c>
      <c r="GO61" s="52" t="str">
        <f>IF(AND(GH61&lt;&gt;"",$G61="2"),_xlfn.RANK.EQ(GH61,$GN$6:$GN$89),"")</f>
        <v/>
      </c>
      <c r="GP61" s="52" t="str">
        <f>IF(IF(GO61&lt;&gt;"",IF(MAX(COUNTIF($GO$6:$GO$89,$GO$6:$GO$89))&gt;1,"x",""),"")&lt;&gt;"",GO61+1,"")</f>
        <v/>
      </c>
      <c r="GQ61" s="54" t="str">
        <f>IF(GO61&lt;&gt;"",IF($G61="3",IF(GH61&lt;&gt;"",IF(AND(GO61&lt;=10,GH61&gt;=$GN$92),HLOOKUP(GO61,Points_Table_Modified,IF(HM61&gt;=6,8,HM61+2),FALSE),0),""),IF(GH61&lt;&gt;"",IF(AND(GO61&lt;=10,GH61&gt;=$GN$92),HLOOKUP(GO61,Points_Table,IF(HM61&gt;=6,8,HM61+2),FALSE),0),"")),"")</f>
        <v/>
      </c>
      <c r="GR61" s="53" t="str">
        <f>IF(GP61&lt;&gt;"",AVERAGE(IF(AND($G61="3",GP61&lt;&gt;""),HLOOKUP(GP61,Points_Table_Modified,IF(HM61&gt;=6,8,HM61+2),FALSE),IF(GP61&lt;&gt;"",HLOOKUP(GP61,Points_Table,IF(HM61&gt;=6,8,HM61+2),FALSE),"")),GQ61),GQ61)</f>
        <v/>
      </c>
      <c r="GS61" s="51" t="str">
        <f>IF(AND($G61="3",GH61&lt;&gt;""),GH61,"")</f>
        <v/>
      </c>
      <c r="GT61" s="52" t="str">
        <f>IF(AND(GH61&lt;&gt;"",$G61="3"),_xlfn.RANK.EQ(GH61,$GS$6:$GS$89),"")</f>
        <v/>
      </c>
      <c r="GU61" s="52" t="str">
        <f>IF(IF(GT61&lt;&gt;"",IF(MAX(COUNTIF($GT$6:$GT$89,$GT$6:$GT$89))&gt;1,"x",""),"")&lt;&gt;"",GT61+1,"")</f>
        <v/>
      </c>
      <c r="GV61" s="52" t="str">
        <f>IF(GT61&lt;&gt;"",IF($G61="3",IF(GH61&lt;&gt;"",IF(AND(GT61&lt;=20,GH61&gt;=$GS$92),HLOOKUP(GT61,Points_Table_Modified,IF(HM61&gt;=6,8,HM61+2),FALSE),0),""),IF(GH61&lt;&gt;"",IF(AND(GT61&lt;=10,GH61&gt;=$GS$92),HLOOKUP(GT61,Points_Table,IF(HM61&gt;=6,8,HM61+2),FALSE),0),"")),"")</f>
        <v/>
      </c>
      <c r="GW61" s="53" t="str">
        <f>IF(GU61&lt;&gt;"",AVERAGE(IF(AND($G61="3",GU61&lt;&gt;""),HLOOKUP(GU61,Points_Table_Modified,IF(HM61&gt;=6,8,HM61+2),FALSE),IF(GU61&lt;&gt;"",HLOOKUP(GU61,Points_Table,IF(HM61&gt;=6,8,HM61+2),FALSE),"")),GV61),GV61)</f>
        <v/>
      </c>
      <c r="GX61" s="51" t="str">
        <f>IF(AND($G61="4",GH61&lt;&gt;""),GH61,"")</f>
        <v/>
      </c>
      <c r="GY61" s="52" t="str">
        <f>IF(AND($GH61&lt;&gt;"",G61="4"),_xlfn.RANK.EQ(GH61,$GX$6:$GX$89),"")</f>
        <v/>
      </c>
      <c r="GZ61" s="52" t="str">
        <f>IF(IF(GY61&lt;&gt;"",IF(MAX(COUNTIF($GY$6:$GY$89,$GY$6:$GY$89))&gt;1,"x",""),"")&lt;&gt;"",GY61+1,"")</f>
        <v/>
      </c>
      <c r="HA61" s="52" t="str">
        <f>IF(GY61&lt;&gt;"",IF($G61="3",IF(GH61&lt;&gt;"",IF(AND(GY61&lt;=10,GH61&gt;=$GX$92),HLOOKUP(GY61,Points_Table_Modified,IF(HM61&gt;=6,8,HM61+2),FALSE),0),""),IF(GH61&lt;&gt;"",IF(AND(GY61&lt;=10,GH61&gt;=$GX$92),HLOOKUP(GY61,Points_Table,IF(HM61&gt;=6,8,HM61+2),FALSE),0),"")),"")</f>
        <v/>
      </c>
      <c r="HB61" s="53" t="str">
        <f>IF(GZ61&lt;&gt;"",AVERAGE(IF(AND($G61="3",GZ61&lt;&gt;""),HLOOKUP(GZ61,Points_Table_Modified,IF(HM61&gt;=6,8,HM61+2),FALSE),IF(GZ61&lt;&gt;"",HLOOKUP(GZ61,Points_Table,IF(HM61&gt;=6,8,HM61+2),FALSE),"")),HA61),HA61)</f>
        <v/>
      </c>
      <c r="HC61" s="51" t="str">
        <f>IF(AND($G61="5",GH61&lt;&gt;""),GH61,"")</f>
        <v/>
      </c>
      <c r="HD61" s="52" t="str">
        <f>IF(AND(GH61&lt;&gt;"",$G61="5"),_xlfn.RANK.EQ(GH61,$HC$6:$HC$89),"")</f>
        <v/>
      </c>
      <c r="HE61" s="52" t="str">
        <f>IF(IF(HD61&lt;&gt;"",IF(MAX(COUNTIF($HD$6:$HD$89,$HD$6:$HD$89))&gt;1,"x",""),"")&lt;&gt;"",HD61+1,"")</f>
        <v/>
      </c>
      <c r="HF61" s="52" t="str">
        <f>IF(HD61&lt;&gt;"",IF($G61="3",IF(GH61&lt;&gt;"",IF(AND(HD61&lt;=10,GH61&gt;=$HC$92),HLOOKUP(HD61,Points_Table_Modified,IF(HM61&gt;=6,8,HM61+2),FALSE),0),""),IF(GH61&lt;&gt;"",IF(AND(HD61&lt;=10,GH61&gt;=$HC$92),HLOOKUP(HD61,Points_Table,IF(HM61&gt;=6,8,HM61+2),FALSE),0),"")),"")</f>
        <v/>
      </c>
      <c r="HG61" s="53" t="str">
        <f>IF(HE61&lt;&gt;"",AVERAGE(IF(AND($G61="3",HE61&lt;&gt;""),HLOOKUP(HE61,Points_Table_Modified,IF(HM61&gt;=6,8,HM61+2),FALSE),IF(HE61&lt;&gt;"",HLOOKUP(HE61,Points_Table,IF(HM61&gt;=6,8,HM61+2),FALSE),"")),HF61),HF61)</f>
        <v/>
      </c>
      <c r="HH61" s="51" t="str">
        <f>IF(AND($G61="6",GH61&lt;&gt;""),GH61,"")</f>
        <v/>
      </c>
      <c r="HI61" s="52" t="str">
        <f>IF(AND(GH61&lt;&gt;"",$G61="6"),_xlfn.RANK.EQ(GH61,$HH$6:$HH$89),"")</f>
        <v/>
      </c>
      <c r="HJ61" s="52" t="str">
        <f>IF(IF(HI61&lt;&gt;"",IF(MAX(COUNTIF($HI$6:$HI$89,$HI$6:$HI$89))&gt;1,"x",""),"")&lt;&gt;"",HI61+1,"")</f>
        <v/>
      </c>
      <c r="HK61" s="52" t="str">
        <f>IF(HI61&lt;&gt;"",IF($G61="3",IF(GH61&lt;&gt;"",IF(AND(HI61&lt;=10,GH61&gt;=$HH$92),HLOOKUP(HI61,Points_Table_Modified,IF(HM61&gt;=6,8,HM61+2),FALSE),0),""),IF(GH61&lt;&gt;"",IF(AND(HI61&lt;=10,GH61&gt;=$HH$92),HLOOKUP(HI61,Points_Table,IF(HM61&gt;=6,8,HM61+2),FALSE),0),"")),"")</f>
        <v/>
      </c>
      <c r="HL61" s="53" t="str">
        <f>IF(HJ61&lt;&gt;"",AVERAGE(IF(AND($G61="3",HJ61&lt;&gt;""),HLOOKUP(HJ61,Points_Table_Modified,IF(HM61&gt;=6,8,HM61+2),FALSE),IF(HJ61&lt;&gt;"",HLOOKUP(HJ61,Points_Table,IF(HM61&gt;=6,8,HM61+2),FALSE),"")),HK61),HK61)</f>
        <v/>
      </c>
      <c r="HM61" s="57" t="e">
        <f>VLOOKUP($G61,Entries_D_Event,9,FALSE)</f>
        <v>#N/A</v>
      </c>
      <c r="HN61" s="52" t="str">
        <f>CONCATENATE(HI61,HD61,GY61,GT61,GO61,GJ61)</f>
        <v/>
      </c>
      <c r="HO61" s="118" t="str">
        <f>IF(HN61&lt;&gt;"",IF(AND($G61="3",GH61&lt;&gt;""),10,IF(GH61&lt;&gt;"",5,"")),"")</f>
        <v/>
      </c>
      <c r="HP61" s="118">
        <f>_xlfn.NUMBERVALUE(IF(HN61&lt;&gt;"",CONCATENATE(HL61,HG61,HB61,GW61,GR61,GM61),""))</f>
        <v>0</v>
      </c>
      <c r="HQ61" s="56">
        <f>IFERROR(HO61+HP61,0)</f>
        <v>0</v>
      </c>
      <c r="HR61" s="90"/>
      <c r="HS61" s="52" t="str">
        <f>IF(AND($G61="1",HR61&lt;&gt;""),HR61,"")</f>
        <v/>
      </c>
      <c r="HT61" s="52" t="str">
        <f>IF(AND(HR61&lt;&gt;"",$G61="1"),_xlfn.RANK.EQ(HR61,$HS$6:$HS$89),"")</f>
        <v/>
      </c>
      <c r="HU61" s="52" t="str">
        <f>IF(IF(HT61&lt;&gt;"",IF(MAX(COUNTIF($HT$6:$HT$89,$HT$6:$HT$89))&gt;1,"x",""),"")&lt;&gt;"",HT61+1,"")</f>
        <v/>
      </c>
      <c r="HV61" s="52" t="str">
        <f>IF(HT61&lt;&gt;"",IF($G61="3",IF(HR61&lt;&gt;"",IF(AND(HT61&lt;=10,HR61&gt;=$HS$92),HLOOKUP(HT61,Points_Table_Modified,IF(IW61&gt;=6,8,IW61+2),FALSE),0),""),IF(HR61&lt;&gt;"",IF(AND(HT61&lt;=10,HR61&gt;=$HS$92),HLOOKUP(HT61,Points_Table,IF(IW61&gt;=6,8,IW61+2),FALSE),0),"")),"")</f>
        <v/>
      </c>
      <c r="HW61" s="53" t="str">
        <f>IF(HU61&lt;&gt;"",AVERAGE(IF(AND($G61="3",HU61&lt;&gt;""),HLOOKUP(HU61,Points_Table_Modified,IF(IW61&gt;=6,8,IW61+2),FALSE),IF(HU61&lt;&gt;"",HLOOKUP(HU61,Points_Table,IF(IW61&gt;=6,8,IW61+2),FALSE),"")),HV61),HV61)</f>
        <v/>
      </c>
      <c r="HX61" s="51" t="str">
        <f>IF(AND($G61="2",HR61&lt;&gt;""),HR61,"")</f>
        <v/>
      </c>
      <c r="HY61" s="52" t="str">
        <f>IF(AND(HR61&lt;&gt;"",$G61="2"),_xlfn.RANK.EQ(HR61,$HX$6:$HX$89),"")</f>
        <v/>
      </c>
      <c r="HZ61" s="52" t="str">
        <f>IF(IF(HY61&lt;&gt;"",IF(MAX(COUNTIF($HY$6:$HY$89,$HY$6:$HY$89))&gt;1,"x",""),"")&lt;&gt;"",HY61+1,"")</f>
        <v/>
      </c>
      <c r="IA61" s="54" t="str">
        <f>IF(HY61&lt;&gt;"",IF($G61="3",IF(HR61&lt;&gt;"",IF(AND(HY61&lt;=10,HR61&gt;=$HX$92),HLOOKUP(HY61,Points_Table_Modified,IF(IW61&gt;=6,8,IW61+2),FALSE),0),""),IF(HR61&lt;&gt;"",IF(AND(HY61&lt;=10,HR61&gt;=$HX$92),HLOOKUP(HY61,Points_Table,IF(IW61&gt;=6,8,IW61+2),FALSE),0),"")),"")</f>
        <v/>
      </c>
      <c r="IB61" s="53" t="str">
        <f>IF(HZ61&lt;&gt;"",AVERAGE(IF(AND($G61="3",HZ61&lt;&gt;""),HLOOKUP(HZ61,Points_Table_Modified,IF(IW61&gt;=6,8,IW61+2),FALSE),IF(HZ61&lt;&gt;"",HLOOKUP(HZ61,Points_Table,IF(IW61&gt;=6,8,IW61+2),FALSE),"")),IA61),IA61)</f>
        <v/>
      </c>
      <c r="IC61" s="51" t="str">
        <f>IF(AND($G61="3",HR61&lt;&gt;""),HR61,"")</f>
        <v/>
      </c>
      <c r="ID61" s="52" t="str">
        <f>IF(AND(HR61&lt;&gt;"",$G61="3"),_xlfn.RANK.EQ(HR61,$IC$6:$IC$89),"")</f>
        <v/>
      </c>
      <c r="IE61" s="52" t="str">
        <f>IF(IF(ID61&lt;&gt;"",IF(MAX(COUNTIF($ID$6:$ID$89,$ID$6:$ID$89))&gt;1,"x",""),"")&lt;&gt;"",ID61+1,"")</f>
        <v/>
      </c>
      <c r="IF61" s="52" t="str">
        <f>IF(ID61&lt;&gt;"",IF($G61="3",IF(HR61&lt;&gt;"",IF(AND(ID61&lt;=20,HR61&gt;=$IC$92),HLOOKUP(ID61,Points_Table_Modified,IF(IW61&gt;=6,8,IW61+2),FALSE),0),""),IF(HR61&lt;&gt;"",IF(AND(ID61&lt;=10,HR61&gt;=$IC$92),HLOOKUP(ID61,Points_Table,IF(IW61&gt;=6,8,IW61+2),FALSE),0),"")),"")</f>
        <v/>
      </c>
      <c r="IG61" s="53" t="str">
        <f>IF(IE61&lt;&gt;"",AVERAGE(IF(AND($G61="3",IE61&lt;&gt;""),HLOOKUP(IE61,Points_Table_Modified,IF(IW61&gt;=6,8,IW61+2),FALSE),IF(IE61&lt;&gt;"",HLOOKUP(IE61,Points_Table,IF(IW61&gt;=6,8,IW61+2),FALSE),"")),IF61),IF61)</f>
        <v/>
      </c>
      <c r="IH61" s="51" t="str">
        <f>IF(AND($G61="4",HR61&lt;&gt;""),HR61,"")</f>
        <v/>
      </c>
      <c r="II61" s="52" t="str">
        <f>IF(AND(HR61&lt;&gt;"",G61="4"),_xlfn.RANK.EQ(HR61,$IH$6:$IH$89),"")</f>
        <v/>
      </c>
      <c r="IJ61" s="52" t="str">
        <f>IF(IF(II61&lt;&gt;"",IF(MAX(COUNTIF($II$6:$II$89,$II$6:$II$89))&gt;1,"x",""),"")&lt;&gt;"",II61+1,"")</f>
        <v/>
      </c>
      <c r="IK61" s="52" t="str">
        <f>IF(II61&lt;&gt;"",IF($G61="3",IF(HR61&lt;&gt;"",IF(AND(II61&lt;=10,HR61&gt;=$IH$92),HLOOKUP(II61,Points_Table_Modified,IF(IW61&gt;=6,8,IW61+2),FALSE),0),""),IF(HR61&lt;&gt;"",IF(AND(II61&lt;=10,HR61&gt;=$IH$92),HLOOKUP(II61,Points_Table,IF(IW61&gt;=6,8,IW61+2),FALSE),0),"")),"")</f>
        <v/>
      </c>
      <c r="IL61" s="53" t="str">
        <f>IF(IJ61&lt;&gt;"",AVERAGE(IF(AND($G61="3",IJ61&lt;&gt;""),HLOOKUP(IJ61,Points_Table_Modified,IF(IW61&gt;=6,8,IW61+2),FALSE),IF(IJ61&lt;&gt;"",HLOOKUP(IJ61,Points_Table,IF(IW61&gt;=6,8,IW61+2),FALSE),"")),IK61),IK61)</f>
        <v/>
      </c>
      <c r="IM61" s="51" t="str">
        <f>IF(AND($G61="5",HR61&lt;&gt;""),HR61,"")</f>
        <v/>
      </c>
      <c r="IN61" s="52" t="str">
        <f>IF(AND(HR61&lt;&gt;"",$G61="5"),_xlfn.RANK.EQ(HR61,$IM$6:$IM$89),"")</f>
        <v/>
      </c>
      <c r="IO61" s="52" t="str">
        <f>IF(IF(IN61&lt;&gt;"",IF(MAX(COUNTIF($IN$6:$IN$89,$IN$6:$IN$89))&gt;1,"x",""),"")&lt;&gt;"",IN61+1,"")</f>
        <v/>
      </c>
      <c r="IP61" s="52" t="str">
        <f>IF(IN61&lt;&gt;"",IF($G61="3",IF(HR61&lt;&gt;"",IF(AND(IN61&lt;=10,HR61&gt;=$IM$92),HLOOKUP(IN61,Points_Table_Modified,IF(IW61&gt;=6,8,IW61+2),FALSE),0),""),IF(HR61&lt;&gt;"",IF(AND(IN61&lt;=10,HR61&gt;=$IM$92),HLOOKUP(IN61,Points_Table,IF(IW61&gt;=6,8,IW61+2),FALSE),0),"")),"")</f>
        <v/>
      </c>
      <c r="IQ61" s="53" t="str">
        <f>IF(IO61&lt;&gt;"",AVERAGE(IF(AND($G61="3",IO61&lt;&gt;""),HLOOKUP(IO61,Points_Table_Modified,IF(IW61&gt;=6,8,IW61+2),FALSE),IF(IO61&lt;&gt;"",HLOOKUP(IO61,Points_Table,IF(IW61&gt;=6,8,IW61+2),FALSE),"")),IP61),IP61)</f>
        <v/>
      </c>
      <c r="IR61" s="51" t="str">
        <f>IF(AND($G61="6",HR61&lt;&gt;""),HR61,"")</f>
        <v/>
      </c>
      <c r="IS61" s="52" t="str">
        <f>IF(AND(HR61&lt;&gt;"",$G61="6"),_xlfn.RANK.EQ(HR61,$IR$6:$IR$89),"")</f>
        <v/>
      </c>
      <c r="IT61" s="52" t="str">
        <f>IF(IF(IS61&lt;&gt;"",IF(MAX(COUNTIF($IS$6:$IS$89,$IS$6:$IS$89))&gt;1,"x",""),"")&lt;&gt;"",IS61+1,"")</f>
        <v/>
      </c>
      <c r="IU61" s="52" t="str">
        <f>IF(IS61&lt;&gt;"",IF($G61="3",IF(HR61&lt;&gt;"",IF(AND(IS61&lt;=10,HR61&gt;=$IR$92),HLOOKUP(IS61,Points_Table_Modified,IF(IW61&gt;=6,8,IW61+2),FALSE),0),""),IF(HR61&lt;&gt;"",IF(AND(IS61&lt;=10,HR61&gt;=$IR$92),HLOOKUP(IS61,Points_Table,IF(IW61&gt;=6,8,IW61+2),FALSE),0),"")),"")</f>
        <v/>
      </c>
      <c r="IV61" s="53" t="str">
        <f>IF(IT61&lt;&gt;"",AVERAGE(IF(AND($G61="3",IT61&lt;&gt;""),HLOOKUP(IT61,Points_Table_Modified,IF(IW61&gt;=6,8,IW61+2),FALSE),IF(IT61&lt;&gt;"",HLOOKUP(IT61,Points_Table,IF(IW61&gt;=6,8,IW61+2),FALSE),"")),IU61),IU61)</f>
        <v/>
      </c>
      <c r="IW61" s="57" t="e">
        <f>VLOOKUP($G61,Entries_D_Event,10,FALSE)</f>
        <v>#N/A</v>
      </c>
      <c r="IX61" s="52" t="str">
        <f>CONCATENATE(IS61,IN61,II61,ID61,HY61,HT61)</f>
        <v/>
      </c>
      <c r="IY61" s="118" t="str">
        <f>IF(IX61&lt;&gt;"",IF(AND($G61="3",HR61&lt;&gt;""),10,IF(HR61&lt;&gt;"",5,"")),"")</f>
        <v/>
      </c>
      <c r="IZ61" s="118">
        <f>_xlfn.NUMBERVALUE(IF(IX61&lt;&gt;"",CONCATENATE(IV61,IQ61,IL61,IG61,IB61,HW61),""))</f>
        <v>0</v>
      </c>
      <c r="JA61" s="56">
        <f>IFERROR(IY61+IZ61,0)</f>
        <v>0</v>
      </c>
      <c r="JB61" s="90"/>
      <c r="JC61" s="52" t="str">
        <f>IF(AND($G61="1",JB61&lt;&gt;""),JB61,"")</f>
        <v/>
      </c>
      <c r="JD61" s="52" t="str">
        <f>IF(AND(JB61&lt;&gt;"",$G61="1"),_xlfn.RANK.EQ(JB61,$JC$6:$JC$89),"")</f>
        <v/>
      </c>
      <c r="JE61" s="52" t="str">
        <f>IF(IF(JD61&lt;&gt;"",IF(MAX(COUNTIF($JD$6:$JD$89,$JD$6:$JD$89))&gt;1,"x",""),"")&lt;&gt;"",JD61+1,"")</f>
        <v/>
      </c>
      <c r="JF61" s="52" t="str">
        <f>IF(JD61&lt;&gt;"",IF($G61="3",IF(JB61&lt;&gt;"",IF(AND(JD61&lt;=10,JB61&gt;=$JC$92),HLOOKUP(JD61,Points_Table_Modified,IF(KG61&gt;=6,8,KG61+2),FALSE),0),""),IF(JB61&lt;&gt;"",IF(AND(JD61&lt;=10,JB61&gt;=$JC$92),HLOOKUP(JD61,Points_Table,IF(KG61&gt;=6,8,KG61+2),FALSE),0),"")),"")</f>
        <v/>
      </c>
      <c r="JG61" s="53" t="str">
        <f>IF(JE61&lt;&gt;"",AVERAGE(IF(AND($G61="3",JE61&lt;&gt;""),HLOOKUP(JE61,Points_Table_Modified,IF(KG61&gt;=6,8,KG61+2),FALSE),IF(JE61&lt;&gt;"",HLOOKUP(JE61,Points_Table,IF(KG61&gt;=6,8,KG61+2),FALSE),"")),JF61),JF61)</f>
        <v/>
      </c>
      <c r="JH61" s="51" t="str">
        <f>IF(AND($G61="2",JB61&lt;&gt;""),JB61,"")</f>
        <v/>
      </c>
      <c r="JI61" s="52" t="str">
        <f>IF(AND(JB61&lt;&gt;"",$G61="2"),_xlfn.RANK.EQ(JB61,$JH$6:$JH$89),"")</f>
        <v/>
      </c>
      <c r="JJ61" s="52" t="str">
        <f>IF(IF(JI61&lt;&gt;"",IF(MAX(COUNTIF($JI$6:$JI$89,$JI$6:$JI$89))&gt;1,"x",""),"")&lt;&gt;"",JI61+1,"")</f>
        <v/>
      </c>
      <c r="JK61" s="54" t="str">
        <f>IF(JI61&lt;&gt;"",IF($G61="3",IF(JB61&lt;&gt;"",IF(AND(JI61&lt;=10,JB61&gt;=$JH$92),HLOOKUP(JI61,Points_Table_Modified,IF(KG61&gt;=6,8,KG61+2),FALSE),0),""),IF(JB61&lt;&gt;"",IF(AND(JI61&lt;=10,JB61&gt;=$JH$92),HLOOKUP(JI61,Points_Table,IF(KG61&gt;=6,8,KG61+2),FALSE),0),"")),"")</f>
        <v/>
      </c>
      <c r="JL61" s="53" t="str">
        <f>IF(JJ61&lt;&gt;"",AVERAGE(IF(AND($G61="3",JJ61&lt;&gt;""),HLOOKUP(JJ61,Points_Table_Modified,IF(KG61&gt;=6,8,KG61+2),FALSE),IF(JJ61&lt;&gt;"",HLOOKUP(JJ61,Points_Table,IF(KG61&gt;=6,8,KG61+2),FALSE),"")),JK61),JK61)</f>
        <v/>
      </c>
      <c r="JM61" s="51" t="str">
        <f>IF(AND($G61="3",JB61&lt;&gt;""),JB61,"")</f>
        <v/>
      </c>
      <c r="JN61" s="52" t="str">
        <f>IF(AND(JB61&lt;&gt;"",$G61="3"),_xlfn.RANK.EQ(JB61,$JM$6:$JM$89),"")</f>
        <v/>
      </c>
      <c r="JO61" s="52" t="str">
        <f>IF(IF(JN61&lt;&gt;"",IF(MAX(COUNTIF($JN$6:$JN$89,$JN$6:$JN$89))&gt;1,"x",""),"")&lt;&gt;"",JN61+1,"")</f>
        <v/>
      </c>
      <c r="JP61" s="52" t="str">
        <f>IF(JN61&lt;&gt;"",IF($G61="3",IF(JB61&lt;&gt;"",IF(AND(JN61&lt;=20,JB61&gt;=$JM$92),HLOOKUP(JN61,Points_Table_Modified,IF(KG61&gt;=6,8,KG61+2),FALSE),0),""),IF(JB61&lt;&gt;"",IF(AND(JN61&lt;=10,JB61&gt;=$JM$92),HLOOKUP(JN61,Points_Table,IF(KG61&gt;=6,8,KG61+2),FALSE),0),"")),"")</f>
        <v/>
      </c>
      <c r="JQ61" s="53" t="str">
        <f>IF(JO61&lt;&gt;"",AVERAGE(IF(AND($G61="3",JO61&lt;&gt;""),HLOOKUP(JO61,Points_Table_Modified,IF(KG61&gt;=6,8,KG61+2),FALSE),IF(JO61&lt;&gt;"",HLOOKUP(JO61,Points_Table,IF(KG61&gt;=6,8,KG61+2),FALSE),"")),JP61),JP61)</f>
        <v/>
      </c>
      <c r="JR61" s="51" t="str">
        <f>IF(AND($G61="4",JB61&lt;&gt;""),JB61,"")</f>
        <v/>
      </c>
      <c r="JS61" s="52" t="str">
        <f>IF(AND(JB61&lt;&gt;"",G61="4"),_xlfn.RANK.EQ(JB61,$JR$6:$JR$89),"")</f>
        <v/>
      </c>
      <c r="JT61" s="52" t="str">
        <f>IF(IF(JS61&lt;&gt;"",IF(MAX(COUNTIF($JS$6:$JS$89,$JS$6:$JS$89))&gt;1,"x",""),"")&lt;&gt;"",JS61+1,"")</f>
        <v/>
      </c>
      <c r="JU61" s="52" t="str">
        <f>IF(JS61&lt;&gt;"",IF($G61="3",IF(JB61&lt;&gt;"",IF(AND(JS61&lt;=10,JB61&gt;=$JR$92),HLOOKUP(JS61,Points_Table_Modified,IF(KG61&gt;=6,8,KG61+2),FALSE),0),""),IF(JB61&lt;&gt;"",IF(AND(JS61&lt;=10,JB61&gt;=$JR$92),HLOOKUP(JS61,Points_Table,IF(KG61&gt;=6,8,KG61+2),FALSE),0),"")),"")</f>
        <v/>
      </c>
      <c r="JV61" s="53" t="str">
        <f>IF(JT61&lt;&gt;"",AVERAGE(IF(AND($G61="3",JT61&lt;&gt;""),HLOOKUP(JT61,Points_Table_Modified,IF(KG61&gt;=6,8,KG61+2),FALSE),IF(JT61&lt;&gt;"",HLOOKUP(JT61,Points_Table,IF(KG61&gt;=6,8,KG61+2),FALSE),"")),JU61),JU61)</f>
        <v/>
      </c>
      <c r="JW61" s="51" t="str">
        <f>IF(AND($G61="5",JB61&lt;&gt;""),JB61,"")</f>
        <v/>
      </c>
      <c r="JX61" s="52" t="str">
        <f>IF(AND(JB61&lt;&gt;"",$G61="5"),_xlfn.RANK.EQ(JB61,$JW$6:$JW$89),"")</f>
        <v/>
      </c>
      <c r="JY61" s="52" t="str">
        <f>IF(IF(JX61&lt;&gt;"",IF(MAX(COUNTIF($JX$6:$JX$89,$JX$6:$JX$89))&gt;1,"x",""),"")&lt;&gt;"",JX61+1,"")</f>
        <v/>
      </c>
      <c r="JZ61" s="52" t="str">
        <f>IF(JX61&lt;&gt;"",IF($G61="3",IF(JB61&lt;&gt;"",IF(AND(JX61&lt;=10,JB61&gt;=$JW$92),HLOOKUP(JX61,Points_Table_Modified,IF(KG61&gt;=6,8,KG61+2),FALSE),0),""),IF(JB61&lt;&gt;"",IF(AND(JX61&lt;=10,JB61&gt;=$JW$92),HLOOKUP(JX61,Points_Table,IF(KG61&gt;=6,8,KG61+2),FALSE),0),"")),"")</f>
        <v/>
      </c>
      <c r="KA61" s="53" t="str">
        <f>IF(JY61&lt;&gt;"",AVERAGE(IF(AND($G61="3",JY61&lt;&gt;""),HLOOKUP(JY61,Points_Table_Modified,IF(KG61&gt;=6,8,KG61+2),FALSE),IF(JY61&lt;&gt;"",HLOOKUP(JY61,Points_Table,IF(KG61&gt;=6,8,KG61+2),FALSE),"")),JZ61),JZ61)</f>
        <v/>
      </c>
      <c r="KB61" s="51" t="str">
        <f>IF(AND($G61="6",JB61&lt;&gt;""),JB61,"")</f>
        <v/>
      </c>
      <c r="KC61" s="52" t="str">
        <f>IF(AND(JB61&lt;&gt;"",$G61="6"),_xlfn.RANK.EQ(JB61,$KB$6:$KB$89),"")</f>
        <v/>
      </c>
      <c r="KD61" s="52" t="str">
        <f>IF(IF(KC61&lt;&gt;"",IF(MAX(COUNTIF($KC$6:$KC$89,$KC$6:$KC$89))&gt;1,"x",""),"")&lt;&gt;"",KC61+1,"")</f>
        <v/>
      </c>
      <c r="KE61" s="52" t="str">
        <f>IF(KC61&lt;&gt;"",IF($G61="3",IF(JB61&lt;&gt;"",IF(AND(KC61&lt;=10,JB61&gt;=$KB$92),HLOOKUP(KC61,Points_Table_Modified,IF(KG61&gt;=6,8,KG61+2),FALSE),0),""),IF(JB61&lt;&gt;"",IF(AND(KC61&lt;=10,JB61&gt;=$KB$92),HLOOKUP(KC61,Points_Table,IF(KG61&gt;=6,8,KG61+2),FALSE),0),"")),"")</f>
        <v/>
      </c>
      <c r="KF61" s="53" t="str">
        <f>IF(KD61&lt;&gt;"",AVERAGE(IF(AND($G61="3",KD61&lt;&gt;""),HLOOKUP(KD61,Points_Table_Modified,IF(KG61&gt;=6,8,KG61+2),FALSE),IF(KD61&lt;&gt;"",HLOOKUP(KD61,Points_Table,IF(KG61&gt;=6,8,KG61+2),FALSE),"")),KE61),KE61)</f>
        <v/>
      </c>
      <c r="KG61" s="57" t="e">
        <f>VLOOKUP($G61,Entries_D_Event,11,FALSE)</f>
        <v>#N/A</v>
      </c>
      <c r="KH61" s="52" t="str">
        <f>CONCATENATE(KC61,JX61,JS61,JN61,JI61,JD61)</f>
        <v/>
      </c>
      <c r="KI61" s="118" t="str">
        <f>IF(KH61&lt;&gt;"",IF(AND($G61="3",JB61&lt;&gt;""),10,IF(JB61&lt;&gt;"",5,"")),"")</f>
        <v/>
      </c>
      <c r="KJ61" s="118">
        <f>_xlfn.NUMBERVALUE(IF(KH61&lt;&gt;"",CONCATENATE(KF61,KA61,JV61,JQ61,JL61,JG61),""))</f>
        <v>0</v>
      </c>
      <c r="KK61" s="56">
        <f>IFERROR(KI61+KJ61,0)</f>
        <v>0</v>
      </c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</row>
    <row r="62" spans="1:358" s="1" customFormat="1" x14ac:dyDescent="0.25">
      <c r="A62" s="35"/>
      <c r="B62" s="45">
        <v>57</v>
      </c>
      <c r="C62" s="58" t="s">
        <v>211</v>
      </c>
      <c r="D62" s="47" t="s">
        <v>226</v>
      </c>
      <c r="E62" s="50"/>
      <c r="F62" s="109"/>
      <c r="G62" s="59"/>
      <c r="H62" s="50" t="s">
        <v>213</v>
      </c>
      <c r="I62" s="187">
        <f>AS62+CC62+DM62+EW62+GG62+HQ62+JA62+KK62</f>
        <v>0</v>
      </c>
      <c r="J62" s="115"/>
      <c r="K62" s="102" t="str">
        <f>IF(AND(J62&lt;&gt;"",$G62="1"),J62,"")</f>
        <v/>
      </c>
      <c r="L62" s="103" t="str">
        <f>IF(AND(J62&lt;&gt;"",$G62="1"),_xlfn.RANK.EQ(J62,$K$6:$K$89),"")</f>
        <v/>
      </c>
      <c r="M62" s="103" t="str">
        <f>IF(G62="6",IF(IF(L62&lt;&gt;"",IF(MAX(COUNTIF($L$6:$L$89,$L$6:$L$89))&gt;1,"x",""),"")&lt;&gt;"",L62+1,""),IF(K62=0,"",IF(IF(L62&lt;&gt;"",IF(MAX(COUNTIF($L$6:$L$89,$L$6:$L$89))&gt;1,"x",""),"")&lt;&gt;"",L62+1,"")))</f>
        <v/>
      </c>
      <c r="N62" s="103" t="str">
        <f>IF(L62&lt;&gt;"",IF($G62="3",IF(AND(L62&lt;=20,J62&gt;=$K$92),HLOOKUP(L62,Points_Table_Modified,IF(AO62&gt;=6,8,AO62+2),FALSE),0),IF(AND(L62&lt;=10,J62&gt;=$K$92),HLOOKUP(L62,Points_Table,IF(AO62&gt;=6,8,AO62+2),FALSE),0)),"")</f>
        <v/>
      </c>
      <c r="O62" s="103" t="str">
        <f>IF(M62&lt;&gt;"",AVERAGE(IF(AND($G62="3",M62&lt;&gt;""),HLOOKUP(M62,Points_Table_Modified,IF(AO62&gt;=6,8,AO62+2),FALSE),IF(M62&lt;&gt;"",HLOOKUP(M62,Points_Table,IF(AO62&gt;=6,8,AO62+2),FALSE),"")),N62),N62)</f>
        <v/>
      </c>
      <c r="P62" s="102" t="str">
        <f>IF(AND(J62&lt;&gt;"",$G62="2"),J62,"")</f>
        <v/>
      </c>
      <c r="Q62" s="103" t="str">
        <f>IF(AND(J62&lt;&gt;"",$G62="2"),_xlfn.RANK.EQ(J62,$P$6:$P$89),"")</f>
        <v/>
      </c>
      <c r="R62" s="103" t="str">
        <f>IF(G62="6",IF(IF(Q62&lt;&gt;"",IF(MAX(COUNTIF($Q$6:$Q$89,$Q$6:$Q$89))&gt;1,"x",""),"")&lt;&gt;"",Q62+1,""),IF(P62=0,"",IF(IF(Q62&lt;&gt;"",IF(MAX(COUNTIF($Q$6:$Q$89,$Q$6:$Q$89))&gt;1,"x",""),"")&lt;&gt;"",Q62+1,"")))</f>
        <v/>
      </c>
      <c r="S62" s="103" t="str">
        <f>IF(Q62&lt;&gt;"",IF($G62="3",IF(J62&lt;&gt;"",IF(AND(Q62&lt;=10,J62&gt;=$P$92),HLOOKUP(Q62,Points_Table_Modified,IF(AO62&gt;=6,8,AO62+2),FALSE),0),""),IF(J62&lt;&gt;"",IF(AND(Q62&lt;=10,J62&gt;=$P$92),HLOOKUP(Q62,Points_Table,IF(AO62&gt;=6,8,AO62+2),FALSE),0),"")),"")</f>
        <v/>
      </c>
      <c r="T62" s="103" t="str">
        <f>IF(R62&lt;&gt;"",AVERAGE(IF(AND($G62="3",R62&lt;&gt;""),HLOOKUP(R62,Points_Table_Modified,IF(AO62&gt;=6,8,AO62+2),FALSE),IF(R62&lt;&gt;"",HLOOKUP(R62,Points_Table,IF(AO62&gt;=6,8,AO62+2),FALSE),"")),S62),S62)</f>
        <v/>
      </c>
      <c r="U62" s="102" t="str">
        <f>IF(AND(J62&lt;&gt;"",$G62="3"),J62,"")</f>
        <v/>
      </c>
      <c r="V62" s="103" t="str">
        <f>IF(AND(J62&lt;&gt;"",$G62="3"),_xlfn.RANK.EQ(J62,$U$6:$U$89),"")</f>
        <v/>
      </c>
      <c r="W62" s="103" t="str">
        <f>IF(G62="6",IF(IF(V62&lt;&gt;"",IF(MAX(COUNTIF($V$6:$V$89,$V$6:$V$89))&gt;1,"x",""),"")&lt;&gt;"",V62+1,""),IF(U62=0,"",IF(IF(V62&lt;&gt;"",IF(MAX(COUNTIF($V$6:$V$89,$V$6:$V$89))&gt;1,"x",""),"")&lt;&gt;"",V62+1,"")))</f>
        <v/>
      </c>
      <c r="X62" s="103" t="str">
        <f>IF(V62&lt;&gt;"",IF($G62="3",IF(J62&lt;&gt;"",IF(AND(V62&lt;=20,J62&gt;=$U$92),HLOOKUP(V62,Points_Table_Modified,IF(AO62&gt;=6,8,AO62+2),FALSE),0),""),IF(J62&lt;&gt;"",IF(AND(V62&lt;=10,$J62&gt;=$U$92),HLOOKUP(V62,Points_Table,IF(AO62&gt;=6,8,AO62+2),FALSE),0),"")),"")</f>
        <v/>
      </c>
      <c r="Y62" s="103" t="str">
        <f>IF(W62&lt;&gt;"",AVERAGE(IF(AND($G62="3",W62&lt;&gt;""),HLOOKUP(W62,Points_Table_Modified,IF(AO62&gt;=6,8,AO62+2),FALSE),IF(W62&lt;&gt;"",HLOOKUP(W62,Points_Table,IF(AO62&gt;=6,8,AO62+2),FALSE),"")),X62),X62)</f>
        <v/>
      </c>
      <c r="Z62" s="102" t="str">
        <f>IF(AND(J62&lt;&gt;"",$G62="4"),J62,"")</f>
        <v/>
      </c>
      <c r="AA62" s="103" t="str">
        <f>IF(AND($J62&lt;&gt;"",G62="4"),_xlfn.RANK.EQ(J62,$Z$6:$Z$89),"")</f>
        <v/>
      </c>
      <c r="AB62" s="103" t="str">
        <f>IF($G62="6",IF(IF(AA62&lt;&gt;"",IF(MAX(COUNTIF($AA$6:$AA$89,$AA$6:$AA$89))&gt;1,"x",""),"")&lt;&gt;"",AA62+1,""),IF(Z62=0,"",IF(IF(AA62&lt;&gt;"",IF(MAX(COUNTIF($AA$6:$AA$89,$AA$6:$AA$89))&gt;1,"x",""),"")&lt;&gt;"",AA62+1,"")))</f>
        <v/>
      </c>
      <c r="AC62" s="103" t="str">
        <f>IF(AA62&lt;&gt;"",IF($G62="3",IF(J62&lt;&gt;"",IF(AND(AA62&lt;=10,J62&gt;=$Z$92),HLOOKUP(AA62,Points_Table_Modified,IF(AO62&gt;=6,8,AO62+2),FALSE),0),""),IF(J62&lt;&gt;"",IF(AND(AA62&lt;=10,J62&gt;=$Z$92),HLOOKUP(AA62,Points_Table,IF(AO62&gt;=6,8,AO62+2),FALSE),0),"")),"")</f>
        <v/>
      </c>
      <c r="AD62" s="103" t="str">
        <f>IF(AB62&lt;&gt;"",AVERAGE(IF(AND($G62="3",AB62&lt;&gt;""),HLOOKUP(AB62,Points_Table_Modified,IF(AO62&gt;=6,8,AO62+2),FALSE),IF(AB62&lt;&gt;"",HLOOKUP(AB62,Points_Table,IF(AO62&gt;=6,8,AO62+2),FALSE),"")),AC62),AC62)</f>
        <v/>
      </c>
      <c r="AE62" s="102" t="str">
        <f>IF(AND(J62&lt;&gt;"",$G62="5"),J62,"")</f>
        <v/>
      </c>
      <c r="AF62" s="103" t="str">
        <f>IF(AND(J62&lt;&gt;"",$G62="5"),_xlfn.RANK.EQ(J62,$AE$6:$AE$89),"")</f>
        <v/>
      </c>
      <c r="AG62" s="103" t="str">
        <f>IF($G62="6",IF(IF(AF62&lt;&gt;"",IF(MAX(COUNTIF($AF$6:$AF$89,$AF$6:$AF$89))&gt;1,"x",""),"")&lt;&gt;"",AF62+1,""),IF(AE62=0,"",IF(IF(AF62&lt;&gt;"",IF(MAX(COUNTIF($AF$6:$AF$89,$AF$6:$AF$89))&gt;1,"x",""),"")&lt;&gt;"",AF62+1,"")))</f>
        <v/>
      </c>
      <c r="AH62" s="103" t="str">
        <f>IF(AF62&lt;&gt;"",IF($G62="3",IF(J62&lt;&gt;"",IF(AND(AF62&lt;=10,J62&gt;=$AE$92),HLOOKUP(AF62,Points_Table_Modified,IF(AO62&gt;=6,8,AO62+2),FALSE),0),""),IF(J62&lt;&gt;"",IF(AND(AF62&lt;=10,J62&gt;=$AE$92),HLOOKUP(AF62,Points_Table,IF(AO62&gt;=6,8,AO62+2),FALSE),0),"")),"")</f>
        <v/>
      </c>
      <c r="AI62" s="103" t="str">
        <f>IF(AG62&lt;&gt;"",AVERAGE(IF(AND($G62="3",AG62&lt;&gt;""),HLOOKUP(AG62,Points_Table_Modified,IF(AO62&gt;=6,8,AO62+2),FALSE),IF(AG62&lt;&gt;"",HLOOKUP(AG62,Points_Table,IF(AO62&gt;=6,8,AO62+2),FALSE),"")),AH62),AH62)</f>
        <v/>
      </c>
      <c r="AJ62" s="102" t="str">
        <f>IF(AND(J62&lt;&gt;"",$G62="6"),J62,"")</f>
        <v/>
      </c>
      <c r="AK62" s="103" t="str">
        <f>IF(AND(J62&lt;&gt;"",$G62="6"),_xlfn.RANK.EQ(J62,$AJ$6:$AJ$89),"")</f>
        <v/>
      </c>
      <c r="AL62" s="103" t="str">
        <f>IF(G62="6",IF(IF(AK62&lt;&gt;"",IF(MAX(COUNTIF($AK$6:$AK$89,$AK$6:$AK$89))&gt;1,"x",""),"")&lt;&gt;"",AK62+1,""),IF(AJ62=0,"",IF(IF(AK62&lt;&gt;"",IF(MAX(COUNTIF($AK$6:$AK$89,$AK$6:$AK$89))&gt;1,"x",""),"")&lt;&gt;"",AK62+1,"")))</f>
        <v/>
      </c>
      <c r="AM62" s="103" t="str">
        <f>IF(AK62&lt;&gt;"",IF($G62="3",IF(J62&lt;&gt;"",IF(AND(AK62&lt;=10,J62&gt;=$AJ$92),HLOOKUP(AK62,Points_Table_Modified,IF(AO62&gt;=6,8,AO62+2),FALSE),0),""),IF(J62&lt;&gt;"",IF(AND(AK62&lt;=10,J62&gt;=$AJ$92),HLOOKUP(AK62,Points_Table,IF(AO62&gt;=6,8,AO62+2),FALSE),0),"")),"")</f>
        <v/>
      </c>
      <c r="AN62" s="136" t="str">
        <f>IF(AL62&lt;&gt;"",AVERAGE(IF(AND($G62="3",AL62&lt;&gt;""),HLOOKUP(AL62,Points_Table_Modified,IF(AO62&gt;=6,8,AO62+2),FALSE),IF(AL62&lt;&gt;"",HLOOKUP(AL62,Points_Table,IF(AO62&gt;=6,8,AO62+2),FALSE),"")),AM62),AM62)</f>
        <v/>
      </c>
      <c r="AO62" s="55" t="e">
        <f>VLOOKUP($G62,Entries_D_Event,4,FALSE)</f>
        <v>#N/A</v>
      </c>
      <c r="AP62" s="52" t="str">
        <f>CONCATENATE(AK62,AF62,AA62,V62,Q62,L62)</f>
        <v/>
      </c>
      <c r="AQ62" s="118" t="str">
        <f>IF(AP62&lt;&gt;"",IF(AND($G62="3",J62&lt;&gt;""),10,IF(J62&lt;&gt;"",5,"")),"")</f>
        <v/>
      </c>
      <c r="AR62" s="118">
        <f>_xlfn.NUMBERVALUE(IF(AP62&lt;&gt;"",CONCATENATE(AN62,AI62,AD62,Y62,T62,O62),""))</f>
        <v>0</v>
      </c>
      <c r="AS62" s="56">
        <f>IFERROR(AQ62+AR62,0)</f>
        <v>0</v>
      </c>
      <c r="AT62" s="90"/>
      <c r="AU62" s="54" t="str">
        <f>IF(AND(AT62&lt;&gt;"",$G62="1"),AT62,"")</f>
        <v/>
      </c>
      <c r="AV62" s="52" t="str">
        <f>IF(AND(AT62&lt;&gt;"",$G62="1"),_xlfn.RANK.EQ(AT62,$AU$6:$AU$89),"")</f>
        <v/>
      </c>
      <c r="AW62" s="52" t="str">
        <f>IF(IF(AV62&lt;&gt;"",IF(MAX(COUNTIF($AV$6:$AV$89,$AV$6:$AV$89))&gt;1,"x",""),"")&lt;&gt;"",AV62+1,"")</f>
        <v/>
      </c>
      <c r="AX62" s="52" t="str">
        <f>IF(AV62&lt;&gt;"",IF($G62="3",IF(AT62&lt;&gt;"",IF(AND(AV62&lt;=10,AT62&gt;=$AU$92),HLOOKUP(AV62,Points_Table_Modified,IF(BY62&gt;=6,8,BY62+2),FALSE),0),""),IF(AT62&lt;&gt;"",IF(AND(AV62&lt;=10,AT62&gt;=$AU$92),HLOOKUP(AV62,Points_Table,IF(BY62&gt;=6,8,BY62+2),FALSE),0),"")),"")</f>
        <v/>
      </c>
      <c r="AY62" s="53" t="str">
        <f>IF(AW62&lt;&gt;"",AVERAGE(IF(AND($G62="3",AW62&lt;&gt;""),HLOOKUP(AW62,Points_Table_Modified,IF(BY62&gt;=6,8,BY62+2),FALSE),IF(AW62&lt;&gt;"",HLOOKUP(AW62,Points_Table,IF(BY62&gt;=6,8,BY62+2),FALSE),"")),AX62),AX62)</f>
        <v/>
      </c>
      <c r="AZ62" s="51" t="str">
        <f>IF(AND($G62="2",AT62&lt;&gt;""),AT62,"")</f>
        <v/>
      </c>
      <c r="BA62" s="52" t="str">
        <f>IF(AND(AT62&lt;&gt;"",$G62="2"),_xlfn.RANK.EQ(AT62,$AZ$6:$AZ$89),"")</f>
        <v/>
      </c>
      <c r="BB62" s="52" t="str">
        <f>IF(IF(BA62&lt;&gt;"",IF(MAX(COUNTIF($BA$6:$BA$89,$BA$6:$BA$89))&gt;1,"x",""),"")&lt;&gt;"",BA62+1,"")</f>
        <v/>
      </c>
      <c r="BC62" s="54" t="str">
        <f>IF(BA62&lt;&gt;"",IF($G62="3",IF(AT62&lt;&gt;"",IF(AND(BA62&lt;=10,AT62&gt;=$AZ$92),HLOOKUP(BA62,Points_Table_Modified,IF(BY62&gt;=6,8,BY62+2),FALSE),0),""),IF(AT62&lt;&gt;"",IF(AND(BA62&lt;=10,AT62&gt;=$AZ$92),HLOOKUP(BA62,Points_Table,IF(BY62&gt;=6,8,BY62+2),FALSE),0),"")),"")</f>
        <v/>
      </c>
      <c r="BD62" s="53" t="str">
        <f>IF(BB62&lt;&gt;"",AVERAGE(IF(AND($G62="3",BB62&lt;&gt;""),HLOOKUP(BB62,Points_Table_Modified,IF(BY62&gt;=6,8,BY62+2),FALSE),IF(BB62&lt;&gt;"",HLOOKUP(BB62,Points_Table,IF(BY62&gt;=6,8,BY62+2),FALSE),"")),BC62),BC62)</f>
        <v/>
      </c>
      <c r="BE62" s="51" t="str">
        <f>IF(AND($G62="3",AT62&lt;&gt;""),AT62,"")</f>
        <v/>
      </c>
      <c r="BF62" s="52" t="str">
        <f>IF(AND(AT62&lt;&gt;"",$G62="3"),_xlfn.RANK.EQ(AT62,$BE$6:$BE$89),"")</f>
        <v/>
      </c>
      <c r="BG62" s="52" t="str">
        <f>IF(IF(BF62&lt;&gt;"",IF(MAX(COUNTIF($BF$6:$BF$89,$BF$6:$BF$89))&gt;1,"x",""),"")&lt;&gt;"",BF62+1,"")</f>
        <v/>
      </c>
      <c r="BH62" s="52" t="str">
        <f>IF(BF62&lt;&gt;"",IF($G62="3",IF(AT62&lt;&gt;"",IF(AND(BF62&lt;=20,AT62&gt;=$BE$92),HLOOKUP(BF62,Points_Table_Modified,IF(BY62&gt;=6,8,BY62+2),FALSE),0),""),IF(AT62&lt;&gt;"",IF(AND(BF62&lt;=10,AT62&gt;=$BE$92),HLOOKUP(BF62,Points_Table,IF(BY62&gt;=6,8,BY62+2),FALSE),0),"")),"")</f>
        <v/>
      </c>
      <c r="BI62" s="53" t="str">
        <f>IF(BG62&lt;&gt;"",AVERAGE(IF(AND($G62="3",BG62&lt;&gt;""),HLOOKUP(BG62,Points_Table_Modified,IF(BY62&gt;=6,8,BY62+2),FALSE),IF(BG62&lt;&gt;"",HLOOKUP(BG62,Points_Table,IF(BY62&gt;=6,8,BY62+2),FALSE),"")),BH62),BH62)</f>
        <v/>
      </c>
      <c r="BJ62" s="51" t="str">
        <f>IF(AND($G62="4",AT62&lt;&gt;""),AT62,"")</f>
        <v/>
      </c>
      <c r="BK62" s="52" t="str">
        <f>IF(AND(AT62&lt;&gt;"",G62="4"),_xlfn.RANK.EQ(AT62,$BJ$6:$BJ$89),"")</f>
        <v/>
      </c>
      <c r="BL62" s="52" t="str">
        <f>IF(IF(BK62&lt;&gt;"",IF(MAX(COUNTIF($BK$6:$BK$89,$BK$6:$BK$89))&gt;1,"x",""),"")&lt;&gt;"",BK62+1,"")</f>
        <v/>
      </c>
      <c r="BM62" s="52" t="str">
        <f>IF(BK62&lt;&gt;"",IF($G62="3",IF(AT62&lt;&gt;"",IF(AND(BK62&lt;=10,AT62&gt;=$BJ$92),HLOOKUP(BK62,Points_Table_Modified,IF(BY62&gt;=6,8,BY62+2),FALSE),0),""),IF(AT62&lt;&gt;"",IF(AND(BK62&lt;=10,AT62&gt;=$BJ$92),HLOOKUP(BK62,Points_Table,IF(BY62&gt;=6,8,BY62+2),FALSE),0),"")),"")</f>
        <v/>
      </c>
      <c r="BN62" s="53" t="str">
        <f>IF(BL62&lt;&gt;"",AVERAGE(IF(AND($G62="3",BL62&lt;&gt;""),HLOOKUP(BL62,Points_Table_Modified,IF(BY62&gt;=6,8,BY62+2),FALSE),IF(BL62&lt;&gt;"",HLOOKUP(BL62,Points_Table,IF(BY62&gt;=6,8,BY62+2),FALSE),"")),BM62),BM62)</f>
        <v/>
      </c>
      <c r="BO62" s="51" t="str">
        <f>IF(AND($G62="5",AT62&lt;&gt;""),AT62,"")</f>
        <v/>
      </c>
      <c r="BP62" s="52" t="str">
        <f>IF(AND(AT62&lt;&gt;"",$G62="5"),_xlfn.RANK.EQ(AT62,$BO$6:$BO$89),"")</f>
        <v/>
      </c>
      <c r="BQ62" s="52" t="str">
        <f>IF(IF(BP62&lt;&gt;"",IF(MAX(COUNTIF($BP$6:$BP$89,$BP$6:$BP$89))&gt;1,"x",""),"")&lt;&gt;"",BP62+1,"")</f>
        <v/>
      </c>
      <c r="BR62" s="52" t="str">
        <f>IF(BP62&lt;&gt;"",IF($G62="3",IF(AT62&lt;&gt;"",IF(AND(BP62&lt;=10,AT62&gt;=$BO$92),HLOOKUP(BP62,Points_Table_Modified,IF(BY62&gt;=6,8,BY62+2),FALSE),0),""),IF(AT62&lt;&gt;"",IF(AND(BP62&lt;=10,AT62&gt;=$BO$92),HLOOKUP(BP62,Points_Table,IF(BY62&gt;=6,8,BY62+2),FALSE),0),"")),"")</f>
        <v/>
      </c>
      <c r="BS62" s="53" t="str">
        <f>IF(BQ62&lt;&gt;"",AVERAGE(IF(AND($G62="3",BQ62&lt;&gt;""),HLOOKUP(BQ62,Points_Table_Modified,IF(BY62&gt;=6,8,BY62+2),FALSE),IF(BQ62&lt;&gt;"",HLOOKUP(BQ62,Points_Table,IF(BY62&gt;=6,8,BY62+2),FALSE),"")),BR62),BR62)</f>
        <v/>
      </c>
      <c r="BT62" s="51" t="str">
        <f>IF(AND($G62="6",AT62&lt;&gt;""),AT62,"")</f>
        <v/>
      </c>
      <c r="BU62" s="52" t="str">
        <f>IF(AND(AT62&lt;&gt;"",$G62="6"),_xlfn.RANK.EQ(AT62,$BT$6:$BT$89),"")</f>
        <v/>
      </c>
      <c r="BV62" s="52" t="str">
        <f>IF(IF(BU62&lt;&gt;"",IF(MAX(COUNTIF($BU$6:$BU$89,$BU$6:$BU$89))&gt;1,"x",""),"")&lt;&gt;"",BU62+1,"")</f>
        <v/>
      </c>
      <c r="BW62" s="52" t="str">
        <f>IF(BU62&lt;&gt;"",IF($G62="3",IF(AT62&lt;&gt;"",IF(AND(BU62&lt;=10,AT62&gt;=$BT$92),HLOOKUP(BU62,Points_Table_Modified,IF(BY62&gt;=6,8,BY62+2),FALSE),0),""),IF(AT62&lt;&gt;"",IF(AND(BU62&lt;=10,AT62&gt;=$BT$92),HLOOKUP(BU62,Points_Table,IF(BY62&gt;=6,8,BY62+2),FALSE),0),"")),"")</f>
        <v/>
      </c>
      <c r="BX62" s="53" t="str">
        <f>IF(BV62&lt;&gt;"",AVERAGE(IF(AND($G62="3",BV62&lt;&gt;""),HLOOKUP(BV62,Points_Table_Modified,IF(BY62&gt;=6,8,BY62+2),FALSE),IF(BV62&lt;&gt;"",HLOOKUP(BV62,Points_Table,IF(BY62&gt;=6,8,BY62+2),FALSE),"")),BW62),BW62)</f>
        <v/>
      </c>
      <c r="BY62" s="55" t="e">
        <f>VLOOKUP($G62,Entries_D_Event,5,FALSE)</f>
        <v>#N/A</v>
      </c>
      <c r="BZ62" s="52" t="str">
        <f>CONCATENATE(BU62,BP62,BK62,BF62,BA62,AV62)</f>
        <v/>
      </c>
      <c r="CA62" s="118" t="str">
        <f>IF(BZ62&lt;&gt;"",IF(AND($G62="3",AT62&lt;&gt;""),10,IF(AT62&lt;&gt;"",5,"")),"")</f>
        <v/>
      </c>
      <c r="CB62" s="118">
        <f>_xlfn.NUMBERVALUE(IF(BZ62&lt;&gt;"",CONCATENATE(BX62,BS62,BN62,BI62,BD62,AY62),""))</f>
        <v>0</v>
      </c>
      <c r="CC62" s="56">
        <f>IFERROR(CA62+CB62,0)</f>
        <v>0</v>
      </c>
      <c r="CD62" s="90">
        <v>270</v>
      </c>
      <c r="CE62" s="54" t="str">
        <f>IF(AND($G62="1",CD62&lt;&gt;""),CD62,"")</f>
        <v/>
      </c>
      <c r="CF62" s="52" t="str">
        <f>IF(AND(CD62&lt;&gt;"",$G62="1"),_xlfn.RANK.EQ(CD62,$CE$6:$CE$89),"")</f>
        <v/>
      </c>
      <c r="CG62" s="52" t="str">
        <f>IF(IF(CF62&lt;&gt;"",IF(MAX(COUNTIF($CF$6:$CF$89,$CF$6:$CF$89))&gt;1,"x",""),"")&lt;&gt;"",CF62+1,"")</f>
        <v/>
      </c>
      <c r="CH62" s="52" t="str">
        <f>IF(CF62&lt;&gt;"",IF($G62="3",IF(CD62&lt;&gt;"",IF(AND(CF62&lt;=10,CD62&gt;=$CE$92),HLOOKUP(CF62,Points_Table_Modified,IF(DI62&gt;=6,8,DI62+2),FALSE),0),""),IF(CD62&lt;&gt;"",IF(AND(CF62&lt;=10,CD62&gt;=$CE$92),HLOOKUP(CF62,Points_Table,IF(DI62&gt;=6,8,DI62+2),FALSE),0),"")),"")</f>
        <v/>
      </c>
      <c r="CI62" s="53" t="str">
        <f>IF(CG62&lt;&gt;"",AVERAGE(IF(AND($G62="3",CG62&lt;&gt;""),HLOOKUP(CG62,Points_Table_Modified,IF(DI62&gt;=6,8,DI62+2),FALSE),IF(CG62&lt;&gt;"",HLOOKUP(CG62,Points_Table,IF(DI62&gt;=6,8,DI62+2),FALSE),"")),CH62),CH62)</f>
        <v/>
      </c>
      <c r="CJ62" s="51" t="str">
        <f>IF(AND($G62="2",CD62&lt;&gt;""),CD62,"")</f>
        <v/>
      </c>
      <c r="CK62" s="52" t="str">
        <f>IF(AND(CD62&lt;&gt;"",$G62="2"),_xlfn.RANK.EQ(CD62,$CJ$6:$CJ$89),"")</f>
        <v/>
      </c>
      <c r="CL62" s="52" t="str">
        <f>IF(IF(CK62&lt;&gt;"",IF(MAX(COUNTIF($CK$6:$CK$89,$CK$6:$CK$89))&gt;1,"x",""),"")&lt;&gt;"",CK62+1,"")</f>
        <v/>
      </c>
      <c r="CM62" s="54" t="str">
        <f>IF(CK62&lt;&gt;"",IF($G62="3",IF(CD62&lt;&gt;"",IF(AND(CK62&lt;=10,CD62&gt;=$CJ$92),HLOOKUP(CK62,Points_Table_Modified,IF(DI62&gt;=6,8,DI62+2),FALSE),0),""),IF(CD62&lt;&gt;"",IF(AND(CK62&lt;=10,CD62&gt;=$CJ$92),HLOOKUP(CK62,Points_Table,IF(DI62&gt;=6,8,DI62+2),FALSE),0),"")),"")</f>
        <v/>
      </c>
      <c r="CN62" s="53" t="str">
        <f>IF(CL62&lt;&gt;"",AVERAGE(IF(AND($G62="3",CL62&lt;&gt;""),HLOOKUP(CL62,Points_Table_Modified,IF(DI62&gt;=6,8,DI62+2),FALSE),IF(CL62&lt;&gt;"",HLOOKUP(CL62,Points_Table,IF(DI62&gt;=6,8,DI62+2),FALSE),"")),CM62),CM62)</f>
        <v/>
      </c>
      <c r="CO62" s="51" t="str">
        <f>IF(AND($G62="3",CD62&lt;&gt;""),CD62,"")</f>
        <v/>
      </c>
      <c r="CP62" s="52" t="str">
        <f>IF(AND(CD62&lt;&gt;"",$G62="3"),_xlfn.RANK.EQ(CD62,$CO$6:$CO$89),"")</f>
        <v/>
      </c>
      <c r="CQ62" s="52" t="str">
        <f>IF(IF(CP62&lt;&gt;"",IF(MAX(COUNTIF($CP62:$CP$89,$CP$6:$CP$89))&gt;1,"x",""),"")&lt;&gt;"",CP62+1,"")</f>
        <v/>
      </c>
      <c r="CR62" s="52" t="str">
        <f>IF(CP62&lt;&gt;"",IF($G62="3",IF(CD62&lt;&gt;"",IF(AND(CP62&lt;=20,CD62&gt;=$CO$92),HLOOKUP(CP62,Points_Table_Modified,IF(DI62&gt;=6,8,DI62+2),FALSE),0),""),IF(CD62&lt;&gt;"",IF(AND(CP62&lt;=10,CD62&gt;=$CO$92),HLOOKUP(CP62,Points_Table,IF(DI62&gt;=6,8,DI62+2),FALSE),0),"")),"")</f>
        <v/>
      </c>
      <c r="CS62" s="53" t="str">
        <f>IF(CQ62&lt;&gt;"",AVERAGE(IF(AND($G62="3",CQ62&lt;&gt;""),HLOOKUP(CQ62,Points_Table_Modified,IF(DI62&gt;=6,8,DI62+2),FALSE),IF(CQ62&lt;&gt;"",HLOOKUP(CQ62,Points_Table,IF(DI62&gt;=6,8,DI62+2),FALSE),"")),CR62),CR62)</f>
        <v/>
      </c>
      <c r="CT62" s="51" t="str">
        <f>IF(AND($G62="4",CD62&lt;&gt;""),CD62,"")</f>
        <v/>
      </c>
      <c r="CU62" s="52" t="str">
        <f>IF(AND(CD62&lt;&gt;"",G62="4"),_xlfn.RANK.EQ(CD62,$CT$6:$CT$89),"")</f>
        <v/>
      </c>
      <c r="CV62" s="52" t="str">
        <f>IF(IF(CU62&lt;&gt;"",IF(MAX(COUNTIF($CU$6:$CU$89,$CU$6:$CU$89))&gt;1,"x",""),"")&lt;&gt;"",CU62+1,"")</f>
        <v/>
      </c>
      <c r="CW62" s="52" t="str">
        <f>IF(CU62&lt;&gt;"",IF($G62="3",IF(CD62&lt;&gt;"",IF(AND(CU62&lt;=10,CD62&gt;=$CT$92),HLOOKUP(CU62,Points_Table_Modified,IF(DI62&gt;=6,8,DI62+2),FALSE),0),""),IF(CD62&lt;&gt;"",IF(AND(CU62&lt;=10,CD62&gt;=$CT$92),HLOOKUP(CU62,Points_Table,IF(DI62&gt;=6,8,DI62+2),FALSE),0),"")),"")</f>
        <v/>
      </c>
      <c r="CX62" s="53" t="str">
        <f>IF(CV62&lt;&gt;"",AVERAGE(IF(AND($G62="3",CV62&lt;&gt;""),HLOOKUP(CV62,Points_Table_Modified,IF(DI62&gt;=6,8,DI62+2),FALSE),IF(CV62&lt;&gt;"",HLOOKUP(CV62,Points_Table,IF(DI62&gt;=6,8,DI62+2),FALSE),"")),CW62),CW62)</f>
        <v/>
      </c>
      <c r="CY62" s="51" t="str">
        <f>IF(AND($G62="5",CD62&lt;&gt;""),CD62,"")</f>
        <v/>
      </c>
      <c r="CZ62" s="52" t="str">
        <f>IF(AND(CD62&lt;&gt;"",$G62="5"),_xlfn.RANK.EQ(CD62,$CY$6:$CY$89),"")</f>
        <v/>
      </c>
      <c r="DA62" s="52" t="str">
        <f>IF(IF(CZ62&lt;&gt;"",IF(MAX(COUNTIF($CZ$6:$CZ$89,$CZ$6:$CZ$89))&gt;1,"x",""),"")&lt;&gt;"",CZ62+1,"")</f>
        <v/>
      </c>
      <c r="DB62" s="52" t="str">
        <f>IF(CZ62&lt;&gt;"",IF($G62="3",IF(CD62&lt;&gt;"",IF(AND(CZ62&lt;=10,CD62&gt;=$CY$92),HLOOKUP(CZ62,Points_Table_Modified,IF(DI62&gt;=6,8,DI62+2),FALSE),0),""),IF(CD62&lt;&gt;"",IF(AND(CZ62&lt;=10,CD62&gt;=$CY$92),HLOOKUP(CZ62,Points_Table,IF(DI62&gt;=6,8,DI62+2),FALSE),0),"")),"")</f>
        <v/>
      </c>
      <c r="DC62" s="53" t="str">
        <f>IF(DA62&lt;&gt;"",AVERAGE(IF(AND($G62="3",DA62&lt;&gt;""),HLOOKUP(DA62,Points_Table_Modified,IF(DI62&gt;=6,8,DI62+2),FALSE),IF(DA62&lt;&gt;"",HLOOKUP(DA62,Points_Table,IF(DI62&gt;=6,8,DI62+2),FALSE),"")),DB62),DB62)</f>
        <v/>
      </c>
      <c r="DD62" s="51" t="str">
        <f>IF(AND($G62="6",CD62&lt;&gt;""),CD62,"")</f>
        <v/>
      </c>
      <c r="DE62" s="52" t="str">
        <f>IF(AND(CD62&lt;&gt;"",$G62="6"),_xlfn.RANK.EQ(CD62,$DD$6:$DD$89),"")</f>
        <v/>
      </c>
      <c r="DF62" s="52" t="str">
        <f>IF(IF(DE62&lt;&gt;"",IF(MAX(COUNTIF($DE$6:$DE$89,$DE$6:$DE$89))&gt;1,"x",""),"")&lt;&gt;"",DE62+1,"")</f>
        <v/>
      </c>
      <c r="DG62" s="52" t="str">
        <f>IF(DE62&lt;&gt;"",IF($G62="3",IF(CD62&lt;&gt;"",IF(AND(DE62&lt;=10,CD62&gt;=$DD$92),HLOOKUP(DE62,Points_Table_Modified,IF(DI62&gt;=6,8,DI62+2),FALSE),0),""),IF(CD62&lt;&gt;"",IF(AND(DE62&lt;=10,CD62&gt;=$DD$92),HLOOKUP(DE62,Points_Table,IF(DI62&gt;=6,8,DI62+2),FALSE),0),"")),"")</f>
        <v/>
      </c>
      <c r="DH62" s="53" t="str">
        <f>IF(DF62&lt;&gt;"",AVERAGE(IF(AND($G62="3",DF62&lt;&gt;""),HLOOKUP(DF62,Points_Table_Modified,IF(DI62&gt;=6,8,DI62+2),FALSE),IF(DF62&lt;&gt;"",HLOOKUP(DF62,Points_Table,IF(DI62&gt;=6,8,DI62+2),FALSE),"")),DG62),DG62)</f>
        <v/>
      </c>
      <c r="DI62" s="55" t="e">
        <f>VLOOKUP($G62,Entries_D_Event,6,FALSE)</f>
        <v>#N/A</v>
      </c>
      <c r="DJ62" s="52" t="str">
        <f>CONCATENATE(DE62,CZ62,CU62,CP62,CK62,CF62)</f>
        <v/>
      </c>
      <c r="DK62" s="52" t="str">
        <f>IF(DJ62&lt;&gt;"",IF(AND($G62="3",CD62&lt;&gt;""),10,IF(CD62&lt;&gt;"",5,"")),"")</f>
        <v/>
      </c>
      <c r="DL62" s="156">
        <f>_xlfn.NUMBERVALUE(IF(DJ62&lt;&gt;"",CONCATENATE(DH62,DC62,CX62,CS62,CN62,CI62),""))</f>
        <v>0</v>
      </c>
      <c r="DM62" s="56">
        <f>IFERROR(DK62+DL62,0)</f>
        <v>0</v>
      </c>
      <c r="DN62" s="90"/>
      <c r="DO62" s="52" t="str">
        <f>IF(AND($G62="1",DN62&lt;&gt;""),DN62,"")</f>
        <v/>
      </c>
      <c r="DP62" s="52" t="str">
        <f>IF(AND(DN62&lt;&gt;"",$G62="1"),_xlfn.RANK.EQ(DN62,$DO$6:$DO$89),"")</f>
        <v/>
      </c>
      <c r="DQ62" s="52" t="str">
        <f>IF(IF(DP62&lt;&gt;"",IF(MAX(COUNTIF($DP$6:$DP$89,$DP$6:$DP$89))&gt;1,"x",""),"")&lt;&gt;"",DP62+1,"")</f>
        <v/>
      </c>
      <c r="DR62" s="52" t="str">
        <f>IF(DP62&lt;&gt;"",IF($G62="3",IF(DN62&lt;&gt;"",IF(AND(DP62&lt;=10,DN62&gt;=$DO$92),HLOOKUP(DP62,Points_Table_Modified,IF(ES62&gt;=6,8,ES62+2),FALSE),0),""),IF(DN62&lt;&gt;"",IF(AND(DP62&lt;=10,DN62&gt;=$DO$92),HLOOKUP(DP62,Points_Table,IF(ES62&gt;=6,8,ES62+2),FALSE),0),"")),"")</f>
        <v/>
      </c>
      <c r="DS62" s="53" t="str">
        <f>IF(DQ62&lt;&gt;"",AVERAGE(IF(AND($G62="3",DQ62&lt;&gt;""),HLOOKUP(DQ62,Points_Table_Modified,IF(ES62&gt;=6,8,ES62+2),FALSE),IF(DQ62&lt;&gt;"",HLOOKUP(DQ62,Points_Table,IF(ES62&gt;=6,8,ES62+2),FALSE),"")),DR62),DR62)</f>
        <v/>
      </c>
      <c r="DT62" s="51" t="str">
        <f>IF(AND($G62="2",DN62&lt;&gt;""),DN62,"")</f>
        <v/>
      </c>
      <c r="DU62" s="52" t="str">
        <f>IF(AND(DN62&lt;&gt;"",$G62="2"),_xlfn.RANK.EQ(DN62,$DT$6:$DT$89),"")</f>
        <v/>
      </c>
      <c r="DV62" s="52" t="str">
        <f>IF(IF(DU62&lt;&gt;"",IF(MAX(COUNTIF($DU$6:$DU$89,$DU$6:$DU$89))&gt;1,"x",""),"")&lt;&gt;"",DU62+1,"")</f>
        <v/>
      </c>
      <c r="DW62" s="54" t="str">
        <f>IF(DU62&lt;&gt;"",IF($G62="3",IF(DN62&lt;&gt;"",IF(AND(DU62&lt;=10,DN62&gt;=$DT$92),HLOOKUP(DU62,Points_Table_Modified,IF(ES62&gt;=6,8,ES62+2),FALSE),0),""),IF(DN62&lt;&gt;"",IF(AND(DU62&lt;=10,DN62&gt;=$DT$92),HLOOKUP(DU62,Points_Table,IF(ES62&gt;=6,8,ES62+2),FALSE),0),"")),"")</f>
        <v/>
      </c>
      <c r="DX62" s="53" t="str">
        <f>IF(DV62&lt;&gt;"",AVERAGE(IF(AND($G62="3",DV62&lt;&gt;""),HLOOKUP(DV62,Points_Table_Modified,IF(ES62&gt;=6,8,ES62+2),FALSE),IF(DV62&lt;&gt;"",HLOOKUP(DV62,Points_Table,IF(ES62&gt;=6,8,ES62+2),FALSE),"")),DW62),DW62)</f>
        <v/>
      </c>
      <c r="DY62" s="51" t="str">
        <f>IF(AND($G62="3",DN62&lt;&gt;""),DN62,"")</f>
        <v/>
      </c>
      <c r="DZ62" s="52" t="str">
        <f>IF(AND(DN62&lt;&gt;"",$G62="3"),_xlfn.RANK.EQ(DN62,$DY$6:$DY$89),"")</f>
        <v/>
      </c>
      <c r="EA62" s="52" t="str">
        <f>IF(IF(DZ62&lt;&gt;"",IF(MAX(COUNTIF($DZ$6:$DZ$89,$DZ$6:$DZ$89))&gt;1,"x",""),"")&lt;&gt;"",DZ62+1,"")</f>
        <v/>
      </c>
      <c r="EB62" s="52" t="str">
        <f>IF(DZ62&lt;&gt;"",IF($G62="3",IF(DN62&lt;&gt;"",IF(AND(DZ62&lt;=20,DN62&gt;=$DY$92),HLOOKUP(DZ62,Points_Table_Modified,IF(ES62&gt;=6,8,ES62+2),FALSE),0),""),IF(DN62&lt;&gt;"",IF(AND(DZ62&lt;=10,DN62&gt;=$DY$92),HLOOKUP(DZ62,Points_Table,IF(ES62&gt;=6,8,ES62+2),FALSE),0),"")),"")</f>
        <v/>
      </c>
      <c r="EC62" s="53" t="str">
        <f>IF(EA62&lt;&gt;"",AVERAGE(IF(AND($G62="3",EA62&lt;&gt;""),HLOOKUP(EA62,Points_Table_Modified,IF(ES62&gt;=6,8,ES62+2),FALSE),IF(EA62&lt;&gt;"",HLOOKUP(EA62,Points_Table,IF(ES62&gt;=6,8,ES62+2),FALSE),"")),EB62),EB62)</f>
        <v/>
      </c>
      <c r="ED62" s="51" t="str">
        <f>IF(AND($G62="4",DN62&lt;&gt;""),DN62,"")</f>
        <v/>
      </c>
      <c r="EE62" s="52" t="str">
        <f>IF(AND(DN62&lt;&gt;"",G62="4"),_xlfn.RANK.EQ(DN62,$ED$6:$ED$89),"")</f>
        <v/>
      </c>
      <c r="EF62" s="52" t="str">
        <f>IF(IF(EE62&lt;&gt;"",IF(MAX(COUNTIF($EE$6:$EE$89,$EE$6:$EE$89))&gt;1,"x",""),"")&lt;&gt;"",EE62+1,"")</f>
        <v/>
      </c>
      <c r="EG62" s="52" t="str">
        <f>IF(EE62&lt;&gt;"",IF($G62="3",IF(DN62&lt;&gt;"",IF(AND(EE62&lt;=10,DN62&gt;=$ED$92),HLOOKUP(EE62,Points_Table_Modified,IF(ES62&gt;=6,8,ES62+2),FALSE),0),""),IF(DN62&lt;&gt;"",IF(AND(EE62&lt;=10,DN62&gt;=$ED$92),HLOOKUP(EE62,Points_Table,IF(ES62&gt;=6,8,ES62+2),FALSE),0),"")),"")</f>
        <v/>
      </c>
      <c r="EH62" s="53" t="str">
        <f>IF(EF62&lt;&gt;"",AVERAGE(IF(AND($G62="3",EF62&lt;&gt;""),HLOOKUP(EF62,Points_Table_Modified,IF(ES62&gt;=6,8,ES62+2),FALSE),IF(EF62&lt;&gt;"",HLOOKUP(EF62,Points_Table,IF(ES62&gt;=6,8,ES62+2),FALSE),"")),EG62),EG62)</f>
        <v/>
      </c>
      <c r="EI62" s="51" t="str">
        <f>IF(AND($G62="5",DN62&lt;&gt;""),DN62,"")</f>
        <v/>
      </c>
      <c r="EJ62" s="52" t="str">
        <f>IF(AND(DN62&lt;&gt;"",$G62="5"),_xlfn.RANK.EQ(DN62,$EI$6:$EI$89),"")</f>
        <v/>
      </c>
      <c r="EK62" s="52" t="str">
        <f>IF(IF(EJ62&lt;&gt;"",IF(MAX(COUNTIF($EJ$6:$EJ$89,$EJ$6:$EJ$89))&gt;1,"x",""),"")&lt;&gt;"",EJ62+1,"")</f>
        <v/>
      </c>
      <c r="EL62" s="52" t="str">
        <f>IF(EJ62&lt;&gt;"",IF($G62="3",IF(DN62&lt;&gt;"",IF(AND(EJ62&lt;=10,DN62&gt;=$EI$92),HLOOKUP(EJ62,Points_Table_Modified,IF(ES62&gt;=6,8,ES62+2),FALSE),0),""),IF(DN62&lt;&gt;"",IF(AND(EJ62&lt;=10,DN62&gt;=$EI$92),HLOOKUP(EJ62,Points_Table,IF(ES62&gt;=6,8,ES62+2),FALSE),0),"")),"")</f>
        <v/>
      </c>
      <c r="EM62" s="53" t="str">
        <f>IF(EK62&lt;&gt;"",AVERAGE(IF(AND($G62="3",EK62&lt;&gt;""),HLOOKUP(EK62,Points_Table_Modified,IF(ES62&gt;=6,8,ES62+2),FALSE),IF(EK62&lt;&gt;"",HLOOKUP(EK62,Points_Table,IF(ES62&gt;=6,8,ES62+2),FALSE),"")),EL62),EL62)</f>
        <v/>
      </c>
      <c r="EN62" s="51" t="str">
        <f>IF(AND($G62="6",DN62&lt;&gt;""),DN62,"")</f>
        <v/>
      </c>
      <c r="EO62" s="52" t="str">
        <f>IF(AND(DN62&lt;&gt;"",$G62="6"),_xlfn.RANK.EQ(DN62,$EN$6:$EN$89),"")</f>
        <v/>
      </c>
      <c r="EP62" s="52" t="str">
        <f>IF(IF(EO62&lt;&gt;"",IF(MAX(COUNTIF($EO$6:$EO$89,$EO$6:$EO$89))&gt;1,"x",""),"")&lt;&gt;"",EO62+1,"")</f>
        <v/>
      </c>
      <c r="EQ62" s="52" t="str">
        <f>IF(EO62&lt;&gt;"",IF($G62="3",IF(DN62&lt;&gt;"",IF(AND(EO62&lt;=10,DN62&gt;=$EN$92),HLOOKUP(EO62,Points_Table_Modified,IF(ES62&gt;=6,8,ES62+2),FALSE),0),""),IF(DN62&lt;&gt;"",IF(AND(EO62&lt;=10,DN62&gt;=$EN$92),HLOOKUP(EO62,Points_Table,IF(ES62&gt;=6,8,ES62+2),FALSE),0),"")),"")</f>
        <v/>
      </c>
      <c r="ER62" s="53" t="str">
        <f>IF(EP62&lt;&gt;"",AVERAGE(IF(AND($G62="3",EP62&lt;&gt;""),HLOOKUP(EP62,Points_Table_Modified,IF(ES62&gt;=6,8,ES62+2),FALSE),IF(EP62&lt;&gt;"",HLOOKUP(EP62,Points_Table,IF(ES62&gt;=6,8,ES62+2),FALSE),"")),EQ62),EQ62)</f>
        <v/>
      </c>
      <c r="ES62" s="57" t="e">
        <f>VLOOKUP($G62,Entries_D_Event,7,FALSE)</f>
        <v>#N/A</v>
      </c>
      <c r="ET62" s="52" t="str">
        <f>CONCATENATE(EO62,EJ62,EE62,DZ62,DU62,DP62)</f>
        <v/>
      </c>
      <c r="EU62" s="118" t="str">
        <f>IF(ET62&lt;&gt;"",IF(AND($G62="3",DN62&lt;&gt;""),10,IF(DN62&lt;&gt;"",5,"")),"")</f>
        <v/>
      </c>
      <c r="EV62" s="118">
        <f>_xlfn.NUMBERVALUE(IF(ET62&lt;&gt;"",CONCATENATE(ER62,EM62,EH62,EC62,DX62,DS62),""))</f>
        <v>0</v>
      </c>
      <c r="EW62" s="56">
        <f>IFERROR(EU62+EV62,0)</f>
        <v>0</v>
      </c>
      <c r="EX62" s="90"/>
      <c r="EY62" s="52" t="str">
        <f>IF(AND($G62="1",EX62&lt;&gt;""),EX62,"")</f>
        <v/>
      </c>
      <c r="EZ62" s="52" t="str">
        <f>IF(AND(EX62&lt;&gt;"",$G62="1"),_xlfn.RANK.EQ(EX62,$EY$6:$EY$89),"")</f>
        <v/>
      </c>
      <c r="FA62" s="52" t="str">
        <f>IF(IF(EZ62&lt;&gt;"",IF(MAX(COUNTIF($EZ$6:$EZ$89,$EZ$6:$EZ$89))&gt;1,"x",""),"")&lt;&gt;"",EZ62+1,"")</f>
        <v/>
      </c>
      <c r="FB62" s="52" t="str">
        <f>IF(EZ62&lt;&gt;"",IF($G62="3",IF(EX62&lt;&gt;"",IF(AND(EZ62&lt;=10,EX62&gt;=$EY$92),HLOOKUP(EZ62,Points_Table_Modified,IF(GC62&gt;=6,8,GC62+2),FALSE),0),""),IF(EX62&lt;&gt;"",IF(AND(EZ62&lt;=10,EX62&gt;=$EY$92),HLOOKUP(EZ62,Points_Table,IF(GC62&gt;=6,8,GC62+2),FALSE),0),"")),"")</f>
        <v/>
      </c>
      <c r="FC62" s="56" t="str">
        <f>IF(FB62&gt;0,IF(FA62&lt;&gt;"",AVERAGE(IF(AND($G62="3",FA62&lt;&gt;""),HLOOKUP(FA62,Points_Table_Modified,IF(GC62&gt;=6,8,GC62+2),FALSE),IF(FA62&lt;&gt;"",HLOOKUP(FA62,Points_Table,IF(GC62&gt;=6,8,GC62+2),FALSE),"")),FB62),FB62),0)</f>
        <v/>
      </c>
      <c r="FD62" s="51" t="str">
        <f>IF(AND($G62="2",EX62&lt;&gt;""),EX62,"")</f>
        <v/>
      </c>
      <c r="FE62" s="52" t="str">
        <f>IF(AND(EX62&lt;&gt;"",$G62="2"),_xlfn.RANK.EQ(EX62,$FD$6:$FD$89),"")</f>
        <v/>
      </c>
      <c r="FF62" s="52" t="str">
        <f>IF(IF(FE62&lt;&gt;"",IF(MAX(COUNTIF($FE$6:$FE$89,$FE$6:$FE$89))&gt;1,"x",""),"")&lt;&gt;"",FE62+1,"")</f>
        <v/>
      </c>
      <c r="FG62" s="54" t="str">
        <f>IF(FE62&lt;&gt;"",IF($G62="3",IF(EX62&lt;&gt;"",IF(AND(FE62&lt;=10,EX62&gt;=$FD$92),HLOOKUP(FE62,Points_Table_Modified,IF(GC62&gt;=6,8,GC62+2),FALSE),0),""),IF(EX62&lt;&gt;"",IF(AND(FE62&lt;=10,EX62&gt;=$FD$92),HLOOKUP(FE62,Points_Table,IF(GC62&gt;=6,8,GC62+2),FALSE),0),"")),"")</f>
        <v/>
      </c>
      <c r="FH62" s="56" t="str">
        <f>IF(FG62&gt;0,IF(FF62&lt;&gt;"",AVERAGE(IF(AND($G62="3",FF62&lt;&gt;""),HLOOKUP(FF62,Points_Table_Modified,IF(GC62&gt;=6,8,GC62+2),FALSE),IF(FF62&lt;&gt;"",HLOOKUP(FF62,Points_Table,IF(GC62&gt;=6,8,GC62+2),FALSE),"")),FG62),FG62),0)</f>
        <v/>
      </c>
      <c r="FI62" s="51" t="str">
        <f>IF(AND($G62="3",EX62&lt;&gt;""),EX62,"")</f>
        <v/>
      </c>
      <c r="FJ62" s="52" t="str">
        <f>IF(AND(EX62&lt;&gt;"",$G62="3"),_xlfn.RANK.EQ(EX62,$FI$6:$FI$89),"")</f>
        <v/>
      </c>
      <c r="FK62" s="52" t="str">
        <f>IF(IF(FJ62&lt;&gt;"",IF(MAX(COUNTIF($FJ$6:$FJ$89,$FJ$6:$FJ$89))&gt;1,"x",""),"")&lt;&gt;"",FJ62+1,"")</f>
        <v/>
      </c>
      <c r="FL62" s="52" t="str">
        <f>IF(FJ62&lt;&gt;"",IF($G62="3",IF(EX62&lt;&gt;"",IF(AND(FJ62&lt;=20,EX62&gt;=$FI$92),HLOOKUP(FJ62,Points_Table_Modified,IF(GC62&gt;=6,8,GC62+2),FALSE),0),""),IF(EX62&lt;&gt;"",IF(AND(FJ62&lt;=10,EX62&gt;=$FI$92),HLOOKUP(FJ62,Points_Table,IF(GC62&gt;=6,8,GC62+2),FALSE),0),"")),"")</f>
        <v/>
      </c>
      <c r="FM62" s="56" t="str">
        <f>IF(FL62&gt;0,IF(FK62&lt;&gt;"",AVERAGE(IF(AND($G62="3",FK62&lt;&gt;""),HLOOKUP(FK62,Points_Table_Modified,IF(GC62&gt;=6,8,GC62+2),FALSE),IF(FK62&lt;&gt;"",HLOOKUP(FK62,Points_Table,IF(GC62&gt;=6,8,GC62+2),FALSE),"")),FL62),FL62),0)</f>
        <v/>
      </c>
      <c r="FN62" s="51" t="str">
        <f>IF(AND($G62="4",EX62&lt;&gt;""),EX62,"")</f>
        <v/>
      </c>
      <c r="FO62" s="52" t="str">
        <f>IF(AND(EX62&lt;&gt;"",G62="4"),_xlfn.RANK.EQ(EX62,$FN$6:$FN$89),"")</f>
        <v/>
      </c>
      <c r="FP62" s="52" t="str">
        <f>IF(IF(FO62&lt;&gt;"",IF(MAX(COUNTIF($FO$6:$FO$89,$FO$6:$FO$89))&gt;1,"x",""),"")&lt;&gt;"",FO62+1,"")</f>
        <v/>
      </c>
      <c r="FQ62" s="52" t="str">
        <f>IF(FO62&lt;&gt;"",IF($G62="3",IF(EX62&lt;&gt;"",IF(AND(FO62&lt;=10,EX62&gt;=$FN$92),HLOOKUP(FO62,Points_Table_Modified,IF(GC62&gt;=6,8,GC62+2),FALSE),0),""),IF(EX62&lt;&gt;"",IF(AND(FO62&lt;=10,EX62&gt;=$FN$92),HLOOKUP(FO62,Points_Table,IF(GC62&gt;=6,8,GC62+2),FALSE),0),"")),"")</f>
        <v/>
      </c>
      <c r="FR62" s="56" t="str">
        <f>IF(FQ62&gt;0,IF(FP62&lt;&gt;"",AVERAGE(IF(AND($G62="3",FP62&lt;&gt;""),HLOOKUP(FP62,Points_Table_Modified,IF(GC62&gt;=6,8,GC62+2),FALSE),IF(FP62&lt;&gt;"",HLOOKUP(FP62,Points_Table,IF(GC62&gt;=6,8,GC62+2),FALSE),"")),FQ62),FQ62),0)</f>
        <v/>
      </c>
      <c r="FS62" s="51" t="str">
        <f>IF(AND($G62="5",EX62&lt;&gt;""),EX62,"")</f>
        <v/>
      </c>
      <c r="FT62" s="52" t="str">
        <f>IF(AND(EX62&lt;&gt;"",$G62="5"),_xlfn.RANK.EQ(EX62,$FS$6:$FS$89),"")</f>
        <v/>
      </c>
      <c r="FU62" s="52" t="str">
        <f>IF(IF(FT62&lt;&gt;"",IF(MAX(COUNTIF($FT$6:$FT$89,$FT$6:$FT$89))&gt;1,"x",""),"")&lt;&gt;"",FT62+1,"")</f>
        <v/>
      </c>
      <c r="FV62" s="52" t="str">
        <f>IF(FT62&lt;&gt;"",IF($G62="3",IF(EX62&lt;&gt;"",IF(AND(FT62&lt;=10,EX62&gt;=$FS$92),HLOOKUP(FT62,Points_Table_Modified,IF(GC62&gt;=6,8,GC62+2),FALSE),0),""),IF(EX62&lt;&gt;"",IF(AND(FT62&lt;=10,EX62&gt;=$FS$92),HLOOKUP(FT62,Points_Table,IF(GC62&gt;=6,8,GC62+2),FALSE),0),"")),"")</f>
        <v/>
      </c>
      <c r="FW62" s="56" t="str">
        <f>IF(FV62&gt;0,IF(FU62&lt;&gt;"",AVERAGE(IF(AND($G62="3",FU62&lt;&gt;""),HLOOKUP(FU62,Points_Table_Modified,IF(GC62&gt;=6,8,GC62+2),FALSE),IF(FU62&lt;&gt;"",HLOOKUP(FU62,Points_Table,IF(GC62&gt;=6,8,GC62+2),FALSE),"")),FV62),FV62),0)</f>
        <v/>
      </c>
      <c r="FX62" s="51" t="str">
        <f>IF(AND($G62="6",EX62&lt;&gt;""),EX62,"")</f>
        <v/>
      </c>
      <c r="FY62" s="52" t="str">
        <f>IF(AND(EX62&lt;&gt;"",$G62="6"),_xlfn.RANK.EQ(EX62,$FX$6:$FX$89),"")</f>
        <v/>
      </c>
      <c r="FZ62" s="52" t="str">
        <f>IF(IF(FY62&lt;&gt;"",IF(MAX(COUNTIF($FY$6:$FY$89,$FY$6:$FY$89))&gt;1,"x",""),"")&lt;&gt;"",FY62+1,"")</f>
        <v/>
      </c>
      <c r="GA62" s="52" t="str">
        <f>IF(FY62&lt;&gt;"",IF($G62="3",IF(EX62&lt;&gt;"",IF(AND(FY62&lt;=10,EX62&gt;=$FX$92),HLOOKUP(FY62,Points_Table_Modified,IF(GC62&gt;=6,8,GC62+2),FALSE),0),""),IF(EX62&lt;&gt;"",IF(AND(FY62&lt;=10,EX62&gt;=$FX$92),HLOOKUP(FY62,Points_Table,IF(GC62&gt;=6,8,GC62+2),FALSE),0),"")),"")</f>
        <v/>
      </c>
      <c r="GB62" s="56" t="str">
        <f>IF(GA62&gt;0,IF(FZ62&lt;&gt;"",AVERAGE(IF(AND($G62="3",FZ62&lt;&gt;""),HLOOKUP(FZ62,Points_Table_Modified,IF(GC62&gt;=6,8,GC62+2),FALSE),IF(FZ62&lt;&gt;"",HLOOKUP(FZ62,Points_Table,IF(GC62&gt;=6,8,GC62+2),FALSE),"")),GA62),GA62),0)</f>
        <v/>
      </c>
      <c r="GC62" s="57" t="e">
        <f>VLOOKUP($G62,Entries_D_Event,8,FALSE)</f>
        <v>#N/A</v>
      </c>
      <c r="GD62" s="52" t="str">
        <f>CONCATENATE(FY62,FT62,FO62,FJ62,FE62,EZ62)</f>
        <v/>
      </c>
      <c r="GE62" s="118" t="str">
        <f>IF(GD62&lt;&gt;"",IF(AND($G62="3",EX62&lt;&gt;""),10,IF(EX62&lt;&gt;"",5,"")),"")</f>
        <v/>
      </c>
      <c r="GF62" s="118">
        <f>_xlfn.NUMBERVALUE(IF(GD62&lt;&gt;"",CONCATENATE(GB62,FW62,FR62,FM62,FH62,FC62),""))</f>
        <v>0</v>
      </c>
      <c r="GG62" s="56">
        <f>IFERROR(GE62+GF62,0)</f>
        <v>0</v>
      </c>
      <c r="GH62" s="90"/>
      <c r="GI62" s="52" t="str">
        <f>IF(AND($G62="1",GH62&lt;&gt;""),GH62,"")</f>
        <v/>
      </c>
      <c r="GJ62" s="52" t="str">
        <f>IF(AND(GH62&lt;&gt;"",$G62="1"),_xlfn.RANK.EQ(GH62,$GI$6:$GI$89),"")</f>
        <v/>
      </c>
      <c r="GK62" s="52" t="str">
        <f>IF(IF(GJ62&lt;&gt;"",IF(MAX(COUNTIF($GJ$6:$GJ$89,$GJ$6:$GJ$89))&gt;1,"x",""),"")&lt;&gt;"",GJ62+1,"")</f>
        <v/>
      </c>
      <c r="GL62" s="52" t="str">
        <f>IF(GJ62&lt;&gt;"",IF($G62="3",IF(GH62&lt;&gt;"",IF(AND(GJ62&lt;=10,GH62&gt;=$GI$92),HLOOKUP(GJ62,Points_Table_Modified,IF(HM62&gt;=6,8,HM62+2),FALSE),0),""),IF(GH62&lt;&gt;"",IF(AND(GJ62&lt;=10,GH62&gt;=$GI$92),HLOOKUP(GJ62,Points_Table,IF(HM62&gt;=6,8,HM62+2),FALSE),0),"")),"")</f>
        <v/>
      </c>
      <c r="GM62" s="53" t="str">
        <f>IF(GK62&lt;&gt;"",AVERAGE(IF(AND($G62="3",GK62&lt;&gt;""),HLOOKUP(GK62,Points_Table_Modified,IF(HM62&gt;=6,8,HM62+2),FALSE),IF(GK62&lt;&gt;"",HLOOKUP(GK62,Points_Table,IF(HM62&gt;=6,8,HM62+2),FALSE),"")),GL62),GL62)</f>
        <v/>
      </c>
      <c r="GN62" s="51" t="str">
        <f>IF(AND($G62="2",GH62&lt;&gt;""),GH62,"")</f>
        <v/>
      </c>
      <c r="GO62" s="52" t="str">
        <f>IF(AND(GH62&lt;&gt;"",$G62="2"),_xlfn.RANK.EQ(GH62,$GN$6:$GN$89),"")</f>
        <v/>
      </c>
      <c r="GP62" s="52" t="str">
        <f>IF(IF(GO62&lt;&gt;"",IF(MAX(COUNTIF($GO$6:$GO$89,$GO$6:$GO$89))&gt;1,"x",""),"")&lt;&gt;"",GO62+1,"")</f>
        <v/>
      </c>
      <c r="GQ62" s="54" t="str">
        <f>IF(GO62&lt;&gt;"",IF($G62="3",IF(GH62&lt;&gt;"",IF(AND(GO62&lt;=10,GH62&gt;=$GN$92),HLOOKUP(GO62,Points_Table_Modified,IF(HM62&gt;=6,8,HM62+2),FALSE),0),""),IF(GH62&lt;&gt;"",IF(AND(GO62&lt;=10,GH62&gt;=$GN$92),HLOOKUP(GO62,Points_Table,IF(HM62&gt;=6,8,HM62+2),FALSE),0),"")),"")</f>
        <v/>
      </c>
      <c r="GR62" s="53" t="str">
        <f>IF(GP62&lt;&gt;"",AVERAGE(IF(AND($G62="3",GP62&lt;&gt;""),HLOOKUP(GP62,Points_Table_Modified,IF(HM62&gt;=6,8,HM62+2),FALSE),IF(GP62&lt;&gt;"",HLOOKUP(GP62,Points_Table,IF(HM62&gt;=6,8,HM62+2),FALSE),"")),GQ62),GQ62)</f>
        <v/>
      </c>
      <c r="GS62" s="51" t="str">
        <f>IF(AND($G62="3",GH62&lt;&gt;""),GH62,"")</f>
        <v/>
      </c>
      <c r="GT62" s="52" t="str">
        <f>IF(AND(GH62&lt;&gt;"",$G62="3"),_xlfn.RANK.EQ(GH62,$GS$6:$GS$89),"")</f>
        <v/>
      </c>
      <c r="GU62" s="52" t="str">
        <f>IF(IF(GT62&lt;&gt;"",IF(MAX(COUNTIF($GT$6:$GT$89,$GT$6:$GT$89))&gt;1,"x",""),"")&lt;&gt;"",GT62+1,"")</f>
        <v/>
      </c>
      <c r="GV62" s="52" t="str">
        <f>IF(GT62&lt;&gt;"",IF($G62="3",IF(GH62&lt;&gt;"",IF(AND(GT62&lt;=20,GH62&gt;=$GS$92),HLOOKUP(GT62,Points_Table_Modified,IF(HM62&gt;=6,8,HM62+2),FALSE),0),""),IF(GH62&lt;&gt;"",IF(AND(GT62&lt;=10,GH62&gt;=$GS$92),HLOOKUP(GT62,Points_Table,IF(HM62&gt;=6,8,HM62+2),FALSE),0),"")),"")</f>
        <v/>
      </c>
      <c r="GW62" s="53" t="str">
        <f>IF(GU62&lt;&gt;"",AVERAGE(IF(AND($G62="3",GU62&lt;&gt;""),HLOOKUP(GU62,Points_Table_Modified,IF(HM62&gt;=6,8,HM62+2),FALSE),IF(GU62&lt;&gt;"",HLOOKUP(GU62,Points_Table,IF(HM62&gt;=6,8,HM62+2),FALSE),"")),GV62),GV62)</f>
        <v/>
      </c>
      <c r="GX62" s="51" t="str">
        <f>IF(AND($G62="4",GH62&lt;&gt;""),GH62,"")</f>
        <v/>
      </c>
      <c r="GY62" s="52" t="str">
        <f>IF(AND($GH62&lt;&gt;"",G62="4"),_xlfn.RANK.EQ(GH62,$GX$6:$GX$89),"")</f>
        <v/>
      </c>
      <c r="GZ62" s="52" t="str">
        <f>IF(IF(GY62&lt;&gt;"",IF(MAX(COUNTIF($GY$6:$GY$89,$GY$6:$GY$89))&gt;1,"x",""),"")&lt;&gt;"",GY62+1,"")</f>
        <v/>
      </c>
      <c r="HA62" s="52" t="str">
        <f>IF(GY62&lt;&gt;"",IF($G62="3",IF(GH62&lt;&gt;"",IF(AND(GY62&lt;=10,GH62&gt;=$GX$92),HLOOKUP(GY62,Points_Table_Modified,IF(HM62&gt;=6,8,HM62+2),FALSE),0),""),IF(GH62&lt;&gt;"",IF(AND(GY62&lt;=10,GH62&gt;=$GX$92),HLOOKUP(GY62,Points_Table,IF(HM62&gt;=6,8,HM62+2),FALSE),0),"")),"")</f>
        <v/>
      </c>
      <c r="HB62" s="53" t="str">
        <f>IF(GZ62&lt;&gt;"",AVERAGE(IF(AND($G62="3",GZ62&lt;&gt;""),HLOOKUP(GZ62,Points_Table_Modified,IF(HM62&gt;=6,8,HM62+2),FALSE),IF(GZ62&lt;&gt;"",HLOOKUP(GZ62,Points_Table,IF(HM62&gt;=6,8,HM62+2),FALSE),"")),HA62),HA62)</f>
        <v/>
      </c>
      <c r="HC62" s="51" t="str">
        <f>IF(AND($G62="5",GH62&lt;&gt;""),GH62,"")</f>
        <v/>
      </c>
      <c r="HD62" s="52" t="str">
        <f>IF(AND(GH62&lt;&gt;"",$G62="5"),_xlfn.RANK.EQ(GH62,$HC$6:$HC$89),"")</f>
        <v/>
      </c>
      <c r="HE62" s="52" t="str">
        <f>IF(IF(HD62&lt;&gt;"",IF(MAX(COUNTIF($HD$6:$HD$89,$HD$6:$HD$89))&gt;1,"x",""),"")&lt;&gt;"",HD62+1,"")</f>
        <v/>
      </c>
      <c r="HF62" s="52" t="str">
        <f>IF(HD62&lt;&gt;"",IF($G62="3",IF(GH62&lt;&gt;"",IF(AND(HD62&lt;=10,GH62&gt;=$HC$92),HLOOKUP(HD62,Points_Table_Modified,IF(HM62&gt;=6,8,HM62+2),FALSE),0),""),IF(GH62&lt;&gt;"",IF(AND(HD62&lt;=10,GH62&gt;=$HC$92),HLOOKUP(HD62,Points_Table,IF(HM62&gt;=6,8,HM62+2),FALSE),0),"")),"")</f>
        <v/>
      </c>
      <c r="HG62" s="53" t="str">
        <f>IF(HE62&lt;&gt;"",AVERAGE(IF(AND($G62="3",HE62&lt;&gt;""),HLOOKUP(HE62,Points_Table_Modified,IF(HM62&gt;=6,8,HM62+2),FALSE),IF(HE62&lt;&gt;"",HLOOKUP(HE62,Points_Table,IF(HM62&gt;=6,8,HM62+2),FALSE),"")),HF62),HF62)</f>
        <v/>
      </c>
      <c r="HH62" s="51" t="str">
        <f>IF(AND($G62="6",GH62&lt;&gt;""),GH62,"")</f>
        <v/>
      </c>
      <c r="HI62" s="52" t="str">
        <f>IF(AND(GH62&lt;&gt;"",$G62="6"),_xlfn.RANK.EQ(GH62,$HH$6:$HH$89),"")</f>
        <v/>
      </c>
      <c r="HJ62" s="52" t="str">
        <f>IF(IF(HI62&lt;&gt;"",IF(MAX(COUNTIF($HI$6:$HI$89,$HI$6:$HI$89))&gt;1,"x",""),"")&lt;&gt;"",HI62+1,"")</f>
        <v/>
      </c>
      <c r="HK62" s="52" t="str">
        <f>IF(HI62&lt;&gt;"",IF($G62="3",IF(GH62&lt;&gt;"",IF(AND(HI62&lt;=10,GH62&gt;=$HH$92),HLOOKUP(HI62,Points_Table_Modified,IF(HM62&gt;=6,8,HM62+2),FALSE),0),""),IF(GH62&lt;&gt;"",IF(AND(HI62&lt;=10,GH62&gt;=$HH$92),HLOOKUP(HI62,Points_Table,IF(HM62&gt;=6,8,HM62+2),FALSE),0),"")),"")</f>
        <v/>
      </c>
      <c r="HL62" s="53" t="str">
        <f>IF(HJ62&lt;&gt;"",AVERAGE(IF(AND($G62="3",HJ62&lt;&gt;""),HLOOKUP(HJ62,Points_Table_Modified,IF(HM62&gt;=6,8,HM62+2),FALSE),IF(HJ62&lt;&gt;"",HLOOKUP(HJ62,Points_Table,IF(HM62&gt;=6,8,HM62+2),FALSE),"")),HK62),HK62)</f>
        <v/>
      </c>
      <c r="HM62" s="57" t="e">
        <f>VLOOKUP($G62,Entries_D_Event,9,FALSE)</f>
        <v>#N/A</v>
      </c>
      <c r="HN62" s="52" t="str">
        <f>CONCATENATE(HI62,HD62,GY62,GT62,GO62,GJ62)</f>
        <v/>
      </c>
      <c r="HO62" s="118" t="str">
        <f>IF(HN62&lt;&gt;"",IF(AND($G62="3",GH62&lt;&gt;""),10,IF(GH62&lt;&gt;"",5,"")),"")</f>
        <v/>
      </c>
      <c r="HP62" s="118">
        <f>_xlfn.NUMBERVALUE(IF(HN62&lt;&gt;"",CONCATENATE(HL62,HG62,HB62,GW62,GR62,GM62),""))</f>
        <v>0</v>
      </c>
      <c r="HQ62" s="56">
        <f>IFERROR(HO62+HP62,0)</f>
        <v>0</v>
      </c>
      <c r="HR62" s="90"/>
      <c r="HS62" s="52" t="str">
        <f>IF(AND($G62="1",HR62&lt;&gt;""),HR62,"")</f>
        <v/>
      </c>
      <c r="HT62" s="52" t="str">
        <f>IF(AND(HR62&lt;&gt;"",$G62="1"),_xlfn.RANK.EQ(HR62,$HS$6:$HS$89),"")</f>
        <v/>
      </c>
      <c r="HU62" s="52" t="str">
        <f>IF(IF(HT62&lt;&gt;"",IF(MAX(COUNTIF($HT$6:$HT$89,$HT$6:$HT$89))&gt;1,"x",""),"")&lt;&gt;"",HT62+1,"")</f>
        <v/>
      </c>
      <c r="HV62" s="52" t="str">
        <f>IF(HT62&lt;&gt;"",IF($G62="3",IF(HR62&lt;&gt;"",IF(AND(HT62&lt;=10,HR62&gt;=$HS$92),HLOOKUP(HT62,Points_Table_Modified,IF(IW62&gt;=6,8,IW62+2),FALSE),0),""),IF(HR62&lt;&gt;"",IF(AND(HT62&lt;=10,HR62&gt;=$HS$92),HLOOKUP(HT62,Points_Table,IF(IW62&gt;=6,8,IW62+2),FALSE),0),"")),"")</f>
        <v/>
      </c>
      <c r="HW62" s="53" t="str">
        <f>IF(HU62&lt;&gt;"",AVERAGE(IF(AND($G62="3",HU62&lt;&gt;""),HLOOKUP(HU62,Points_Table_Modified,IF(IW62&gt;=6,8,IW62+2),FALSE),IF(HU62&lt;&gt;"",HLOOKUP(HU62,Points_Table,IF(IW62&gt;=6,8,IW62+2),FALSE),"")),HV62),HV62)</f>
        <v/>
      </c>
      <c r="HX62" s="51" t="str">
        <f>IF(AND($G62="2",HR62&lt;&gt;""),HR62,"")</f>
        <v/>
      </c>
      <c r="HY62" s="52" t="str">
        <f>IF(AND(HR62&lt;&gt;"",$G62="2"),_xlfn.RANK.EQ(HR62,$HX$6:$HX$89),"")</f>
        <v/>
      </c>
      <c r="HZ62" s="52" t="str">
        <f>IF(IF(HY62&lt;&gt;"",IF(MAX(COUNTIF($HY$6:$HY$89,$HY$6:$HY$89))&gt;1,"x",""),"")&lt;&gt;"",HY62+1,"")</f>
        <v/>
      </c>
      <c r="IA62" s="54" t="str">
        <f>IF(HY62&lt;&gt;"",IF($G62="3",IF(HR62&lt;&gt;"",IF(AND(HY62&lt;=10,HR62&gt;=$HX$92),HLOOKUP(HY62,Points_Table_Modified,IF(IW62&gt;=6,8,IW62+2),FALSE),0),""),IF(HR62&lt;&gt;"",IF(AND(HY62&lt;=10,HR62&gt;=$HX$92),HLOOKUP(HY62,Points_Table,IF(IW62&gt;=6,8,IW62+2),FALSE),0),"")),"")</f>
        <v/>
      </c>
      <c r="IB62" s="53" t="str">
        <f>IF(HZ62&lt;&gt;"",AVERAGE(IF(AND($G62="3",HZ62&lt;&gt;""),HLOOKUP(HZ62,Points_Table_Modified,IF(IW62&gt;=6,8,IW62+2),FALSE),IF(HZ62&lt;&gt;"",HLOOKUP(HZ62,Points_Table,IF(IW62&gt;=6,8,IW62+2),FALSE),"")),IA62),IA62)</f>
        <v/>
      </c>
      <c r="IC62" s="51" t="str">
        <f>IF(AND($G62="3",HR62&lt;&gt;""),HR62,"")</f>
        <v/>
      </c>
      <c r="ID62" s="52" t="str">
        <f>IF(AND(HR62&lt;&gt;"",$G62="3"),_xlfn.RANK.EQ(HR62,$IC$6:$IC$89),"")</f>
        <v/>
      </c>
      <c r="IE62" s="52" t="str">
        <f>IF(IF(ID62&lt;&gt;"",IF(MAX(COUNTIF($ID$6:$ID$89,$ID$6:$ID$89))&gt;1,"x",""),"")&lt;&gt;"",ID62+1,"")</f>
        <v/>
      </c>
      <c r="IF62" s="52" t="str">
        <f>IF(ID62&lt;&gt;"",IF($G62="3",IF(HR62&lt;&gt;"",IF(AND(ID62&lt;=20,HR62&gt;=$IC$92),HLOOKUP(ID62,Points_Table_Modified,IF(IW62&gt;=6,8,IW62+2),FALSE),0),""),IF(HR62&lt;&gt;"",IF(AND(ID62&lt;=10,HR62&gt;=$IC$92),HLOOKUP(ID62,Points_Table,IF(IW62&gt;=6,8,IW62+2),FALSE),0),"")),"")</f>
        <v/>
      </c>
      <c r="IG62" s="53" t="str">
        <f>IF(IE62&lt;&gt;"",AVERAGE(IF(AND($G62="3",IE62&lt;&gt;""),HLOOKUP(IE62,Points_Table_Modified,IF(IW62&gt;=6,8,IW62+2),FALSE),IF(IE62&lt;&gt;"",HLOOKUP(IE62,Points_Table,IF(IW62&gt;=6,8,IW62+2),FALSE),"")),IF62),IF62)</f>
        <v/>
      </c>
      <c r="IH62" s="51" t="str">
        <f>IF(AND($G62="4",HR62&lt;&gt;""),HR62,"")</f>
        <v/>
      </c>
      <c r="II62" s="52" t="str">
        <f>IF(AND(HR62&lt;&gt;"",G62="4"),_xlfn.RANK.EQ(HR62,$IH$6:$IH$89),"")</f>
        <v/>
      </c>
      <c r="IJ62" s="52" t="str">
        <f>IF(IF(II62&lt;&gt;"",IF(MAX(COUNTIF($II$6:$II$89,$II$6:$II$89))&gt;1,"x",""),"")&lt;&gt;"",II62+1,"")</f>
        <v/>
      </c>
      <c r="IK62" s="52" t="str">
        <f>IF(II62&lt;&gt;"",IF($G62="3",IF(HR62&lt;&gt;"",IF(AND(II62&lt;=10,HR62&gt;=$IH$92),HLOOKUP(II62,Points_Table_Modified,IF(IW62&gt;=6,8,IW62+2),FALSE),0),""),IF(HR62&lt;&gt;"",IF(AND(II62&lt;=10,HR62&gt;=$IH$92),HLOOKUP(II62,Points_Table,IF(IW62&gt;=6,8,IW62+2),FALSE),0),"")),"")</f>
        <v/>
      </c>
      <c r="IL62" s="53" t="str">
        <f>IF(IJ62&lt;&gt;"",AVERAGE(IF(AND($G62="3",IJ62&lt;&gt;""),HLOOKUP(IJ62,Points_Table_Modified,IF(IW62&gt;=6,8,IW62+2),FALSE),IF(IJ62&lt;&gt;"",HLOOKUP(IJ62,Points_Table,IF(IW62&gt;=6,8,IW62+2),FALSE),"")),IK62),IK62)</f>
        <v/>
      </c>
      <c r="IM62" s="51" t="str">
        <f>IF(AND($G62="5",HR62&lt;&gt;""),HR62,"")</f>
        <v/>
      </c>
      <c r="IN62" s="52" t="str">
        <f>IF(AND(HR62&lt;&gt;"",$G62="5"),_xlfn.RANK.EQ(HR62,$IM$6:$IM$89),"")</f>
        <v/>
      </c>
      <c r="IO62" s="52" t="str">
        <f>IF(IF(IN62&lt;&gt;"",IF(MAX(COUNTIF($IN$6:$IN$89,$IN$6:$IN$89))&gt;1,"x",""),"")&lt;&gt;"",IN62+1,"")</f>
        <v/>
      </c>
      <c r="IP62" s="52" t="str">
        <f>IF(IN62&lt;&gt;"",IF($G62="3",IF(HR62&lt;&gt;"",IF(AND(IN62&lt;=10,HR62&gt;=$IM$92),HLOOKUP(IN62,Points_Table_Modified,IF(IW62&gt;=6,8,IW62+2),FALSE),0),""),IF(HR62&lt;&gt;"",IF(AND(IN62&lt;=10,HR62&gt;=$IM$92),HLOOKUP(IN62,Points_Table,IF(IW62&gt;=6,8,IW62+2),FALSE),0),"")),"")</f>
        <v/>
      </c>
      <c r="IQ62" s="53" t="str">
        <f>IF(IO62&lt;&gt;"",AVERAGE(IF(AND($G62="3",IO62&lt;&gt;""),HLOOKUP(IO62,Points_Table_Modified,IF(IW62&gt;=6,8,IW62+2),FALSE),IF(IO62&lt;&gt;"",HLOOKUP(IO62,Points_Table,IF(IW62&gt;=6,8,IW62+2),FALSE),"")),IP62),IP62)</f>
        <v/>
      </c>
      <c r="IR62" s="51" t="str">
        <f>IF(AND($G62="6",HR62&lt;&gt;""),HR62,"")</f>
        <v/>
      </c>
      <c r="IS62" s="52" t="str">
        <f>IF(AND(HR62&lt;&gt;"",$G62="6"),_xlfn.RANK.EQ(HR62,$IR$6:$IR$89),"")</f>
        <v/>
      </c>
      <c r="IT62" s="52" t="str">
        <f>IF(IF(IS62&lt;&gt;"",IF(MAX(COUNTIF($IS$6:$IS$89,$IS$6:$IS$89))&gt;1,"x",""),"")&lt;&gt;"",IS62+1,"")</f>
        <v/>
      </c>
      <c r="IU62" s="52" t="str">
        <f>IF(IS62&lt;&gt;"",IF($G62="3",IF(HR62&lt;&gt;"",IF(AND(IS62&lt;=10,HR62&gt;=$IR$92),HLOOKUP(IS62,Points_Table_Modified,IF(IW62&gt;=6,8,IW62+2),FALSE),0),""),IF(HR62&lt;&gt;"",IF(AND(IS62&lt;=10,HR62&gt;=$IR$92),HLOOKUP(IS62,Points_Table,IF(IW62&gt;=6,8,IW62+2),FALSE),0),"")),"")</f>
        <v/>
      </c>
      <c r="IV62" s="53" t="str">
        <f>IF(IT62&lt;&gt;"",AVERAGE(IF(AND($G62="3",IT62&lt;&gt;""),HLOOKUP(IT62,Points_Table_Modified,IF(IW62&gt;=6,8,IW62+2),FALSE),IF(IT62&lt;&gt;"",HLOOKUP(IT62,Points_Table,IF(IW62&gt;=6,8,IW62+2),FALSE),"")),IU62),IU62)</f>
        <v/>
      </c>
      <c r="IW62" s="57" t="e">
        <f>VLOOKUP($G62,Entries_D_Event,10,FALSE)</f>
        <v>#N/A</v>
      </c>
      <c r="IX62" s="52" t="str">
        <f>CONCATENATE(IS62,IN62,II62,ID62,HY62,HT62)</f>
        <v/>
      </c>
      <c r="IY62" s="118" t="str">
        <f>IF(IX62&lt;&gt;"",IF(AND($G62="3",HR62&lt;&gt;""),10,IF(HR62&lt;&gt;"",5,"")),"")</f>
        <v/>
      </c>
      <c r="IZ62" s="118">
        <f>_xlfn.NUMBERVALUE(IF(IX62&lt;&gt;"",CONCATENATE(IV62,IQ62,IL62,IG62,IB62,HW62),""))</f>
        <v>0</v>
      </c>
      <c r="JA62" s="56">
        <f>IFERROR(IY62+IZ62,0)</f>
        <v>0</v>
      </c>
      <c r="JB62" s="90"/>
      <c r="JC62" s="52" t="str">
        <f>IF(AND($G62="1",JB62&lt;&gt;""),JB62,"")</f>
        <v/>
      </c>
      <c r="JD62" s="52" t="str">
        <f>IF(AND(JB62&lt;&gt;"",$G62="1"),_xlfn.RANK.EQ(JB62,$JC$6:$JC$89),"")</f>
        <v/>
      </c>
      <c r="JE62" s="52" t="str">
        <f>IF(IF(JD62&lt;&gt;"",IF(MAX(COUNTIF($JD$6:$JD$89,$JD$6:$JD$89))&gt;1,"x",""),"")&lt;&gt;"",JD62+1,"")</f>
        <v/>
      </c>
      <c r="JF62" s="52" t="str">
        <f>IF(JD62&lt;&gt;"",IF($G62="3",IF(JB62&lt;&gt;"",IF(AND(JD62&lt;=10,JB62&gt;=$JC$92),HLOOKUP(JD62,Points_Table_Modified,IF(KG62&gt;=6,8,KG62+2),FALSE),0),""),IF(JB62&lt;&gt;"",IF(AND(JD62&lt;=10,JB62&gt;=$JC$92),HLOOKUP(JD62,Points_Table,IF(KG62&gt;=6,8,KG62+2),FALSE),0),"")),"")</f>
        <v/>
      </c>
      <c r="JG62" s="53" t="str">
        <f>IF(JE62&lt;&gt;"",AVERAGE(IF(AND($G62="3",JE62&lt;&gt;""),HLOOKUP(JE62,Points_Table_Modified,IF(KG62&gt;=6,8,KG62+2),FALSE),IF(JE62&lt;&gt;"",HLOOKUP(JE62,Points_Table,IF(KG62&gt;=6,8,KG62+2),FALSE),"")),JF62),JF62)</f>
        <v/>
      </c>
      <c r="JH62" s="51" t="str">
        <f>IF(AND($G62="2",JB62&lt;&gt;""),JB62,"")</f>
        <v/>
      </c>
      <c r="JI62" s="52" t="str">
        <f>IF(AND(JB62&lt;&gt;"",$G62="2"),_xlfn.RANK.EQ(JB62,$JH$6:$JH$89),"")</f>
        <v/>
      </c>
      <c r="JJ62" s="52" t="str">
        <f>IF(IF(JI62&lt;&gt;"",IF(MAX(COUNTIF($JI$6:$JI$89,$JI$6:$JI$89))&gt;1,"x",""),"")&lt;&gt;"",JI62+1,"")</f>
        <v/>
      </c>
      <c r="JK62" s="54" t="str">
        <f>IF(JI62&lt;&gt;"",IF($G62="3",IF(JB62&lt;&gt;"",IF(AND(JI62&lt;=10,JB62&gt;=$JH$92),HLOOKUP(JI62,Points_Table_Modified,IF(KG62&gt;=6,8,KG62+2),FALSE),0),""),IF(JB62&lt;&gt;"",IF(AND(JI62&lt;=10,JB62&gt;=$JH$92),HLOOKUP(JI62,Points_Table,IF(KG62&gt;=6,8,KG62+2),FALSE),0),"")),"")</f>
        <v/>
      </c>
      <c r="JL62" s="53" t="str">
        <f>IF(JJ62&lt;&gt;"",AVERAGE(IF(AND($G62="3",JJ62&lt;&gt;""),HLOOKUP(JJ62,Points_Table_Modified,IF(KG62&gt;=6,8,KG62+2),FALSE),IF(JJ62&lt;&gt;"",HLOOKUP(JJ62,Points_Table,IF(KG62&gt;=6,8,KG62+2),FALSE),"")),JK62),JK62)</f>
        <v/>
      </c>
      <c r="JM62" s="51" t="str">
        <f>IF(AND($G62="3",JB62&lt;&gt;""),JB62,"")</f>
        <v/>
      </c>
      <c r="JN62" s="52" t="str">
        <f>IF(AND(JB62&lt;&gt;"",$G62="3"),_xlfn.RANK.EQ(JB62,$JM$6:$JM$89),"")</f>
        <v/>
      </c>
      <c r="JO62" s="52" t="str">
        <f>IF(IF(JN62&lt;&gt;"",IF(MAX(COUNTIF($JN$6:$JN$89,$JN$6:$JN$89))&gt;1,"x",""),"")&lt;&gt;"",JN62+1,"")</f>
        <v/>
      </c>
      <c r="JP62" s="52" t="str">
        <f>IF(JN62&lt;&gt;"",IF($G62="3",IF(JB62&lt;&gt;"",IF(AND(JN62&lt;=20,JB62&gt;=$JM$92),HLOOKUP(JN62,Points_Table_Modified,IF(KG62&gt;=6,8,KG62+2),FALSE),0),""),IF(JB62&lt;&gt;"",IF(AND(JN62&lt;=10,JB62&gt;=$JM$92),HLOOKUP(JN62,Points_Table,IF(KG62&gt;=6,8,KG62+2),FALSE),0),"")),"")</f>
        <v/>
      </c>
      <c r="JQ62" s="53" t="str">
        <f>IF(JO62&lt;&gt;"",AVERAGE(IF(AND($G62="3",JO62&lt;&gt;""),HLOOKUP(JO62,Points_Table_Modified,IF(KG62&gt;=6,8,KG62+2),FALSE),IF(JO62&lt;&gt;"",HLOOKUP(JO62,Points_Table,IF(KG62&gt;=6,8,KG62+2),FALSE),"")),JP62),JP62)</f>
        <v/>
      </c>
      <c r="JR62" s="51" t="str">
        <f>IF(AND($G62="4",JB62&lt;&gt;""),JB62,"")</f>
        <v/>
      </c>
      <c r="JS62" s="52" t="str">
        <f>IF(AND(JB62&lt;&gt;"",G62="4"),_xlfn.RANK.EQ(JB62,$JR$6:$JR$89),"")</f>
        <v/>
      </c>
      <c r="JT62" s="52" t="str">
        <f>IF(IF(JS62&lt;&gt;"",IF(MAX(COUNTIF($JS$6:$JS$89,$JS$6:$JS$89))&gt;1,"x",""),"")&lt;&gt;"",JS62+1,"")</f>
        <v/>
      </c>
      <c r="JU62" s="52" t="str">
        <f>IF(JS62&lt;&gt;"",IF($G62="3",IF(JB62&lt;&gt;"",IF(AND(JS62&lt;=10,JB62&gt;=$JR$92),HLOOKUP(JS62,Points_Table_Modified,IF(KG62&gt;=6,8,KG62+2),FALSE),0),""),IF(JB62&lt;&gt;"",IF(AND(JS62&lt;=10,JB62&gt;=$JR$92),HLOOKUP(JS62,Points_Table,IF(KG62&gt;=6,8,KG62+2),FALSE),0),"")),"")</f>
        <v/>
      </c>
      <c r="JV62" s="53" t="str">
        <f>IF(JT62&lt;&gt;"",AVERAGE(IF(AND($G62="3",JT62&lt;&gt;""),HLOOKUP(JT62,Points_Table_Modified,IF(KG62&gt;=6,8,KG62+2),FALSE),IF(JT62&lt;&gt;"",HLOOKUP(JT62,Points_Table,IF(KG62&gt;=6,8,KG62+2),FALSE),"")),JU62),JU62)</f>
        <v/>
      </c>
      <c r="JW62" s="51" t="str">
        <f>IF(AND($G62="5",JB62&lt;&gt;""),JB62,"")</f>
        <v/>
      </c>
      <c r="JX62" s="52" t="str">
        <f>IF(AND(JB62&lt;&gt;"",$G62="5"),_xlfn.RANK.EQ(JB62,$JW$6:$JW$89),"")</f>
        <v/>
      </c>
      <c r="JY62" s="52" t="str">
        <f>IF(IF(JX62&lt;&gt;"",IF(MAX(COUNTIF($JX$6:$JX$89,$JX$6:$JX$89))&gt;1,"x",""),"")&lt;&gt;"",JX62+1,"")</f>
        <v/>
      </c>
      <c r="JZ62" s="52" t="str">
        <f>IF(JX62&lt;&gt;"",IF($G62="3",IF(JB62&lt;&gt;"",IF(AND(JX62&lt;=10,JB62&gt;=$JW$92),HLOOKUP(JX62,Points_Table_Modified,IF(KG62&gt;=6,8,KG62+2),FALSE),0),""),IF(JB62&lt;&gt;"",IF(AND(JX62&lt;=10,JB62&gt;=$JW$92),HLOOKUP(JX62,Points_Table,IF(KG62&gt;=6,8,KG62+2),FALSE),0),"")),"")</f>
        <v/>
      </c>
      <c r="KA62" s="53" t="str">
        <f>IF(JY62&lt;&gt;"",AVERAGE(IF(AND($G62="3",JY62&lt;&gt;""),HLOOKUP(JY62,Points_Table_Modified,IF(KG62&gt;=6,8,KG62+2),FALSE),IF(JY62&lt;&gt;"",HLOOKUP(JY62,Points_Table,IF(KG62&gt;=6,8,KG62+2),FALSE),"")),JZ62),JZ62)</f>
        <v/>
      </c>
      <c r="KB62" s="51" t="str">
        <f>IF(AND($G62="6",JB62&lt;&gt;""),JB62,"")</f>
        <v/>
      </c>
      <c r="KC62" s="52" t="str">
        <f>IF(AND(JB62&lt;&gt;"",$G62="6"),_xlfn.RANK.EQ(JB62,$KB$6:$KB$89),"")</f>
        <v/>
      </c>
      <c r="KD62" s="52" t="str">
        <f>IF(IF(KC62&lt;&gt;"",IF(MAX(COUNTIF($KC$6:$KC$89,$KC$6:$KC$89))&gt;1,"x",""),"")&lt;&gt;"",KC62+1,"")</f>
        <v/>
      </c>
      <c r="KE62" s="52" t="str">
        <f>IF(KC62&lt;&gt;"",IF($G62="3",IF(JB62&lt;&gt;"",IF(AND(KC62&lt;=10,JB62&gt;=$KB$92),HLOOKUP(KC62,Points_Table_Modified,IF(KG62&gt;=6,8,KG62+2),FALSE),0),""),IF(JB62&lt;&gt;"",IF(AND(KC62&lt;=10,JB62&gt;=$KB$92),HLOOKUP(KC62,Points_Table,IF(KG62&gt;=6,8,KG62+2),FALSE),0),"")),"")</f>
        <v/>
      </c>
      <c r="KF62" s="53" t="str">
        <f>IF(KD62&lt;&gt;"",AVERAGE(IF(AND($G62="3",KD62&lt;&gt;""),HLOOKUP(KD62,Points_Table_Modified,IF(KG62&gt;=6,8,KG62+2),FALSE),IF(KD62&lt;&gt;"",HLOOKUP(KD62,Points_Table,IF(KG62&gt;=6,8,KG62+2),FALSE),"")),KE62),KE62)</f>
        <v/>
      </c>
      <c r="KG62" s="57" t="e">
        <f>VLOOKUP($G62,Entries_D_Event,11,FALSE)</f>
        <v>#N/A</v>
      </c>
      <c r="KH62" s="52" t="str">
        <f>CONCATENATE(KC62,JX62,JS62,JN62,JI62,JD62)</f>
        <v/>
      </c>
      <c r="KI62" s="118" t="str">
        <f>IF(KH62&lt;&gt;"",IF(AND($G62="3",JB62&lt;&gt;""),10,IF(JB62&lt;&gt;"",5,"")),"")</f>
        <v/>
      </c>
      <c r="KJ62" s="118">
        <f>_xlfn.NUMBERVALUE(IF(KH62&lt;&gt;"",CONCATENATE(KF62,KA62,JV62,JQ62,JL62,JG62),""))</f>
        <v>0</v>
      </c>
      <c r="KK62" s="56">
        <f>IFERROR(KI62+KJ62,0)</f>
        <v>0</v>
      </c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</row>
    <row r="63" spans="1:358" s="1" customFormat="1" x14ac:dyDescent="0.25">
      <c r="A63" s="35"/>
      <c r="B63" s="45">
        <v>58</v>
      </c>
      <c r="C63" s="46" t="s">
        <v>216</v>
      </c>
      <c r="D63" s="47" t="s">
        <v>227</v>
      </c>
      <c r="E63" s="50"/>
      <c r="F63" s="109">
        <v>933</v>
      </c>
      <c r="G63" s="59"/>
      <c r="H63" s="50" t="s">
        <v>213</v>
      </c>
      <c r="I63" s="187">
        <f>AS63+CC63+DM63+EW63+GG63+HQ63+JA63+KK63</f>
        <v>0</v>
      </c>
      <c r="J63" s="116"/>
      <c r="K63" s="102" t="str">
        <f>IF(AND(J63&lt;&gt;"",$G63="1"),J63,"")</f>
        <v/>
      </c>
      <c r="L63" s="103" t="str">
        <f>IF(AND(J63&lt;&gt;"",$G63="1"),_xlfn.RANK.EQ(J63,$K$6:$K$89),"")</f>
        <v/>
      </c>
      <c r="M63" s="103" t="str">
        <f>IF(G63="6",IF(IF(L63&lt;&gt;"",IF(MAX(COUNTIF($L$6:$L$89,$L$6:$L$89))&gt;1,"x",""),"")&lt;&gt;"",L63+1,""),IF(K63=0,"",IF(IF(L63&lt;&gt;"",IF(MAX(COUNTIF($L$6:$L$89,$L$6:$L$89))&gt;1,"x",""),"")&lt;&gt;"",L63+1,"")))</f>
        <v/>
      </c>
      <c r="N63" s="103" t="str">
        <f>IF(L63&lt;&gt;"",IF($G63="3",IF(AND(L63&lt;=20,J63&gt;=$K$92),HLOOKUP(L63,Points_Table_Modified,IF(AO63&gt;=6,8,AO63+2),FALSE),0),IF(AND(L63&lt;=10,J63&gt;=$K$92),HLOOKUP(L63,Points_Table,IF(AO63&gt;=6,8,AO63+2),FALSE),0)),"")</f>
        <v/>
      </c>
      <c r="O63" s="103" t="str">
        <f>IF(M63&lt;&gt;"",AVERAGE(IF(AND($G63="3",M63&lt;&gt;""),HLOOKUP(M63,Points_Table_Modified,IF(AO63&gt;=6,8,AO63+2),FALSE),IF(M63&lt;&gt;"",HLOOKUP(M63,Points_Table,IF(AO63&gt;=6,8,AO63+2),FALSE),"")),N63),N63)</f>
        <v/>
      </c>
      <c r="P63" s="102" t="str">
        <f>IF(AND(J63&lt;&gt;"",$G63="2"),J63,"")</f>
        <v/>
      </c>
      <c r="Q63" s="103" t="str">
        <f>IF(AND(J63&lt;&gt;"",$G63="2"),_xlfn.RANK.EQ(J63,$P$6:$P$89),"")</f>
        <v/>
      </c>
      <c r="R63" s="103" t="str">
        <f>IF(G63="6",IF(IF(Q63&lt;&gt;"",IF(MAX(COUNTIF($Q$6:$Q$89,$Q$6:$Q$89))&gt;1,"x",""),"")&lt;&gt;"",Q63+1,""),IF(P63=0,"",IF(IF(Q63&lt;&gt;"",IF(MAX(COUNTIF($Q$6:$Q$89,$Q$6:$Q$89))&gt;1,"x",""),"")&lt;&gt;"",Q63+1,"")))</f>
        <v/>
      </c>
      <c r="S63" s="103" t="str">
        <f>IF(Q63&lt;&gt;"",IF($G63="3",IF(J63&lt;&gt;"",IF(AND(Q63&lt;=10,J63&gt;=$P$92),HLOOKUP(Q63,Points_Table_Modified,IF(AO63&gt;=6,8,AO63+2),FALSE),0),""),IF(J63&lt;&gt;"",IF(AND(Q63&lt;=10,J63&gt;=$P$92),HLOOKUP(Q63,Points_Table,IF(AO63&gt;=6,8,AO63+2),FALSE),0),"")),"")</f>
        <v/>
      </c>
      <c r="T63" s="103" t="str">
        <f>IF(R63&lt;&gt;"",AVERAGE(IF(AND($G63="3",R63&lt;&gt;""),HLOOKUP(R63,Points_Table_Modified,IF(AO63&gt;=6,8,AO63+2),FALSE),IF(R63&lt;&gt;"",HLOOKUP(R63,Points_Table,IF(AO63&gt;=6,8,AO63+2),FALSE),"")),S63),S63)</f>
        <v/>
      </c>
      <c r="U63" s="102" t="str">
        <f>IF(AND(J63&lt;&gt;"",$G63="3"),J63,"")</f>
        <v/>
      </c>
      <c r="V63" s="103" t="str">
        <f>IF(AND(J63&lt;&gt;"",$G63="3"),_xlfn.RANK.EQ(J63,$U$6:$U$89),"")</f>
        <v/>
      </c>
      <c r="W63" s="103" t="str">
        <f>IF(G63="6",IF(IF(V63&lt;&gt;"",IF(MAX(COUNTIF($V$6:$V$89,$V$6:$V$89))&gt;1,"x",""),"")&lt;&gt;"",V63+1,""),IF(U63=0,"",IF(IF(V63&lt;&gt;"",IF(MAX(COUNTIF($V$6:$V$89,$V$6:$V$89))&gt;1,"x",""),"")&lt;&gt;"",V63+1,"")))</f>
        <v/>
      </c>
      <c r="X63" s="103" t="str">
        <f>IF(V63&lt;&gt;"",IF($G63="3",IF(J63&lt;&gt;"",IF(AND(V63&lt;=20,J63&gt;=$U$92),HLOOKUP(V63,Points_Table_Modified,IF(AO63&gt;=6,8,AO63+2),FALSE),0),""),IF(J63&lt;&gt;"",IF(AND(V63&lt;=10,$J63&gt;=$U$92),HLOOKUP(V63,Points_Table,IF(AO63&gt;=6,8,AO63+2),FALSE),0),"")),"")</f>
        <v/>
      </c>
      <c r="Y63" s="103" t="str">
        <f>IF(W63&lt;&gt;"",AVERAGE(IF(AND($G63="3",W63&lt;&gt;""),HLOOKUP(W63,Points_Table_Modified,IF(AO63&gt;=6,8,AO63+2),FALSE),IF(W63&lt;&gt;"",HLOOKUP(W63,Points_Table,IF(AO63&gt;=6,8,AO63+2),FALSE),"")),X63),X63)</f>
        <v/>
      </c>
      <c r="Z63" s="102" t="str">
        <f>IF(AND(J63&lt;&gt;"",$G63="4"),J63,"")</f>
        <v/>
      </c>
      <c r="AA63" s="103" t="str">
        <f>IF(AND($J63&lt;&gt;"",G63="4"),_xlfn.RANK.EQ(J63,$Z$6:$Z$89),"")</f>
        <v/>
      </c>
      <c r="AB63" s="103" t="str">
        <f>IF($G63="6",IF(IF(AA63&lt;&gt;"",IF(MAX(COUNTIF($AA$6:$AA$89,$AA$6:$AA$89))&gt;1,"x",""),"")&lt;&gt;"",AA63+1,""),IF(Z63=0,"",IF(IF(AA63&lt;&gt;"",IF(MAX(COUNTIF($AA$6:$AA$89,$AA$6:$AA$89))&gt;1,"x",""),"")&lt;&gt;"",AA63+1,"")))</f>
        <v/>
      </c>
      <c r="AC63" s="103" t="str">
        <f>IF(AA63&lt;&gt;"",IF($G63="3",IF(J63&lt;&gt;"",IF(AND(AA63&lt;=10,J63&gt;=$Z$92),HLOOKUP(AA63,Points_Table_Modified,IF(AO63&gt;=6,8,AO63+2),FALSE),0),""),IF(J63&lt;&gt;"",IF(AND(AA63&lt;=10,J63&gt;=$Z$92),HLOOKUP(AA63,Points_Table,IF(AO63&gt;=6,8,AO63+2),FALSE),0),"")),"")</f>
        <v/>
      </c>
      <c r="AD63" s="103" t="str">
        <f>IF(AB63&lt;&gt;"",AVERAGE(IF(AND($G63="3",AB63&lt;&gt;""),HLOOKUP(AB63,Points_Table_Modified,IF(AO63&gt;=6,8,AO63+2),FALSE),IF(AB63&lt;&gt;"",HLOOKUP(AB63,Points_Table,IF(AO63&gt;=6,8,AO63+2),FALSE),"")),AC63),AC63)</f>
        <v/>
      </c>
      <c r="AE63" s="102" t="str">
        <f>IF(AND(J63&lt;&gt;"",$G63="5"),J63,"")</f>
        <v/>
      </c>
      <c r="AF63" s="103" t="str">
        <f>IF(AND(J63&lt;&gt;"",$G63="5"),_xlfn.RANK.EQ(J63,$AE$6:$AE$89),"")</f>
        <v/>
      </c>
      <c r="AG63" s="103" t="str">
        <f>IF($G63="6",IF(IF(AF63&lt;&gt;"",IF(MAX(COUNTIF($AF$6:$AF$89,$AF$6:$AF$89))&gt;1,"x",""),"")&lt;&gt;"",AF63+1,""),IF(AE63=0,"",IF(IF(AF63&lt;&gt;"",IF(MAX(COUNTIF($AF$6:$AF$89,$AF$6:$AF$89))&gt;1,"x",""),"")&lt;&gt;"",AF63+1,"")))</f>
        <v/>
      </c>
      <c r="AH63" s="103" t="str">
        <f>IF(AF63&lt;&gt;"",IF($G63="3",IF(J63&lt;&gt;"",IF(AND(AF63&lt;=10,J63&gt;=$AE$92),HLOOKUP(AF63,Points_Table_Modified,IF(AO63&gt;=6,8,AO63+2),FALSE),0),""),IF(J63&lt;&gt;"",IF(AND(AF63&lt;=10,J63&gt;=$AE$92),HLOOKUP(AF63,Points_Table,IF(AO63&gt;=6,8,AO63+2),FALSE),0),"")),"")</f>
        <v/>
      </c>
      <c r="AI63" s="103" t="str">
        <f>IF(AG63&lt;&gt;"",AVERAGE(IF(AND($G63="3",AG63&lt;&gt;""),HLOOKUP(AG63,Points_Table_Modified,IF(AO63&gt;=6,8,AO63+2),FALSE),IF(AG63&lt;&gt;"",HLOOKUP(AG63,Points_Table,IF(AO63&gt;=6,8,AO63+2),FALSE),"")),AH63),AH63)</f>
        <v/>
      </c>
      <c r="AJ63" s="102" t="str">
        <f>IF(AND(J63&lt;&gt;"",$G63="6"),J63,"")</f>
        <v/>
      </c>
      <c r="AK63" s="103" t="str">
        <f>IF(AND(J63&lt;&gt;"",$G63="6"),_xlfn.RANK.EQ(J63,$AJ$6:$AJ$89),"")</f>
        <v/>
      </c>
      <c r="AL63" s="103" t="str">
        <f>IF(G63="6",IF(IF(AK63&lt;&gt;"",IF(MAX(COUNTIF($AK$6:$AK$89,$AK$6:$AK$89))&gt;1,"x",""),"")&lt;&gt;"",AK63+1,""),IF(AJ63=0,"",IF(IF(AK63&lt;&gt;"",IF(MAX(COUNTIF($AK$6:$AK$89,$AK$6:$AK$89))&gt;1,"x",""),"")&lt;&gt;"",AK63+1,"")))</f>
        <v/>
      </c>
      <c r="AM63" s="103" t="str">
        <f>IF(AK63&lt;&gt;"",IF($G63="3",IF(J63&lt;&gt;"",IF(AND(AK63&lt;=10,J63&gt;=$AJ$92),HLOOKUP(AK63,Points_Table_Modified,IF(AO63&gt;=6,8,AO63+2),FALSE),0),""),IF(J63&lt;&gt;"",IF(AND(AK63&lt;=10,J63&gt;=$AJ$92),HLOOKUP(AK63,Points_Table,IF(AO63&gt;=6,8,AO63+2),FALSE),0),"")),"")</f>
        <v/>
      </c>
      <c r="AN63" s="136" t="str">
        <f>IF(AL63&lt;&gt;"",AVERAGE(IF(AND($G63="3",AL63&lt;&gt;""),HLOOKUP(AL63,Points_Table_Modified,IF(AO63&gt;=6,8,AO63+2),FALSE),IF(AL63&lt;&gt;"",HLOOKUP(AL63,Points_Table,IF(AO63&gt;=6,8,AO63+2),FALSE),"")),AM63),AM63)</f>
        <v/>
      </c>
      <c r="AO63" s="55" t="e">
        <f>VLOOKUP($G63,Entries_D_Event,4,FALSE)</f>
        <v>#N/A</v>
      </c>
      <c r="AP63" s="52" t="str">
        <f>CONCATENATE(AK63,AF63,AA63,V63,Q63,L63)</f>
        <v/>
      </c>
      <c r="AQ63" s="118" t="str">
        <f>IF(AP63&lt;&gt;"",IF(AND($G63="3",J63&lt;&gt;""),10,IF(J63&lt;&gt;"",5,"")),"")</f>
        <v/>
      </c>
      <c r="AR63" s="118">
        <f>_xlfn.NUMBERVALUE(IF(AP63&lt;&gt;"",CONCATENATE(AN63,AI63,AD63,Y63,T63,O63),""))</f>
        <v>0</v>
      </c>
      <c r="AS63" s="56">
        <f>IFERROR(AQ63+AR63,0)</f>
        <v>0</v>
      </c>
      <c r="AT63" s="90"/>
      <c r="AU63" s="54" t="str">
        <f>IF(AND(AT63&lt;&gt;"",$G63="1"),AT63,"")</f>
        <v/>
      </c>
      <c r="AV63" s="52" t="str">
        <f>IF(AND(AT63&lt;&gt;"",$G63="1"),_xlfn.RANK.EQ(AT63,$AU$6:$AU$89),"")</f>
        <v/>
      </c>
      <c r="AW63" s="52" t="str">
        <f>IF(IF(AV63&lt;&gt;"",IF(MAX(COUNTIF($AV$6:$AV$89,$AV$6:$AV$89))&gt;1,"x",""),"")&lt;&gt;"",AV63+1,"")</f>
        <v/>
      </c>
      <c r="AX63" s="52" t="str">
        <f>IF(AV63&lt;&gt;"",IF($G63="3",IF(AT63&lt;&gt;"",IF(AND(AV63&lt;=10,AT63&gt;=$AU$92),HLOOKUP(AV63,Points_Table_Modified,IF(BY63&gt;=6,8,BY63+2),FALSE),0),""),IF(AT63&lt;&gt;"",IF(AND(AV63&lt;=10,AT63&gt;=$AU$92),HLOOKUP(AV63,Points_Table,IF(BY63&gt;=6,8,BY63+2),FALSE),0),"")),"")</f>
        <v/>
      </c>
      <c r="AY63" s="53" t="str">
        <f>IF(AW63&lt;&gt;"",AVERAGE(IF(AND($G63="3",AW63&lt;&gt;""),HLOOKUP(AW63,Points_Table_Modified,IF(BY63&gt;=6,8,BY63+2),FALSE),IF(AW63&lt;&gt;"",HLOOKUP(AW63,Points_Table,IF(BY63&gt;=6,8,BY63+2),FALSE),"")),AX63),AX63)</f>
        <v/>
      </c>
      <c r="AZ63" s="51" t="str">
        <f>IF(AND($G63="2",AT63&lt;&gt;""),AT63,"")</f>
        <v/>
      </c>
      <c r="BA63" s="52" t="str">
        <f>IF(AND(AT63&lt;&gt;"",$G63="2"),_xlfn.RANK.EQ(AT63,$AZ$6:$AZ$89),"")</f>
        <v/>
      </c>
      <c r="BB63" s="52" t="str">
        <f>IF(IF(BA63&lt;&gt;"",IF(MAX(COUNTIF($BA$6:$BA$89,$BA$6:$BA$89))&gt;1,"x",""),"")&lt;&gt;"",BA63+1,"")</f>
        <v/>
      </c>
      <c r="BC63" s="54" t="str">
        <f>IF(BA63&lt;&gt;"",IF($G63="3",IF(AT63&lt;&gt;"",IF(AND(BA63&lt;=10,AT63&gt;=$AZ$92),HLOOKUP(BA63,Points_Table_Modified,IF(BY63&gt;=6,8,BY63+2),FALSE),0),""),IF(AT63&lt;&gt;"",IF(AND(BA63&lt;=10,AT63&gt;=$AZ$92),HLOOKUP(BA63,Points_Table,IF(BY63&gt;=6,8,BY63+2),FALSE),0),"")),"")</f>
        <v/>
      </c>
      <c r="BD63" s="53" t="str">
        <f>IF(BB63&lt;&gt;"",AVERAGE(IF(AND($G63="3",BB63&lt;&gt;""),HLOOKUP(BB63,Points_Table_Modified,IF(BY63&gt;=6,8,BY63+2),FALSE),IF(BB63&lt;&gt;"",HLOOKUP(BB63,Points_Table,IF(BY63&gt;=6,8,BY63+2),FALSE),"")),BC63),BC63)</f>
        <v/>
      </c>
      <c r="BE63" s="51" t="str">
        <f>IF(AND($G63="3",AT63&lt;&gt;""),AT63,"")</f>
        <v/>
      </c>
      <c r="BF63" s="52" t="str">
        <f>IF(AND(AT63&lt;&gt;"",$G63="3"),_xlfn.RANK.EQ(AT63,$BE$6:$BE$89),"")</f>
        <v/>
      </c>
      <c r="BG63" s="52" t="str">
        <f>IF(IF(BF63&lt;&gt;"",IF(MAX(COUNTIF($BF$6:$BF$89,$BF$6:$BF$89))&gt;1,"x",""),"")&lt;&gt;"",BF63+1,"")</f>
        <v/>
      </c>
      <c r="BH63" s="52" t="str">
        <f>IF(BF63&lt;&gt;"",IF($G63="3",IF(AT63&lt;&gt;"",IF(AND(BF63&lt;=20,AT63&gt;=$BE$92),HLOOKUP(BF63,Points_Table_Modified,IF(BY63&gt;=6,8,BY63+2),FALSE),0),""),IF(AT63&lt;&gt;"",IF(AND(BF63&lt;=10,AT63&gt;=$BE$92),HLOOKUP(BF63,Points_Table,IF(BY63&gt;=6,8,BY63+2),FALSE),0),"")),"")</f>
        <v/>
      </c>
      <c r="BI63" s="53" t="str">
        <f>IF(BG63&lt;&gt;"",AVERAGE(IF(AND($G63="3",BG63&lt;&gt;""),HLOOKUP(BG63,Points_Table_Modified,IF(BY63&gt;=6,8,BY63+2),FALSE),IF(BG63&lt;&gt;"",HLOOKUP(BG63,Points_Table,IF(BY63&gt;=6,8,BY63+2),FALSE),"")),BH63),BH63)</f>
        <v/>
      </c>
      <c r="BJ63" s="51" t="str">
        <f>IF(AND($G63="4",AT63&lt;&gt;""),AT63,"")</f>
        <v/>
      </c>
      <c r="BK63" s="52" t="str">
        <f>IF(AND(AT63&lt;&gt;"",G63="4"),_xlfn.RANK.EQ(AT63,$BJ$6:$BJ$89),"")</f>
        <v/>
      </c>
      <c r="BL63" s="52" t="str">
        <f>IF(IF(BK63&lt;&gt;"",IF(MAX(COUNTIF($BK$6:$BK$89,$BK$6:$BK$89))&gt;1,"x",""),"")&lt;&gt;"",BK63+1,"")</f>
        <v/>
      </c>
      <c r="BM63" s="52" t="str">
        <f>IF(BK63&lt;&gt;"",IF($G63="3",IF(AT63&lt;&gt;"",IF(AND(BK63&lt;=10,AT63&gt;=$BJ$92),HLOOKUP(BK63,Points_Table_Modified,IF(BY63&gt;=6,8,BY63+2),FALSE),0),""),IF(AT63&lt;&gt;"",IF(AND(BK63&lt;=10,AT63&gt;=$BJ$92),HLOOKUP(BK63,Points_Table,IF(BY63&gt;=6,8,BY63+2),FALSE),0),"")),"")</f>
        <v/>
      </c>
      <c r="BN63" s="53" t="str">
        <f>IF(BL63&lt;&gt;"",AVERAGE(IF(AND($G63="3",BL63&lt;&gt;""),HLOOKUP(BL63,Points_Table_Modified,IF(BY63&gt;=6,8,BY63+2),FALSE),IF(BL63&lt;&gt;"",HLOOKUP(BL63,Points_Table,IF(BY63&gt;=6,8,BY63+2),FALSE),"")),BM63),BM63)</f>
        <v/>
      </c>
      <c r="BO63" s="51" t="str">
        <f>IF(AND($G63="5",AT63&lt;&gt;""),AT63,"")</f>
        <v/>
      </c>
      <c r="BP63" s="52" t="str">
        <f>IF(AND(AT63&lt;&gt;"",$G63="5"),_xlfn.RANK.EQ(AT63,$BO$6:$BO$89),"")</f>
        <v/>
      </c>
      <c r="BQ63" s="52" t="str">
        <f>IF(IF(BP63&lt;&gt;"",IF(MAX(COUNTIF($BP$6:$BP$89,$BP$6:$BP$89))&gt;1,"x",""),"")&lt;&gt;"",BP63+1,"")</f>
        <v/>
      </c>
      <c r="BR63" s="52" t="str">
        <f>IF(BP63&lt;&gt;"",IF($G63="3",IF(AT63&lt;&gt;"",IF(AND(BP63&lt;=10,AT63&gt;=$BO$92),HLOOKUP(BP63,Points_Table_Modified,IF(BY63&gt;=6,8,BY63+2),FALSE),0),""),IF(AT63&lt;&gt;"",IF(AND(BP63&lt;=10,AT63&gt;=$BO$92),HLOOKUP(BP63,Points_Table,IF(BY63&gt;=6,8,BY63+2),FALSE),0),"")),"")</f>
        <v/>
      </c>
      <c r="BS63" s="53" t="str">
        <f>IF(BQ63&lt;&gt;"",AVERAGE(IF(AND($G63="3",BQ63&lt;&gt;""),HLOOKUP(BQ63,Points_Table_Modified,IF(BY63&gt;=6,8,BY63+2),FALSE),IF(BQ63&lt;&gt;"",HLOOKUP(BQ63,Points_Table,IF(BY63&gt;=6,8,BY63+2),FALSE),"")),BR63),BR63)</f>
        <v/>
      </c>
      <c r="BT63" s="51" t="str">
        <f>IF(AND($G63="6",AT63&lt;&gt;""),AT63,"")</f>
        <v/>
      </c>
      <c r="BU63" s="52" t="str">
        <f>IF(AND(AT63&lt;&gt;"",$G63="6"),_xlfn.RANK.EQ(AT63,$BT$6:$BT$89),"")</f>
        <v/>
      </c>
      <c r="BV63" s="52" t="str">
        <f>IF(IF(BU63&lt;&gt;"",IF(MAX(COUNTIF($BU$6:$BU$89,$BU$6:$BU$89))&gt;1,"x",""),"")&lt;&gt;"",BU63+1,"")</f>
        <v/>
      </c>
      <c r="BW63" s="52" t="str">
        <f>IF(BU63&lt;&gt;"",IF($G63="3",IF(AT63&lt;&gt;"",IF(AND(BU63&lt;=10,AT63&gt;=$BT$92),HLOOKUP(BU63,Points_Table_Modified,IF(BY63&gt;=6,8,BY63+2),FALSE),0),""),IF(AT63&lt;&gt;"",IF(AND(BU63&lt;=10,AT63&gt;=$BT$92),HLOOKUP(BU63,Points_Table,IF(BY63&gt;=6,8,BY63+2),FALSE),0),"")),"")</f>
        <v/>
      </c>
      <c r="BX63" s="53" t="str">
        <f>IF(BV63&lt;&gt;"",AVERAGE(IF(AND($G63="3",BV63&lt;&gt;""),HLOOKUP(BV63,Points_Table_Modified,IF(BY63&gt;=6,8,BY63+2),FALSE),IF(BV63&lt;&gt;"",HLOOKUP(BV63,Points_Table,IF(BY63&gt;=6,8,BY63+2),FALSE),"")),BW63),BW63)</f>
        <v/>
      </c>
      <c r="BY63" s="55" t="e">
        <f>VLOOKUP($G63,Entries_D_Event,5,FALSE)</f>
        <v>#N/A</v>
      </c>
      <c r="BZ63" s="52" t="str">
        <f>CONCATENATE(BU63,BP63,BK63,BF63,BA63,AV63)</f>
        <v/>
      </c>
      <c r="CA63" s="118" t="str">
        <f>IF(BZ63&lt;&gt;"",IF(AND($G63="3",AT63&lt;&gt;""),10,IF(AT63&lt;&gt;"",5,"")),"")</f>
        <v/>
      </c>
      <c r="CB63" s="118">
        <f>_xlfn.NUMBERVALUE(IF(BZ63&lt;&gt;"",CONCATENATE(BX63,BS63,BN63,BI63,BD63,AY63),""))</f>
        <v>0</v>
      </c>
      <c r="CC63" s="56">
        <f>IFERROR(CA63+CB63,0)</f>
        <v>0</v>
      </c>
      <c r="CD63" s="90">
        <v>245</v>
      </c>
      <c r="CE63" s="54" t="str">
        <f>IF(AND($G63="1",CD63&lt;&gt;""),CD63,"")</f>
        <v/>
      </c>
      <c r="CF63" s="52" t="str">
        <f>IF(AND(CD63&lt;&gt;"",$G63="1"),_xlfn.RANK.EQ(CD63,$CE$6:$CE$89),"")</f>
        <v/>
      </c>
      <c r="CG63" s="52" t="str">
        <f>IF(IF(CF63&lt;&gt;"",IF(MAX(COUNTIF($CF$6:$CF$89,$CF$6:$CF$89))&gt;1,"x",""),"")&lt;&gt;"",CF63+1,"")</f>
        <v/>
      </c>
      <c r="CH63" s="52" t="str">
        <f>IF(CF63&lt;&gt;"",IF($G63="3",IF(CD63&lt;&gt;"",IF(AND(CF63&lt;=10,CD63&gt;=$CE$92),HLOOKUP(CF63,Points_Table_Modified,IF(DI63&gt;=6,8,DI63+2),FALSE),0),""),IF(CD63&lt;&gt;"",IF(AND(CF63&lt;=10,CD63&gt;=$CE$92),HLOOKUP(CF63,Points_Table,IF(DI63&gt;=6,8,DI63+2),FALSE),0),"")),"")</f>
        <v/>
      </c>
      <c r="CI63" s="53" t="str">
        <f>IF(CG63&lt;&gt;"",AVERAGE(IF(AND($G63="3",CG63&lt;&gt;""),HLOOKUP(CG63,Points_Table_Modified,IF(DI63&gt;=6,8,DI63+2),FALSE),IF(CG63&lt;&gt;"",HLOOKUP(CG63,Points_Table,IF(DI63&gt;=6,8,DI63+2),FALSE),"")),CH63),CH63)</f>
        <v/>
      </c>
      <c r="CJ63" s="51" t="str">
        <f>IF(AND($G63="2",CD63&lt;&gt;""),CD63,"")</f>
        <v/>
      </c>
      <c r="CK63" s="52" t="str">
        <f>IF(AND(CD63&lt;&gt;"",$G63="2"),_xlfn.RANK.EQ(CD63,$CJ$6:$CJ$89),"")</f>
        <v/>
      </c>
      <c r="CL63" s="52" t="str">
        <f>IF(IF(CK63&lt;&gt;"",IF(MAX(COUNTIF($CK$6:$CK$89,$CK$6:$CK$89))&gt;1,"x",""),"")&lt;&gt;"",CK63+1,"")</f>
        <v/>
      </c>
      <c r="CM63" s="54" t="str">
        <f>IF(CK63&lt;&gt;"",IF($G63="3",IF(CD63&lt;&gt;"",IF(AND(CK63&lt;=10,CD63&gt;=$CJ$92),HLOOKUP(CK63,Points_Table_Modified,IF(DI63&gt;=6,8,DI63+2),FALSE),0),""),IF(CD63&lt;&gt;"",IF(AND(CK63&lt;=10,CD63&gt;=$CJ$92),HLOOKUP(CK63,Points_Table,IF(DI63&gt;=6,8,DI63+2),FALSE),0),"")),"")</f>
        <v/>
      </c>
      <c r="CN63" s="53" t="str">
        <f>IF(CL63&lt;&gt;"",AVERAGE(IF(AND($G63="3",CL63&lt;&gt;""),HLOOKUP(CL63,Points_Table_Modified,IF(DI63&gt;=6,8,DI63+2),FALSE),IF(CL63&lt;&gt;"",HLOOKUP(CL63,Points_Table,IF(DI63&gt;=6,8,DI63+2),FALSE),"")),CM63),CM63)</f>
        <v/>
      </c>
      <c r="CO63" s="51" t="str">
        <f>IF(AND($G63="3",CD63&lt;&gt;""),CD63,"")</f>
        <v/>
      </c>
      <c r="CP63" s="52" t="str">
        <f>IF(AND(CD63&lt;&gt;"",$G63="3"),_xlfn.RANK.EQ(CD63,$CO$6:$CO$89),"")</f>
        <v/>
      </c>
      <c r="CQ63" s="52" t="str">
        <f>IF(IF(CP63&lt;&gt;"",IF(MAX(COUNTIF($CP63:$CP$89,$CP$6:$CP$89))&gt;1,"x",""),"")&lt;&gt;"",CP63+1,"")</f>
        <v/>
      </c>
      <c r="CR63" s="52" t="str">
        <f>IF(CP63&lt;&gt;"",IF($G63="3",IF(CD63&lt;&gt;"",IF(AND(CP63&lt;=20,CD63&gt;=$CO$92),HLOOKUP(CP63,Points_Table_Modified,IF(DI63&gt;=6,8,DI63+2),FALSE),0),""),IF(CD63&lt;&gt;"",IF(AND(CP63&lt;=10,CD63&gt;=$CO$92),HLOOKUP(CP63,Points_Table,IF(DI63&gt;=6,8,DI63+2),FALSE),0),"")),"")</f>
        <v/>
      </c>
      <c r="CS63" s="53" t="str">
        <f>IF(CQ63&lt;&gt;"",AVERAGE(IF(AND($G63="3",CQ63&lt;&gt;""),HLOOKUP(CQ63,Points_Table_Modified,IF(DI63&gt;=6,8,DI63+2),FALSE),IF(CQ63&lt;&gt;"",HLOOKUP(CQ63,Points_Table,IF(DI63&gt;=6,8,DI63+2),FALSE),"")),CR63),CR63)</f>
        <v/>
      </c>
      <c r="CT63" s="51" t="str">
        <f>IF(AND($G63="4",CD63&lt;&gt;""),CD63,"")</f>
        <v/>
      </c>
      <c r="CU63" s="52" t="str">
        <f>IF(AND(CD63&lt;&gt;"",G63="4"),_xlfn.RANK.EQ(CD63,$CT$6:$CT$89),"")</f>
        <v/>
      </c>
      <c r="CV63" s="52" t="str">
        <f>IF(IF(CU63&lt;&gt;"",IF(MAX(COUNTIF($CU$6:$CU$89,$CU$6:$CU$89))&gt;1,"x",""),"")&lt;&gt;"",CU63+1,"")</f>
        <v/>
      </c>
      <c r="CW63" s="52" t="str">
        <f>IF(CU63&lt;&gt;"",IF($G63="3",IF(CD63&lt;&gt;"",IF(AND(CU63&lt;=10,CD63&gt;=$CT$92),HLOOKUP(CU63,Points_Table_Modified,IF(DI63&gt;=6,8,DI63+2),FALSE),0),""),IF(CD63&lt;&gt;"",IF(AND(CU63&lt;=10,CD63&gt;=$CT$92),HLOOKUP(CU63,Points_Table,IF(DI63&gt;=6,8,DI63+2),FALSE),0),"")),"")</f>
        <v/>
      </c>
      <c r="CX63" s="53" t="str">
        <f>IF(CV63&lt;&gt;"",AVERAGE(IF(AND($G63="3",CV63&lt;&gt;""),HLOOKUP(CV63,Points_Table_Modified,IF(DI63&gt;=6,8,DI63+2),FALSE),IF(CV63&lt;&gt;"",HLOOKUP(CV63,Points_Table,IF(DI63&gt;=6,8,DI63+2),FALSE),"")),CW63),CW63)</f>
        <v/>
      </c>
      <c r="CY63" s="51" t="str">
        <f>IF(AND($G63="5",CD63&lt;&gt;""),CD63,"")</f>
        <v/>
      </c>
      <c r="CZ63" s="52" t="str">
        <f>IF(AND(CD63&lt;&gt;"",$G63="5"),_xlfn.RANK.EQ(CD63,$CY$6:$CY$89),"")</f>
        <v/>
      </c>
      <c r="DA63" s="52" t="str">
        <f>IF(IF(CZ63&lt;&gt;"",IF(MAX(COUNTIF($CZ$6:$CZ$89,$CZ$6:$CZ$89))&gt;1,"x",""),"")&lt;&gt;"",CZ63+1,"")</f>
        <v/>
      </c>
      <c r="DB63" s="52" t="str">
        <f>IF(CZ63&lt;&gt;"",IF($G63="3",IF(CD63&lt;&gt;"",IF(AND(CZ63&lt;=10,CD63&gt;=$CY$92),HLOOKUP(CZ63,Points_Table_Modified,IF(DI63&gt;=6,8,DI63+2),FALSE),0),""),IF(CD63&lt;&gt;"",IF(AND(CZ63&lt;=10,CD63&gt;=$CY$92),HLOOKUP(CZ63,Points_Table,IF(DI63&gt;=6,8,DI63+2),FALSE),0),"")),"")</f>
        <v/>
      </c>
      <c r="DC63" s="53" t="str">
        <f>IF(DA63&lt;&gt;"",AVERAGE(IF(AND($G63="3",DA63&lt;&gt;""),HLOOKUP(DA63,Points_Table_Modified,IF(DI63&gt;=6,8,DI63+2),FALSE),IF(DA63&lt;&gt;"",HLOOKUP(DA63,Points_Table,IF(DI63&gt;=6,8,DI63+2),FALSE),"")),DB63),DB63)</f>
        <v/>
      </c>
      <c r="DD63" s="51" t="str">
        <f>IF(AND($G63="6",CD63&lt;&gt;""),CD63,"")</f>
        <v/>
      </c>
      <c r="DE63" s="52" t="str">
        <f>IF(AND(CD63&lt;&gt;"",$G63="6"),_xlfn.RANK.EQ(CD63,$DD$6:$DD$89),"")</f>
        <v/>
      </c>
      <c r="DF63" s="52" t="str">
        <f>IF(IF(DE63&lt;&gt;"",IF(MAX(COUNTIF($DE$6:$DE$89,$DE$6:$DE$89))&gt;1,"x",""),"")&lt;&gt;"",DE63+1,"")</f>
        <v/>
      </c>
      <c r="DG63" s="52" t="str">
        <f>IF(DE63&lt;&gt;"",IF($G63="3",IF(CD63&lt;&gt;"",IF(AND(DE63&lt;=10,CD63&gt;=$DD$92),HLOOKUP(DE63,Points_Table_Modified,IF(DI63&gt;=6,8,DI63+2),FALSE),0),""),IF(CD63&lt;&gt;"",IF(AND(DE63&lt;=10,CD63&gt;=$DD$92),HLOOKUP(DE63,Points_Table,IF(DI63&gt;=6,8,DI63+2),FALSE),0),"")),"")</f>
        <v/>
      </c>
      <c r="DH63" s="53" t="str">
        <f>IF(DF63&lt;&gt;"",AVERAGE(IF(AND($G63="3",DF63&lt;&gt;""),HLOOKUP(DF63,Points_Table_Modified,IF(DI63&gt;=6,8,DI63+2),FALSE),IF(DF63&lt;&gt;"",HLOOKUP(DF63,Points_Table,IF(DI63&gt;=6,8,DI63+2),FALSE),"")),DG63),DG63)</f>
        <v/>
      </c>
      <c r="DI63" s="55" t="e">
        <f>VLOOKUP($G63,Entries_D_Event,6,FALSE)</f>
        <v>#N/A</v>
      </c>
      <c r="DJ63" s="52" t="str">
        <f>CONCATENATE(DE63,CZ63,CU63,CP63,CK63,CF63)</f>
        <v/>
      </c>
      <c r="DK63" s="52" t="str">
        <f>IF(DJ63&lt;&gt;"",IF(AND($G63="3",CD63&lt;&gt;""),10,IF(CD63&lt;&gt;"",5,"")),"")</f>
        <v/>
      </c>
      <c r="DL63" s="156">
        <f>_xlfn.NUMBERVALUE(IF(DJ63&lt;&gt;"",CONCATENATE(DH63,DC63,CX63,CS63,CN63,CI63),""))</f>
        <v>0</v>
      </c>
      <c r="DM63" s="56">
        <f>IFERROR(DK63+DL63,0)</f>
        <v>0</v>
      </c>
      <c r="DN63" s="90"/>
      <c r="DO63" s="52" t="str">
        <f>IF(AND($G63="1",DN63&lt;&gt;""),DN63,"")</f>
        <v/>
      </c>
      <c r="DP63" s="52" t="str">
        <f>IF(AND(DN63&lt;&gt;"",$G63="1"),_xlfn.RANK.EQ(DN63,$DO$6:$DO$89),"")</f>
        <v/>
      </c>
      <c r="DQ63" s="52" t="str">
        <f>IF(IF(DP63&lt;&gt;"",IF(MAX(COUNTIF($DP$6:$DP$89,$DP$6:$DP$89))&gt;1,"x",""),"")&lt;&gt;"",DP63+1,"")</f>
        <v/>
      </c>
      <c r="DR63" s="52" t="str">
        <f>IF(DP63&lt;&gt;"",IF($G63="3",IF(DN63&lt;&gt;"",IF(AND(DP63&lt;=10,DN63&gt;=$DO$92),HLOOKUP(DP63,Points_Table_Modified,IF(ES63&gt;=6,8,ES63+2),FALSE),0),""),IF(DN63&lt;&gt;"",IF(AND(DP63&lt;=10,DN63&gt;=$DO$92),HLOOKUP(DP63,Points_Table,IF(ES63&gt;=6,8,ES63+2),FALSE),0),"")),"")</f>
        <v/>
      </c>
      <c r="DS63" s="53" t="str">
        <f>IF(DQ63&lt;&gt;"",AVERAGE(IF(AND($G63="3",DQ63&lt;&gt;""),HLOOKUP(DQ63,Points_Table_Modified,IF(ES63&gt;=6,8,ES63+2),FALSE),IF(DQ63&lt;&gt;"",HLOOKUP(DQ63,Points_Table,IF(ES63&gt;=6,8,ES63+2),FALSE),"")),DR63),DR63)</f>
        <v/>
      </c>
      <c r="DT63" s="51" t="str">
        <f>IF(AND($G63="2",DN63&lt;&gt;""),DN63,"")</f>
        <v/>
      </c>
      <c r="DU63" s="52" t="str">
        <f>IF(AND(DN63&lt;&gt;"",$G63="2"),_xlfn.RANK.EQ(DN63,$DT$6:$DT$89),"")</f>
        <v/>
      </c>
      <c r="DV63" s="52" t="str">
        <f>IF(IF(DU63&lt;&gt;"",IF(MAX(COUNTIF($DU$6:$DU$89,$DU$6:$DU$89))&gt;1,"x",""),"")&lt;&gt;"",DU63+1,"")</f>
        <v/>
      </c>
      <c r="DW63" s="54" t="str">
        <f>IF(DU63&lt;&gt;"",IF($G63="3",IF(DN63&lt;&gt;"",IF(AND(DU63&lt;=10,DN63&gt;=$DT$92),HLOOKUP(DU63,Points_Table_Modified,IF(ES63&gt;=6,8,ES63+2),FALSE),0),""),IF(DN63&lt;&gt;"",IF(AND(DU63&lt;=10,DN63&gt;=$DT$92),HLOOKUP(DU63,Points_Table,IF(ES63&gt;=6,8,ES63+2),FALSE),0),"")),"")</f>
        <v/>
      </c>
      <c r="DX63" s="53" t="str">
        <f>IF(DV63&lt;&gt;"",AVERAGE(IF(AND($G63="3",DV63&lt;&gt;""),HLOOKUP(DV63,Points_Table_Modified,IF(ES63&gt;=6,8,ES63+2),FALSE),IF(DV63&lt;&gt;"",HLOOKUP(DV63,Points_Table,IF(ES63&gt;=6,8,ES63+2),FALSE),"")),DW63),DW63)</f>
        <v/>
      </c>
      <c r="DY63" s="51" t="str">
        <f>IF(AND($G63="3",DN63&lt;&gt;""),DN63,"")</f>
        <v/>
      </c>
      <c r="DZ63" s="52" t="str">
        <f>IF(AND(DN63&lt;&gt;"",$G63="3"),_xlfn.RANK.EQ(DN63,$DY$6:$DY$89),"")</f>
        <v/>
      </c>
      <c r="EA63" s="52" t="str">
        <f>IF(IF(DZ63&lt;&gt;"",IF(MAX(COUNTIF($DZ$6:$DZ$89,$DZ$6:$DZ$89))&gt;1,"x",""),"")&lt;&gt;"",DZ63+1,"")</f>
        <v/>
      </c>
      <c r="EB63" s="52" t="str">
        <f>IF(DZ63&lt;&gt;"",IF($G63="3",IF(DN63&lt;&gt;"",IF(AND(DZ63&lt;=20,DN63&gt;=$DY$92),HLOOKUP(DZ63,Points_Table_Modified,IF(ES63&gt;=6,8,ES63+2),FALSE),0),""),IF(DN63&lt;&gt;"",IF(AND(DZ63&lt;=10,DN63&gt;=$DY$92),HLOOKUP(DZ63,Points_Table,IF(ES63&gt;=6,8,ES63+2),FALSE),0),"")),"")</f>
        <v/>
      </c>
      <c r="EC63" s="53" t="str">
        <f>IF(EA63&lt;&gt;"",AVERAGE(IF(AND($G63="3",EA63&lt;&gt;""),HLOOKUP(EA63,Points_Table_Modified,IF(ES63&gt;=6,8,ES63+2),FALSE),IF(EA63&lt;&gt;"",HLOOKUP(EA63,Points_Table,IF(ES63&gt;=6,8,ES63+2),FALSE),"")),EB63),EB63)</f>
        <v/>
      </c>
      <c r="ED63" s="51" t="str">
        <f>IF(AND($G63="4",DN63&lt;&gt;""),DN63,"")</f>
        <v/>
      </c>
      <c r="EE63" s="52" t="str">
        <f>IF(AND(DN63&lt;&gt;"",G63="4"),_xlfn.RANK.EQ(DN63,$ED$6:$ED$89),"")</f>
        <v/>
      </c>
      <c r="EF63" s="52" t="str">
        <f>IF(IF(EE63&lt;&gt;"",IF(MAX(COUNTIF($EE$6:$EE$89,$EE$6:$EE$89))&gt;1,"x",""),"")&lt;&gt;"",EE63+1,"")</f>
        <v/>
      </c>
      <c r="EG63" s="52" t="str">
        <f>IF(EE63&lt;&gt;"",IF($G63="3",IF(DN63&lt;&gt;"",IF(AND(EE63&lt;=10,DN63&gt;=$ED$92),HLOOKUP(EE63,Points_Table_Modified,IF(ES63&gt;=6,8,ES63+2),FALSE),0),""),IF(DN63&lt;&gt;"",IF(AND(EE63&lt;=10,DN63&gt;=$ED$92),HLOOKUP(EE63,Points_Table,IF(ES63&gt;=6,8,ES63+2),FALSE),0),"")),"")</f>
        <v/>
      </c>
      <c r="EH63" s="53" t="str">
        <f>IF(EF63&lt;&gt;"",AVERAGE(IF(AND($G63="3",EF63&lt;&gt;""),HLOOKUP(EF63,Points_Table_Modified,IF(ES63&gt;=6,8,ES63+2),FALSE),IF(EF63&lt;&gt;"",HLOOKUP(EF63,Points_Table,IF(ES63&gt;=6,8,ES63+2),FALSE),"")),EG63),EG63)</f>
        <v/>
      </c>
      <c r="EI63" s="51" t="str">
        <f>IF(AND($G63="5",DN63&lt;&gt;""),DN63,"")</f>
        <v/>
      </c>
      <c r="EJ63" s="52" t="str">
        <f>IF(AND(DN63&lt;&gt;"",$G63="5"),_xlfn.RANK.EQ(DN63,$EI$6:$EI$89),"")</f>
        <v/>
      </c>
      <c r="EK63" s="52" t="str">
        <f>IF(IF(EJ63&lt;&gt;"",IF(MAX(COUNTIF($EJ$6:$EJ$89,$EJ$6:$EJ$89))&gt;1,"x",""),"")&lt;&gt;"",EJ63+1,"")</f>
        <v/>
      </c>
      <c r="EL63" s="52" t="str">
        <f>IF(EJ63&lt;&gt;"",IF($G63="3",IF(DN63&lt;&gt;"",IF(AND(EJ63&lt;=10,DN63&gt;=$EI$92),HLOOKUP(EJ63,Points_Table_Modified,IF(ES63&gt;=6,8,ES63+2),FALSE),0),""),IF(DN63&lt;&gt;"",IF(AND(EJ63&lt;=10,DN63&gt;=$EI$92),HLOOKUP(EJ63,Points_Table,IF(ES63&gt;=6,8,ES63+2),FALSE),0),"")),"")</f>
        <v/>
      </c>
      <c r="EM63" s="53" t="str">
        <f>IF(EK63&lt;&gt;"",AVERAGE(IF(AND($G63="3",EK63&lt;&gt;""),HLOOKUP(EK63,Points_Table_Modified,IF(ES63&gt;=6,8,ES63+2),FALSE),IF(EK63&lt;&gt;"",HLOOKUP(EK63,Points_Table,IF(ES63&gt;=6,8,ES63+2),FALSE),"")),EL63),EL63)</f>
        <v/>
      </c>
      <c r="EN63" s="51" t="str">
        <f>IF(AND($G63="6",DN63&lt;&gt;""),DN63,"")</f>
        <v/>
      </c>
      <c r="EO63" s="52" t="str">
        <f>IF(AND(DN63&lt;&gt;"",$G63="6"),_xlfn.RANK.EQ(DN63,$EN$6:$EN$89),"")</f>
        <v/>
      </c>
      <c r="EP63" s="52" t="str">
        <f>IF(IF(EO63&lt;&gt;"",IF(MAX(COUNTIF($EO$6:$EO$89,$EO$6:$EO$89))&gt;1,"x",""),"")&lt;&gt;"",EO63+1,"")</f>
        <v/>
      </c>
      <c r="EQ63" s="52" t="str">
        <f>IF(EO63&lt;&gt;"",IF($G63="3",IF(DN63&lt;&gt;"",IF(AND(EO63&lt;=10,DN63&gt;=$EN$92),HLOOKUP(EO63,Points_Table_Modified,IF(ES63&gt;=6,8,ES63+2),FALSE),0),""),IF(DN63&lt;&gt;"",IF(AND(EO63&lt;=10,DN63&gt;=$EN$92),HLOOKUP(EO63,Points_Table,IF(ES63&gt;=6,8,ES63+2),FALSE),0),"")),"")</f>
        <v/>
      </c>
      <c r="ER63" s="53" t="str">
        <f>IF(EP63&lt;&gt;"",AVERAGE(IF(AND($G63="3",EP63&lt;&gt;""),HLOOKUP(EP63,Points_Table_Modified,IF(ES63&gt;=6,8,ES63+2),FALSE),IF(EP63&lt;&gt;"",HLOOKUP(EP63,Points_Table,IF(ES63&gt;=6,8,ES63+2),FALSE),"")),EQ63),EQ63)</f>
        <v/>
      </c>
      <c r="ES63" s="57" t="e">
        <f>VLOOKUP($G63,Entries_D_Event,7,FALSE)</f>
        <v>#N/A</v>
      </c>
      <c r="ET63" s="52" t="str">
        <f>CONCATENATE(EO63,EJ63,EE63,DZ63,DU63,DP63)</f>
        <v/>
      </c>
      <c r="EU63" s="118" t="str">
        <f>IF(ET63&lt;&gt;"",IF(AND($G63="3",DN63&lt;&gt;""),10,IF(DN63&lt;&gt;"",5,"")),"")</f>
        <v/>
      </c>
      <c r="EV63" s="118">
        <f>_xlfn.NUMBERVALUE(IF(ET63&lt;&gt;"",CONCATENATE(ER63,EM63,EH63,EC63,DX63,DS63),""))</f>
        <v>0</v>
      </c>
      <c r="EW63" s="56">
        <f>IFERROR(EU63+EV63,0)</f>
        <v>0</v>
      </c>
      <c r="EX63" s="90"/>
      <c r="EY63" s="52" t="str">
        <f>IF(AND($G63="1",EX63&lt;&gt;""),EX63,"")</f>
        <v/>
      </c>
      <c r="EZ63" s="52" t="str">
        <f>IF(AND(EX63&lt;&gt;"",$G63="1"),_xlfn.RANK.EQ(EX63,$EY$6:$EY$89),"")</f>
        <v/>
      </c>
      <c r="FA63" s="52" t="str">
        <f>IF(IF(EZ63&lt;&gt;"",IF(MAX(COUNTIF($EZ$6:$EZ$89,$EZ$6:$EZ$89))&gt;1,"x",""),"")&lt;&gt;"",EZ63+1,"")</f>
        <v/>
      </c>
      <c r="FB63" s="52" t="str">
        <f>IF(EZ63&lt;&gt;"",IF($G63="3",IF(EX63&lt;&gt;"",IF(AND(EZ63&lt;=10,EX63&gt;=$EY$92),HLOOKUP(EZ63,Points_Table_Modified,IF(GC63&gt;=6,8,GC63+2),FALSE),0),""),IF(EX63&lt;&gt;"",IF(AND(EZ63&lt;=10,EX63&gt;=$EY$92),HLOOKUP(EZ63,Points_Table,IF(GC63&gt;=6,8,GC63+2),FALSE),0),"")),"")</f>
        <v/>
      </c>
      <c r="FC63" s="56" t="str">
        <f>IF(FB63&gt;0,IF(FA63&lt;&gt;"",AVERAGE(IF(AND($G63="3",FA63&lt;&gt;""),HLOOKUP(FA63,Points_Table_Modified,IF(GC63&gt;=6,8,GC63+2),FALSE),IF(FA63&lt;&gt;"",HLOOKUP(FA63,Points_Table,IF(GC63&gt;=6,8,GC63+2),FALSE),"")),FB63),FB63),0)</f>
        <v/>
      </c>
      <c r="FD63" s="51" t="str">
        <f>IF(AND($G63="2",EX63&lt;&gt;""),EX63,"")</f>
        <v/>
      </c>
      <c r="FE63" s="52" t="str">
        <f>IF(AND(EX63&lt;&gt;"",$G63="2"),_xlfn.RANK.EQ(EX63,$FD$6:$FD$89),"")</f>
        <v/>
      </c>
      <c r="FF63" s="52" t="str">
        <f>IF(IF(FE63&lt;&gt;"",IF(MAX(COUNTIF($FE$6:$FE$89,$FE$6:$FE$89))&gt;1,"x",""),"")&lt;&gt;"",FE63+1,"")</f>
        <v/>
      </c>
      <c r="FG63" s="54" t="str">
        <f>IF(FE63&lt;&gt;"",IF($G63="3",IF(EX63&lt;&gt;"",IF(AND(FE63&lt;=10,EX63&gt;=$FD$92),HLOOKUP(FE63,Points_Table_Modified,IF(GC63&gt;=6,8,GC63+2),FALSE),0),""),IF(EX63&lt;&gt;"",IF(AND(FE63&lt;=10,EX63&gt;=$FD$92),HLOOKUP(FE63,Points_Table,IF(GC63&gt;=6,8,GC63+2),FALSE),0),"")),"")</f>
        <v/>
      </c>
      <c r="FH63" s="56" t="str">
        <f>IF(FG63&gt;0,IF(FF63&lt;&gt;"",AVERAGE(IF(AND($G63="3",FF63&lt;&gt;""),HLOOKUP(FF63,Points_Table_Modified,IF(GC63&gt;=6,8,GC63+2),FALSE),IF(FF63&lt;&gt;"",HLOOKUP(FF63,Points_Table,IF(GC63&gt;=6,8,GC63+2),FALSE),"")),FG63),FG63),0)</f>
        <v/>
      </c>
      <c r="FI63" s="51" t="str">
        <f>IF(AND($G63="3",EX63&lt;&gt;""),EX63,"")</f>
        <v/>
      </c>
      <c r="FJ63" s="52" t="str">
        <f>IF(AND(EX63&lt;&gt;"",$G63="3"),_xlfn.RANK.EQ(EX63,$FI$6:$FI$89),"")</f>
        <v/>
      </c>
      <c r="FK63" s="52" t="str">
        <f>IF(IF(FJ63&lt;&gt;"",IF(MAX(COUNTIF($FJ$6:$FJ$89,$FJ$6:$FJ$89))&gt;1,"x",""),"")&lt;&gt;"",FJ63+1,"")</f>
        <v/>
      </c>
      <c r="FL63" s="52" t="str">
        <f>IF(FJ63&lt;&gt;"",IF($G63="3",IF(EX63&lt;&gt;"",IF(AND(FJ63&lt;=20,EX63&gt;=$FI$92),HLOOKUP(FJ63,Points_Table_Modified,IF(GC63&gt;=6,8,GC63+2),FALSE),0),""),IF(EX63&lt;&gt;"",IF(AND(FJ63&lt;=10,EX63&gt;=$FI$92),HLOOKUP(FJ63,Points_Table,IF(GC63&gt;=6,8,GC63+2),FALSE),0),"")),"")</f>
        <v/>
      </c>
      <c r="FM63" s="56" t="str">
        <f>IF(FL63&gt;0,IF(FK63&lt;&gt;"",AVERAGE(IF(AND($G63="3",FK63&lt;&gt;""),HLOOKUP(FK63,Points_Table_Modified,IF(GC63&gt;=6,8,GC63+2),FALSE),IF(FK63&lt;&gt;"",HLOOKUP(FK63,Points_Table,IF(GC63&gt;=6,8,GC63+2),FALSE),"")),FL63),FL63),0)</f>
        <v/>
      </c>
      <c r="FN63" s="51" t="str">
        <f>IF(AND($G63="4",EX63&lt;&gt;""),EX63,"")</f>
        <v/>
      </c>
      <c r="FO63" s="52" t="str">
        <f>IF(AND(EX63&lt;&gt;"",G63="4"),_xlfn.RANK.EQ(EX63,$FN$6:$FN$89),"")</f>
        <v/>
      </c>
      <c r="FP63" s="52" t="str">
        <f>IF(IF(FO63&lt;&gt;"",IF(MAX(COUNTIF($FO$6:$FO$89,$FO$6:$FO$89))&gt;1,"x",""),"")&lt;&gt;"",FO63+1,"")</f>
        <v/>
      </c>
      <c r="FQ63" s="52" t="str">
        <f>IF(FO63&lt;&gt;"",IF($G63="3",IF(EX63&lt;&gt;"",IF(AND(FO63&lt;=10,EX63&gt;=$FN$92),HLOOKUP(FO63,Points_Table_Modified,IF(GC63&gt;=6,8,GC63+2),FALSE),0),""),IF(EX63&lt;&gt;"",IF(AND(FO63&lt;=10,EX63&gt;=$FN$92),HLOOKUP(FO63,Points_Table,IF(GC63&gt;=6,8,GC63+2),FALSE),0),"")),"")</f>
        <v/>
      </c>
      <c r="FR63" s="56" t="str">
        <f>IF(FQ63&gt;0,IF(FP63&lt;&gt;"",AVERAGE(IF(AND($G63="3",FP63&lt;&gt;""),HLOOKUP(FP63,Points_Table_Modified,IF(GC63&gt;=6,8,GC63+2),FALSE),IF(FP63&lt;&gt;"",HLOOKUP(FP63,Points_Table,IF(GC63&gt;=6,8,GC63+2),FALSE),"")),FQ63),FQ63),0)</f>
        <v/>
      </c>
      <c r="FS63" s="51" t="str">
        <f>IF(AND($G63="5",EX63&lt;&gt;""),EX63,"")</f>
        <v/>
      </c>
      <c r="FT63" s="52" t="str">
        <f>IF(AND(EX63&lt;&gt;"",$G63="5"),_xlfn.RANK.EQ(EX63,$FS$6:$FS$89),"")</f>
        <v/>
      </c>
      <c r="FU63" s="52" t="str">
        <f>IF(IF(FT63&lt;&gt;"",IF(MAX(COUNTIF($FT$6:$FT$89,$FT$6:$FT$89))&gt;1,"x",""),"")&lt;&gt;"",FT63+1,"")</f>
        <v/>
      </c>
      <c r="FV63" s="52" t="str">
        <f>IF(FT63&lt;&gt;"",IF($G63="3",IF(EX63&lt;&gt;"",IF(AND(FT63&lt;=10,EX63&gt;=$FS$92),HLOOKUP(FT63,Points_Table_Modified,IF(GC63&gt;=6,8,GC63+2),FALSE),0),""),IF(EX63&lt;&gt;"",IF(AND(FT63&lt;=10,EX63&gt;=$FS$92),HLOOKUP(FT63,Points_Table,IF(GC63&gt;=6,8,GC63+2),FALSE),0),"")),"")</f>
        <v/>
      </c>
      <c r="FW63" s="56" t="str">
        <f>IF(FV63&gt;0,IF(FU63&lt;&gt;"",AVERAGE(IF(AND($G63="3",FU63&lt;&gt;""),HLOOKUP(FU63,Points_Table_Modified,IF(GC63&gt;=6,8,GC63+2),FALSE),IF(FU63&lt;&gt;"",HLOOKUP(FU63,Points_Table,IF(GC63&gt;=6,8,GC63+2),FALSE),"")),FV63),FV63),0)</f>
        <v/>
      </c>
      <c r="FX63" s="51" t="str">
        <f>IF(AND($G63="6",EX63&lt;&gt;""),EX63,"")</f>
        <v/>
      </c>
      <c r="FY63" s="52" t="str">
        <f>IF(AND(EX63&lt;&gt;"",$G63="6"),_xlfn.RANK.EQ(EX63,$FX$6:$FX$89),"")</f>
        <v/>
      </c>
      <c r="FZ63" s="52" t="str">
        <f>IF(IF(FY63&lt;&gt;"",IF(MAX(COUNTIF($FY$6:$FY$89,$FY$6:$FY$89))&gt;1,"x",""),"")&lt;&gt;"",FY63+1,"")</f>
        <v/>
      </c>
      <c r="GA63" s="52" t="str">
        <f>IF(FY63&lt;&gt;"",IF($G63="3",IF(EX63&lt;&gt;"",IF(AND(FY63&lt;=10,EX63&gt;=$FX$92),HLOOKUP(FY63,Points_Table_Modified,IF(GC63&gt;=6,8,GC63+2),FALSE),0),""),IF(EX63&lt;&gt;"",IF(AND(FY63&lt;=10,EX63&gt;=$FX$92),HLOOKUP(FY63,Points_Table,IF(GC63&gt;=6,8,GC63+2),FALSE),0),"")),"")</f>
        <v/>
      </c>
      <c r="GB63" s="56" t="str">
        <f>IF(GA63&gt;0,IF(FZ63&lt;&gt;"",AVERAGE(IF(AND($G63="3",FZ63&lt;&gt;""),HLOOKUP(FZ63,Points_Table_Modified,IF(GC63&gt;=6,8,GC63+2),FALSE),IF(FZ63&lt;&gt;"",HLOOKUP(FZ63,Points_Table,IF(GC63&gt;=6,8,GC63+2),FALSE),"")),GA63),GA63),0)</f>
        <v/>
      </c>
      <c r="GC63" s="57" t="e">
        <f>VLOOKUP($G63,Entries_D_Event,8,FALSE)</f>
        <v>#N/A</v>
      </c>
      <c r="GD63" s="52" t="str">
        <f>CONCATENATE(FY63,FT63,FO63,FJ63,FE63,EZ63)</f>
        <v/>
      </c>
      <c r="GE63" s="118" t="str">
        <f>IF(GD63&lt;&gt;"",IF(AND($G63="3",EX63&lt;&gt;""),10,IF(EX63&lt;&gt;"",5,"")),"")</f>
        <v/>
      </c>
      <c r="GF63" s="118">
        <f>_xlfn.NUMBERVALUE(IF(GD63&lt;&gt;"",CONCATENATE(GB63,FW63,FR63,FM63,FH63,FC63),""))</f>
        <v>0</v>
      </c>
      <c r="GG63" s="56">
        <f>IFERROR(GE63+GF63,0)</f>
        <v>0</v>
      </c>
      <c r="GH63" s="90"/>
      <c r="GI63" s="52" t="str">
        <f>IF(AND($G63="1",GH63&lt;&gt;""),GH63,"")</f>
        <v/>
      </c>
      <c r="GJ63" s="52" t="str">
        <f>IF(AND(GH63&lt;&gt;"",$G63="1"),_xlfn.RANK.EQ(GH63,$GI$6:$GI$89),"")</f>
        <v/>
      </c>
      <c r="GK63" s="52" t="str">
        <f>IF(IF(GJ63&lt;&gt;"",IF(MAX(COUNTIF($GJ$6:$GJ$89,$GJ$6:$GJ$89))&gt;1,"x",""),"")&lt;&gt;"",GJ63+1,"")</f>
        <v/>
      </c>
      <c r="GL63" s="52" t="str">
        <f>IF(GJ63&lt;&gt;"",IF($G63="3",IF(GH63&lt;&gt;"",IF(AND(GJ63&lt;=10,GH63&gt;=$GI$92),HLOOKUP(GJ63,Points_Table_Modified,IF(HM63&gt;=6,8,HM63+2),FALSE),0),""),IF(GH63&lt;&gt;"",IF(AND(GJ63&lt;=10,GH63&gt;=$GI$92),HLOOKUP(GJ63,Points_Table,IF(HM63&gt;=6,8,HM63+2),FALSE),0),"")),"")</f>
        <v/>
      </c>
      <c r="GM63" s="53" t="str">
        <f>IF(GK63&lt;&gt;"",AVERAGE(IF(AND($G63="3",GK63&lt;&gt;""),HLOOKUP(GK63,Points_Table_Modified,IF(HM63&gt;=6,8,HM63+2),FALSE),IF(GK63&lt;&gt;"",HLOOKUP(GK63,Points_Table,IF(HM63&gt;=6,8,HM63+2),FALSE),"")),GL63),GL63)</f>
        <v/>
      </c>
      <c r="GN63" s="51" t="str">
        <f>IF(AND($G63="2",GH63&lt;&gt;""),GH63,"")</f>
        <v/>
      </c>
      <c r="GO63" s="52" t="str">
        <f>IF(AND(GH63&lt;&gt;"",$G63="2"),_xlfn.RANK.EQ(GH63,$GN$6:$GN$89),"")</f>
        <v/>
      </c>
      <c r="GP63" s="52" t="str">
        <f>IF(IF(GO63&lt;&gt;"",IF(MAX(COUNTIF($GO$6:$GO$89,$GO$6:$GO$89))&gt;1,"x",""),"")&lt;&gt;"",GO63+1,"")</f>
        <v/>
      </c>
      <c r="GQ63" s="54" t="str">
        <f>IF(GO63&lt;&gt;"",IF($G63="3",IF(GH63&lt;&gt;"",IF(AND(GO63&lt;=10,GH63&gt;=$GN$92),HLOOKUP(GO63,Points_Table_Modified,IF(HM63&gt;=6,8,HM63+2),FALSE),0),""),IF(GH63&lt;&gt;"",IF(AND(GO63&lt;=10,GH63&gt;=$GN$92),HLOOKUP(GO63,Points_Table,IF(HM63&gt;=6,8,HM63+2),FALSE),0),"")),"")</f>
        <v/>
      </c>
      <c r="GR63" s="53" t="str">
        <f>IF(GP63&lt;&gt;"",AVERAGE(IF(AND($G63="3",GP63&lt;&gt;""),HLOOKUP(GP63,Points_Table_Modified,IF(HM63&gt;=6,8,HM63+2),FALSE),IF(GP63&lt;&gt;"",HLOOKUP(GP63,Points_Table,IF(HM63&gt;=6,8,HM63+2),FALSE),"")),GQ63),GQ63)</f>
        <v/>
      </c>
      <c r="GS63" s="51" t="str">
        <f>IF(AND($G63="3",GH63&lt;&gt;""),GH63,"")</f>
        <v/>
      </c>
      <c r="GT63" s="52" t="str">
        <f>IF(AND(GH63&lt;&gt;"",$G63="3"),_xlfn.RANK.EQ(GH63,$GS$6:$GS$89),"")</f>
        <v/>
      </c>
      <c r="GU63" s="52" t="str">
        <f>IF(IF(GT63&lt;&gt;"",IF(MAX(COUNTIF($GT$6:$GT$89,$GT$6:$GT$89))&gt;1,"x",""),"")&lt;&gt;"",GT63+1,"")</f>
        <v/>
      </c>
      <c r="GV63" s="52" t="str">
        <f>IF(GT63&lt;&gt;"",IF($G63="3",IF(GH63&lt;&gt;"",IF(AND(GT63&lt;=20,GH63&gt;=$GS$92),HLOOKUP(GT63,Points_Table_Modified,IF(HM63&gt;=6,8,HM63+2),FALSE),0),""),IF(GH63&lt;&gt;"",IF(AND(GT63&lt;=10,GH63&gt;=$GS$92),HLOOKUP(GT63,Points_Table,IF(HM63&gt;=6,8,HM63+2),FALSE),0),"")),"")</f>
        <v/>
      </c>
      <c r="GW63" s="53" t="str">
        <f>IF(GU63&lt;&gt;"",AVERAGE(IF(AND($G63="3",GU63&lt;&gt;""),HLOOKUP(GU63,Points_Table_Modified,IF(HM63&gt;=6,8,HM63+2),FALSE),IF(GU63&lt;&gt;"",HLOOKUP(GU63,Points_Table,IF(HM63&gt;=6,8,HM63+2),FALSE),"")),GV63),GV63)</f>
        <v/>
      </c>
      <c r="GX63" s="51" t="str">
        <f>IF(AND($G63="4",GH63&lt;&gt;""),GH63,"")</f>
        <v/>
      </c>
      <c r="GY63" s="52" t="str">
        <f>IF(AND($GH63&lt;&gt;"",G63="4"),_xlfn.RANK.EQ(GH63,$GX$6:$GX$89),"")</f>
        <v/>
      </c>
      <c r="GZ63" s="52" t="str">
        <f>IF(IF(GY63&lt;&gt;"",IF(MAX(COUNTIF($GY$6:$GY$89,$GY$6:$GY$89))&gt;1,"x",""),"")&lt;&gt;"",GY63+1,"")</f>
        <v/>
      </c>
      <c r="HA63" s="52" t="str">
        <f>IF(GY63&lt;&gt;"",IF($G63="3",IF(GH63&lt;&gt;"",IF(AND(GY63&lt;=10,GH63&gt;=$GX$92),HLOOKUP(GY63,Points_Table_Modified,IF(HM63&gt;=6,8,HM63+2),FALSE),0),""),IF(GH63&lt;&gt;"",IF(AND(GY63&lt;=10,GH63&gt;=$GX$92),HLOOKUP(GY63,Points_Table,IF(HM63&gt;=6,8,HM63+2),FALSE),0),"")),"")</f>
        <v/>
      </c>
      <c r="HB63" s="53" t="str">
        <f>IF(GZ63&lt;&gt;"",AVERAGE(IF(AND($G63="3",GZ63&lt;&gt;""),HLOOKUP(GZ63,Points_Table_Modified,IF(HM63&gt;=6,8,HM63+2),FALSE),IF(GZ63&lt;&gt;"",HLOOKUP(GZ63,Points_Table,IF(HM63&gt;=6,8,HM63+2),FALSE),"")),HA63),HA63)</f>
        <v/>
      </c>
      <c r="HC63" s="51" t="str">
        <f>IF(AND($G63="5",GH63&lt;&gt;""),GH63,"")</f>
        <v/>
      </c>
      <c r="HD63" s="52" t="str">
        <f>IF(AND(GH63&lt;&gt;"",$G63="5"),_xlfn.RANK.EQ(GH63,$HC$6:$HC$89),"")</f>
        <v/>
      </c>
      <c r="HE63" s="52" t="str">
        <f>IF(IF(HD63&lt;&gt;"",IF(MAX(COUNTIF($HD$6:$HD$89,$HD$6:$HD$89))&gt;1,"x",""),"")&lt;&gt;"",HD63+1,"")</f>
        <v/>
      </c>
      <c r="HF63" s="52" t="str">
        <f>IF(HD63&lt;&gt;"",IF($G63="3",IF(GH63&lt;&gt;"",IF(AND(HD63&lt;=10,GH63&gt;=$HC$92),HLOOKUP(HD63,Points_Table_Modified,IF(HM63&gt;=6,8,HM63+2),FALSE),0),""),IF(GH63&lt;&gt;"",IF(AND(HD63&lt;=10,GH63&gt;=$HC$92),HLOOKUP(HD63,Points_Table,IF(HM63&gt;=6,8,HM63+2),FALSE),0),"")),"")</f>
        <v/>
      </c>
      <c r="HG63" s="53" t="str">
        <f>IF(HE63&lt;&gt;"",AVERAGE(IF(AND($G63="3",HE63&lt;&gt;""),HLOOKUP(HE63,Points_Table_Modified,IF(HM63&gt;=6,8,HM63+2),FALSE),IF(HE63&lt;&gt;"",HLOOKUP(HE63,Points_Table,IF(HM63&gt;=6,8,HM63+2),FALSE),"")),HF63),HF63)</f>
        <v/>
      </c>
      <c r="HH63" s="51" t="str">
        <f>IF(AND($G63="6",GH63&lt;&gt;""),GH63,"")</f>
        <v/>
      </c>
      <c r="HI63" s="52" t="str">
        <f>IF(AND(GH63&lt;&gt;"",$G63="6"),_xlfn.RANK.EQ(GH63,$HH$6:$HH$89),"")</f>
        <v/>
      </c>
      <c r="HJ63" s="52" t="str">
        <f>IF(IF(HI63&lt;&gt;"",IF(MAX(COUNTIF($HI$6:$HI$89,$HI$6:$HI$89))&gt;1,"x",""),"")&lt;&gt;"",HI63+1,"")</f>
        <v/>
      </c>
      <c r="HK63" s="52" t="str">
        <f>IF(HI63&lt;&gt;"",IF($G63="3",IF(GH63&lt;&gt;"",IF(AND(HI63&lt;=10,GH63&gt;=$HH$92),HLOOKUP(HI63,Points_Table_Modified,IF(HM63&gt;=6,8,HM63+2),FALSE),0),""),IF(GH63&lt;&gt;"",IF(AND(HI63&lt;=10,GH63&gt;=$HH$92),HLOOKUP(HI63,Points_Table,IF(HM63&gt;=6,8,HM63+2),FALSE),0),"")),"")</f>
        <v/>
      </c>
      <c r="HL63" s="53" t="str">
        <f>IF(HJ63&lt;&gt;"",AVERAGE(IF(AND($G63="3",HJ63&lt;&gt;""),HLOOKUP(HJ63,Points_Table_Modified,IF(HM63&gt;=6,8,HM63+2),FALSE),IF(HJ63&lt;&gt;"",HLOOKUP(HJ63,Points_Table,IF(HM63&gt;=6,8,HM63+2),FALSE),"")),HK63),HK63)</f>
        <v/>
      </c>
      <c r="HM63" s="57" t="e">
        <f>VLOOKUP($G63,Entries_D_Event,9,FALSE)</f>
        <v>#N/A</v>
      </c>
      <c r="HN63" s="52" t="str">
        <f>CONCATENATE(HI63,HD63,GY63,GT63,GO63,GJ63)</f>
        <v/>
      </c>
      <c r="HO63" s="118" t="str">
        <f>IF(HN63&lt;&gt;"",IF(AND($G63="3",GH63&lt;&gt;""),10,IF(GH63&lt;&gt;"",5,"")),"")</f>
        <v/>
      </c>
      <c r="HP63" s="118">
        <f>_xlfn.NUMBERVALUE(IF(HN63&lt;&gt;"",CONCATENATE(HL63,HG63,HB63,GW63,GR63,GM63),""))</f>
        <v>0</v>
      </c>
      <c r="HQ63" s="56">
        <f>IFERROR(HO63+HP63,0)</f>
        <v>0</v>
      </c>
      <c r="HR63" s="90"/>
      <c r="HS63" s="52" t="str">
        <f>IF(AND($G63="1",HR63&lt;&gt;""),HR63,"")</f>
        <v/>
      </c>
      <c r="HT63" s="52" t="str">
        <f>IF(AND(HR63&lt;&gt;"",$G63="1"),_xlfn.RANK.EQ(HR63,$HS$6:$HS$89),"")</f>
        <v/>
      </c>
      <c r="HU63" s="52" t="str">
        <f>IF(IF(HT63&lt;&gt;"",IF(MAX(COUNTIF($HT$6:$HT$89,$HT$6:$HT$89))&gt;1,"x",""),"")&lt;&gt;"",HT63+1,"")</f>
        <v/>
      </c>
      <c r="HV63" s="52" t="str">
        <f>IF(HT63&lt;&gt;"",IF($G63="3",IF(HR63&lt;&gt;"",IF(AND(HT63&lt;=10,HR63&gt;=$HS$92),HLOOKUP(HT63,Points_Table_Modified,IF(IW63&gt;=6,8,IW63+2),FALSE),0),""),IF(HR63&lt;&gt;"",IF(AND(HT63&lt;=10,HR63&gt;=$HS$92),HLOOKUP(HT63,Points_Table,IF(IW63&gt;=6,8,IW63+2),FALSE),0),"")),"")</f>
        <v/>
      </c>
      <c r="HW63" s="53" t="str">
        <f>IF(HU63&lt;&gt;"",AVERAGE(IF(AND($G63="3",HU63&lt;&gt;""),HLOOKUP(HU63,Points_Table_Modified,IF(IW63&gt;=6,8,IW63+2),FALSE),IF(HU63&lt;&gt;"",HLOOKUP(HU63,Points_Table,IF(IW63&gt;=6,8,IW63+2),FALSE),"")),HV63),HV63)</f>
        <v/>
      </c>
      <c r="HX63" s="51" t="str">
        <f>IF(AND($G63="2",HR63&lt;&gt;""),HR63,"")</f>
        <v/>
      </c>
      <c r="HY63" s="52" t="str">
        <f>IF(AND(HR63&lt;&gt;"",$G63="2"),_xlfn.RANK.EQ(HR63,$HX$6:$HX$89),"")</f>
        <v/>
      </c>
      <c r="HZ63" s="52" t="str">
        <f>IF(IF(HY63&lt;&gt;"",IF(MAX(COUNTIF($HY$6:$HY$89,$HY$6:$HY$89))&gt;1,"x",""),"")&lt;&gt;"",HY63+1,"")</f>
        <v/>
      </c>
      <c r="IA63" s="54" t="str">
        <f>IF(HY63&lt;&gt;"",IF($G63="3",IF(HR63&lt;&gt;"",IF(AND(HY63&lt;=10,HR63&gt;=$HX$92),HLOOKUP(HY63,Points_Table_Modified,IF(IW63&gt;=6,8,IW63+2),FALSE),0),""),IF(HR63&lt;&gt;"",IF(AND(HY63&lt;=10,HR63&gt;=$HX$92),HLOOKUP(HY63,Points_Table,IF(IW63&gt;=6,8,IW63+2),FALSE),0),"")),"")</f>
        <v/>
      </c>
      <c r="IB63" s="53" t="str">
        <f>IF(HZ63&lt;&gt;"",AVERAGE(IF(AND($G63="3",HZ63&lt;&gt;""),HLOOKUP(HZ63,Points_Table_Modified,IF(IW63&gt;=6,8,IW63+2),FALSE),IF(HZ63&lt;&gt;"",HLOOKUP(HZ63,Points_Table,IF(IW63&gt;=6,8,IW63+2),FALSE),"")),IA63),IA63)</f>
        <v/>
      </c>
      <c r="IC63" s="51" t="str">
        <f>IF(AND($G63="3",HR63&lt;&gt;""),HR63,"")</f>
        <v/>
      </c>
      <c r="ID63" s="52" t="str">
        <f>IF(AND(HR63&lt;&gt;"",$G63="3"),_xlfn.RANK.EQ(HR63,$IC$6:$IC$89),"")</f>
        <v/>
      </c>
      <c r="IE63" s="52" t="str">
        <f>IF(IF(ID63&lt;&gt;"",IF(MAX(COUNTIF($ID$6:$ID$89,$ID$6:$ID$89))&gt;1,"x",""),"")&lt;&gt;"",ID63+1,"")</f>
        <v/>
      </c>
      <c r="IF63" s="52" t="str">
        <f>IF(ID63&lt;&gt;"",IF($G63="3",IF(HR63&lt;&gt;"",IF(AND(ID63&lt;=20,HR63&gt;=$IC$92),HLOOKUP(ID63,Points_Table_Modified,IF(IW63&gt;=6,8,IW63+2),FALSE),0),""),IF(HR63&lt;&gt;"",IF(AND(ID63&lt;=10,HR63&gt;=$IC$92),HLOOKUP(ID63,Points_Table,IF(IW63&gt;=6,8,IW63+2),FALSE),0),"")),"")</f>
        <v/>
      </c>
      <c r="IG63" s="53" t="str">
        <f>IF(IE63&lt;&gt;"",AVERAGE(IF(AND($G63="3",IE63&lt;&gt;""),HLOOKUP(IE63,Points_Table_Modified,IF(IW63&gt;=6,8,IW63+2),FALSE),IF(IE63&lt;&gt;"",HLOOKUP(IE63,Points_Table,IF(IW63&gt;=6,8,IW63+2),FALSE),"")),IF63),IF63)</f>
        <v/>
      </c>
      <c r="IH63" s="51" t="str">
        <f>IF(AND($G63="4",HR63&lt;&gt;""),HR63,"")</f>
        <v/>
      </c>
      <c r="II63" s="52" t="str">
        <f>IF(AND(HR63&lt;&gt;"",G63="4"),_xlfn.RANK.EQ(HR63,$IH$6:$IH$89),"")</f>
        <v/>
      </c>
      <c r="IJ63" s="52" t="str">
        <f>IF(IF(II63&lt;&gt;"",IF(MAX(COUNTIF($II$6:$II$89,$II$6:$II$89))&gt;1,"x",""),"")&lt;&gt;"",II63+1,"")</f>
        <v/>
      </c>
      <c r="IK63" s="52" t="str">
        <f>IF(II63&lt;&gt;"",IF($G63="3",IF(HR63&lt;&gt;"",IF(AND(II63&lt;=10,HR63&gt;=$IH$92),HLOOKUP(II63,Points_Table_Modified,IF(IW63&gt;=6,8,IW63+2),FALSE),0),""),IF(HR63&lt;&gt;"",IF(AND(II63&lt;=10,HR63&gt;=$IH$92),HLOOKUP(II63,Points_Table,IF(IW63&gt;=6,8,IW63+2),FALSE),0),"")),"")</f>
        <v/>
      </c>
      <c r="IL63" s="53" t="str">
        <f>IF(IJ63&lt;&gt;"",AVERAGE(IF(AND($G63="3",IJ63&lt;&gt;""),HLOOKUP(IJ63,Points_Table_Modified,IF(IW63&gt;=6,8,IW63+2),FALSE),IF(IJ63&lt;&gt;"",HLOOKUP(IJ63,Points_Table,IF(IW63&gt;=6,8,IW63+2),FALSE),"")),IK63),IK63)</f>
        <v/>
      </c>
      <c r="IM63" s="51" t="str">
        <f>IF(AND($G63="5",HR63&lt;&gt;""),HR63,"")</f>
        <v/>
      </c>
      <c r="IN63" s="52" t="str">
        <f>IF(AND(HR63&lt;&gt;"",$G63="5"),_xlfn.RANK.EQ(HR63,$IM$6:$IM$89),"")</f>
        <v/>
      </c>
      <c r="IO63" s="52" t="str">
        <f>IF(IF(IN63&lt;&gt;"",IF(MAX(COUNTIF($IN$6:$IN$89,$IN$6:$IN$89))&gt;1,"x",""),"")&lt;&gt;"",IN63+1,"")</f>
        <v/>
      </c>
      <c r="IP63" s="52" t="str">
        <f>IF(IN63&lt;&gt;"",IF($G63="3",IF(HR63&lt;&gt;"",IF(AND(IN63&lt;=10,HR63&gt;=$IM$92),HLOOKUP(IN63,Points_Table_Modified,IF(IW63&gt;=6,8,IW63+2),FALSE),0),""),IF(HR63&lt;&gt;"",IF(AND(IN63&lt;=10,HR63&gt;=$IM$92),HLOOKUP(IN63,Points_Table,IF(IW63&gt;=6,8,IW63+2),FALSE),0),"")),"")</f>
        <v/>
      </c>
      <c r="IQ63" s="53" t="str">
        <f>IF(IO63&lt;&gt;"",AVERAGE(IF(AND($G63="3",IO63&lt;&gt;""),HLOOKUP(IO63,Points_Table_Modified,IF(IW63&gt;=6,8,IW63+2),FALSE),IF(IO63&lt;&gt;"",HLOOKUP(IO63,Points_Table,IF(IW63&gt;=6,8,IW63+2),FALSE),"")),IP63),IP63)</f>
        <v/>
      </c>
      <c r="IR63" s="51" t="str">
        <f>IF(AND($G63="6",HR63&lt;&gt;""),HR63,"")</f>
        <v/>
      </c>
      <c r="IS63" s="52" t="str">
        <f>IF(AND(HR63&lt;&gt;"",$G63="6"),_xlfn.RANK.EQ(HR63,$IR$6:$IR$89),"")</f>
        <v/>
      </c>
      <c r="IT63" s="52" t="str">
        <f>IF(IF(IS63&lt;&gt;"",IF(MAX(COUNTIF($IS$6:$IS$89,$IS$6:$IS$89))&gt;1,"x",""),"")&lt;&gt;"",IS63+1,"")</f>
        <v/>
      </c>
      <c r="IU63" s="52" t="str">
        <f>IF(IS63&lt;&gt;"",IF($G63="3",IF(HR63&lt;&gt;"",IF(AND(IS63&lt;=10,HR63&gt;=$IR$92),HLOOKUP(IS63,Points_Table_Modified,IF(IW63&gt;=6,8,IW63+2),FALSE),0),""),IF(HR63&lt;&gt;"",IF(AND(IS63&lt;=10,HR63&gt;=$IR$92),HLOOKUP(IS63,Points_Table,IF(IW63&gt;=6,8,IW63+2),FALSE),0),"")),"")</f>
        <v/>
      </c>
      <c r="IV63" s="53" t="str">
        <f>IF(IT63&lt;&gt;"",AVERAGE(IF(AND($G63="3",IT63&lt;&gt;""),HLOOKUP(IT63,Points_Table_Modified,IF(IW63&gt;=6,8,IW63+2),FALSE),IF(IT63&lt;&gt;"",HLOOKUP(IT63,Points_Table,IF(IW63&gt;=6,8,IW63+2),FALSE),"")),IU63),IU63)</f>
        <v/>
      </c>
      <c r="IW63" s="57" t="e">
        <f>VLOOKUP($G63,Entries_D_Event,10,FALSE)</f>
        <v>#N/A</v>
      </c>
      <c r="IX63" s="52" t="str">
        <f>CONCATENATE(IS63,IN63,II63,ID63,HY63,HT63)</f>
        <v/>
      </c>
      <c r="IY63" s="118" t="str">
        <f>IF(IX63&lt;&gt;"",IF(AND($G63="3",HR63&lt;&gt;""),10,IF(HR63&lt;&gt;"",5,"")),"")</f>
        <v/>
      </c>
      <c r="IZ63" s="118">
        <f>_xlfn.NUMBERVALUE(IF(IX63&lt;&gt;"",CONCATENATE(IV63,IQ63,IL63,IG63,IB63,HW63),""))</f>
        <v>0</v>
      </c>
      <c r="JA63" s="56">
        <f>IFERROR(IY63+IZ63,0)</f>
        <v>0</v>
      </c>
      <c r="JB63" s="90"/>
      <c r="JC63" s="52" t="str">
        <f>IF(AND($G63="1",JB63&lt;&gt;""),JB63,"")</f>
        <v/>
      </c>
      <c r="JD63" s="52" t="str">
        <f>IF(AND(JB63&lt;&gt;"",$G63="1"),_xlfn.RANK.EQ(JB63,$JC$6:$JC$89),"")</f>
        <v/>
      </c>
      <c r="JE63" s="52" t="str">
        <f>IF(IF(JD63&lt;&gt;"",IF(MAX(COUNTIF($JD$6:$JD$89,$JD$6:$JD$89))&gt;1,"x",""),"")&lt;&gt;"",JD63+1,"")</f>
        <v/>
      </c>
      <c r="JF63" s="52" t="str">
        <f>IF(JD63&lt;&gt;"",IF($G63="3",IF(JB63&lt;&gt;"",IF(AND(JD63&lt;=10,JB63&gt;=$JC$92),HLOOKUP(JD63,Points_Table_Modified,IF(KG63&gt;=6,8,KG63+2),FALSE),0),""),IF(JB63&lt;&gt;"",IF(AND(JD63&lt;=10,JB63&gt;=$JC$92),HLOOKUP(JD63,Points_Table,IF(KG63&gt;=6,8,KG63+2),FALSE),0),"")),"")</f>
        <v/>
      </c>
      <c r="JG63" s="53" t="str">
        <f>IF(JE63&lt;&gt;"",AVERAGE(IF(AND($G63="3",JE63&lt;&gt;""),HLOOKUP(JE63,Points_Table_Modified,IF(KG63&gt;=6,8,KG63+2),FALSE),IF(JE63&lt;&gt;"",HLOOKUP(JE63,Points_Table,IF(KG63&gt;=6,8,KG63+2),FALSE),"")),JF63),JF63)</f>
        <v/>
      </c>
      <c r="JH63" s="51" t="str">
        <f>IF(AND($G63="2",JB63&lt;&gt;""),JB63,"")</f>
        <v/>
      </c>
      <c r="JI63" s="52" t="str">
        <f>IF(AND(JB63&lt;&gt;"",$G63="2"),_xlfn.RANK.EQ(JB63,$JH$6:$JH$89),"")</f>
        <v/>
      </c>
      <c r="JJ63" s="52" t="str">
        <f>IF(IF(JI63&lt;&gt;"",IF(MAX(COUNTIF($JI$6:$JI$89,$JI$6:$JI$89))&gt;1,"x",""),"")&lt;&gt;"",JI63+1,"")</f>
        <v/>
      </c>
      <c r="JK63" s="54" t="str">
        <f>IF(JI63&lt;&gt;"",IF($G63="3",IF(JB63&lt;&gt;"",IF(AND(JI63&lt;=10,JB63&gt;=$JH$92),HLOOKUP(JI63,Points_Table_Modified,IF(KG63&gt;=6,8,KG63+2),FALSE),0),""),IF(JB63&lt;&gt;"",IF(AND(JI63&lt;=10,JB63&gt;=$JH$92),HLOOKUP(JI63,Points_Table,IF(KG63&gt;=6,8,KG63+2),FALSE),0),"")),"")</f>
        <v/>
      </c>
      <c r="JL63" s="53" t="str">
        <f>IF(JJ63&lt;&gt;"",AVERAGE(IF(AND($G63="3",JJ63&lt;&gt;""),HLOOKUP(JJ63,Points_Table_Modified,IF(KG63&gt;=6,8,KG63+2),FALSE),IF(JJ63&lt;&gt;"",HLOOKUP(JJ63,Points_Table,IF(KG63&gt;=6,8,KG63+2),FALSE),"")),JK63),JK63)</f>
        <v/>
      </c>
      <c r="JM63" s="51" t="str">
        <f>IF(AND($G63="3",JB63&lt;&gt;""),JB63,"")</f>
        <v/>
      </c>
      <c r="JN63" s="52" t="str">
        <f>IF(AND(JB63&lt;&gt;"",$G63="3"),_xlfn.RANK.EQ(JB63,$JM$6:$JM$89),"")</f>
        <v/>
      </c>
      <c r="JO63" s="52" t="str">
        <f>IF(IF(JN63&lt;&gt;"",IF(MAX(COUNTIF($JN$6:$JN$89,$JN$6:$JN$89))&gt;1,"x",""),"")&lt;&gt;"",JN63+1,"")</f>
        <v/>
      </c>
      <c r="JP63" s="52" t="str">
        <f>IF(JN63&lt;&gt;"",IF($G63="3",IF(JB63&lt;&gt;"",IF(AND(JN63&lt;=20,JB63&gt;=$JM$92),HLOOKUP(JN63,Points_Table_Modified,IF(KG63&gt;=6,8,KG63+2),FALSE),0),""),IF(JB63&lt;&gt;"",IF(AND(JN63&lt;=10,JB63&gt;=$JM$92),HLOOKUP(JN63,Points_Table,IF(KG63&gt;=6,8,KG63+2),FALSE),0),"")),"")</f>
        <v/>
      </c>
      <c r="JQ63" s="53" t="str">
        <f>IF(JO63&lt;&gt;"",AVERAGE(IF(AND($G63="3",JO63&lt;&gt;""),HLOOKUP(JO63,Points_Table_Modified,IF(KG63&gt;=6,8,KG63+2),FALSE),IF(JO63&lt;&gt;"",HLOOKUP(JO63,Points_Table,IF(KG63&gt;=6,8,KG63+2),FALSE),"")),JP63),JP63)</f>
        <v/>
      </c>
      <c r="JR63" s="51" t="str">
        <f>IF(AND($G63="4",JB63&lt;&gt;""),JB63,"")</f>
        <v/>
      </c>
      <c r="JS63" s="52" t="str">
        <f>IF(AND(JB63&lt;&gt;"",G63="4"),_xlfn.RANK.EQ(JB63,$JR$6:$JR$89),"")</f>
        <v/>
      </c>
      <c r="JT63" s="52" t="str">
        <f>IF(IF(JS63&lt;&gt;"",IF(MAX(COUNTIF($JS$6:$JS$89,$JS$6:$JS$89))&gt;1,"x",""),"")&lt;&gt;"",JS63+1,"")</f>
        <v/>
      </c>
      <c r="JU63" s="52" t="str">
        <f>IF(JS63&lt;&gt;"",IF($G63="3",IF(JB63&lt;&gt;"",IF(AND(JS63&lt;=10,JB63&gt;=$JR$92),HLOOKUP(JS63,Points_Table_Modified,IF(KG63&gt;=6,8,KG63+2),FALSE),0),""),IF(JB63&lt;&gt;"",IF(AND(JS63&lt;=10,JB63&gt;=$JR$92),HLOOKUP(JS63,Points_Table,IF(KG63&gt;=6,8,KG63+2),FALSE),0),"")),"")</f>
        <v/>
      </c>
      <c r="JV63" s="53" t="str">
        <f>IF(JT63&lt;&gt;"",AVERAGE(IF(AND($G63="3",JT63&lt;&gt;""),HLOOKUP(JT63,Points_Table_Modified,IF(KG63&gt;=6,8,KG63+2),FALSE),IF(JT63&lt;&gt;"",HLOOKUP(JT63,Points_Table,IF(KG63&gt;=6,8,KG63+2),FALSE),"")),JU63),JU63)</f>
        <v/>
      </c>
      <c r="JW63" s="51" t="str">
        <f>IF(AND($G63="5",JB63&lt;&gt;""),JB63,"")</f>
        <v/>
      </c>
      <c r="JX63" s="52" t="str">
        <f>IF(AND(JB63&lt;&gt;"",$G63="5"),_xlfn.RANK.EQ(JB63,$JW$6:$JW$89),"")</f>
        <v/>
      </c>
      <c r="JY63" s="52" t="str">
        <f>IF(IF(JX63&lt;&gt;"",IF(MAX(COUNTIF($JX$6:$JX$89,$JX$6:$JX$89))&gt;1,"x",""),"")&lt;&gt;"",JX63+1,"")</f>
        <v/>
      </c>
      <c r="JZ63" s="52" t="str">
        <f>IF(JX63&lt;&gt;"",IF($G63="3",IF(JB63&lt;&gt;"",IF(AND(JX63&lt;=10,JB63&gt;=$JW$92),HLOOKUP(JX63,Points_Table_Modified,IF(KG63&gt;=6,8,KG63+2),FALSE),0),""),IF(JB63&lt;&gt;"",IF(AND(JX63&lt;=10,JB63&gt;=$JW$92),HLOOKUP(JX63,Points_Table,IF(KG63&gt;=6,8,KG63+2),FALSE),0),"")),"")</f>
        <v/>
      </c>
      <c r="KA63" s="53" t="str">
        <f>IF(JY63&lt;&gt;"",AVERAGE(IF(AND($G63="3",JY63&lt;&gt;""),HLOOKUP(JY63,Points_Table_Modified,IF(KG63&gt;=6,8,KG63+2),FALSE),IF(JY63&lt;&gt;"",HLOOKUP(JY63,Points_Table,IF(KG63&gt;=6,8,KG63+2),FALSE),"")),JZ63),JZ63)</f>
        <v/>
      </c>
      <c r="KB63" s="51" t="str">
        <f>IF(AND($G63="6",JB63&lt;&gt;""),JB63,"")</f>
        <v/>
      </c>
      <c r="KC63" s="52" t="str">
        <f>IF(AND(JB63&lt;&gt;"",$G63="6"),_xlfn.RANK.EQ(JB63,$KB$6:$KB$89),"")</f>
        <v/>
      </c>
      <c r="KD63" s="52" t="str">
        <f>IF(IF(KC63&lt;&gt;"",IF(MAX(COUNTIF($KC$6:$KC$89,$KC$6:$KC$89))&gt;1,"x",""),"")&lt;&gt;"",KC63+1,"")</f>
        <v/>
      </c>
      <c r="KE63" s="52" t="str">
        <f>IF(KC63&lt;&gt;"",IF($G63="3",IF(JB63&lt;&gt;"",IF(AND(KC63&lt;=10,JB63&gt;=$KB$92),HLOOKUP(KC63,Points_Table_Modified,IF(KG63&gt;=6,8,KG63+2),FALSE),0),""),IF(JB63&lt;&gt;"",IF(AND(KC63&lt;=10,JB63&gt;=$KB$92),HLOOKUP(KC63,Points_Table,IF(KG63&gt;=6,8,KG63+2),FALSE),0),"")),"")</f>
        <v/>
      </c>
      <c r="KF63" s="53" t="str">
        <f>IF(KD63&lt;&gt;"",AVERAGE(IF(AND($G63="3",KD63&lt;&gt;""),HLOOKUP(KD63,Points_Table_Modified,IF(KG63&gt;=6,8,KG63+2),FALSE),IF(KD63&lt;&gt;"",HLOOKUP(KD63,Points_Table,IF(KG63&gt;=6,8,KG63+2),FALSE),"")),KE63),KE63)</f>
        <v/>
      </c>
      <c r="KG63" s="57" t="e">
        <f>VLOOKUP($G63,Entries_D_Event,11,FALSE)</f>
        <v>#N/A</v>
      </c>
      <c r="KH63" s="52" t="str">
        <f>CONCATENATE(KC63,JX63,JS63,JN63,JI63,JD63)</f>
        <v/>
      </c>
      <c r="KI63" s="118" t="str">
        <f>IF(KH63&lt;&gt;"",IF(AND($G63="3",JB63&lt;&gt;""),10,IF(JB63&lt;&gt;"",5,"")),"")</f>
        <v/>
      </c>
      <c r="KJ63" s="118">
        <f>_xlfn.NUMBERVALUE(IF(KH63&lt;&gt;"",CONCATENATE(KF63,KA63,JV63,JQ63,JL63,JG63),""))</f>
        <v>0</v>
      </c>
      <c r="KK63" s="56">
        <f>IFERROR(KI63+KJ63,0)</f>
        <v>0</v>
      </c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</row>
    <row r="64" spans="1:358" s="1" customFormat="1" x14ac:dyDescent="0.25">
      <c r="A64" s="35"/>
      <c r="B64" s="45">
        <v>59</v>
      </c>
      <c r="C64" s="47" t="s">
        <v>228</v>
      </c>
      <c r="D64" s="47" t="s">
        <v>229</v>
      </c>
      <c r="E64" s="50"/>
      <c r="F64" s="50">
        <v>936</v>
      </c>
      <c r="G64" s="49"/>
      <c r="H64" s="50" t="s">
        <v>213</v>
      </c>
      <c r="I64" s="187">
        <f>AS64+CC64+DM64+EW64+GG64+HQ64+JA64+KK64</f>
        <v>0</v>
      </c>
      <c r="J64" s="116"/>
      <c r="K64" s="102" t="str">
        <f>IF(AND(J64&lt;&gt;"",$G64="1"),J64,"")</f>
        <v/>
      </c>
      <c r="L64" s="103" t="str">
        <f>IF(AND(J64&lt;&gt;"",$G64="1"),_xlfn.RANK.EQ(J64,$K$6:$K$89),"")</f>
        <v/>
      </c>
      <c r="M64" s="103" t="str">
        <f>IF(G64="6",IF(IF(L64&lt;&gt;"",IF(MAX(COUNTIF($L$6:$L$89,$L$6:$L$89))&gt;1,"x",""),"")&lt;&gt;"",L64+1,""),IF(K64=0,"",IF(IF(L64&lt;&gt;"",IF(MAX(COUNTIF($L$6:$L$89,$L$6:$L$89))&gt;1,"x",""),"")&lt;&gt;"",L64+1,"")))</f>
        <v/>
      </c>
      <c r="N64" s="103" t="str">
        <f>IF(L64&lt;&gt;"",IF($G64="3",IF(AND(L64&lt;=20,J64&gt;=$K$92),HLOOKUP(L64,Points_Table_Modified,IF(AO64&gt;=6,8,AO64+2),FALSE),0),IF(AND(L64&lt;=10,J64&gt;=$K$92),HLOOKUP(L64,Points_Table,IF(AO64&gt;=6,8,AO64+2),FALSE),0)),"")</f>
        <v/>
      </c>
      <c r="O64" s="103" t="str">
        <f>IF(M64&lt;&gt;"",AVERAGE(IF(AND($G64="3",M64&lt;&gt;""),HLOOKUP(M64,Points_Table_Modified,IF(AO64&gt;=6,8,AO64+2),FALSE),IF(M64&lt;&gt;"",HLOOKUP(M64,Points_Table,IF(AO64&gt;=6,8,AO64+2),FALSE),"")),N64),N64)</f>
        <v/>
      </c>
      <c r="P64" s="102" t="str">
        <f>IF(AND(J64&lt;&gt;"",$G64="2"),J64,"")</f>
        <v/>
      </c>
      <c r="Q64" s="103" t="str">
        <f>IF(AND(J64&lt;&gt;"",$G64="2"),_xlfn.RANK.EQ(J64,$P$6:$P$89),"")</f>
        <v/>
      </c>
      <c r="R64" s="103" t="str">
        <f>IF(G64="6",IF(IF(Q64&lt;&gt;"",IF(MAX(COUNTIF($Q$6:$Q$89,$Q$6:$Q$89))&gt;1,"x",""),"")&lt;&gt;"",Q64+1,""),IF(P64=0,"",IF(IF(Q64&lt;&gt;"",IF(MAX(COUNTIF($Q$6:$Q$89,$Q$6:$Q$89))&gt;1,"x",""),"")&lt;&gt;"",Q64+1,"")))</f>
        <v/>
      </c>
      <c r="S64" s="103" t="str">
        <f>IF(Q64&lt;&gt;"",IF($G64="3",IF(J64&lt;&gt;"",IF(AND(Q64&lt;=10,J64&gt;=$P$92),HLOOKUP(Q64,Points_Table_Modified,IF(AO64&gt;=6,8,AO64+2),FALSE),0),""),IF(J64&lt;&gt;"",IF(AND(Q64&lt;=10,J64&gt;=$P$92),HLOOKUP(Q64,Points_Table,IF(AO64&gt;=6,8,AO64+2),FALSE),0),"")),"")</f>
        <v/>
      </c>
      <c r="T64" s="103" t="str">
        <f>IF(R64&lt;&gt;"",AVERAGE(IF(AND($G64="3",R64&lt;&gt;""),HLOOKUP(R64,Points_Table_Modified,IF(AO64&gt;=6,8,AO64+2),FALSE),IF(R64&lt;&gt;"",HLOOKUP(R64,Points_Table,IF(AO64&gt;=6,8,AO64+2),FALSE),"")),S64),S64)</f>
        <v/>
      </c>
      <c r="U64" s="102" t="str">
        <f>IF(AND(J64&lt;&gt;"",$G64="3"),J64,"")</f>
        <v/>
      </c>
      <c r="V64" s="103" t="str">
        <f>IF(AND(J64&lt;&gt;"",$G64="3"),_xlfn.RANK.EQ(J64,$U$6:$U$89),"")</f>
        <v/>
      </c>
      <c r="W64" s="103" t="str">
        <f>IF(G64="6",IF(IF(V64&lt;&gt;"",IF(MAX(COUNTIF($V$6:$V$89,$V$6:$V$89))&gt;1,"x",""),"")&lt;&gt;"",V64+1,""),IF(U64=0,"",IF(IF(V64&lt;&gt;"",IF(MAX(COUNTIF($V$6:$V$89,$V$6:$V$89))&gt;1,"x",""),"")&lt;&gt;"",V64+1,"")))</f>
        <v/>
      </c>
      <c r="X64" s="103" t="str">
        <f>IF(V64&lt;&gt;"",IF($G64="3",IF(J64&lt;&gt;"",IF(AND(V64&lt;=20,J64&gt;=$U$92),HLOOKUP(V64,Points_Table_Modified,IF(AO64&gt;=6,8,AO64+2),FALSE),0),""),IF(J64&lt;&gt;"",IF(AND(V64&lt;=10,$J64&gt;=$U$92),HLOOKUP(V64,Points_Table,IF(AO64&gt;=6,8,AO64+2),FALSE),0),"")),"")</f>
        <v/>
      </c>
      <c r="Y64" s="103" t="str">
        <f>IF(W64&lt;&gt;"",AVERAGE(IF(AND($G64="3",W64&lt;&gt;""),HLOOKUP(W64,Points_Table_Modified,IF(AO64&gt;=6,8,AO64+2),FALSE),IF(W64&lt;&gt;"",HLOOKUP(W64,Points_Table,IF(AO64&gt;=6,8,AO64+2),FALSE),"")),X64),X64)</f>
        <v/>
      </c>
      <c r="Z64" s="102" t="str">
        <f>IF(AND(J64&lt;&gt;"",$G64="4"),J64,"")</f>
        <v/>
      </c>
      <c r="AA64" s="103" t="str">
        <f>IF(AND($J64&lt;&gt;"",G64="4"),_xlfn.RANK.EQ(J64,$Z$6:$Z$89),"")</f>
        <v/>
      </c>
      <c r="AB64" s="103" t="str">
        <f>IF($G64="6",IF(IF(AA64&lt;&gt;"",IF(MAX(COUNTIF($AA$6:$AA$89,$AA$6:$AA$89))&gt;1,"x",""),"")&lt;&gt;"",AA64+1,""),IF(Z64=0,"",IF(IF(AA64&lt;&gt;"",IF(MAX(COUNTIF($AA$6:$AA$89,$AA$6:$AA$89))&gt;1,"x",""),"")&lt;&gt;"",AA64+1,"")))</f>
        <v/>
      </c>
      <c r="AC64" s="103" t="str">
        <f>IF(AA64&lt;&gt;"",IF($G64="3",IF(J64&lt;&gt;"",IF(AND(AA64&lt;=10,J64&gt;=$Z$92),HLOOKUP(AA64,Points_Table_Modified,IF(AO64&gt;=6,8,AO64+2),FALSE),0),""),IF(J64&lt;&gt;"",IF(AND(AA64&lt;=10,J64&gt;=$Z$92),HLOOKUP(AA64,Points_Table,IF(AO64&gt;=6,8,AO64+2),FALSE),0),"")),"")</f>
        <v/>
      </c>
      <c r="AD64" s="103" t="str">
        <f>IF(AB64&lt;&gt;"",AVERAGE(IF(AND($G64="3",AB64&lt;&gt;""),HLOOKUP(AB64,Points_Table_Modified,IF(AO64&gt;=6,8,AO64+2),FALSE),IF(AB64&lt;&gt;"",HLOOKUP(AB64,Points_Table,IF(AO64&gt;=6,8,AO64+2),FALSE),"")),AC64),AC64)</f>
        <v/>
      </c>
      <c r="AE64" s="102" t="str">
        <f>IF(AND(J64&lt;&gt;"",$G64="5"),J64,"")</f>
        <v/>
      </c>
      <c r="AF64" s="103" t="str">
        <f>IF(AND(J64&lt;&gt;"",$G64="5"),_xlfn.RANK.EQ(J64,$AE$6:$AE$89),"")</f>
        <v/>
      </c>
      <c r="AG64" s="103" t="str">
        <f>IF($G64="6",IF(IF(AF64&lt;&gt;"",IF(MAX(COUNTIF($AF$6:$AF$89,$AF$6:$AF$89))&gt;1,"x",""),"")&lt;&gt;"",AF64+1,""),IF(AE64=0,"",IF(IF(AF64&lt;&gt;"",IF(MAX(COUNTIF($AF$6:$AF$89,$AF$6:$AF$89))&gt;1,"x",""),"")&lt;&gt;"",AF64+1,"")))</f>
        <v/>
      </c>
      <c r="AH64" s="103" t="str">
        <f>IF(AF64&lt;&gt;"",IF($G64="3",IF(J64&lt;&gt;"",IF(AND(AF64&lt;=10,J64&gt;=$AE$92),HLOOKUP(AF64,Points_Table_Modified,IF(AO64&gt;=6,8,AO64+2),FALSE),0),""),IF(J64&lt;&gt;"",IF(AND(AF64&lt;=10,J64&gt;=$AE$92),HLOOKUP(AF64,Points_Table,IF(AO64&gt;=6,8,AO64+2),FALSE),0),"")),"")</f>
        <v/>
      </c>
      <c r="AI64" s="103" t="str">
        <f>IF(AG64&lt;&gt;"",AVERAGE(IF(AND($G64="3",AG64&lt;&gt;""),HLOOKUP(AG64,Points_Table_Modified,IF(AO64&gt;=6,8,AO64+2),FALSE),IF(AG64&lt;&gt;"",HLOOKUP(AG64,Points_Table,IF(AO64&gt;=6,8,AO64+2),FALSE),"")),AH64),AH64)</f>
        <v/>
      </c>
      <c r="AJ64" s="102" t="str">
        <f>IF(AND(J64&lt;&gt;"",$G64="6"),J64,"")</f>
        <v/>
      </c>
      <c r="AK64" s="103" t="str">
        <f>IF(AND(J64&lt;&gt;"",$G64="6"),_xlfn.RANK.EQ(J64,$AJ$6:$AJ$89),"")</f>
        <v/>
      </c>
      <c r="AL64" s="103" t="str">
        <f>IF(G64="6",IF(IF(AK64&lt;&gt;"",IF(MAX(COUNTIF($AK$6:$AK$89,$AK$6:$AK$89))&gt;1,"x",""),"")&lt;&gt;"",AK64+1,""),IF(AJ64=0,"",IF(IF(AK64&lt;&gt;"",IF(MAX(COUNTIF($AK$6:$AK$89,$AK$6:$AK$89))&gt;1,"x",""),"")&lt;&gt;"",AK64+1,"")))</f>
        <v/>
      </c>
      <c r="AM64" s="103" t="str">
        <f>IF(AK64&lt;&gt;"",IF($G64="3",IF(J64&lt;&gt;"",IF(AND(AK64&lt;=10,J64&gt;=$AJ$92),HLOOKUP(AK64,Points_Table_Modified,IF(AO64&gt;=6,8,AO64+2),FALSE),0),""),IF(J64&lt;&gt;"",IF(AND(AK64&lt;=10,J64&gt;=$AJ$92),HLOOKUP(AK64,Points_Table,IF(AO64&gt;=6,8,AO64+2),FALSE),0),"")),"")</f>
        <v/>
      </c>
      <c r="AN64" s="136" t="str">
        <f>IF(AL64&lt;&gt;"",AVERAGE(IF(AND($G64="3",AL64&lt;&gt;""),HLOOKUP(AL64,Points_Table_Modified,IF(AO64&gt;=6,8,AO64+2),FALSE),IF(AL64&lt;&gt;"",HLOOKUP(AL64,Points_Table,IF(AO64&gt;=6,8,AO64+2),FALSE),"")),AM64),AM64)</f>
        <v/>
      </c>
      <c r="AO64" s="55" t="e">
        <f>VLOOKUP($G64,Entries_D_Event,4,FALSE)</f>
        <v>#N/A</v>
      </c>
      <c r="AP64" s="52" t="str">
        <f>CONCATENATE(AK64,AF64,AA64,V64,Q64,L64)</f>
        <v/>
      </c>
      <c r="AQ64" s="118" t="str">
        <f>IF(AP64&lt;&gt;"",IF(AND($G64="3",J64&lt;&gt;""),10,IF(J64&lt;&gt;"",5,"")),"")</f>
        <v/>
      </c>
      <c r="AR64" s="118">
        <f>_xlfn.NUMBERVALUE(IF(AP64&lt;&gt;"",CONCATENATE(AN64,AI64,AD64,Y64,T64,O64),""))</f>
        <v>0</v>
      </c>
      <c r="AS64" s="56">
        <f>IFERROR(AQ64+AR64,0)</f>
        <v>0</v>
      </c>
      <c r="AT64" s="90"/>
      <c r="AU64" s="54" t="str">
        <f>IF(AND(AT64&lt;&gt;"",$G64="1"),AT64,"")</f>
        <v/>
      </c>
      <c r="AV64" s="52" t="str">
        <f>IF(AND(AT64&lt;&gt;"",$G64="1"),_xlfn.RANK.EQ(AT64,$AU$6:$AU$89),"")</f>
        <v/>
      </c>
      <c r="AW64" s="52" t="str">
        <f>IF(IF(AV64&lt;&gt;"",IF(MAX(COUNTIF($AV$6:$AV$89,$AV$6:$AV$89))&gt;1,"x",""),"")&lt;&gt;"",AV64+1,"")</f>
        <v/>
      </c>
      <c r="AX64" s="52" t="str">
        <f>IF(AV64&lt;&gt;"",IF($G64="3",IF(AT64&lt;&gt;"",IF(AND(AV64&lt;=10,AT64&gt;=$AU$92),HLOOKUP(AV64,Points_Table_Modified,IF(BY64&gt;=6,8,BY64+2),FALSE),0),""),IF(AT64&lt;&gt;"",IF(AND(AV64&lt;=10,AT64&gt;=$AU$92),HLOOKUP(AV64,Points_Table,IF(BY64&gt;=6,8,BY64+2),FALSE),0),"")),"")</f>
        <v/>
      </c>
      <c r="AY64" s="53" t="str">
        <f>IF(AW64&lt;&gt;"",AVERAGE(IF(AND($G64="3",AW64&lt;&gt;""),HLOOKUP(AW64,Points_Table_Modified,IF(BY64&gt;=6,8,BY64+2),FALSE),IF(AW64&lt;&gt;"",HLOOKUP(AW64,Points_Table,IF(BY64&gt;=6,8,BY64+2),FALSE),"")),AX64),AX64)</f>
        <v/>
      </c>
      <c r="AZ64" s="51" t="str">
        <f>IF(AND($G64="2",AT64&lt;&gt;""),AT64,"")</f>
        <v/>
      </c>
      <c r="BA64" s="52" t="str">
        <f>IF(AND(AT64&lt;&gt;"",$G64="2"),_xlfn.RANK.EQ(AT64,$AZ$6:$AZ$89),"")</f>
        <v/>
      </c>
      <c r="BB64" s="52" t="str">
        <f>IF(IF(BA64&lt;&gt;"",IF(MAX(COUNTIF($BA$6:$BA$89,$BA$6:$BA$89))&gt;1,"x",""),"")&lt;&gt;"",BA64+1,"")</f>
        <v/>
      </c>
      <c r="BC64" s="54" t="str">
        <f>IF(BA64&lt;&gt;"",IF($G64="3",IF(AT64&lt;&gt;"",IF(AND(BA64&lt;=10,AT64&gt;=$AZ$92),HLOOKUP(BA64,Points_Table_Modified,IF(BY64&gt;=6,8,BY64+2),FALSE),0),""),IF(AT64&lt;&gt;"",IF(AND(BA64&lt;=10,AT64&gt;=$AZ$92),HLOOKUP(BA64,Points_Table,IF(BY64&gt;=6,8,BY64+2),FALSE),0),"")),"")</f>
        <v/>
      </c>
      <c r="BD64" s="53" t="str">
        <f>IF(BB64&lt;&gt;"",AVERAGE(IF(AND($G64="3",BB64&lt;&gt;""),HLOOKUP(BB64,Points_Table_Modified,IF(BY64&gt;=6,8,BY64+2),FALSE),IF(BB64&lt;&gt;"",HLOOKUP(BB64,Points_Table,IF(BY64&gt;=6,8,BY64+2),FALSE),"")),BC64),BC64)</f>
        <v/>
      </c>
      <c r="BE64" s="51" t="str">
        <f>IF(AND($G64="3",AT64&lt;&gt;""),AT64,"")</f>
        <v/>
      </c>
      <c r="BF64" s="52" t="str">
        <f>IF(AND(AT64&lt;&gt;"",$G64="3"),_xlfn.RANK.EQ(AT64,$BE$6:$BE$89),"")</f>
        <v/>
      </c>
      <c r="BG64" s="52" t="str">
        <f>IF(IF(BF64&lt;&gt;"",IF(MAX(COUNTIF($BF$6:$BF$89,$BF$6:$BF$89))&gt;1,"x",""),"")&lt;&gt;"",BF64+1,"")</f>
        <v/>
      </c>
      <c r="BH64" s="52" t="str">
        <f>IF(BF64&lt;&gt;"",IF($G64="3",IF(AT64&lt;&gt;"",IF(AND(BF64&lt;=20,AT64&gt;=$BE$92),HLOOKUP(BF64,Points_Table_Modified,IF(BY64&gt;=6,8,BY64+2),FALSE),0),""),IF(AT64&lt;&gt;"",IF(AND(BF64&lt;=10,AT64&gt;=$BE$92),HLOOKUP(BF64,Points_Table,IF(BY64&gt;=6,8,BY64+2),FALSE),0),"")),"")</f>
        <v/>
      </c>
      <c r="BI64" s="53" t="str">
        <f>IF(BG64&lt;&gt;"",AVERAGE(IF(AND($G64="3",BG64&lt;&gt;""),HLOOKUP(BG64,Points_Table_Modified,IF(BY64&gt;=6,8,BY64+2),FALSE),IF(BG64&lt;&gt;"",HLOOKUP(BG64,Points_Table,IF(BY64&gt;=6,8,BY64+2),FALSE),"")),BH64),BH64)</f>
        <v/>
      </c>
      <c r="BJ64" s="51" t="str">
        <f>IF(AND($G64="4",AT64&lt;&gt;""),AT64,"")</f>
        <v/>
      </c>
      <c r="BK64" s="52" t="str">
        <f>IF(AND(AT64&lt;&gt;"",G64="4"),_xlfn.RANK.EQ(AT64,$BJ$6:$BJ$89),"")</f>
        <v/>
      </c>
      <c r="BL64" s="52" t="str">
        <f>IF(IF(BK64&lt;&gt;"",IF(MAX(COUNTIF($BK$6:$BK$89,$BK$6:$BK$89))&gt;1,"x",""),"")&lt;&gt;"",BK64+1,"")</f>
        <v/>
      </c>
      <c r="BM64" s="52" t="str">
        <f>IF(BK64&lt;&gt;"",IF($G64="3",IF(AT64&lt;&gt;"",IF(AND(BK64&lt;=10,AT64&gt;=$BJ$92),HLOOKUP(BK64,Points_Table_Modified,IF(BY64&gt;=6,8,BY64+2),FALSE),0),""),IF(AT64&lt;&gt;"",IF(AND(BK64&lt;=10,AT64&gt;=$BJ$92),HLOOKUP(BK64,Points_Table,IF(BY64&gt;=6,8,BY64+2),FALSE),0),"")),"")</f>
        <v/>
      </c>
      <c r="BN64" s="53" t="str">
        <f>IF(BL64&lt;&gt;"",AVERAGE(IF(AND($G64="3",BL64&lt;&gt;""),HLOOKUP(BL64,Points_Table_Modified,IF(BY64&gt;=6,8,BY64+2),FALSE),IF(BL64&lt;&gt;"",HLOOKUP(BL64,Points_Table,IF(BY64&gt;=6,8,BY64+2),FALSE),"")),BM64),BM64)</f>
        <v/>
      </c>
      <c r="BO64" s="51" t="str">
        <f>IF(AND($G64="5",AT64&lt;&gt;""),AT64,"")</f>
        <v/>
      </c>
      <c r="BP64" s="52" t="str">
        <f>IF(AND(AT64&lt;&gt;"",$G64="5"),_xlfn.RANK.EQ(AT64,$BO$6:$BO$89),"")</f>
        <v/>
      </c>
      <c r="BQ64" s="52" t="str">
        <f>IF(IF(BP64&lt;&gt;"",IF(MAX(COUNTIF($BP$6:$BP$89,$BP$6:$BP$89))&gt;1,"x",""),"")&lt;&gt;"",BP64+1,"")</f>
        <v/>
      </c>
      <c r="BR64" s="52" t="str">
        <f>IF(BP64&lt;&gt;"",IF($G64="3",IF(AT64&lt;&gt;"",IF(AND(BP64&lt;=10,AT64&gt;=$BO$92),HLOOKUP(BP64,Points_Table_Modified,IF(BY64&gt;=6,8,BY64+2),FALSE),0),""),IF(AT64&lt;&gt;"",IF(AND(BP64&lt;=10,AT64&gt;=$BO$92),HLOOKUP(BP64,Points_Table,IF(BY64&gt;=6,8,BY64+2),FALSE),0),"")),"")</f>
        <v/>
      </c>
      <c r="BS64" s="53" t="str">
        <f>IF(BQ64&lt;&gt;"",AVERAGE(IF(AND($G64="3",BQ64&lt;&gt;""),HLOOKUP(BQ64,Points_Table_Modified,IF(BY64&gt;=6,8,BY64+2),FALSE),IF(BQ64&lt;&gt;"",HLOOKUP(BQ64,Points_Table,IF(BY64&gt;=6,8,BY64+2),FALSE),"")),BR64),BR64)</f>
        <v/>
      </c>
      <c r="BT64" s="51" t="str">
        <f>IF(AND($G64="6",AT64&lt;&gt;""),AT64,"")</f>
        <v/>
      </c>
      <c r="BU64" s="52" t="str">
        <f>IF(AND(AT64&lt;&gt;"",$G64="6"),_xlfn.RANK.EQ(AT64,$BT$6:$BT$89),"")</f>
        <v/>
      </c>
      <c r="BV64" s="52" t="str">
        <f>IF(IF(BU64&lt;&gt;"",IF(MAX(COUNTIF($BU$6:$BU$89,$BU$6:$BU$89))&gt;1,"x",""),"")&lt;&gt;"",BU64+1,"")</f>
        <v/>
      </c>
      <c r="BW64" s="52" t="str">
        <f>IF(BU64&lt;&gt;"",IF($G64="3",IF(AT64&lt;&gt;"",IF(AND(BU64&lt;=10,AT64&gt;=$BT$92),HLOOKUP(BU64,Points_Table_Modified,IF(BY64&gt;=6,8,BY64+2),FALSE),0),""),IF(AT64&lt;&gt;"",IF(AND(BU64&lt;=10,AT64&gt;=$BT$92),HLOOKUP(BU64,Points_Table,IF(BY64&gt;=6,8,BY64+2),FALSE),0),"")),"")</f>
        <v/>
      </c>
      <c r="BX64" s="53" t="str">
        <f>IF(BV64&lt;&gt;"",AVERAGE(IF(AND($G64="3",BV64&lt;&gt;""),HLOOKUP(BV64,Points_Table_Modified,IF(BY64&gt;=6,8,BY64+2),FALSE),IF(BV64&lt;&gt;"",HLOOKUP(BV64,Points_Table,IF(BY64&gt;=6,8,BY64+2),FALSE),"")),BW64),BW64)</f>
        <v/>
      </c>
      <c r="BY64" s="55" t="e">
        <f>VLOOKUP($G64,Entries_D_Event,5,FALSE)</f>
        <v>#N/A</v>
      </c>
      <c r="BZ64" s="52" t="str">
        <f>CONCATENATE(BU64,BP64,BK64,BF64,BA64,AV64)</f>
        <v/>
      </c>
      <c r="CA64" s="118" t="str">
        <f>IF(BZ64&lt;&gt;"",IF(AND($G64="3",AT64&lt;&gt;""),10,IF(AT64&lt;&gt;"",5,"")),"")</f>
        <v/>
      </c>
      <c r="CB64" s="118">
        <f>_xlfn.NUMBERVALUE(IF(BZ64&lt;&gt;"",CONCATENATE(BX64,BS64,BN64,BI64,BD64,AY64),""))</f>
        <v>0</v>
      </c>
      <c r="CC64" s="56">
        <f>IFERROR(CA64+CB64,0)</f>
        <v>0</v>
      </c>
      <c r="CD64" s="90">
        <v>191</v>
      </c>
      <c r="CE64" s="54" t="str">
        <f>IF(AND($G64="1",CD64&lt;&gt;""),CD64,"")</f>
        <v/>
      </c>
      <c r="CF64" s="52" t="str">
        <f>IF(AND(CD64&lt;&gt;"",$G64="1"),_xlfn.RANK.EQ(CD64,$CE$6:$CE$89),"")</f>
        <v/>
      </c>
      <c r="CG64" s="52" t="str">
        <f>IF(IF(CF64&lt;&gt;"",IF(MAX(COUNTIF($CF$6:$CF$89,$CF$6:$CF$89))&gt;1,"x",""),"")&lt;&gt;"",CF64+1,"")</f>
        <v/>
      </c>
      <c r="CH64" s="52" t="str">
        <f>IF(CF64&lt;&gt;"",IF($G64="3",IF(CD64&lt;&gt;"",IF(AND(CF64&lt;=10,CD64&gt;=$CE$92),HLOOKUP(CF64,Points_Table_Modified,IF(DI64&gt;=6,8,DI64+2),FALSE),0),""),IF(CD64&lt;&gt;"",IF(AND(CF64&lt;=10,CD64&gt;=$CE$92),HLOOKUP(CF64,Points_Table,IF(DI64&gt;=6,8,DI64+2),FALSE),0),"")),"")</f>
        <v/>
      </c>
      <c r="CI64" s="53" t="str">
        <f>IF(CG64&lt;&gt;"",AVERAGE(IF(AND($G64="3",CG64&lt;&gt;""),HLOOKUP(CG64,Points_Table_Modified,IF(DI64&gt;=6,8,DI64+2),FALSE),IF(CG64&lt;&gt;"",HLOOKUP(CG64,Points_Table,IF(DI64&gt;=6,8,DI64+2),FALSE),"")),CH64),CH64)</f>
        <v/>
      </c>
      <c r="CJ64" s="51" t="str">
        <f>IF(AND($G64="2",CD64&lt;&gt;""),CD64,"")</f>
        <v/>
      </c>
      <c r="CK64" s="52" t="str">
        <f>IF(AND(CD64&lt;&gt;"",$G64="2"),_xlfn.RANK.EQ(CD64,$CJ$6:$CJ$89),"")</f>
        <v/>
      </c>
      <c r="CL64" s="52" t="str">
        <f>IF(IF(CK64&lt;&gt;"",IF(MAX(COUNTIF($CK$6:$CK$89,$CK$6:$CK$89))&gt;1,"x",""),"")&lt;&gt;"",CK64+1,"")</f>
        <v/>
      </c>
      <c r="CM64" s="54" t="str">
        <f>IF(CK64&lt;&gt;"",IF($G64="3",IF(CD64&lt;&gt;"",IF(AND(CK64&lt;=10,CD64&gt;=$CJ$92),HLOOKUP(CK64,Points_Table_Modified,IF(DI64&gt;=6,8,DI64+2),FALSE),0),""),IF(CD64&lt;&gt;"",IF(AND(CK64&lt;=10,CD64&gt;=$CJ$92),HLOOKUP(CK64,Points_Table,IF(DI64&gt;=6,8,DI64+2),FALSE),0),"")),"")</f>
        <v/>
      </c>
      <c r="CN64" s="53" t="str">
        <f>IF(CL64&lt;&gt;"",AVERAGE(IF(AND($G64="3",CL64&lt;&gt;""),HLOOKUP(CL64,Points_Table_Modified,IF(DI64&gt;=6,8,DI64+2),FALSE),IF(CL64&lt;&gt;"",HLOOKUP(CL64,Points_Table,IF(DI64&gt;=6,8,DI64+2),FALSE),"")),CM64),CM64)</f>
        <v/>
      </c>
      <c r="CO64" s="51" t="str">
        <f>IF(AND($G64="3",CD64&lt;&gt;""),CD64,"")</f>
        <v/>
      </c>
      <c r="CP64" s="52" t="str">
        <f>IF(AND(CD64&lt;&gt;"",$G64="3"),_xlfn.RANK.EQ(CD64,$CO$6:$CO$89),"")</f>
        <v/>
      </c>
      <c r="CQ64" s="52" t="str">
        <f>IF(IF(CP64&lt;&gt;"",IF(MAX(COUNTIF($CP64:$CP$89,$CP$6:$CP$89))&gt;1,"x",""),"")&lt;&gt;"",CP64+1,"")</f>
        <v/>
      </c>
      <c r="CR64" s="52" t="str">
        <f>IF(CP64&lt;&gt;"",IF($G64="3",IF(CD64&lt;&gt;"",IF(AND(CP64&lt;=20,CD64&gt;=$CO$92),HLOOKUP(CP64,Points_Table_Modified,IF(DI64&gt;=6,8,DI64+2),FALSE),0),""),IF(CD64&lt;&gt;"",IF(AND(CP64&lt;=10,CD64&gt;=$CO$92),HLOOKUP(CP64,Points_Table,IF(DI64&gt;=6,8,DI64+2),FALSE),0),"")),"")</f>
        <v/>
      </c>
      <c r="CS64" s="53" t="str">
        <f>IF(CQ64&lt;&gt;"",AVERAGE(IF(AND($G64="3",CQ64&lt;&gt;""),HLOOKUP(CQ64,Points_Table_Modified,IF(DI64&gt;=6,8,DI64+2),FALSE),IF(CQ64&lt;&gt;"",HLOOKUP(CQ64,Points_Table,IF(DI64&gt;=6,8,DI64+2),FALSE),"")),CR64),CR64)</f>
        <v/>
      </c>
      <c r="CT64" s="51" t="str">
        <f>IF(AND($G64="4",CD64&lt;&gt;""),CD64,"")</f>
        <v/>
      </c>
      <c r="CU64" s="52" t="str">
        <f>IF(AND(CD64&lt;&gt;"",G64="4"),_xlfn.RANK.EQ(CD64,$CT$6:$CT$89),"")</f>
        <v/>
      </c>
      <c r="CV64" s="52" t="str">
        <f>IF(IF(CU64&lt;&gt;"",IF(MAX(COUNTIF($CU$6:$CU$89,$CU$6:$CU$89))&gt;1,"x",""),"")&lt;&gt;"",CU64+1,"")</f>
        <v/>
      </c>
      <c r="CW64" s="52" t="str">
        <f>IF(CU64&lt;&gt;"",IF($G64="3",IF(CD64&lt;&gt;"",IF(AND(CU64&lt;=10,CD64&gt;=$CT$92),HLOOKUP(CU64,Points_Table_Modified,IF(DI64&gt;=6,8,DI64+2),FALSE),0),""),IF(CD64&lt;&gt;"",IF(AND(CU64&lt;=10,CD64&gt;=$CT$92),HLOOKUP(CU64,Points_Table,IF(DI64&gt;=6,8,DI64+2),FALSE),0),"")),"")</f>
        <v/>
      </c>
      <c r="CX64" s="53" t="str">
        <f>IF(CV64&lt;&gt;"",AVERAGE(IF(AND($G64="3",CV64&lt;&gt;""),HLOOKUP(CV64,Points_Table_Modified,IF(DI64&gt;=6,8,DI64+2),FALSE),IF(CV64&lt;&gt;"",HLOOKUP(CV64,Points_Table,IF(DI64&gt;=6,8,DI64+2),FALSE),"")),CW64),CW64)</f>
        <v/>
      </c>
      <c r="CY64" s="51" t="str">
        <f>IF(AND($G64="5",CD64&lt;&gt;""),CD64,"")</f>
        <v/>
      </c>
      <c r="CZ64" s="52" t="str">
        <f>IF(AND(CD64&lt;&gt;"",$G64="5"),_xlfn.RANK.EQ(CD64,$CY$6:$CY$89),"")</f>
        <v/>
      </c>
      <c r="DA64" s="52" t="str">
        <f>IF(IF(CZ64&lt;&gt;"",IF(MAX(COUNTIF($CZ$6:$CZ$89,$CZ$6:$CZ$89))&gt;1,"x",""),"")&lt;&gt;"",CZ64+1,"")</f>
        <v/>
      </c>
      <c r="DB64" s="52" t="str">
        <f>IF(CZ64&lt;&gt;"",IF($G64="3",IF(CD64&lt;&gt;"",IF(AND(CZ64&lt;=10,CD64&gt;=$CY$92),HLOOKUP(CZ64,Points_Table_Modified,IF(DI64&gt;=6,8,DI64+2),FALSE),0),""),IF(CD64&lt;&gt;"",IF(AND(CZ64&lt;=10,CD64&gt;=$CY$92),HLOOKUP(CZ64,Points_Table,IF(DI64&gt;=6,8,DI64+2),FALSE),0),"")),"")</f>
        <v/>
      </c>
      <c r="DC64" s="53" t="str">
        <f>IF(DA64&lt;&gt;"",AVERAGE(IF(AND($G64="3",DA64&lt;&gt;""),HLOOKUP(DA64,Points_Table_Modified,IF(DI64&gt;=6,8,DI64+2),FALSE),IF(DA64&lt;&gt;"",HLOOKUP(DA64,Points_Table,IF(DI64&gt;=6,8,DI64+2),FALSE),"")),DB64),DB64)</f>
        <v/>
      </c>
      <c r="DD64" s="51" t="str">
        <f>IF(AND($G64="6",CD64&lt;&gt;""),CD64,"")</f>
        <v/>
      </c>
      <c r="DE64" s="52" t="str">
        <f>IF(AND(CD64&lt;&gt;"",$G64="6"),_xlfn.RANK.EQ(CD64,$DD$6:$DD$89),"")</f>
        <v/>
      </c>
      <c r="DF64" s="52" t="str">
        <f>IF(IF(DE64&lt;&gt;"",IF(MAX(COUNTIF($DE$6:$DE$89,$DE$6:$DE$89))&gt;1,"x",""),"")&lt;&gt;"",DE64+1,"")</f>
        <v/>
      </c>
      <c r="DG64" s="52" t="str">
        <f>IF(DE64&lt;&gt;"",IF($G64="3",IF(CD64&lt;&gt;"",IF(AND(DE64&lt;=10,CD64&gt;=$DD$92),HLOOKUP(DE64,Points_Table_Modified,IF(DI64&gt;=6,8,DI64+2),FALSE),0),""),IF(CD64&lt;&gt;"",IF(AND(DE64&lt;=10,CD64&gt;=$DD$92),HLOOKUP(DE64,Points_Table,IF(DI64&gt;=6,8,DI64+2),FALSE),0),"")),"")</f>
        <v/>
      </c>
      <c r="DH64" s="53" t="str">
        <f>IF(DF64&lt;&gt;"",AVERAGE(IF(AND($G64="3",DF64&lt;&gt;""),HLOOKUP(DF64,Points_Table_Modified,IF(DI64&gt;=6,8,DI64+2),FALSE),IF(DF64&lt;&gt;"",HLOOKUP(DF64,Points_Table,IF(DI64&gt;=6,8,DI64+2),FALSE),"")),DG64),DG64)</f>
        <v/>
      </c>
      <c r="DI64" s="55" t="e">
        <f>VLOOKUP($G64,Entries_D_Event,6,FALSE)</f>
        <v>#N/A</v>
      </c>
      <c r="DJ64" s="52" t="str">
        <f>CONCATENATE(DE64,CZ64,CU64,CP64,CK64,CF64)</f>
        <v/>
      </c>
      <c r="DK64" s="52" t="str">
        <f>IF(DJ64&lt;&gt;"",IF(AND($G64="3",CD64&lt;&gt;""),10,IF(CD64&lt;&gt;"",5,"")),"")</f>
        <v/>
      </c>
      <c r="DL64" s="156">
        <f>_xlfn.NUMBERVALUE(IF(DJ64&lt;&gt;"",CONCATENATE(DH64,DC64,CX64,CS64,CN64,CI64),""))</f>
        <v>0</v>
      </c>
      <c r="DM64" s="56">
        <f>IFERROR(DK64+DL64,0)</f>
        <v>0</v>
      </c>
      <c r="DN64" s="90"/>
      <c r="DO64" s="52" t="str">
        <f>IF(AND($G64="1",DN64&lt;&gt;""),DN64,"")</f>
        <v/>
      </c>
      <c r="DP64" s="52" t="str">
        <f>IF(AND(DN64&lt;&gt;"",$G64="1"),_xlfn.RANK.EQ(DN64,$DO$6:$DO$89),"")</f>
        <v/>
      </c>
      <c r="DQ64" s="52" t="str">
        <f>IF(IF(DP64&lt;&gt;"",IF(MAX(COUNTIF($DP$6:$DP$89,$DP$6:$DP$89))&gt;1,"x",""),"")&lt;&gt;"",DP64+1,"")</f>
        <v/>
      </c>
      <c r="DR64" s="52" t="str">
        <f>IF(DP64&lt;&gt;"",IF($G64="3",IF(DN64&lt;&gt;"",IF(AND(DP64&lt;=10,DN64&gt;=$DO$92),HLOOKUP(DP64,Points_Table_Modified,IF(ES64&gt;=6,8,ES64+2),FALSE),0),""),IF(DN64&lt;&gt;"",IF(AND(DP64&lt;=10,DN64&gt;=$DO$92),HLOOKUP(DP64,Points_Table,IF(ES64&gt;=6,8,ES64+2),FALSE),0),"")),"")</f>
        <v/>
      </c>
      <c r="DS64" s="53" t="str">
        <f>IF(DQ64&lt;&gt;"",AVERAGE(IF(AND($G64="3",DQ64&lt;&gt;""),HLOOKUP(DQ64,Points_Table_Modified,IF(ES64&gt;=6,8,ES64+2),FALSE),IF(DQ64&lt;&gt;"",HLOOKUP(DQ64,Points_Table,IF(ES64&gt;=6,8,ES64+2),FALSE),"")),DR64),DR64)</f>
        <v/>
      </c>
      <c r="DT64" s="51" t="str">
        <f>IF(AND($G64="2",DN64&lt;&gt;""),DN64,"")</f>
        <v/>
      </c>
      <c r="DU64" s="52" t="str">
        <f>IF(AND(DN64&lt;&gt;"",$G64="2"),_xlfn.RANK.EQ(DN64,$DT$6:$DT$89),"")</f>
        <v/>
      </c>
      <c r="DV64" s="52" t="str">
        <f>IF(IF(DU64&lt;&gt;"",IF(MAX(COUNTIF($DU$6:$DU$89,$DU$6:$DU$89))&gt;1,"x",""),"")&lt;&gt;"",DU64+1,"")</f>
        <v/>
      </c>
      <c r="DW64" s="54" t="str">
        <f>IF(DU64&lt;&gt;"",IF($G64="3",IF(DN64&lt;&gt;"",IF(AND(DU64&lt;=10,DN64&gt;=$DT$92),HLOOKUP(DU64,Points_Table_Modified,IF(ES64&gt;=6,8,ES64+2),FALSE),0),""),IF(DN64&lt;&gt;"",IF(AND(DU64&lt;=10,DN64&gt;=$DT$92),HLOOKUP(DU64,Points_Table,IF(ES64&gt;=6,8,ES64+2),FALSE),0),"")),"")</f>
        <v/>
      </c>
      <c r="DX64" s="53" t="str">
        <f>IF(DV64&lt;&gt;"",AVERAGE(IF(AND($G64="3",DV64&lt;&gt;""),HLOOKUP(DV64,Points_Table_Modified,IF(ES64&gt;=6,8,ES64+2),FALSE),IF(DV64&lt;&gt;"",HLOOKUP(DV64,Points_Table,IF(ES64&gt;=6,8,ES64+2),FALSE),"")),DW64),DW64)</f>
        <v/>
      </c>
      <c r="DY64" s="51" t="str">
        <f>IF(AND($G64="3",DN64&lt;&gt;""),DN64,"")</f>
        <v/>
      </c>
      <c r="DZ64" s="52" t="str">
        <f>IF(AND(DN64&lt;&gt;"",$G64="3"),_xlfn.RANK.EQ(DN64,$DY$6:$DY$89),"")</f>
        <v/>
      </c>
      <c r="EA64" s="52" t="str">
        <f>IF(IF(DZ64&lt;&gt;"",IF(MAX(COUNTIF($DZ$6:$DZ$89,$DZ$6:$DZ$89))&gt;1,"x",""),"")&lt;&gt;"",DZ64+1,"")</f>
        <v/>
      </c>
      <c r="EB64" s="52" t="str">
        <f>IF(DZ64&lt;&gt;"",IF($G64="3",IF(DN64&lt;&gt;"",IF(AND(DZ64&lt;=20,DN64&gt;=$DY$92),HLOOKUP(DZ64,Points_Table_Modified,IF(ES64&gt;=6,8,ES64+2),FALSE),0),""),IF(DN64&lt;&gt;"",IF(AND(DZ64&lt;=10,DN64&gt;=$DY$92),HLOOKUP(DZ64,Points_Table,IF(ES64&gt;=6,8,ES64+2),FALSE),0),"")),"")</f>
        <v/>
      </c>
      <c r="EC64" s="53" t="str">
        <f>IF(EA64&lt;&gt;"",AVERAGE(IF(AND($G64="3",EA64&lt;&gt;""),HLOOKUP(EA64,Points_Table_Modified,IF(ES64&gt;=6,8,ES64+2),FALSE),IF(EA64&lt;&gt;"",HLOOKUP(EA64,Points_Table,IF(ES64&gt;=6,8,ES64+2),FALSE),"")),EB64),EB64)</f>
        <v/>
      </c>
      <c r="ED64" s="51" t="str">
        <f>IF(AND($G64="4",DN64&lt;&gt;""),DN64,"")</f>
        <v/>
      </c>
      <c r="EE64" s="52" t="str">
        <f>IF(AND(DN64&lt;&gt;"",G64="4"),_xlfn.RANK.EQ(DN64,$ED$6:$ED$89),"")</f>
        <v/>
      </c>
      <c r="EF64" s="52" t="str">
        <f>IF(IF(EE64&lt;&gt;"",IF(MAX(COUNTIF($EE$6:$EE$89,$EE$6:$EE$89))&gt;1,"x",""),"")&lt;&gt;"",EE64+1,"")</f>
        <v/>
      </c>
      <c r="EG64" s="52" t="str">
        <f>IF(EE64&lt;&gt;"",IF($G64="3",IF(DN64&lt;&gt;"",IF(AND(EE64&lt;=10,DN64&gt;=$ED$92),HLOOKUP(EE64,Points_Table_Modified,IF(ES64&gt;=6,8,ES64+2),FALSE),0),""),IF(DN64&lt;&gt;"",IF(AND(EE64&lt;=10,DN64&gt;=$ED$92),HLOOKUP(EE64,Points_Table,IF(ES64&gt;=6,8,ES64+2),FALSE),0),"")),"")</f>
        <v/>
      </c>
      <c r="EH64" s="53" t="str">
        <f>IF(EF64&lt;&gt;"",AVERAGE(IF(AND($G64="3",EF64&lt;&gt;""),HLOOKUP(EF64,Points_Table_Modified,IF(ES64&gt;=6,8,ES64+2),FALSE),IF(EF64&lt;&gt;"",HLOOKUP(EF64,Points_Table,IF(ES64&gt;=6,8,ES64+2),FALSE),"")),EG64),EG64)</f>
        <v/>
      </c>
      <c r="EI64" s="51" t="str">
        <f>IF(AND($G64="5",DN64&lt;&gt;""),DN64,"")</f>
        <v/>
      </c>
      <c r="EJ64" s="52" t="str">
        <f>IF(AND(DN64&lt;&gt;"",$G64="5"),_xlfn.RANK.EQ(DN64,$EI$6:$EI$89),"")</f>
        <v/>
      </c>
      <c r="EK64" s="52" t="str">
        <f>IF(IF(EJ64&lt;&gt;"",IF(MAX(COUNTIF($EJ$6:$EJ$89,$EJ$6:$EJ$89))&gt;1,"x",""),"")&lt;&gt;"",EJ64+1,"")</f>
        <v/>
      </c>
      <c r="EL64" s="52" t="str">
        <f>IF(EJ64&lt;&gt;"",IF($G64="3",IF(DN64&lt;&gt;"",IF(AND(EJ64&lt;=10,DN64&gt;=$EI$92),HLOOKUP(EJ64,Points_Table_Modified,IF(ES64&gt;=6,8,ES64+2),FALSE),0),""),IF(DN64&lt;&gt;"",IF(AND(EJ64&lt;=10,DN64&gt;=$EI$92),HLOOKUP(EJ64,Points_Table,IF(ES64&gt;=6,8,ES64+2),FALSE),0),"")),"")</f>
        <v/>
      </c>
      <c r="EM64" s="53" t="str">
        <f>IF(EK64&lt;&gt;"",AVERAGE(IF(AND($G64="3",EK64&lt;&gt;""),HLOOKUP(EK64,Points_Table_Modified,IF(ES64&gt;=6,8,ES64+2),FALSE),IF(EK64&lt;&gt;"",HLOOKUP(EK64,Points_Table,IF(ES64&gt;=6,8,ES64+2),FALSE),"")),EL64),EL64)</f>
        <v/>
      </c>
      <c r="EN64" s="51" t="str">
        <f>IF(AND($G64="6",DN64&lt;&gt;""),DN64,"")</f>
        <v/>
      </c>
      <c r="EO64" s="52" t="str">
        <f>IF(AND(DN64&lt;&gt;"",$G64="6"),_xlfn.RANK.EQ(DN64,$EN$6:$EN$89),"")</f>
        <v/>
      </c>
      <c r="EP64" s="52" t="str">
        <f>IF(IF(EO64&lt;&gt;"",IF(MAX(COUNTIF($EO$6:$EO$89,$EO$6:$EO$89))&gt;1,"x",""),"")&lt;&gt;"",EO64+1,"")</f>
        <v/>
      </c>
      <c r="EQ64" s="52" t="str">
        <f>IF(EO64&lt;&gt;"",IF($G64="3",IF(DN64&lt;&gt;"",IF(AND(EO64&lt;=10,DN64&gt;=$EN$92),HLOOKUP(EO64,Points_Table_Modified,IF(ES64&gt;=6,8,ES64+2),FALSE),0),""),IF(DN64&lt;&gt;"",IF(AND(EO64&lt;=10,DN64&gt;=$EN$92),HLOOKUP(EO64,Points_Table,IF(ES64&gt;=6,8,ES64+2),FALSE),0),"")),"")</f>
        <v/>
      </c>
      <c r="ER64" s="53" t="str">
        <f>IF(EP64&lt;&gt;"",AVERAGE(IF(AND($G64="3",EP64&lt;&gt;""),HLOOKUP(EP64,Points_Table_Modified,IF(ES64&gt;=6,8,ES64+2),FALSE),IF(EP64&lt;&gt;"",HLOOKUP(EP64,Points_Table,IF(ES64&gt;=6,8,ES64+2),FALSE),"")),EQ64),EQ64)</f>
        <v/>
      </c>
      <c r="ES64" s="57" t="e">
        <f>VLOOKUP($G64,Entries_D_Event,7,FALSE)</f>
        <v>#N/A</v>
      </c>
      <c r="ET64" s="52" t="str">
        <f>CONCATENATE(EO64,EJ64,EE64,DZ64,DU64,DP64)</f>
        <v/>
      </c>
      <c r="EU64" s="118" t="str">
        <f>IF(ET64&lt;&gt;"",IF(AND($G64="3",DN64&lt;&gt;""),10,IF(DN64&lt;&gt;"",5,"")),"")</f>
        <v/>
      </c>
      <c r="EV64" s="118">
        <f>_xlfn.NUMBERVALUE(IF(ET64&lt;&gt;"",CONCATENATE(ER64,EM64,EH64,EC64,DX64,DS64),""))</f>
        <v>0</v>
      </c>
      <c r="EW64" s="56">
        <f>IFERROR(EU64+EV64,0)</f>
        <v>0</v>
      </c>
      <c r="EX64" s="90"/>
      <c r="EY64" s="52" t="str">
        <f>IF(AND($G64="1",EX64&lt;&gt;""),EX64,"")</f>
        <v/>
      </c>
      <c r="EZ64" s="52" t="str">
        <f>IF(AND(EX64&lt;&gt;"",$G64="1"),_xlfn.RANK.EQ(EX64,$EY$6:$EY$89),"")</f>
        <v/>
      </c>
      <c r="FA64" s="52" t="str">
        <f>IF(IF(EZ64&lt;&gt;"",IF(MAX(COUNTIF($EZ$6:$EZ$89,$EZ$6:$EZ$89))&gt;1,"x",""),"")&lt;&gt;"",EZ64+1,"")</f>
        <v/>
      </c>
      <c r="FB64" s="52" t="str">
        <f>IF(EZ64&lt;&gt;"",IF($G64="3",IF(EX64&lt;&gt;"",IF(AND(EZ64&lt;=10,EX64&gt;=$EY$92),HLOOKUP(EZ64,Points_Table_Modified,IF(GC64&gt;=6,8,GC64+2),FALSE),0),""),IF(EX64&lt;&gt;"",IF(AND(EZ64&lt;=10,EX64&gt;=$EY$92),HLOOKUP(EZ64,Points_Table,IF(GC64&gt;=6,8,GC64+2),FALSE),0),"")),"")</f>
        <v/>
      </c>
      <c r="FC64" s="56" t="str">
        <f>IF(FB64&gt;0,IF(FA64&lt;&gt;"",AVERAGE(IF(AND($G64="3",FA64&lt;&gt;""),HLOOKUP(FA64,Points_Table_Modified,IF(GC64&gt;=6,8,GC64+2),FALSE),IF(FA64&lt;&gt;"",HLOOKUP(FA64,Points_Table,IF(GC64&gt;=6,8,GC64+2),FALSE),"")),FB64),FB64),0)</f>
        <v/>
      </c>
      <c r="FD64" s="51" t="str">
        <f>IF(AND($G64="2",EX64&lt;&gt;""),EX64,"")</f>
        <v/>
      </c>
      <c r="FE64" s="52" t="str">
        <f>IF(AND(EX64&lt;&gt;"",$G64="2"),_xlfn.RANK.EQ(EX64,$FD$6:$FD$89),"")</f>
        <v/>
      </c>
      <c r="FF64" s="52" t="str">
        <f>IF(IF(FE64&lt;&gt;"",IF(MAX(COUNTIF($FE$6:$FE$89,$FE$6:$FE$89))&gt;1,"x",""),"")&lt;&gt;"",FE64+1,"")</f>
        <v/>
      </c>
      <c r="FG64" s="54" t="str">
        <f>IF(FE64&lt;&gt;"",IF($G64="3",IF(EX64&lt;&gt;"",IF(AND(FE64&lt;=10,EX64&gt;=$FD$92),HLOOKUP(FE64,Points_Table_Modified,IF(GC64&gt;=6,8,GC64+2),FALSE),0),""),IF(EX64&lt;&gt;"",IF(AND(FE64&lt;=10,EX64&gt;=$FD$92),HLOOKUP(FE64,Points_Table,IF(GC64&gt;=6,8,GC64+2),FALSE),0),"")),"")</f>
        <v/>
      </c>
      <c r="FH64" s="56" t="str">
        <f>IF(FG64&gt;0,IF(FF64&lt;&gt;"",AVERAGE(IF(AND($G64="3",FF64&lt;&gt;""),HLOOKUP(FF64,Points_Table_Modified,IF(GC64&gt;=6,8,GC64+2),FALSE),IF(FF64&lt;&gt;"",HLOOKUP(FF64,Points_Table,IF(GC64&gt;=6,8,GC64+2),FALSE),"")),FG64),FG64),0)</f>
        <v/>
      </c>
      <c r="FI64" s="51" t="str">
        <f>IF(AND($G64="3",EX64&lt;&gt;""),EX64,"")</f>
        <v/>
      </c>
      <c r="FJ64" s="52" t="str">
        <f>IF(AND(EX64&lt;&gt;"",$G64="3"),_xlfn.RANK.EQ(EX64,$FI$6:$FI$89),"")</f>
        <v/>
      </c>
      <c r="FK64" s="52" t="str">
        <f>IF(IF(FJ64&lt;&gt;"",IF(MAX(COUNTIF($FJ$6:$FJ$89,$FJ$6:$FJ$89))&gt;1,"x",""),"")&lt;&gt;"",FJ64+1,"")</f>
        <v/>
      </c>
      <c r="FL64" s="52" t="str">
        <f>IF(FJ64&lt;&gt;"",IF($G64="3",IF(EX64&lt;&gt;"",IF(AND(FJ64&lt;=20,EX64&gt;=$FI$92),HLOOKUP(FJ64,Points_Table_Modified,IF(GC64&gt;=6,8,GC64+2),FALSE),0),""),IF(EX64&lt;&gt;"",IF(AND(FJ64&lt;=10,EX64&gt;=$FI$92),HLOOKUP(FJ64,Points_Table,IF(GC64&gt;=6,8,GC64+2),FALSE),0),"")),"")</f>
        <v/>
      </c>
      <c r="FM64" s="56" t="str">
        <f>IF(FL64&gt;0,IF(FK64&lt;&gt;"",AVERAGE(IF(AND($G64="3",FK64&lt;&gt;""),HLOOKUP(FK64,Points_Table_Modified,IF(GC64&gt;=6,8,GC64+2),FALSE),IF(FK64&lt;&gt;"",HLOOKUP(FK64,Points_Table,IF(GC64&gt;=6,8,GC64+2),FALSE),"")),FL64),FL64),0)</f>
        <v/>
      </c>
      <c r="FN64" s="51" t="str">
        <f>IF(AND($G64="4",EX64&lt;&gt;""),EX64,"")</f>
        <v/>
      </c>
      <c r="FO64" s="52" t="str">
        <f>IF(AND(EX64&lt;&gt;"",G64="4"),_xlfn.RANK.EQ(EX64,$FN$6:$FN$89),"")</f>
        <v/>
      </c>
      <c r="FP64" s="52" t="str">
        <f>IF(IF(FO64&lt;&gt;"",IF(MAX(COUNTIF($FO$6:$FO$89,$FO$6:$FO$89))&gt;1,"x",""),"")&lt;&gt;"",FO64+1,"")</f>
        <v/>
      </c>
      <c r="FQ64" s="52" t="str">
        <f>IF(FO64&lt;&gt;"",IF($G64="3",IF(EX64&lt;&gt;"",IF(AND(FO64&lt;=10,EX64&gt;=$FN$92),HLOOKUP(FO64,Points_Table_Modified,IF(GC64&gt;=6,8,GC64+2),FALSE),0),""),IF(EX64&lt;&gt;"",IF(AND(FO64&lt;=10,EX64&gt;=$FN$92),HLOOKUP(FO64,Points_Table,IF(GC64&gt;=6,8,GC64+2),FALSE),0),"")),"")</f>
        <v/>
      </c>
      <c r="FR64" s="56" t="str">
        <f>IF(FQ64&gt;0,IF(FP64&lt;&gt;"",AVERAGE(IF(AND($G64="3",FP64&lt;&gt;""),HLOOKUP(FP64,Points_Table_Modified,IF(GC64&gt;=6,8,GC64+2),FALSE),IF(FP64&lt;&gt;"",HLOOKUP(FP64,Points_Table,IF(GC64&gt;=6,8,GC64+2),FALSE),"")),FQ64),FQ64),0)</f>
        <v/>
      </c>
      <c r="FS64" s="51" t="str">
        <f>IF(AND($G64="5",EX64&lt;&gt;""),EX64,"")</f>
        <v/>
      </c>
      <c r="FT64" s="52" t="str">
        <f>IF(AND(EX64&lt;&gt;"",$G64="5"),_xlfn.RANK.EQ(EX64,$FS$6:$FS$89),"")</f>
        <v/>
      </c>
      <c r="FU64" s="52" t="str">
        <f>IF(IF(FT64&lt;&gt;"",IF(MAX(COUNTIF($FT$6:$FT$89,$FT$6:$FT$89))&gt;1,"x",""),"")&lt;&gt;"",FT64+1,"")</f>
        <v/>
      </c>
      <c r="FV64" s="52" t="str">
        <f>IF(FT64&lt;&gt;"",IF($G64="3",IF(EX64&lt;&gt;"",IF(AND(FT64&lt;=10,EX64&gt;=$FS$92),HLOOKUP(FT64,Points_Table_Modified,IF(GC64&gt;=6,8,GC64+2),FALSE),0),""),IF(EX64&lt;&gt;"",IF(AND(FT64&lt;=10,EX64&gt;=$FS$92),HLOOKUP(FT64,Points_Table,IF(GC64&gt;=6,8,GC64+2),FALSE),0),"")),"")</f>
        <v/>
      </c>
      <c r="FW64" s="56" t="str">
        <f>IF(FV64&gt;0,IF(FU64&lt;&gt;"",AVERAGE(IF(AND($G64="3",FU64&lt;&gt;""),HLOOKUP(FU64,Points_Table_Modified,IF(GC64&gt;=6,8,GC64+2),FALSE),IF(FU64&lt;&gt;"",HLOOKUP(FU64,Points_Table,IF(GC64&gt;=6,8,GC64+2),FALSE),"")),FV64),FV64),0)</f>
        <v/>
      </c>
      <c r="FX64" s="51" t="str">
        <f>IF(AND($G64="6",EX64&lt;&gt;""),EX64,"")</f>
        <v/>
      </c>
      <c r="FY64" s="52" t="str">
        <f>IF(AND(EX64&lt;&gt;"",$G64="6"),_xlfn.RANK.EQ(EX64,$FX$6:$FX$89),"")</f>
        <v/>
      </c>
      <c r="FZ64" s="52" t="str">
        <f>IF(IF(FY64&lt;&gt;"",IF(MAX(COUNTIF($FY$6:$FY$89,$FY$6:$FY$89))&gt;1,"x",""),"")&lt;&gt;"",FY64+1,"")</f>
        <v/>
      </c>
      <c r="GA64" s="52" t="str">
        <f>IF(FY64&lt;&gt;"",IF($G64="3",IF(EX64&lt;&gt;"",IF(AND(FY64&lt;=10,EX64&gt;=$FX$92),HLOOKUP(FY64,Points_Table_Modified,IF(GC64&gt;=6,8,GC64+2),FALSE),0),""),IF(EX64&lt;&gt;"",IF(AND(FY64&lt;=10,EX64&gt;=$FX$92),HLOOKUP(FY64,Points_Table,IF(GC64&gt;=6,8,GC64+2),FALSE),0),"")),"")</f>
        <v/>
      </c>
      <c r="GB64" s="56" t="str">
        <f>IF(GA64&gt;0,IF(FZ64&lt;&gt;"",AVERAGE(IF(AND($G64="3",FZ64&lt;&gt;""),HLOOKUP(FZ64,Points_Table_Modified,IF(GC64&gt;=6,8,GC64+2),FALSE),IF(FZ64&lt;&gt;"",HLOOKUP(FZ64,Points_Table,IF(GC64&gt;=6,8,GC64+2),FALSE),"")),GA64),GA64),0)</f>
        <v/>
      </c>
      <c r="GC64" s="57" t="e">
        <f>VLOOKUP($G64,Entries_D_Event,8,FALSE)</f>
        <v>#N/A</v>
      </c>
      <c r="GD64" s="52" t="str">
        <f>CONCATENATE(FY64,FT64,FO64,FJ64,FE64,EZ64)</f>
        <v/>
      </c>
      <c r="GE64" s="118" t="str">
        <f>IF(GD64&lt;&gt;"",IF(AND($G64="3",EX64&lt;&gt;""),10,IF(EX64&lt;&gt;"",5,"")),"")</f>
        <v/>
      </c>
      <c r="GF64" s="118">
        <f>_xlfn.NUMBERVALUE(IF(GD64&lt;&gt;"",CONCATENATE(GB64,FW64,FR64,FM64,FH64,FC64),""))</f>
        <v>0</v>
      </c>
      <c r="GG64" s="56">
        <f>IFERROR(GE64+GF64,0)</f>
        <v>0</v>
      </c>
      <c r="GH64" s="90"/>
      <c r="GI64" s="52" t="str">
        <f>IF(AND($G64="1",GH64&lt;&gt;""),GH64,"")</f>
        <v/>
      </c>
      <c r="GJ64" s="52" t="str">
        <f>IF(AND(GH64&lt;&gt;"",$G64="1"),_xlfn.RANK.EQ(GH64,$GI$6:$GI$89),"")</f>
        <v/>
      </c>
      <c r="GK64" s="52" t="str">
        <f>IF(IF(GJ64&lt;&gt;"",IF(MAX(COUNTIF($GJ$6:$GJ$89,$GJ$6:$GJ$89))&gt;1,"x",""),"")&lt;&gt;"",GJ64+1,"")</f>
        <v/>
      </c>
      <c r="GL64" s="52" t="str">
        <f>IF(GJ64&lt;&gt;"",IF($G64="3",IF(GH64&lt;&gt;"",IF(AND(GJ64&lt;=10,GH64&gt;=$GI$92),HLOOKUP(GJ64,Points_Table_Modified,IF(HM64&gt;=6,8,HM64+2),FALSE),0),""),IF(GH64&lt;&gt;"",IF(AND(GJ64&lt;=10,GH64&gt;=$GI$92),HLOOKUP(GJ64,Points_Table,IF(HM64&gt;=6,8,HM64+2),FALSE),0),"")),"")</f>
        <v/>
      </c>
      <c r="GM64" s="53" t="str">
        <f>IF(GK64&lt;&gt;"",AVERAGE(IF(AND($G64="3",GK64&lt;&gt;""),HLOOKUP(GK64,Points_Table_Modified,IF(HM64&gt;=6,8,HM64+2),FALSE),IF(GK64&lt;&gt;"",HLOOKUP(GK64,Points_Table,IF(HM64&gt;=6,8,HM64+2),FALSE),"")),GL64),GL64)</f>
        <v/>
      </c>
      <c r="GN64" s="51" t="str">
        <f>IF(AND($G64="2",GH64&lt;&gt;""),GH64,"")</f>
        <v/>
      </c>
      <c r="GO64" s="52" t="str">
        <f>IF(AND(GH64&lt;&gt;"",$G64="2"),_xlfn.RANK.EQ(GH64,$GN$6:$GN$89),"")</f>
        <v/>
      </c>
      <c r="GP64" s="52" t="str">
        <f>IF(IF(GO64&lt;&gt;"",IF(MAX(COUNTIF($GO$6:$GO$89,$GO$6:$GO$89))&gt;1,"x",""),"")&lt;&gt;"",GO64+1,"")</f>
        <v/>
      </c>
      <c r="GQ64" s="54" t="str">
        <f>IF(GO64&lt;&gt;"",IF($G64="3",IF(GH64&lt;&gt;"",IF(AND(GO64&lt;=10,GH64&gt;=$GN$92),HLOOKUP(GO64,Points_Table_Modified,IF(HM64&gt;=6,8,HM64+2),FALSE),0),""),IF(GH64&lt;&gt;"",IF(AND(GO64&lt;=10,GH64&gt;=$GN$92),HLOOKUP(GO64,Points_Table,IF(HM64&gt;=6,8,HM64+2),FALSE),0),"")),"")</f>
        <v/>
      </c>
      <c r="GR64" s="53" t="str">
        <f>IF(GP64&lt;&gt;"",AVERAGE(IF(AND($G64="3",GP64&lt;&gt;""),HLOOKUP(GP64,Points_Table_Modified,IF(HM64&gt;=6,8,HM64+2),FALSE),IF(GP64&lt;&gt;"",HLOOKUP(GP64,Points_Table,IF(HM64&gt;=6,8,HM64+2),FALSE),"")),GQ64),GQ64)</f>
        <v/>
      </c>
      <c r="GS64" s="51" t="str">
        <f>IF(AND($G64="3",GH64&lt;&gt;""),GH64,"")</f>
        <v/>
      </c>
      <c r="GT64" s="52" t="str">
        <f>IF(AND(GH64&lt;&gt;"",$G64="3"),_xlfn.RANK.EQ(GH64,$GS$6:$GS$89),"")</f>
        <v/>
      </c>
      <c r="GU64" s="52" t="str">
        <f>IF(IF(GT64&lt;&gt;"",IF(MAX(COUNTIF($GT$6:$GT$89,$GT$6:$GT$89))&gt;1,"x",""),"")&lt;&gt;"",GT64+1,"")</f>
        <v/>
      </c>
      <c r="GV64" s="52" t="str">
        <f>IF(GT64&lt;&gt;"",IF($G64="3",IF(GH64&lt;&gt;"",IF(AND(GT64&lt;=20,GH64&gt;=$GS$92),HLOOKUP(GT64,Points_Table_Modified,IF(HM64&gt;=6,8,HM64+2),FALSE),0),""),IF(GH64&lt;&gt;"",IF(AND(GT64&lt;=10,GH64&gt;=$GS$92),HLOOKUP(GT64,Points_Table,IF(HM64&gt;=6,8,HM64+2),FALSE),0),"")),"")</f>
        <v/>
      </c>
      <c r="GW64" s="53" t="str">
        <f>IF(GU64&lt;&gt;"",AVERAGE(IF(AND($G64="3",GU64&lt;&gt;""),HLOOKUP(GU64,Points_Table_Modified,IF(HM64&gt;=6,8,HM64+2),FALSE),IF(GU64&lt;&gt;"",HLOOKUP(GU64,Points_Table,IF(HM64&gt;=6,8,HM64+2),FALSE),"")),GV64),GV64)</f>
        <v/>
      </c>
      <c r="GX64" s="51" t="str">
        <f>IF(AND($G64="4",GH64&lt;&gt;""),GH64,"")</f>
        <v/>
      </c>
      <c r="GY64" s="52" t="str">
        <f>IF(AND($GH64&lt;&gt;"",G64="4"),_xlfn.RANK.EQ(GH64,$GX$6:$GX$89),"")</f>
        <v/>
      </c>
      <c r="GZ64" s="52" t="str">
        <f>IF(IF(GY64&lt;&gt;"",IF(MAX(COUNTIF($GY$6:$GY$89,$GY$6:$GY$89))&gt;1,"x",""),"")&lt;&gt;"",GY64+1,"")</f>
        <v/>
      </c>
      <c r="HA64" s="52" t="str">
        <f>IF(GY64&lt;&gt;"",IF($G64="3",IF(GH64&lt;&gt;"",IF(AND(GY64&lt;=10,GH64&gt;=$GX$92),HLOOKUP(GY64,Points_Table_Modified,IF(HM64&gt;=6,8,HM64+2),FALSE),0),""),IF(GH64&lt;&gt;"",IF(AND(GY64&lt;=10,GH64&gt;=$GX$92),HLOOKUP(GY64,Points_Table,IF(HM64&gt;=6,8,HM64+2),FALSE),0),"")),"")</f>
        <v/>
      </c>
      <c r="HB64" s="53" t="str">
        <f>IF(GZ64&lt;&gt;"",AVERAGE(IF(AND($G64="3",GZ64&lt;&gt;""),HLOOKUP(GZ64,Points_Table_Modified,IF(HM64&gt;=6,8,HM64+2),FALSE),IF(GZ64&lt;&gt;"",HLOOKUP(GZ64,Points_Table,IF(HM64&gt;=6,8,HM64+2),FALSE),"")),HA64),HA64)</f>
        <v/>
      </c>
      <c r="HC64" s="51" t="str">
        <f>IF(AND($G64="5",GH64&lt;&gt;""),GH64,"")</f>
        <v/>
      </c>
      <c r="HD64" s="52" t="str">
        <f>IF(AND(GH64&lt;&gt;"",$G64="5"),_xlfn.RANK.EQ(GH64,$HC$6:$HC$89),"")</f>
        <v/>
      </c>
      <c r="HE64" s="52" t="str">
        <f>IF(IF(HD64&lt;&gt;"",IF(MAX(COUNTIF($HD$6:$HD$89,$HD$6:$HD$89))&gt;1,"x",""),"")&lt;&gt;"",HD64+1,"")</f>
        <v/>
      </c>
      <c r="HF64" s="52" t="str">
        <f>IF(HD64&lt;&gt;"",IF($G64="3",IF(GH64&lt;&gt;"",IF(AND(HD64&lt;=10,GH64&gt;=$HC$92),HLOOKUP(HD64,Points_Table_Modified,IF(HM64&gt;=6,8,HM64+2),FALSE),0),""),IF(GH64&lt;&gt;"",IF(AND(HD64&lt;=10,GH64&gt;=$HC$92),HLOOKUP(HD64,Points_Table,IF(HM64&gt;=6,8,HM64+2),FALSE),0),"")),"")</f>
        <v/>
      </c>
      <c r="HG64" s="53" t="str">
        <f>IF(HE64&lt;&gt;"",AVERAGE(IF(AND($G64="3",HE64&lt;&gt;""),HLOOKUP(HE64,Points_Table_Modified,IF(HM64&gt;=6,8,HM64+2),FALSE),IF(HE64&lt;&gt;"",HLOOKUP(HE64,Points_Table,IF(HM64&gt;=6,8,HM64+2),FALSE),"")),HF64),HF64)</f>
        <v/>
      </c>
      <c r="HH64" s="51" t="str">
        <f>IF(AND($G64="6",GH64&lt;&gt;""),GH64,"")</f>
        <v/>
      </c>
      <c r="HI64" s="52" t="str">
        <f>IF(AND(GH64&lt;&gt;"",$G64="6"),_xlfn.RANK.EQ(GH64,$HH$6:$HH$89),"")</f>
        <v/>
      </c>
      <c r="HJ64" s="52" t="str">
        <f>IF(IF(HI64&lt;&gt;"",IF(MAX(COUNTIF($HI$6:$HI$89,$HI$6:$HI$89))&gt;1,"x",""),"")&lt;&gt;"",HI64+1,"")</f>
        <v/>
      </c>
      <c r="HK64" s="52" t="str">
        <f>IF(HI64&lt;&gt;"",IF($G64="3",IF(GH64&lt;&gt;"",IF(AND(HI64&lt;=10,GH64&gt;=$HH$92),HLOOKUP(HI64,Points_Table_Modified,IF(HM64&gt;=6,8,HM64+2),FALSE),0),""),IF(GH64&lt;&gt;"",IF(AND(HI64&lt;=10,GH64&gt;=$HH$92),HLOOKUP(HI64,Points_Table,IF(HM64&gt;=6,8,HM64+2),FALSE),0),"")),"")</f>
        <v/>
      </c>
      <c r="HL64" s="53" t="str">
        <f>IF(HJ64&lt;&gt;"",AVERAGE(IF(AND($G64="3",HJ64&lt;&gt;""),HLOOKUP(HJ64,Points_Table_Modified,IF(HM64&gt;=6,8,HM64+2),FALSE),IF(HJ64&lt;&gt;"",HLOOKUP(HJ64,Points_Table,IF(HM64&gt;=6,8,HM64+2),FALSE),"")),HK64),HK64)</f>
        <v/>
      </c>
      <c r="HM64" s="57" t="e">
        <f>VLOOKUP($G64,Entries_D_Event,9,FALSE)</f>
        <v>#N/A</v>
      </c>
      <c r="HN64" s="52" t="str">
        <f>CONCATENATE(HI64,HD64,GY64,GT64,GO64,GJ64)</f>
        <v/>
      </c>
      <c r="HO64" s="118" t="str">
        <f>IF(HN64&lt;&gt;"",IF(AND($G64="3",GH64&lt;&gt;""),10,IF(GH64&lt;&gt;"",5,"")),"")</f>
        <v/>
      </c>
      <c r="HP64" s="118">
        <f>_xlfn.NUMBERVALUE(IF(HN64&lt;&gt;"",CONCATENATE(HL64,HG64,HB64,GW64,GR64,GM64),""))</f>
        <v>0</v>
      </c>
      <c r="HQ64" s="56">
        <f>IFERROR(HO64+HP64,0)</f>
        <v>0</v>
      </c>
      <c r="HR64" s="90"/>
      <c r="HS64" s="52" t="str">
        <f>IF(AND($G64="1",HR64&lt;&gt;""),HR64,"")</f>
        <v/>
      </c>
      <c r="HT64" s="52" t="str">
        <f>IF(AND(HR64&lt;&gt;"",$G64="1"),_xlfn.RANK.EQ(HR64,$HS$6:$HS$89),"")</f>
        <v/>
      </c>
      <c r="HU64" s="52" t="str">
        <f>IF(IF(HT64&lt;&gt;"",IF(MAX(COUNTIF($HT$6:$HT$89,$HT$6:$HT$89))&gt;1,"x",""),"")&lt;&gt;"",HT64+1,"")</f>
        <v/>
      </c>
      <c r="HV64" s="52" t="str">
        <f>IF(HT64&lt;&gt;"",IF($G64="3",IF(HR64&lt;&gt;"",IF(AND(HT64&lt;=10,HR64&gt;=$HS$92),HLOOKUP(HT64,Points_Table_Modified,IF(IW64&gt;=6,8,IW64+2),FALSE),0),""),IF(HR64&lt;&gt;"",IF(AND(HT64&lt;=10,HR64&gt;=$HS$92),HLOOKUP(HT64,Points_Table,IF(IW64&gt;=6,8,IW64+2),FALSE),0),"")),"")</f>
        <v/>
      </c>
      <c r="HW64" s="53" t="str">
        <f>IF(HU64&lt;&gt;"",AVERAGE(IF(AND($G64="3",HU64&lt;&gt;""),HLOOKUP(HU64,Points_Table_Modified,IF(IW64&gt;=6,8,IW64+2),FALSE),IF(HU64&lt;&gt;"",HLOOKUP(HU64,Points_Table,IF(IW64&gt;=6,8,IW64+2),FALSE),"")),HV64),HV64)</f>
        <v/>
      </c>
      <c r="HX64" s="51" t="str">
        <f>IF(AND($G64="2",HR64&lt;&gt;""),HR64,"")</f>
        <v/>
      </c>
      <c r="HY64" s="52" t="str">
        <f>IF(AND(HR64&lt;&gt;"",$G64="2"),_xlfn.RANK.EQ(HR64,$HX$6:$HX$89),"")</f>
        <v/>
      </c>
      <c r="HZ64" s="52" t="str">
        <f>IF(IF(HY64&lt;&gt;"",IF(MAX(COUNTIF($HY$6:$HY$89,$HY$6:$HY$89))&gt;1,"x",""),"")&lt;&gt;"",HY64+1,"")</f>
        <v/>
      </c>
      <c r="IA64" s="54" t="str">
        <f>IF(HY64&lt;&gt;"",IF($G64="3",IF(HR64&lt;&gt;"",IF(AND(HY64&lt;=10,HR64&gt;=$HX$92),HLOOKUP(HY64,Points_Table_Modified,IF(IW64&gt;=6,8,IW64+2),FALSE),0),""),IF(HR64&lt;&gt;"",IF(AND(HY64&lt;=10,HR64&gt;=$HX$92),HLOOKUP(HY64,Points_Table,IF(IW64&gt;=6,8,IW64+2),FALSE),0),"")),"")</f>
        <v/>
      </c>
      <c r="IB64" s="53" t="str">
        <f>IF(HZ64&lt;&gt;"",AVERAGE(IF(AND($G64="3",HZ64&lt;&gt;""),HLOOKUP(HZ64,Points_Table_Modified,IF(IW64&gt;=6,8,IW64+2),FALSE),IF(HZ64&lt;&gt;"",HLOOKUP(HZ64,Points_Table,IF(IW64&gt;=6,8,IW64+2),FALSE),"")),IA64),IA64)</f>
        <v/>
      </c>
      <c r="IC64" s="51" t="str">
        <f>IF(AND($G64="3",HR64&lt;&gt;""),HR64,"")</f>
        <v/>
      </c>
      <c r="ID64" s="52" t="str">
        <f>IF(AND(HR64&lt;&gt;"",$G64="3"),_xlfn.RANK.EQ(HR64,$IC$6:$IC$89),"")</f>
        <v/>
      </c>
      <c r="IE64" s="52" t="str">
        <f>IF(IF(ID64&lt;&gt;"",IF(MAX(COUNTIF($ID$6:$ID$89,$ID$6:$ID$89))&gt;1,"x",""),"")&lt;&gt;"",ID64+1,"")</f>
        <v/>
      </c>
      <c r="IF64" s="52" t="str">
        <f>IF(ID64&lt;&gt;"",IF($G64="3",IF(HR64&lt;&gt;"",IF(AND(ID64&lt;=20,HR64&gt;=$IC$92),HLOOKUP(ID64,Points_Table_Modified,IF(IW64&gt;=6,8,IW64+2),FALSE),0),""),IF(HR64&lt;&gt;"",IF(AND(ID64&lt;=10,HR64&gt;=$IC$92),HLOOKUP(ID64,Points_Table,IF(IW64&gt;=6,8,IW64+2),FALSE),0),"")),"")</f>
        <v/>
      </c>
      <c r="IG64" s="53" t="str">
        <f>IF(IE64&lt;&gt;"",AVERAGE(IF(AND($G64="3",IE64&lt;&gt;""),HLOOKUP(IE64,Points_Table_Modified,IF(IW64&gt;=6,8,IW64+2),FALSE),IF(IE64&lt;&gt;"",HLOOKUP(IE64,Points_Table,IF(IW64&gt;=6,8,IW64+2),FALSE),"")),IF64),IF64)</f>
        <v/>
      </c>
      <c r="IH64" s="51" t="str">
        <f>IF(AND($G64="4",HR64&lt;&gt;""),HR64,"")</f>
        <v/>
      </c>
      <c r="II64" s="52" t="str">
        <f>IF(AND(HR64&lt;&gt;"",G64="4"),_xlfn.RANK.EQ(HR64,$IH$6:$IH$89),"")</f>
        <v/>
      </c>
      <c r="IJ64" s="52" t="str">
        <f>IF(IF(II64&lt;&gt;"",IF(MAX(COUNTIF($II$6:$II$89,$II$6:$II$89))&gt;1,"x",""),"")&lt;&gt;"",II64+1,"")</f>
        <v/>
      </c>
      <c r="IK64" s="52" t="str">
        <f>IF(II64&lt;&gt;"",IF($G64="3",IF(HR64&lt;&gt;"",IF(AND(II64&lt;=10,HR64&gt;=$IH$92),HLOOKUP(II64,Points_Table_Modified,IF(IW64&gt;=6,8,IW64+2),FALSE),0),""),IF(HR64&lt;&gt;"",IF(AND(II64&lt;=10,HR64&gt;=$IH$92),HLOOKUP(II64,Points_Table,IF(IW64&gt;=6,8,IW64+2),FALSE),0),"")),"")</f>
        <v/>
      </c>
      <c r="IL64" s="53" t="str">
        <f>IF(IJ64&lt;&gt;"",AVERAGE(IF(AND($G64="3",IJ64&lt;&gt;""),HLOOKUP(IJ64,Points_Table_Modified,IF(IW64&gt;=6,8,IW64+2),FALSE),IF(IJ64&lt;&gt;"",HLOOKUP(IJ64,Points_Table,IF(IW64&gt;=6,8,IW64+2),FALSE),"")),IK64),IK64)</f>
        <v/>
      </c>
      <c r="IM64" s="51" t="str">
        <f>IF(AND($G64="5",HR64&lt;&gt;""),HR64,"")</f>
        <v/>
      </c>
      <c r="IN64" s="52" t="str">
        <f>IF(AND(HR64&lt;&gt;"",$G64="5"),_xlfn.RANK.EQ(HR64,$IM$6:$IM$89),"")</f>
        <v/>
      </c>
      <c r="IO64" s="52" t="str">
        <f>IF(IF(IN64&lt;&gt;"",IF(MAX(COUNTIF($IN$6:$IN$89,$IN$6:$IN$89))&gt;1,"x",""),"")&lt;&gt;"",IN64+1,"")</f>
        <v/>
      </c>
      <c r="IP64" s="52" t="str">
        <f>IF(IN64&lt;&gt;"",IF($G64="3",IF(HR64&lt;&gt;"",IF(AND(IN64&lt;=10,HR64&gt;=$IM$92),HLOOKUP(IN64,Points_Table_Modified,IF(IW64&gt;=6,8,IW64+2),FALSE),0),""),IF(HR64&lt;&gt;"",IF(AND(IN64&lt;=10,HR64&gt;=$IM$92),HLOOKUP(IN64,Points_Table,IF(IW64&gt;=6,8,IW64+2),FALSE),0),"")),"")</f>
        <v/>
      </c>
      <c r="IQ64" s="53" t="str">
        <f>IF(IO64&lt;&gt;"",AVERAGE(IF(AND($G64="3",IO64&lt;&gt;""),HLOOKUP(IO64,Points_Table_Modified,IF(IW64&gt;=6,8,IW64+2),FALSE),IF(IO64&lt;&gt;"",HLOOKUP(IO64,Points_Table,IF(IW64&gt;=6,8,IW64+2),FALSE),"")),IP64),IP64)</f>
        <v/>
      </c>
      <c r="IR64" s="51" t="str">
        <f>IF(AND($G64="6",HR64&lt;&gt;""),HR64,"")</f>
        <v/>
      </c>
      <c r="IS64" s="52" t="str">
        <f>IF(AND(HR64&lt;&gt;"",$G64="6"),_xlfn.RANK.EQ(HR64,$IR$6:$IR$89),"")</f>
        <v/>
      </c>
      <c r="IT64" s="52" t="str">
        <f>IF(IF(IS64&lt;&gt;"",IF(MAX(COUNTIF($IS$6:$IS$89,$IS$6:$IS$89))&gt;1,"x",""),"")&lt;&gt;"",IS64+1,"")</f>
        <v/>
      </c>
      <c r="IU64" s="52" t="str">
        <f>IF(IS64&lt;&gt;"",IF($G64="3",IF(HR64&lt;&gt;"",IF(AND(IS64&lt;=10,HR64&gt;=$IR$92),HLOOKUP(IS64,Points_Table_Modified,IF(IW64&gt;=6,8,IW64+2),FALSE),0),""),IF(HR64&lt;&gt;"",IF(AND(IS64&lt;=10,HR64&gt;=$IR$92),HLOOKUP(IS64,Points_Table,IF(IW64&gt;=6,8,IW64+2),FALSE),0),"")),"")</f>
        <v/>
      </c>
      <c r="IV64" s="53" t="str">
        <f>IF(IT64&lt;&gt;"",AVERAGE(IF(AND($G64="3",IT64&lt;&gt;""),HLOOKUP(IT64,Points_Table_Modified,IF(IW64&gt;=6,8,IW64+2),FALSE),IF(IT64&lt;&gt;"",HLOOKUP(IT64,Points_Table,IF(IW64&gt;=6,8,IW64+2),FALSE),"")),IU64),IU64)</f>
        <v/>
      </c>
      <c r="IW64" s="57" t="e">
        <f>VLOOKUP($G64,Entries_D_Event,10,FALSE)</f>
        <v>#N/A</v>
      </c>
      <c r="IX64" s="52" t="str">
        <f>CONCATENATE(IS64,IN64,II64,ID64,HY64,HT64)</f>
        <v/>
      </c>
      <c r="IY64" s="118" t="str">
        <f>IF(IX64&lt;&gt;"",IF(AND($G64="3",HR64&lt;&gt;""),10,IF(HR64&lt;&gt;"",5,"")),"")</f>
        <v/>
      </c>
      <c r="IZ64" s="118">
        <f>_xlfn.NUMBERVALUE(IF(IX64&lt;&gt;"",CONCATENATE(IV64,IQ64,IL64,IG64,IB64,HW64),""))</f>
        <v>0</v>
      </c>
      <c r="JA64" s="56">
        <f>IFERROR(IY64+IZ64,0)</f>
        <v>0</v>
      </c>
      <c r="JB64" s="90"/>
      <c r="JC64" s="52" t="str">
        <f>IF(AND($G64="1",JB64&lt;&gt;""),JB64,"")</f>
        <v/>
      </c>
      <c r="JD64" s="52" t="str">
        <f>IF(AND(JB64&lt;&gt;"",$G64="1"),_xlfn.RANK.EQ(JB64,$JC$6:$JC$89),"")</f>
        <v/>
      </c>
      <c r="JE64" s="52" t="str">
        <f>IF(IF(JD64&lt;&gt;"",IF(MAX(COUNTIF($JD$6:$JD$89,$JD$6:$JD$89))&gt;1,"x",""),"")&lt;&gt;"",JD64+1,"")</f>
        <v/>
      </c>
      <c r="JF64" s="52" t="str">
        <f>IF(JD64&lt;&gt;"",IF($G64="3",IF(JB64&lt;&gt;"",IF(AND(JD64&lt;=10,JB64&gt;=$JC$92),HLOOKUP(JD64,Points_Table_Modified,IF(KG64&gt;=6,8,KG64+2),FALSE),0),""),IF(JB64&lt;&gt;"",IF(AND(JD64&lt;=10,JB64&gt;=$JC$92),HLOOKUP(JD64,Points_Table,IF(KG64&gt;=6,8,KG64+2),FALSE),0),"")),"")</f>
        <v/>
      </c>
      <c r="JG64" s="53" t="str">
        <f>IF(JE64&lt;&gt;"",AVERAGE(IF(AND($G64="3",JE64&lt;&gt;""),HLOOKUP(JE64,Points_Table_Modified,IF(KG64&gt;=6,8,KG64+2),FALSE),IF(JE64&lt;&gt;"",HLOOKUP(JE64,Points_Table,IF(KG64&gt;=6,8,KG64+2),FALSE),"")),JF64),JF64)</f>
        <v/>
      </c>
      <c r="JH64" s="51" t="str">
        <f>IF(AND($G64="2",JB64&lt;&gt;""),JB64,"")</f>
        <v/>
      </c>
      <c r="JI64" s="52" t="str">
        <f>IF(AND(JB64&lt;&gt;"",$G64="2"),_xlfn.RANK.EQ(JB64,$JH$6:$JH$89),"")</f>
        <v/>
      </c>
      <c r="JJ64" s="52" t="str">
        <f>IF(IF(JI64&lt;&gt;"",IF(MAX(COUNTIF($JI$6:$JI$89,$JI$6:$JI$89))&gt;1,"x",""),"")&lt;&gt;"",JI64+1,"")</f>
        <v/>
      </c>
      <c r="JK64" s="54" t="str">
        <f>IF(JI64&lt;&gt;"",IF($G64="3",IF(JB64&lt;&gt;"",IF(AND(JI64&lt;=10,JB64&gt;=$JH$92),HLOOKUP(JI64,Points_Table_Modified,IF(KG64&gt;=6,8,KG64+2),FALSE),0),""),IF(JB64&lt;&gt;"",IF(AND(JI64&lt;=10,JB64&gt;=$JH$92),HLOOKUP(JI64,Points_Table,IF(KG64&gt;=6,8,KG64+2),FALSE),0),"")),"")</f>
        <v/>
      </c>
      <c r="JL64" s="53" t="str">
        <f>IF(JJ64&lt;&gt;"",AVERAGE(IF(AND($G64="3",JJ64&lt;&gt;""),HLOOKUP(JJ64,Points_Table_Modified,IF(KG64&gt;=6,8,KG64+2),FALSE),IF(JJ64&lt;&gt;"",HLOOKUP(JJ64,Points_Table,IF(KG64&gt;=6,8,KG64+2),FALSE),"")),JK64),JK64)</f>
        <v/>
      </c>
      <c r="JM64" s="51" t="str">
        <f>IF(AND($G64="3",JB64&lt;&gt;""),JB64,"")</f>
        <v/>
      </c>
      <c r="JN64" s="52" t="str">
        <f>IF(AND(JB64&lt;&gt;"",$G64="3"),_xlfn.RANK.EQ(JB64,$JM$6:$JM$89),"")</f>
        <v/>
      </c>
      <c r="JO64" s="52" t="str">
        <f>IF(IF(JN64&lt;&gt;"",IF(MAX(COUNTIF($JN$6:$JN$89,$JN$6:$JN$89))&gt;1,"x",""),"")&lt;&gt;"",JN64+1,"")</f>
        <v/>
      </c>
      <c r="JP64" s="52" t="str">
        <f>IF(JN64&lt;&gt;"",IF($G64="3",IF(JB64&lt;&gt;"",IF(AND(JN64&lt;=20,JB64&gt;=$JM$92),HLOOKUP(JN64,Points_Table_Modified,IF(KG64&gt;=6,8,KG64+2),FALSE),0),""),IF(JB64&lt;&gt;"",IF(AND(JN64&lt;=10,JB64&gt;=$JM$92),HLOOKUP(JN64,Points_Table,IF(KG64&gt;=6,8,KG64+2),FALSE),0),"")),"")</f>
        <v/>
      </c>
      <c r="JQ64" s="53" t="str">
        <f>IF(JO64&lt;&gt;"",AVERAGE(IF(AND($G64="3",JO64&lt;&gt;""),HLOOKUP(JO64,Points_Table_Modified,IF(KG64&gt;=6,8,KG64+2),FALSE),IF(JO64&lt;&gt;"",HLOOKUP(JO64,Points_Table,IF(KG64&gt;=6,8,KG64+2),FALSE),"")),JP64),JP64)</f>
        <v/>
      </c>
      <c r="JR64" s="51" t="str">
        <f>IF(AND($G64="4",JB64&lt;&gt;""),JB64,"")</f>
        <v/>
      </c>
      <c r="JS64" s="52" t="str">
        <f>IF(AND(JB64&lt;&gt;"",G64="4"),_xlfn.RANK.EQ(JB64,$JR$6:$JR$89),"")</f>
        <v/>
      </c>
      <c r="JT64" s="52" t="str">
        <f>IF(IF(JS64&lt;&gt;"",IF(MAX(COUNTIF($JS$6:$JS$89,$JS$6:$JS$89))&gt;1,"x",""),"")&lt;&gt;"",JS64+1,"")</f>
        <v/>
      </c>
      <c r="JU64" s="52" t="str">
        <f>IF(JS64&lt;&gt;"",IF($G64="3",IF(JB64&lt;&gt;"",IF(AND(JS64&lt;=10,JB64&gt;=$JR$92),HLOOKUP(JS64,Points_Table_Modified,IF(KG64&gt;=6,8,KG64+2),FALSE),0),""),IF(JB64&lt;&gt;"",IF(AND(JS64&lt;=10,JB64&gt;=$JR$92),HLOOKUP(JS64,Points_Table,IF(KG64&gt;=6,8,KG64+2),FALSE),0),"")),"")</f>
        <v/>
      </c>
      <c r="JV64" s="53" t="str">
        <f>IF(JT64&lt;&gt;"",AVERAGE(IF(AND($G64="3",JT64&lt;&gt;""),HLOOKUP(JT64,Points_Table_Modified,IF(KG64&gt;=6,8,KG64+2),FALSE),IF(JT64&lt;&gt;"",HLOOKUP(JT64,Points_Table,IF(KG64&gt;=6,8,KG64+2),FALSE),"")),JU64),JU64)</f>
        <v/>
      </c>
      <c r="JW64" s="51" t="str">
        <f>IF(AND($G64="5",JB64&lt;&gt;""),JB64,"")</f>
        <v/>
      </c>
      <c r="JX64" s="52" t="str">
        <f>IF(AND(JB64&lt;&gt;"",$G64="5"),_xlfn.RANK.EQ(JB64,$JW$6:$JW$89),"")</f>
        <v/>
      </c>
      <c r="JY64" s="52" t="str">
        <f>IF(IF(JX64&lt;&gt;"",IF(MAX(COUNTIF($JX$6:$JX$89,$JX$6:$JX$89))&gt;1,"x",""),"")&lt;&gt;"",JX64+1,"")</f>
        <v/>
      </c>
      <c r="JZ64" s="52" t="str">
        <f>IF(JX64&lt;&gt;"",IF($G64="3",IF(JB64&lt;&gt;"",IF(AND(JX64&lt;=10,JB64&gt;=$JW$92),HLOOKUP(JX64,Points_Table_Modified,IF(KG64&gt;=6,8,KG64+2),FALSE),0),""),IF(JB64&lt;&gt;"",IF(AND(JX64&lt;=10,JB64&gt;=$JW$92),HLOOKUP(JX64,Points_Table,IF(KG64&gt;=6,8,KG64+2),FALSE),0),"")),"")</f>
        <v/>
      </c>
      <c r="KA64" s="53" t="str">
        <f>IF(JY64&lt;&gt;"",AVERAGE(IF(AND($G64="3",JY64&lt;&gt;""),HLOOKUP(JY64,Points_Table_Modified,IF(KG64&gt;=6,8,KG64+2),FALSE),IF(JY64&lt;&gt;"",HLOOKUP(JY64,Points_Table,IF(KG64&gt;=6,8,KG64+2),FALSE),"")),JZ64),JZ64)</f>
        <v/>
      </c>
      <c r="KB64" s="51" t="str">
        <f>IF(AND($G64="6",JB64&lt;&gt;""),JB64,"")</f>
        <v/>
      </c>
      <c r="KC64" s="52" t="str">
        <f>IF(AND(JB64&lt;&gt;"",$G64="6"),_xlfn.RANK.EQ(JB64,$KB$6:$KB$89),"")</f>
        <v/>
      </c>
      <c r="KD64" s="52" t="str">
        <f>IF(IF(KC64&lt;&gt;"",IF(MAX(COUNTIF($KC$6:$KC$89,$KC$6:$KC$89))&gt;1,"x",""),"")&lt;&gt;"",KC64+1,"")</f>
        <v/>
      </c>
      <c r="KE64" s="52" t="str">
        <f>IF(KC64&lt;&gt;"",IF($G64="3",IF(JB64&lt;&gt;"",IF(AND(KC64&lt;=10,JB64&gt;=$KB$92),HLOOKUP(KC64,Points_Table_Modified,IF(KG64&gt;=6,8,KG64+2),FALSE),0),""),IF(JB64&lt;&gt;"",IF(AND(KC64&lt;=10,JB64&gt;=$KB$92),HLOOKUP(KC64,Points_Table,IF(KG64&gt;=6,8,KG64+2),FALSE),0),"")),"")</f>
        <v/>
      </c>
      <c r="KF64" s="53" t="str">
        <f>IF(KD64&lt;&gt;"",AVERAGE(IF(AND($G64="3",KD64&lt;&gt;""),HLOOKUP(KD64,Points_Table_Modified,IF(KG64&gt;=6,8,KG64+2),FALSE),IF(KD64&lt;&gt;"",HLOOKUP(KD64,Points_Table,IF(KG64&gt;=6,8,KG64+2),FALSE),"")),KE64),KE64)</f>
        <v/>
      </c>
      <c r="KG64" s="57" t="e">
        <f>VLOOKUP($G64,Entries_D_Event,11,FALSE)</f>
        <v>#N/A</v>
      </c>
      <c r="KH64" s="52" t="str">
        <f>CONCATENATE(KC64,JX64,JS64,JN64,JI64,JD64)</f>
        <v/>
      </c>
      <c r="KI64" s="118" t="str">
        <f>IF(KH64&lt;&gt;"",IF(AND($G64="3",JB64&lt;&gt;""),10,IF(JB64&lt;&gt;"",5,"")),"")</f>
        <v/>
      </c>
      <c r="KJ64" s="118">
        <f>_xlfn.NUMBERVALUE(IF(KH64&lt;&gt;"",CONCATENATE(KF64,KA64,JV64,JQ64,JL64,JG64),""))</f>
        <v>0</v>
      </c>
      <c r="KK64" s="56">
        <f>IFERROR(KI64+KJ64,0)</f>
        <v>0</v>
      </c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</row>
    <row r="65" spans="1:358" s="1" customFormat="1" x14ac:dyDescent="0.25">
      <c r="A65" s="35"/>
      <c r="B65" s="45">
        <v>60</v>
      </c>
      <c r="C65" s="46" t="s">
        <v>220</v>
      </c>
      <c r="D65" s="47" t="s">
        <v>230</v>
      </c>
      <c r="E65" s="50"/>
      <c r="F65" s="109">
        <v>931</v>
      </c>
      <c r="G65" s="49"/>
      <c r="H65" s="50" t="s">
        <v>213</v>
      </c>
      <c r="I65" s="187">
        <f>AS65+CC65+DM65+EW65+GG65+HQ65+JA65+KK65</f>
        <v>0</v>
      </c>
      <c r="J65" s="116"/>
      <c r="K65" s="102" t="str">
        <f>IF(AND(J65&lt;&gt;"",$G65="1"),J65,"")</f>
        <v/>
      </c>
      <c r="L65" s="103" t="str">
        <f>IF(AND(J65&lt;&gt;"",$G65="1"),_xlfn.RANK.EQ(J65,$K$6:$K$89),"")</f>
        <v/>
      </c>
      <c r="M65" s="103" t="str">
        <f>IF(G65="6",IF(IF(L65&lt;&gt;"",IF(MAX(COUNTIF($L$6:$L$89,$L$6:$L$89))&gt;1,"x",""),"")&lt;&gt;"",L65+1,""),IF(K65=0,"",IF(IF(L65&lt;&gt;"",IF(MAX(COUNTIF($L$6:$L$89,$L$6:$L$89))&gt;1,"x",""),"")&lt;&gt;"",L65+1,"")))</f>
        <v/>
      </c>
      <c r="N65" s="103" t="str">
        <f>IF(L65&lt;&gt;"",IF($G65="3",IF(AND(L65&lt;=20,J65&gt;=$K$92),HLOOKUP(L65,Points_Table_Modified,IF(AO65&gt;=6,8,AO65+2),FALSE),0),IF(AND(L65&lt;=10,J65&gt;=$K$92),HLOOKUP(L65,Points_Table,IF(AO65&gt;=6,8,AO65+2),FALSE),0)),"")</f>
        <v/>
      </c>
      <c r="O65" s="103" t="str">
        <f>IF(M65&lt;&gt;"",AVERAGE(IF(AND($G65="3",M65&lt;&gt;""),HLOOKUP(M65,Points_Table_Modified,IF(AO65&gt;=6,8,AO65+2),FALSE),IF(M65&lt;&gt;"",HLOOKUP(M65,Points_Table,IF(AO65&gt;=6,8,AO65+2),FALSE),"")),N65),N65)</f>
        <v/>
      </c>
      <c r="P65" s="102" t="str">
        <f>IF(AND(J65&lt;&gt;"",$G65="2"),J65,"")</f>
        <v/>
      </c>
      <c r="Q65" s="103" t="str">
        <f>IF(AND(J65&lt;&gt;"",$G65="2"),_xlfn.RANK.EQ(J65,$P$6:$P$89),"")</f>
        <v/>
      </c>
      <c r="R65" s="103" t="str">
        <f>IF(G65="6",IF(IF(Q65&lt;&gt;"",IF(MAX(COUNTIF($Q$6:$Q$89,$Q$6:$Q$89))&gt;1,"x",""),"")&lt;&gt;"",Q65+1,""),IF(P65=0,"",IF(IF(Q65&lt;&gt;"",IF(MAX(COUNTIF($Q$6:$Q$89,$Q$6:$Q$89))&gt;1,"x",""),"")&lt;&gt;"",Q65+1,"")))</f>
        <v/>
      </c>
      <c r="S65" s="103" t="str">
        <f>IF(Q65&lt;&gt;"",IF($G65="3",IF(J65&lt;&gt;"",IF(AND(Q65&lt;=10,J65&gt;=$P$92),HLOOKUP(Q65,Points_Table_Modified,IF(AO65&gt;=6,8,AO65+2),FALSE),0),""),IF(J65&lt;&gt;"",IF(AND(Q65&lt;=10,J65&gt;=$P$92),HLOOKUP(Q65,Points_Table,IF(AO65&gt;=6,8,AO65+2),FALSE),0),"")),"")</f>
        <v/>
      </c>
      <c r="T65" s="103" t="str">
        <f>IF(R65&lt;&gt;"",AVERAGE(IF(AND($G65="3",R65&lt;&gt;""),HLOOKUP(R65,Points_Table_Modified,IF(AO65&gt;=6,8,AO65+2),FALSE),IF(R65&lt;&gt;"",HLOOKUP(R65,Points_Table,IF(AO65&gt;=6,8,AO65+2),FALSE),"")),S65),S65)</f>
        <v/>
      </c>
      <c r="U65" s="102" t="str">
        <f>IF(AND(J65&lt;&gt;"",$G65="3"),J65,"")</f>
        <v/>
      </c>
      <c r="V65" s="103" t="str">
        <f>IF(AND(J65&lt;&gt;"",$G65="3"),_xlfn.RANK.EQ(J65,$U$6:$U$89),"")</f>
        <v/>
      </c>
      <c r="W65" s="103" t="str">
        <f>IF(G65="6",IF(IF(V65&lt;&gt;"",IF(MAX(COUNTIF($V$6:$V$89,$V$6:$V$89))&gt;1,"x",""),"")&lt;&gt;"",V65+1,""),IF(U65=0,"",IF(IF(V65&lt;&gt;"",IF(MAX(COUNTIF($V$6:$V$89,$V$6:$V$89))&gt;1,"x",""),"")&lt;&gt;"",V65+1,"")))</f>
        <v/>
      </c>
      <c r="X65" s="103" t="str">
        <f>IF(V65&lt;&gt;"",IF($G65="3",IF(J65&lt;&gt;"",IF(AND(V65&lt;=20,J65&gt;=$U$92),HLOOKUP(V65,Points_Table_Modified,IF(AO65&gt;=6,8,AO65+2),FALSE),0),""),IF(J65&lt;&gt;"",IF(AND(V65&lt;=10,$J65&gt;=$U$92),HLOOKUP(V65,Points_Table,IF(AO65&gt;=6,8,AO65+2),FALSE),0),"")),"")</f>
        <v/>
      </c>
      <c r="Y65" s="103" t="str">
        <f>IF(W65&lt;&gt;"",AVERAGE(IF(AND($G65="3",W65&lt;&gt;""),HLOOKUP(W65,Points_Table_Modified,IF(AO65&gt;=6,8,AO65+2),FALSE),IF(W65&lt;&gt;"",HLOOKUP(W65,Points_Table,IF(AO65&gt;=6,8,AO65+2),FALSE),"")),X65),X65)</f>
        <v/>
      </c>
      <c r="Z65" s="102" t="str">
        <f>IF(AND(J65&lt;&gt;"",$G65="4"),J65,"")</f>
        <v/>
      </c>
      <c r="AA65" s="103" t="str">
        <f>IF(AND($J65&lt;&gt;"",G65="4"),_xlfn.RANK.EQ(J65,$Z$6:$Z$89),"")</f>
        <v/>
      </c>
      <c r="AB65" s="103" t="str">
        <f>IF($G65="6",IF(IF(AA65&lt;&gt;"",IF(MAX(COUNTIF($AA$6:$AA$89,$AA$6:$AA$89))&gt;1,"x",""),"")&lt;&gt;"",AA65+1,""),IF(Z65=0,"",IF(IF(AA65&lt;&gt;"",IF(MAX(COUNTIF($AA$6:$AA$89,$AA$6:$AA$89))&gt;1,"x",""),"")&lt;&gt;"",AA65+1,"")))</f>
        <v/>
      </c>
      <c r="AC65" s="103" t="str">
        <f>IF(AA65&lt;&gt;"",IF($G65="3",IF(J65&lt;&gt;"",IF(AND(AA65&lt;=10,J65&gt;=$Z$92),HLOOKUP(AA65,Points_Table_Modified,IF(AO65&gt;=6,8,AO65+2),FALSE),0),""),IF(J65&lt;&gt;"",IF(AND(AA65&lt;=10,J65&gt;=$Z$92),HLOOKUP(AA65,Points_Table,IF(AO65&gt;=6,8,AO65+2),FALSE),0),"")),"")</f>
        <v/>
      </c>
      <c r="AD65" s="103" t="str">
        <f>IF(AB65&lt;&gt;"",AVERAGE(IF(AND($G65="3",AB65&lt;&gt;""),HLOOKUP(AB65,Points_Table_Modified,IF(AO65&gt;=6,8,AO65+2),FALSE),IF(AB65&lt;&gt;"",HLOOKUP(AB65,Points_Table,IF(AO65&gt;=6,8,AO65+2),FALSE),"")),AC65),AC65)</f>
        <v/>
      </c>
      <c r="AE65" s="102" t="str">
        <f>IF(AND(J65&lt;&gt;"",$G65="5"),J65,"")</f>
        <v/>
      </c>
      <c r="AF65" s="103" t="str">
        <f>IF(AND(J65&lt;&gt;"",$G65="5"),_xlfn.RANK.EQ(J65,$AE$6:$AE$89),"")</f>
        <v/>
      </c>
      <c r="AG65" s="103" t="str">
        <f>IF($G65="6",IF(IF(AF65&lt;&gt;"",IF(MAX(COUNTIF($AF$6:$AF$89,$AF$6:$AF$89))&gt;1,"x",""),"")&lt;&gt;"",AF65+1,""),IF(AE65=0,"",IF(IF(AF65&lt;&gt;"",IF(MAX(COUNTIF($AF$6:$AF$89,$AF$6:$AF$89))&gt;1,"x",""),"")&lt;&gt;"",AF65+1,"")))</f>
        <v/>
      </c>
      <c r="AH65" s="103" t="str">
        <f>IF(AF65&lt;&gt;"",IF($G65="3",IF(J65&lt;&gt;"",IF(AND(AF65&lt;=10,J65&gt;=$AE$92),HLOOKUP(AF65,Points_Table_Modified,IF(AO65&gt;=6,8,AO65+2),FALSE),0),""),IF(J65&lt;&gt;"",IF(AND(AF65&lt;=10,J65&gt;=$AE$92),HLOOKUP(AF65,Points_Table,IF(AO65&gt;=6,8,AO65+2),FALSE),0),"")),"")</f>
        <v/>
      </c>
      <c r="AI65" s="103" t="str">
        <f>IF(AG65&lt;&gt;"",AVERAGE(IF(AND($G65="3",AG65&lt;&gt;""),HLOOKUP(AG65,Points_Table_Modified,IF(AO65&gt;=6,8,AO65+2),FALSE),IF(AG65&lt;&gt;"",HLOOKUP(AG65,Points_Table,IF(AO65&gt;=6,8,AO65+2),FALSE),"")),AH65),AH65)</f>
        <v/>
      </c>
      <c r="AJ65" s="102" t="str">
        <f>IF(AND(J65&lt;&gt;"",$G65="6"),J65,"")</f>
        <v/>
      </c>
      <c r="AK65" s="103" t="str">
        <f>IF(AND(J65&lt;&gt;"",$G65="6"),_xlfn.RANK.EQ(J65,$AJ$6:$AJ$89),"")</f>
        <v/>
      </c>
      <c r="AL65" s="103" t="str">
        <f>IF(G65="6",IF(IF(AK65&lt;&gt;"",IF(MAX(COUNTIF($AK$6:$AK$89,$AK$6:$AK$89))&gt;1,"x",""),"")&lt;&gt;"",AK65+1,""),IF(AJ65=0,"",IF(IF(AK65&lt;&gt;"",IF(MAX(COUNTIF($AK$6:$AK$89,$AK$6:$AK$89))&gt;1,"x",""),"")&lt;&gt;"",AK65+1,"")))</f>
        <v/>
      </c>
      <c r="AM65" s="103" t="str">
        <f>IF(AK65&lt;&gt;"",IF($G65="3",IF(J65&lt;&gt;"",IF(AND(AK65&lt;=10,J65&gt;=$AJ$92),HLOOKUP(AK65,Points_Table_Modified,IF(AO65&gt;=6,8,AO65+2),FALSE),0),""),IF(J65&lt;&gt;"",IF(AND(AK65&lt;=10,J65&gt;=$AJ$92),HLOOKUP(AK65,Points_Table,IF(AO65&gt;=6,8,AO65+2),FALSE),0),"")),"")</f>
        <v/>
      </c>
      <c r="AN65" s="136" t="str">
        <f>IF(AL65&lt;&gt;"",AVERAGE(IF(AND($G65="3",AL65&lt;&gt;""),HLOOKUP(AL65,Points_Table_Modified,IF(AO65&gt;=6,8,AO65+2),FALSE),IF(AL65&lt;&gt;"",HLOOKUP(AL65,Points_Table,IF(AO65&gt;=6,8,AO65+2),FALSE),"")),AM65),AM65)</f>
        <v/>
      </c>
      <c r="AO65" s="55" t="e">
        <f>VLOOKUP($G65,Entries_D_Event,4,FALSE)</f>
        <v>#N/A</v>
      </c>
      <c r="AP65" s="52" t="str">
        <f>CONCATENATE(AK65,AF65,AA65,V65,Q65,L65)</f>
        <v/>
      </c>
      <c r="AQ65" s="118" t="str">
        <f>IF(AP65&lt;&gt;"",IF(AND($G65="3",J65&lt;&gt;""),10,IF(J65&lt;&gt;"",5,"")),"")</f>
        <v/>
      </c>
      <c r="AR65" s="118">
        <f>_xlfn.NUMBERVALUE(IF(AP65&lt;&gt;"",CONCATENATE(AN65,AI65,AD65,Y65,T65,O65),""))</f>
        <v>0</v>
      </c>
      <c r="AS65" s="56">
        <f>IFERROR(AQ65+AR65,0)</f>
        <v>0</v>
      </c>
      <c r="AT65" s="90"/>
      <c r="AU65" s="54" t="str">
        <f>IF(AND(AT65&lt;&gt;"",$G65="1"),AT65,"")</f>
        <v/>
      </c>
      <c r="AV65" s="52" t="str">
        <f>IF(AND(AT65&lt;&gt;"",$G65="1"),_xlfn.RANK.EQ(AT65,$AU$6:$AU$89),"")</f>
        <v/>
      </c>
      <c r="AW65" s="52" t="str">
        <f>IF(IF(AV65&lt;&gt;"",IF(MAX(COUNTIF($AV$6:$AV$89,$AV$6:$AV$89))&gt;1,"x",""),"")&lt;&gt;"",AV65+1,"")</f>
        <v/>
      </c>
      <c r="AX65" s="52" t="str">
        <f>IF(AV65&lt;&gt;"",IF($G65="3",IF(AT65&lt;&gt;"",IF(AND(AV65&lt;=10,AT65&gt;=$AU$92),HLOOKUP(AV65,Points_Table_Modified,IF(BY65&gt;=6,8,BY65+2),FALSE),0),""),IF(AT65&lt;&gt;"",IF(AND(AV65&lt;=10,AT65&gt;=$AU$92),HLOOKUP(AV65,Points_Table,IF(BY65&gt;=6,8,BY65+2),FALSE),0),"")),"")</f>
        <v/>
      </c>
      <c r="AY65" s="53" t="str">
        <f>IF(AW65&lt;&gt;"",AVERAGE(IF(AND($G65="3",AW65&lt;&gt;""),HLOOKUP(AW65,Points_Table_Modified,IF(BY65&gt;=6,8,BY65+2),FALSE),IF(AW65&lt;&gt;"",HLOOKUP(AW65,Points_Table,IF(BY65&gt;=6,8,BY65+2),FALSE),"")),AX65),AX65)</f>
        <v/>
      </c>
      <c r="AZ65" s="51" t="str">
        <f>IF(AND($G65="2",AT65&lt;&gt;""),AT65,"")</f>
        <v/>
      </c>
      <c r="BA65" s="52" t="str">
        <f>IF(AND(AT65&lt;&gt;"",$G65="2"),_xlfn.RANK.EQ(AT65,$AZ$6:$AZ$89),"")</f>
        <v/>
      </c>
      <c r="BB65" s="52" t="str">
        <f>IF(IF(BA65&lt;&gt;"",IF(MAX(COUNTIF($BA$6:$BA$89,$BA$6:$BA$89))&gt;1,"x",""),"")&lt;&gt;"",BA65+1,"")</f>
        <v/>
      </c>
      <c r="BC65" s="54" t="str">
        <f>IF(BA65&lt;&gt;"",IF($G65="3",IF(AT65&lt;&gt;"",IF(AND(BA65&lt;=10,AT65&gt;=$AZ$92),HLOOKUP(BA65,Points_Table_Modified,IF(BY65&gt;=6,8,BY65+2),FALSE),0),""),IF(AT65&lt;&gt;"",IF(AND(BA65&lt;=10,AT65&gt;=$AZ$92),HLOOKUP(BA65,Points_Table,IF(BY65&gt;=6,8,BY65+2),FALSE),0),"")),"")</f>
        <v/>
      </c>
      <c r="BD65" s="53" t="str">
        <f>IF(BB65&lt;&gt;"",AVERAGE(IF(AND($G65="3",BB65&lt;&gt;""),HLOOKUP(BB65,Points_Table_Modified,IF(BY65&gt;=6,8,BY65+2),FALSE),IF(BB65&lt;&gt;"",HLOOKUP(BB65,Points_Table,IF(BY65&gt;=6,8,BY65+2),FALSE),"")),BC65),BC65)</f>
        <v/>
      </c>
      <c r="BE65" s="51" t="str">
        <f>IF(AND($G65="3",AT65&lt;&gt;""),AT65,"")</f>
        <v/>
      </c>
      <c r="BF65" s="52" t="str">
        <f>IF(AND(AT65&lt;&gt;"",$G65="3"),_xlfn.RANK.EQ(AT65,$BE$6:$BE$89),"")</f>
        <v/>
      </c>
      <c r="BG65" s="52" t="str">
        <f>IF(IF(BF65&lt;&gt;"",IF(MAX(COUNTIF($BF$6:$BF$89,$BF$6:$BF$89))&gt;1,"x",""),"")&lt;&gt;"",BF65+1,"")</f>
        <v/>
      </c>
      <c r="BH65" s="52" t="str">
        <f>IF(BF65&lt;&gt;"",IF($G65="3",IF(AT65&lt;&gt;"",IF(AND(BF65&lt;=20,AT65&gt;=$BE$92),HLOOKUP(BF65,Points_Table_Modified,IF(BY65&gt;=6,8,BY65+2),FALSE),0),""),IF(AT65&lt;&gt;"",IF(AND(BF65&lt;=10,AT65&gt;=$BE$92),HLOOKUP(BF65,Points_Table,IF(BY65&gt;=6,8,BY65+2),FALSE),0),"")),"")</f>
        <v/>
      </c>
      <c r="BI65" s="53" t="str">
        <f>IF(BG65&lt;&gt;"",AVERAGE(IF(AND($G65="3",BG65&lt;&gt;""),HLOOKUP(BG65,Points_Table_Modified,IF(BY65&gt;=6,8,BY65+2),FALSE),IF(BG65&lt;&gt;"",HLOOKUP(BG65,Points_Table,IF(BY65&gt;=6,8,BY65+2),FALSE),"")),BH65),BH65)</f>
        <v/>
      </c>
      <c r="BJ65" s="51" t="str">
        <f>IF(AND($G65="4",AT65&lt;&gt;""),AT65,"")</f>
        <v/>
      </c>
      <c r="BK65" s="52" t="str">
        <f>IF(AND(AT65&lt;&gt;"",G65="4"),_xlfn.RANK.EQ(AT65,$BJ$6:$BJ$89),"")</f>
        <v/>
      </c>
      <c r="BL65" s="52" t="str">
        <f>IF(IF(BK65&lt;&gt;"",IF(MAX(COUNTIF($BK$6:$BK$89,$BK$6:$BK$89))&gt;1,"x",""),"")&lt;&gt;"",BK65+1,"")</f>
        <v/>
      </c>
      <c r="BM65" s="52" t="str">
        <f>IF(BK65&lt;&gt;"",IF($G65="3",IF(AT65&lt;&gt;"",IF(AND(BK65&lt;=10,AT65&gt;=$BJ$92),HLOOKUP(BK65,Points_Table_Modified,IF(BY65&gt;=6,8,BY65+2),FALSE),0),""),IF(AT65&lt;&gt;"",IF(AND(BK65&lt;=10,AT65&gt;=$BJ$92),HLOOKUP(BK65,Points_Table,IF(BY65&gt;=6,8,BY65+2),FALSE),0),"")),"")</f>
        <v/>
      </c>
      <c r="BN65" s="53" t="str">
        <f>IF(BL65&lt;&gt;"",AVERAGE(IF(AND($G65="3",BL65&lt;&gt;""),HLOOKUP(BL65,Points_Table_Modified,IF(BY65&gt;=6,8,BY65+2),FALSE),IF(BL65&lt;&gt;"",HLOOKUP(BL65,Points_Table,IF(BY65&gt;=6,8,BY65+2),FALSE),"")),BM65),BM65)</f>
        <v/>
      </c>
      <c r="BO65" s="51" t="str">
        <f>IF(AND($G65="5",AT65&lt;&gt;""),AT65,"")</f>
        <v/>
      </c>
      <c r="BP65" s="52" t="str">
        <f>IF(AND(AT65&lt;&gt;"",$G65="5"),_xlfn.RANK.EQ(AT65,$BO$6:$BO$89),"")</f>
        <v/>
      </c>
      <c r="BQ65" s="52" t="str">
        <f>IF(IF(BP65&lt;&gt;"",IF(MAX(COUNTIF($BP$6:$BP$89,$BP$6:$BP$89))&gt;1,"x",""),"")&lt;&gt;"",BP65+1,"")</f>
        <v/>
      </c>
      <c r="BR65" s="52" t="str">
        <f>IF(BP65&lt;&gt;"",IF($G65="3",IF(AT65&lt;&gt;"",IF(AND(BP65&lt;=10,AT65&gt;=$BO$92),HLOOKUP(BP65,Points_Table_Modified,IF(BY65&gt;=6,8,BY65+2),FALSE),0),""),IF(AT65&lt;&gt;"",IF(AND(BP65&lt;=10,AT65&gt;=$BO$92),HLOOKUP(BP65,Points_Table,IF(BY65&gt;=6,8,BY65+2),FALSE),0),"")),"")</f>
        <v/>
      </c>
      <c r="BS65" s="53" t="str">
        <f>IF(BQ65&lt;&gt;"",AVERAGE(IF(AND($G65="3",BQ65&lt;&gt;""),HLOOKUP(BQ65,Points_Table_Modified,IF(BY65&gt;=6,8,BY65+2),FALSE),IF(BQ65&lt;&gt;"",HLOOKUP(BQ65,Points_Table,IF(BY65&gt;=6,8,BY65+2),FALSE),"")),BR65),BR65)</f>
        <v/>
      </c>
      <c r="BT65" s="51" t="str">
        <f>IF(AND($G65="6",AT65&lt;&gt;""),AT65,"")</f>
        <v/>
      </c>
      <c r="BU65" s="52" t="str">
        <f>IF(AND(AT65&lt;&gt;"",$G65="6"),_xlfn.RANK.EQ(AT65,$BT$6:$BT$89),"")</f>
        <v/>
      </c>
      <c r="BV65" s="52" t="str">
        <f>IF(IF(BU65&lt;&gt;"",IF(MAX(COUNTIF($BU$6:$BU$89,$BU$6:$BU$89))&gt;1,"x",""),"")&lt;&gt;"",BU65+1,"")</f>
        <v/>
      </c>
      <c r="BW65" s="52" t="str">
        <f>IF(BU65&lt;&gt;"",IF($G65="3",IF(AT65&lt;&gt;"",IF(AND(BU65&lt;=10,AT65&gt;=$BT$92),HLOOKUP(BU65,Points_Table_Modified,IF(BY65&gt;=6,8,BY65+2),FALSE),0),""),IF(AT65&lt;&gt;"",IF(AND(BU65&lt;=10,AT65&gt;=$BT$92),HLOOKUP(BU65,Points_Table,IF(BY65&gt;=6,8,BY65+2),FALSE),0),"")),"")</f>
        <v/>
      </c>
      <c r="BX65" s="53" t="str">
        <f>IF(BV65&lt;&gt;"",AVERAGE(IF(AND($G65="3",BV65&lt;&gt;""),HLOOKUP(BV65,Points_Table_Modified,IF(BY65&gt;=6,8,BY65+2),FALSE),IF(BV65&lt;&gt;"",HLOOKUP(BV65,Points_Table,IF(BY65&gt;=6,8,BY65+2),FALSE),"")),BW65),BW65)</f>
        <v/>
      </c>
      <c r="BY65" s="55" t="e">
        <f>VLOOKUP($G65,Entries_D_Event,5,FALSE)</f>
        <v>#N/A</v>
      </c>
      <c r="BZ65" s="52" t="str">
        <f>CONCATENATE(BU65,BP65,BK65,BF65,BA65,AV65)</f>
        <v/>
      </c>
      <c r="CA65" s="118" t="str">
        <f>IF(BZ65&lt;&gt;"",IF(AND($G65="3",AT65&lt;&gt;""),10,IF(AT65&lt;&gt;"",5,"")),"")</f>
        <v/>
      </c>
      <c r="CB65" s="118">
        <f>_xlfn.NUMBERVALUE(IF(BZ65&lt;&gt;"",CONCATENATE(BX65,BS65,BN65,BI65,BD65,AY65),""))</f>
        <v>0</v>
      </c>
      <c r="CC65" s="56">
        <f>IFERROR(CA65+CB65,0)</f>
        <v>0</v>
      </c>
      <c r="CD65" s="90">
        <v>165</v>
      </c>
      <c r="CE65" s="54" t="str">
        <f>IF(AND($G65="1",CD65&lt;&gt;""),CD65,"")</f>
        <v/>
      </c>
      <c r="CF65" s="52" t="str">
        <f>IF(AND(CD65&lt;&gt;"",$G65="1"),_xlfn.RANK.EQ(CD65,$CE$6:$CE$89),"")</f>
        <v/>
      </c>
      <c r="CG65" s="52" t="str">
        <f>IF(IF(CF65&lt;&gt;"",IF(MAX(COUNTIF($CF$6:$CF$89,$CF$6:$CF$89))&gt;1,"x",""),"")&lt;&gt;"",CF65+1,"")</f>
        <v/>
      </c>
      <c r="CH65" s="52" t="str">
        <f>IF(CF65&lt;&gt;"",IF($G65="3",IF(CD65&lt;&gt;"",IF(AND(CF65&lt;=10,CD65&gt;=$CE$92),HLOOKUP(CF65,Points_Table_Modified,IF(DI65&gt;=6,8,DI65+2),FALSE),0),""),IF(CD65&lt;&gt;"",IF(AND(CF65&lt;=10,CD65&gt;=$CE$92),HLOOKUP(CF65,Points_Table,IF(DI65&gt;=6,8,DI65+2),FALSE),0),"")),"")</f>
        <v/>
      </c>
      <c r="CI65" s="53" t="str">
        <f>IF(CG65&lt;&gt;"",AVERAGE(IF(AND($G65="3",CG65&lt;&gt;""),HLOOKUP(CG65,Points_Table_Modified,IF(DI65&gt;=6,8,DI65+2),FALSE),IF(CG65&lt;&gt;"",HLOOKUP(CG65,Points_Table,IF(DI65&gt;=6,8,DI65+2),FALSE),"")),CH65),CH65)</f>
        <v/>
      </c>
      <c r="CJ65" s="51" t="str">
        <f>IF(AND($G65="2",CD65&lt;&gt;""),CD65,"")</f>
        <v/>
      </c>
      <c r="CK65" s="52" t="str">
        <f>IF(AND(CD65&lt;&gt;"",$G65="2"),_xlfn.RANK.EQ(CD65,$CJ$6:$CJ$89),"")</f>
        <v/>
      </c>
      <c r="CL65" s="52" t="str">
        <f>IF(IF(CK65&lt;&gt;"",IF(MAX(COUNTIF($CK$6:$CK$89,$CK$6:$CK$89))&gt;1,"x",""),"")&lt;&gt;"",CK65+1,"")</f>
        <v/>
      </c>
      <c r="CM65" s="54" t="str">
        <f>IF(CK65&lt;&gt;"",IF($G65="3",IF(CD65&lt;&gt;"",IF(AND(CK65&lt;=10,CD65&gt;=$CJ$92),HLOOKUP(CK65,Points_Table_Modified,IF(DI65&gt;=6,8,DI65+2),FALSE),0),""),IF(CD65&lt;&gt;"",IF(AND(CK65&lt;=10,CD65&gt;=$CJ$92),HLOOKUP(CK65,Points_Table,IF(DI65&gt;=6,8,DI65+2),FALSE),0),"")),"")</f>
        <v/>
      </c>
      <c r="CN65" s="53" t="str">
        <f>IF(CL65&lt;&gt;"",AVERAGE(IF(AND($G65="3",CL65&lt;&gt;""),HLOOKUP(CL65,Points_Table_Modified,IF(DI65&gt;=6,8,DI65+2),FALSE),IF(CL65&lt;&gt;"",HLOOKUP(CL65,Points_Table,IF(DI65&gt;=6,8,DI65+2),FALSE),"")),CM65),CM65)</f>
        <v/>
      </c>
      <c r="CO65" s="51" t="str">
        <f>IF(AND($G65="3",CD65&lt;&gt;""),CD65,"")</f>
        <v/>
      </c>
      <c r="CP65" s="52" t="str">
        <f>IF(AND(CD65&lt;&gt;"",$G65="3"),_xlfn.RANK.EQ(CD65,$CO$6:$CO$89),"")</f>
        <v/>
      </c>
      <c r="CQ65" s="52" t="str">
        <f>IF(IF(CP65&lt;&gt;"",IF(MAX(COUNTIF($CP65:$CP$89,$CP$6:$CP$89))&gt;1,"x",""),"")&lt;&gt;"",CP65+1,"")</f>
        <v/>
      </c>
      <c r="CR65" s="52" t="str">
        <f>IF(CP65&lt;&gt;"",IF($G65="3",IF(CD65&lt;&gt;"",IF(AND(CP65&lt;=20,CD65&gt;=$CO$92),HLOOKUP(CP65,Points_Table_Modified,IF(DI65&gt;=6,8,DI65+2),FALSE),0),""),IF(CD65&lt;&gt;"",IF(AND(CP65&lt;=10,CD65&gt;=$CO$92),HLOOKUP(CP65,Points_Table,IF(DI65&gt;=6,8,DI65+2),FALSE),0),"")),"")</f>
        <v/>
      </c>
      <c r="CS65" s="53" t="str">
        <f>IF(CQ65&lt;&gt;"",AVERAGE(IF(AND($G65="3",CQ65&lt;&gt;""),HLOOKUP(CQ65,Points_Table_Modified,IF(DI65&gt;=6,8,DI65+2),FALSE),IF(CQ65&lt;&gt;"",HLOOKUP(CQ65,Points_Table,IF(DI65&gt;=6,8,DI65+2),FALSE),"")),CR65),CR65)</f>
        <v/>
      </c>
      <c r="CT65" s="51" t="str">
        <f>IF(AND($G65="4",CD65&lt;&gt;""),CD65,"")</f>
        <v/>
      </c>
      <c r="CU65" s="52" t="str">
        <f>IF(AND(CD65&lt;&gt;"",G65="4"),_xlfn.RANK.EQ(CD65,$CT$6:$CT$89),"")</f>
        <v/>
      </c>
      <c r="CV65" s="52" t="str">
        <f>IF(IF(CU65&lt;&gt;"",IF(MAX(COUNTIF($CU$6:$CU$89,$CU$6:$CU$89))&gt;1,"x",""),"")&lt;&gt;"",CU65+1,"")</f>
        <v/>
      </c>
      <c r="CW65" s="52" t="str">
        <f>IF(CU65&lt;&gt;"",IF($G65="3",IF(CD65&lt;&gt;"",IF(AND(CU65&lt;=10,CD65&gt;=$CT$92),HLOOKUP(CU65,Points_Table_Modified,IF(DI65&gt;=6,8,DI65+2),FALSE),0),""),IF(CD65&lt;&gt;"",IF(AND(CU65&lt;=10,CD65&gt;=$CT$92),HLOOKUP(CU65,Points_Table,IF(DI65&gt;=6,8,DI65+2),FALSE),0),"")),"")</f>
        <v/>
      </c>
      <c r="CX65" s="53" t="str">
        <f>IF(CV65&lt;&gt;"",AVERAGE(IF(AND($G65="3",CV65&lt;&gt;""),HLOOKUP(CV65,Points_Table_Modified,IF(DI65&gt;=6,8,DI65+2),FALSE),IF(CV65&lt;&gt;"",HLOOKUP(CV65,Points_Table,IF(DI65&gt;=6,8,DI65+2),FALSE),"")),CW65),CW65)</f>
        <v/>
      </c>
      <c r="CY65" s="51" t="str">
        <f>IF(AND($G65="5",CD65&lt;&gt;""),CD65,"")</f>
        <v/>
      </c>
      <c r="CZ65" s="52" t="str">
        <f>IF(AND(CD65&lt;&gt;"",$G65="5"),_xlfn.RANK.EQ(CD65,$CY$6:$CY$89),"")</f>
        <v/>
      </c>
      <c r="DA65" s="52" t="str">
        <f>IF(IF(CZ65&lt;&gt;"",IF(MAX(COUNTIF($CZ$6:$CZ$89,$CZ$6:$CZ$89))&gt;1,"x",""),"")&lt;&gt;"",CZ65+1,"")</f>
        <v/>
      </c>
      <c r="DB65" s="52" t="str">
        <f>IF(CZ65&lt;&gt;"",IF($G65="3",IF(CD65&lt;&gt;"",IF(AND(CZ65&lt;=10,CD65&gt;=$CY$92),HLOOKUP(CZ65,Points_Table_Modified,IF(DI65&gt;=6,8,DI65+2),FALSE),0),""),IF(CD65&lt;&gt;"",IF(AND(CZ65&lt;=10,CD65&gt;=$CY$92),HLOOKUP(CZ65,Points_Table,IF(DI65&gt;=6,8,DI65+2),FALSE),0),"")),"")</f>
        <v/>
      </c>
      <c r="DC65" s="53" t="str">
        <f>IF(DA65&lt;&gt;"",AVERAGE(IF(AND($G65="3",DA65&lt;&gt;""),HLOOKUP(DA65,Points_Table_Modified,IF(DI65&gt;=6,8,DI65+2),FALSE),IF(DA65&lt;&gt;"",HLOOKUP(DA65,Points_Table,IF(DI65&gt;=6,8,DI65+2),FALSE),"")),DB65),DB65)</f>
        <v/>
      </c>
      <c r="DD65" s="51" t="str">
        <f>IF(AND($G65="6",CD65&lt;&gt;""),CD65,"")</f>
        <v/>
      </c>
      <c r="DE65" s="52" t="str">
        <f>IF(AND(CD65&lt;&gt;"",$G65="6"),_xlfn.RANK.EQ(CD65,$DD$6:$DD$89),"")</f>
        <v/>
      </c>
      <c r="DF65" s="52" t="str">
        <f>IF(IF(DE65&lt;&gt;"",IF(MAX(COUNTIF($DE$6:$DE$89,$DE$6:$DE$89))&gt;1,"x",""),"")&lt;&gt;"",DE65+1,"")</f>
        <v/>
      </c>
      <c r="DG65" s="52" t="str">
        <f>IF(DE65&lt;&gt;"",IF($G65="3",IF(CD65&lt;&gt;"",IF(AND(DE65&lt;=10,CD65&gt;=$DD$92),HLOOKUP(DE65,Points_Table_Modified,IF(DI65&gt;=6,8,DI65+2),FALSE),0),""),IF(CD65&lt;&gt;"",IF(AND(DE65&lt;=10,CD65&gt;=$DD$92),HLOOKUP(DE65,Points_Table,IF(DI65&gt;=6,8,DI65+2),FALSE),0),"")),"")</f>
        <v/>
      </c>
      <c r="DH65" s="53" t="str">
        <f>IF(DF65&lt;&gt;"",AVERAGE(IF(AND($G65="3",DF65&lt;&gt;""),HLOOKUP(DF65,Points_Table_Modified,IF(DI65&gt;=6,8,DI65+2),FALSE),IF(DF65&lt;&gt;"",HLOOKUP(DF65,Points_Table,IF(DI65&gt;=6,8,DI65+2),FALSE),"")),DG65),DG65)</f>
        <v/>
      </c>
      <c r="DI65" s="55" t="e">
        <f>VLOOKUP($G65,Entries_D_Event,6,FALSE)</f>
        <v>#N/A</v>
      </c>
      <c r="DJ65" s="52" t="str">
        <f>CONCATENATE(DE65,CZ65,CU65,CP65,CK65,CF65)</f>
        <v/>
      </c>
      <c r="DK65" s="52" t="str">
        <f>IF(DJ65&lt;&gt;"",IF(AND($G65="3",CD65&lt;&gt;""),10,IF(CD65&lt;&gt;"",5,"")),"")</f>
        <v/>
      </c>
      <c r="DL65" s="156">
        <f>_xlfn.NUMBERVALUE(IF(DJ65&lt;&gt;"",CONCATENATE(DH65,DC65,CX65,CS65,CN65,CI65),""))</f>
        <v>0</v>
      </c>
      <c r="DM65" s="56">
        <f>IFERROR(DK65+DL65,0)</f>
        <v>0</v>
      </c>
      <c r="DN65" s="90"/>
      <c r="DO65" s="52" t="str">
        <f>IF(AND($G65="1",DN65&lt;&gt;""),DN65,"")</f>
        <v/>
      </c>
      <c r="DP65" s="52" t="str">
        <f>IF(AND(DN65&lt;&gt;"",$G65="1"),_xlfn.RANK.EQ(DN65,$DO$6:$DO$89),"")</f>
        <v/>
      </c>
      <c r="DQ65" s="52" t="str">
        <f>IF(IF(DP65&lt;&gt;"",IF(MAX(COUNTIF($DP$6:$DP$89,$DP$6:$DP$89))&gt;1,"x",""),"")&lt;&gt;"",DP65+1,"")</f>
        <v/>
      </c>
      <c r="DR65" s="52" t="str">
        <f>IF(DP65&lt;&gt;"",IF($G65="3",IF(DN65&lt;&gt;"",IF(AND(DP65&lt;=10,DN65&gt;=$DO$92),HLOOKUP(DP65,Points_Table_Modified,IF(ES65&gt;=6,8,ES65+2),FALSE),0),""),IF(DN65&lt;&gt;"",IF(AND(DP65&lt;=10,DN65&gt;=$DO$92),HLOOKUP(DP65,Points_Table,IF(ES65&gt;=6,8,ES65+2),FALSE),0),"")),"")</f>
        <v/>
      </c>
      <c r="DS65" s="53" t="str">
        <f>IF(DQ65&lt;&gt;"",AVERAGE(IF(AND($G65="3",DQ65&lt;&gt;""),HLOOKUP(DQ65,Points_Table_Modified,IF(ES65&gt;=6,8,ES65+2),FALSE),IF(DQ65&lt;&gt;"",HLOOKUP(DQ65,Points_Table,IF(ES65&gt;=6,8,ES65+2),FALSE),"")),DR65),DR65)</f>
        <v/>
      </c>
      <c r="DT65" s="51" t="str">
        <f>IF(AND($G65="2",DN65&lt;&gt;""),DN65,"")</f>
        <v/>
      </c>
      <c r="DU65" s="52" t="str">
        <f>IF(AND(DN65&lt;&gt;"",$G65="2"),_xlfn.RANK.EQ(DN65,$DT$6:$DT$89),"")</f>
        <v/>
      </c>
      <c r="DV65" s="52" t="str">
        <f>IF(IF(DU65&lt;&gt;"",IF(MAX(COUNTIF($DU$6:$DU$89,$DU$6:$DU$89))&gt;1,"x",""),"")&lt;&gt;"",DU65+1,"")</f>
        <v/>
      </c>
      <c r="DW65" s="54" t="str">
        <f>IF(DU65&lt;&gt;"",IF($G65="3",IF(DN65&lt;&gt;"",IF(AND(DU65&lt;=10,DN65&gt;=$DT$92),HLOOKUP(DU65,Points_Table_Modified,IF(ES65&gt;=6,8,ES65+2),FALSE),0),""),IF(DN65&lt;&gt;"",IF(AND(DU65&lt;=10,DN65&gt;=$DT$92),HLOOKUP(DU65,Points_Table,IF(ES65&gt;=6,8,ES65+2),FALSE),0),"")),"")</f>
        <v/>
      </c>
      <c r="DX65" s="53" t="str">
        <f>IF(DV65&lt;&gt;"",AVERAGE(IF(AND($G65="3",DV65&lt;&gt;""),HLOOKUP(DV65,Points_Table_Modified,IF(ES65&gt;=6,8,ES65+2),FALSE),IF(DV65&lt;&gt;"",HLOOKUP(DV65,Points_Table,IF(ES65&gt;=6,8,ES65+2),FALSE),"")),DW65),DW65)</f>
        <v/>
      </c>
      <c r="DY65" s="51" t="str">
        <f>IF(AND($G65="3",DN65&lt;&gt;""),DN65,"")</f>
        <v/>
      </c>
      <c r="DZ65" s="52" t="str">
        <f>IF(AND(DN65&lt;&gt;"",$G65="3"),_xlfn.RANK.EQ(DN65,$DY$6:$DY$89),"")</f>
        <v/>
      </c>
      <c r="EA65" s="52" t="str">
        <f>IF(IF(DZ65&lt;&gt;"",IF(MAX(COUNTIF($DZ$6:$DZ$89,$DZ$6:$DZ$89))&gt;1,"x",""),"")&lt;&gt;"",DZ65+1,"")</f>
        <v/>
      </c>
      <c r="EB65" s="52" t="str">
        <f>IF(DZ65&lt;&gt;"",IF($G65="3",IF(DN65&lt;&gt;"",IF(AND(DZ65&lt;=20,DN65&gt;=$DY$92),HLOOKUP(DZ65,Points_Table_Modified,IF(ES65&gt;=6,8,ES65+2),FALSE),0),""),IF(DN65&lt;&gt;"",IF(AND(DZ65&lt;=10,DN65&gt;=$DY$92),HLOOKUP(DZ65,Points_Table,IF(ES65&gt;=6,8,ES65+2),FALSE),0),"")),"")</f>
        <v/>
      </c>
      <c r="EC65" s="53" t="str">
        <f>IF(EA65&lt;&gt;"",AVERAGE(IF(AND($G65="3",EA65&lt;&gt;""),HLOOKUP(EA65,Points_Table_Modified,IF(ES65&gt;=6,8,ES65+2),FALSE),IF(EA65&lt;&gt;"",HLOOKUP(EA65,Points_Table,IF(ES65&gt;=6,8,ES65+2),FALSE),"")),EB65),EB65)</f>
        <v/>
      </c>
      <c r="ED65" s="51" t="str">
        <f>IF(AND($G65="4",DN65&lt;&gt;""),DN65,"")</f>
        <v/>
      </c>
      <c r="EE65" s="52" t="str">
        <f>IF(AND(DN65&lt;&gt;"",G65="4"),_xlfn.RANK.EQ(DN65,$ED$6:$ED$89),"")</f>
        <v/>
      </c>
      <c r="EF65" s="52" t="str">
        <f>IF(IF(EE65&lt;&gt;"",IF(MAX(COUNTIF($EE$6:$EE$89,$EE$6:$EE$89))&gt;1,"x",""),"")&lt;&gt;"",EE65+1,"")</f>
        <v/>
      </c>
      <c r="EG65" s="52" t="str">
        <f>IF(EE65&lt;&gt;"",IF($G65="3",IF(DN65&lt;&gt;"",IF(AND(EE65&lt;=10,DN65&gt;=$ED$92),HLOOKUP(EE65,Points_Table_Modified,IF(ES65&gt;=6,8,ES65+2),FALSE),0),""),IF(DN65&lt;&gt;"",IF(AND(EE65&lt;=10,DN65&gt;=$ED$92),HLOOKUP(EE65,Points_Table,IF(ES65&gt;=6,8,ES65+2),FALSE),0),"")),"")</f>
        <v/>
      </c>
      <c r="EH65" s="53" t="str">
        <f>IF(EF65&lt;&gt;"",AVERAGE(IF(AND($G65="3",EF65&lt;&gt;""),HLOOKUP(EF65,Points_Table_Modified,IF(ES65&gt;=6,8,ES65+2),FALSE),IF(EF65&lt;&gt;"",HLOOKUP(EF65,Points_Table,IF(ES65&gt;=6,8,ES65+2),FALSE),"")),EG65),EG65)</f>
        <v/>
      </c>
      <c r="EI65" s="51" t="str">
        <f>IF(AND($G65="5",DN65&lt;&gt;""),DN65,"")</f>
        <v/>
      </c>
      <c r="EJ65" s="52" t="str">
        <f>IF(AND(DN65&lt;&gt;"",$G65="5"),_xlfn.RANK.EQ(DN65,$EI$6:$EI$89),"")</f>
        <v/>
      </c>
      <c r="EK65" s="52" t="str">
        <f>IF(IF(EJ65&lt;&gt;"",IF(MAX(COUNTIF($EJ$6:$EJ$89,$EJ$6:$EJ$89))&gt;1,"x",""),"")&lt;&gt;"",EJ65+1,"")</f>
        <v/>
      </c>
      <c r="EL65" s="52" t="str">
        <f>IF(EJ65&lt;&gt;"",IF($G65="3",IF(DN65&lt;&gt;"",IF(AND(EJ65&lt;=10,DN65&gt;=$EI$92),HLOOKUP(EJ65,Points_Table_Modified,IF(ES65&gt;=6,8,ES65+2),FALSE),0),""),IF(DN65&lt;&gt;"",IF(AND(EJ65&lt;=10,DN65&gt;=$EI$92),HLOOKUP(EJ65,Points_Table,IF(ES65&gt;=6,8,ES65+2),FALSE),0),"")),"")</f>
        <v/>
      </c>
      <c r="EM65" s="53" t="str">
        <f>IF(EK65&lt;&gt;"",AVERAGE(IF(AND($G65="3",EK65&lt;&gt;""),HLOOKUP(EK65,Points_Table_Modified,IF(ES65&gt;=6,8,ES65+2),FALSE),IF(EK65&lt;&gt;"",HLOOKUP(EK65,Points_Table,IF(ES65&gt;=6,8,ES65+2),FALSE),"")),EL65),EL65)</f>
        <v/>
      </c>
      <c r="EN65" s="51" t="str">
        <f>IF(AND($G65="6",DN65&lt;&gt;""),DN65,"")</f>
        <v/>
      </c>
      <c r="EO65" s="52" t="str">
        <f>IF(AND(DN65&lt;&gt;"",$G65="6"),_xlfn.RANK.EQ(DN65,$EN$6:$EN$89),"")</f>
        <v/>
      </c>
      <c r="EP65" s="52" t="str">
        <f>IF(IF(EO65&lt;&gt;"",IF(MAX(COUNTIF($EO$6:$EO$89,$EO$6:$EO$89))&gt;1,"x",""),"")&lt;&gt;"",EO65+1,"")</f>
        <v/>
      </c>
      <c r="EQ65" s="52" t="str">
        <f>IF(EO65&lt;&gt;"",IF($G65="3",IF(DN65&lt;&gt;"",IF(AND(EO65&lt;=10,DN65&gt;=$EN$92),HLOOKUP(EO65,Points_Table_Modified,IF(ES65&gt;=6,8,ES65+2),FALSE),0),""),IF(DN65&lt;&gt;"",IF(AND(EO65&lt;=10,DN65&gt;=$EN$92),HLOOKUP(EO65,Points_Table,IF(ES65&gt;=6,8,ES65+2),FALSE),0),"")),"")</f>
        <v/>
      </c>
      <c r="ER65" s="53" t="str">
        <f>IF(EP65&lt;&gt;"",AVERAGE(IF(AND($G65="3",EP65&lt;&gt;""),HLOOKUP(EP65,Points_Table_Modified,IF(ES65&gt;=6,8,ES65+2),FALSE),IF(EP65&lt;&gt;"",HLOOKUP(EP65,Points_Table,IF(ES65&gt;=6,8,ES65+2),FALSE),"")),EQ65),EQ65)</f>
        <v/>
      </c>
      <c r="ES65" s="57" t="e">
        <f>VLOOKUP($G65,Entries_D_Event,7,FALSE)</f>
        <v>#N/A</v>
      </c>
      <c r="ET65" s="52" t="str">
        <f>CONCATENATE(EO65,EJ65,EE65,DZ65,DU65,DP65)</f>
        <v/>
      </c>
      <c r="EU65" s="118" t="str">
        <f>IF(ET65&lt;&gt;"",IF(AND($G65="3",DN65&lt;&gt;""),10,IF(DN65&lt;&gt;"",5,"")),"")</f>
        <v/>
      </c>
      <c r="EV65" s="118">
        <f>_xlfn.NUMBERVALUE(IF(ET65&lt;&gt;"",CONCATENATE(ER65,EM65,EH65,EC65,DX65,DS65),""))</f>
        <v>0</v>
      </c>
      <c r="EW65" s="56">
        <f>IFERROR(EU65+EV65,0)</f>
        <v>0</v>
      </c>
      <c r="EX65" s="90"/>
      <c r="EY65" s="52" t="str">
        <f>IF(AND($G65="1",EX65&lt;&gt;""),EX65,"")</f>
        <v/>
      </c>
      <c r="EZ65" s="52" t="str">
        <f>IF(AND(EX65&lt;&gt;"",$G65="1"),_xlfn.RANK.EQ(EX65,$EY$6:$EY$89),"")</f>
        <v/>
      </c>
      <c r="FA65" s="52" t="str">
        <f>IF(IF(EZ65&lt;&gt;"",IF(MAX(COUNTIF($EZ$6:$EZ$89,$EZ$6:$EZ$89))&gt;1,"x",""),"")&lt;&gt;"",EZ65+1,"")</f>
        <v/>
      </c>
      <c r="FB65" s="52" t="str">
        <f>IF(EZ65&lt;&gt;"",IF($G65="3",IF(EX65&lt;&gt;"",IF(AND(EZ65&lt;=10,EX65&gt;=$EY$92),HLOOKUP(EZ65,Points_Table_Modified,IF(GC65&gt;=6,8,GC65+2),FALSE),0),""),IF(EX65&lt;&gt;"",IF(AND(EZ65&lt;=10,EX65&gt;=$EY$92),HLOOKUP(EZ65,Points_Table,IF(GC65&gt;=6,8,GC65+2),FALSE),0),"")),"")</f>
        <v/>
      </c>
      <c r="FC65" s="56" t="str">
        <f>IF(FB65&gt;0,IF(FA65&lt;&gt;"",AVERAGE(IF(AND($G65="3",FA65&lt;&gt;""),HLOOKUP(FA65,Points_Table_Modified,IF(GC65&gt;=6,8,GC65+2),FALSE),IF(FA65&lt;&gt;"",HLOOKUP(FA65,Points_Table,IF(GC65&gt;=6,8,GC65+2),FALSE),"")),FB65),FB65),0)</f>
        <v/>
      </c>
      <c r="FD65" s="51" t="str">
        <f>IF(AND($G65="2",EX65&lt;&gt;""),EX65,"")</f>
        <v/>
      </c>
      <c r="FE65" s="52" t="str">
        <f>IF(AND(EX65&lt;&gt;"",$G65="2"),_xlfn.RANK.EQ(EX65,$FD$6:$FD$89),"")</f>
        <v/>
      </c>
      <c r="FF65" s="52" t="str">
        <f>IF(IF(FE65&lt;&gt;"",IF(MAX(COUNTIF($FE$6:$FE$89,$FE$6:$FE$89))&gt;1,"x",""),"")&lt;&gt;"",FE65+1,"")</f>
        <v/>
      </c>
      <c r="FG65" s="54" t="str">
        <f>IF(FE65&lt;&gt;"",IF($G65="3",IF(EX65&lt;&gt;"",IF(AND(FE65&lt;=10,EX65&gt;=$FD$92),HLOOKUP(FE65,Points_Table_Modified,IF(GC65&gt;=6,8,GC65+2),FALSE),0),""),IF(EX65&lt;&gt;"",IF(AND(FE65&lt;=10,EX65&gt;=$FD$92),HLOOKUP(FE65,Points_Table,IF(GC65&gt;=6,8,GC65+2),FALSE),0),"")),"")</f>
        <v/>
      </c>
      <c r="FH65" s="56" t="str">
        <f>IF(FG65&gt;0,IF(FF65&lt;&gt;"",AVERAGE(IF(AND($G65="3",FF65&lt;&gt;""),HLOOKUP(FF65,Points_Table_Modified,IF(GC65&gt;=6,8,GC65+2),FALSE),IF(FF65&lt;&gt;"",HLOOKUP(FF65,Points_Table,IF(GC65&gt;=6,8,GC65+2),FALSE),"")),FG65),FG65),0)</f>
        <v/>
      </c>
      <c r="FI65" s="51" t="str">
        <f>IF(AND($G65="3",EX65&lt;&gt;""),EX65,"")</f>
        <v/>
      </c>
      <c r="FJ65" s="52" t="str">
        <f>IF(AND(EX65&lt;&gt;"",$G65="3"),_xlfn.RANK.EQ(EX65,$FI$6:$FI$89),"")</f>
        <v/>
      </c>
      <c r="FK65" s="52" t="str">
        <f>IF(IF(FJ65&lt;&gt;"",IF(MAX(COUNTIF($FJ$6:$FJ$89,$FJ$6:$FJ$89))&gt;1,"x",""),"")&lt;&gt;"",FJ65+1,"")</f>
        <v/>
      </c>
      <c r="FL65" s="52" t="str">
        <f>IF(FJ65&lt;&gt;"",IF($G65="3",IF(EX65&lt;&gt;"",IF(AND(FJ65&lt;=20,EX65&gt;=$FI$92),HLOOKUP(FJ65,Points_Table_Modified,IF(GC65&gt;=6,8,GC65+2),FALSE),0),""),IF(EX65&lt;&gt;"",IF(AND(FJ65&lt;=10,EX65&gt;=$FI$92),HLOOKUP(FJ65,Points_Table,IF(GC65&gt;=6,8,GC65+2),FALSE),0),"")),"")</f>
        <v/>
      </c>
      <c r="FM65" s="56" t="str">
        <f>IF(FL65&gt;0,IF(FK65&lt;&gt;"",AVERAGE(IF(AND($G65="3",FK65&lt;&gt;""),HLOOKUP(FK65,Points_Table_Modified,IF(GC65&gt;=6,8,GC65+2),FALSE),IF(FK65&lt;&gt;"",HLOOKUP(FK65,Points_Table,IF(GC65&gt;=6,8,GC65+2),FALSE),"")),FL65),FL65),0)</f>
        <v/>
      </c>
      <c r="FN65" s="51" t="str">
        <f>IF(AND($G65="4",EX65&lt;&gt;""),EX65,"")</f>
        <v/>
      </c>
      <c r="FO65" s="52" t="str">
        <f>IF(AND(EX65&lt;&gt;"",G65="4"),_xlfn.RANK.EQ(EX65,$FN$6:$FN$89),"")</f>
        <v/>
      </c>
      <c r="FP65" s="52" t="str">
        <f>IF(IF(FO65&lt;&gt;"",IF(MAX(COUNTIF($FO$6:$FO$89,$FO$6:$FO$89))&gt;1,"x",""),"")&lt;&gt;"",FO65+1,"")</f>
        <v/>
      </c>
      <c r="FQ65" s="52" t="str">
        <f>IF(FO65&lt;&gt;"",IF($G65="3",IF(EX65&lt;&gt;"",IF(AND(FO65&lt;=10,EX65&gt;=$FN$92),HLOOKUP(FO65,Points_Table_Modified,IF(GC65&gt;=6,8,GC65+2),FALSE),0),""),IF(EX65&lt;&gt;"",IF(AND(FO65&lt;=10,EX65&gt;=$FN$92),HLOOKUP(FO65,Points_Table,IF(GC65&gt;=6,8,GC65+2),FALSE),0),"")),"")</f>
        <v/>
      </c>
      <c r="FR65" s="56" t="str">
        <f>IF(FQ65&gt;0,IF(FP65&lt;&gt;"",AVERAGE(IF(AND($G65="3",FP65&lt;&gt;""),HLOOKUP(FP65,Points_Table_Modified,IF(GC65&gt;=6,8,GC65+2),FALSE),IF(FP65&lt;&gt;"",HLOOKUP(FP65,Points_Table,IF(GC65&gt;=6,8,GC65+2),FALSE),"")),FQ65),FQ65),0)</f>
        <v/>
      </c>
      <c r="FS65" s="51" t="str">
        <f>IF(AND($G65="5",EX65&lt;&gt;""),EX65,"")</f>
        <v/>
      </c>
      <c r="FT65" s="52" t="str">
        <f>IF(AND(EX65&lt;&gt;"",$G65="5"),_xlfn.RANK.EQ(EX65,$FS$6:$FS$89),"")</f>
        <v/>
      </c>
      <c r="FU65" s="52" t="str">
        <f>IF(IF(FT65&lt;&gt;"",IF(MAX(COUNTIF($FT$6:$FT$89,$FT$6:$FT$89))&gt;1,"x",""),"")&lt;&gt;"",FT65+1,"")</f>
        <v/>
      </c>
      <c r="FV65" s="52" t="str">
        <f>IF(FT65&lt;&gt;"",IF($G65="3",IF(EX65&lt;&gt;"",IF(AND(FT65&lt;=10,EX65&gt;=$FS$92),HLOOKUP(FT65,Points_Table_Modified,IF(GC65&gt;=6,8,GC65+2),FALSE),0),""),IF(EX65&lt;&gt;"",IF(AND(FT65&lt;=10,EX65&gt;=$FS$92),HLOOKUP(FT65,Points_Table,IF(GC65&gt;=6,8,GC65+2),FALSE),0),"")),"")</f>
        <v/>
      </c>
      <c r="FW65" s="56" t="str">
        <f>IF(FV65&gt;0,IF(FU65&lt;&gt;"",AVERAGE(IF(AND($G65="3",FU65&lt;&gt;""),HLOOKUP(FU65,Points_Table_Modified,IF(GC65&gt;=6,8,GC65+2),FALSE),IF(FU65&lt;&gt;"",HLOOKUP(FU65,Points_Table,IF(GC65&gt;=6,8,GC65+2),FALSE),"")),FV65),FV65),0)</f>
        <v/>
      </c>
      <c r="FX65" s="51" t="str">
        <f>IF(AND($G65="6",EX65&lt;&gt;""),EX65,"")</f>
        <v/>
      </c>
      <c r="FY65" s="52" t="str">
        <f>IF(AND(EX65&lt;&gt;"",$G65="6"),_xlfn.RANK.EQ(EX65,$FX$6:$FX$89),"")</f>
        <v/>
      </c>
      <c r="FZ65" s="52" t="str">
        <f>IF(IF(FY65&lt;&gt;"",IF(MAX(COUNTIF($FY$6:$FY$89,$FY$6:$FY$89))&gt;1,"x",""),"")&lt;&gt;"",FY65+1,"")</f>
        <v/>
      </c>
      <c r="GA65" s="52" t="str">
        <f>IF(FY65&lt;&gt;"",IF($G65="3",IF(EX65&lt;&gt;"",IF(AND(FY65&lt;=10,EX65&gt;=$FX$92),HLOOKUP(FY65,Points_Table_Modified,IF(GC65&gt;=6,8,GC65+2),FALSE),0),""),IF(EX65&lt;&gt;"",IF(AND(FY65&lt;=10,EX65&gt;=$FX$92),HLOOKUP(FY65,Points_Table,IF(GC65&gt;=6,8,GC65+2),FALSE),0),"")),"")</f>
        <v/>
      </c>
      <c r="GB65" s="56" t="str">
        <f>IF(GA65&gt;0,IF(FZ65&lt;&gt;"",AVERAGE(IF(AND($G65="3",FZ65&lt;&gt;""),HLOOKUP(FZ65,Points_Table_Modified,IF(GC65&gt;=6,8,GC65+2),FALSE),IF(FZ65&lt;&gt;"",HLOOKUP(FZ65,Points_Table,IF(GC65&gt;=6,8,GC65+2),FALSE),"")),GA65),GA65),0)</f>
        <v/>
      </c>
      <c r="GC65" s="57" t="e">
        <f>VLOOKUP($G65,Entries_D_Event,8,FALSE)</f>
        <v>#N/A</v>
      </c>
      <c r="GD65" s="52" t="str">
        <f>CONCATENATE(FY65,FT65,FO65,FJ65,FE65,EZ65)</f>
        <v/>
      </c>
      <c r="GE65" s="118" t="str">
        <f>IF(GD65&lt;&gt;"",IF(AND($G65="3",EX65&lt;&gt;""),10,IF(EX65&lt;&gt;"",5,"")),"")</f>
        <v/>
      </c>
      <c r="GF65" s="118">
        <f>_xlfn.NUMBERVALUE(IF(GD65&lt;&gt;"",CONCATENATE(GB65,FW65,FR65,FM65,FH65,FC65),""))</f>
        <v>0</v>
      </c>
      <c r="GG65" s="56">
        <f>IFERROR(GE65+GF65,0)</f>
        <v>0</v>
      </c>
      <c r="GH65" s="90"/>
      <c r="GI65" s="52" t="str">
        <f>IF(AND($G65="1",GH65&lt;&gt;""),GH65,"")</f>
        <v/>
      </c>
      <c r="GJ65" s="52" t="str">
        <f>IF(AND(GH65&lt;&gt;"",$G65="1"),_xlfn.RANK.EQ(GH65,$GI$6:$GI$89),"")</f>
        <v/>
      </c>
      <c r="GK65" s="52" t="str">
        <f>IF(IF(GJ65&lt;&gt;"",IF(MAX(COUNTIF($GJ$6:$GJ$89,$GJ$6:$GJ$89))&gt;1,"x",""),"")&lt;&gt;"",GJ65+1,"")</f>
        <v/>
      </c>
      <c r="GL65" s="52" t="str">
        <f>IF(GJ65&lt;&gt;"",IF($G65="3",IF(GH65&lt;&gt;"",IF(AND(GJ65&lt;=10,GH65&gt;=$GI$92),HLOOKUP(GJ65,Points_Table_Modified,IF(HM65&gt;=6,8,HM65+2),FALSE),0),""),IF(GH65&lt;&gt;"",IF(AND(GJ65&lt;=10,GH65&gt;=$GI$92),HLOOKUP(GJ65,Points_Table,IF(HM65&gt;=6,8,HM65+2),FALSE),0),"")),"")</f>
        <v/>
      </c>
      <c r="GM65" s="53" t="str">
        <f>IF(GK65&lt;&gt;"",AVERAGE(IF(AND($G65="3",GK65&lt;&gt;""),HLOOKUP(GK65,Points_Table_Modified,IF(HM65&gt;=6,8,HM65+2),FALSE),IF(GK65&lt;&gt;"",HLOOKUP(GK65,Points_Table,IF(HM65&gt;=6,8,HM65+2),FALSE),"")),GL65),GL65)</f>
        <v/>
      </c>
      <c r="GN65" s="51" t="str">
        <f>IF(AND($G65="2",GH65&lt;&gt;""),GH65,"")</f>
        <v/>
      </c>
      <c r="GO65" s="52" t="str">
        <f>IF(AND(GH65&lt;&gt;"",$G65="2"),_xlfn.RANK.EQ(GH65,$GN$6:$GN$89),"")</f>
        <v/>
      </c>
      <c r="GP65" s="52" t="str">
        <f>IF(IF(GO65&lt;&gt;"",IF(MAX(COUNTIF($GO$6:$GO$89,$GO$6:$GO$89))&gt;1,"x",""),"")&lt;&gt;"",GO65+1,"")</f>
        <v/>
      </c>
      <c r="GQ65" s="54" t="str">
        <f>IF(GO65&lt;&gt;"",IF($G65="3",IF(GH65&lt;&gt;"",IF(AND(GO65&lt;=10,GH65&gt;=$GN$92),HLOOKUP(GO65,Points_Table_Modified,IF(HM65&gt;=6,8,HM65+2),FALSE),0),""),IF(GH65&lt;&gt;"",IF(AND(GO65&lt;=10,GH65&gt;=$GN$92),HLOOKUP(GO65,Points_Table,IF(HM65&gt;=6,8,HM65+2),FALSE),0),"")),"")</f>
        <v/>
      </c>
      <c r="GR65" s="53" t="str">
        <f>IF(GP65&lt;&gt;"",AVERAGE(IF(AND($G65="3",GP65&lt;&gt;""),HLOOKUP(GP65,Points_Table_Modified,IF(HM65&gt;=6,8,HM65+2),FALSE),IF(GP65&lt;&gt;"",HLOOKUP(GP65,Points_Table,IF(HM65&gt;=6,8,HM65+2),FALSE),"")),GQ65),GQ65)</f>
        <v/>
      </c>
      <c r="GS65" s="51" t="str">
        <f>IF(AND($G65="3",GH65&lt;&gt;""),GH65,"")</f>
        <v/>
      </c>
      <c r="GT65" s="52" t="str">
        <f>IF(AND(GH65&lt;&gt;"",$G65="3"),_xlfn.RANK.EQ(GH65,$GS$6:$GS$89),"")</f>
        <v/>
      </c>
      <c r="GU65" s="52" t="str">
        <f>IF(IF(GT65&lt;&gt;"",IF(MAX(COUNTIF($GT$6:$GT$89,$GT$6:$GT$89))&gt;1,"x",""),"")&lt;&gt;"",GT65+1,"")</f>
        <v/>
      </c>
      <c r="GV65" s="52" t="str">
        <f>IF(GT65&lt;&gt;"",IF($G65="3",IF(GH65&lt;&gt;"",IF(AND(GT65&lt;=20,GH65&gt;=$GS$92),HLOOKUP(GT65,Points_Table_Modified,IF(HM65&gt;=6,8,HM65+2),FALSE),0),""),IF(GH65&lt;&gt;"",IF(AND(GT65&lt;=10,GH65&gt;=$GS$92),HLOOKUP(GT65,Points_Table,IF(HM65&gt;=6,8,HM65+2),FALSE),0),"")),"")</f>
        <v/>
      </c>
      <c r="GW65" s="53" t="str">
        <f>IF(GU65&lt;&gt;"",AVERAGE(IF(AND($G65="3",GU65&lt;&gt;""),HLOOKUP(GU65,Points_Table_Modified,IF(HM65&gt;=6,8,HM65+2),FALSE),IF(GU65&lt;&gt;"",HLOOKUP(GU65,Points_Table,IF(HM65&gt;=6,8,HM65+2),FALSE),"")),GV65),GV65)</f>
        <v/>
      </c>
      <c r="GX65" s="51" t="str">
        <f>IF(AND($G65="4",GH65&lt;&gt;""),GH65,"")</f>
        <v/>
      </c>
      <c r="GY65" s="52" t="str">
        <f>IF(AND($GH65&lt;&gt;"",G65="4"),_xlfn.RANK.EQ(GH65,$GX$6:$GX$89),"")</f>
        <v/>
      </c>
      <c r="GZ65" s="52" t="str">
        <f>IF(IF(GY65&lt;&gt;"",IF(MAX(COUNTIF($GY$6:$GY$89,$GY$6:$GY$89))&gt;1,"x",""),"")&lt;&gt;"",GY65+1,"")</f>
        <v/>
      </c>
      <c r="HA65" s="52" t="str">
        <f>IF(GY65&lt;&gt;"",IF($G65="3",IF(GH65&lt;&gt;"",IF(AND(GY65&lt;=10,GH65&gt;=$GX$92),HLOOKUP(GY65,Points_Table_Modified,IF(HM65&gt;=6,8,HM65+2),FALSE),0),""),IF(GH65&lt;&gt;"",IF(AND(GY65&lt;=10,GH65&gt;=$GX$92),HLOOKUP(GY65,Points_Table,IF(HM65&gt;=6,8,HM65+2),FALSE),0),"")),"")</f>
        <v/>
      </c>
      <c r="HB65" s="53" t="str">
        <f>IF(GZ65&lt;&gt;"",AVERAGE(IF(AND($G65="3",GZ65&lt;&gt;""),HLOOKUP(GZ65,Points_Table_Modified,IF(HM65&gt;=6,8,HM65+2),FALSE),IF(GZ65&lt;&gt;"",HLOOKUP(GZ65,Points_Table,IF(HM65&gt;=6,8,HM65+2),FALSE),"")),HA65),HA65)</f>
        <v/>
      </c>
      <c r="HC65" s="51" t="str">
        <f>IF(AND($G65="5",GH65&lt;&gt;""),GH65,"")</f>
        <v/>
      </c>
      <c r="HD65" s="52" t="str">
        <f>IF(AND(GH65&lt;&gt;"",$G65="5"),_xlfn.RANK.EQ(GH65,$HC$6:$HC$89),"")</f>
        <v/>
      </c>
      <c r="HE65" s="52" t="str">
        <f>IF(IF(HD65&lt;&gt;"",IF(MAX(COUNTIF($HD$6:$HD$89,$HD$6:$HD$89))&gt;1,"x",""),"")&lt;&gt;"",HD65+1,"")</f>
        <v/>
      </c>
      <c r="HF65" s="52" t="str">
        <f>IF(HD65&lt;&gt;"",IF($G65="3",IF(GH65&lt;&gt;"",IF(AND(HD65&lt;=10,GH65&gt;=$HC$92),HLOOKUP(HD65,Points_Table_Modified,IF(HM65&gt;=6,8,HM65+2),FALSE),0),""),IF(GH65&lt;&gt;"",IF(AND(HD65&lt;=10,GH65&gt;=$HC$92),HLOOKUP(HD65,Points_Table,IF(HM65&gt;=6,8,HM65+2),FALSE),0),"")),"")</f>
        <v/>
      </c>
      <c r="HG65" s="53" t="str">
        <f>IF(HE65&lt;&gt;"",AVERAGE(IF(AND($G65="3",HE65&lt;&gt;""),HLOOKUP(HE65,Points_Table_Modified,IF(HM65&gt;=6,8,HM65+2),FALSE),IF(HE65&lt;&gt;"",HLOOKUP(HE65,Points_Table,IF(HM65&gt;=6,8,HM65+2),FALSE),"")),HF65),HF65)</f>
        <v/>
      </c>
      <c r="HH65" s="51" t="str">
        <f>IF(AND($G65="6",GH65&lt;&gt;""),GH65,"")</f>
        <v/>
      </c>
      <c r="HI65" s="52" t="str">
        <f>IF(AND(GH65&lt;&gt;"",$G65="6"),_xlfn.RANK.EQ(GH65,$HH$6:$HH$89),"")</f>
        <v/>
      </c>
      <c r="HJ65" s="52" t="str">
        <f>IF(IF(HI65&lt;&gt;"",IF(MAX(COUNTIF($HI$6:$HI$89,$HI$6:$HI$89))&gt;1,"x",""),"")&lt;&gt;"",HI65+1,"")</f>
        <v/>
      </c>
      <c r="HK65" s="52" t="str">
        <f>IF(HI65&lt;&gt;"",IF($G65="3",IF(GH65&lt;&gt;"",IF(AND(HI65&lt;=10,GH65&gt;=$HH$92),HLOOKUP(HI65,Points_Table_Modified,IF(HM65&gt;=6,8,HM65+2),FALSE),0),""),IF(GH65&lt;&gt;"",IF(AND(HI65&lt;=10,GH65&gt;=$HH$92),HLOOKUP(HI65,Points_Table,IF(HM65&gt;=6,8,HM65+2),FALSE),0),"")),"")</f>
        <v/>
      </c>
      <c r="HL65" s="53" t="str">
        <f>IF(HJ65&lt;&gt;"",AVERAGE(IF(AND($G65="3",HJ65&lt;&gt;""),HLOOKUP(HJ65,Points_Table_Modified,IF(HM65&gt;=6,8,HM65+2),FALSE),IF(HJ65&lt;&gt;"",HLOOKUP(HJ65,Points_Table,IF(HM65&gt;=6,8,HM65+2),FALSE),"")),HK65),HK65)</f>
        <v/>
      </c>
      <c r="HM65" s="57" t="e">
        <f>VLOOKUP($G65,Entries_D_Event,9,FALSE)</f>
        <v>#N/A</v>
      </c>
      <c r="HN65" s="52" t="str">
        <f>CONCATENATE(HI65,HD65,GY65,GT65,GO65,GJ65)</f>
        <v/>
      </c>
      <c r="HO65" s="118" t="str">
        <f>IF(HN65&lt;&gt;"",IF(AND($G65="3",GH65&lt;&gt;""),10,IF(GH65&lt;&gt;"",5,"")),"")</f>
        <v/>
      </c>
      <c r="HP65" s="118">
        <f>_xlfn.NUMBERVALUE(IF(HN65&lt;&gt;"",CONCATENATE(HL65,HG65,HB65,GW65,GR65,GM65),""))</f>
        <v>0</v>
      </c>
      <c r="HQ65" s="56">
        <f>IFERROR(HO65+HP65,0)</f>
        <v>0</v>
      </c>
      <c r="HR65" s="90"/>
      <c r="HS65" s="52" t="str">
        <f>IF(AND($G65="1",HR65&lt;&gt;""),HR65,"")</f>
        <v/>
      </c>
      <c r="HT65" s="52" t="str">
        <f>IF(AND(HR65&lt;&gt;"",$G65="1"),_xlfn.RANK.EQ(HR65,$HS$6:$HS$89),"")</f>
        <v/>
      </c>
      <c r="HU65" s="52" t="str">
        <f>IF(IF(HT65&lt;&gt;"",IF(MAX(COUNTIF($HT$6:$HT$89,$HT$6:$HT$89))&gt;1,"x",""),"")&lt;&gt;"",HT65+1,"")</f>
        <v/>
      </c>
      <c r="HV65" s="52" t="str">
        <f>IF(HT65&lt;&gt;"",IF($G65="3",IF(HR65&lt;&gt;"",IF(AND(HT65&lt;=10,HR65&gt;=$HS$92),HLOOKUP(HT65,Points_Table_Modified,IF(IW65&gt;=6,8,IW65+2),FALSE),0),""),IF(HR65&lt;&gt;"",IF(AND(HT65&lt;=10,HR65&gt;=$HS$92),HLOOKUP(HT65,Points_Table,IF(IW65&gt;=6,8,IW65+2),FALSE),0),"")),"")</f>
        <v/>
      </c>
      <c r="HW65" s="53" t="str">
        <f>IF(HU65&lt;&gt;"",AVERAGE(IF(AND($G65="3",HU65&lt;&gt;""),HLOOKUP(HU65,Points_Table_Modified,IF(IW65&gt;=6,8,IW65+2),FALSE),IF(HU65&lt;&gt;"",HLOOKUP(HU65,Points_Table,IF(IW65&gt;=6,8,IW65+2),FALSE),"")),HV65),HV65)</f>
        <v/>
      </c>
      <c r="HX65" s="51" t="str">
        <f>IF(AND($G65="2",HR65&lt;&gt;""),HR65,"")</f>
        <v/>
      </c>
      <c r="HY65" s="52" t="str">
        <f>IF(AND(HR65&lt;&gt;"",$G65="2"),_xlfn.RANK.EQ(HR65,$HX$6:$HX$89),"")</f>
        <v/>
      </c>
      <c r="HZ65" s="52" t="str">
        <f>IF(IF(HY65&lt;&gt;"",IF(MAX(COUNTIF($HY$6:$HY$89,$HY$6:$HY$89))&gt;1,"x",""),"")&lt;&gt;"",HY65+1,"")</f>
        <v/>
      </c>
      <c r="IA65" s="54" t="str">
        <f>IF(HY65&lt;&gt;"",IF($G65="3",IF(HR65&lt;&gt;"",IF(AND(HY65&lt;=10,HR65&gt;=$HX$92),HLOOKUP(HY65,Points_Table_Modified,IF(IW65&gt;=6,8,IW65+2),FALSE),0),""),IF(HR65&lt;&gt;"",IF(AND(HY65&lt;=10,HR65&gt;=$HX$92),HLOOKUP(HY65,Points_Table,IF(IW65&gt;=6,8,IW65+2),FALSE),0),"")),"")</f>
        <v/>
      </c>
      <c r="IB65" s="53" t="str">
        <f>IF(HZ65&lt;&gt;"",AVERAGE(IF(AND($G65="3",HZ65&lt;&gt;""),HLOOKUP(HZ65,Points_Table_Modified,IF(IW65&gt;=6,8,IW65+2),FALSE),IF(HZ65&lt;&gt;"",HLOOKUP(HZ65,Points_Table,IF(IW65&gt;=6,8,IW65+2),FALSE),"")),IA65),IA65)</f>
        <v/>
      </c>
      <c r="IC65" s="51" t="str">
        <f>IF(AND($G65="3",HR65&lt;&gt;""),HR65,"")</f>
        <v/>
      </c>
      <c r="ID65" s="52" t="str">
        <f>IF(AND(HR65&lt;&gt;"",$G65="3"),_xlfn.RANK.EQ(HR65,$IC$6:$IC$89),"")</f>
        <v/>
      </c>
      <c r="IE65" s="52" t="str">
        <f>IF(IF(ID65&lt;&gt;"",IF(MAX(COUNTIF($ID$6:$ID$89,$ID$6:$ID$89))&gt;1,"x",""),"")&lt;&gt;"",ID65+1,"")</f>
        <v/>
      </c>
      <c r="IF65" s="52" t="str">
        <f>IF(ID65&lt;&gt;"",IF($G65="3",IF(HR65&lt;&gt;"",IF(AND(ID65&lt;=20,HR65&gt;=$IC$92),HLOOKUP(ID65,Points_Table_Modified,IF(IW65&gt;=6,8,IW65+2),FALSE),0),""),IF(HR65&lt;&gt;"",IF(AND(ID65&lt;=10,HR65&gt;=$IC$92),HLOOKUP(ID65,Points_Table,IF(IW65&gt;=6,8,IW65+2),FALSE),0),"")),"")</f>
        <v/>
      </c>
      <c r="IG65" s="53" t="str">
        <f>IF(IE65&lt;&gt;"",AVERAGE(IF(AND($G65="3",IE65&lt;&gt;""),HLOOKUP(IE65,Points_Table_Modified,IF(IW65&gt;=6,8,IW65+2),FALSE),IF(IE65&lt;&gt;"",HLOOKUP(IE65,Points_Table,IF(IW65&gt;=6,8,IW65+2),FALSE),"")),IF65),IF65)</f>
        <v/>
      </c>
      <c r="IH65" s="51" t="str">
        <f>IF(AND($G65="4",HR65&lt;&gt;""),HR65,"")</f>
        <v/>
      </c>
      <c r="II65" s="52" t="str">
        <f>IF(AND(HR65&lt;&gt;"",G65="4"),_xlfn.RANK.EQ(HR65,$IH$6:$IH$89),"")</f>
        <v/>
      </c>
      <c r="IJ65" s="52" t="str">
        <f>IF(IF(II65&lt;&gt;"",IF(MAX(COUNTIF($II$6:$II$89,$II$6:$II$89))&gt;1,"x",""),"")&lt;&gt;"",II65+1,"")</f>
        <v/>
      </c>
      <c r="IK65" s="52" t="str">
        <f>IF(II65&lt;&gt;"",IF($G65="3",IF(HR65&lt;&gt;"",IF(AND(II65&lt;=10,HR65&gt;=$IH$92),HLOOKUP(II65,Points_Table_Modified,IF(IW65&gt;=6,8,IW65+2),FALSE),0),""),IF(HR65&lt;&gt;"",IF(AND(II65&lt;=10,HR65&gt;=$IH$92),HLOOKUP(II65,Points_Table,IF(IW65&gt;=6,8,IW65+2),FALSE),0),"")),"")</f>
        <v/>
      </c>
      <c r="IL65" s="53" t="str">
        <f>IF(IJ65&lt;&gt;"",AVERAGE(IF(AND($G65="3",IJ65&lt;&gt;""),HLOOKUP(IJ65,Points_Table_Modified,IF(IW65&gt;=6,8,IW65+2),FALSE),IF(IJ65&lt;&gt;"",HLOOKUP(IJ65,Points_Table,IF(IW65&gt;=6,8,IW65+2),FALSE),"")),IK65),IK65)</f>
        <v/>
      </c>
      <c r="IM65" s="51" t="str">
        <f>IF(AND($G65="5",HR65&lt;&gt;""),HR65,"")</f>
        <v/>
      </c>
      <c r="IN65" s="52" t="str">
        <f>IF(AND(HR65&lt;&gt;"",$G65="5"),_xlfn.RANK.EQ(HR65,$IM$6:$IM$89),"")</f>
        <v/>
      </c>
      <c r="IO65" s="52" t="str">
        <f>IF(IF(IN65&lt;&gt;"",IF(MAX(COUNTIF($IN$6:$IN$89,$IN$6:$IN$89))&gt;1,"x",""),"")&lt;&gt;"",IN65+1,"")</f>
        <v/>
      </c>
      <c r="IP65" s="52" t="str">
        <f>IF(IN65&lt;&gt;"",IF($G65="3",IF(HR65&lt;&gt;"",IF(AND(IN65&lt;=10,HR65&gt;=$IM$92),HLOOKUP(IN65,Points_Table_Modified,IF(IW65&gt;=6,8,IW65+2),FALSE),0),""),IF(HR65&lt;&gt;"",IF(AND(IN65&lt;=10,HR65&gt;=$IM$92),HLOOKUP(IN65,Points_Table,IF(IW65&gt;=6,8,IW65+2),FALSE),0),"")),"")</f>
        <v/>
      </c>
      <c r="IQ65" s="53" t="str">
        <f>IF(IO65&lt;&gt;"",AVERAGE(IF(AND($G65="3",IO65&lt;&gt;""),HLOOKUP(IO65,Points_Table_Modified,IF(IW65&gt;=6,8,IW65+2),FALSE),IF(IO65&lt;&gt;"",HLOOKUP(IO65,Points_Table,IF(IW65&gt;=6,8,IW65+2),FALSE),"")),IP65),IP65)</f>
        <v/>
      </c>
      <c r="IR65" s="51" t="str">
        <f>IF(AND($G65="6",HR65&lt;&gt;""),HR65,"")</f>
        <v/>
      </c>
      <c r="IS65" s="52" t="str">
        <f>IF(AND(HR65&lt;&gt;"",$G65="6"),_xlfn.RANK.EQ(HR65,$IR$6:$IR$89),"")</f>
        <v/>
      </c>
      <c r="IT65" s="52" t="str">
        <f>IF(IF(IS65&lt;&gt;"",IF(MAX(COUNTIF($IS$6:$IS$89,$IS$6:$IS$89))&gt;1,"x",""),"")&lt;&gt;"",IS65+1,"")</f>
        <v/>
      </c>
      <c r="IU65" s="52" t="str">
        <f>IF(IS65&lt;&gt;"",IF($G65="3",IF(HR65&lt;&gt;"",IF(AND(IS65&lt;=10,HR65&gt;=$IR$92),HLOOKUP(IS65,Points_Table_Modified,IF(IW65&gt;=6,8,IW65+2),FALSE),0),""),IF(HR65&lt;&gt;"",IF(AND(IS65&lt;=10,HR65&gt;=$IR$92),HLOOKUP(IS65,Points_Table,IF(IW65&gt;=6,8,IW65+2),FALSE),0),"")),"")</f>
        <v/>
      </c>
      <c r="IV65" s="53" t="str">
        <f>IF(IT65&lt;&gt;"",AVERAGE(IF(AND($G65="3",IT65&lt;&gt;""),HLOOKUP(IT65,Points_Table_Modified,IF(IW65&gt;=6,8,IW65+2),FALSE),IF(IT65&lt;&gt;"",HLOOKUP(IT65,Points_Table,IF(IW65&gt;=6,8,IW65+2),FALSE),"")),IU65),IU65)</f>
        <v/>
      </c>
      <c r="IW65" s="57" t="e">
        <f>VLOOKUP($G65,Entries_D_Event,10,FALSE)</f>
        <v>#N/A</v>
      </c>
      <c r="IX65" s="52" t="str">
        <f>CONCATENATE(IS65,IN65,II65,ID65,HY65,HT65)</f>
        <v/>
      </c>
      <c r="IY65" s="118" t="str">
        <f>IF(IX65&lt;&gt;"",IF(AND($G65="3",HR65&lt;&gt;""),10,IF(HR65&lt;&gt;"",5,"")),"")</f>
        <v/>
      </c>
      <c r="IZ65" s="118">
        <f>_xlfn.NUMBERVALUE(IF(IX65&lt;&gt;"",CONCATENATE(IV65,IQ65,IL65,IG65,IB65,HW65),""))</f>
        <v>0</v>
      </c>
      <c r="JA65" s="56">
        <f>IFERROR(IY65+IZ65,0)</f>
        <v>0</v>
      </c>
      <c r="JB65" s="90"/>
      <c r="JC65" s="52" t="str">
        <f>IF(AND($G65="1",JB65&lt;&gt;""),JB65,"")</f>
        <v/>
      </c>
      <c r="JD65" s="52" t="str">
        <f>IF(AND(JB65&lt;&gt;"",$G65="1"),_xlfn.RANK.EQ(JB65,$JC$6:$JC$89),"")</f>
        <v/>
      </c>
      <c r="JE65" s="52" t="str">
        <f>IF(IF(JD65&lt;&gt;"",IF(MAX(COUNTIF($JD$6:$JD$89,$JD$6:$JD$89))&gt;1,"x",""),"")&lt;&gt;"",JD65+1,"")</f>
        <v/>
      </c>
      <c r="JF65" s="52" t="str">
        <f>IF(JD65&lt;&gt;"",IF($G65="3",IF(JB65&lt;&gt;"",IF(AND(JD65&lt;=10,JB65&gt;=$JC$92),HLOOKUP(JD65,Points_Table_Modified,IF(KG65&gt;=6,8,KG65+2),FALSE),0),""),IF(JB65&lt;&gt;"",IF(AND(JD65&lt;=10,JB65&gt;=$JC$92),HLOOKUP(JD65,Points_Table,IF(KG65&gt;=6,8,KG65+2),FALSE),0),"")),"")</f>
        <v/>
      </c>
      <c r="JG65" s="53" t="str">
        <f>IF(JE65&lt;&gt;"",AVERAGE(IF(AND($G65="3",JE65&lt;&gt;""),HLOOKUP(JE65,Points_Table_Modified,IF(KG65&gt;=6,8,KG65+2),FALSE),IF(JE65&lt;&gt;"",HLOOKUP(JE65,Points_Table,IF(KG65&gt;=6,8,KG65+2),FALSE),"")),JF65),JF65)</f>
        <v/>
      </c>
      <c r="JH65" s="51" t="str">
        <f>IF(AND($G65="2",JB65&lt;&gt;""),JB65,"")</f>
        <v/>
      </c>
      <c r="JI65" s="52" t="str">
        <f>IF(AND(JB65&lt;&gt;"",$G65="2"),_xlfn.RANK.EQ(JB65,$JH$6:$JH$89),"")</f>
        <v/>
      </c>
      <c r="JJ65" s="52" t="str">
        <f>IF(IF(JI65&lt;&gt;"",IF(MAX(COUNTIF($JI$6:$JI$89,$JI$6:$JI$89))&gt;1,"x",""),"")&lt;&gt;"",JI65+1,"")</f>
        <v/>
      </c>
      <c r="JK65" s="54" t="str">
        <f>IF(JI65&lt;&gt;"",IF($G65="3",IF(JB65&lt;&gt;"",IF(AND(JI65&lt;=10,JB65&gt;=$JH$92),HLOOKUP(JI65,Points_Table_Modified,IF(KG65&gt;=6,8,KG65+2),FALSE),0),""),IF(JB65&lt;&gt;"",IF(AND(JI65&lt;=10,JB65&gt;=$JH$92),HLOOKUP(JI65,Points_Table,IF(KG65&gt;=6,8,KG65+2),FALSE),0),"")),"")</f>
        <v/>
      </c>
      <c r="JL65" s="53" t="str">
        <f>IF(JJ65&lt;&gt;"",AVERAGE(IF(AND($G65="3",JJ65&lt;&gt;""),HLOOKUP(JJ65,Points_Table_Modified,IF(KG65&gt;=6,8,KG65+2),FALSE),IF(JJ65&lt;&gt;"",HLOOKUP(JJ65,Points_Table,IF(KG65&gt;=6,8,KG65+2),FALSE),"")),JK65),JK65)</f>
        <v/>
      </c>
      <c r="JM65" s="51" t="str">
        <f>IF(AND($G65="3",JB65&lt;&gt;""),JB65,"")</f>
        <v/>
      </c>
      <c r="JN65" s="52" t="str">
        <f>IF(AND(JB65&lt;&gt;"",$G65="3"),_xlfn.RANK.EQ(JB65,$JM$6:$JM$89),"")</f>
        <v/>
      </c>
      <c r="JO65" s="52" t="str">
        <f>IF(IF(JN65&lt;&gt;"",IF(MAX(COUNTIF($JN$6:$JN$89,$JN$6:$JN$89))&gt;1,"x",""),"")&lt;&gt;"",JN65+1,"")</f>
        <v/>
      </c>
      <c r="JP65" s="52" t="str">
        <f>IF(JN65&lt;&gt;"",IF($G65="3",IF(JB65&lt;&gt;"",IF(AND(JN65&lt;=20,JB65&gt;=$JM$92),HLOOKUP(JN65,Points_Table_Modified,IF(KG65&gt;=6,8,KG65+2),FALSE),0),""),IF(JB65&lt;&gt;"",IF(AND(JN65&lt;=10,JB65&gt;=$JM$92),HLOOKUP(JN65,Points_Table,IF(KG65&gt;=6,8,KG65+2),FALSE),0),"")),"")</f>
        <v/>
      </c>
      <c r="JQ65" s="53" t="str">
        <f>IF(JO65&lt;&gt;"",AVERAGE(IF(AND($G65="3",JO65&lt;&gt;""),HLOOKUP(JO65,Points_Table_Modified,IF(KG65&gt;=6,8,KG65+2),FALSE),IF(JO65&lt;&gt;"",HLOOKUP(JO65,Points_Table,IF(KG65&gt;=6,8,KG65+2),FALSE),"")),JP65),JP65)</f>
        <v/>
      </c>
      <c r="JR65" s="51" t="str">
        <f>IF(AND($G65="4",JB65&lt;&gt;""),JB65,"")</f>
        <v/>
      </c>
      <c r="JS65" s="52" t="str">
        <f>IF(AND(JB65&lt;&gt;"",G65="4"),_xlfn.RANK.EQ(JB65,$JR$6:$JR$89),"")</f>
        <v/>
      </c>
      <c r="JT65" s="52" t="str">
        <f>IF(IF(JS65&lt;&gt;"",IF(MAX(COUNTIF($JS$6:$JS$89,$JS$6:$JS$89))&gt;1,"x",""),"")&lt;&gt;"",JS65+1,"")</f>
        <v/>
      </c>
      <c r="JU65" s="52" t="str">
        <f>IF(JS65&lt;&gt;"",IF($G65="3",IF(JB65&lt;&gt;"",IF(AND(JS65&lt;=10,JB65&gt;=$JR$92),HLOOKUP(JS65,Points_Table_Modified,IF(KG65&gt;=6,8,KG65+2),FALSE),0),""),IF(JB65&lt;&gt;"",IF(AND(JS65&lt;=10,JB65&gt;=$JR$92),HLOOKUP(JS65,Points_Table,IF(KG65&gt;=6,8,KG65+2),FALSE),0),"")),"")</f>
        <v/>
      </c>
      <c r="JV65" s="53" t="str">
        <f>IF(JT65&lt;&gt;"",AVERAGE(IF(AND($G65="3",JT65&lt;&gt;""),HLOOKUP(JT65,Points_Table_Modified,IF(KG65&gt;=6,8,KG65+2),FALSE),IF(JT65&lt;&gt;"",HLOOKUP(JT65,Points_Table,IF(KG65&gt;=6,8,KG65+2),FALSE),"")),JU65),JU65)</f>
        <v/>
      </c>
      <c r="JW65" s="51" t="str">
        <f>IF(AND($G65="5",JB65&lt;&gt;""),JB65,"")</f>
        <v/>
      </c>
      <c r="JX65" s="52" t="str">
        <f>IF(AND(JB65&lt;&gt;"",$G65="5"),_xlfn.RANK.EQ(JB65,$JW$6:$JW$89),"")</f>
        <v/>
      </c>
      <c r="JY65" s="52" t="str">
        <f>IF(IF(JX65&lt;&gt;"",IF(MAX(COUNTIF($JX$6:$JX$89,$JX$6:$JX$89))&gt;1,"x",""),"")&lt;&gt;"",JX65+1,"")</f>
        <v/>
      </c>
      <c r="JZ65" s="52" t="str">
        <f>IF(JX65&lt;&gt;"",IF($G65="3",IF(JB65&lt;&gt;"",IF(AND(JX65&lt;=10,JB65&gt;=$JW$92),HLOOKUP(JX65,Points_Table_Modified,IF(KG65&gt;=6,8,KG65+2),FALSE),0),""),IF(JB65&lt;&gt;"",IF(AND(JX65&lt;=10,JB65&gt;=$JW$92),HLOOKUP(JX65,Points_Table,IF(KG65&gt;=6,8,KG65+2),FALSE),0),"")),"")</f>
        <v/>
      </c>
      <c r="KA65" s="53" t="str">
        <f>IF(JY65&lt;&gt;"",AVERAGE(IF(AND($G65="3",JY65&lt;&gt;""),HLOOKUP(JY65,Points_Table_Modified,IF(KG65&gt;=6,8,KG65+2),FALSE),IF(JY65&lt;&gt;"",HLOOKUP(JY65,Points_Table,IF(KG65&gt;=6,8,KG65+2),FALSE),"")),JZ65),JZ65)</f>
        <v/>
      </c>
      <c r="KB65" s="51" t="str">
        <f>IF(AND($G65="6",JB65&lt;&gt;""),JB65,"")</f>
        <v/>
      </c>
      <c r="KC65" s="52" t="str">
        <f>IF(AND(JB65&lt;&gt;"",$G65="6"),_xlfn.RANK.EQ(JB65,$KB$6:$KB$89),"")</f>
        <v/>
      </c>
      <c r="KD65" s="52" t="str">
        <f>IF(IF(KC65&lt;&gt;"",IF(MAX(COUNTIF($KC$6:$KC$89,$KC$6:$KC$89))&gt;1,"x",""),"")&lt;&gt;"",KC65+1,"")</f>
        <v/>
      </c>
      <c r="KE65" s="52" t="str">
        <f>IF(KC65&lt;&gt;"",IF($G65="3",IF(JB65&lt;&gt;"",IF(AND(KC65&lt;=10,JB65&gt;=$KB$92),HLOOKUP(KC65,Points_Table_Modified,IF(KG65&gt;=6,8,KG65+2),FALSE),0),""),IF(JB65&lt;&gt;"",IF(AND(KC65&lt;=10,JB65&gt;=$KB$92),HLOOKUP(KC65,Points_Table,IF(KG65&gt;=6,8,KG65+2),FALSE),0),"")),"")</f>
        <v/>
      </c>
      <c r="KF65" s="53" t="str">
        <f>IF(KD65&lt;&gt;"",AVERAGE(IF(AND($G65="3",KD65&lt;&gt;""),HLOOKUP(KD65,Points_Table_Modified,IF(KG65&gt;=6,8,KG65+2),FALSE),IF(KD65&lt;&gt;"",HLOOKUP(KD65,Points_Table,IF(KG65&gt;=6,8,KG65+2),FALSE),"")),KE65),KE65)</f>
        <v/>
      </c>
      <c r="KG65" s="57" t="e">
        <f>VLOOKUP($G65,Entries_D_Event,11,FALSE)</f>
        <v>#N/A</v>
      </c>
      <c r="KH65" s="52" t="str">
        <f>CONCATENATE(KC65,JX65,JS65,JN65,JI65,JD65)</f>
        <v/>
      </c>
      <c r="KI65" s="118" t="str">
        <f>IF(KH65&lt;&gt;"",IF(AND($G65="3",JB65&lt;&gt;""),10,IF(JB65&lt;&gt;"",5,"")),"")</f>
        <v/>
      </c>
      <c r="KJ65" s="118">
        <f>_xlfn.NUMBERVALUE(IF(KH65&lt;&gt;"",CONCATENATE(KF65,KA65,JV65,JQ65,JL65,JG65),""))</f>
        <v>0</v>
      </c>
      <c r="KK65" s="56">
        <f>IFERROR(KI65+KJ65,0)</f>
        <v>0</v>
      </c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</row>
    <row r="66" spans="1:358" s="1" customFormat="1" x14ac:dyDescent="0.25">
      <c r="A66" s="35"/>
      <c r="B66" s="45">
        <v>61</v>
      </c>
      <c r="C66" s="47" t="s">
        <v>168</v>
      </c>
      <c r="D66" s="47" t="s">
        <v>231</v>
      </c>
      <c r="E66" s="50"/>
      <c r="F66" s="50">
        <v>932</v>
      </c>
      <c r="G66" s="49"/>
      <c r="H66" s="50" t="s">
        <v>213</v>
      </c>
      <c r="I66" s="187">
        <f>AS66+CC66+DM66+EW66+GG66+HQ66+JA66+KK66</f>
        <v>0</v>
      </c>
      <c r="J66" s="115"/>
      <c r="K66" s="102" t="str">
        <f>IF(AND(J66&lt;&gt;"",$G66="1"),J66,"")</f>
        <v/>
      </c>
      <c r="L66" s="103" t="str">
        <f>IF(AND(J66&lt;&gt;"",$G66="1"),_xlfn.RANK.EQ(J66,$K$6:$K$89),"")</f>
        <v/>
      </c>
      <c r="M66" s="103" t="str">
        <f>IF(G66="6",IF(IF(L66&lt;&gt;"",IF(MAX(COUNTIF($L$6:$L$89,$L$6:$L$89))&gt;1,"x",""),"")&lt;&gt;"",L66+1,""),IF(K66=0,"",IF(IF(L66&lt;&gt;"",IF(MAX(COUNTIF($L$6:$L$89,$L$6:$L$89))&gt;1,"x",""),"")&lt;&gt;"",L66+1,"")))</f>
        <v/>
      </c>
      <c r="N66" s="103" t="str">
        <f>IF(L66&lt;&gt;"",IF($G66="3",IF(AND(L66&lt;=20,J66&gt;=$K$92),HLOOKUP(L66,Points_Table_Modified,IF(AO66&gt;=6,8,AO66+2),FALSE),0),IF(AND(L66&lt;=10,J66&gt;=$K$92),HLOOKUP(L66,Points_Table,IF(AO66&gt;=6,8,AO66+2),FALSE),0)),"")</f>
        <v/>
      </c>
      <c r="O66" s="103" t="str">
        <f>IF(M66&lt;&gt;"",AVERAGE(IF(AND($G66="3",M66&lt;&gt;""),HLOOKUP(M66,Points_Table_Modified,IF(AO66&gt;=6,8,AO66+2),FALSE),IF(M66&lt;&gt;"",HLOOKUP(M66,Points_Table,IF(AO66&gt;=6,8,AO66+2),FALSE),"")),N66),N66)</f>
        <v/>
      </c>
      <c r="P66" s="102" t="str">
        <f>IF(AND(J66&lt;&gt;"",$G66="2"),J66,"")</f>
        <v/>
      </c>
      <c r="Q66" s="103" t="str">
        <f>IF(AND(J66&lt;&gt;"",$G66="2"),_xlfn.RANK.EQ(J66,$P$6:$P$89),"")</f>
        <v/>
      </c>
      <c r="R66" s="103" t="str">
        <f>IF(G66="6",IF(IF(Q66&lt;&gt;"",IF(MAX(COUNTIF($Q$6:$Q$89,$Q$6:$Q$89))&gt;1,"x",""),"")&lt;&gt;"",Q66+1,""),IF(P66=0,"",IF(IF(Q66&lt;&gt;"",IF(MAX(COUNTIF($Q$6:$Q$89,$Q$6:$Q$89))&gt;1,"x",""),"")&lt;&gt;"",Q66+1,"")))</f>
        <v/>
      </c>
      <c r="S66" s="103" t="str">
        <f>IF(Q66&lt;&gt;"",IF($G66="3",IF(J66&lt;&gt;"",IF(AND(Q66&lt;=10,J66&gt;=$P$92),HLOOKUP(Q66,Points_Table_Modified,IF(AO66&gt;=6,8,AO66+2),FALSE),0),""),IF(J66&lt;&gt;"",IF(AND(Q66&lt;=10,J66&gt;=$P$92),HLOOKUP(Q66,Points_Table,IF(AO66&gt;=6,8,AO66+2),FALSE),0),"")),"")</f>
        <v/>
      </c>
      <c r="T66" s="103" t="str">
        <f>IF(R66&lt;&gt;"",AVERAGE(IF(AND($G66="3",R66&lt;&gt;""),HLOOKUP(R66,Points_Table_Modified,IF(AO66&gt;=6,8,AO66+2),FALSE),IF(R66&lt;&gt;"",HLOOKUP(R66,Points_Table,IF(AO66&gt;=6,8,AO66+2),FALSE),"")),S66),S66)</f>
        <v/>
      </c>
      <c r="U66" s="102" t="str">
        <f>IF(AND(J66&lt;&gt;"",$G66="3"),J66,"")</f>
        <v/>
      </c>
      <c r="V66" s="103" t="str">
        <f>IF(AND(J66&lt;&gt;"",$G66="3"),_xlfn.RANK.EQ(J66,$U$6:$U$89),"")</f>
        <v/>
      </c>
      <c r="W66" s="103" t="str">
        <f>IF(G66="6",IF(IF(V66&lt;&gt;"",IF(MAX(COUNTIF($V$6:$V$89,$V$6:$V$89))&gt;1,"x",""),"")&lt;&gt;"",V66+1,""),IF(U66=0,"",IF(IF(V66&lt;&gt;"",IF(MAX(COUNTIF($V$6:$V$89,$V$6:$V$89))&gt;1,"x",""),"")&lt;&gt;"",V66+1,"")))</f>
        <v/>
      </c>
      <c r="X66" s="103" t="str">
        <f>IF(V66&lt;&gt;"",IF($G66="3",IF(J66&lt;&gt;"",IF(AND(V66&lt;=20,J66&gt;=$U$92),HLOOKUP(V66,Points_Table_Modified,IF(AO66&gt;=6,8,AO66+2),FALSE),0),""),IF(J66&lt;&gt;"",IF(AND(V66&lt;=10,$J66&gt;=$U$92),HLOOKUP(V66,Points_Table,IF(AO66&gt;=6,8,AO66+2),FALSE),0),"")),"")</f>
        <v/>
      </c>
      <c r="Y66" s="103" t="str">
        <f>IF(W66&lt;&gt;"",AVERAGE(IF(AND($G66="3",W66&lt;&gt;""),HLOOKUP(W66,Points_Table_Modified,IF(AO66&gt;=6,8,AO66+2),FALSE),IF(W66&lt;&gt;"",HLOOKUP(W66,Points_Table,IF(AO66&gt;=6,8,AO66+2),FALSE),"")),X66),X66)</f>
        <v/>
      </c>
      <c r="Z66" s="102" t="str">
        <f>IF(AND(J66&lt;&gt;"",$G66="4"),J66,"")</f>
        <v/>
      </c>
      <c r="AA66" s="103" t="str">
        <f>IF(AND($J66&lt;&gt;"",G66="4"),_xlfn.RANK.EQ(J66,$Z$6:$Z$89),"")</f>
        <v/>
      </c>
      <c r="AB66" s="103" t="str">
        <f>IF($G66="6",IF(IF(AA66&lt;&gt;"",IF(MAX(COUNTIF($AA$6:$AA$89,$AA$6:$AA$89))&gt;1,"x",""),"")&lt;&gt;"",AA66+1,""),IF(Z66=0,"",IF(IF(AA66&lt;&gt;"",IF(MAX(COUNTIF($AA$6:$AA$89,$AA$6:$AA$89))&gt;1,"x",""),"")&lt;&gt;"",AA66+1,"")))</f>
        <v/>
      </c>
      <c r="AC66" s="103" t="str">
        <f>IF(AA66&lt;&gt;"",IF($G66="3",IF(J66&lt;&gt;"",IF(AND(AA66&lt;=10,J66&gt;=$Z$92),HLOOKUP(AA66,Points_Table_Modified,IF(AO66&gt;=6,8,AO66+2),FALSE),0),""),IF(J66&lt;&gt;"",IF(AND(AA66&lt;=10,J66&gt;=$Z$92),HLOOKUP(AA66,Points_Table,IF(AO66&gt;=6,8,AO66+2),FALSE),0),"")),"")</f>
        <v/>
      </c>
      <c r="AD66" s="103" t="str">
        <f>IF(AB66&lt;&gt;"",AVERAGE(IF(AND($G66="3",AB66&lt;&gt;""),HLOOKUP(AB66,Points_Table_Modified,IF(AO66&gt;=6,8,AO66+2),FALSE),IF(AB66&lt;&gt;"",HLOOKUP(AB66,Points_Table,IF(AO66&gt;=6,8,AO66+2),FALSE),"")),AC66),AC66)</f>
        <v/>
      </c>
      <c r="AE66" s="102" t="str">
        <f>IF(AND(J66&lt;&gt;"",$G66="5"),J66,"")</f>
        <v/>
      </c>
      <c r="AF66" s="103" t="str">
        <f>IF(AND(J66&lt;&gt;"",$G66="5"),_xlfn.RANK.EQ(J66,$AE$6:$AE$89),"")</f>
        <v/>
      </c>
      <c r="AG66" s="103" t="str">
        <f>IF($G66="6",IF(IF(AF66&lt;&gt;"",IF(MAX(COUNTIF($AF$6:$AF$89,$AF$6:$AF$89))&gt;1,"x",""),"")&lt;&gt;"",AF66+1,""),IF(AE66=0,"",IF(IF(AF66&lt;&gt;"",IF(MAX(COUNTIF($AF$6:$AF$89,$AF$6:$AF$89))&gt;1,"x",""),"")&lt;&gt;"",AF66+1,"")))</f>
        <v/>
      </c>
      <c r="AH66" s="103" t="str">
        <f>IF(AF66&lt;&gt;"",IF($G66="3",IF(J66&lt;&gt;"",IF(AND(AF66&lt;=10,J66&gt;=$AE$92),HLOOKUP(AF66,Points_Table_Modified,IF(AO66&gt;=6,8,AO66+2),FALSE),0),""),IF(J66&lt;&gt;"",IF(AND(AF66&lt;=10,J66&gt;=$AE$92),HLOOKUP(AF66,Points_Table,IF(AO66&gt;=6,8,AO66+2),FALSE),0),"")),"")</f>
        <v/>
      </c>
      <c r="AI66" s="103" t="str">
        <f>IF(AG66&lt;&gt;"",AVERAGE(IF(AND($G66="3",AG66&lt;&gt;""),HLOOKUP(AG66,Points_Table_Modified,IF(AO66&gt;=6,8,AO66+2),FALSE),IF(AG66&lt;&gt;"",HLOOKUP(AG66,Points_Table,IF(AO66&gt;=6,8,AO66+2),FALSE),"")),AH66),AH66)</f>
        <v/>
      </c>
      <c r="AJ66" s="102" t="str">
        <f>IF(AND(J66&lt;&gt;"",$G66="6"),J66,"")</f>
        <v/>
      </c>
      <c r="AK66" s="103" t="str">
        <f>IF(AND(J66&lt;&gt;"",$G66="6"),_xlfn.RANK.EQ(J66,$AJ$6:$AJ$89),"")</f>
        <v/>
      </c>
      <c r="AL66" s="103" t="str">
        <f>IF(G66="6",IF(IF(AK66&lt;&gt;"",IF(MAX(COUNTIF($AK$6:$AK$89,$AK$6:$AK$89))&gt;1,"x",""),"")&lt;&gt;"",AK66+1,""),IF(AJ66=0,"",IF(IF(AK66&lt;&gt;"",IF(MAX(COUNTIF($AK$6:$AK$89,$AK$6:$AK$89))&gt;1,"x",""),"")&lt;&gt;"",AK66+1,"")))</f>
        <v/>
      </c>
      <c r="AM66" s="103" t="str">
        <f>IF(AK66&lt;&gt;"",IF($G66="3",IF(J66&lt;&gt;"",IF(AND(AK66&lt;=10,J66&gt;=$AJ$92),HLOOKUP(AK66,Points_Table_Modified,IF(AO66&gt;=6,8,AO66+2),FALSE),0),""),IF(J66&lt;&gt;"",IF(AND(AK66&lt;=10,J66&gt;=$AJ$92),HLOOKUP(AK66,Points_Table,IF(AO66&gt;=6,8,AO66+2),FALSE),0),"")),"")</f>
        <v/>
      </c>
      <c r="AN66" s="136" t="str">
        <f>IF(AL66&lt;&gt;"",AVERAGE(IF(AND($G66="3",AL66&lt;&gt;""),HLOOKUP(AL66,Points_Table_Modified,IF(AO66&gt;=6,8,AO66+2),FALSE),IF(AL66&lt;&gt;"",HLOOKUP(AL66,Points_Table,IF(AO66&gt;=6,8,AO66+2),FALSE),"")),AM66),AM66)</f>
        <v/>
      </c>
      <c r="AO66" s="55" t="e">
        <f>VLOOKUP($G66,Entries_D_Event,4,FALSE)</f>
        <v>#N/A</v>
      </c>
      <c r="AP66" s="52" t="str">
        <f>CONCATENATE(AK66,AF66,AA66,V66,Q66,L66)</f>
        <v/>
      </c>
      <c r="AQ66" s="118" t="str">
        <f>IF(AP66&lt;&gt;"",IF(AND($G66="3",J66&lt;&gt;""),10,IF(J66&lt;&gt;"",5,"")),"")</f>
        <v/>
      </c>
      <c r="AR66" s="118">
        <f>_xlfn.NUMBERVALUE(IF(AP66&lt;&gt;"",CONCATENATE(AN66,AI66,AD66,Y66,T66,O66),""))</f>
        <v>0</v>
      </c>
      <c r="AS66" s="56">
        <f>IFERROR(AQ66+AR66,0)</f>
        <v>0</v>
      </c>
      <c r="AT66" s="90"/>
      <c r="AU66" s="54" t="str">
        <f>IF(AND(AT66&lt;&gt;"",$G66="1"),AT66,"")</f>
        <v/>
      </c>
      <c r="AV66" s="52" t="str">
        <f>IF(AND(AT66&lt;&gt;"",$G66="1"),_xlfn.RANK.EQ(AT66,$AU$6:$AU$89),"")</f>
        <v/>
      </c>
      <c r="AW66" s="52" t="str">
        <f>IF(IF(AV66&lt;&gt;"",IF(MAX(COUNTIF($AV$6:$AV$89,$AV$6:$AV$89))&gt;1,"x",""),"")&lt;&gt;"",AV66+1,"")</f>
        <v/>
      </c>
      <c r="AX66" s="52" t="str">
        <f>IF(AV66&lt;&gt;"",IF($G66="3",IF(AT66&lt;&gt;"",IF(AND(AV66&lt;=10,AT66&gt;=$AU$92),HLOOKUP(AV66,Points_Table_Modified,IF(BY66&gt;=6,8,BY66+2),FALSE),0),""),IF(AT66&lt;&gt;"",IF(AND(AV66&lt;=10,AT66&gt;=$AU$92),HLOOKUP(AV66,Points_Table,IF(BY66&gt;=6,8,BY66+2),FALSE),0),"")),"")</f>
        <v/>
      </c>
      <c r="AY66" s="53" t="str">
        <f>IF(AW66&lt;&gt;"",AVERAGE(IF(AND($G66="3",AW66&lt;&gt;""),HLOOKUP(AW66,Points_Table_Modified,IF(BY66&gt;=6,8,BY66+2),FALSE),IF(AW66&lt;&gt;"",HLOOKUP(AW66,Points_Table,IF(BY66&gt;=6,8,BY66+2),FALSE),"")),AX66),AX66)</f>
        <v/>
      </c>
      <c r="AZ66" s="51" t="str">
        <f>IF(AND($G66="2",AT66&lt;&gt;""),AT66,"")</f>
        <v/>
      </c>
      <c r="BA66" s="52" t="str">
        <f>IF(AND(AT66&lt;&gt;"",$G66="2"),_xlfn.RANK.EQ(AT66,$AZ$6:$AZ$89),"")</f>
        <v/>
      </c>
      <c r="BB66" s="52" t="str">
        <f>IF(IF(BA66&lt;&gt;"",IF(MAX(COUNTIF($BA$6:$BA$89,$BA$6:$BA$89))&gt;1,"x",""),"")&lt;&gt;"",BA66+1,"")</f>
        <v/>
      </c>
      <c r="BC66" s="54" t="str">
        <f>IF(BA66&lt;&gt;"",IF($G66="3",IF(AT66&lt;&gt;"",IF(AND(BA66&lt;=10,AT66&gt;=$AZ$92),HLOOKUP(BA66,Points_Table_Modified,IF(BY66&gt;=6,8,BY66+2),FALSE),0),""),IF(AT66&lt;&gt;"",IF(AND(BA66&lt;=10,AT66&gt;=$AZ$92),HLOOKUP(BA66,Points_Table,IF(BY66&gt;=6,8,BY66+2),FALSE),0),"")),"")</f>
        <v/>
      </c>
      <c r="BD66" s="53" t="str">
        <f>IF(BB66&lt;&gt;"",AVERAGE(IF(AND($G66="3",BB66&lt;&gt;""),HLOOKUP(BB66,Points_Table_Modified,IF(BY66&gt;=6,8,BY66+2),FALSE),IF(BB66&lt;&gt;"",HLOOKUP(BB66,Points_Table,IF(BY66&gt;=6,8,BY66+2),FALSE),"")),BC66),BC66)</f>
        <v/>
      </c>
      <c r="BE66" s="51" t="str">
        <f>IF(AND($G66="3",AT66&lt;&gt;""),AT66,"")</f>
        <v/>
      </c>
      <c r="BF66" s="52" t="str">
        <f>IF(AND(AT66&lt;&gt;"",$G66="3"),_xlfn.RANK.EQ(AT66,$BE$6:$BE$89),"")</f>
        <v/>
      </c>
      <c r="BG66" s="52" t="str">
        <f>IF(IF(BF66&lt;&gt;"",IF(MAX(COUNTIF($BF$6:$BF$89,$BF$6:$BF$89))&gt;1,"x",""),"")&lt;&gt;"",BF66+1,"")</f>
        <v/>
      </c>
      <c r="BH66" s="52" t="str">
        <f>IF(BF66&lt;&gt;"",IF($G66="3",IF(AT66&lt;&gt;"",IF(AND(BF66&lt;=20,AT66&gt;=$BE$92),HLOOKUP(BF66,Points_Table_Modified,IF(BY66&gt;=6,8,BY66+2),FALSE),0),""),IF(AT66&lt;&gt;"",IF(AND(BF66&lt;=10,AT66&gt;=$BE$92),HLOOKUP(BF66,Points_Table,IF(BY66&gt;=6,8,BY66+2),FALSE),0),"")),"")</f>
        <v/>
      </c>
      <c r="BI66" s="53" t="str">
        <f>IF(BG66&lt;&gt;"",AVERAGE(IF(AND($G66="3",BG66&lt;&gt;""),HLOOKUP(BG66,Points_Table_Modified,IF(BY66&gt;=6,8,BY66+2),FALSE),IF(BG66&lt;&gt;"",HLOOKUP(BG66,Points_Table,IF(BY66&gt;=6,8,BY66+2),FALSE),"")),BH66),BH66)</f>
        <v/>
      </c>
      <c r="BJ66" s="51" t="str">
        <f>IF(AND($G66="4",AT66&lt;&gt;""),AT66,"")</f>
        <v/>
      </c>
      <c r="BK66" s="52" t="str">
        <f>IF(AND(AT66&lt;&gt;"",G66="4"),_xlfn.RANK.EQ(AT66,$BJ$6:$BJ$89),"")</f>
        <v/>
      </c>
      <c r="BL66" s="52" t="str">
        <f>IF(IF(BK66&lt;&gt;"",IF(MAX(COUNTIF($BK$6:$BK$89,$BK$6:$BK$89))&gt;1,"x",""),"")&lt;&gt;"",BK66+1,"")</f>
        <v/>
      </c>
      <c r="BM66" s="52" t="str">
        <f>IF(BK66&lt;&gt;"",IF($G66="3",IF(AT66&lt;&gt;"",IF(AND(BK66&lt;=10,AT66&gt;=$BJ$92),HLOOKUP(BK66,Points_Table_Modified,IF(BY66&gt;=6,8,BY66+2),FALSE),0),""),IF(AT66&lt;&gt;"",IF(AND(BK66&lt;=10,AT66&gt;=$BJ$92),HLOOKUP(BK66,Points_Table,IF(BY66&gt;=6,8,BY66+2),FALSE),0),"")),"")</f>
        <v/>
      </c>
      <c r="BN66" s="53" t="str">
        <f>IF(BL66&lt;&gt;"",AVERAGE(IF(AND($G66="3",BL66&lt;&gt;""),HLOOKUP(BL66,Points_Table_Modified,IF(BY66&gt;=6,8,BY66+2),FALSE),IF(BL66&lt;&gt;"",HLOOKUP(BL66,Points_Table,IF(BY66&gt;=6,8,BY66+2),FALSE),"")),BM66),BM66)</f>
        <v/>
      </c>
      <c r="BO66" s="51" t="str">
        <f>IF(AND($G66="5",AT66&lt;&gt;""),AT66,"")</f>
        <v/>
      </c>
      <c r="BP66" s="52" t="str">
        <f>IF(AND(AT66&lt;&gt;"",$G66="5"),_xlfn.RANK.EQ(AT66,$BO$6:$BO$89),"")</f>
        <v/>
      </c>
      <c r="BQ66" s="52" t="str">
        <f>IF(IF(BP66&lt;&gt;"",IF(MAX(COUNTIF($BP$6:$BP$89,$BP$6:$BP$89))&gt;1,"x",""),"")&lt;&gt;"",BP66+1,"")</f>
        <v/>
      </c>
      <c r="BR66" s="52" t="str">
        <f>IF(BP66&lt;&gt;"",IF($G66="3",IF(AT66&lt;&gt;"",IF(AND(BP66&lt;=10,AT66&gt;=$BO$92),HLOOKUP(BP66,Points_Table_Modified,IF(BY66&gt;=6,8,BY66+2),FALSE),0),""),IF(AT66&lt;&gt;"",IF(AND(BP66&lt;=10,AT66&gt;=$BO$92),HLOOKUP(BP66,Points_Table,IF(BY66&gt;=6,8,BY66+2),FALSE),0),"")),"")</f>
        <v/>
      </c>
      <c r="BS66" s="53" t="str">
        <f>IF(BQ66&lt;&gt;"",AVERAGE(IF(AND($G66="3",BQ66&lt;&gt;""),HLOOKUP(BQ66,Points_Table_Modified,IF(BY66&gt;=6,8,BY66+2),FALSE),IF(BQ66&lt;&gt;"",HLOOKUP(BQ66,Points_Table,IF(BY66&gt;=6,8,BY66+2),FALSE),"")),BR66),BR66)</f>
        <v/>
      </c>
      <c r="BT66" s="51" t="str">
        <f>IF(AND($G66="6",AT66&lt;&gt;""),AT66,"")</f>
        <v/>
      </c>
      <c r="BU66" s="52" t="str">
        <f>IF(AND(AT66&lt;&gt;"",$G66="6"),_xlfn.RANK.EQ(AT66,$BT$6:$BT$89),"")</f>
        <v/>
      </c>
      <c r="BV66" s="52" t="str">
        <f>IF(IF(BU66&lt;&gt;"",IF(MAX(COUNTIF($BU$6:$BU$89,$BU$6:$BU$89))&gt;1,"x",""),"")&lt;&gt;"",BU66+1,"")</f>
        <v/>
      </c>
      <c r="BW66" s="52" t="str">
        <f>IF(BU66&lt;&gt;"",IF($G66="3",IF(AT66&lt;&gt;"",IF(AND(BU66&lt;=10,AT66&gt;=$BT$92),HLOOKUP(BU66,Points_Table_Modified,IF(BY66&gt;=6,8,BY66+2),FALSE),0),""),IF(AT66&lt;&gt;"",IF(AND(BU66&lt;=10,AT66&gt;=$BT$92),HLOOKUP(BU66,Points_Table,IF(BY66&gt;=6,8,BY66+2),FALSE),0),"")),"")</f>
        <v/>
      </c>
      <c r="BX66" s="53" t="str">
        <f>IF(BV66&lt;&gt;"",AVERAGE(IF(AND($G66="3",BV66&lt;&gt;""),HLOOKUP(BV66,Points_Table_Modified,IF(BY66&gt;=6,8,BY66+2),FALSE),IF(BV66&lt;&gt;"",HLOOKUP(BV66,Points_Table,IF(BY66&gt;=6,8,BY66+2),FALSE),"")),BW66),BW66)</f>
        <v/>
      </c>
      <c r="BY66" s="55" t="e">
        <f>VLOOKUP($G66,Entries_D_Event,5,FALSE)</f>
        <v>#N/A</v>
      </c>
      <c r="BZ66" s="52" t="str">
        <f>CONCATENATE(BU66,BP66,BK66,BF66,BA66,AV66)</f>
        <v/>
      </c>
      <c r="CA66" s="118" t="str">
        <f>IF(BZ66&lt;&gt;"",IF(AND($G66="3",AT66&lt;&gt;""),10,IF(AT66&lt;&gt;"",5,"")),"")</f>
        <v/>
      </c>
      <c r="CB66" s="118">
        <f>_xlfn.NUMBERVALUE(IF(BZ66&lt;&gt;"",CONCATENATE(BX66,BS66,BN66,BI66,BD66,AY66),""))</f>
        <v>0</v>
      </c>
      <c r="CC66" s="56">
        <f>IFERROR(CA66+CB66,0)</f>
        <v>0</v>
      </c>
      <c r="CD66" s="90">
        <v>0</v>
      </c>
      <c r="CE66" s="54" t="str">
        <f>IF(AND($G66="1",CD66&lt;&gt;""),CD66,"")</f>
        <v/>
      </c>
      <c r="CF66" s="52" t="str">
        <f>IF(AND(CD66&lt;&gt;"",$G66="1"),_xlfn.RANK.EQ(CD66,$CE$6:$CE$89),"")</f>
        <v/>
      </c>
      <c r="CG66" s="52" t="str">
        <f>IF(IF(CF66&lt;&gt;"",IF(MAX(COUNTIF($CF$6:$CF$89,$CF$6:$CF$89))&gt;1,"x",""),"")&lt;&gt;"",CF66+1,"")</f>
        <v/>
      </c>
      <c r="CH66" s="52" t="str">
        <f>IF(CF66&lt;&gt;"",IF($G66="3",IF(CD66&lt;&gt;"",IF(AND(CF66&lt;=10,CD66&gt;=$CE$92),HLOOKUP(CF66,Points_Table_Modified,IF(DI66&gt;=6,8,DI66+2),FALSE),0),""),IF(CD66&lt;&gt;"",IF(AND(CF66&lt;=10,CD66&gt;=$CE$92),HLOOKUP(CF66,Points_Table,IF(DI66&gt;=6,8,DI66+2),FALSE),0),"")),"")</f>
        <v/>
      </c>
      <c r="CI66" s="53" t="str">
        <f>IF(CG66&lt;&gt;"",AVERAGE(IF(AND($G66="3",CG66&lt;&gt;""),HLOOKUP(CG66,Points_Table_Modified,IF(DI66&gt;=6,8,DI66+2),FALSE),IF(CG66&lt;&gt;"",HLOOKUP(CG66,Points_Table,IF(DI66&gt;=6,8,DI66+2),FALSE),"")),CH66),CH66)</f>
        <v/>
      </c>
      <c r="CJ66" s="51" t="str">
        <f>IF(AND($G66="2",CD66&lt;&gt;""),CD66,"")</f>
        <v/>
      </c>
      <c r="CK66" s="52" t="str">
        <f>IF(AND(CD66&lt;&gt;"",$G66="2"),_xlfn.RANK.EQ(CD66,$CJ$6:$CJ$89),"")</f>
        <v/>
      </c>
      <c r="CL66" s="52" t="str">
        <f>IF(IF(CK66&lt;&gt;"",IF(MAX(COUNTIF($CK$6:$CK$89,$CK$6:$CK$89))&gt;1,"x",""),"")&lt;&gt;"",CK66+1,"")</f>
        <v/>
      </c>
      <c r="CM66" s="54" t="str">
        <f>IF(CK66&lt;&gt;"",IF($G66="3",IF(CD66&lt;&gt;"",IF(AND(CK66&lt;=10,CD66&gt;=$CJ$92),HLOOKUP(CK66,Points_Table_Modified,IF(DI66&gt;=6,8,DI66+2),FALSE),0),""),IF(CD66&lt;&gt;"",IF(AND(CK66&lt;=10,CD66&gt;=$CJ$92),HLOOKUP(CK66,Points_Table,IF(DI66&gt;=6,8,DI66+2),FALSE),0),"")),"")</f>
        <v/>
      </c>
      <c r="CN66" s="53" t="str">
        <f>IF(CL66&lt;&gt;"",AVERAGE(IF(AND($G66="3",CL66&lt;&gt;""),HLOOKUP(CL66,Points_Table_Modified,IF(DI66&gt;=6,8,DI66+2),FALSE),IF(CL66&lt;&gt;"",HLOOKUP(CL66,Points_Table,IF(DI66&gt;=6,8,DI66+2),FALSE),"")),CM66),CM66)</f>
        <v/>
      </c>
      <c r="CO66" s="51" t="str">
        <f>IF(AND($G66="3",CD66&lt;&gt;""),CD66,"")</f>
        <v/>
      </c>
      <c r="CP66" s="52" t="str">
        <f>IF(AND(CD66&lt;&gt;"",$G66="3"),_xlfn.RANK.EQ(CD66,$CO$6:$CO$89),"")</f>
        <v/>
      </c>
      <c r="CQ66" s="52" t="str">
        <f>IF(IF(CP66&lt;&gt;"",IF(MAX(COUNTIF($CP66:$CP$89,$CP$6:$CP$89))&gt;1,"x",""),"")&lt;&gt;"",CP66+1,"")</f>
        <v/>
      </c>
      <c r="CR66" s="52" t="str">
        <f>IF(CP66&lt;&gt;"",IF($G66="3",IF(CD66&lt;&gt;"",IF(AND(CP66&lt;=20,CD66&gt;=$CO$92),HLOOKUP(CP66,Points_Table_Modified,IF(DI66&gt;=6,8,DI66+2),FALSE),0),""),IF(CD66&lt;&gt;"",IF(AND(CP66&lt;=10,CD66&gt;=$CO$92),HLOOKUP(CP66,Points_Table,IF(DI66&gt;=6,8,DI66+2),FALSE),0),"")),"")</f>
        <v/>
      </c>
      <c r="CS66" s="53" t="str">
        <f>IF(CQ66&lt;&gt;"",AVERAGE(IF(AND($G66="3",CQ66&lt;&gt;""),HLOOKUP(CQ66,Points_Table_Modified,IF(DI66&gt;=6,8,DI66+2),FALSE),IF(CQ66&lt;&gt;"",HLOOKUP(CQ66,Points_Table,IF(DI66&gt;=6,8,DI66+2),FALSE),"")),CR66),CR66)</f>
        <v/>
      </c>
      <c r="CT66" s="51" t="str">
        <f>IF(AND($G66="4",CD66&lt;&gt;""),CD66,"")</f>
        <v/>
      </c>
      <c r="CU66" s="52" t="str">
        <f>IF(AND(CD66&lt;&gt;"",G66="4"),_xlfn.RANK.EQ(CD66,$CT$6:$CT$89),"")</f>
        <v/>
      </c>
      <c r="CV66" s="52" t="str">
        <f>IF(IF(CU66&lt;&gt;"",IF(MAX(COUNTIF($CU$6:$CU$89,$CU$6:$CU$89))&gt;1,"x",""),"")&lt;&gt;"",CU66+1,"")</f>
        <v/>
      </c>
      <c r="CW66" s="52" t="str">
        <f>IF(CU66&lt;&gt;"",IF($G66="3",IF(CD66&lt;&gt;"",IF(AND(CU66&lt;=10,CD66&gt;=$CT$92),HLOOKUP(CU66,Points_Table_Modified,IF(DI66&gt;=6,8,DI66+2),FALSE),0),""),IF(CD66&lt;&gt;"",IF(AND(CU66&lt;=10,CD66&gt;=$CT$92),HLOOKUP(CU66,Points_Table,IF(DI66&gt;=6,8,DI66+2),FALSE),0),"")),"")</f>
        <v/>
      </c>
      <c r="CX66" s="53" t="str">
        <f>IF(CV66&lt;&gt;"",AVERAGE(IF(AND($G66="3",CV66&lt;&gt;""),HLOOKUP(CV66,Points_Table_Modified,IF(DI66&gt;=6,8,DI66+2),FALSE),IF(CV66&lt;&gt;"",HLOOKUP(CV66,Points_Table,IF(DI66&gt;=6,8,DI66+2),FALSE),"")),CW66),CW66)</f>
        <v/>
      </c>
      <c r="CY66" s="51" t="str">
        <f>IF(AND($G66="5",CD66&lt;&gt;""),CD66,"")</f>
        <v/>
      </c>
      <c r="CZ66" s="52" t="str">
        <f>IF(AND(CD66&lt;&gt;"",$G66="5"),_xlfn.RANK.EQ(CD66,$CY$6:$CY$89),"")</f>
        <v/>
      </c>
      <c r="DA66" s="52" t="str">
        <f>IF(IF(CZ66&lt;&gt;"",IF(MAX(COUNTIF($CZ$6:$CZ$89,$CZ$6:$CZ$89))&gt;1,"x",""),"")&lt;&gt;"",CZ66+1,"")</f>
        <v/>
      </c>
      <c r="DB66" s="52" t="str">
        <f>IF(CZ66&lt;&gt;"",IF($G66="3",IF(CD66&lt;&gt;"",IF(AND(CZ66&lt;=10,CD66&gt;=$CY$92),HLOOKUP(CZ66,Points_Table_Modified,IF(DI66&gt;=6,8,DI66+2),FALSE),0),""),IF(CD66&lt;&gt;"",IF(AND(CZ66&lt;=10,CD66&gt;=$CY$92),HLOOKUP(CZ66,Points_Table,IF(DI66&gt;=6,8,DI66+2),FALSE),0),"")),"")</f>
        <v/>
      </c>
      <c r="DC66" s="53" t="str">
        <f>IF(DA66&lt;&gt;"",AVERAGE(IF(AND($G66="3",DA66&lt;&gt;""),HLOOKUP(DA66,Points_Table_Modified,IF(DI66&gt;=6,8,DI66+2),FALSE),IF(DA66&lt;&gt;"",HLOOKUP(DA66,Points_Table,IF(DI66&gt;=6,8,DI66+2),FALSE),"")),DB66),DB66)</f>
        <v/>
      </c>
      <c r="DD66" s="51" t="str">
        <f>IF(AND($G66="6",CD66&lt;&gt;""),CD66,"")</f>
        <v/>
      </c>
      <c r="DE66" s="52" t="str">
        <f>IF(AND(CD66&lt;&gt;"",$G66="6"),_xlfn.RANK.EQ(CD66,$DD$6:$DD$89),"")</f>
        <v/>
      </c>
      <c r="DF66" s="52" t="str">
        <f>IF(IF(DE66&lt;&gt;"",IF(MAX(COUNTIF($DE$6:$DE$89,$DE$6:$DE$89))&gt;1,"x",""),"")&lt;&gt;"",DE66+1,"")</f>
        <v/>
      </c>
      <c r="DG66" s="52" t="str">
        <f>IF(DE66&lt;&gt;"",IF($G66="3",IF(CD66&lt;&gt;"",IF(AND(DE66&lt;=10,CD66&gt;=$DD$92),HLOOKUP(DE66,Points_Table_Modified,IF(DI66&gt;=6,8,DI66+2),FALSE),0),""),IF(CD66&lt;&gt;"",IF(AND(DE66&lt;=10,CD66&gt;=$DD$92),HLOOKUP(DE66,Points_Table,IF(DI66&gt;=6,8,DI66+2),FALSE),0),"")),"")</f>
        <v/>
      </c>
      <c r="DH66" s="53" t="str">
        <f>IF(DF66&lt;&gt;"",AVERAGE(IF(AND($G66="3",DF66&lt;&gt;""),HLOOKUP(DF66,Points_Table_Modified,IF(DI66&gt;=6,8,DI66+2),FALSE),IF(DF66&lt;&gt;"",HLOOKUP(DF66,Points_Table,IF(DI66&gt;=6,8,DI66+2),FALSE),"")),DG66),DG66)</f>
        <v/>
      </c>
      <c r="DI66" s="55" t="e">
        <f>VLOOKUP($G66,Entries_D_Event,6,FALSE)</f>
        <v>#N/A</v>
      </c>
      <c r="DJ66" s="52" t="str">
        <f>CONCATENATE(DE66,CZ66,CU66,CP66,CK66,CF66)</f>
        <v/>
      </c>
      <c r="DK66" s="52" t="str">
        <f>IF(DJ66&lt;&gt;"",IF(AND($G66="3",CD66&lt;&gt;""),10,IF(CD66&lt;&gt;"",5,"")),"")</f>
        <v/>
      </c>
      <c r="DL66" s="156">
        <f>_xlfn.NUMBERVALUE(IF(DJ66&lt;&gt;"",CONCATENATE(DH66,DC66,CX66,CS66,CN66,CI66),""))</f>
        <v>0</v>
      </c>
      <c r="DM66" s="56">
        <f>IFERROR(DK66+DL66,0)</f>
        <v>0</v>
      </c>
      <c r="DN66" s="90"/>
      <c r="DO66" s="52" t="str">
        <f>IF(AND($G66="1",DN66&lt;&gt;""),DN66,"")</f>
        <v/>
      </c>
      <c r="DP66" s="52" t="str">
        <f>IF(AND(DN66&lt;&gt;"",$G66="1"),_xlfn.RANK.EQ(DN66,$DO$6:$DO$89),"")</f>
        <v/>
      </c>
      <c r="DQ66" s="52" t="str">
        <f>IF(IF(DP66&lt;&gt;"",IF(MAX(COUNTIF($DP$6:$DP$89,$DP$6:$DP$89))&gt;1,"x",""),"")&lt;&gt;"",DP66+1,"")</f>
        <v/>
      </c>
      <c r="DR66" s="52" t="str">
        <f>IF(DP66&lt;&gt;"",IF($G66="3",IF(DN66&lt;&gt;"",IF(AND(DP66&lt;=10,DN66&gt;=$DO$92),HLOOKUP(DP66,Points_Table_Modified,IF(ES66&gt;=6,8,ES66+2),FALSE),0),""),IF(DN66&lt;&gt;"",IF(AND(DP66&lt;=10,DN66&gt;=$DO$92),HLOOKUP(DP66,Points_Table,IF(ES66&gt;=6,8,ES66+2),FALSE),0),"")),"")</f>
        <v/>
      </c>
      <c r="DS66" s="53" t="str">
        <f>IF(DQ66&lt;&gt;"",AVERAGE(IF(AND($G66="3",DQ66&lt;&gt;""),HLOOKUP(DQ66,Points_Table_Modified,IF(ES66&gt;=6,8,ES66+2),FALSE),IF(DQ66&lt;&gt;"",HLOOKUP(DQ66,Points_Table,IF(ES66&gt;=6,8,ES66+2),FALSE),"")),DR66),DR66)</f>
        <v/>
      </c>
      <c r="DT66" s="51" t="str">
        <f>IF(AND($G66="2",DN66&lt;&gt;""),DN66,"")</f>
        <v/>
      </c>
      <c r="DU66" s="52" t="str">
        <f>IF(AND(DN66&lt;&gt;"",$G66="2"),_xlfn.RANK.EQ(DN66,$DT$6:$DT$89),"")</f>
        <v/>
      </c>
      <c r="DV66" s="52" t="str">
        <f>IF(IF(DU66&lt;&gt;"",IF(MAX(COUNTIF($DU$6:$DU$89,$DU$6:$DU$89))&gt;1,"x",""),"")&lt;&gt;"",DU66+1,"")</f>
        <v/>
      </c>
      <c r="DW66" s="54" t="str">
        <f>IF(DU66&lt;&gt;"",IF($G66="3",IF(DN66&lt;&gt;"",IF(AND(DU66&lt;=10,DN66&gt;=$DT$92),HLOOKUP(DU66,Points_Table_Modified,IF(ES66&gt;=6,8,ES66+2),FALSE),0),""),IF(DN66&lt;&gt;"",IF(AND(DU66&lt;=10,DN66&gt;=$DT$92),HLOOKUP(DU66,Points_Table,IF(ES66&gt;=6,8,ES66+2),FALSE),0),"")),"")</f>
        <v/>
      </c>
      <c r="DX66" s="53" t="str">
        <f>IF(DV66&lt;&gt;"",AVERAGE(IF(AND($G66="3",DV66&lt;&gt;""),HLOOKUP(DV66,Points_Table_Modified,IF(ES66&gt;=6,8,ES66+2),FALSE),IF(DV66&lt;&gt;"",HLOOKUP(DV66,Points_Table,IF(ES66&gt;=6,8,ES66+2),FALSE),"")),DW66),DW66)</f>
        <v/>
      </c>
      <c r="DY66" s="51" t="str">
        <f>IF(AND($G66="3",DN66&lt;&gt;""),DN66,"")</f>
        <v/>
      </c>
      <c r="DZ66" s="52" t="str">
        <f>IF(AND(DN66&lt;&gt;"",$G66="3"),_xlfn.RANK.EQ(DN66,$DY$6:$DY$89),"")</f>
        <v/>
      </c>
      <c r="EA66" s="52" t="str">
        <f>IF(IF(DZ66&lt;&gt;"",IF(MAX(COUNTIF($DZ$6:$DZ$89,$DZ$6:$DZ$89))&gt;1,"x",""),"")&lt;&gt;"",DZ66+1,"")</f>
        <v/>
      </c>
      <c r="EB66" s="52" t="str">
        <f>IF(DZ66&lt;&gt;"",IF($G66="3",IF(DN66&lt;&gt;"",IF(AND(DZ66&lt;=20,DN66&gt;=$DY$92),HLOOKUP(DZ66,Points_Table_Modified,IF(ES66&gt;=6,8,ES66+2),FALSE),0),""),IF(DN66&lt;&gt;"",IF(AND(DZ66&lt;=10,DN66&gt;=$DY$92),HLOOKUP(DZ66,Points_Table,IF(ES66&gt;=6,8,ES66+2),FALSE),0),"")),"")</f>
        <v/>
      </c>
      <c r="EC66" s="53" t="str">
        <f>IF(EA66&lt;&gt;"",AVERAGE(IF(AND($G66="3",EA66&lt;&gt;""),HLOOKUP(EA66,Points_Table_Modified,IF(ES66&gt;=6,8,ES66+2),FALSE),IF(EA66&lt;&gt;"",HLOOKUP(EA66,Points_Table,IF(ES66&gt;=6,8,ES66+2),FALSE),"")),EB66),EB66)</f>
        <v/>
      </c>
      <c r="ED66" s="51" t="str">
        <f>IF(AND($G66="4",DN66&lt;&gt;""),DN66,"")</f>
        <v/>
      </c>
      <c r="EE66" s="52" t="str">
        <f>IF(AND(DN66&lt;&gt;"",G66="4"),_xlfn.RANK.EQ(DN66,$ED$6:$ED$89),"")</f>
        <v/>
      </c>
      <c r="EF66" s="52" t="str">
        <f>IF(IF(EE66&lt;&gt;"",IF(MAX(COUNTIF($EE$6:$EE$89,$EE$6:$EE$89))&gt;1,"x",""),"")&lt;&gt;"",EE66+1,"")</f>
        <v/>
      </c>
      <c r="EG66" s="52" t="str">
        <f>IF(EE66&lt;&gt;"",IF($G66="3",IF(DN66&lt;&gt;"",IF(AND(EE66&lt;=10,DN66&gt;=$ED$92),HLOOKUP(EE66,Points_Table_Modified,IF(ES66&gt;=6,8,ES66+2),FALSE),0),""),IF(DN66&lt;&gt;"",IF(AND(EE66&lt;=10,DN66&gt;=$ED$92),HLOOKUP(EE66,Points_Table,IF(ES66&gt;=6,8,ES66+2),FALSE),0),"")),"")</f>
        <v/>
      </c>
      <c r="EH66" s="53" t="str">
        <f>IF(EF66&lt;&gt;"",AVERAGE(IF(AND($G66="3",EF66&lt;&gt;""),HLOOKUP(EF66,Points_Table_Modified,IF(ES66&gt;=6,8,ES66+2),FALSE),IF(EF66&lt;&gt;"",HLOOKUP(EF66,Points_Table,IF(ES66&gt;=6,8,ES66+2),FALSE),"")),EG66),EG66)</f>
        <v/>
      </c>
      <c r="EI66" s="51" t="str">
        <f>IF(AND($G66="5",DN66&lt;&gt;""),DN66,"")</f>
        <v/>
      </c>
      <c r="EJ66" s="52" t="str">
        <f>IF(AND(DN66&lt;&gt;"",$G66="5"),_xlfn.RANK.EQ(DN66,$EI$6:$EI$89),"")</f>
        <v/>
      </c>
      <c r="EK66" s="52" t="str">
        <f>IF(IF(EJ66&lt;&gt;"",IF(MAX(COUNTIF($EJ$6:$EJ$89,$EJ$6:$EJ$89))&gt;1,"x",""),"")&lt;&gt;"",EJ66+1,"")</f>
        <v/>
      </c>
      <c r="EL66" s="52" t="str">
        <f>IF(EJ66&lt;&gt;"",IF($G66="3",IF(DN66&lt;&gt;"",IF(AND(EJ66&lt;=10,DN66&gt;=$EI$92),HLOOKUP(EJ66,Points_Table_Modified,IF(ES66&gt;=6,8,ES66+2),FALSE),0),""),IF(DN66&lt;&gt;"",IF(AND(EJ66&lt;=10,DN66&gt;=$EI$92),HLOOKUP(EJ66,Points_Table,IF(ES66&gt;=6,8,ES66+2),FALSE),0),"")),"")</f>
        <v/>
      </c>
      <c r="EM66" s="53" t="str">
        <f>IF(EK66&lt;&gt;"",AVERAGE(IF(AND($G66="3",EK66&lt;&gt;""),HLOOKUP(EK66,Points_Table_Modified,IF(ES66&gt;=6,8,ES66+2),FALSE),IF(EK66&lt;&gt;"",HLOOKUP(EK66,Points_Table,IF(ES66&gt;=6,8,ES66+2),FALSE),"")),EL66),EL66)</f>
        <v/>
      </c>
      <c r="EN66" s="51" t="str">
        <f>IF(AND($G66="6",DN66&lt;&gt;""),DN66,"")</f>
        <v/>
      </c>
      <c r="EO66" s="52" t="str">
        <f>IF(AND(DN66&lt;&gt;"",$G66="6"),_xlfn.RANK.EQ(DN66,$EN$6:$EN$89),"")</f>
        <v/>
      </c>
      <c r="EP66" s="52" t="str">
        <f>IF(IF(EO66&lt;&gt;"",IF(MAX(COUNTIF($EO$6:$EO$89,$EO$6:$EO$89))&gt;1,"x",""),"")&lt;&gt;"",EO66+1,"")</f>
        <v/>
      </c>
      <c r="EQ66" s="52" t="str">
        <f>IF(EO66&lt;&gt;"",IF($G66="3",IF(DN66&lt;&gt;"",IF(AND(EO66&lt;=10,DN66&gt;=$EN$92),HLOOKUP(EO66,Points_Table_Modified,IF(ES66&gt;=6,8,ES66+2),FALSE),0),""),IF(DN66&lt;&gt;"",IF(AND(EO66&lt;=10,DN66&gt;=$EN$92),HLOOKUP(EO66,Points_Table,IF(ES66&gt;=6,8,ES66+2),FALSE),0),"")),"")</f>
        <v/>
      </c>
      <c r="ER66" s="53" t="str">
        <f>IF(EP66&lt;&gt;"",AVERAGE(IF(AND($G66="3",EP66&lt;&gt;""),HLOOKUP(EP66,Points_Table_Modified,IF(ES66&gt;=6,8,ES66+2),FALSE),IF(EP66&lt;&gt;"",HLOOKUP(EP66,Points_Table,IF(ES66&gt;=6,8,ES66+2),FALSE),"")),EQ66),EQ66)</f>
        <v/>
      </c>
      <c r="ES66" s="57" t="e">
        <f>VLOOKUP($G66,Entries_D_Event,7,FALSE)</f>
        <v>#N/A</v>
      </c>
      <c r="ET66" s="52" t="str">
        <f>CONCATENATE(EO66,EJ66,EE66,DZ66,DU66,DP66)</f>
        <v/>
      </c>
      <c r="EU66" s="118" t="str">
        <f>IF(ET66&lt;&gt;"",IF(AND($G66="3",DN66&lt;&gt;""),10,IF(DN66&lt;&gt;"",5,"")),"")</f>
        <v/>
      </c>
      <c r="EV66" s="118">
        <f>_xlfn.NUMBERVALUE(IF(ET66&lt;&gt;"",CONCATENATE(ER66,EM66,EH66,EC66,DX66,DS66),""))</f>
        <v>0</v>
      </c>
      <c r="EW66" s="56">
        <f>IFERROR(EU66+EV66,0)</f>
        <v>0</v>
      </c>
      <c r="EX66" s="90"/>
      <c r="EY66" s="52" t="str">
        <f>IF(AND($G66="1",EX66&lt;&gt;""),EX66,"")</f>
        <v/>
      </c>
      <c r="EZ66" s="52" t="str">
        <f>IF(AND(EX66&lt;&gt;"",$G66="1"),_xlfn.RANK.EQ(EX66,$EY$6:$EY$89),"")</f>
        <v/>
      </c>
      <c r="FA66" s="52" t="str">
        <f>IF(IF(EZ66&lt;&gt;"",IF(MAX(COUNTIF($EZ$6:$EZ$89,$EZ$6:$EZ$89))&gt;1,"x",""),"")&lt;&gt;"",EZ66+1,"")</f>
        <v/>
      </c>
      <c r="FB66" s="52" t="str">
        <f>IF(EZ66&lt;&gt;"",IF($G66="3",IF(EX66&lt;&gt;"",IF(AND(EZ66&lt;=10,EX66&gt;=$EY$92),HLOOKUP(EZ66,Points_Table_Modified,IF(GC66&gt;=6,8,GC66+2),FALSE),0),""),IF(EX66&lt;&gt;"",IF(AND(EZ66&lt;=10,EX66&gt;=$EY$92),HLOOKUP(EZ66,Points_Table,IF(GC66&gt;=6,8,GC66+2),FALSE),0),"")),"")</f>
        <v/>
      </c>
      <c r="FC66" s="56" t="str">
        <f>IF(FB66&gt;0,IF(FA66&lt;&gt;"",AVERAGE(IF(AND($G66="3",FA66&lt;&gt;""),HLOOKUP(FA66,Points_Table_Modified,IF(GC66&gt;=6,8,GC66+2),FALSE),IF(FA66&lt;&gt;"",HLOOKUP(FA66,Points_Table,IF(GC66&gt;=6,8,GC66+2),FALSE),"")),FB66),FB66),0)</f>
        <v/>
      </c>
      <c r="FD66" s="51" t="str">
        <f>IF(AND($G66="2",EX66&lt;&gt;""),EX66,"")</f>
        <v/>
      </c>
      <c r="FE66" s="52" t="str">
        <f>IF(AND(EX66&lt;&gt;"",$G66="2"),_xlfn.RANK.EQ(EX66,$FD$6:$FD$89),"")</f>
        <v/>
      </c>
      <c r="FF66" s="52" t="str">
        <f>IF(IF(FE66&lt;&gt;"",IF(MAX(COUNTIF($FE$6:$FE$89,$FE$6:$FE$89))&gt;1,"x",""),"")&lt;&gt;"",FE66+1,"")</f>
        <v/>
      </c>
      <c r="FG66" s="54" t="str">
        <f>IF(FE66&lt;&gt;"",IF($G66="3",IF(EX66&lt;&gt;"",IF(AND(FE66&lt;=10,EX66&gt;=$FD$92),HLOOKUP(FE66,Points_Table_Modified,IF(GC66&gt;=6,8,GC66+2),FALSE),0),""),IF(EX66&lt;&gt;"",IF(AND(FE66&lt;=10,EX66&gt;=$FD$92),HLOOKUP(FE66,Points_Table,IF(GC66&gt;=6,8,GC66+2),FALSE),0),"")),"")</f>
        <v/>
      </c>
      <c r="FH66" s="56" t="str">
        <f>IF(FG66&gt;0,IF(FF66&lt;&gt;"",AVERAGE(IF(AND($G66="3",FF66&lt;&gt;""),HLOOKUP(FF66,Points_Table_Modified,IF(GC66&gt;=6,8,GC66+2),FALSE),IF(FF66&lt;&gt;"",HLOOKUP(FF66,Points_Table,IF(GC66&gt;=6,8,GC66+2),FALSE),"")),FG66),FG66),0)</f>
        <v/>
      </c>
      <c r="FI66" s="51" t="str">
        <f>IF(AND($G66="3",EX66&lt;&gt;""),EX66,"")</f>
        <v/>
      </c>
      <c r="FJ66" s="52" t="str">
        <f>IF(AND(EX66&lt;&gt;"",$G66="3"),_xlfn.RANK.EQ(EX66,$FI$6:$FI$89),"")</f>
        <v/>
      </c>
      <c r="FK66" s="52" t="str">
        <f>IF(IF(FJ66&lt;&gt;"",IF(MAX(COUNTIF($FJ$6:$FJ$89,$FJ$6:$FJ$89))&gt;1,"x",""),"")&lt;&gt;"",FJ66+1,"")</f>
        <v/>
      </c>
      <c r="FL66" s="52" t="str">
        <f>IF(FJ66&lt;&gt;"",IF($G66="3",IF(EX66&lt;&gt;"",IF(AND(FJ66&lt;=20,EX66&gt;=$FI$92),HLOOKUP(FJ66,Points_Table_Modified,IF(GC66&gt;=6,8,GC66+2),FALSE),0),""),IF(EX66&lt;&gt;"",IF(AND(FJ66&lt;=10,EX66&gt;=$FI$92),HLOOKUP(FJ66,Points_Table,IF(GC66&gt;=6,8,GC66+2),FALSE),0),"")),"")</f>
        <v/>
      </c>
      <c r="FM66" s="56" t="str">
        <f>IF(FL66&gt;0,IF(FK66&lt;&gt;"",AVERAGE(IF(AND($G66="3",FK66&lt;&gt;""),HLOOKUP(FK66,Points_Table_Modified,IF(GC66&gt;=6,8,GC66+2),FALSE),IF(FK66&lt;&gt;"",HLOOKUP(FK66,Points_Table,IF(GC66&gt;=6,8,GC66+2),FALSE),"")),FL66),FL66),0)</f>
        <v/>
      </c>
      <c r="FN66" s="51" t="str">
        <f>IF(AND($G66="4",EX66&lt;&gt;""),EX66,"")</f>
        <v/>
      </c>
      <c r="FO66" s="52" t="str">
        <f>IF(AND(EX66&lt;&gt;"",G66="4"),_xlfn.RANK.EQ(EX66,$FN$6:$FN$89),"")</f>
        <v/>
      </c>
      <c r="FP66" s="52" t="str">
        <f>IF(IF(FO66&lt;&gt;"",IF(MAX(COUNTIF($FO$6:$FO$89,$FO$6:$FO$89))&gt;1,"x",""),"")&lt;&gt;"",FO66+1,"")</f>
        <v/>
      </c>
      <c r="FQ66" s="52" t="str">
        <f>IF(FO66&lt;&gt;"",IF($G66="3",IF(EX66&lt;&gt;"",IF(AND(FO66&lt;=10,EX66&gt;=$FN$92),HLOOKUP(FO66,Points_Table_Modified,IF(GC66&gt;=6,8,GC66+2),FALSE),0),""),IF(EX66&lt;&gt;"",IF(AND(FO66&lt;=10,EX66&gt;=$FN$92),HLOOKUP(FO66,Points_Table,IF(GC66&gt;=6,8,GC66+2),FALSE),0),"")),"")</f>
        <v/>
      </c>
      <c r="FR66" s="56" t="str">
        <f>IF(FQ66&gt;0,IF(FP66&lt;&gt;"",AVERAGE(IF(AND($G66="3",FP66&lt;&gt;""),HLOOKUP(FP66,Points_Table_Modified,IF(GC66&gt;=6,8,GC66+2),FALSE),IF(FP66&lt;&gt;"",HLOOKUP(FP66,Points_Table,IF(GC66&gt;=6,8,GC66+2),FALSE),"")),FQ66),FQ66),0)</f>
        <v/>
      </c>
      <c r="FS66" s="51" t="str">
        <f>IF(AND($G66="5",EX66&lt;&gt;""),EX66,"")</f>
        <v/>
      </c>
      <c r="FT66" s="52" t="str">
        <f>IF(AND(EX66&lt;&gt;"",$G66="5"),_xlfn.RANK.EQ(EX66,$FS$6:$FS$89),"")</f>
        <v/>
      </c>
      <c r="FU66" s="52" t="str">
        <f>IF(IF(FT66&lt;&gt;"",IF(MAX(COUNTIF($FT$6:$FT$89,$FT$6:$FT$89))&gt;1,"x",""),"")&lt;&gt;"",FT66+1,"")</f>
        <v/>
      </c>
      <c r="FV66" s="52" t="str">
        <f>IF(FT66&lt;&gt;"",IF($G66="3",IF(EX66&lt;&gt;"",IF(AND(FT66&lt;=10,EX66&gt;=$FS$92),HLOOKUP(FT66,Points_Table_Modified,IF(GC66&gt;=6,8,GC66+2),FALSE),0),""),IF(EX66&lt;&gt;"",IF(AND(FT66&lt;=10,EX66&gt;=$FS$92),HLOOKUP(FT66,Points_Table,IF(GC66&gt;=6,8,GC66+2),FALSE),0),"")),"")</f>
        <v/>
      </c>
      <c r="FW66" s="56" t="str">
        <f>IF(FV66&gt;0,IF(FU66&lt;&gt;"",AVERAGE(IF(AND($G66="3",FU66&lt;&gt;""),HLOOKUP(FU66,Points_Table_Modified,IF(GC66&gt;=6,8,GC66+2),FALSE),IF(FU66&lt;&gt;"",HLOOKUP(FU66,Points_Table,IF(GC66&gt;=6,8,GC66+2),FALSE),"")),FV66),FV66),0)</f>
        <v/>
      </c>
      <c r="FX66" s="51" t="str">
        <f>IF(AND($G66="6",EX66&lt;&gt;""),EX66,"")</f>
        <v/>
      </c>
      <c r="FY66" s="52" t="str">
        <f>IF(AND(EX66&lt;&gt;"",$G66="6"),_xlfn.RANK.EQ(EX66,$FX$6:$FX$89),"")</f>
        <v/>
      </c>
      <c r="FZ66" s="52" t="str">
        <f>IF(IF(FY66&lt;&gt;"",IF(MAX(COUNTIF($FY$6:$FY$89,$FY$6:$FY$89))&gt;1,"x",""),"")&lt;&gt;"",FY66+1,"")</f>
        <v/>
      </c>
      <c r="GA66" s="52" t="str">
        <f>IF(FY66&lt;&gt;"",IF($G66="3",IF(EX66&lt;&gt;"",IF(AND(FY66&lt;=10,EX66&gt;=$FX$92),HLOOKUP(FY66,Points_Table_Modified,IF(GC66&gt;=6,8,GC66+2),FALSE),0),""),IF(EX66&lt;&gt;"",IF(AND(FY66&lt;=10,EX66&gt;=$FX$92),HLOOKUP(FY66,Points_Table,IF(GC66&gt;=6,8,GC66+2),FALSE),0),"")),"")</f>
        <v/>
      </c>
      <c r="GB66" s="56" t="str">
        <f>IF(GA66&gt;0,IF(FZ66&lt;&gt;"",AVERAGE(IF(AND($G66="3",FZ66&lt;&gt;""),HLOOKUP(FZ66,Points_Table_Modified,IF(GC66&gt;=6,8,GC66+2),FALSE),IF(FZ66&lt;&gt;"",HLOOKUP(FZ66,Points_Table,IF(GC66&gt;=6,8,GC66+2),FALSE),"")),GA66),GA66),0)</f>
        <v/>
      </c>
      <c r="GC66" s="57" t="e">
        <f>VLOOKUP($G66,Entries_D_Event,8,FALSE)</f>
        <v>#N/A</v>
      </c>
      <c r="GD66" s="52" t="str">
        <f>CONCATENATE(FY66,FT66,FO66,FJ66,FE66,EZ66)</f>
        <v/>
      </c>
      <c r="GE66" s="118" t="str">
        <f>IF(GD66&lt;&gt;"",IF(AND($G66="3",EX66&lt;&gt;""),10,IF(EX66&lt;&gt;"",5,"")),"")</f>
        <v/>
      </c>
      <c r="GF66" s="118">
        <f>_xlfn.NUMBERVALUE(IF(GD66&lt;&gt;"",CONCATENATE(GB66,FW66,FR66,FM66,FH66,FC66),""))</f>
        <v>0</v>
      </c>
      <c r="GG66" s="56">
        <f>IFERROR(GE66+GF66,0)</f>
        <v>0</v>
      </c>
      <c r="GH66" s="90"/>
      <c r="GI66" s="52" t="str">
        <f>IF(AND($G66="1",GH66&lt;&gt;""),GH66,"")</f>
        <v/>
      </c>
      <c r="GJ66" s="52" t="str">
        <f>IF(AND(GH66&lt;&gt;"",$G66="1"),_xlfn.RANK.EQ(GH66,$GI$6:$GI$89),"")</f>
        <v/>
      </c>
      <c r="GK66" s="52" t="str">
        <f>IF(IF(GJ66&lt;&gt;"",IF(MAX(COUNTIF($GJ$6:$GJ$89,$GJ$6:$GJ$89))&gt;1,"x",""),"")&lt;&gt;"",GJ66+1,"")</f>
        <v/>
      </c>
      <c r="GL66" s="52" t="str">
        <f>IF(GJ66&lt;&gt;"",IF($G66="3",IF(GH66&lt;&gt;"",IF(AND(GJ66&lt;=10,GH66&gt;=$GI$92),HLOOKUP(GJ66,Points_Table_Modified,IF(HM66&gt;=6,8,HM66+2),FALSE),0),""),IF(GH66&lt;&gt;"",IF(AND(GJ66&lt;=10,GH66&gt;=$GI$92),HLOOKUP(GJ66,Points_Table,IF(HM66&gt;=6,8,HM66+2),FALSE),0),"")),"")</f>
        <v/>
      </c>
      <c r="GM66" s="53" t="str">
        <f>IF(GK66&lt;&gt;"",AVERAGE(IF(AND($G66="3",GK66&lt;&gt;""),HLOOKUP(GK66,Points_Table_Modified,IF(HM66&gt;=6,8,HM66+2),FALSE),IF(GK66&lt;&gt;"",HLOOKUP(GK66,Points_Table,IF(HM66&gt;=6,8,HM66+2),FALSE),"")),GL66),GL66)</f>
        <v/>
      </c>
      <c r="GN66" s="51" t="str">
        <f>IF(AND($G66="2",GH66&lt;&gt;""),GH66,"")</f>
        <v/>
      </c>
      <c r="GO66" s="52" t="str">
        <f>IF(AND(GH66&lt;&gt;"",$G66="2"),_xlfn.RANK.EQ(GH66,$GN$6:$GN$89),"")</f>
        <v/>
      </c>
      <c r="GP66" s="52" t="str">
        <f>IF(IF(GO66&lt;&gt;"",IF(MAX(COUNTIF($GO$6:$GO$89,$GO$6:$GO$89))&gt;1,"x",""),"")&lt;&gt;"",GO66+1,"")</f>
        <v/>
      </c>
      <c r="GQ66" s="54" t="str">
        <f>IF(GO66&lt;&gt;"",IF($G66="3",IF(GH66&lt;&gt;"",IF(AND(GO66&lt;=10,GH66&gt;=$GN$92),HLOOKUP(GO66,Points_Table_Modified,IF(HM66&gt;=6,8,HM66+2),FALSE),0),""),IF(GH66&lt;&gt;"",IF(AND(GO66&lt;=10,GH66&gt;=$GN$92),HLOOKUP(GO66,Points_Table,IF(HM66&gt;=6,8,HM66+2),FALSE),0),"")),"")</f>
        <v/>
      </c>
      <c r="GR66" s="53" t="str">
        <f>IF(GP66&lt;&gt;"",AVERAGE(IF(AND($G66="3",GP66&lt;&gt;""),HLOOKUP(GP66,Points_Table_Modified,IF(HM66&gt;=6,8,HM66+2),FALSE),IF(GP66&lt;&gt;"",HLOOKUP(GP66,Points_Table,IF(HM66&gt;=6,8,HM66+2),FALSE),"")),GQ66),GQ66)</f>
        <v/>
      </c>
      <c r="GS66" s="51" t="str">
        <f>IF(AND($G66="3",GH66&lt;&gt;""),GH66,"")</f>
        <v/>
      </c>
      <c r="GT66" s="52" t="str">
        <f>IF(AND(GH66&lt;&gt;"",$G66="3"),_xlfn.RANK.EQ(GH66,$GS$6:$GS$89),"")</f>
        <v/>
      </c>
      <c r="GU66" s="52" t="str">
        <f>IF(IF(GT66&lt;&gt;"",IF(MAX(COUNTIF($GT$6:$GT$89,$GT$6:$GT$89))&gt;1,"x",""),"")&lt;&gt;"",GT66+1,"")</f>
        <v/>
      </c>
      <c r="GV66" s="52" t="str">
        <f>IF(GT66&lt;&gt;"",IF($G66="3",IF(GH66&lt;&gt;"",IF(AND(GT66&lt;=20,GH66&gt;=$GS$92),HLOOKUP(GT66,Points_Table_Modified,IF(HM66&gt;=6,8,HM66+2),FALSE),0),""),IF(GH66&lt;&gt;"",IF(AND(GT66&lt;=10,GH66&gt;=$GS$92),HLOOKUP(GT66,Points_Table,IF(HM66&gt;=6,8,HM66+2),FALSE),0),"")),"")</f>
        <v/>
      </c>
      <c r="GW66" s="53" t="str">
        <f>IF(GU66&lt;&gt;"",AVERAGE(IF(AND($G66="3",GU66&lt;&gt;""),HLOOKUP(GU66,Points_Table_Modified,IF(HM66&gt;=6,8,HM66+2),FALSE),IF(GU66&lt;&gt;"",HLOOKUP(GU66,Points_Table,IF(HM66&gt;=6,8,HM66+2),FALSE),"")),GV66),GV66)</f>
        <v/>
      </c>
      <c r="GX66" s="51" t="str">
        <f>IF(AND($G66="4",GH66&lt;&gt;""),GH66,"")</f>
        <v/>
      </c>
      <c r="GY66" s="52" t="str">
        <f>IF(AND($GH66&lt;&gt;"",G66="4"),_xlfn.RANK.EQ(GH66,$GX$6:$GX$89),"")</f>
        <v/>
      </c>
      <c r="GZ66" s="52" t="str">
        <f>IF(IF(GY66&lt;&gt;"",IF(MAX(COUNTIF($GY$6:$GY$89,$GY$6:$GY$89))&gt;1,"x",""),"")&lt;&gt;"",GY66+1,"")</f>
        <v/>
      </c>
      <c r="HA66" s="52" t="str">
        <f>IF(GY66&lt;&gt;"",IF($G66="3",IF(GH66&lt;&gt;"",IF(AND(GY66&lt;=10,GH66&gt;=$GX$92),HLOOKUP(GY66,Points_Table_Modified,IF(HM66&gt;=6,8,HM66+2),FALSE),0),""),IF(GH66&lt;&gt;"",IF(AND(GY66&lt;=10,GH66&gt;=$GX$92),HLOOKUP(GY66,Points_Table,IF(HM66&gt;=6,8,HM66+2),FALSE),0),"")),"")</f>
        <v/>
      </c>
      <c r="HB66" s="53" t="str">
        <f>IF(GZ66&lt;&gt;"",AVERAGE(IF(AND($G66="3",GZ66&lt;&gt;""),HLOOKUP(GZ66,Points_Table_Modified,IF(HM66&gt;=6,8,HM66+2),FALSE),IF(GZ66&lt;&gt;"",HLOOKUP(GZ66,Points_Table,IF(HM66&gt;=6,8,HM66+2),FALSE),"")),HA66),HA66)</f>
        <v/>
      </c>
      <c r="HC66" s="51" t="str">
        <f>IF(AND($G66="5",GH66&lt;&gt;""),GH66,"")</f>
        <v/>
      </c>
      <c r="HD66" s="52" t="str">
        <f>IF(AND(GH66&lt;&gt;"",$G66="5"),_xlfn.RANK.EQ(GH66,$HC$6:$HC$89),"")</f>
        <v/>
      </c>
      <c r="HE66" s="52" t="str">
        <f>IF(IF(HD66&lt;&gt;"",IF(MAX(COUNTIF($HD$6:$HD$89,$HD$6:$HD$89))&gt;1,"x",""),"")&lt;&gt;"",HD66+1,"")</f>
        <v/>
      </c>
      <c r="HF66" s="52" t="str">
        <f>IF(HD66&lt;&gt;"",IF($G66="3",IF(GH66&lt;&gt;"",IF(AND(HD66&lt;=10,GH66&gt;=$HC$92),HLOOKUP(HD66,Points_Table_Modified,IF(HM66&gt;=6,8,HM66+2),FALSE),0),""),IF(GH66&lt;&gt;"",IF(AND(HD66&lt;=10,GH66&gt;=$HC$92),HLOOKUP(HD66,Points_Table,IF(HM66&gt;=6,8,HM66+2),FALSE),0),"")),"")</f>
        <v/>
      </c>
      <c r="HG66" s="53" t="str">
        <f>IF(HE66&lt;&gt;"",AVERAGE(IF(AND($G66="3",HE66&lt;&gt;""),HLOOKUP(HE66,Points_Table_Modified,IF(HM66&gt;=6,8,HM66+2),FALSE),IF(HE66&lt;&gt;"",HLOOKUP(HE66,Points_Table,IF(HM66&gt;=6,8,HM66+2),FALSE),"")),HF66),HF66)</f>
        <v/>
      </c>
      <c r="HH66" s="51" t="str">
        <f>IF(AND($G66="6",GH66&lt;&gt;""),GH66,"")</f>
        <v/>
      </c>
      <c r="HI66" s="52" t="str">
        <f>IF(AND(GH66&lt;&gt;"",$G66="6"),_xlfn.RANK.EQ(GH66,$HH$6:$HH$89),"")</f>
        <v/>
      </c>
      <c r="HJ66" s="52" t="str">
        <f>IF(IF(HI66&lt;&gt;"",IF(MAX(COUNTIF($HI$6:$HI$89,$HI$6:$HI$89))&gt;1,"x",""),"")&lt;&gt;"",HI66+1,"")</f>
        <v/>
      </c>
      <c r="HK66" s="52" t="str">
        <f>IF(HI66&lt;&gt;"",IF($G66="3",IF(GH66&lt;&gt;"",IF(AND(HI66&lt;=10,GH66&gt;=$HH$92),HLOOKUP(HI66,Points_Table_Modified,IF(HM66&gt;=6,8,HM66+2),FALSE),0),""),IF(GH66&lt;&gt;"",IF(AND(HI66&lt;=10,GH66&gt;=$HH$92),HLOOKUP(HI66,Points_Table,IF(HM66&gt;=6,8,HM66+2),FALSE),0),"")),"")</f>
        <v/>
      </c>
      <c r="HL66" s="53" t="str">
        <f>IF(HJ66&lt;&gt;"",AVERAGE(IF(AND($G66="3",HJ66&lt;&gt;""),HLOOKUP(HJ66,Points_Table_Modified,IF(HM66&gt;=6,8,HM66+2),FALSE),IF(HJ66&lt;&gt;"",HLOOKUP(HJ66,Points_Table,IF(HM66&gt;=6,8,HM66+2),FALSE),"")),HK66),HK66)</f>
        <v/>
      </c>
      <c r="HM66" s="57" t="e">
        <f>VLOOKUP($G66,Entries_D_Event,9,FALSE)</f>
        <v>#N/A</v>
      </c>
      <c r="HN66" s="52" t="str">
        <f>CONCATENATE(HI66,HD66,GY66,GT66,GO66,GJ66)</f>
        <v/>
      </c>
      <c r="HO66" s="118" t="str">
        <f>IF(HN66&lt;&gt;"",IF(AND($G66="3",GH66&lt;&gt;""),10,IF(GH66&lt;&gt;"",5,"")),"")</f>
        <v/>
      </c>
      <c r="HP66" s="118">
        <f>_xlfn.NUMBERVALUE(IF(HN66&lt;&gt;"",CONCATENATE(HL66,HG66,HB66,GW66,GR66,GM66),""))</f>
        <v>0</v>
      </c>
      <c r="HQ66" s="56">
        <f>IFERROR(HO66+HP66,0)</f>
        <v>0</v>
      </c>
      <c r="HR66" s="90"/>
      <c r="HS66" s="52" t="str">
        <f>IF(AND($G66="1",HR66&lt;&gt;""),HR66,"")</f>
        <v/>
      </c>
      <c r="HT66" s="52" t="str">
        <f>IF(AND(HR66&lt;&gt;"",$G66="1"),_xlfn.RANK.EQ(HR66,$HS$6:$HS$89),"")</f>
        <v/>
      </c>
      <c r="HU66" s="52" t="str">
        <f>IF(IF(HT66&lt;&gt;"",IF(MAX(COUNTIF($HT$6:$HT$89,$HT$6:$HT$89))&gt;1,"x",""),"")&lt;&gt;"",HT66+1,"")</f>
        <v/>
      </c>
      <c r="HV66" s="52" t="str">
        <f>IF(HT66&lt;&gt;"",IF($G66="3",IF(HR66&lt;&gt;"",IF(AND(HT66&lt;=10,HR66&gt;=$HS$92),HLOOKUP(HT66,Points_Table_Modified,IF(IW66&gt;=6,8,IW66+2),FALSE),0),""),IF(HR66&lt;&gt;"",IF(AND(HT66&lt;=10,HR66&gt;=$HS$92),HLOOKUP(HT66,Points_Table,IF(IW66&gt;=6,8,IW66+2),FALSE),0),"")),"")</f>
        <v/>
      </c>
      <c r="HW66" s="53" t="str">
        <f>IF(HU66&lt;&gt;"",AVERAGE(IF(AND($G66="3",HU66&lt;&gt;""),HLOOKUP(HU66,Points_Table_Modified,IF(IW66&gt;=6,8,IW66+2),FALSE),IF(HU66&lt;&gt;"",HLOOKUP(HU66,Points_Table,IF(IW66&gt;=6,8,IW66+2),FALSE),"")),HV66),HV66)</f>
        <v/>
      </c>
      <c r="HX66" s="51" t="str">
        <f>IF(AND($G66="2",HR66&lt;&gt;""),HR66,"")</f>
        <v/>
      </c>
      <c r="HY66" s="52" t="str">
        <f>IF(AND(HR66&lt;&gt;"",$G66="2"),_xlfn.RANK.EQ(HR66,$HX$6:$HX$89),"")</f>
        <v/>
      </c>
      <c r="HZ66" s="52" t="str">
        <f>IF(IF(HY66&lt;&gt;"",IF(MAX(COUNTIF($HY$6:$HY$89,$HY$6:$HY$89))&gt;1,"x",""),"")&lt;&gt;"",HY66+1,"")</f>
        <v/>
      </c>
      <c r="IA66" s="54" t="str">
        <f>IF(HY66&lt;&gt;"",IF($G66="3",IF(HR66&lt;&gt;"",IF(AND(HY66&lt;=10,HR66&gt;=$HX$92),HLOOKUP(HY66,Points_Table_Modified,IF(IW66&gt;=6,8,IW66+2),FALSE),0),""),IF(HR66&lt;&gt;"",IF(AND(HY66&lt;=10,HR66&gt;=$HX$92),HLOOKUP(HY66,Points_Table,IF(IW66&gt;=6,8,IW66+2),FALSE),0),"")),"")</f>
        <v/>
      </c>
      <c r="IB66" s="53" t="str">
        <f>IF(HZ66&lt;&gt;"",AVERAGE(IF(AND($G66="3",HZ66&lt;&gt;""),HLOOKUP(HZ66,Points_Table_Modified,IF(IW66&gt;=6,8,IW66+2),FALSE),IF(HZ66&lt;&gt;"",HLOOKUP(HZ66,Points_Table,IF(IW66&gt;=6,8,IW66+2),FALSE),"")),IA66),IA66)</f>
        <v/>
      </c>
      <c r="IC66" s="51" t="str">
        <f>IF(AND($G66="3",HR66&lt;&gt;""),HR66,"")</f>
        <v/>
      </c>
      <c r="ID66" s="52" t="str">
        <f>IF(AND(HR66&lt;&gt;"",$G66="3"),_xlfn.RANK.EQ(HR66,$IC$6:$IC$89),"")</f>
        <v/>
      </c>
      <c r="IE66" s="52" t="str">
        <f>IF(IF(ID66&lt;&gt;"",IF(MAX(COUNTIF($ID$6:$ID$89,$ID$6:$ID$89))&gt;1,"x",""),"")&lt;&gt;"",ID66+1,"")</f>
        <v/>
      </c>
      <c r="IF66" s="52" t="str">
        <f>IF(ID66&lt;&gt;"",IF($G66="3",IF(HR66&lt;&gt;"",IF(AND(ID66&lt;=20,HR66&gt;=$IC$92),HLOOKUP(ID66,Points_Table_Modified,IF(IW66&gt;=6,8,IW66+2),FALSE),0),""),IF(HR66&lt;&gt;"",IF(AND(ID66&lt;=10,HR66&gt;=$IC$92),HLOOKUP(ID66,Points_Table,IF(IW66&gt;=6,8,IW66+2),FALSE),0),"")),"")</f>
        <v/>
      </c>
      <c r="IG66" s="53" t="str">
        <f>IF(IE66&lt;&gt;"",AVERAGE(IF(AND($G66="3",IE66&lt;&gt;""),HLOOKUP(IE66,Points_Table_Modified,IF(IW66&gt;=6,8,IW66+2),FALSE),IF(IE66&lt;&gt;"",HLOOKUP(IE66,Points_Table,IF(IW66&gt;=6,8,IW66+2),FALSE),"")),IF66),IF66)</f>
        <v/>
      </c>
      <c r="IH66" s="51" t="str">
        <f>IF(AND($G66="4",HR66&lt;&gt;""),HR66,"")</f>
        <v/>
      </c>
      <c r="II66" s="52" t="str">
        <f>IF(AND(HR66&lt;&gt;"",G66="4"),_xlfn.RANK.EQ(HR66,$IH$6:$IH$89),"")</f>
        <v/>
      </c>
      <c r="IJ66" s="52" t="str">
        <f>IF(IF(II66&lt;&gt;"",IF(MAX(COUNTIF($II$6:$II$89,$II$6:$II$89))&gt;1,"x",""),"")&lt;&gt;"",II66+1,"")</f>
        <v/>
      </c>
      <c r="IK66" s="52" t="str">
        <f>IF(II66&lt;&gt;"",IF($G66="3",IF(HR66&lt;&gt;"",IF(AND(II66&lt;=10,HR66&gt;=$IH$92),HLOOKUP(II66,Points_Table_Modified,IF(IW66&gt;=6,8,IW66+2),FALSE),0),""),IF(HR66&lt;&gt;"",IF(AND(II66&lt;=10,HR66&gt;=$IH$92),HLOOKUP(II66,Points_Table,IF(IW66&gt;=6,8,IW66+2),FALSE),0),"")),"")</f>
        <v/>
      </c>
      <c r="IL66" s="53" t="str">
        <f>IF(IJ66&lt;&gt;"",AVERAGE(IF(AND($G66="3",IJ66&lt;&gt;""),HLOOKUP(IJ66,Points_Table_Modified,IF(IW66&gt;=6,8,IW66+2),FALSE),IF(IJ66&lt;&gt;"",HLOOKUP(IJ66,Points_Table,IF(IW66&gt;=6,8,IW66+2),FALSE),"")),IK66),IK66)</f>
        <v/>
      </c>
      <c r="IM66" s="51" t="str">
        <f>IF(AND($G66="5",HR66&lt;&gt;""),HR66,"")</f>
        <v/>
      </c>
      <c r="IN66" s="52" t="str">
        <f>IF(AND(HR66&lt;&gt;"",$G66="5"),_xlfn.RANK.EQ(HR66,$IM$6:$IM$89),"")</f>
        <v/>
      </c>
      <c r="IO66" s="52" t="str">
        <f>IF(IF(IN66&lt;&gt;"",IF(MAX(COUNTIF($IN$6:$IN$89,$IN$6:$IN$89))&gt;1,"x",""),"")&lt;&gt;"",IN66+1,"")</f>
        <v/>
      </c>
      <c r="IP66" s="52" t="str">
        <f>IF(IN66&lt;&gt;"",IF($G66="3",IF(HR66&lt;&gt;"",IF(AND(IN66&lt;=10,HR66&gt;=$IM$92),HLOOKUP(IN66,Points_Table_Modified,IF(IW66&gt;=6,8,IW66+2),FALSE),0),""),IF(HR66&lt;&gt;"",IF(AND(IN66&lt;=10,HR66&gt;=$IM$92),HLOOKUP(IN66,Points_Table,IF(IW66&gt;=6,8,IW66+2),FALSE),0),"")),"")</f>
        <v/>
      </c>
      <c r="IQ66" s="53" t="str">
        <f>IF(IO66&lt;&gt;"",AVERAGE(IF(AND($G66="3",IO66&lt;&gt;""),HLOOKUP(IO66,Points_Table_Modified,IF(IW66&gt;=6,8,IW66+2),FALSE),IF(IO66&lt;&gt;"",HLOOKUP(IO66,Points_Table,IF(IW66&gt;=6,8,IW66+2),FALSE),"")),IP66),IP66)</f>
        <v/>
      </c>
      <c r="IR66" s="51" t="str">
        <f>IF(AND($G66="6",HR66&lt;&gt;""),HR66,"")</f>
        <v/>
      </c>
      <c r="IS66" s="52" t="str">
        <f>IF(AND(HR66&lt;&gt;"",$G66="6"),_xlfn.RANK.EQ(HR66,$IR$6:$IR$89),"")</f>
        <v/>
      </c>
      <c r="IT66" s="52" t="str">
        <f>IF(IF(IS66&lt;&gt;"",IF(MAX(COUNTIF($IS$6:$IS$89,$IS$6:$IS$89))&gt;1,"x",""),"")&lt;&gt;"",IS66+1,"")</f>
        <v/>
      </c>
      <c r="IU66" s="52" t="str">
        <f>IF(IS66&lt;&gt;"",IF($G66="3",IF(HR66&lt;&gt;"",IF(AND(IS66&lt;=10,HR66&gt;=$IR$92),HLOOKUP(IS66,Points_Table_Modified,IF(IW66&gt;=6,8,IW66+2),FALSE),0),""),IF(HR66&lt;&gt;"",IF(AND(IS66&lt;=10,HR66&gt;=$IR$92),HLOOKUP(IS66,Points_Table,IF(IW66&gt;=6,8,IW66+2),FALSE),0),"")),"")</f>
        <v/>
      </c>
      <c r="IV66" s="53" t="str">
        <f>IF(IT66&lt;&gt;"",AVERAGE(IF(AND($G66="3",IT66&lt;&gt;""),HLOOKUP(IT66,Points_Table_Modified,IF(IW66&gt;=6,8,IW66+2),FALSE),IF(IT66&lt;&gt;"",HLOOKUP(IT66,Points_Table,IF(IW66&gt;=6,8,IW66+2),FALSE),"")),IU66),IU66)</f>
        <v/>
      </c>
      <c r="IW66" s="57" t="e">
        <f>VLOOKUP($G66,Entries_D_Event,10,FALSE)</f>
        <v>#N/A</v>
      </c>
      <c r="IX66" s="52" t="str">
        <f>CONCATENATE(IS66,IN66,II66,ID66,HY66,HT66)</f>
        <v/>
      </c>
      <c r="IY66" s="118" t="str">
        <f>IF(IX66&lt;&gt;"",IF(AND($G66="3",HR66&lt;&gt;""),10,IF(HR66&lt;&gt;"",5,"")),"")</f>
        <v/>
      </c>
      <c r="IZ66" s="118">
        <f>_xlfn.NUMBERVALUE(IF(IX66&lt;&gt;"",CONCATENATE(IV66,IQ66,IL66,IG66,IB66,HW66),""))</f>
        <v>0</v>
      </c>
      <c r="JA66" s="56">
        <f>IFERROR(IY66+IZ66,0)</f>
        <v>0</v>
      </c>
      <c r="JB66" s="90"/>
      <c r="JC66" s="52" t="str">
        <f>IF(AND($G66="1",JB66&lt;&gt;""),JB66,"")</f>
        <v/>
      </c>
      <c r="JD66" s="52" t="str">
        <f>IF(AND(JB66&lt;&gt;"",$G66="1"),_xlfn.RANK.EQ(JB66,$JC$6:$JC$89),"")</f>
        <v/>
      </c>
      <c r="JE66" s="52" t="str">
        <f>IF(IF(JD66&lt;&gt;"",IF(MAX(COUNTIF($JD$6:$JD$89,$JD$6:$JD$89))&gt;1,"x",""),"")&lt;&gt;"",JD66+1,"")</f>
        <v/>
      </c>
      <c r="JF66" s="52" t="str">
        <f>IF(JD66&lt;&gt;"",IF($G66="3",IF(JB66&lt;&gt;"",IF(AND(JD66&lt;=10,JB66&gt;=$JC$92),HLOOKUP(JD66,Points_Table_Modified,IF(KG66&gt;=6,8,KG66+2),FALSE),0),""),IF(JB66&lt;&gt;"",IF(AND(JD66&lt;=10,JB66&gt;=$JC$92),HLOOKUP(JD66,Points_Table,IF(KG66&gt;=6,8,KG66+2),FALSE),0),"")),"")</f>
        <v/>
      </c>
      <c r="JG66" s="53" t="str">
        <f>IF(JE66&lt;&gt;"",AVERAGE(IF(AND($G66="3",JE66&lt;&gt;""),HLOOKUP(JE66,Points_Table_Modified,IF(KG66&gt;=6,8,KG66+2),FALSE),IF(JE66&lt;&gt;"",HLOOKUP(JE66,Points_Table,IF(KG66&gt;=6,8,KG66+2),FALSE),"")),JF66),JF66)</f>
        <v/>
      </c>
      <c r="JH66" s="51" t="str">
        <f>IF(AND($G66="2",JB66&lt;&gt;""),JB66,"")</f>
        <v/>
      </c>
      <c r="JI66" s="52" t="str">
        <f>IF(AND(JB66&lt;&gt;"",$G66="2"),_xlfn.RANK.EQ(JB66,$JH$6:$JH$89),"")</f>
        <v/>
      </c>
      <c r="JJ66" s="52" t="str">
        <f>IF(IF(JI66&lt;&gt;"",IF(MAX(COUNTIF($JI$6:$JI$89,$JI$6:$JI$89))&gt;1,"x",""),"")&lt;&gt;"",JI66+1,"")</f>
        <v/>
      </c>
      <c r="JK66" s="54" t="str">
        <f>IF(JI66&lt;&gt;"",IF($G66="3",IF(JB66&lt;&gt;"",IF(AND(JI66&lt;=10,JB66&gt;=$JH$92),HLOOKUP(JI66,Points_Table_Modified,IF(KG66&gt;=6,8,KG66+2),FALSE),0),""),IF(JB66&lt;&gt;"",IF(AND(JI66&lt;=10,JB66&gt;=$JH$92),HLOOKUP(JI66,Points_Table,IF(KG66&gt;=6,8,KG66+2),FALSE),0),"")),"")</f>
        <v/>
      </c>
      <c r="JL66" s="53" t="str">
        <f>IF(JJ66&lt;&gt;"",AVERAGE(IF(AND($G66="3",JJ66&lt;&gt;""),HLOOKUP(JJ66,Points_Table_Modified,IF(KG66&gt;=6,8,KG66+2),FALSE),IF(JJ66&lt;&gt;"",HLOOKUP(JJ66,Points_Table,IF(KG66&gt;=6,8,KG66+2),FALSE),"")),JK66),JK66)</f>
        <v/>
      </c>
      <c r="JM66" s="51" t="str">
        <f>IF(AND($G66="3",JB66&lt;&gt;""),JB66,"")</f>
        <v/>
      </c>
      <c r="JN66" s="52" t="str">
        <f>IF(AND(JB66&lt;&gt;"",$G66="3"),_xlfn.RANK.EQ(JB66,$JM$6:$JM$89),"")</f>
        <v/>
      </c>
      <c r="JO66" s="52" t="str">
        <f>IF(IF(JN66&lt;&gt;"",IF(MAX(COUNTIF($JN$6:$JN$89,$JN$6:$JN$89))&gt;1,"x",""),"")&lt;&gt;"",JN66+1,"")</f>
        <v/>
      </c>
      <c r="JP66" s="52" t="str">
        <f>IF(JN66&lt;&gt;"",IF($G66="3",IF(JB66&lt;&gt;"",IF(AND(JN66&lt;=20,JB66&gt;=$JM$92),HLOOKUP(JN66,Points_Table_Modified,IF(KG66&gt;=6,8,KG66+2),FALSE),0),""),IF(JB66&lt;&gt;"",IF(AND(JN66&lt;=10,JB66&gt;=$JM$92),HLOOKUP(JN66,Points_Table,IF(KG66&gt;=6,8,KG66+2),FALSE),0),"")),"")</f>
        <v/>
      </c>
      <c r="JQ66" s="53" t="str">
        <f>IF(JO66&lt;&gt;"",AVERAGE(IF(AND($G66="3",JO66&lt;&gt;""),HLOOKUP(JO66,Points_Table_Modified,IF(KG66&gt;=6,8,KG66+2),FALSE),IF(JO66&lt;&gt;"",HLOOKUP(JO66,Points_Table,IF(KG66&gt;=6,8,KG66+2),FALSE),"")),JP66),JP66)</f>
        <v/>
      </c>
      <c r="JR66" s="51" t="str">
        <f>IF(AND($G66="4",JB66&lt;&gt;""),JB66,"")</f>
        <v/>
      </c>
      <c r="JS66" s="52" t="str">
        <f>IF(AND(JB66&lt;&gt;"",G66="4"),_xlfn.RANK.EQ(JB66,$JR$6:$JR$89),"")</f>
        <v/>
      </c>
      <c r="JT66" s="52" t="str">
        <f>IF(IF(JS66&lt;&gt;"",IF(MAX(COUNTIF($JS$6:$JS$89,$JS$6:$JS$89))&gt;1,"x",""),"")&lt;&gt;"",JS66+1,"")</f>
        <v/>
      </c>
      <c r="JU66" s="52" t="str">
        <f>IF(JS66&lt;&gt;"",IF($G66="3",IF(JB66&lt;&gt;"",IF(AND(JS66&lt;=10,JB66&gt;=$JR$92),HLOOKUP(JS66,Points_Table_Modified,IF(KG66&gt;=6,8,KG66+2),FALSE),0),""),IF(JB66&lt;&gt;"",IF(AND(JS66&lt;=10,JB66&gt;=$JR$92),HLOOKUP(JS66,Points_Table,IF(KG66&gt;=6,8,KG66+2),FALSE),0),"")),"")</f>
        <v/>
      </c>
      <c r="JV66" s="53" t="str">
        <f>IF(JT66&lt;&gt;"",AVERAGE(IF(AND($G66="3",JT66&lt;&gt;""),HLOOKUP(JT66,Points_Table_Modified,IF(KG66&gt;=6,8,KG66+2),FALSE),IF(JT66&lt;&gt;"",HLOOKUP(JT66,Points_Table,IF(KG66&gt;=6,8,KG66+2),FALSE),"")),JU66),JU66)</f>
        <v/>
      </c>
      <c r="JW66" s="51" t="str">
        <f>IF(AND($G66="5",JB66&lt;&gt;""),JB66,"")</f>
        <v/>
      </c>
      <c r="JX66" s="52" t="str">
        <f>IF(AND(JB66&lt;&gt;"",$G66="5"),_xlfn.RANK.EQ(JB66,$JW$6:$JW$89),"")</f>
        <v/>
      </c>
      <c r="JY66" s="52" t="str">
        <f>IF(IF(JX66&lt;&gt;"",IF(MAX(COUNTIF($JX$6:$JX$89,$JX$6:$JX$89))&gt;1,"x",""),"")&lt;&gt;"",JX66+1,"")</f>
        <v/>
      </c>
      <c r="JZ66" s="52" t="str">
        <f>IF(JX66&lt;&gt;"",IF($G66="3",IF(JB66&lt;&gt;"",IF(AND(JX66&lt;=10,JB66&gt;=$JW$92),HLOOKUP(JX66,Points_Table_Modified,IF(KG66&gt;=6,8,KG66+2),FALSE),0),""),IF(JB66&lt;&gt;"",IF(AND(JX66&lt;=10,JB66&gt;=$JW$92),HLOOKUP(JX66,Points_Table,IF(KG66&gt;=6,8,KG66+2),FALSE),0),"")),"")</f>
        <v/>
      </c>
      <c r="KA66" s="53" t="str">
        <f>IF(JY66&lt;&gt;"",AVERAGE(IF(AND($G66="3",JY66&lt;&gt;""),HLOOKUP(JY66,Points_Table_Modified,IF(KG66&gt;=6,8,KG66+2),FALSE),IF(JY66&lt;&gt;"",HLOOKUP(JY66,Points_Table,IF(KG66&gt;=6,8,KG66+2),FALSE),"")),JZ66),JZ66)</f>
        <v/>
      </c>
      <c r="KB66" s="51" t="str">
        <f>IF(AND($G66="6",JB66&lt;&gt;""),JB66,"")</f>
        <v/>
      </c>
      <c r="KC66" s="52" t="str">
        <f>IF(AND(JB66&lt;&gt;"",$G66="6"),_xlfn.RANK.EQ(JB66,$KB$6:$KB$89),"")</f>
        <v/>
      </c>
      <c r="KD66" s="52" t="str">
        <f>IF(IF(KC66&lt;&gt;"",IF(MAX(COUNTIF($KC$6:$KC$89,$KC$6:$KC$89))&gt;1,"x",""),"")&lt;&gt;"",KC66+1,"")</f>
        <v/>
      </c>
      <c r="KE66" s="52" t="str">
        <f>IF(KC66&lt;&gt;"",IF($G66="3",IF(JB66&lt;&gt;"",IF(AND(KC66&lt;=10,JB66&gt;=$KB$92),HLOOKUP(KC66,Points_Table_Modified,IF(KG66&gt;=6,8,KG66+2),FALSE),0),""),IF(JB66&lt;&gt;"",IF(AND(KC66&lt;=10,JB66&gt;=$KB$92),HLOOKUP(KC66,Points_Table,IF(KG66&gt;=6,8,KG66+2),FALSE),0),"")),"")</f>
        <v/>
      </c>
      <c r="KF66" s="53" t="str">
        <f>IF(KD66&lt;&gt;"",AVERAGE(IF(AND($G66="3",KD66&lt;&gt;""),HLOOKUP(KD66,Points_Table_Modified,IF(KG66&gt;=6,8,KG66+2),FALSE),IF(KD66&lt;&gt;"",HLOOKUP(KD66,Points_Table,IF(KG66&gt;=6,8,KG66+2),FALSE),"")),KE66),KE66)</f>
        <v/>
      </c>
      <c r="KG66" s="57" t="e">
        <f>VLOOKUP($G66,Entries_D_Event,11,FALSE)</f>
        <v>#N/A</v>
      </c>
      <c r="KH66" s="52" t="str">
        <f>CONCATENATE(KC66,JX66,JS66,JN66,JI66,JD66)</f>
        <v/>
      </c>
      <c r="KI66" s="118" t="str">
        <f>IF(KH66&lt;&gt;"",IF(AND($G66="3",JB66&lt;&gt;""),10,IF(JB66&lt;&gt;"",5,"")),"")</f>
        <v/>
      </c>
      <c r="KJ66" s="118">
        <f>_xlfn.NUMBERVALUE(IF(KH66&lt;&gt;"",CONCATENATE(KF66,KA66,JV66,JQ66,JL66,JG66),""))</f>
        <v>0</v>
      </c>
      <c r="KK66" s="56">
        <f>IFERROR(KI66+KJ66,0)</f>
        <v>0</v>
      </c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</row>
    <row r="67" spans="1:358" s="1" customFormat="1" x14ac:dyDescent="0.25">
      <c r="A67" s="35"/>
      <c r="B67" s="45">
        <v>62</v>
      </c>
      <c r="C67" s="46" t="s">
        <v>171</v>
      </c>
      <c r="D67" s="47" t="s">
        <v>245</v>
      </c>
      <c r="E67" s="50"/>
      <c r="F67" s="109">
        <v>930</v>
      </c>
      <c r="G67" s="49"/>
      <c r="H67" s="50" t="s">
        <v>213</v>
      </c>
      <c r="I67" s="187">
        <f>AS67+CC67+DM67+EW67+GG67+HQ67+JA67+KK67</f>
        <v>0</v>
      </c>
      <c r="J67" s="116"/>
      <c r="K67" s="102" t="str">
        <f>IF(AND(J67&lt;&gt;"",$G67="1"),J67,"")</f>
        <v/>
      </c>
      <c r="L67" s="103" t="str">
        <f>IF(AND(J67&lt;&gt;"",$G67="1"),_xlfn.RANK.EQ(J67,$K$6:$K$89),"")</f>
        <v/>
      </c>
      <c r="M67" s="103" t="str">
        <f>IF(G67="6",IF(IF(L67&lt;&gt;"",IF(MAX(COUNTIF($L$6:$L$89,$L$6:$L$89))&gt;1,"x",""),"")&lt;&gt;"",L67+1,""),IF(K67=0,"",IF(IF(L67&lt;&gt;"",IF(MAX(COUNTIF($L$6:$L$89,$L$6:$L$89))&gt;1,"x",""),"")&lt;&gt;"",L67+1,"")))</f>
        <v/>
      </c>
      <c r="N67" s="103" t="str">
        <f>IF(L67&lt;&gt;"",IF($G67="3",IF(AND(L67&lt;=20,J67&gt;=$K$92),HLOOKUP(L67,Points_Table_Modified,IF(AO67&gt;=6,8,AO67+2),FALSE),0),IF(AND(L67&lt;=10,J67&gt;=$K$92),HLOOKUP(L67,Points_Table,IF(AO67&gt;=6,8,AO67+2),FALSE),0)),"")</f>
        <v/>
      </c>
      <c r="O67" s="103" t="str">
        <f>IF(M67&lt;&gt;"",AVERAGE(IF(AND($G67="3",M67&lt;&gt;""),HLOOKUP(M67,Points_Table_Modified,IF(AO67&gt;=6,8,AO67+2),FALSE),IF(M67&lt;&gt;"",HLOOKUP(M67,Points_Table,IF(AO67&gt;=6,8,AO67+2),FALSE),"")),N67),N67)</f>
        <v/>
      </c>
      <c r="P67" s="102" t="str">
        <f>IF(AND(J67&lt;&gt;"",$G67="2"),J67,"")</f>
        <v/>
      </c>
      <c r="Q67" s="103" t="str">
        <f>IF(AND(J67&lt;&gt;"",$G67="2"),_xlfn.RANK.EQ(J67,$P$6:$P$89),"")</f>
        <v/>
      </c>
      <c r="R67" s="103" t="str">
        <f>IF(G67="6",IF(IF(Q67&lt;&gt;"",IF(MAX(COUNTIF($Q$6:$Q$89,$Q$6:$Q$89))&gt;1,"x",""),"")&lt;&gt;"",Q67+1,""),IF(P67=0,"",IF(IF(Q67&lt;&gt;"",IF(MAX(COUNTIF($Q$6:$Q$89,$Q$6:$Q$89))&gt;1,"x",""),"")&lt;&gt;"",Q67+1,"")))</f>
        <v/>
      </c>
      <c r="S67" s="103" t="str">
        <f>IF(Q67&lt;&gt;"",IF($G67="3",IF(J67&lt;&gt;"",IF(AND(Q67&lt;=10,J67&gt;=$P$92),HLOOKUP(Q67,Points_Table_Modified,IF(AO67&gt;=6,8,AO67+2),FALSE),0),""),IF(J67&lt;&gt;"",IF(AND(Q67&lt;=10,J67&gt;=$P$92),HLOOKUP(Q67,Points_Table,IF(AO67&gt;=6,8,AO67+2),FALSE),0),"")),"")</f>
        <v/>
      </c>
      <c r="T67" s="103" t="str">
        <f>IF(R67&lt;&gt;"",AVERAGE(IF(AND($G67="3",R67&lt;&gt;""),HLOOKUP(R67,Points_Table_Modified,IF(AO67&gt;=6,8,AO67+2),FALSE),IF(R67&lt;&gt;"",HLOOKUP(R67,Points_Table,IF(AO67&gt;=6,8,AO67+2),FALSE),"")),S67),S67)</f>
        <v/>
      </c>
      <c r="U67" s="102" t="str">
        <f>IF(AND(J67&lt;&gt;"",$G67="3"),J67,"")</f>
        <v/>
      </c>
      <c r="V67" s="103" t="str">
        <f>IF(AND(J67&lt;&gt;"",$G67="3"),_xlfn.RANK.EQ(J67,$U$6:$U$89),"")</f>
        <v/>
      </c>
      <c r="W67" s="103" t="str">
        <f>IF(G67="6",IF(IF(V67&lt;&gt;"",IF(MAX(COUNTIF($V$6:$V$89,$V$6:$V$89))&gt;1,"x",""),"")&lt;&gt;"",V67+1,""),IF(U67=0,"",IF(IF(V67&lt;&gt;"",IF(MAX(COUNTIF($V$6:$V$89,$V$6:$V$89))&gt;1,"x",""),"")&lt;&gt;"",V67+1,"")))</f>
        <v/>
      </c>
      <c r="X67" s="103" t="str">
        <f>IF(V67&lt;&gt;"",IF($G67="3",IF(J67&lt;&gt;"",IF(AND(V67&lt;=20,J67&gt;=$U$92),HLOOKUP(V67,Points_Table_Modified,IF(AO67&gt;=6,8,AO67+2),FALSE),0),""),IF(J67&lt;&gt;"",IF(AND(V67&lt;=10,$J67&gt;=$U$92),HLOOKUP(V67,Points_Table,IF(AO67&gt;=6,8,AO67+2),FALSE),0),"")),"")</f>
        <v/>
      </c>
      <c r="Y67" s="103" t="str">
        <f>IF(W67&lt;&gt;"",AVERAGE(IF(AND($G67="3",W67&lt;&gt;""),HLOOKUP(W67,Points_Table_Modified,IF(AO67&gt;=6,8,AO67+2),FALSE),IF(W67&lt;&gt;"",HLOOKUP(W67,Points_Table,IF(AO67&gt;=6,8,AO67+2),FALSE),"")),X67),X67)</f>
        <v/>
      </c>
      <c r="Z67" s="102" t="str">
        <f>IF(AND(J67&lt;&gt;"",$G67="4"),J67,"")</f>
        <v/>
      </c>
      <c r="AA67" s="103" t="str">
        <f>IF(AND($J67&lt;&gt;"",G67="4"),_xlfn.RANK.EQ(J67,$Z$6:$Z$89),"")</f>
        <v/>
      </c>
      <c r="AB67" s="103" t="str">
        <f>IF($G67="6",IF(IF(AA67&lt;&gt;"",IF(MAX(COUNTIF($AA$6:$AA$89,$AA$6:$AA$89))&gt;1,"x",""),"")&lt;&gt;"",AA67+1,""),IF(Z67=0,"",IF(IF(AA67&lt;&gt;"",IF(MAX(COUNTIF($AA$6:$AA$89,$AA$6:$AA$89))&gt;1,"x",""),"")&lt;&gt;"",AA67+1,"")))</f>
        <v/>
      </c>
      <c r="AC67" s="103" t="str">
        <f>IF(AA67&lt;&gt;"",IF($G67="3",IF(J67&lt;&gt;"",IF(AND(AA67&lt;=10,J67&gt;=$Z$92),HLOOKUP(AA67,Points_Table_Modified,IF(AO67&gt;=6,8,AO67+2),FALSE),0),""),IF(J67&lt;&gt;"",IF(AND(AA67&lt;=10,J67&gt;=$Z$92),HLOOKUP(AA67,Points_Table,IF(AO67&gt;=6,8,AO67+2),FALSE),0),"")),"")</f>
        <v/>
      </c>
      <c r="AD67" s="103" t="str">
        <f>IF(AB67&lt;&gt;"",AVERAGE(IF(AND($G67="3",AB67&lt;&gt;""),HLOOKUP(AB67,Points_Table_Modified,IF(AO67&gt;=6,8,AO67+2),FALSE),IF(AB67&lt;&gt;"",HLOOKUP(AB67,Points_Table,IF(AO67&gt;=6,8,AO67+2),FALSE),"")),AC67),AC67)</f>
        <v/>
      </c>
      <c r="AE67" s="102" t="str">
        <f>IF(AND(J67&lt;&gt;"",$G67="5"),J67,"")</f>
        <v/>
      </c>
      <c r="AF67" s="103" t="str">
        <f>IF(AND(J67&lt;&gt;"",$G67="5"),_xlfn.RANK.EQ(J67,$AE$6:$AE$89),"")</f>
        <v/>
      </c>
      <c r="AG67" s="103" t="str">
        <f>IF($G67="6",IF(IF(AF67&lt;&gt;"",IF(MAX(COUNTIF($AF$6:$AF$89,$AF$6:$AF$89))&gt;1,"x",""),"")&lt;&gt;"",AF67+1,""),IF(AE67=0,"",IF(IF(AF67&lt;&gt;"",IF(MAX(COUNTIF($AF$6:$AF$89,$AF$6:$AF$89))&gt;1,"x",""),"")&lt;&gt;"",AF67+1,"")))</f>
        <v/>
      </c>
      <c r="AH67" s="103" t="str">
        <f>IF(AF67&lt;&gt;"",IF($G67="3",IF(J67&lt;&gt;"",IF(AND(AF67&lt;=10,J67&gt;=$AE$92),HLOOKUP(AF67,Points_Table_Modified,IF(AO67&gt;=6,8,AO67+2),FALSE),0),""),IF(J67&lt;&gt;"",IF(AND(AF67&lt;=10,J67&gt;=$AE$92),HLOOKUP(AF67,Points_Table,IF(AO67&gt;=6,8,AO67+2),FALSE),0),"")),"")</f>
        <v/>
      </c>
      <c r="AI67" s="103" t="str">
        <f>IF(AG67&lt;&gt;"",AVERAGE(IF(AND($G67="3",AG67&lt;&gt;""),HLOOKUP(AG67,Points_Table_Modified,IF(AO67&gt;=6,8,AO67+2),FALSE),IF(AG67&lt;&gt;"",HLOOKUP(AG67,Points_Table,IF(AO67&gt;=6,8,AO67+2),FALSE),"")),AH67),AH67)</f>
        <v/>
      </c>
      <c r="AJ67" s="102" t="str">
        <f>IF(AND(J67&lt;&gt;"",$G67="6"),J67,"")</f>
        <v/>
      </c>
      <c r="AK67" s="103" t="str">
        <f>IF(AND(J67&lt;&gt;"",$G67="6"),_xlfn.RANK.EQ(J67,$AJ$6:$AJ$89),"")</f>
        <v/>
      </c>
      <c r="AL67" s="103" t="str">
        <f>IF(G67="6",IF(IF(AK67&lt;&gt;"",IF(MAX(COUNTIF($AK$6:$AK$89,$AK$6:$AK$89))&gt;1,"x",""),"")&lt;&gt;"",AK67+1,""),IF(AJ67=0,"",IF(IF(AK67&lt;&gt;"",IF(MAX(COUNTIF($AK$6:$AK$89,$AK$6:$AK$89))&gt;1,"x",""),"")&lt;&gt;"",AK67+1,"")))</f>
        <v/>
      </c>
      <c r="AM67" s="103" t="str">
        <f>IF(AK67&lt;&gt;"",IF($G67="3",IF(J67&lt;&gt;"",IF(AND(AK67&lt;=10,J67&gt;=$AJ$92),HLOOKUP(AK67,Points_Table_Modified,IF(AO67&gt;=6,8,AO67+2),FALSE),0),""),IF(J67&lt;&gt;"",IF(AND(AK67&lt;=10,J67&gt;=$AJ$92),HLOOKUP(AK67,Points_Table,IF(AO67&gt;=6,8,AO67+2),FALSE),0),"")),"")</f>
        <v/>
      </c>
      <c r="AN67" s="136" t="str">
        <f>IF(AL67&lt;&gt;"",AVERAGE(IF(AND($G67="3",AL67&lt;&gt;""),HLOOKUP(AL67,Points_Table_Modified,IF(AO67&gt;=6,8,AO67+2),FALSE),IF(AL67&lt;&gt;"",HLOOKUP(AL67,Points_Table,IF(AO67&gt;=6,8,AO67+2),FALSE),"")),AM67),AM67)</f>
        <v/>
      </c>
      <c r="AO67" s="55" t="e">
        <f>VLOOKUP($G67,Entries_D_Event,4,FALSE)</f>
        <v>#N/A</v>
      </c>
      <c r="AP67" s="52" t="str">
        <f>CONCATENATE(AK67,AF67,AA67,V67,Q67,L67)</f>
        <v/>
      </c>
      <c r="AQ67" s="118" t="str">
        <f>IF(AP67&lt;&gt;"",IF(AND($G67="3",J67&lt;&gt;""),10,IF(J67&lt;&gt;"",5,"")),"")</f>
        <v/>
      </c>
      <c r="AR67" s="118">
        <f>_xlfn.NUMBERVALUE(IF(AP67&lt;&gt;"",CONCATENATE(AN67,AI67,AD67,Y67,T67,O67),""))</f>
        <v>0</v>
      </c>
      <c r="AS67" s="56">
        <f>IFERROR(AQ67+AR67,0)</f>
        <v>0</v>
      </c>
      <c r="AT67" s="90"/>
      <c r="AU67" s="54" t="str">
        <f>IF(AND(AT67&lt;&gt;"",$G67="1"),AT67,"")</f>
        <v/>
      </c>
      <c r="AV67" s="52" t="str">
        <f>IF(AND(AT67&lt;&gt;"",$G67="1"),_xlfn.RANK.EQ(AT67,$AU$6:$AU$89),"")</f>
        <v/>
      </c>
      <c r="AW67" s="52" t="str">
        <f>IF(IF(AV67&lt;&gt;"",IF(MAX(COUNTIF($AV$6:$AV$89,$AV$6:$AV$89))&gt;1,"x",""),"")&lt;&gt;"",AV67+1,"")</f>
        <v/>
      </c>
      <c r="AX67" s="52" t="str">
        <f>IF(AV67&lt;&gt;"",IF($G67="3",IF(AT67&lt;&gt;"",IF(AND(AV67&lt;=10,AT67&gt;=$AU$92),HLOOKUP(AV67,Points_Table_Modified,IF(BY67&gt;=6,8,BY67+2),FALSE),0),""),IF(AT67&lt;&gt;"",IF(AND(AV67&lt;=10,AT67&gt;=$AU$92),HLOOKUP(AV67,Points_Table,IF(BY67&gt;=6,8,BY67+2),FALSE),0),"")),"")</f>
        <v/>
      </c>
      <c r="AY67" s="53" t="str">
        <f>IF(AW67&lt;&gt;"",AVERAGE(IF(AND($G67="3",AW67&lt;&gt;""),HLOOKUP(AW67,Points_Table_Modified,IF(BY67&gt;=6,8,BY67+2),FALSE),IF(AW67&lt;&gt;"",HLOOKUP(AW67,Points_Table,IF(BY67&gt;=6,8,BY67+2),FALSE),"")),AX67),AX67)</f>
        <v/>
      </c>
      <c r="AZ67" s="51" t="str">
        <f>IF(AND($G67="2",AT67&lt;&gt;""),AT67,"")</f>
        <v/>
      </c>
      <c r="BA67" s="52" t="str">
        <f>IF(AND(AT67&lt;&gt;"",$G67="2"),_xlfn.RANK.EQ(AT67,$AZ$6:$AZ$89),"")</f>
        <v/>
      </c>
      <c r="BB67" s="52" t="str">
        <f>IF(IF(BA67&lt;&gt;"",IF(MAX(COUNTIF($BA$6:$BA$89,$BA$6:$BA$89))&gt;1,"x",""),"")&lt;&gt;"",BA67+1,"")</f>
        <v/>
      </c>
      <c r="BC67" s="54" t="str">
        <f>IF(BA67&lt;&gt;"",IF($G67="3",IF(AT67&lt;&gt;"",IF(AND(BA67&lt;=10,AT67&gt;=$AZ$92),HLOOKUP(BA67,Points_Table_Modified,IF(BY67&gt;=6,8,BY67+2),FALSE),0),""),IF(AT67&lt;&gt;"",IF(AND(BA67&lt;=10,AT67&gt;=$AZ$92),HLOOKUP(BA67,Points_Table,IF(BY67&gt;=6,8,BY67+2),FALSE),0),"")),"")</f>
        <v/>
      </c>
      <c r="BD67" s="53" t="str">
        <f>IF(BB67&lt;&gt;"",AVERAGE(IF(AND($G67="3",BB67&lt;&gt;""),HLOOKUP(BB67,Points_Table_Modified,IF(BY67&gt;=6,8,BY67+2),FALSE),IF(BB67&lt;&gt;"",HLOOKUP(BB67,Points_Table,IF(BY67&gt;=6,8,BY67+2),FALSE),"")),BC67),BC67)</f>
        <v/>
      </c>
      <c r="BE67" s="51" t="str">
        <f>IF(AND($G67="3",AT67&lt;&gt;""),AT67,"")</f>
        <v/>
      </c>
      <c r="BF67" s="52" t="str">
        <f>IF(AND(AT67&lt;&gt;"",$G67="3"),_xlfn.RANK.EQ(AT67,$BE$6:$BE$89),"")</f>
        <v/>
      </c>
      <c r="BG67" s="52" t="str">
        <f>IF(IF(BF67&lt;&gt;"",IF(MAX(COUNTIF($BF$6:$BF$89,$BF$6:$BF$89))&gt;1,"x",""),"")&lt;&gt;"",BF67+1,"")</f>
        <v/>
      </c>
      <c r="BH67" s="52" t="str">
        <f>IF(BF67&lt;&gt;"",IF($G67="3",IF(AT67&lt;&gt;"",IF(AND(BF67&lt;=20,AT67&gt;=$BE$92),HLOOKUP(BF67,Points_Table_Modified,IF(BY67&gt;=6,8,BY67+2),FALSE),0),""),IF(AT67&lt;&gt;"",IF(AND(BF67&lt;=10,AT67&gt;=$BE$92),HLOOKUP(BF67,Points_Table,IF(BY67&gt;=6,8,BY67+2),FALSE),0),"")),"")</f>
        <v/>
      </c>
      <c r="BI67" s="53" t="str">
        <f>IF(BG67&lt;&gt;"",AVERAGE(IF(AND($G67="3",BG67&lt;&gt;""),HLOOKUP(BG67,Points_Table_Modified,IF(BY67&gt;=6,8,BY67+2),FALSE),IF(BG67&lt;&gt;"",HLOOKUP(BG67,Points_Table,IF(BY67&gt;=6,8,BY67+2),FALSE),"")),BH67),BH67)</f>
        <v/>
      </c>
      <c r="BJ67" s="51" t="str">
        <f>IF(AND($G67="4",AT67&lt;&gt;""),AT67,"")</f>
        <v/>
      </c>
      <c r="BK67" s="52" t="str">
        <f>IF(AND(AT67&lt;&gt;"",G67="4"),_xlfn.RANK.EQ(AT67,$BJ$6:$BJ$89),"")</f>
        <v/>
      </c>
      <c r="BL67" s="52" t="str">
        <f>IF(IF(BK67&lt;&gt;"",IF(MAX(COUNTIF($BK$6:$BK$89,$BK$6:$BK$89))&gt;1,"x",""),"")&lt;&gt;"",BK67+1,"")</f>
        <v/>
      </c>
      <c r="BM67" s="52" t="str">
        <f>IF(BK67&lt;&gt;"",IF($G67="3",IF(AT67&lt;&gt;"",IF(AND(BK67&lt;=10,AT67&gt;=$BJ$92),HLOOKUP(BK67,Points_Table_Modified,IF(BY67&gt;=6,8,BY67+2),FALSE),0),""),IF(AT67&lt;&gt;"",IF(AND(BK67&lt;=10,AT67&gt;=$BJ$92),HLOOKUP(BK67,Points_Table,IF(BY67&gt;=6,8,BY67+2),FALSE),0),"")),"")</f>
        <v/>
      </c>
      <c r="BN67" s="53" t="str">
        <f>IF(BL67&lt;&gt;"",AVERAGE(IF(AND($G67="3",BL67&lt;&gt;""),HLOOKUP(BL67,Points_Table_Modified,IF(BY67&gt;=6,8,BY67+2),FALSE),IF(BL67&lt;&gt;"",HLOOKUP(BL67,Points_Table,IF(BY67&gt;=6,8,BY67+2),FALSE),"")),BM67),BM67)</f>
        <v/>
      </c>
      <c r="BO67" s="51" t="str">
        <f>IF(AND($G67="5",AT67&lt;&gt;""),AT67,"")</f>
        <v/>
      </c>
      <c r="BP67" s="52" t="str">
        <f>IF(AND(AT67&lt;&gt;"",$G67="5"),_xlfn.RANK.EQ(AT67,$BO$6:$BO$89),"")</f>
        <v/>
      </c>
      <c r="BQ67" s="52" t="str">
        <f>IF(IF(BP67&lt;&gt;"",IF(MAX(COUNTIF($BP$6:$BP$89,$BP$6:$BP$89))&gt;1,"x",""),"")&lt;&gt;"",BP67+1,"")</f>
        <v/>
      </c>
      <c r="BR67" s="52" t="str">
        <f>IF(BP67&lt;&gt;"",IF($G67="3",IF(AT67&lt;&gt;"",IF(AND(BP67&lt;=10,AT67&gt;=$BO$92),HLOOKUP(BP67,Points_Table_Modified,IF(BY67&gt;=6,8,BY67+2),FALSE),0),""),IF(AT67&lt;&gt;"",IF(AND(BP67&lt;=10,AT67&gt;=$BO$92),HLOOKUP(BP67,Points_Table,IF(BY67&gt;=6,8,BY67+2),FALSE),0),"")),"")</f>
        <v/>
      </c>
      <c r="BS67" s="53" t="str">
        <f>IF(BQ67&lt;&gt;"",AVERAGE(IF(AND($G67="3",BQ67&lt;&gt;""),HLOOKUP(BQ67,Points_Table_Modified,IF(BY67&gt;=6,8,BY67+2),FALSE),IF(BQ67&lt;&gt;"",HLOOKUP(BQ67,Points_Table,IF(BY67&gt;=6,8,BY67+2),FALSE),"")),BR67),BR67)</f>
        <v/>
      </c>
      <c r="BT67" s="51" t="str">
        <f>IF(AND($G67="6",AT67&lt;&gt;""),AT67,"")</f>
        <v/>
      </c>
      <c r="BU67" s="52" t="str">
        <f>IF(AND(AT67&lt;&gt;"",$G67="6"),_xlfn.RANK.EQ(AT67,$BT$6:$BT$89),"")</f>
        <v/>
      </c>
      <c r="BV67" s="52" t="str">
        <f>IF(IF(BU67&lt;&gt;"",IF(MAX(COUNTIF($BU$6:$BU$89,$BU$6:$BU$89))&gt;1,"x",""),"")&lt;&gt;"",BU67+1,"")</f>
        <v/>
      </c>
      <c r="BW67" s="52" t="str">
        <f>IF(BU67&lt;&gt;"",IF($G67="3",IF(AT67&lt;&gt;"",IF(AND(BU67&lt;=10,AT67&gt;=$BT$92),HLOOKUP(BU67,Points_Table_Modified,IF(BY67&gt;=6,8,BY67+2),FALSE),0),""),IF(AT67&lt;&gt;"",IF(AND(BU67&lt;=10,AT67&gt;=$BT$92),HLOOKUP(BU67,Points_Table,IF(BY67&gt;=6,8,BY67+2),FALSE),0),"")),"")</f>
        <v/>
      </c>
      <c r="BX67" s="53" t="str">
        <f>IF(BV67&lt;&gt;"",AVERAGE(IF(AND($G67="3",BV67&lt;&gt;""),HLOOKUP(BV67,Points_Table_Modified,IF(BY67&gt;=6,8,BY67+2),FALSE),IF(BV67&lt;&gt;"",HLOOKUP(BV67,Points_Table,IF(BY67&gt;=6,8,BY67+2),FALSE),"")),BW67),BW67)</f>
        <v/>
      </c>
      <c r="BY67" s="55" t="e">
        <f>VLOOKUP($G67,Entries_D_Event,5,FALSE)</f>
        <v>#N/A</v>
      </c>
      <c r="BZ67" s="52" t="str">
        <f>CONCATENATE(BU67,BP67,BK67,BF67,BA67,AV67)</f>
        <v/>
      </c>
      <c r="CA67" s="118" t="str">
        <f>IF(BZ67&lt;&gt;"",IF(AND($G67="3",AT67&lt;&gt;""),10,IF(AT67&lt;&gt;"",5,"")),"")</f>
        <v/>
      </c>
      <c r="CB67" s="118">
        <f>_xlfn.NUMBERVALUE(IF(BZ67&lt;&gt;"",CONCATENATE(BX67,BS67,BN67,BI67,BD67,AY67),""))</f>
        <v>0</v>
      </c>
      <c r="CC67" s="56">
        <f>IFERROR(CA67+CB67,0)</f>
        <v>0</v>
      </c>
      <c r="CD67" s="90"/>
      <c r="CE67" s="54" t="str">
        <f>IF(AND($G67="1",CD67&lt;&gt;""),CD67,"")</f>
        <v/>
      </c>
      <c r="CF67" s="52" t="str">
        <f>IF(AND(CD67&lt;&gt;"",$G67="1"),_xlfn.RANK.EQ(CD67,$CE$6:$CE$89),"")</f>
        <v/>
      </c>
      <c r="CG67" s="52" t="str">
        <f>IF(IF(CF67&lt;&gt;"",IF(MAX(COUNTIF($CF$6:$CF$89,$CF$6:$CF$89))&gt;1,"x",""),"")&lt;&gt;"",CF67+1,"")</f>
        <v/>
      </c>
      <c r="CH67" s="52" t="str">
        <f>IF(CF67&lt;&gt;"",IF($G67="3",IF(CD67&lt;&gt;"",IF(AND(CF67&lt;=10,CD67&gt;=$CE$92),HLOOKUP(CF67,Points_Table_Modified,IF(DI67&gt;=6,8,DI67+2),FALSE),0),""),IF(CD67&lt;&gt;"",IF(AND(CF67&lt;=10,CD67&gt;=$CE$92),HLOOKUP(CF67,Points_Table,IF(DI67&gt;=6,8,DI67+2),FALSE),0),"")),"")</f>
        <v/>
      </c>
      <c r="CI67" s="53" t="str">
        <f>IF(CG67&lt;&gt;"",AVERAGE(IF(AND($G67="3",CG67&lt;&gt;""),HLOOKUP(CG67,Points_Table_Modified,IF(DI67&gt;=6,8,DI67+2),FALSE),IF(CG67&lt;&gt;"",HLOOKUP(CG67,Points_Table,IF(DI67&gt;=6,8,DI67+2),FALSE),"")),CH67),CH67)</f>
        <v/>
      </c>
      <c r="CJ67" s="51" t="str">
        <f>IF(AND($G67="2",CD67&lt;&gt;""),CD67,"")</f>
        <v/>
      </c>
      <c r="CK67" s="52" t="str">
        <f>IF(AND(CD67&lt;&gt;"",$G67="2"),_xlfn.RANK.EQ(CD67,$CJ$6:$CJ$89),"")</f>
        <v/>
      </c>
      <c r="CL67" s="52" t="str">
        <f>IF(IF(CK67&lt;&gt;"",IF(MAX(COUNTIF($CK$6:$CK$89,$CK$6:$CK$89))&gt;1,"x",""),"")&lt;&gt;"",CK67+1,"")</f>
        <v/>
      </c>
      <c r="CM67" s="54" t="str">
        <f>IF(CK67&lt;&gt;"",IF($G67="3",IF(CD67&lt;&gt;"",IF(AND(CK67&lt;=10,CD67&gt;=$CJ$92),HLOOKUP(CK67,Points_Table_Modified,IF(DI67&gt;=6,8,DI67+2),FALSE),0),""),IF(CD67&lt;&gt;"",IF(AND(CK67&lt;=10,CD67&gt;=$CJ$92),HLOOKUP(CK67,Points_Table,IF(DI67&gt;=6,8,DI67+2),FALSE),0),"")),"")</f>
        <v/>
      </c>
      <c r="CN67" s="53" t="str">
        <f>IF(CL67&lt;&gt;"",AVERAGE(IF(AND($G67="3",CL67&lt;&gt;""),HLOOKUP(CL67,Points_Table_Modified,IF(DI67&gt;=6,8,DI67+2),FALSE),IF(CL67&lt;&gt;"",HLOOKUP(CL67,Points_Table,IF(DI67&gt;=6,8,DI67+2),FALSE),"")),CM67),CM67)</f>
        <v/>
      </c>
      <c r="CO67" s="51" t="str">
        <f>IF(AND($G67="3",CD67&lt;&gt;""),CD67,"")</f>
        <v/>
      </c>
      <c r="CP67" s="52" t="str">
        <f>IF(AND(CD67&lt;&gt;"",$G67="3"),_xlfn.RANK.EQ(CD67,$CO$6:$CO$89),"")</f>
        <v/>
      </c>
      <c r="CQ67" s="52" t="str">
        <f>IF(IF(CP67&lt;&gt;"",IF(MAX(COUNTIF($CP67:$CP$89,$CP$6:$CP$89))&gt;1,"x",""),"")&lt;&gt;"",CP67+1,"")</f>
        <v/>
      </c>
      <c r="CR67" s="52" t="str">
        <f>IF(CP67&lt;&gt;"",IF($G67="3",IF(CD67&lt;&gt;"",IF(AND(CP67&lt;=20,CD67&gt;=$CO$92),HLOOKUP(CP67,Points_Table_Modified,IF(DI67&gt;=6,8,DI67+2),FALSE),0),""),IF(CD67&lt;&gt;"",IF(AND(CP67&lt;=10,CD67&gt;=$CO$92),HLOOKUP(CP67,Points_Table,IF(DI67&gt;=6,8,DI67+2),FALSE),0),"")),"")</f>
        <v/>
      </c>
      <c r="CS67" s="53" t="str">
        <f>IF(CQ67&lt;&gt;"",AVERAGE(IF(AND($G67="3",CQ67&lt;&gt;""),HLOOKUP(CQ67,Points_Table_Modified,IF(DI67&gt;=6,8,DI67+2),FALSE),IF(CQ67&lt;&gt;"",HLOOKUP(CQ67,Points_Table,IF(DI67&gt;=6,8,DI67+2),FALSE),"")),CR67),CR67)</f>
        <v/>
      </c>
      <c r="CT67" s="51" t="str">
        <f>IF(AND($G67="4",CD67&lt;&gt;""),CD67,"")</f>
        <v/>
      </c>
      <c r="CU67" s="52" t="str">
        <f>IF(AND(CD67&lt;&gt;"",G67="4"),_xlfn.RANK.EQ(CD67,$CT$6:$CT$89),"")</f>
        <v/>
      </c>
      <c r="CV67" s="52" t="str">
        <f>IF(IF(CU67&lt;&gt;"",IF(MAX(COUNTIF($CU$6:$CU$89,$CU$6:$CU$89))&gt;1,"x",""),"")&lt;&gt;"",CU67+1,"")</f>
        <v/>
      </c>
      <c r="CW67" s="52" t="str">
        <f>IF(CU67&lt;&gt;"",IF($G67="3",IF(CD67&lt;&gt;"",IF(AND(CU67&lt;=10,CD67&gt;=$CT$92),HLOOKUP(CU67,Points_Table_Modified,IF(DI67&gt;=6,8,DI67+2),FALSE),0),""),IF(CD67&lt;&gt;"",IF(AND(CU67&lt;=10,CD67&gt;=$CT$92),HLOOKUP(CU67,Points_Table,IF(DI67&gt;=6,8,DI67+2),FALSE),0),"")),"")</f>
        <v/>
      </c>
      <c r="CX67" s="53" t="str">
        <f>IF(CV67&lt;&gt;"",AVERAGE(IF(AND($G67="3",CV67&lt;&gt;""),HLOOKUP(CV67,Points_Table_Modified,IF(DI67&gt;=6,8,DI67+2),FALSE),IF(CV67&lt;&gt;"",HLOOKUP(CV67,Points_Table,IF(DI67&gt;=6,8,DI67+2),FALSE),"")),CW67),CW67)</f>
        <v/>
      </c>
      <c r="CY67" s="51" t="str">
        <f>IF(AND($G67="5",CD67&lt;&gt;""),CD67,"")</f>
        <v/>
      </c>
      <c r="CZ67" s="52" t="str">
        <f>IF(AND(CD67&lt;&gt;"",$G67="5"),_xlfn.RANK.EQ(CD67,$CY$6:$CY$89),"")</f>
        <v/>
      </c>
      <c r="DA67" s="52" t="str">
        <f>IF(IF(CZ67&lt;&gt;"",IF(MAX(COUNTIF($CZ$6:$CZ$89,$CZ$6:$CZ$89))&gt;1,"x",""),"")&lt;&gt;"",CZ67+1,"")</f>
        <v/>
      </c>
      <c r="DB67" s="52" t="str">
        <f>IF(CZ67&lt;&gt;"",IF($G67="3",IF(CD67&lt;&gt;"",IF(AND(CZ67&lt;=10,CD67&gt;=$CY$92),HLOOKUP(CZ67,Points_Table_Modified,IF(DI67&gt;=6,8,DI67+2),FALSE),0),""),IF(CD67&lt;&gt;"",IF(AND(CZ67&lt;=10,CD67&gt;=$CY$92),HLOOKUP(CZ67,Points_Table,IF(DI67&gt;=6,8,DI67+2),FALSE),0),"")),"")</f>
        <v/>
      </c>
      <c r="DC67" s="53" t="str">
        <f>IF(DA67&lt;&gt;"",AVERAGE(IF(AND($G67="3",DA67&lt;&gt;""),HLOOKUP(DA67,Points_Table_Modified,IF(DI67&gt;=6,8,DI67+2),FALSE),IF(DA67&lt;&gt;"",HLOOKUP(DA67,Points_Table,IF(DI67&gt;=6,8,DI67+2),FALSE),"")),DB67),DB67)</f>
        <v/>
      </c>
      <c r="DD67" s="51" t="str">
        <f>IF(AND($G67="6",CD67&lt;&gt;""),CD67,"")</f>
        <v/>
      </c>
      <c r="DE67" s="52" t="str">
        <f>IF(AND(CD67&lt;&gt;"",$G67="6"),_xlfn.RANK.EQ(CD67,$DD$6:$DD$89),"")</f>
        <v/>
      </c>
      <c r="DF67" s="52" t="str">
        <f>IF(IF(DE67&lt;&gt;"",IF(MAX(COUNTIF($DE$6:$DE$89,$DE$6:$DE$89))&gt;1,"x",""),"")&lt;&gt;"",DE67+1,"")</f>
        <v/>
      </c>
      <c r="DG67" s="52" t="str">
        <f>IF(DE67&lt;&gt;"",IF($G67="3",IF(CD67&lt;&gt;"",IF(AND(DE67&lt;=10,CD67&gt;=$DD$92),HLOOKUP(DE67,Points_Table_Modified,IF(DI67&gt;=6,8,DI67+2),FALSE),0),""),IF(CD67&lt;&gt;"",IF(AND(DE67&lt;=10,CD67&gt;=$DD$92),HLOOKUP(DE67,Points_Table,IF(DI67&gt;=6,8,DI67+2),FALSE),0),"")),"")</f>
        <v/>
      </c>
      <c r="DH67" s="53" t="str">
        <f>IF(DF67&lt;&gt;"",AVERAGE(IF(AND($G67="3",DF67&lt;&gt;""),HLOOKUP(DF67,Points_Table_Modified,IF(DI67&gt;=6,8,DI67+2),FALSE),IF(DF67&lt;&gt;"",HLOOKUP(DF67,Points_Table,IF(DI67&gt;=6,8,DI67+2),FALSE),"")),DG67),DG67)</f>
        <v/>
      </c>
      <c r="DI67" s="55" t="e">
        <f>VLOOKUP($G67,Entries_D_Event,6,FALSE)</f>
        <v>#N/A</v>
      </c>
      <c r="DJ67" s="52" t="str">
        <f>CONCATENATE(DE67,CZ67,CU67,CP67,CK67,CF67)</f>
        <v/>
      </c>
      <c r="DK67" s="52" t="str">
        <f>IF(DJ67&lt;&gt;"",IF(AND($G67="3",CD67&lt;&gt;""),10,IF(CD67&lt;&gt;"",5,"")),"")</f>
        <v/>
      </c>
      <c r="DL67" s="156">
        <f>_xlfn.NUMBERVALUE(IF(DJ67&lt;&gt;"",CONCATENATE(DH67,DC67,CX67,CS67,CN67,CI67),""))</f>
        <v>0</v>
      </c>
      <c r="DM67" s="56">
        <f>IFERROR(DK67+DL67,0)</f>
        <v>0</v>
      </c>
      <c r="DN67" s="90">
        <v>712</v>
      </c>
      <c r="DO67" s="52" t="str">
        <f>IF(AND($G67="1",DN67&lt;&gt;""),DN67,"")</f>
        <v/>
      </c>
      <c r="DP67" s="52" t="str">
        <f>IF(AND(DN67&lt;&gt;"",$G67="1"),_xlfn.RANK.EQ(DN67,$DO$6:$DO$89),"")</f>
        <v/>
      </c>
      <c r="DQ67" s="52" t="str">
        <f>IF(IF(DP67&lt;&gt;"",IF(MAX(COUNTIF($DP$6:$DP$89,$DP$6:$DP$89))&gt;1,"x",""),"")&lt;&gt;"",DP67+1,"")</f>
        <v/>
      </c>
      <c r="DR67" s="52" t="str">
        <f>IF(DP67&lt;&gt;"",IF($G67="3",IF(DN67&lt;&gt;"",IF(AND(DP67&lt;=10,DN67&gt;=$DO$92),HLOOKUP(DP67,Points_Table_Modified,IF(ES67&gt;=6,8,ES67+2),FALSE),0),""),IF(DN67&lt;&gt;"",IF(AND(DP67&lt;=10,DN67&gt;=$DO$92),HLOOKUP(DP67,Points_Table,IF(ES67&gt;=6,8,ES67+2),FALSE),0),"")),"")</f>
        <v/>
      </c>
      <c r="DS67" s="53" t="str">
        <f>IF(DQ67&lt;&gt;"",AVERAGE(IF(AND($G67="3",DQ67&lt;&gt;""),HLOOKUP(DQ67,Points_Table_Modified,IF(ES67&gt;=6,8,ES67+2),FALSE),IF(DQ67&lt;&gt;"",HLOOKUP(DQ67,Points_Table,IF(ES67&gt;=6,8,ES67+2),FALSE),"")),DR67),DR67)</f>
        <v/>
      </c>
      <c r="DT67" s="51" t="str">
        <f>IF(AND($G67="2",DN67&lt;&gt;""),DN67,"")</f>
        <v/>
      </c>
      <c r="DU67" s="52" t="str">
        <f>IF(AND(DN67&lt;&gt;"",$G67="2"),_xlfn.RANK.EQ(DN67,$DT$6:$DT$89),"")</f>
        <v/>
      </c>
      <c r="DV67" s="52" t="str">
        <f>IF(IF(DU67&lt;&gt;"",IF(MAX(COUNTIF($DU$6:$DU$89,$DU$6:$DU$89))&gt;1,"x",""),"")&lt;&gt;"",DU67+1,"")</f>
        <v/>
      </c>
      <c r="DW67" s="54" t="str">
        <f>IF(DU67&lt;&gt;"",IF($G67="3",IF(DN67&lt;&gt;"",IF(AND(DU67&lt;=10,DN67&gt;=$DT$92),HLOOKUP(DU67,Points_Table_Modified,IF(ES67&gt;=6,8,ES67+2),FALSE),0),""),IF(DN67&lt;&gt;"",IF(AND(DU67&lt;=10,DN67&gt;=$DT$92),HLOOKUP(DU67,Points_Table,IF(ES67&gt;=6,8,ES67+2),FALSE),0),"")),"")</f>
        <v/>
      </c>
      <c r="DX67" s="53" t="str">
        <f>IF(DV67&lt;&gt;"",AVERAGE(IF(AND($G67="3",DV67&lt;&gt;""),HLOOKUP(DV67,Points_Table_Modified,IF(ES67&gt;=6,8,ES67+2),FALSE),IF(DV67&lt;&gt;"",HLOOKUP(DV67,Points_Table,IF(ES67&gt;=6,8,ES67+2),FALSE),"")),DW67),DW67)</f>
        <v/>
      </c>
      <c r="DY67" s="51" t="str">
        <f>IF(AND($G67="3",DN67&lt;&gt;""),DN67,"")</f>
        <v/>
      </c>
      <c r="DZ67" s="52" t="str">
        <f>IF(AND(DN67&lt;&gt;"",$G67="3"),_xlfn.RANK.EQ(DN67,$DY$6:$DY$89),"")</f>
        <v/>
      </c>
      <c r="EA67" s="52" t="str">
        <f>IF(IF(DZ67&lt;&gt;"",IF(MAX(COUNTIF($DZ$6:$DZ$89,$DZ$6:$DZ$89))&gt;1,"x",""),"")&lt;&gt;"",DZ67+1,"")</f>
        <v/>
      </c>
      <c r="EB67" s="52" t="str">
        <f>IF(DZ67&lt;&gt;"",IF($G67="3",IF(DN67&lt;&gt;"",IF(AND(DZ67&lt;=20,DN67&gt;=$DY$92),HLOOKUP(DZ67,Points_Table_Modified,IF(ES67&gt;=6,8,ES67+2),FALSE),0),""),IF(DN67&lt;&gt;"",IF(AND(DZ67&lt;=10,DN67&gt;=$DY$92),HLOOKUP(DZ67,Points_Table,IF(ES67&gt;=6,8,ES67+2),FALSE),0),"")),"")</f>
        <v/>
      </c>
      <c r="EC67" s="53" t="str">
        <f>IF(EA67&lt;&gt;"",AVERAGE(IF(AND($G67="3",EA67&lt;&gt;""),HLOOKUP(EA67,Points_Table_Modified,IF(ES67&gt;=6,8,ES67+2),FALSE),IF(EA67&lt;&gt;"",HLOOKUP(EA67,Points_Table,IF(ES67&gt;=6,8,ES67+2),FALSE),"")),EB67),EB67)</f>
        <v/>
      </c>
      <c r="ED67" s="51" t="str">
        <f>IF(AND($G67="4",DN67&lt;&gt;""),DN67,"")</f>
        <v/>
      </c>
      <c r="EE67" s="52" t="str">
        <f>IF(AND(DN67&lt;&gt;"",G67="4"),_xlfn.RANK.EQ(DN67,$ED$6:$ED$89),"")</f>
        <v/>
      </c>
      <c r="EF67" s="52" t="str">
        <f>IF(IF(EE67&lt;&gt;"",IF(MAX(COUNTIF($EE$6:$EE$89,$EE$6:$EE$89))&gt;1,"x",""),"")&lt;&gt;"",EE67+1,"")</f>
        <v/>
      </c>
      <c r="EG67" s="52" t="str">
        <f>IF(EE67&lt;&gt;"",IF($G67="3",IF(DN67&lt;&gt;"",IF(AND(EE67&lt;=10,DN67&gt;=$ED$92),HLOOKUP(EE67,Points_Table_Modified,IF(ES67&gt;=6,8,ES67+2),FALSE),0),""),IF(DN67&lt;&gt;"",IF(AND(EE67&lt;=10,DN67&gt;=$ED$92),HLOOKUP(EE67,Points_Table,IF(ES67&gt;=6,8,ES67+2),FALSE),0),"")),"")</f>
        <v/>
      </c>
      <c r="EH67" s="53" t="str">
        <f>IF(EF67&lt;&gt;"",AVERAGE(IF(AND($G67="3",EF67&lt;&gt;""),HLOOKUP(EF67,Points_Table_Modified,IF(ES67&gt;=6,8,ES67+2),FALSE),IF(EF67&lt;&gt;"",HLOOKUP(EF67,Points_Table,IF(ES67&gt;=6,8,ES67+2),FALSE),"")),EG67),EG67)</f>
        <v/>
      </c>
      <c r="EI67" s="51" t="str">
        <f>IF(AND($G67="5",DN67&lt;&gt;""),DN67,"")</f>
        <v/>
      </c>
      <c r="EJ67" s="52" t="str">
        <f>IF(AND(DN67&lt;&gt;"",$G67="5"),_xlfn.RANK.EQ(DN67,$EI$6:$EI$89),"")</f>
        <v/>
      </c>
      <c r="EK67" s="52" t="str">
        <f>IF(IF(EJ67&lt;&gt;"",IF(MAX(COUNTIF($EJ$6:$EJ$89,$EJ$6:$EJ$89))&gt;1,"x",""),"")&lt;&gt;"",EJ67+1,"")</f>
        <v/>
      </c>
      <c r="EL67" s="52" t="str">
        <f>IF(EJ67&lt;&gt;"",IF($G67="3",IF(DN67&lt;&gt;"",IF(AND(EJ67&lt;=10,DN67&gt;=$EI$92),HLOOKUP(EJ67,Points_Table_Modified,IF(ES67&gt;=6,8,ES67+2),FALSE),0),""),IF(DN67&lt;&gt;"",IF(AND(EJ67&lt;=10,DN67&gt;=$EI$92),HLOOKUP(EJ67,Points_Table,IF(ES67&gt;=6,8,ES67+2),FALSE),0),"")),"")</f>
        <v/>
      </c>
      <c r="EM67" s="53" t="str">
        <f>IF(EK67&lt;&gt;"",AVERAGE(IF(AND($G67="3",EK67&lt;&gt;""),HLOOKUP(EK67,Points_Table_Modified,IF(ES67&gt;=6,8,ES67+2),FALSE),IF(EK67&lt;&gt;"",HLOOKUP(EK67,Points_Table,IF(ES67&gt;=6,8,ES67+2),FALSE),"")),EL67),EL67)</f>
        <v/>
      </c>
      <c r="EN67" s="51" t="str">
        <f>IF(AND($G67="6",DN67&lt;&gt;""),DN67,"")</f>
        <v/>
      </c>
      <c r="EO67" s="52" t="str">
        <f>IF(AND(DN67&lt;&gt;"",$G67="6"),_xlfn.RANK.EQ(DN67,$EN$6:$EN$89),"")</f>
        <v/>
      </c>
      <c r="EP67" s="52" t="str">
        <f>IF(IF(EO67&lt;&gt;"",IF(MAX(COUNTIF($EO$6:$EO$89,$EO$6:$EO$89))&gt;1,"x",""),"")&lt;&gt;"",EO67+1,"")</f>
        <v/>
      </c>
      <c r="EQ67" s="52" t="str">
        <f>IF(EO67&lt;&gt;"",IF($G67="3",IF(DN67&lt;&gt;"",IF(AND(EO67&lt;=10,DN67&gt;=$EN$92),HLOOKUP(EO67,Points_Table_Modified,IF(ES67&gt;=6,8,ES67+2),FALSE),0),""),IF(DN67&lt;&gt;"",IF(AND(EO67&lt;=10,DN67&gt;=$EN$92),HLOOKUP(EO67,Points_Table,IF(ES67&gt;=6,8,ES67+2),FALSE),0),"")),"")</f>
        <v/>
      </c>
      <c r="ER67" s="53" t="str">
        <f>IF(EP67&lt;&gt;"",AVERAGE(IF(AND($G67="3",EP67&lt;&gt;""),HLOOKUP(EP67,Points_Table_Modified,IF(ES67&gt;=6,8,ES67+2),FALSE),IF(EP67&lt;&gt;"",HLOOKUP(EP67,Points_Table,IF(ES67&gt;=6,8,ES67+2),FALSE),"")),EQ67),EQ67)</f>
        <v/>
      </c>
      <c r="ES67" s="57" t="e">
        <f>VLOOKUP($G67,Entries_D_Event,7,FALSE)</f>
        <v>#N/A</v>
      </c>
      <c r="ET67" s="52" t="str">
        <f>CONCATENATE(EO67,EJ67,EE67,DZ67,DU67,DP67)</f>
        <v/>
      </c>
      <c r="EU67" s="118" t="str">
        <f>IF(ET67&lt;&gt;"",IF(AND($G67="3",DN67&lt;&gt;""),10,IF(DN67&lt;&gt;"",5,"")),"")</f>
        <v/>
      </c>
      <c r="EV67" s="118">
        <f>_xlfn.NUMBERVALUE(IF(ET67&lt;&gt;"",CONCATENATE(ER67,EM67,EH67,EC67,DX67,DS67),""))</f>
        <v>0</v>
      </c>
      <c r="EW67" s="56">
        <f>IFERROR(EU67+EV67,0)</f>
        <v>0</v>
      </c>
      <c r="EX67" s="90"/>
      <c r="EY67" s="52" t="str">
        <f>IF(AND($G67="1",EX67&lt;&gt;""),EX67,"")</f>
        <v/>
      </c>
      <c r="EZ67" s="52" t="str">
        <f>IF(AND(EX67&lt;&gt;"",$G67="1"),_xlfn.RANK.EQ(EX67,$EY$6:$EY$89),"")</f>
        <v/>
      </c>
      <c r="FA67" s="52" t="str">
        <f>IF(IF(EZ67&lt;&gt;"",IF(MAX(COUNTIF($EZ$6:$EZ$89,$EZ$6:$EZ$89))&gt;1,"x",""),"")&lt;&gt;"",EZ67+1,"")</f>
        <v/>
      </c>
      <c r="FB67" s="52" t="str">
        <f>IF(EZ67&lt;&gt;"",IF($G67="3",IF(EX67&lt;&gt;"",IF(AND(EZ67&lt;=10,EX67&gt;=$EY$92),HLOOKUP(EZ67,Points_Table_Modified,IF(GC67&gt;=6,8,GC67+2),FALSE),0),""),IF(EX67&lt;&gt;"",IF(AND(EZ67&lt;=10,EX67&gt;=$EY$92),HLOOKUP(EZ67,Points_Table,IF(GC67&gt;=6,8,GC67+2),FALSE),0),"")),"")</f>
        <v/>
      </c>
      <c r="FC67" s="56" t="str">
        <f>IF(FB67&gt;0,IF(FA67&lt;&gt;"",AVERAGE(IF(AND($G67="3",FA67&lt;&gt;""),HLOOKUP(FA67,Points_Table_Modified,IF(GC67&gt;=6,8,GC67+2),FALSE),IF(FA67&lt;&gt;"",HLOOKUP(FA67,Points_Table,IF(GC67&gt;=6,8,GC67+2),FALSE),"")),FB67),FB67),0)</f>
        <v/>
      </c>
      <c r="FD67" s="51" t="str">
        <f>IF(AND($G67="2",EX67&lt;&gt;""),EX67,"")</f>
        <v/>
      </c>
      <c r="FE67" s="52" t="str">
        <f>IF(AND(EX67&lt;&gt;"",$G67="2"),_xlfn.RANK.EQ(EX67,$FD$6:$FD$89),"")</f>
        <v/>
      </c>
      <c r="FF67" s="52" t="str">
        <f>IF(IF(FE67&lt;&gt;"",IF(MAX(COUNTIF($FE$6:$FE$89,$FE$6:$FE$89))&gt;1,"x",""),"")&lt;&gt;"",FE67+1,"")</f>
        <v/>
      </c>
      <c r="FG67" s="54" t="str">
        <f>IF(FE67&lt;&gt;"",IF($G67="3",IF(EX67&lt;&gt;"",IF(AND(FE67&lt;=10,EX67&gt;=$FD$92),HLOOKUP(FE67,Points_Table_Modified,IF(GC67&gt;=6,8,GC67+2),FALSE),0),""),IF(EX67&lt;&gt;"",IF(AND(FE67&lt;=10,EX67&gt;=$FD$92),HLOOKUP(FE67,Points_Table,IF(GC67&gt;=6,8,GC67+2),FALSE),0),"")),"")</f>
        <v/>
      </c>
      <c r="FH67" s="56" t="str">
        <f>IF(FG67&gt;0,IF(FF67&lt;&gt;"",AVERAGE(IF(AND($G67="3",FF67&lt;&gt;""),HLOOKUP(FF67,Points_Table_Modified,IF(GC67&gt;=6,8,GC67+2),FALSE),IF(FF67&lt;&gt;"",HLOOKUP(FF67,Points_Table,IF(GC67&gt;=6,8,GC67+2),FALSE),"")),FG67),FG67),0)</f>
        <v/>
      </c>
      <c r="FI67" s="51" t="str">
        <f>IF(AND($G67="3",EX67&lt;&gt;""),EX67,"")</f>
        <v/>
      </c>
      <c r="FJ67" s="52" t="str">
        <f>IF(AND(EX67&lt;&gt;"",$G67="3"),_xlfn.RANK.EQ(EX67,$FI$6:$FI$89),"")</f>
        <v/>
      </c>
      <c r="FK67" s="52" t="str">
        <f>IF(IF(FJ67&lt;&gt;"",IF(MAX(COUNTIF($FJ$6:$FJ$89,$FJ$6:$FJ$89))&gt;1,"x",""),"")&lt;&gt;"",FJ67+1,"")</f>
        <v/>
      </c>
      <c r="FL67" s="52" t="str">
        <f>IF(FJ67&lt;&gt;"",IF($G67="3",IF(EX67&lt;&gt;"",IF(AND(FJ67&lt;=20,EX67&gt;=$FI$92),HLOOKUP(FJ67,Points_Table_Modified,IF(GC67&gt;=6,8,GC67+2),FALSE),0),""),IF(EX67&lt;&gt;"",IF(AND(FJ67&lt;=10,EX67&gt;=$FI$92),HLOOKUP(FJ67,Points_Table,IF(GC67&gt;=6,8,GC67+2),FALSE),0),"")),"")</f>
        <v/>
      </c>
      <c r="FM67" s="56" t="str">
        <f>IF(FL67&gt;0,IF(FK67&lt;&gt;"",AVERAGE(IF(AND($G67="3",FK67&lt;&gt;""),HLOOKUP(FK67,Points_Table_Modified,IF(GC67&gt;=6,8,GC67+2),FALSE),IF(FK67&lt;&gt;"",HLOOKUP(FK67,Points_Table,IF(GC67&gt;=6,8,GC67+2),FALSE),"")),FL67),FL67),0)</f>
        <v/>
      </c>
      <c r="FN67" s="51" t="str">
        <f>IF(AND($G67="4",EX67&lt;&gt;""),EX67,"")</f>
        <v/>
      </c>
      <c r="FO67" s="52" t="str">
        <f>IF(AND(EX67&lt;&gt;"",G67="4"),_xlfn.RANK.EQ(EX67,$FN$6:$FN$89),"")</f>
        <v/>
      </c>
      <c r="FP67" s="52" t="str">
        <f>IF(IF(FO67&lt;&gt;"",IF(MAX(COUNTIF($FO$6:$FO$89,$FO$6:$FO$89))&gt;1,"x",""),"")&lt;&gt;"",FO67+1,"")</f>
        <v/>
      </c>
      <c r="FQ67" s="52" t="str">
        <f>IF(FO67&lt;&gt;"",IF($G67="3",IF(EX67&lt;&gt;"",IF(AND(FO67&lt;=10,EX67&gt;=$FN$92),HLOOKUP(FO67,Points_Table_Modified,IF(GC67&gt;=6,8,GC67+2),FALSE),0),""),IF(EX67&lt;&gt;"",IF(AND(FO67&lt;=10,EX67&gt;=$FN$92),HLOOKUP(FO67,Points_Table,IF(GC67&gt;=6,8,GC67+2),FALSE),0),"")),"")</f>
        <v/>
      </c>
      <c r="FR67" s="56" t="str">
        <f>IF(FQ67&gt;0,IF(FP67&lt;&gt;"",AVERAGE(IF(AND($G67="3",FP67&lt;&gt;""),HLOOKUP(FP67,Points_Table_Modified,IF(GC67&gt;=6,8,GC67+2),FALSE),IF(FP67&lt;&gt;"",HLOOKUP(FP67,Points_Table,IF(GC67&gt;=6,8,GC67+2),FALSE),"")),FQ67),FQ67),0)</f>
        <v/>
      </c>
      <c r="FS67" s="51" t="str">
        <f>IF(AND($G67="5",EX67&lt;&gt;""),EX67,"")</f>
        <v/>
      </c>
      <c r="FT67" s="52" t="str">
        <f>IF(AND(EX67&lt;&gt;"",$G67="5"),_xlfn.RANK.EQ(EX67,$FS$6:$FS$89),"")</f>
        <v/>
      </c>
      <c r="FU67" s="52" t="str">
        <f>IF(IF(FT67&lt;&gt;"",IF(MAX(COUNTIF($FT$6:$FT$89,$FT$6:$FT$89))&gt;1,"x",""),"")&lt;&gt;"",FT67+1,"")</f>
        <v/>
      </c>
      <c r="FV67" s="52" t="str">
        <f>IF(FT67&lt;&gt;"",IF($G67="3",IF(EX67&lt;&gt;"",IF(AND(FT67&lt;=10,EX67&gt;=$FS$92),HLOOKUP(FT67,Points_Table_Modified,IF(GC67&gt;=6,8,GC67+2),FALSE),0),""),IF(EX67&lt;&gt;"",IF(AND(FT67&lt;=10,EX67&gt;=$FS$92),HLOOKUP(FT67,Points_Table,IF(GC67&gt;=6,8,GC67+2),FALSE),0),"")),"")</f>
        <v/>
      </c>
      <c r="FW67" s="56" t="str">
        <f>IF(FV67&gt;0,IF(FU67&lt;&gt;"",AVERAGE(IF(AND($G67="3",FU67&lt;&gt;""),HLOOKUP(FU67,Points_Table_Modified,IF(GC67&gt;=6,8,GC67+2),FALSE),IF(FU67&lt;&gt;"",HLOOKUP(FU67,Points_Table,IF(GC67&gt;=6,8,GC67+2),FALSE),"")),FV67),FV67),0)</f>
        <v/>
      </c>
      <c r="FX67" s="51" t="str">
        <f>IF(AND($G67="6",EX67&lt;&gt;""),EX67,"")</f>
        <v/>
      </c>
      <c r="FY67" s="52" t="str">
        <f>IF(AND(EX67&lt;&gt;"",$G67="6"),_xlfn.RANK.EQ(EX67,$FX$6:$FX$89),"")</f>
        <v/>
      </c>
      <c r="FZ67" s="52" t="str">
        <f>IF(IF(FY67&lt;&gt;"",IF(MAX(COUNTIF($FY$6:$FY$89,$FY$6:$FY$89))&gt;1,"x",""),"")&lt;&gt;"",FY67+1,"")</f>
        <v/>
      </c>
      <c r="GA67" s="52" t="str">
        <f>IF(FY67&lt;&gt;"",IF($G67="3",IF(EX67&lt;&gt;"",IF(AND(FY67&lt;=10,EX67&gt;=$FX$92),HLOOKUP(FY67,Points_Table_Modified,IF(GC67&gt;=6,8,GC67+2),FALSE),0),""),IF(EX67&lt;&gt;"",IF(AND(FY67&lt;=10,EX67&gt;=$FX$92),HLOOKUP(FY67,Points_Table,IF(GC67&gt;=6,8,GC67+2),FALSE),0),"")),"")</f>
        <v/>
      </c>
      <c r="GB67" s="56" t="str">
        <f>IF(GA67&gt;0,IF(FZ67&lt;&gt;"",AVERAGE(IF(AND($G67="3",FZ67&lt;&gt;""),HLOOKUP(FZ67,Points_Table_Modified,IF(GC67&gt;=6,8,GC67+2),FALSE),IF(FZ67&lt;&gt;"",HLOOKUP(FZ67,Points_Table,IF(GC67&gt;=6,8,GC67+2),FALSE),"")),GA67),GA67),0)</f>
        <v/>
      </c>
      <c r="GC67" s="57" t="e">
        <f>VLOOKUP($G67,Entries_D_Event,8,FALSE)</f>
        <v>#N/A</v>
      </c>
      <c r="GD67" s="52" t="str">
        <f>CONCATENATE(FY67,FT67,FO67,FJ67,FE67,EZ67)</f>
        <v/>
      </c>
      <c r="GE67" s="118" t="str">
        <f>IF(GD67&lt;&gt;"",IF(AND($G67="3",EX67&lt;&gt;""),10,IF(EX67&lt;&gt;"",5,"")),"")</f>
        <v/>
      </c>
      <c r="GF67" s="118">
        <f>_xlfn.NUMBERVALUE(IF(GD67&lt;&gt;"",CONCATENATE(GB67,FW67,FR67,FM67,FH67,FC67),""))</f>
        <v>0</v>
      </c>
      <c r="GG67" s="56">
        <f>IFERROR(GE67+GF67,0)</f>
        <v>0</v>
      </c>
      <c r="GH67" s="90"/>
      <c r="GI67" s="52" t="str">
        <f>IF(AND($G67="1",GH67&lt;&gt;""),GH67,"")</f>
        <v/>
      </c>
      <c r="GJ67" s="52" t="str">
        <f>IF(AND(GH67&lt;&gt;"",$G67="1"),_xlfn.RANK.EQ(GH67,$GI$6:$GI$89),"")</f>
        <v/>
      </c>
      <c r="GK67" s="52" t="str">
        <f>IF(IF(GJ67&lt;&gt;"",IF(MAX(COUNTIF($GJ$6:$GJ$89,$GJ$6:$GJ$89))&gt;1,"x",""),"")&lt;&gt;"",GJ67+1,"")</f>
        <v/>
      </c>
      <c r="GL67" s="52" t="str">
        <f>IF(GJ67&lt;&gt;"",IF($G67="3",IF(GH67&lt;&gt;"",IF(AND(GJ67&lt;=10,GH67&gt;=$GI$92),HLOOKUP(GJ67,Points_Table_Modified,IF(HM67&gt;=6,8,HM67+2),FALSE),0),""),IF(GH67&lt;&gt;"",IF(AND(GJ67&lt;=10,GH67&gt;=$GI$92),HLOOKUP(GJ67,Points_Table,IF(HM67&gt;=6,8,HM67+2),FALSE),0),"")),"")</f>
        <v/>
      </c>
      <c r="GM67" s="53" t="str">
        <f>IF(GK67&lt;&gt;"",AVERAGE(IF(AND($G67="3",GK67&lt;&gt;""),HLOOKUP(GK67,Points_Table_Modified,IF(HM67&gt;=6,8,HM67+2),FALSE),IF(GK67&lt;&gt;"",HLOOKUP(GK67,Points_Table,IF(HM67&gt;=6,8,HM67+2),FALSE),"")),GL67),GL67)</f>
        <v/>
      </c>
      <c r="GN67" s="51" t="str">
        <f>IF(AND($G67="2",GH67&lt;&gt;""),GH67,"")</f>
        <v/>
      </c>
      <c r="GO67" s="52" t="str">
        <f>IF(AND(GH67&lt;&gt;"",$G67="2"),_xlfn.RANK.EQ(GH67,$GN$6:$GN$89),"")</f>
        <v/>
      </c>
      <c r="GP67" s="52" t="str">
        <f>IF(IF(GO67&lt;&gt;"",IF(MAX(COUNTIF($GO$6:$GO$89,$GO$6:$GO$89))&gt;1,"x",""),"")&lt;&gt;"",GO67+1,"")</f>
        <v/>
      </c>
      <c r="GQ67" s="54" t="str">
        <f>IF(GO67&lt;&gt;"",IF($G67="3",IF(GH67&lt;&gt;"",IF(AND(GO67&lt;=10,GH67&gt;=$GN$92),HLOOKUP(GO67,Points_Table_Modified,IF(HM67&gt;=6,8,HM67+2),FALSE),0),""),IF(GH67&lt;&gt;"",IF(AND(GO67&lt;=10,GH67&gt;=$GN$92),HLOOKUP(GO67,Points_Table,IF(HM67&gt;=6,8,HM67+2),FALSE),0),"")),"")</f>
        <v/>
      </c>
      <c r="GR67" s="53" t="str">
        <f>IF(GP67&lt;&gt;"",AVERAGE(IF(AND($G67="3",GP67&lt;&gt;""),HLOOKUP(GP67,Points_Table_Modified,IF(HM67&gt;=6,8,HM67+2),FALSE),IF(GP67&lt;&gt;"",HLOOKUP(GP67,Points_Table,IF(HM67&gt;=6,8,HM67+2),FALSE),"")),GQ67),GQ67)</f>
        <v/>
      </c>
      <c r="GS67" s="51" t="str">
        <f>IF(AND($G67="3",GH67&lt;&gt;""),GH67,"")</f>
        <v/>
      </c>
      <c r="GT67" s="52" t="str">
        <f>IF(AND(GH67&lt;&gt;"",$G67="3"),_xlfn.RANK.EQ(GH67,$GS$6:$GS$89),"")</f>
        <v/>
      </c>
      <c r="GU67" s="52" t="str">
        <f>IF(IF(GT67&lt;&gt;"",IF(MAX(COUNTIF($GT$6:$GT$89,$GT$6:$GT$89))&gt;1,"x",""),"")&lt;&gt;"",GT67+1,"")</f>
        <v/>
      </c>
      <c r="GV67" s="52" t="str">
        <f>IF(GT67&lt;&gt;"",IF($G67="3",IF(GH67&lt;&gt;"",IF(AND(GT67&lt;=20,GH67&gt;=$GS$92),HLOOKUP(GT67,Points_Table_Modified,IF(HM67&gt;=6,8,HM67+2),FALSE),0),""),IF(GH67&lt;&gt;"",IF(AND(GT67&lt;=10,GH67&gt;=$GS$92),HLOOKUP(GT67,Points_Table,IF(HM67&gt;=6,8,HM67+2),FALSE),0),"")),"")</f>
        <v/>
      </c>
      <c r="GW67" s="53" t="str">
        <f>IF(GU67&lt;&gt;"",AVERAGE(IF(AND($G67="3",GU67&lt;&gt;""),HLOOKUP(GU67,Points_Table_Modified,IF(HM67&gt;=6,8,HM67+2),FALSE),IF(GU67&lt;&gt;"",HLOOKUP(GU67,Points_Table,IF(HM67&gt;=6,8,HM67+2),FALSE),"")),GV67),GV67)</f>
        <v/>
      </c>
      <c r="GX67" s="51" t="str">
        <f>IF(AND($G67="4",GH67&lt;&gt;""),GH67,"")</f>
        <v/>
      </c>
      <c r="GY67" s="52" t="str">
        <f>IF(AND($GH67&lt;&gt;"",G67="4"),_xlfn.RANK.EQ(GH67,$GX$6:$GX$89),"")</f>
        <v/>
      </c>
      <c r="GZ67" s="52" t="str">
        <f>IF(IF(GY67&lt;&gt;"",IF(MAX(COUNTIF($GY$6:$GY$89,$GY$6:$GY$89))&gt;1,"x",""),"")&lt;&gt;"",GY67+1,"")</f>
        <v/>
      </c>
      <c r="HA67" s="52" t="str">
        <f>IF(GY67&lt;&gt;"",IF($G67="3",IF(GH67&lt;&gt;"",IF(AND(GY67&lt;=10,GH67&gt;=$GX$92),HLOOKUP(GY67,Points_Table_Modified,IF(HM67&gt;=6,8,HM67+2),FALSE),0),""),IF(GH67&lt;&gt;"",IF(AND(GY67&lt;=10,GH67&gt;=$GX$92),HLOOKUP(GY67,Points_Table,IF(HM67&gt;=6,8,HM67+2),FALSE),0),"")),"")</f>
        <v/>
      </c>
      <c r="HB67" s="53" t="str">
        <f>IF(GZ67&lt;&gt;"",AVERAGE(IF(AND($G67="3",GZ67&lt;&gt;""),HLOOKUP(GZ67,Points_Table_Modified,IF(HM67&gt;=6,8,HM67+2),FALSE),IF(GZ67&lt;&gt;"",HLOOKUP(GZ67,Points_Table,IF(HM67&gt;=6,8,HM67+2),FALSE),"")),HA67),HA67)</f>
        <v/>
      </c>
      <c r="HC67" s="51" t="str">
        <f>IF(AND($G67="5",GH67&lt;&gt;""),GH67,"")</f>
        <v/>
      </c>
      <c r="HD67" s="52" t="str">
        <f>IF(AND(GH67&lt;&gt;"",$G67="5"),_xlfn.RANK.EQ(GH67,$HC$6:$HC$89),"")</f>
        <v/>
      </c>
      <c r="HE67" s="52" t="str">
        <f>IF(IF(HD67&lt;&gt;"",IF(MAX(COUNTIF($HD$6:$HD$89,$HD$6:$HD$89))&gt;1,"x",""),"")&lt;&gt;"",HD67+1,"")</f>
        <v/>
      </c>
      <c r="HF67" s="52" t="str">
        <f>IF(HD67&lt;&gt;"",IF($G67="3",IF(GH67&lt;&gt;"",IF(AND(HD67&lt;=10,GH67&gt;=$HC$92),HLOOKUP(HD67,Points_Table_Modified,IF(HM67&gt;=6,8,HM67+2),FALSE),0),""),IF(GH67&lt;&gt;"",IF(AND(HD67&lt;=10,GH67&gt;=$HC$92),HLOOKUP(HD67,Points_Table,IF(HM67&gt;=6,8,HM67+2),FALSE),0),"")),"")</f>
        <v/>
      </c>
      <c r="HG67" s="53" t="str">
        <f>IF(HE67&lt;&gt;"",AVERAGE(IF(AND($G67="3",HE67&lt;&gt;""),HLOOKUP(HE67,Points_Table_Modified,IF(HM67&gt;=6,8,HM67+2),FALSE),IF(HE67&lt;&gt;"",HLOOKUP(HE67,Points_Table,IF(HM67&gt;=6,8,HM67+2),FALSE),"")),HF67),HF67)</f>
        <v/>
      </c>
      <c r="HH67" s="51" t="str">
        <f>IF(AND($G67="6",GH67&lt;&gt;""),GH67,"")</f>
        <v/>
      </c>
      <c r="HI67" s="52" t="str">
        <f>IF(AND(GH67&lt;&gt;"",$G67="6"),_xlfn.RANK.EQ(GH67,$HH$6:$HH$89),"")</f>
        <v/>
      </c>
      <c r="HJ67" s="52" t="str">
        <f>IF(IF(HI67&lt;&gt;"",IF(MAX(COUNTIF($HI$6:$HI$89,$HI$6:$HI$89))&gt;1,"x",""),"")&lt;&gt;"",HI67+1,"")</f>
        <v/>
      </c>
      <c r="HK67" s="52" t="str">
        <f>IF(HI67&lt;&gt;"",IF($G67="3",IF(GH67&lt;&gt;"",IF(AND(HI67&lt;=10,GH67&gt;=$HH$92),HLOOKUP(HI67,Points_Table_Modified,IF(HM67&gt;=6,8,HM67+2),FALSE),0),""),IF(GH67&lt;&gt;"",IF(AND(HI67&lt;=10,GH67&gt;=$HH$92),HLOOKUP(HI67,Points_Table,IF(HM67&gt;=6,8,HM67+2),FALSE),0),"")),"")</f>
        <v/>
      </c>
      <c r="HL67" s="53" t="str">
        <f>IF(HJ67&lt;&gt;"",AVERAGE(IF(AND($G67="3",HJ67&lt;&gt;""),HLOOKUP(HJ67,Points_Table_Modified,IF(HM67&gt;=6,8,HM67+2),FALSE),IF(HJ67&lt;&gt;"",HLOOKUP(HJ67,Points_Table,IF(HM67&gt;=6,8,HM67+2),FALSE),"")),HK67),HK67)</f>
        <v/>
      </c>
      <c r="HM67" s="57" t="e">
        <f>VLOOKUP($G67,Entries_D_Event,9,FALSE)</f>
        <v>#N/A</v>
      </c>
      <c r="HN67" s="52" t="str">
        <f>CONCATENATE(HI67,HD67,GY67,GT67,GO67,GJ67)</f>
        <v/>
      </c>
      <c r="HO67" s="118" t="str">
        <f>IF(HN67&lt;&gt;"",IF(AND($G67="3",GH67&lt;&gt;""),10,IF(GH67&lt;&gt;"",5,"")),"")</f>
        <v/>
      </c>
      <c r="HP67" s="118">
        <f>_xlfn.NUMBERVALUE(IF(HN67&lt;&gt;"",CONCATENATE(HL67,HG67,HB67,GW67,GR67,GM67),""))</f>
        <v>0</v>
      </c>
      <c r="HQ67" s="56">
        <f>IFERROR(HO67+HP67,0)</f>
        <v>0</v>
      </c>
      <c r="HR67" s="90"/>
      <c r="HS67" s="52" t="str">
        <f>IF(AND($G67="1",HR67&lt;&gt;""),HR67,"")</f>
        <v/>
      </c>
      <c r="HT67" s="52" t="str">
        <f>IF(AND(HR67&lt;&gt;"",$G67="1"),_xlfn.RANK.EQ(HR67,$HS$6:$HS$89),"")</f>
        <v/>
      </c>
      <c r="HU67" s="52" t="str">
        <f>IF(IF(HT67&lt;&gt;"",IF(MAX(COUNTIF($HT$6:$HT$89,$HT$6:$HT$89))&gt;1,"x",""),"")&lt;&gt;"",HT67+1,"")</f>
        <v/>
      </c>
      <c r="HV67" s="52" t="str">
        <f>IF(HT67&lt;&gt;"",IF($G67="3",IF(HR67&lt;&gt;"",IF(AND(HT67&lt;=10,HR67&gt;=$HS$92),HLOOKUP(HT67,Points_Table_Modified,IF(IW67&gt;=6,8,IW67+2),FALSE),0),""),IF(HR67&lt;&gt;"",IF(AND(HT67&lt;=10,HR67&gt;=$HS$92),HLOOKUP(HT67,Points_Table,IF(IW67&gt;=6,8,IW67+2),FALSE),0),"")),"")</f>
        <v/>
      </c>
      <c r="HW67" s="53" t="str">
        <f>IF(HU67&lt;&gt;"",AVERAGE(IF(AND($G67="3",HU67&lt;&gt;""),HLOOKUP(HU67,Points_Table_Modified,IF(IW67&gt;=6,8,IW67+2),FALSE),IF(HU67&lt;&gt;"",HLOOKUP(HU67,Points_Table,IF(IW67&gt;=6,8,IW67+2),FALSE),"")),HV67),HV67)</f>
        <v/>
      </c>
      <c r="HX67" s="51" t="str">
        <f>IF(AND($G67="2",HR67&lt;&gt;""),HR67,"")</f>
        <v/>
      </c>
      <c r="HY67" s="52" t="str">
        <f>IF(AND(HR67&lt;&gt;"",$G67="2"),_xlfn.RANK.EQ(HR67,$HX$6:$HX$89),"")</f>
        <v/>
      </c>
      <c r="HZ67" s="52" t="str">
        <f>IF(IF(HY67&lt;&gt;"",IF(MAX(COUNTIF($HY$6:$HY$89,$HY$6:$HY$89))&gt;1,"x",""),"")&lt;&gt;"",HY67+1,"")</f>
        <v/>
      </c>
      <c r="IA67" s="54" t="str">
        <f>IF(HY67&lt;&gt;"",IF($G67="3",IF(HR67&lt;&gt;"",IF(AND(HY67&lt;=10,HR67&gt;=$HX$92),HLOOKUP(HY67,Points_Table_Modified,IF(IW67&gt;=6,8,IW67+2),FALSE),0),""),IF(HR67&lt;&gt;"",IF(AND(HY67&lt;=10,HR67&gt;=$HX$92),HLOOKUP(HY67,Points_Table,IF(IW67&gt;=6,8,IW67+2),FALSE),0),"")),"")</f>
        <v/>
      </c>
      <c r="IB67" s="53" t="str">
        <f>IF(HZ67&lt;&gt;"",AVERAGE(IF(AND($G67="3",HZ67&lt;&gt;""),HLOOKUP(HZ67,Points_Table_Modified,IF(IW67&gt;=6,8,IW67+2),FALSE),IF(HZ67&lt;&gt;"",HLOOKUP(HZ67,Points_Table,IF(IW67&gt;=6,8,IW67+2),FALSE),"")),IA67),IA67)</f>
        <v/>
      </c>
      <c r="IC67" s="51" t="str">
        <f>IF(AND($G67="3",HR67&lt;&gt;""),HR67,"")</f>
        <v/>
      </c>
      <c r="ID67" s="52" t="str">
        <f>IF(AND(HR67&lt;&gt;"",$G67="3"),_xlfn.RANK.EQ(HR67,$IC$6:$IC$89),"")</f>
        <v/>
      </c>
      <c r="IE67" s="52" t="str">
        <f>IF(IF(ID67&lt;&gt;"",IF(MAX(COUNTIF($ID$6:$ID$89,$ID$6:$ID$89))&gt;1,"x",""),"")&lt;&gt;"",ID67+1,"")</f>
        <v/>
      </c>
      <c r="IF67" s="52" t="str">
        <f>IF(ID67&lt;&gt;"",IF($G67="3",IF(HR67&lt;&gt;"",IF(AND(ID67&lt;=20,HR67&gt;=$IC$92),HLOOKUP(ID67,Points_Table_Modified,IF(IW67&gt;=6,8,IW67+2),FALSE),0),""),IF(HR67&lt;&gt;"",IF(AND(ID67&lt;=10,HR67&gt;=$IC$92),HLOOKUP(ID67,Points_Table,IF(IW67&gt;=6,8,IW67+2),FALSE),0),"")),"")</f>
        <v/>
      </c>
      <c r="IG67" s="53" t="str">
        <f>IF(IE67&lt;&gt;"",AVERAGE(IF(AND($G67="3",IE67&lt;&gt;""),HLOOKUP(IE67,Points_Table_Modified,IF(IW67&gt;=6,8,IW67+2),FALSE),IF(IE67&lt;&gt;"",HLOOKUP(IE67,Points_Table,IF(IW67&gt;=6,8,IW67+2),FALSE),"")),IF67),IF67)</f>
        <v/>
      </c>
      <c r="IH67" s="51" t="str">
        <f>IF(AND($G67="4",HR67&lt;&gt;""),HR67,"")</f>
        <v/>
      </c>
      <c r="II67" s="52" t="str">
        <f>IF(AND(HR67&lt;&gt;"",G67="4"),_xlfn.RANK.EQ(HR67,$IH$6:$IH$89),"")</f>
        <v/>
      </c>
      <c r="IJ67" s="52" t="str">
        <f>IF(IF(II67&lt;&gt;"",IF(MAX(COUNTIF($II$6:$II$89,$II$6:$II$89))&gt;1,"x",""),"")&lt;&gt;"",II67+1,"")</f>
        <v/>
      </c>
      <c r="IK67" s="52" t="str">
        <f>IF(II67&lt;&gt;"",IF($G67="3",IF(HR67&lt;&gt;"",IF(AND(II67&lt;=10,HR67&gt;=$IH$92),HLOOKUP(II67,Points_Table_Modified,IF(IW67&gt;=6,8,IW67+2),FALSE),0),""),IF(HR67&lt;&gt;"",IF(AND(II67&lt;=10,HR67&gt;=$IH$92),HLOOKUP(II67,Points_Table,IF(IW67&gt;=6,8,IW67+2),FALSE),0),"")),"")</f>
        <v/>
      </c>
      <c r="IL67" s="53" t="str">
        <f>IF(IJ67&lt;&gt;"",AVERAGE(IF(AND($G67="3",IJ67&lt;&gt;""),HLOOKUP(IJ67,Points_Table_Modified,IF(IW67&gt;=6,8,IW67+2),FALSE),IF(IJ67&lt;&gt;"",HLOOKUP(IJ67,Points_Table,IF(IW67&gt;=6,8,IW67+2),FALSE),"")),IK67),IK67)</f>
        <v/>
      </c>
      <c r="IM67" s="51" t="str">
        <f>IF(AND($G67="5",HR67&lt;&gt;""),HR67,"")</f>
        <v/>
      </c>
      <c r="IN67" s="52" t="str">
        <f>IF(AND(HR67&lt;&gt;"",$G67="5"),_xlfn.RANK.EQ(HR67,$IM$6:$IM$89),"")</f>
        <v/>
      </c>
      <c r="IO67" s="52" t="str">
        <f>IF(IF(IN67&lt;&gt;"",IF(MAX(COUNTIF($IN$6:$IN$89,$IN$6:$IN$89))&gt;1,"x",""),"")&lt;&gt;"",IN67+1,"")</f>
        <v/>
      </c>
      <c r="IP67" s="52" t="str">
        <f>IF(IN67&lt;&gt;"",IF($G67="3",IF(HR67&lt;&gt;"",IF(AND(IN67&lt;=10,HR67&gt;=$IM$92),HLOOKUP(IN67,Points_Table_Modified,IF(IW67&gt;=6,8,IW67+2),FALSE),0),""),IF(HR67&lt;&gt;"",IF(AND(IN67&lt;=10,HR67&gt;=$IM$92),HLOOKUP(IN67,Points_Table,IF(IW67&gt;=6,8,IW67+2),FALSE),0),"")),"")</f>
        <v/>
      </c>
      <c r="IQ67" s="53" t="str">
        <f>IF(IO67&lt;&gt;"",AVERAGE(IF(AND($G67="3",IO67&lt;&gt;""),HLOOKUP(IO67,Points_Table_Modified,IF(IW67&gt;=6,8,IW67+2),FALSE),IF(IO67&lt;&gt;"",HLOOKUP(IO67,Points_Table,IF(IW67&gt;=6,8,IW67+2),FALSE),"")),IP67),IP67)</f>
        <v/>
      </c>
      <c r="IR67" s="51" t="str">
        <f>IF(AND($G67="6",HR67&lt;&gt;""),HR67,"")</f>
        <v/>
      </c>
      <c r="IS67" s="52" t="str">
        <f>IF(AND(HR67&lt;&gt;"",$G67="6"),_xlfn.RANK.EQ(HR67,$IR$6:$IR$89),"")</f>
        <v/>
      </c>
      <c r="IT67" s="52" t="str">
        <f>IF(IF(IS67&lt;&gt;"",IF(MAX(COUNTIF($IS$6:$IS$89,$IS$6:$IS$89))&gt;1,"x",""),"")&lt;&gt;"",IS67+1,"")</f>
        <v/>
      </c>
      <c r="IU67" s="52" t="str">
        <f>IF(IS67&lt;&gt;"",IF($G67="3",IF(HR67&lt;&gt;"",IF(AND(IS67&lt;=10,HR67&gt;=$IR$92),HLOOKUP(IS67,Points_Table_Modified,IF(IW67&gt;=6,8,IW67+2),FALSE),0),""),IF(HR67&lt;&gt;"",IF(AND(IS67&lt;=10,HR67&gt;=$IR$92),HLOOKUP(IS67,Points_Table,IF(IW67&gt;=6,8,IW67+2),FALSE),0),"")),"")</f>
        <v/>
      </c>
      <c r="IV67" s="53" t="str">
        <f>IF(IT67&lt;&gt;"",AVERAGE(IF(AND($G67="3",IT67&lt;&gt;""),HLOOKUP(IT67,Points_Table_Modified,IF(IW67&gt;=6,8,IW67+2),FALSE),IF(IT67&lt;&gt;"",HLOOKUP(IT67,Points_Table,IF(IW67&gt;=6,8,IW67+2),FALSE),"")),IU67),IU67)</f>
        <v/>
      </c>
      <c r="IW67" s="57" t="e">
        <f>VLOOKUP($G67,Entries_D_Event,10,FALSE)</f>
        <v>#N/A</v>
      </c>
      <c r="IX67" s="52" t="str">
        <f>CONCATENATE(IS67,IN67,II67,ID67,HY67,HT67)</f>
        <v/>
      </c>
      <c r="IY67" s="118" t="str">
        <f>IF(IX67&lt;&gt;"",IF(AND($G67="3",HR67&lt;&gt;""),10,IF(HR67&lt;&gt;"",5,"")),"")</f>
        <v/>
      </c>
      <c r="IZ67" s="118">
        <f>_xlfn.NUMBERVALUE(IF(IX67&lt;&gt;"",CONCATENATE(IV67,IQ67,IL67,IG67,IB67,HW67),""))</f>
        <v>0</v>
      </c>
      <c r="JA67" s="56">
        <f>IFERROR(IY67+IZ67,0)</f>
        <v>0</v>
      </c>
      <c r="JB67" s="90"/>
      <c r="JC67" s="52" t="str">
        <f>IF(AND($G67="1",JB67&lt;&gt;""),JB67,"")</f>
        <v/>
      </c>
      <c r="JD67" s="52" t="str">
        <f>IF(AND(JB67&lt;&gt;"",$G67="1"),_xlfn.RANK.EQ(JB67,$JC$6:$JC$89),"")</f>
        <v/>
      </c>
      <c r="JE67" s="52" t="str">
        <f>IF(IF(JD67&lt;&gt;"",IF(MAX(COUNTIF($JD$6:$JD$89,$JD$6:$JD$89))&gt;1,"x",""),"")&lt;&gt;"",JD67+1,"")</f>
        <v/>
      </c>
      <c r="JF67" s="52" t="str">
        <f>IF(JD67&lt;&gt;"",IF($G67="3",IF(JB67&lt;&gt;"",IF(AND(JD67&lt;=10,JB67&gt;=$JC$92),HLOOKUP(JD67,Points_Table_Modified,IF(KG67&gt;=6,8,KG67+2),FALSE),0),""),IF(JB67&lt;&gt;"",IF(AND(JD67&lt;=10,JB67&gt;=$JC$92),HLOOKUP(JD67,Points_Table,IF(KG67&gt;=6,8,KG67+2),FALSE),0),"")),"")</f>
        <v/>
      </c>
      <c r="JG67" s="53" t="str">
        <f>IF(JE67&lt;&gt;"",AVERAGE(IF(AND($G67="3",JE67&lt;&gt;""),HLOOKUP(JE67,Points_Table_Modified,IF(KG67&gt;=6,8,KG67+2),FALSE),IF(JE67&lt;&gt;"",HLOOKUP(JE67,Points_Table,IF(KG67&gt;=6,8,KG67+2),FALSE),"")),JF67),JF67)</f>
        <v/>
      </c>
      <c r="JH67" s="51" t="str">
        <f>IF(AND($G67="2",JB67&lt;&gt;""),JB67,"")</f>
        <v/>
      </c>
      <c r="JI67" s="52" t="str">
        <f>IF(AND(JB67&lt;&gt;"",$G67="2"),_xlfn.RANK.EQ(JB67,$JH$6:$JH$89),"")</f>
        <v/>
      </c>
      <c r="JJ67" s="52" t="str">
        <f>IF(IF(JI67&lt;&gt;"",IF(MAX(COUNTIF($JI$6:$JI$89,$JI$6:$JI$89))&gt;1,"x",""),"")&lt;&gt;"",JI67+1,"")</f>
        <v/>
      </c>
      <c r="JK67" s="54" t="str">
        <f>IF(JI67&lt;&gt;"",IF($G67="3",IF(JB67&lt;&gt;"",IF(AND(JI67&lt;=10,JB67&gt;=$JH$92),HLOOKUP(JI67,Points_Table_Modified,IF(KG67&gt;=6,8,KG67+2),FALSE),0),""),IF(JB67&lt;&gt;"",IF(AND(JI67&lt;=10,JB67&gt;=$JH$92),HLOOKUP(JI67,Points_Table,IF(KG67&gt;=6,8,KG67+2),FALSE),0),"")),"")</f>
        <v/>
      </c>
      <c r="JL67" s="53" t="str">
        <f>IF(JJ67&lt;&gt;"",AVERAGE(IF(AND($G67="3",JJ67&lt;&gt;""),HLOOKUP(JJ67,Points_Table_Modified,IF(KG67&gt;=6,8,KG67+2),FALSE),IF(JJ67&lt;&gt;"",HLOOKUP(JJ67,Points_Table,IF(KG67&gt;=6,8,KG67+2),FALSE),"")),JK67),JK67)</f>
        <v/>
      </c>
      <c r="JM67" s="51" t="str">
        <f>IF(AND($G67="3",JB67&lt;&gt;""),JB67,"")</f>
        <v/>
      </c>
      <c r="JN67" s="52" t="str">
        <f>IF(AND(JB67&lt;&gt;"",$G67="3"),_xlfn.RANK.EQ(JB67,$JM$6:$JM$89),"")</f>
        <v/>
      </c>
      <c r="JO67" s="52" t="str">
        <f>IF(IF(JN67&lt;&gt;"",IF(MAX(COUNTIF($JN$6:$JN$89,$JN$6:$JN$89))&gt;1,"x",""),"")&lt;&gt;"",JN67+1,"")</f>
        <v/>
      </c>
      <c r="JP67" s="52" t="str">
        <f>IF(JN67&lt;&gt;"",IF($G67="3",IF(JB67&lt;&gt;"",IF(AND(JN67&lt;=20,JB67&gt;=$JM$92),HLOOKUP(JN67,Points_Table_Modified,IF(KG67&gt;=6,8,KG67+2),FALSE),0),""),IF(JB67&lt;&gt;"",IF(AND(JN67&lt;=10,JB67&gt;=$JM$92),HLOOKUP(JN67,Points_Table,IF(KG67&gt;=6,8,KG67+2),FALSE),0),"")),"")</f>
        <v/>
      </c>
      <c r="JQ67" s="53" t="str">
        <f>IF(JO67&lt;&gt;"",AVERAGE(IF(AND($G67="3",JO67&lt;&gt;""),HLOOKUP(JO67,Points_Table_Modified,IF(KG67&gt;=6,8,KG67+2),FALSE),IF(JO67&lt;&gt;"",HLOOKUP(JO67,Points_Table,IF(KG67&gt;=6,8,KG67+2),FALSE),"")),JP67),JP67)</f>
        <v/>
      </c>
      <c r="JR67" s="51" t="str">
        <f>IF(AND($G67="4",JB67&lt;&gt;""),JB67,"")</f>
        <v/>
      </c>
      <c r="JS67" s="52" t="str">
        <f>IF(AND(JB67&lt;&gt;"",G67="4"),_xlfn.RANK.EQ(JB67,$JR$6:$JR$89),"")</f>
        <v/>
      </c>
      <c r="JT67" s="52" t="str">
        <f>IF(IF(JS67&lt;&gt;"",IF(MAX(COUNTIF($JS$6:$JS$89,$JS$6:$JS$89))&gt;1,"x",""),"")&lt;&gt;"",JS67+1,"")</f>
        <v/>
      </c>
      <c r="JU67" s="52" t="str">
        <f>IF(JS67&lt;&gt;"",IF($G67="3",IF(JB67&lt;&gt;"",IF(AND(JS67&lt;=10,JB67&gt;=$JR$92),HLOOKUP(JS67,Points_Table_Modified,IF(KG67&gt;=6,8,KG67+2),FALSE),0),""),IF(JB67&lt;&gt;"",IF(AND(JS67&lt;=10,JB67&gt;=$JR$92),HLOOKUP(JS67,Points_Table,IF(KG67&gt;=6,8,KG67+2),FALSE),0),"")),"")</f>
        <v/>
      </c>
      <c r="JV67" s="53" t="str">
        <f>IF(JT67&lt;&gt;"",AVERAGE(IF(AND($G67="3",JT67&lt;&gt;""),HLOOKUP(JT67,Points_Table_Modified,IF(KG67&gt;=6,8,KG67+2),FALSE),IF(JT67&lt;&gt;"",HLOOKUP(JT67,Points_Table,IF(KG67&gt;=6,8,KG67+2),FALSE),"")),JU67),JU67)</f>
        <v/>
      </c>
      <c r="JW67" s="51" t="str">
        <f>IF(AND($G67="5",JB67&lt;&gt;""),JB67,"")</f>
        <v/>
      </c>
      <c r="JX67" s="52" t="str">
        <f>IF(AND(JB67&lt;&gt;"",$G67="5"),_xlfn.RANK.EQ(JB67,$JW$6:$JW$89),"")</f>
        <v/>
      </c>
      <c r="JY67" s="52" t="str">
        <f>IF(IF(JX67&lt;&gt;"",IF(MAX(COUNTIF($JX$6:$JX$89,$JX$6:$JX$89))&gt;1,"x",""),"")&lt;&gt;"",JX67+1,"")</f>
        <v/>
      </c>
      <c r="JZ67" s="52" t="str">
        <f>IF(JX67&lt;&gt;"",IF($G67="3",IF(JB67&lt;&gt;"",IF(AND(JX67&lt;=10,JB67&gt;=$JW$92),HLOOKUP(JX67,Points_Table_Modified,IF(KG67&gt;=6,8,KG67+2),FALSE),0),""),IF(JB67&lt;&gt;"",IF(AND(JX67&lt;=10,JB67&gt;=$JW$92),HLOOKUP(JX67,Points_Table,IF(KG67&gt;=6,8,KG67+2),FALSE),0),"")),"")</f>
        <v/>
      </c>
      <c r="KA67" s="53" t="str">
        <f>IF(JY67&lt;&gt;"",AVERAGE(IF(AND($G67="3",JY67&lt;&gt;""),HLOOKUP(JY67,Points_Table_Modified,IF(KG67&gt;=6,8,KG67+2),FALSE),IF(JY67&lt;&gt;"",HLOOKUP(JY67,Points_Table,IF(KG67&gt;=6,8,KG67+2),FALSE),"")),JZ67),JZ67)</f>
        <v/>
      </c>
      <c r="KB67" s="51" t="str">
        <f>IF(AND($G67="6",JB67&lt;&gt;""),JB67,"")</f>
        <v/>
      </c>
      <c r="KC67" s="52" t="str">
        <f>IF(AND(JB67&lt;&gt;"",$G67="6"),_xlfn.RANK.EQ(JB67,$KB$6:$KB$89),"")</f>
        <v/>
      </c>
      <c r="KD67" s="52" t="str">
        <f>IF(IF(KC67&lt;&gt;"",IF(MAX(COUNTIF($KC$6:$KC$89,$KC$6:$KC$89))&gt;1,"x",""),"")&lt;&gt;"",KC67+1,"")</f>
        <v/>
      </c>
      <c r="KE67" s="52" t="str">
        <f>IF(KC67&lt;&gt;"",IF($G67="3",IF(JB67&lt;&gt;"",IF(AND(KC67&lt;=10,JB67&gt;=$KB$92),HLOOKUP(KC67,Points_Table_Modified,IF(KG67&gt;=6,8,KG67+2),FALSE),0),""),IF(JB67&lt;&gt;"",IF(AND(KC67&lt;=10,JB67&gt;=$KB$92),HLOOKUP(KC67,Points_Table,IF(KG67&gt;=6,8,KG67+2),FALSE),0),"")),"")</f>
        <v/>
      </c>
      <c r="KF67" s="53" t="str">
        <f>IF(KD67&lt;&gt;"",AVERAGE(IF(AND($G67="3",KD67&lt;&gt;""),HLOOKUP(KD67,Points_Table_Modified,IF(KG67&gt;=6,8,KG67+2),FALSE),IF(KD67&lt;&gt;"",HLOOKUP(KD67,Points_Table,IF(KG67&gt;=6,8,KG67+2),FALSE),"")),KE67),KE67)</f>
        <v/>
      </c>
      <c r="KG67" s="57" t="e">
        <f>VLOOKUP($G67,Entries_D_Event,11,FALSE)</f>
        <v>#N/A</v>
      </c>
      <c r="KH67" s="52" t="str">
        <f>CONCATENATE(KC67,JX67,JS67,JN67,JI67,JD67)</f>
        <v/>
      </c>
      <c r="KI67" s="118" t="str">
        <f>IF(KH67&lt;&gt;"",IF(AND($G67="3",JB67&lt;&gt;""),10,IF(JB67&lt;&gt;"",5,"")),"")</f>
        <v/>
      </c>
      <c r="KJ67" s="118">
        <f>_xlfn.NUMBERVALUE(IF(KH67&lt;&gt;"",CONCATENATE(KF67,KA67,JV67,JQ67,JL67,JG67),""))</f>
        <v>0</v>
      </c>
      <c r="KK67" s="56">
        <f>IFERROR(KI67+KJ67,0)</f>
        <v>0</v>
      </c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</row>
    <row r="68" spans="1:358" s="1" customFormat="1" x14ac:dyDescent="0.25">
      <c r="A68" s="35"/>
      <c r="B68" s="45">
        <v>63</v>
      </c>
      <c r="C68" s="46" t="s">
        <v>256</v>
      </c>
      <c r="D68" s="47" t="s">
        <v>215</v>
      </c>
      <c r="E68" s="50"/>
      <c r="F68" s="109">
        <v>935</v>
      </c>
      <c r="G68" s="49"/>
      <c r="H68" s="50" t="s">
        <v>213</v>
      </c>
      <c r="I68" s="187">
        <f>AS68+CC68+DM68+EW68+GG68+HQ68+JA68+KK68</f>
        <v>0</v>
      </c>
      <c r="J68" s="115"/>
      <c r="K68" s="102" t="str">
        <f>IF(AND(J68&lt;&gt;"",$G68="1"),J68,"")</f>
        <v/>
      </c>
      <c r="L68" s="103" t="str">
        <f>IF(AND(J68&lt;&gt;"",$G68="1"),_xlfn.RANK.EQ(J68,$K$6:$K$89),"")</f>
        <v/>
      </c>
      <c r="M68" s="103" t="str">
        <f>IF(G68="6",IF(IF(L68&lt;&gt;"",IF(MAX(COUNTIF($L$6:$L$89,$L$6:$L$89))&gt;1,"x",""),"")&lt;&gt;"",L68+1,""),IF(K68=0,"",IF(IF(L68&lt;&gt;"",IF(MAX(COUNTIF($L$6:$L$89,$L$6:$L$89))&gt;1,"x",""),"")&lt;&gt;"",L68+1,"")))</f>
        <v/>
      </c>
      <c r="N68" s="103" t="str">
        <f>IF(L68&lt;&gt;"",IF($G68="3",IF(AND(L68&lt;=20,J68&gt;=$K$92),HLOOKUP(L68,Points_Table_Modified,IF(AO68&gt;=6,8,AO68+2),FALSE),0),IF(AND(L68&lt;=10,J68&gt;=$K$92),HLOOKUP(L68,Points_Table,IF(AO68&gt;=6,8,AO68+2),FALSE),0)),"")</f>
        <v/>
      </c>
      <c r="O68" s="103" t="str">
        <f>IF(M68&lt;&gt;"",AVERAGE(IF(AND($G68="3",M68&lt;&gt;""),HLOOKUP(M68,Points_Table_Modified,IF(AO68&gt;=6,8,AO68+2),FALSE),IF(M68&lt;&gt;"",HLOOKUP(M68,Points_Table,IF(AO68&gt;=6,8,AO68+2),FALSE),"")),N68),N68)</f>
        <v/>
      </c>
      <c r="P68" s="102" t="str">
        <f>IF(AND(J68&lt;&gt;"",$G68="2"),J68,"")</f>
        <v/>
      </c>
      <c r="Q68" s="103" t="str">
        <f>IF(AND(J68&lt;&gt;"",$G68="2"),_xlfn.RANK.EQ(J68,$P$6:$P$89),"")</f>
        <v/>
      </c>
      <c r="R68" s="103" t="str">
        <f>IF(G68="6",IF(IF(Q68&lt;&gt;"",IF(MAX(COUNTIF($Q$6:$Q$89,$Q$6:$Q$89))&gt;1,"x",""),"")&lt;&gt;"",Q68+1,""),IF(P68=0,"",IF(IF(Q68&lt;&gt;"",IF(MAX(COUNTIF($Q$6:$Q$89,$Q$6:$Q$89))&gt;1,"x",""),"")&lt;&gt;"",Q68+1,"")))</f>
        <v/>
      </c>
      <c r="S68" s="103" t="str">
        <f>IF(Q68&lt;&gt;"",IF($G68="3",IF(J68&lt;&gt;"",IF(AND(Q68&lt;=10,J68&gt;=$P$92),HLOOKUP(Q68,Points_Table_Modified,IF(AO68&gt;=6,8,AO68+2),FALSE),0),""),IF(J68&lt;&gt;"",IF(AND(Q68&lt;=10,J68&gt;=$P$92),HLOOKUP(Q68,Points_Table,IF(AO68&gt;=6,8,AO68+2),FALSE),0),"")),"")</f>
        <v/>
      </c>
      <c r="T68" s="103" t="str">
        <f>IF(R68&lt;&gt;"",AVERAGE(IF(AND($G68="3",R68&lt;&gt;""),HLOOKUP(R68,Points_Table_Modified,IF(AO68&gt;=6,8,AO68+2),FALSE),IF(R68&lt;&gt;"",HLOOKUP(R68,Points_Table,IF(AO68&gt;=6,8,AO68+2),FALSE),"")),S68),S68)</f>
        <v/>
      </c>
      <c r="U68" s="102" t="str">
        <f>IF(AND(J68&lt;&gt;"",$G68="3"),J68,"")</f>
        <v/>
      </c>
      <c r="V68" s="103" t="str">
        <f>IF(AND(J68&lt;&gt;"",$G68="3"),_xlfn.RANK.EQ(J68,$U$6:$U$89),"")</f>
        <v/>
      </c>
      <c r="W68" s="103" t="str">
        <f>IF(G68="6",IF(IF(V68&lt;&gt;"",IF(MAX(COUNTIF($V$6:$V$89,$V$6:$V$89))&gt;1,"x",""),"")&lt;&gt;"",V68+1,""),IF(U68=0,"",IF(IF(V68&lt;&gt;"",IF(MAX(COUNTIF($V$6:$V$89,$V$6:$V$89))&gt;1,"x",""),"")&lt;&gt;"",V68+1,"")))</f>
        <v/>
      </c>
      <c r="X68" s="103" t="str">
        <f>IF(V68&lt;&gt;"",IF($G68="3",IF(J68&lt;&gt;"",IF(AND(V68&lt;=20,J68&gt;=$U$92),HLOOKUP(V68,Points_Table_Modified,IF(AO68&gt;=6,8,AO68+2),FALSE),0),""),IF(J68&lt;&gt;"",IF(AND(V68&lt;=10,$J68&gt;=$U$92),HLOOKUP(V68,Points_Table,IF(AO68&gt;=6,8,AO68+2),FALSE),0),"")),"")</f>
        <v/>
      </c>
      <c r="Y68" s="103" t="str">
        <f>IF(W68&lt;&gt;"",AVERAGE(IF(AND($G68="3",W68&lt;&gt;""),HLOOKUP(W68,Points_Table_Modified,IF(AO68&gt;=6,8,AO68+2),FALSE),IF(W68&lt;&gt;"",HLOOKUP(W68,Points_Table,IF(AO68&gt;=6,8,AO68+2),FALSE),"")),X68),X68)</f>
        <v/>
      </c>
      <c r="Z68" s="102" t="str">
        <f>IF(AND(J68&lt;&gt;"",$G68="4"),J68,"")</f>
        <v/>
      </c>
      <c r="AA68" s="103" t="str">
        <f>IF(AND($J68&lt;&gt;"",G68="4"),_xlfn.RANK.EQ(J68,$Z$6:$Z$89),"")</f>
        <v/>
      </c>
      <c r="AB68" s="103" t="str">
        <f>IF($G68="6",IF(IF(AA68&lt;&gt;"",IF(MAX(COUNTIF($AA$6:$AA$89,$AA$6:$AA$89))&gt;1,"x",""),"")&lt;&gt;"",AA68+1,""),IF(Z68=0,"",IF(IF(AA68&lt;&gt;"",IF(MAX(COUNTIF($AA$6:$AA$89,$AA$6:$AA$89))&gt;1,"x",""),"")&lt;&gt;"",AA68+1,"")))</f>
        <v/>
      </c>
      <c r="AC68" s="103" t="str">
        <f>IF(AA68&lt;&gt;"",IF($G68="3",IF(J68&lt;&gt;"",IF(AND(AA68&lt;=10,J68&gt;=$Z$92),HLOOKUP(AA68,Points_Table_Modified,IF(AO68&gt;=6,8,AO68+2),FALSE),0),""),IF(J68&lt;&gt;"",IF(AND(AA68&lt;=10,J68&gt;=$Z$92),HLOOKUP(AA68,Points_Table,IF(AO68&gt;=6,8,AO68+2),FALSE),0),"")),"")</f>
        <v/>
      </c>
      <c r="AD68" s="103" t="str">
        <f>IF(AB68&lt;&gt;"",AVERAGE(IF(AND($G68="3",AB68&lt;&gt;""),HLOOKUP(AB68,Points_Table_Modified,IF(AO68&gt;=6,8,AO68+2),FALSE),IF(AB68&lt;&gt;"",HLOOKUP(AB68,Points_Table,IF(AO68&gt;=6,8,AO68+2),FALSE),"")),AC68),AC68)</f>
        <v/>
      </c>
      <c r="AE68" s="102" t="str">
        <f>IF(AND(J68&lt;&gt;"",$G68="5"),J68,"")</f>
        <v/>
      </c>
      <c r="AF68" s="103" t="str">
        <f>IF(AND(J68&lt;&gt;"",$G68="5"),_xlfn.RANK.EQ(J68,$AE$6:$AE$89),"")</f>
        <v/>
      </c>
      <c r="AG68" s="103" t="str">
        <f>IF($G68="6",IF(IF(AF68&lt;&gt;"",IF(MAX(COUNTIF($AF$6:$AF$89,$AF$6:$AF$89))&gt;1,"x",""),"")&lt;&gt;"",AF68+1,""),IF(AE68=0,"",IF(IF(AF68&lt;&gt;"",IF(MAX(COUNTIF($AF$6:$AF$89,$AF$6:$AF$89))&gt;1,"x",""),"")&lt;&gt;"",AF68+1,"")))</f>
        <v/>
      </c>
      <c r="AH68" s="103" t="str">
        <f>IF(AF68&lt;&gt;"",IF($G68="3",IF(J68&lt;&gt;"",IF(AND(AF68&lt;=10,J68&gt;=$AE$92),HLOOKUP(AF68,Points_Table_Modified,IF(AO68&gt;=6,8,AO68+2),FALSE),0),""),IF(J68&lt;&gt;"",IF(AND(AF68&lt;=10,J68&gt;=$AE$92),HLOOKUP(AF68,Points_Table,IF(AO68&gt;=6,8,AO68+2),FALSE),0),"")),"")</f>
        <v/>
      </c>
      <c r="AI68" s="103" t="str">
        <f>IF(AG68&lt;&gt;"",AVERAGE(IF(AND($G68="3",AG68&lt;&gt;""),HLOOKUP(AG68,Points_Table_Modified,IF(AO68&gt;=6,8,AO68+2),FALSE),IF(AG68&lt;&gt;"",HLOOKUP(AG68,Points_Table,IF(AO68&gt;=6,8,AO68+2),FALSE),"")),AH68),AH68)</f>
        <v/>
      </c>
      <c r="AJ68" s="102" t="str">
        <f>IF(AND(J68&lt;&gt;"",$G68="6"),J68,"")</f>
        <v/>
      </c>
      <c r="AK68" s="103" t="str">
        <f>IF(AND(J68&lt;&gt;"",$G68="6"),_xlfn.RANK.EQ(J68,$AJ$6:$AJ$89),"")</f>
        <v/>
      </c>
      <c r="AL68" s="103" t="str">
        <f>IF(G68="6",IF(IF(AK68&lt;&gt;"",IF(MAX(COUNTIF($AK$6:$AK$89,$AK$6:$AK$89))&gt;1,"x",""),"")&lt;&gt;"",AK68+1,""),IF(AJ68=0,"",IF(IF(AK68&lt;&gt;"",IF(MAX(COUNTIF($AK$6:$AK$89,$AK$6:$AK$89))&gt;1,"x",""),"")&lt;&gt;"",AK68+1,"")))</f>
        <v/>
      </c>
      <c r="AM68" s="103" t="str">
        <f>IF(AK68&lt;&gt;"",IF($G68="3",IF(J68&lt;&gt;"",IF(AND(AK68&lt;=10,J68&gt;=$AJ$92),HLOOKUP(AK68,Points_Table_Modified,IF(AO68&gt;=6,8,AO68+2),FALSE),0),""),IF(J68&lt;&gt;"",IF(AND(AK68&lt;=10,J68&gt;=$AJ$92),HLOOKUP(AK68,Points_Table,IF(AO68&gt;=6,8,AO68+2),FALSE),0),"")),"")</f>
        <v/>
      </c>
      <c r="AN68" s="136" t="str">
        <f>IF(AL68&lt;&gt;"",AVERAGE(IF(AND($G68="3",AL68&lt;&gt;""),HLOOKUP(AL68,Points_Table_Modified,IF(AO68&gt;=6,8,AO68+2),FALSE),IF(AL68&lt;&gt;"",HLOOKUP(AL68,Points_Table,IF(AO68&gt;=6,8,AO68+2),FALSE),"")),AM68),AM68)</f>
        <v/>
      </c>
      <c r="AO68" s="55" t="e">
        <f>VLOOKUP($G68,Entries_D_Event,4,FALSE)</f>
        <v>#N/A</v>
      </c>
      <c r="AP68" s="52" t="str">
        <f>CONCATENATE(AK68,AF68,AA68,V68,Q68,L68)</f>
        <v/>
      </c>
      <c r="AQ68" s="118" t="str">
        <f>IF(AP68&lt;&gt;"",IF(AND($G68="3",J68&lt;&gt;""),10,IF(J68&lt;&gt;"",5,"")),"")</f>
        <v/>
      </c>
      <c r="AR68" s="118">
        <f>_xlfn.NUMBERVALUE(IF(AP68&lt;&gt;"",CONCATENATE(AN68,AI68,AD68,Y68,T68,O68),""))</f>
        <v>0</v>
      </c>
      <c r="AS68" s="56">
        <f>IFERROR(AQ68+AR68,0)</f>
        <v>0</v>
      </c>
      <c r="AT68" s="90"/>
      <c r="AU68" s="54" t="str">
        <f>IF(AND(AT68&lt;&gt;"",$G68="1"),AT68,"")</f>
        <v/>
      </c>
      <c r="AV68" s="52" t="str">
        <f>IF(AND(AT68&lt;&gt;"",$G68="1"),_xlfn.RANK.EQ(AT68,$AU$6:$AU$89),"")</f>
        <v/>
      </c>
      <c r="AW68" s="52" t="str">
        <f>IF(IF(AV68&lt;&gt;"",IF(MAX(COUNTIF($AV$6:$AV$89,$AV$6:$AV$89))&gt;1,"x",""),"")&lt;&gt;"",AV68+1,"")</f>
        <v/>
      </c>
      <c r="AX68" s="52" t="str">
        <f>IF(AV68&lt;&gt;"",IF($G68="3",IF(AT68&lt;&gt;"",IF(AND(AV68&lt;=10,AT68&gt;=$AU$92),HLOOKUP(AV68,Points_Table_Modified,IF(BY68&gt;=6,8,BY68+2),FALSE),0),""),IF(AT68&lt;&gt;"",IF(AND(AV68&lt;=10,AT68&gt;=$AU$92),HLOOKUP(AV68,Points_Table,IF(BY68&gt;=6,8,BY68+2),FALSE),0),"")),"")</f>
        <v/>
      </c>
      <c r="AY68" s="53" t="str">
        <f>IF(AW68&lt;&gt;"",AVERAGE(IF(AND($G68="3",AW68&lt;&gt;""),HLOOKUP(AW68,Points_Table_Modified,IF(BY68&gt;=6,8,BY68+2),FALSE),IF(AW68&lt;&gt;"",HLOOKUP(AW68,Points_Table,IF(BY68&gt;=6,8,BY68+2),FALSE),"")),AX68),AX68)</f>
        <v/>
      </c>
      <c r="AZ68" s="51" t="str">
        <f>IF(AND($G68="2",AT68&lt;&gt;""),AT68,"")</f>
        <v/>
      </c>
      <c r="BA68" s="52" t="str">
        <f>IF(AND(AT68&lt;&gt;"",$G68="2"),_xlfn.RANK.EQ(AT68,$AZ$6:$AZ$89),"")</f>
        <v/>
      </c>
      <c r="BB68" s="52" t="str">
        <f>IF(IF(BA68&lt;&gt;"",IF(MAX(COUNTIF($BA$6:$BA$89,$BA$6:$BA$89))&gt;1,"x",""),"")&lt;&gt;"",BA68+1,"")</f>
        <v/>
      </c>
      <c r="BC68" s="54" t="str">
        <f>IF(BA68&lt;&gt;"",IF($G68="3",IF(AT68&lt;&gt;"",IF(AND(BA68&lt;=10,AT68&gt;=$AZ$92),HLOOKUP(BA68,Points_Table_Modified,IF(BY68&gt;=6,8,BY68+2),FALSE),0),""),IF(AT68&lt;&gt;"",IF(AND(BA68&lt;=10,AT68&gt;=$AZ$92),HLOOKUP(BA68,Points_Table,IF(BY68&gt;=6,8,BY68+2),FALSE),0),"")),"")</f>
        <v/>
      </c>
      <c r="BD68" s="53" t="str">
        <f>IF(BB68&lt;&gt;"",AVERAGE(IF(AND($G68="3",BB68&lt;&gt;""),HLOOKUP(BB68,Points_Table_Modified,IF(BY68&gt;=6,8,BY68+2),FALSE),IF(BB68&lt;&gt;"",HLOOKUP(BB68,Points_Table,IF(BY68&gt;=6,8,BY68+2),FALSE),"")),BC68),BC68)</f>
        <v/>
      </c>
      <c r="BE68" s="51" t="str">
        <f>IF(AND($G68="3",AT68&lt;&gt;""),AT68,"")</f>
        <v/>
      </c>
      <c r="BF68" s="52" t="str">
        <f>IF(AND(AT68&lt;&gt;"",$G68="3"),_xlfn.RANK.EQ(AT68,$BE$6:$BE$89),"")</f>
        <v/>
      </c>
      <c r="BG68" s="52" t="str">
        <f>IF(IF(BF68&lt;&gt;"",IF(MAX(COUNTIF($BF$6:$BF$89,$BF$6:$BF$89))&gt;1,"x",""),"")&lt;&gt;"",BF68+1,"")</f>
        <v/>
      </c>
      <c r="BH68" s="52" t="str">
        <f>IF(BF68&lt;&gt;"",IF($G68="3",IF(AT68&lt;&gt;"",IF(AND(BF68&lt;=20,AT68&gt;=$BE$92),HLOOKUP(BF68,Points_Table_Modified,IF(BY68&gt;=6,8,BY68+2),FALSE),0),""),IF(AT68&lt;&gt;"",IF(AND(BF68&lt;=10,AT68&gt;=$BE$92),HLOOKUP(BF68,Points_Table,IF(BY68&gt;=6,8,BY68+2),FALSE),0),"")),"")</f>
        <v/>
      </c>
      <c r="BI68" s="53" t="str">
        <f>IF(BG68&lt;&gt;"",AVERAGE(IF(AND($G68="3",BG68&lt;&gt;""),HLOOKUP(BG68,Points_Table_Modified,IF(BY68&gt;=6,8,BY68+2),FALSE),IF(BG68&lt;&gt;"",HLOOKUP(BG68,Points_Table,IF(BY68&gt;=6,8,BY68+2),FALSE),"")),BH68),BH68)</f>
        <v/>
      </c>
      <c r="BJ68" s="51" t="str">
        <f>IF(AND($G68="4",AT68&lt;&gt;""),AT68,"")</f>
        <v/>
      </c>
      <c r="BK68" s="52" t="str">
        <f>IF(AND(AT68&lt;&gt;"",G68="4"),_xlfn.RANK.EQ(AT68,$BJ$6:$BJ$89),"")</f>
        <v/>
      </c>
      <c r="BL68" s="52" t="str">
        <f>IF(IF(BK68&lt;&gt;"",IF(MAX(COUNTIF($BK$6:$BK$89,$BK$6:$BK$89))&gt;1,"x",""),"")&lt;&gt;"",BK68+1,"")</f>
        <v/>
      </c>
      <c r="BM68" s="52" t="str">
        <f>IF(BK68&lt;&gt;"",IF($G68="3",IF(AT68&lt;&gt;"",IF(AND(BK68&lt;=10,AT68&gt;=$BJ$92),HLOOKUP(BK68,Points_Table_Modified,IF(BY68&gt;=6,8,BY68+2),FALSE),0),""),IF(AT68&lt;&gt;"",IF(AND(BK68&lt;=10,AT68&gt;=$BJ$92),HLOOKUP(BK68,Points_Table,IF(BY68&gt;=6,8,BY68+2),FALSE),0),"")),"")</f>
        <v/>
      </c>
      <c r="BN68" s="53" t="str">
        <f>IF(BL68&lt;&gt;"",AVERAGE(IF(AND($G68="3",BL68&lt;&gt;""),HLOOKUP(BL68,Points_Table_Modified,IF(BY68&gt;=6,8,BY68+2),FALSE),IF(BL68&lt;&gt;"",HLOOKUP(BL68,Points_Table,IF(BY68&gt;=6,8,BY68+2),FALSE),"")),BM68),BM68)</f>
        <v/>
      </c>
      <c r="BO68" s="51" t="str">
        <f>IF(AND($G68="5",AT68&lt;&gt;""),AT68,"")</f>
        <v/>
      </c>
      <c r="BP68" s="52" t="str">
        <f>IF(AND(AT68&lt;&gt;"",$G68="5"),_xlfn.RANK.EQ(AT68,$BO$6:$BO$89),"")</f>
        <v/>
      </c>
      <c r="BQ68" s="52" t="str">
        <f>IF(IF(BP68&lt;&gt;"",IF(MAX(COUNTIF($BP$6:$BP$89,$BP$6:$BP$89))&gt;1,"x",""),"")&lt;&gt;"",BP68+1,"")</f>
        <v/>
      </c>
      <c r="BR68" s="52" t="str">
        <f>IF(BP68&lt;&gt;"",IF($G68="3",IF(AT68&lt;&gt;"",IF(AND(BP68&lt;=10,AT68&gt;=$BO$92),HLOOKUP(BP68,Points_Table_Modified,IF(BY68&gt;=6,8,BY68+2),FALSE),0),""),IF(AT68&lt;&gt;"",IF(AND(BP68&lt;=10,AT68&gt;=$BO$92),HLOOKUP(BP68,Points_Table,IF(BY68&gt;=6,8,BY68+2),FALSE),0),"")),"")</f>
        <v/>
      </c>
      <c r="BS68" s="53" t="str">
        <f>IF(BQ68&lt;&gt;"",AVERAGE(IF(AND($G68="3",BQ68&lt;&gt;""),HLOOKUP(BQ68,Points_Table_Modified,IF(BY68&gt;=6,8,BY68+2),FALSE),IF(BQ68&lt;&gt;"",HLOOKUP(BQ68,Points_Table,IF(BY68&gt;=6,8,BY68+2),FALSE),"")),BR68),BR68)</f>
        <v/>
      </c>
      <c r="BT68" s="51" t="str">
        <f>IF(AND($G68="6",AT68&lt;&gt;""),AT68,"")</f>
        <v/>
      </c>
      <c r="BU68" s="52" t="str">
        <f>IF(AND(AT68&lt;&gt;"",$G68="6"),_xlfn.RANK.EQ(AT68,$BT$6:$BT$89),"")</f>
        <v/>
      </c>
      <c r="BV68" s="52" t="str">
        <f>IF(IF(BU68&lt;&gt;"",IF(MAX(COUNTIF($BU$6:$BU$89,$BU$6:$BU$89))&gt;1,"x",""),"")&lt;&gt;"",BU68+1,"")</f>
        <v/>
      </c>
      <c r="BW68" s="52" t="str">
        <f>IF(BU68&lt;&gt;"",IF($G68="3",IF(AT68&lt;&gt;"",IF(AND(BU68&lt;=10,AT68&gt;=$BT$92),HLOOKUP(BU68,Points_Table_Modified,IF(BY68&gt;=6,8,BY68+2),FALSE),0),""),IF(AT68&lt;&gt;"",IF(AND(BU68&lt;=10,AT68&gt;=$BT$92),HLOOKUP(BU68,Points_Table,IF(BY68&gt;=6,8,BY68+2),FALSE),0),"")),"")</f>
        <v/>
      </c>
      <c r="BX68" s="53" t="str">
        <f>IF(BV68&lt;&gt;"",AVERAGE(IF(AND($G68="3",BV68&lt;&gt;""),HLOOKUP(BV68,Points_Table_Modified,IF(BY68&gt;=6,8,BY68+2),FALSE),IF(BV68&lt;&gt;"",HLOOKUP(BV68,Points_Table,IF(BY68&gt;=6,8,BY68+2),FALSE),"")),BW68),BW68)</f>
        <v/>
      </c>
      <c r="BY68" s="55" t="e">
        <f>VLOOKUP($G68,Entries_D_Event,5,FALSE)</f>
        <v>#N/A</v>
      </c>
      <c r="BZ68" s="52" t="str">
        <f>CONCATENATE(BU68,BP68,BK68,BF68,BA68,AV68)</f>
        <v/>
      </c>
      <c r="CA68" s="118" t="str">
        <f>IF(BZ68&lt;&gt;"",IF(AND($G68="3",AT68&lt;&gt;""),10,IF(AT68&lt;&gt;"",5,"")),"")</f>
        <v/>
      </c>
      <c r="CB68" s="118">
        <f>_xlfn.NUMBERVALUE(IF(BZ68&lt;&gt;"",CONCATENATE(BX68,BS68,BN68,BI68,BD68,AY68),""))</f>
        <v>0</v>
      </c>
      <c r="CC68" s="56">
        <f>IFERROR(CA68+CB68,0)</f>
        <v>0</v>
      </c>
      <c r="CD68" s="90"/>
      <c r="CE68" s="54" t="str">
        <f>IF(AND($G68="1",CD68&lt;&gt;""),CD68,"")</f>
        <v/>
      </c>
      <c r="CF68" s="52" t="str">
        <f>IF(AND(CD68&lt;&gt;"",$G68="1"),_xlfn.RANK.EQ(CD68,$CE$6:$CE$89),"")</f>
        <v/>
      </c>
      <c r="CG68" s="52" t="str">
        <f>IF(IF(CF68&lt;&gt;"",IF(MAX(COUNTIF($CF$6:$CF$89,$CF$6:$CF$89))&gt;1,"x",""),"")&lt;&gt;"",CF68+1,"")</f>
        <v/>
      </c>
      <c r="CH68" s="52" t="str">
        <f>IF(CF68&lt;&gt;"",IF($G68="3",IF(CD68&lt;&gt;"",IF(AND(CF68&lt;=10,CD68&gt;=$CE$92),HLOOKUP(CF68,Points_Table_Modified,IF(DI68&gt;=6,8,DI68+2),FALSE),0),""),IF(CD68&lt;&gt;"",IF(AND(CF68&lt;=10,CD68&gt;=$CE$92),HLOOKUP(CF68,Points_Table,IF(DI68&gt;=6,8,DI68+2),FALSE),0),"")),"")</f>
        <v/>
      </c>
      <c r="CI68" s="53" t="str">
        <f>IF(CG68&lt;&gt;"",AVERAGE(IF(AND($G68="3",CG68&lt;&gt;""),HLOOKUP(CG68,Points_Table_Modified,IF(DI68&gt;=6,8,DI68+2),FALSE),IF(CG68&lt;&gt;"",HLOOKUP(CG68,Points_Table,IF(DI68&gt;=6,8,DI68+2),FALSE),"")),CH68),CH68)</f>
        <v/>
      </c>
      <c r="CJ68" s="51" t="str">
        <f>IF(AND($G68="2",CD68&lt;&gt;""),CD68,"")</f>
        <v/>
      </c>
      <c r="CK68" s="52" t="str">
        <f>IF(AND(CD68&lt;&gt;"",$G68="2"),_xlfn.RANK.EQ(CD68,$CJ$6:$CJ$89),"")</f>
        <v/>
      </c>
      <c r="CL68" s="52" t="str">
        <f>IF(IF(CK68&lt;&gt;"",IF(MAX(COUNTIF($CK$6:$CK$89,$CK$6:$CK$89))&gt;1,"x",""),"")&lt;&gt;"",CK68+1,"")</f>
        <v/>
      </c>
      <c r="CM68" s="54" t="str">
        <f>IF(CK68&lt;&gt;"",IF($G68="3",IF(CD68&lt;&gt;"",IF(AND(CK68&lt;=10,CD68&gt;=$CJ$92),HLOOKUP(CK68,Points_Table_Modified,IF(DI68&gt;=6,8,DI68+2),FALSE),0),""),IF(CD68&lt;&gt;"",IF(AND(CK68&lt;=10,CD68&gt;=$CJ$92),HLOOKUP(CK68,Points_Table,IF(DI68&gt;=6,8,DI68+2),FALSE),0),"")),"")</f>
        <v/>
      </c>
      <c r="CN68" s="53" t="str">
        <f>IF(CL68&lt;&gt;"",AVERAGE(IF(AND($G68="3",CL68&lt;&gt;""),HLOOKUP(CL68,Points_Table_Modified,IF(DI68&gt;=6,8,DI68+2),FALSE),IF(CL68&lt;&gt;"",HLOOKUP(CL68,Points_Table,IF(DI68&gt;=6,8,DI68+2),FALSE),"")),CM68),CM68)</f>
        <v/>
      </c>
      <c r="CO68" s="51" t="str">
        <f>IF(AND($G68="3",CD68&lt;&gt;""),CD68,"")</f>
        <v/>
      </c>
      <c r="CP68" s="52" t="str">
        <f>IF(AND(CD68&lt;&gt;"",$G68="3"),_xlfn.RANK.EQ(CD68,$CO$6:$CO$89),"")</f>
        <v/>
      </c>
      <c r="CQ68" s="52" t="str">
        <f>IF(IF(CP68&lt;&gt;"",IF(MAX(COUNTIF($CP68:$CP$89,$CP$6:$CP$89))&gt;1,"x",""),"")&lt;&gt;"",CP68+1,"")</f>
        <v/>
      </c>
      <c r="CR68" s="52" t="str">
        <f>IF(CP68&lt;&gt;"",IF($G68="3",IF(CD68&lt;&gt;"",IF(AND(CP68&lt;=20,CD68&gt;=$CO$92),HLOOKUP(CP68,Points_Table_Modified,IF(DI68&gt;=6,8,DI68+2),FALSE),0),""),IF(CD68&lt;&gt;"",IF(AND(CP68&lt;=10,CD68&gt;=$CO$92),HLOOKUP(CP68,Points_Table,IF(DI68&gt;=6,8,DI68+2),FALSE),0),"")),"")</f>
        <v/>
      </c>
      <c r="CS68" s="53" t="str">
        <f>IF(CQ68&lt;&gt;"",AVERAGE(IF(AND($G68="3",CQ68&lt;&gt;""),HLOOKUP(CQ68,Points_Table_Modified,IF(DI68&gt;=6,8,DI68+2),FALSE),IF(CQ68&lt;&gt;"",HLOOKUP(CQ68,Points_Table,IF(DI68&gt;=6,8,DI68+2),FALSE),"")),CR68),CR68)</f>
        <v/>
      </c>
      <c r="CT68" s="51" t="str">
        <f>IF(AND($G68="4",CD68&lt;&gt;""),CD68,"")</f>
        <v/>
      </c>
      <c r="CU68" s="52" t="str">
        <f>IF(AND(CD68&lt;&gt;"",G68="4"),_xlfn.RANK.EQ(CD68,$CT$6:$CT$89),"")</f>
        <v/>
      </c>
      <c r="CV68" s="52" t="str">
        <f>IF(IF(CU68&lt;&gt;"",IF(MAX(COUNTIF($CU$6:$CU$89,$CU$6:$CU$89))&gt;1,"x",""),"")&lt;&gt;"",CU68+1,"")</f>
        <v/>
      </c>
      <c r="CW68" s="52" t="str">
        <f>IF(CU68&lt;&gt;"",IF($G68="3",IF(CD68&lt;&gt;"",IF(AND(CU68&lt;=10,CD68&gt;=$CT$92),HLOOKUP(CU68,Points_Table_Modified,IF(DI68&gt;=6,8,DI68+2),FALSE),0),""),IF(CD68&lt;&gt;"",IF(AND(CU68&lt;=10,CD68&gt;=$CT$92),HLOOKUP(CU68,Points_Table,IF(DI68&gt;=6,8,DI68+2),FALSE),0),"")),"")</f>
        <v/>
      </c>
      <c r="CX68" s="53" t="str">
        <f>IF(CV68&lt;&gt;"",AVERAGE(IF(AND($G68="3",CV68&lt;&gt;""),HLOOKUP(CV68,Points_Table_Modified,IF(DI68&gt;=6,8,DI68+2),FALSE),IF(CV68&lt;&gt;"",HLOOKUP(CV68,Points_Table,IF(DI68&gt;=6,8,DI68+2),FALSE),"")),CW68),CW68)</f>
        <v/>
      </c>
      <c r="CY68" s="51" t="str">
        <f>IF(AND($G68="5",CD68&lt;&gt;""),CD68,"")</f>
        <v/>
      </c>
      <c r="CZ68" s="52" t="str">
        <f>IF(AND(CD68&lt;&gt;"",$G68="5"),_xlfn.RANK.EQ(CD68,$CY$6:$CY$89),"")</f>
        <v/>
      </c>
      <c r="DA68" s="52" t="str">
        <f>IF(IF(CZ68&lt;&gt;"",IF(MAX(COUNTIF($CZ$6:$CZ$89,$CZ$6:$CZ$89))&gt;1,"x",""),"")&lt;&gt;"",CZ68+1,"")</f>
        <v/>
      </c>
      <c r="DB68" s="52" t="str">
        <f>IF(CZ68&lt;&gt;"",IF($G68="3",IF(CD68&lt;&gt;"",IF(AND(CZ68&lt;=10,CD68&gt;=$CY$92),HLOOKUP(CZ68,Points_Table_Modified,IF(DI68&gt;=6,8,DI68+2),FALSE),0),""),IF(CD68&lt;&gt;"",IF(AND(CZ68&lt;=10,CD68&gt;=$CY$92),HLOOKUP(CZ68,Points_Table,IF(DI68&gt;=6,8,DI68+2),FALSE),0),"")),"")</f>
        <v/>
      </c>
      <c r="DC68" s="53" t="str">
        <f>IF(DA68&lt;&gt;"",AVERAGE(IF(AND($G68="3",DA68&lt;&gt;""),HLOOKUP(DA68,Points_Table_Modified,IF(DI68&gt;=6,8,DI68+2),FALSE),IF(DA68&lt;&gt;"",HLOOKUP(DA68,Points_Table,IF(DI68&gt;=6,8,DI68+2),FALSE),"")),DB68),DB68)</f>
        <v/>
      </c>
      <c r="DD68" s="51" t="str">
        <f>IF(AND($G68="6",CD68&lt;&gt;""),CD68,"")</f>
        <v/>
      </c>
      <c r="DE68" s="52" t="str">
        <f>IF(AND(CD68&lt;&gt;"",$G68="6"),_xlfn.RANK.EQ(CD68,$DD$6:$DD$89),"")</f>
        <v/>
      </c>
      <c r="DF68" s="52" t="str">
        <f>IF(IF(DE68&lt;&gt;"",IF(MAX(COUNTIF($DE$6:$DE$89,$DE$6:$DE$89))&gt;1,"x",""),"")&lt;&gt;"",DE68+1,"")</f>
        <v/>
      </c>
      <c r="DG68" s="52" t="str">
        <f>IF(DE68&lt;&gt;"",IF($G68="3",IF(CD68&lt;&gt;"",IF(AND(DE68&lt;=10,CD68&gt;=$DD$92),HLOOKUP(DE68,Points_Table_Modified,IF(DI68&gt;=6,8,DI68+2),FALSE),0),""),IF(CD68&lt;&gt;"",IF(AND(DE68&lt;=10,CD68&gt;=$DD$92),HLOOKUP(DE68,Points_Table,IF(DI68&gt;=6,8,DI68+2),FALSE),0),"")),"")</f>
        <v/>
      </c>
      <c r="DH68" s="53" t="str">
        <f>IF(DF68&lt;&gt;"",AVERAGE(IF(AND($G68="3",DF68&lt;&gt;""),HLOOKUP(DF68,Points_Table_Modified,IF(DI68&gt;=6,8,DI68+2),FALSE),IF(DF68&lt;&gt;"",HLOOKUP(DF68,Points_Table,IF(DI68&gt;=6,8,DI68+2),FALSE),"")),DG68),DG68)</f>
        <v/>
      </c>
      <c r="DI68" s="55" t="e">
        <f>VLOOKUP($G68,Entries_D_Event,6,FALSE)</f>
        <v>#N/A</v>
      </c>
      <c r="DJ68" s="52" t="str">
        <f>CONCATENATE(DE68,CZ68,CU68,CP68,CK68,CF68)</f>
        <v/>
      </c>
      <c r="DK68" s="52" t="str">
        <f>IF(DJ68&lt;&gt;"",IF(AND($G68="3",CD68&lt;&gt;""),10,IF(CD68&lt;&gt;"",5,"")),"")</f>
        <v/>
      </c>
      <c r="DL68" s="156">
        <f>_xlfn.NUMBERVALUE(IF(DJ68&lt;&gt;"",CONCATENATE(DH68,DC68,CX68,CS68,CN68,CI68),""))</f>
        <v>0</v>
      </c>
      <c r="DM68" s="56">
        <f>IFERROR(DK68+DL68,0)</f>
        <v>0</v>
      </c>
      <c r="DN68" s="90">
        <v>696</v>
      </c>
      <c r="DO68" s="52" t="str">
        <f>IF(AND($G68="1",DN68&lt;&gt;""),DN68,"")</f>
        <v/>
      </c>
      <c r="DP68" s="52" t="str">
        <f>IF(AND(DN68&lt;&gt;"",$G68="1"),_xlfn.RANK.EQ(DN68,$DO$6:$DO$89),"")</f>
        <v/>
      </c>
      <c r="DQ68" s="52" t="str">
        <f>IF(IF(DP68&lt;&gt;"",IF(MAX(COUNTIF($DP$6:$DP$89,$DP$6:$DP$89))&gt;1,"x",""),"")&lt;&gt;"",DP68+1,"")</f>
        <v/>
      </c>
      <c r="DR68" s="52" t="str">
        <f>IF(DP68&lt;&gt;"",IF($G68="3",IF(DN68&lt;&gt;"",IF(AND(DP68&lt;=10,DN68&gt;=$DO$92),HLOOKUP(DP68,Points_Table_Modified,IF(ES68&gt;=6,8,ES68+2),FALSE),0),""),IF(DN68&lt;&gt;"",IF(AND(DP68&lt;=10,DN68&gt;=$DO$92),HLOOKUP(DP68,Points_Table,IF(ES68&gt;=6,8,ES68+2),FALSE),0),"")),"")</f>
        <v/>
      </c>
      <c r="DS68" s="53" t="str">
        <f>IF(DQ68&lt;&gt;"",AVERAGE(IF(AND($G68="3",DQ68&lt;&gt;""),HLOOKUP(DQ68,Points_Table_Modified,IF(ES68&gt;=6,8,ES68+2),FALSE),IF(DQ68&lt;&gt;"",HLOOKUP(DQ68,Points_Table,IF(ES68&gt;=6,8,ES68+2),FALSE),"")),DR68),DR68)</f>
        <v/>
      </c>
      <c r="DT68" s="51" t="str">
        <f>IF(AND($G68="2",DN68&lt;&gt;""),DN68,"")</f>
        <v/>
      </c>
      <c r="DU68" s="52" t="str">
        <f>IF(AND(DN68&lt;&gt;"",$G68="2"),_xlfn.RANK.EQ(DN68,$DT$6:$DT$89),"")</f>
        <v/>
      </c>
      <c r="DV68" s="52" t="str">
        <f>IF(IF(DU68&lt;&gt;"",IF(MAX(COUNTIF($DU$6:$DU$89,$DU$6:$DU$89))&gt;1,"x",""),"")&lt;&gt;"",DU68+1,"")</f>
        <v/>
      </c>
      <c r="DW68" s="54" t="str">
        <f>IF(DU68&lt;&gt;"",IF($G68="3",IF(DN68&lt;&gt;"",IF(AND(DU68&lt;=10,DN68&gt;=$DT$92),HLOOKUP(DU68,Points_Table_Modified,IF(ES68&gt;=6,8,ES68+2),FALSE),0),""),IF(DN68&lt;&gt;"",IF(AND(DU68&lt;=10,DN68&gt;=$DT$92),HLOOKUP(DU68,Points_Table,IF(ES68&gt;=6,8,ES68+2),FALSE),0),"")),"")</f>
        <v/>
      </c>
      <c r="DX68" s="53" t="str">
        <f>IF(DV68&lt;&gt;"",AVERAGE(IF(AND($G68="3",DV68&lt;&gt;""),HLOOKUP(DV68,Points_Table_Modified,IF(ES68&gt;=6,8,ES68+2),FALSE),IF(DV68&lt;&gt;"",HLOOKUP(DV68,Points_Table,IF(ES68&gt;=6,8,ES68+2),FALSE),"")),DW68),DW68)</f>
        <v/>
      </c>
      <c r="DY68" s="51" t="str">
        <f>IF(AND($G68="3",DN68&lt;&gt;""),DN68,"")</f>
        <v/>
      </c>
      <c r="DZ68" s="52" t="str">
        <f>IF(AND(DN68&lt;&gt;"",$G68="3"),_xlfn.RANK.EQ(DN68,$DY$6:$DY$89),"")</f>
        <v/>
      </c>
      <c r="EA68" s="52" t="str">
        <f>IF(IF(DZ68&lt;&gt;"",IF(MAX(COUNTIF($DZ$6:$DZ$89,$DZ$6:$DZ$89))&gt;1,"x",""),"")&lt;&gt;"",DZ68+1,"")</f>
        <v/>
      </c>
      <c r="EB68" s="52" t="str">
        <f>IF(DZ68&lt;&gt;"",IF($G68="3",IF(DN68&lt;&gt;"",IF(AND(DZ68&lt;=20,DN68&gt;=$DY$92),HLOOKUP(DZ68,Points_Table_Modified,IF(ES68&gt;=6,8,ES68+2),FALSE),0),""),IF(DN68&lt;&gt;"",IF(AND(DZ68&lt;=10,DN68&gt;=$DY$92),HLOOKUP(DZ68,Points_Table,IF(ES68&gt;=6,8,ES68+2),FALSE),0),"")),"")</f>
        <v/>
      </c>
      <c r="EC68" s="53" t="str">
        <f>IF(EA68&lt;&gt;"",AVERAGE(IF(AND($G68="3",EA68&lt;&gt;""),HLOOKUP(EA68,Points_Table_Modified,IF(ES68&gt;=6,8,ES68+2),FALSE),IF(EA68&lt;&gt;"",HLOOKUP(EA68,Points_Table,IF(ES68&gt;=6,8,ES68+2),FALSE),"")),EB68),EB68)</f>
        <v/>
      </c>
      <c r="ED68" s="51" t="str">
        <f>IF(AND($G68="4",DN68&lt;&gt;""),DN68,"")</f>
        <v/>
      </c>
      <c r="EE68" s="52" t="str">
        <f>IF(AND(DN68&lt;&gt;"",G68="4"),_xlfn.RANK.EQ(DN68,$ED$6:$ED$89),"")</f>
        <v/>
      </c>
      <c r="EF68" s="52" t="str">
        <f>IF(IF(EE68&lt;&gt;"",IF(MAX(COUNTIF($EE$6:$EE$89,$EE$6:$EE$89))&gt;1,"x",""),"")&lt;&gt;"",EE68+1,"")</f>
        <v/>
      </c>
      <c r="EG68" s="52" t="str">
        <f>IF(EE68&lt;&gt;"",IF($G68="3",IF(DN68&lt;&gt;"",IF(AND(EE68&lt;=10,DN68&gt;=$ED$92),HLOOKUP(EE68,Points_Table_Modified,IF(ES68&gt;=6,8,ES68+2),FALSE),0),""),IF(DN68&lt;&gt;"",IF(AND(EE68&lt;=10,DN68&gt;=$ED$92),HLOOKUP(EE68,Points_Table,IF(ES68&gt;=6,8,ES68+2),FALSE),0),"")),"")</f>
        <v/>
      </c>
      <c r="EH68" s="53" t="str">
        <f>IF(EF68&lt;&gt;"",AVERAGE(IF(AND($G68="3",EF68&lt;&gt;""),HLOOKUP(EF68,Points_Table_Modified,IF(ES68&gt;=6,8,ES68+2),FALSE),IF(EF68&lt;&gt;"",HLOOKUP(EF68,Points_Table,IF(ES68&gt;=6,8,ES68+2),FALSE),"")),EG68),EG68)</f>
        <v/>
      </c>
      <c r="EI68" s="51" t="str">
        <f>IF(AND($G68="5",DN68&lt;&gt;""),DN68,"")</f>
        <v/>
      </c>
      <c r="EJ68" s="52" t="str">
        <f>IF(AND(DN68&lt;&gt;"",$G68="5"),_xlfn.RANK.EQ(DN68,$EI$6:$EI$89),"")</f>
        <v/>
      </c>
      <c r="EK68" s="52" t="str">
        <f>IF(IF(EJ68&lt;&gt;"",IF(MAX(COUNTIF($EJ$6:$EJ$89,$EJ$6:$EJ$89))&gt;1,"x",""),"")&lt;&gt;"",EJ68+1,"")</f>
        <v/>
      </c>
      <c r="EL68" s="52" t="str">
        <f>IF(EJ68&lt;&gt;"",IF($G68="3",IF(DN68&lt;&gt;"",IF(AND(EJ68&lt;=10,DN68&gt;=$EI$92),HLOOKUP(EJ68,Points_Table_Modified,IF(ES68&gt;=6,8,ES68+2),FALSE),0),""),IF(DN68&lt;&gt;"",IF(AND(EJ68&lt;=10,DN68&gt;=$EI$92),HLOOKUP(EJ68,Points_Table,IF(ES68&gt;=6,8,ES68+2),FALSE),0),"")),"")</f>
        <v/>
      </c>
      <c r="EM68" s="53" t="str">
        <f>IF(EK68&lt;&gt;"",AVERAGE(IF(AND($G68="3",EK68&lt;&gt;""),HLOOKUP(EK68,Points_Table_Modified,IF(ES68&gt;=6,8,ES68+2),FALSE),IF(EK68&lt;&gt;"",HLOOKUP(EK68,Points_Table,IF(ES68&gt;=6,8,ES68+2),FALSE),"")),EL68),EL68)</f>
        <v/>
      </c>
      <c r="EN68" s="51" t="str">
        <f>IF(AND($G68="6",DN68&lt;&gt;""),DN68,"")</f>
        <v/>
      </c>
      <c r="EO68" s="52" t="str">
        <f>IF(AND(DN68&lt;&gt;"",$G68="6"),_xlfn.RANK.EQ(DN68,$EN$6:$EN$89),"")</f>
        <v/>
      </c>
      <c r="EP68" s="52" t="str">
        <f>IF(IF(EO68&lt;&gt;"",IF(MAX(COUNTIF($EO$6:$EO$89,$EO$6:$EO$89))&gt;1,"x",""),"")&lt;&gt;"",EO68+1,"")</f>
        <v/>
      </c>
      <c r="EQ68" s="52" t="str">
        <f>IF(EO68&lt;&gt;"",IF($G68="3",IF(DN68&lt;&gt;"",IF(AND(EO68&lt;=10,DN68&gt;=$EN$92),HLOOKUP(EO68,Points_Table_Modified,IF(ES68&gt;=6,8,ES68+2),FALSE),0),""),IF(DN68&lt;&gt;"",IF(AND(EO68&lt;=10,DN68&gt;=$EN$92),HLOOKUP(EO68,Points_Table,IF(ES68&gt;=6,8,ES68+2),FALSE),0),"")),"")</f>
        <v/>
      </c>
      <c r="ER68" s="53" t="str">
        <f>IF(EP68&lt;&gt;"",AVERAGE(IF(AND($G68="3",EP68&lt;&gt;""),HLOOKUP(EP68,Points_Table_Modified,IF(ES68&gt;=6,8,ES68+2),FALSE),IF(EP68&lt;&gt;"",HLOOKUP(EP68,Points_Table,IF(ES68&gt;=6,8,ES68+2),FALSE),"")),EQ68),EQ68)</f>
        <v/>
      </c>
      <c r="ES68" s="57" t="e">
        <f>VLOOKUP($G68,Entries_D_Event,7,FALSE)</f>
        <v>#N/A</v>
      </c>
      <c r="ET68" s="52" t="str">
        <f>CONCATENATE(EO68,EJ68,EE68,DZ68,DU68,DP68)</f>
        <v/>
      </c>
      <c r="EU68" s="118" t="str">
        <f>IF(ET68&lt;&gt;"",IF(AND($G68="3",DN68&lt;&gt;""),10,IF(DN68&lt;&gt;"",5,"")),"")</f>
        <v/>
      </c>
      <c r="EV68" s="118">
        <f>_xlfn.NUMBERVALUE(IF(ET68&lt;&gt;"",CONCATENATE(ER68,EM68,EH68,EC68,DX68,DS68),""))</f>
        <v>0</v>
      </c>
      <c r="EW68" s="56">
        <f>IFERROR(EU68+EV68,0)</f>
        <v>0</v>
      </c>
      <c r="EX68" s="90"/>
      <c r="EY68" s="52" t="str">
        <f>IF(AND($G68="1",EX68&lt;&gt;""),EX68,"")</f>
        <v/>
      </c>
      <c r="EZ68" s="52" t="str">
        <f>IF(AND(EX68&lt;&gt;"",$G68="1"),_xlfn.RANK.EQ(EX68,$EY$6:$EY$89),"")</f>
        <v/>
      </c>
      <c r="FA68" s="52" t="str">
        <f>IF(IF(EZ68&lt;&gt;"",IF(MAX(COUNTIF($EZ$6:$EZ$89,$EZ$6:$EZ$89))&gt;1,"x",""),"")&lt;&gt;"",EZ68+1,"")</f>
        <v/>
      </c>
      <c r="FB68" s="52" t="str">
        <f>IF(EZ68&lt;&gt;"",IF($G68="3",IF(EX68&lt;&gt;"",IF(AND(EZ68&lt;=10,EX68&gt;=$EY$92),HLOOKUP(EZ68,Points_Table_Modified,IF(GC68&gt;=6,8,GC68+2),FALSE),0),""),IF(EX68&lt;&gt;"",IF(AND(EZ68&lt;=10,EX68&gt;=$EY$92),HLOOKUP(EZ68,Points_Table,IF(GC68&gt;=6,8,GC68+2),FALSE),0),"")),"")</f>
        <v/>
      </c>
      <c r="FC68" s="56" t="str">
        <f>IF(FB68&gt;0,IF(FA68&lt;&gt;"",AVERAGE(IF(AND($G68="3",FA68&lt;&gt;""),HLOOKUP(FA68,Points_Table_Modified,IF(GC68&gt;=6,8,GC68+2),FALSE),IF(FA68&lt;&gt;"",HLOOKUP(FA68,Points_Table,IF(GC68&gt;=6,8,GC68+2),FALSE),"")),FB68),FB68),0)</f>
        <v/>
      </c>
      <c r="FD68" s="51" t="str">
        <f>IF(AND($G68="2",EX68&lt;&gt;""),EX68,"")</f>
        <v/>
      </c>
      <c r="FE68" s="52" t="str">
        <f>IF(AND(EX68&lt;&gt;"",$G68="2"),_xlfn.RANK.EQ(EX68,$FD$6:$FD$89),"")</f>
        <v/>
      </c>
      <c r="FF68" s="52" t="str">
        <f>IF(IF(FE68&lt;&gt;"",IF(MAX(COUNTIF($FE$6:$FE$89,$FE$6:$FE$89))&gt;1,"x",""),"")&lt;&gt;"",FE68+1,"")</f>
        <v/>
      </c>
      <c r="FG68" s="54" t="str">
        <f>IF(FE68&lt;&gt;"",IF($G68="3",IF(EX68&lt;&gt;"",IF(AND(FE68&lt;=10,EX68&gt;=$FD$92),HLOOKUP(FE68,Points_Table_Modified,IF(GC68&gt;=6,8,GC68+2),FALSE),0),""),IF(EX68&lt;&gt;"",IF(AND(FE68&lt;=10,EX68&gt;=$FD$92),HLOOKUP(FE68,Points_Table,IF(GC68&gt;=6,8,GC68+2),FALSE),0),"")),"")</f>
        <v/>
      </c>
      <c r="FH68" s="56" t="str">
        <f>IF(FG68&gt;0,IF(FF68&lt;&gt;"",AVERAGE(IF(AND($G68="3",FF68&lt;&gt;""),HLOOKUP(FF68,Points_Table_Modified,IF(GC68&gt;=6,8,GC68+2),FALSE),IF(FF68&lt;&gt;"",HLOOKUP(FF68,Points_Table,IF(GC68&gt;=6,8,GC68+2),FALSE),"")),FG68),FG68),0)</f>
        <v/>
      </c>
      <c r="FI68" s="51" t="str">
        <f>IF(AND($G68="3",EX68&lt;&gt;""),EX68,"")</f>
        <v/>
      </c>
      <c r="FJ68" s="52" t="str">
        <f>IF(AND(EX68&lt;&gt;"",$G68="3"),_xlfn.RANK.EQ(EX68,$FI$6:$FI$89),"")</f>
        <v/>
      </c>
      <c r="FK68" s="52" t="str">
        <f>IF(IF(FJ68&lt;&gt;"",IF(MAX(COUNTIF($FJ$6:$FJ$89,$FJ$6:$FJ$89))&gt;1,"x",""),"")&lt;&gt;"",FJ68+1,"")</f>
        <v/>
      </c>
      <c r="FL68" s="52" t="str">
        <f>IF(FJ68&lt;&gt;"",IF($G68="3",IF(EX68&lt;&gt;"",IF(AND(FJ68&lt;=20,EX68&gt;=$FI$92),HLOOKUP(FJ68,Points_Table_Modified,IF(GC68&gt;=6,8,GC68+2),FALSE),0),""),IF(EX68&lt;&gt;"",IF(AND(FJ68&lt;=10,EX68&gt;=$FI$92),HLOOKUP(FJ68,Points_Table,IF(GC68&gt;=6,8,GC68+2),FALSE),0),"")),"")</f>
        <v/>
      </c>
      <c r="FM68" s="56" t="str">
        <f>IF(FL68&gt;0,IF(FK68&lt;&gt;"",AVERAGE(IF(AND($G68="3",FK68&lt;&gt;""),HLOOKUP(FK68,Points_Table_Modified,IF(GC68&gt;=6,8,GC68+2),FALSE),IF(FK68&lt;&gt;"",HLOOKUP(FK68,Points_Table,IF(GC68&gt;=6,8,GC68+2),FALSE),"")),FL68),FL68),0)</f>
        <v/>
      </c>
      <c r="FN68" s="51" t="str">
        <f>IF(AND($G68="4",EX68&lt;&gt;""),EX68,"")</f>
        <v/>
      </c>
      <c r="FO68" s="52" t="str">
        <f>IF(AND(EX68&lt;&gt;"",G68="4"),_xlfn.RANK.EQ(EX68,$FN$6:$FN$89),"")</f>
        <v/>
      </c>
      <c r="FP68" s="52" t="str">
        <f>IF(IF(FO68&lt;&gt;"",IF(MAX(COUNTIF($FO$6:$FO$89,$FO$6:$FO$89))&gt;1,"x",""),"")&lt;&gt;"",FO68+1,"")</f>
        <v/>
      </c>
      <c r="FQ68" s="52" t="str">
        <f>IF(FO68&lt;&gt;"",IF($G68="3",IF(EX68&lt;&gt;"",IF(AND(FO68&lt;=10,EX68&gt;=$FN$92),HLOOKUP(FO68,Points_Table_Modified,IF(GC68&gt;=6,8,GC68+2),FALSE),0),""),IF(EX68&lt;&gt;"",IF(AND(FO68&lt;=10,EX68&gt;=$FN$92),HLOOKUP(FO68,Points_Table,IF(GC68&gt;=6,8,GC68+2),FALSE),0),"")),"")</f>
        <v/>
      </c>
      <c r="FR68" s="56" t="str">
        <f>IF(FQ68&gt;0,IF(FP68&lt;&gt;"",AVERAGE(IF(AND($G68="3",FP68&lt;&gt;""),HLOOKUP(FP68,Points_Table_Modified,IF(GC68&gt;=6,8,GC68+2),FALSE),IF(FP68&lt;&gt;"",HLOOKUP(FP68,Points_Table,IF(GC68&gt;=6,8,GC68+2),FALSE),"")),FQ68),FQ68),0)</f>
        <v/>
      </c>
      <c r="FS68" s="51" t="str">
        <f>IF(AND($G68="5",EX68&lt;&gt;""),EX68,"")</f>
        <v/>
      </c>
      <c r="FT68" s="52" t="str">
        <f>IF(AND(EX68&lt;&gt;"",$G68="5"),_xlfn.RANK.EQ(EX68,$FS$6:$FS$89),"")</f>
        <v/>
      </c>
      <c r="FU68" s="52" t="str">
        <f>IF(IF(FT68&lt;&gt;"",IF(MAX(COUNTIF($FT$6:$FT$89,$FT$6:$FT$89))&gt;1,"x",""),"")&lt;&gt;"",FT68+1,"")</f>
        <v/>
      </c>
      <c r="FV68" s="52" t="str">
        <f>IF(FT68&lt;&gt;"",IF($G68="3",IF(EX68&lt;&gt;"",IF(AND(FT68&lt;=10,EX68&gt;=$FS$92),HLOOKUP(FT68,Points_Table_Modified,IF(GC68&gt;=6,8,GC68+2),FALSE),0),""),IF(EX68&lt;&gt;"",IF(AND(FT68&lt;=10,EX68&gt;=$FS$92),HLOOKUP(FT68,Points_Table,IF(GC68&gt;=6,8,GC68+2),FALSE),0),"")),"")</f>
        <v/>
      </c>
      <c r="FW68" s="56" t="str">
        <f>IF(FV68&gt;0,IF(FU68&lt;&gt;"",AVERAGE(IF(AND($G68="3",FU68&lt;&gt;""),HLOOKUP(FU68,Points_Table_Modified,IF(GC68&gt;=6,8,GC68+2),FALSE),IF(FU68&lt;&gt;"",HLOOKUP(FU68,Points_Table,IF(GC68&gt;=6,8,GC68+2),FALSE),"")),FV68),FV68),0)</f>
        <v/>
      </c>
      <c r="FX68" s="51" t="str">
        <f>IF(AND($G68="6",EX68&lt;&gt;""),EX68,"")</f>
        <v/>
      </c>
      <c r="FY68" s="52" t="str">
        <f>IF(AND(EX68&lt;&gt;"",$G68="6"),_xlfn.RANK.EQ(EX68,$FX$6:$FX$89),"")</f>
        <v/>
      </c>
      <c r="FZ68" s="52" t="str">
        <f>IF(IF(FY68&lt;&gt;"",IF(MAX(COUNTIF($FY$6:$FY$89,$FY$6:$FY$89))&gt;1,"x",""),"")&lt;&gt;"",FY68+1,"")</f>
        <v/>
      </c>
      <c r="GA68" s="52" t="str">
        <f>IF(FY68&lt;&gt;"",IF($G68="3",IF(EX68&lt;&gt;"",IF(AND(FY68&lt;=10,EX68&gt;=$FX$92),HLOOKUP(FY68,Points_Table_Modified,IF(GC68&gt;=6,8,GC68+2),FALSE),0),""),IF(EX68&lt;&gt;"",IF(AND(FY68&lt;=10,EX68&gt;=$FX$92),HLOOKUP(FY68,Points_Table,IF(GC68&gt;=6,8,GC68+2),FALSE),0),"")),"")</f>
        <v/>
      </c>
      <c r="GB68" s="56" t="str">
        <f>IF(GA68&gt;0,IF(FZ68&lt;&gt;"",AVERAGE(IF(AND($G68="3",FZ68&lt;&gt;""),HLOOKUP(FZ68,Points_Table_Modified,IF(GC68&gt;=6,8,GC68+2),FALSE),IF(FZ68&lt;&gt;"",HLOOKUP(FZ68,Points_Table,IF(GC68&gt;=6,8,GC68+2),FALSE),"")),GA68),GA68),0)</f>
        <v/>
      </c>
      <c r="GC68" s="57" t="e">
        <f>VLOOKUP($G68,Entries_D_Event,8,FALSE)</f>
        <v>#N/A</v>
      </c>
      <c r="GD68" s="52" t="str">
        <f>CONCATENATE(FY68,FT68,FO68,FJ68,FE68,EZ68)</f>
        <v/>
      </c>
      <c r="GE68" s="118" t="str">
        <f>IF(GD68&lt;&gt;"",IF(AND($G68="3",EX68&lt;&gt;""),10,IF(EX68&lt;&gt;"",5,"")),"")</f>
        <v/>
      </c>
      <c r="GF68" s="118">
        <f>_xlfn.NUMBERVALUE(IF(GD68&lt;&gt;"",CONCATENATE(GB68,FW68,FR68,FM68,FH68,FC68),""))</f>
        <v>0</v>
      </c>
      <c r="GG68" s="56">
        <f>IFERROR(GE68+GF68,0)</f>
        <v>0</v>
      </c>
      <c r="GH68" s="90"/>
      <c r="GI68" s="52" t="str">
        <f>IF(AND($G68="1",GH68&lt;&gt;""),GH68,"")</f>
        <v/>
      </c>
      <c r="GJ68" s="52" t="str">
        <f>IF(AND(GH68&lt;&gt;"",$G68="1"),_xlfn.RANK.EQ(GH68,$GI$6:$GI$89),"")</f>
        <v/>
      </c>
      <c r="GK68" s="52" t="str">
        <f>IF(IF(GJ68&lt;&gt;"",IF(MAX(COUNTIF($GJ$6:$GJ$89,$GJ$6:$GJ$89))&gt;1,"x",""),"")&lt;&gt;"",GJ68+1,"")</f>
        <v/>
      </c>
      <c r="GL68" s="52" t="str">
        <f>IF(GJ68&lt;&gt;"",IF($G68="3",IF(GH68&lt;&gt;"",IF(AND(GJ68&lt;=10,GH68&gt;=$GI$92),HLOOKUP(GJ68,Points_Table_Modified,IF(HM68&gt;=6,8,HM68+2),FALSE),0),""),IF(GH68&lt;&gt;"",IF(AND(GJ68&lt;=10,GH68&gt;=$GI$92),HLOOKUP(GJ68,Points_Table,IF(HM68&gt;=6,8,HM68+2),FALSE),0),"")),"")</f>
        <v/>
      </c>
      <c r="GM68" s="53" t="str">
        <f>IF(GK68&lt;&gt;"",AVERAGE(IF(AND($G68="3",GK68&lt;&gt;""),HLOOKUP(GK68,Points_Table_Modified,IF(HM68&gt;=6,8,HM68+2),FALSE),IF(GK68&lt;&gt;"",HLOOKUP(GK68,Points_Table,IF(HM68&gt;=6,8,HM68+2),FALSE),"")),GL68),GL68)</f>
        <v/>
      </c>
      <c r="GN68" s="51" t="str">
        <f>IF(AND($G68="2",GH68&lt;&gt;""),GH68,"")</f>
        <v/>
      </c>
      <c r="GO68" s="52" t="str">
        <f>IF(AND(GH68&lt;&gt;"",$G68="2"),_xlfn.RANK.EQ(GH68,$GN$6:$GN$89),"")</f>
        <v/>
      </c>
      <c r="GP68" s="52" t="str">
        <f>IF(IF(GO68&lt;&gt;"",IF(MAX(COUNTIF($GO$6:$GO$89,$GO$6:$GO$89))&gt;1,"x",""),"")&lt;&gt;"",GO68+1,"")</f>
        <v/>
      </c>
      <c r="GQ68" s="54" t="str">
        <f>IF(GO68&lt;&gt;"",IF($G68="3",IF(GH68&lt;&gt;"",IF(AND(GO68&lt;=10,GH68&gt;=$GN$92),HLOOKUP(GO68,Points_Table_Modified,IF(HM68&gt;=6,8,HM68+2),FALSE),0),""),IF(GH68&lt;&gt;"",IF(AND(GO68&lt;=10,GH68&gt;=$GN$92),HLOOKUP(GO68,Points_Table,IF(HM68&gt;=6,8,HM68+2),FALSE),0),"")),"")</f>
        <v/>
      </c>
      <c r="GR68" s="53" t="str">
        <f>IF(GP68&lt;&gt;"",AVERAGE(IF(AND($G68="3",GP68&lt;&gt;""),HLOOKUP(GP68,Points_Table_Modified,IF(HM68&gt;=6,8,HM68+2),FALSE),IF(GP68&lt;&gt;"",HLOOKUP(GP68,Points_Table,IF(HM68&gt;=6,8,HM68+2),FALSE),"")),GQ68),GQ68)</f>
        <v/>
      </c>
      <c r="GS68" s="51" t="str">
        <f>IF(AND($G68="3",GH68&lt;&gt;""),GH68,"")</f>
        <v/>
      </c>
      <c r="GT68" s="52" t="str">
        <f>IF(AND(GH68&lt;&gt;"",$G68="3"),_xlfn.RANK.EQ(GH68,$GS$6:$GS$89),"")</f>
        <v/>
      </c>
      <c r="GU68" s="52" t="str">
        <f>IF(IF(GT68&lt;&gt;"",IF(MAX(COUNTIF($GT$6:$GT$89,$GT$6:$GT$89))&gt;1,"x",""),"")&lt;&gt;"",GT68+1,"")</f>
        <v/>
      </c>
      <c r="GV68" s="52" t="str">
        <f>IF(GT68&lt;&gt;"",IF($G68="3",IF(GH68&lt;&gt;"",IF(AND(GT68&lt;=20,GH68&gt;=$GS$92),HLOOKUP(GT68,Points_Table_Modified,IF(HM68&gt;=6,8,HM68+2),FALSE),0),""),IF(GH68&lt;&gt;"",IF(AND(GT68&lt;=10,GH68&gt;=$GS$92),HLOOKUP(GT68,Points_Table,IF(HM68&gt;=6,8,HM68+2),FALSE),0),"")),"")</f>
        <v/>
      </c>
      <c r="GW68" s="53" t="str">
        <f>IF(GU68&lt;&gt;"",AVERAGE(IF(AND($G68="3",GU68&lt;&gt;""),HLOOKUP(GU68,Points_Table_Modified,IF(HM68&gt;=6,8,HM68+2),FALSE),IF(GU68&lt;&gt;"",HLOOKUP(GU68,Points_Table,IF(HM68&gt;=6,8,HM68+2),FALSE),"")),GV68),GV68)</f>
        <v/>
      </c>
      <c r="GX68" s="51" t="str">
        <f>IF(AND($G68="4",GH68&lt;&gt;""),GH68,"")</f>
        <v/>
      </c>
      <c r="GY68" s="52" t="str">
        <f>IF(AND($GH68&lt;&gt;"",G68="4"),_xlfn.RANK.EQ(GH68,$GX$6:$GX$89),"")</f>
        <v/>
      </c>
      <c r="GZ68" s="52" t="str">
        <f>IF(IF(GY68&lt;&gt;"",IF(MAX(COUNTIF($GY$6:$GY$89,$GY$6:$GY$89))&gt;1,"x",""),"")&lt;&gt;"",GY68+1,"")</f>
        <v/>
      </c>
      <c r="HA68" s="52" t="str">
        <f>IF(GY68&lt;&gt;"",IF($G68="3",IF(GH68&lt;&gt;"",IF(AND(GY68&lt;=10,GH68&gt;=$GX$92),HLOOKUP(GY68,Points_Table_Modified,IF(HM68&gt;=6,8,HM68+2),FALSE),0),""),IF(GH68&lt;&gt;"",IF(AND(GY68&lt;=10,GH68&gt;=$GX$92),HLOOKUP(GY68,Points_Table,IF(HM68&gt;=6,8,HM68+2),FALSE),0),"")),"")</f>
        <v/>
      </c>
      <c r="HB68" s="53" t="str">
        <f>IF(GZ68&lt;&gt;"",AVERAGE(IF(AND($G68="3",GZ68&lt;&gt;""),HLOOKUP(GZ68,Points_Table_Modified,IF(HM68&gt;=6,8,HM68+2),FALSE),IF(GZ68&lt;&gt;"",HLOOKUP(GZ68,Points_Table,IF(HM68&gt;=6,8,HM68+2),FALSE),"")),HA68),HA68)</f>
        <v/>
      </c>
      <c r="HC68" s="51" t="str">
        <f>IF(AND($G68="5",GH68&lt;&gt;""),GH68,"")</f>
        <v/>
      </c>
      <c r="HD68" s="52" t="str">
        <f>IF(AND(GH68&lt;&gt;"",$G68="5"),_xlfn.RANK.EQ(GH68,$HC$6:$HC$89),"")</f>
        <v/>
      </c>
      <c r="HE68" s="52" t="str">
        <f>IF(IF(HD68&lt;&gt;"",IF(MAX(COUNTIF($HD$6:$HD$89,$HD$6:$HD$89))&gt;1,"x",""),"")&lt;&gt;"",HD68+1,"")</f>
        <v/>
      </c>
      <c r="HF68" s="52" t="str">
        <f>IF(HD68&lt;&gt;"",IF($G68="3",IF(GH68&lt;&gt;"",IF(AND(HD68&lt;=10,GH68&gt;=$HC$92),HLOOKUP(HD68,Points_Table_Modified,IF(HM68&gt;=6,8,HM68+2),FALSE),0),""),IF(GH68&lt;&gt;"",IF(AND(HD68&lt;=10,GH68&gt;=$HC$92),HLOOKUP(HD68,Points_Table,IF(HM68&gt;=6,8,HM68+2),FALSE),0),"")),"")</f>
        <v/>
      </c>
      <c r="HG68" s="53" t="str">
        <f>IF(HE68&lt;&gt;"",AVERAGE(IF(AND($G68="3",HE68&lt;&gt;""),HLOOKUP(HE68,Points_Table_Modified,IF(HM68&gt;=6,8,HM68+2),FALSE),IF(HE68&lt;&gt;"",HLOOKUP(HE68,Points_Table,IF(HM68&gt;=6,8,HM68+2),FALSE),"")),HF68),HF68)</f>
        <v/>
      </c>
      <c r="HH68" s="51" t="str">
        <f>IF(AND($G68="6",GH68&lt;&gt;""),GH68,"")</f>
        <v/>
      </c>
      <c r="HI68" s="52" t="str">
        <f>IF(AND(GH68&lt;&gt;"",$G68="6"),_xlfn.RANK.EQ(GH68,$HH$6:$HH$89),"")</f>
        <v/>
      </c>
      <c r="HJ68" s="52" t="str">
        <f>IF(IF(HI68&lt;&gt;"",IF(MAX(COUNTIF($HI$6:$HI$89,$HI$6:$HI$89))&gt;1,"x",""),"")&lt;&gt;"",HI68+1,"")</f>
        <v/>
      </c>
      <c r="HK68" s="52" t="str">
        <f>IF(HI68&lt;&gt;"",IF($G68="3",IF(GH68&lt;&gt;"",IF(AND(HI68&lt;=10,GH68&gt;=$HH$92),HLOOKUP(HI68,Points_Table_Modified,IF(HM68&gt;=6,8,HM68+2),FALSE),0),""),IF(GH68&lt;&gt;"",IF(AND(HI68&lt;=10,GH68&gt;=$HH$92),HLOOKUP(HI68,Points_Table,IF(HM68&gt;=6,8,HM68+2),FALSE),0),"")),"")</f>
        <v/>
      </c>
      <c r="HL68" s="53" t="str">
        <f>IF(HJ68&lt;&gt;"",AVERAGE(IF(AND($G68="3",HJ68&lt;&gt;""),HLOOKUP(HJ68,Points_Table_Modified,IF(HM68&gt;=6,8,HM68+2),FALSE),IF(HJ68&lt;&gt;"",HLOOKUP(HJ68,Points_Table,IF(HM68&gt;=6,8,HM68+2),FALSE),"")),HK68),HK68)</f>
        <v/>
      </c>
      <c r="HM68" s="57" t="e">
        <f>VLOOKUP($G68,Entries_D_Event,9,FALSE)</f>
        <v>#N/A</v>
      </c>
      <c r="HN68" s="52" t="str">
        <f>CONCATENATE(HI68,HD68,GY68,GT68,GO68,GJ68)</f>
        <v/>
      </c>
      <c r="HO68" s="118" t="str">
        <f>IF(HN68&lt;&gt;"",IF(AND($G68="3",GH68&lt;&gt;""),10,IF(GH68&lt;&gt;"",5,"")),"")</f>
        <v/>
      </c>
      <c r="HP68" s="118">
        <f>_xlfn.NUMBERVALUE(IF(HN68&lt;&gt;"",CONCATENATE(HL68,HG68,HB68,GW68,GR68,GM68),""))</f>
        <v>0</v>
      </c>
      <c r="HQ68" s="56">
        <f>IFERROR(HO68+HP68,0)</f>
        <v>0</v>
      </c>
      <c r="HR68" s="90"/>
      <c r="HS68" s="52" t="str">
        <f>IF(AND($G68="1",HR68&lt;&gt;""),HR68,"")</f>
        <v/>
      </c>
      <c r="HT68" s="52" t="str">
        <f>IF(AND(HR68&lt;&gt;"",$G68="1"),_xlfn.RANK.EQ(HR68,$HS$6:$HS$89),"")</f>
        <v/>
      </c>
      <c r="HU68" s="52" t="str">
        <f>IF(IF(HT68&lt;&gt;"",IF(MAX(COUNTIF($HT$6:$HT$89,$HT$6:$HT$89))&gt;1,"x",""),"")&lt;&gt;"",HT68+1,"")</f>
        <v/>
      </c>
      <c r="HV68" s="52" t="str">
        <f>IF(HT68&lt;&gt;"",IF($G68="3",IF(HR68&lt;&gt;"",IF(AND(HT68&lt;=10,HR68&gt;=$HS$92),HLOOKUP(HT68,Points_Table_Modified,IF(IW68&gt;=6,8,IW68+2),FALSE),0),""),IF(HR68&lt;&gt;"",IF(AND(HT68&lt;=10,HR68&gt;=$HS$92),HLOOKUP(HT68,Points_Table,IF(IW68&gt;=6,8,IW68+2),FALSE),0),"")),"")</f>
        <v/>
      </c>
      <c r="HW68" s="53" t="str">
        <f>IF(HU68&lt;&gt;"",AVERAGE(IF(AND($G68="3",HU68&lt;&gt;""),HLOOKUP(HU68,Points_Table_Modified,IF(IW68&gt;=6,8,IW68+2),FALSE),IF(HU68&lt;&gt;"",HLOOKUP(HU68,Points_Table,IF(IW68&gt;=6,8,IW68+2),FALSE),"")),HV68),HV68)</f>
        <v/>
      </c>
      <c r="HX68" s="51" t="str">
        <f>IF(AND($G68="2",HR68&lt;&gt;""),HR68,"")</f>
        <v/>
      </c>
      <c r="HY68" s="52" t="str">
        <f>IF(AND(HR68&lt;&gt;"",$G68="2"),_xlfn.RANK.EQ(HR68,$HX$6:$HX$89),"")</f>
        <v/>
      </c>
      <c r="HZ68" s="52" t="str">
        <f>IF(IF(HY68&lt;&gt;"",IF(MAX(COUNTIF($HY$6:$HY$89,$HY$6:$HY$89))&gt;1,"x",""),"")&lt;&gt;"",HY68+1,"")</f>
        <v/>
      </c>
      <c r="IA68" s="54" t="str">
        <f>IF(HY68&lt;&gt;"",IF($G68="3",IF(HR68&lt;&gt;"",IF(AND(HY68&lt;=10,HR68&gt;=$HX$92),HLOOKUP(HY68,Points_Table_Modified,IF(IW68&gt;=6,8,IW68+2),FALSE),0),""),IF(HR68&lt;&gt;"",IF(AND(HY68&lt;=10,HR68&gt;=$HX$92),HLOOKUP(HY68,Points_Table,IF(IW68&gt;=6,8,IW68+2),FALSE),0),"")),"")</f>
        <v/>
      </c>
      <c r="IB68" s="53" t="str">
        <f>IF(HZ68&lt;&gt;"",AVERAGE(IF(AND($G68="3",HZ68&lt;&gt;""),HLOOKUP(HZ68,Points_Table_Modified,IF(IW68&gt;=6,8,IW68+2),FALSE),IF(HZ68&lt;&gt;"",HLOOKUP(HZ68,Points_Table,IF(IW68&gt;=6,8,IW68+2),FALSE),"")),IA68),IA68)</f>
        <v/>
      </c>
      <c r="IC68" s="51" t="str">
        <f>IF(AND($G68="3",HR68&lt;&gt;""),HR68,"")</f>
        <v/>
      </c>
      <c r="ID68" s="52" t="str">
        <f>IF(AND(HR68&lt;&gt;"",$G68="3"),_xlfn.RANK.EQ(HR68,$IC$6:$IC$89),"")</f>
        <v/>
      </c>
      <c r="IE68" s="52" t="str">
        <f>IF(IF(ID68&lt;&gt;"",IF(MAX(COUNTIF($ID$6:$ID$89,$ID$6:$ID$89))&gt;1,"x",""),"")&lt;&gt;"",ID68+1,"")</f>
        <v/>
      </c>
      <c r="IF68" s="52" t="str">
        <f>IF(ID68&lt;&gt;"",IF($G68="3",IF(HR68&lt;&gt;"",IF(AND(ID68&lt;=20,HR68&gt;=$IC$92),HLOOKUP(ID68,Points_Table_Modified,IF(IW68&gt;=6,8,IW68+2),FALSE),0),""),IF(HR68&lt;&gt;"",IF(AND(ID68&lt;=10,HR68&gt;=$IC$92),HLOOKUP(ID68,Points_Table,IF(IW68&gt;=6,8,IW68+2),FALSE),0),"")),"")</f>
        <v/>
      </c>
      <c r="IG68" s="53" t="str">
        <f>IF(IE68&lt;&gt;"",AVERAGE(IF(AND($G68="3",IE68&lt;&gt;""),HLOOKUP(IE68,Points_Table_Modified,IF(IW68&gt;=6,8,IW68+2),FALSE),IF(IE68&lt;&gt;"",HLOOKUP(IE68,Points_Table,IF(IW68&gt;=6,8,IW68+2),FALSE),"")),IF68),IF68)</f>
        <v/>
      </c>
      <c r="IH68" s="51" t="str">
        <f>IF(AND($G68="4",HR68&lt;&gt;""),HR68,"")</f>
        <v/>
      </c>
      <c r="II68" s="52" t="str">
        <f>IF(AND(HR68&lt;&gt;"",G68="4"),_xlfn.RANK.EQ(HR68,$IH$6:$IH$89),"")</f>
        <v/>
      </c>
      <c r="IJ68" s="52" t="str">
        <f>IF(IF(II68&lt;&gt;"",IF(MAX(COUNTIF($II$6:$II$89,$II$6:$II$89))&gt;1,"x",""),"")&lt;&gt;"",II68+1,"")</f>
        <v/>
      </c>
      <c r="IK68" s="52" t="str">
        <f>IF(II68&lt;&gt;"",IF($G68="3",IF(HR68&lt;&gt;"",IF(AND(II68&lt;=10,HR68&gt;=$IH$92),HLOOKUP(II68,Points_Table_Modified,IF(IW68&gt;=6,8,IW68+2),FALSE),0),""),IF(HR68&lt;&gt;"",IF(AND(II68&lt;=10,HR68&gt;=$IH$92),HLOOKUP(II68,Points_Table,IF(IW68&gt;=6,8,IW68+2),FALSE),0),"")),"")</f>
        <v/>
      </c>
      <c r="IL68" s="53" t="str">
        <f>IF(IJ68&lt;&gt;"",AVERAGE(IF(AND($G68="3",IJ68&lt;&gt;""),HLOOKUP(IJ68,Points_Table_Modified,IF(IW68&gt;=6,8,IW68+2),FALSE),IF(IJ68&lt;&gt;"",HLOOKUP(IJ68,Points_Table,IF(IW68&gt;=6,8,IW68+2),FALSE),"")),IK68),IK68)</f>
        <v/>
      </c>
      <c r="IM68" s="51" t="str">
        <f>IF(AND($G68="5",HR68&lt;&gt;""),HR68,"")</f>
        <v/>
      </c>
      <c r="IN68" s="52" t="str">
        <f>IF(AND(HR68&lt;&gt;"",$G68="5"),_xlfn.RANK.EQ(HR68,$IM$6:$IM$89),"")</f>
        <v/>
      </c>
      <c r="IO68" s="52" t="str">
        <f>IF(IF(IN68&lt;&gt;"",IF(MAX(COUNTIF($IN$6:$IN$89,$IN$6:$IN$89))&gt;1,"x",""),"")&lt;&gt;"",IN68+1,"")</f>
        <v/>
      </c>
      <c r="IP68" s="52" t="str">
        <f>IF(IN68&lt;&gt;"",IF($G68="3",IF(HR68&lt;&gt;"",IF(AND(IN68&lt;=10,HR68&gt;=$IM$92),HLOOKUP(IN68,Points_Table_Modified,IF(IW68&gt;=6,8,IW68+2),FALSE),0),""),IF(HR68&lt;&gt;"",IF(AND(IN68&lt;=10,HR68&gt;=$IM$92),HLOOKUP(IN68,Points_Table,IF(IW68&gt;=6,8,IW68+2),FALSE),0),"")),"")</f>
        <v/>
      </c>
      <c r="IQ68" s="53" t="str">
        <f>IF(IO68&lt;&gt;"",AVERAGE(IF(AND($G68="3",IO68&lt;&gt;""),HLOOKUP(IO68,Points_Table_Modified,IF(IW68&gt;=6,8,IW68+2),FALSE),IF(IO68&lt;&gt;"",HLOOKUP(IO68,Points_Table,IF(IW68&gt;=6,8,IW68+2),FALSE),"")),IP68),IP68)</f>
        <v/>
      </c>
      <c r="IR68" s="51" t="str">
        <f>IF(AND($G68="6",HR68&lt;&gt;""),HR68,"")</f>
        <v/>
      </c>
      <c r="IS68" s="52" t="str">
        <f>IF(AND(HR68&lt;&gt;"",$G68="6"),_xlfn.RANK.EQ(HR68,$IR$6:$IR$89),"")</f>
        <v/>
      </c>
      <c r="IT68" s="52" t="str">
        <f>IF(IF(IS68&lt;&gt;"",IF(MAX(COUNTIF($IS$6:$IS$89,$IS$6:$IS$89))&gt;1,"x",""),"")&lt;&gt;"",IS68+1,"")</f>
        <v/>
      </c>
      <c r="IU68" s="52" t="str">
        <f>IF(IS68&lt;&gt;"",IF($G68="3",IF(HR68&lt;&gt;"",IF(AND(IS68&lt;=10,HR68&gt;=$IR$92),HLOOKUP(IS68,Points_Table_Modified,IF(IW68&gt;=6,8,IW68+2),FALSE),0),""),IF(HR68&lt;&gt;"",IF(AND(IS68&lt;=10,HR68&gt;=$IR$92),HLOOKUP(IS68,Points_Table,IF(IW68&gt;=6,8,IW68+2),FALSE),0),"")),"")</f>
        <v/>
      </c>
      <c r="IV68" s="53" t="str">
        <f>IF(IT68&lt;&gt;"",AVERAGE(IF(AND($G68="3",IT68&lt;&gt;""),HLOOKUP(IT68,Points_Table_Modified,IF(IW68&gt;=6,8,IW68+2),FALSE),IF(IT68&lt;&gt;"",HLOOKUP(IT68,Points_Table,IF(IW68&gt;=6,8,IW68+2),FALSE),"")),IU68),IU68)</f>
        <v/>
      </c>
      <c r="IW68" s="57" t="e">
        <f>VLOOKUP($G68,Entries_D_Event,10,FALSE)</f>
        <v>#N/A</v>
      </c>
      <c r="IX68" s="52" t="str">
        <f>CONCATENATE(IS68,IN68,II68,ID68,HY68,HT68)</f>
        <v/>
      </c>
      <c r="IY68" s="118" t="str">
        <f>IF(IX68&lt;&gt;"",IF(AND($G68="3",HR68&lt;&gt;""),10,IF(HR68&lt;&gt;"",5,"")),"")</f>
        <v/>
      </c>
      <c r="IZ68" s="118">
        <f>_xlfn.NUMBERVALUE(IF(IX68&lt;&gt;"",CONCATENATE(IV68,IQ68,IL68,IG68,IB68,HW68),""))</f>
        <v>0</v>
      </c>
      <c r="JA68" s="56">
        <f>IFERROR(IY68+IZ68,0)</f>
        <v>0</v>
      </c>
      <c r="JB68" s="90"/>
      <c r="JC68" s="52" t="str">
        <f>IF(AND($G68="1",JB68&lt;&gt;""),JB68,"")</f>
        <v/>
      </c>
      <c r="JD68" s="52" t="str">
        <f>IF(AND(JB68&lt;&gt;"",$G68="1"),_xlfn.RANK.EQ(JB68,$JC$6:$JC$89),"")</f>
        <v/>
      </c>
      <c r="JE68" s="52" t="str">
        <f>IF(IF(JD68&lt;&gt;"",IF(MAX(COUNTIF($JD$6:$JD$89,$JD$6:$JD$89))&gt;1,"x",""),"")&lt;&gt;"",JD68+1,"")</f>
        <v/>
      </c>
      <c r="JF68" s="52" t="str">
        <f>IF(JD68&lt;&gt;"",IF($G68="3",IF(JB68&lt;&gt;"",IF(AND(JD68&lt;=10,JB68&gt;=$JC$92),HLOOKUP(JD68,Points_Table_Modified,IF(KG68&gt;=6,8,KG68+2),FALSE),0),""),IF(JB68&lt;&gt;"",IF(AND(JD68&lt;=10,JB68&gt;=$JC$92),HLOOKUP(JD68,Points_Table,IF(KG68&gt;=6,8,KG68+2),FALSE),0),"")),"")</f>
        <v/>
      </c>
      <c r="JG68" s="53" t="str">
        <f>IF(JE68&lt;&gt;"",AVERAGE(IF(AND($G68="3",JE68&lt;&gt;""),HLOOKUP(JE68,Points_Table_Modified,IF(KG68&gt;=6,8,KG68+2),FALSE),IF(JE68&lt;&gt;"",HLOOKUP(JE68,Points_Table,IF(KG68&gt;=6,8,KG68+2),FALSE),"")),JF68),JF68)</f>
        <v/>
      </c>
      <c r="JH68" s="51" t="str">
        <f>IF(AND($G68="2",JB68&lt;&gt;""),JB68,"")</f>
        <v/>
      </c>
      <c r="JI68" s="52" t="str">
        <f>IF(AND(JB68&lt;&gt;"",$G68="2"),_xlfn.RANK.EQ(JB68,$JH$6:$JH$89),"")</f>
        <v/>
      </c>
      <c r="JJ68" s="52" t="str">
        <f>IF(IF(JI68&lt;&gt;"",IF(MAX(COUNTIF($JI$6:$JI$89,$JI$6:$JI$89))&gt;1,"x",""),"")&lt;&gt;"",JI68+1,"")</f>
        <v/>
      </c>
      <c r="JK68" s="54" t="str">
        <f>IF(JI68&lt;&gt;"",IF($G68="3",IF(JB68&lt;&gt;"",IF(AND(JI68&lt;=10,JB68&gt;=$JH$92),HLOOKUP(JI68,Points_Table_Modified,IF(KG68&gt;=6,8,KG68+2),FALSE),0),""),IF(JB68&lt;&gt;"",IF(AND(JI68&lt;=10,JB68&gt;=$JH$92),HLOOKUP(JI68,Points_Table,IF(KG68&gt;=6,8,KG68+2),FALSE),0),"")),"")</f>
        <v/>
      </c>
      <c r="JL68" s="53" t="str">
        <f>IF(JJ68&lt;&gt;"",AVERAGE(IF(AND($G68="3",JJ68&lt;&gt;""),HLOOKUP(JJ68,Points_Table_Modified,IF(KG68&gt;=6,8,KG68+2),FALSE),IF(JJ68&lt;&gt;"",HLOOKUP(JJ68,Points_Table,IF(KG68&gt;=6,8,KG68+2),FALSE),"")),JK68),JK68)</f>
        <v/>
      </c>
      <c r="JM68" s="51" t="str">
        <f>IF(AND($G68="3",JB68&lt;&gt;""),JB68,"")</f>
        <v/>
      </c>
      <c r="JN68" s="52" t="str">
        <f>IF(AND(JB68&lt;&gt;"",$G68="3"),_xlfn.RANK.EQ(JB68,$JM$6:$JM$89),"")</f>
        <v/>
      </c>
      <c r="JO68" s="52" t="str">
        <f>IF(IF(JN68&lt;&gt;"",IF(MAX(COUNTIF($JN$6:$JN$89,$JN$6:$JN$89))&gt;1,"x",""),"")&lt;&gt;"",JN68+1,"")</f>
        <v/>
      </c>
      <c r="JP68" s="52" t="str">
        <f>IF(JN68&lt;&gt;"",IF($G68="3",IF(JB68&lt;&gt;"",IF(AND(JN68&lt;=20,JB68&gt;=$JM$92),HLOOKUP(JN68,Points_Table_Modified,IF(KG68&gt;=6,8,KG68+2),FALSE),0),""),IF(JB68&lt;&gt;"",IF(AND(JN68&lt;=10,JB68&gt;=$JM$92),HLOOKUP(JN68,Points_Table,IF(KG68&gt;=6,8,KG68+2),FALSE),0),"")),"")</f>
        <v/>
      </c>
      <c r="JQ68" s="53" t="str">
        <f>IF(JO68&lt;&gt;"",AVERAGE(IF(AND($G68="3",JO68&lt;&gt;""),HLOOKUP(JO68,Points_Table_Modified,IF(KG68&gt;=6,8,KG68+2),FALSE),IF(JO68&lt;&gt;"",HLOOKUP(JO68,Points_Table,IF(KG68&gt;=6,8,KG68+2),FALSE),"")),JP68),JP68)</f>
        <v/>
      </c>
      <c r="JR68" s="51" t="str">
        <f>IF(AND($G68="4",JB68&lt;&gt;""),JB68,"")</f>
        <v/>
      </c>
      <c r="JS68" s="52" t="str">
        <f>IF(AND(JB68&lt;&gt;"",G68="4"),_xlfn.RANK.EQ(JB68,$JR$6:$JR$89),"")</f>
        <v/>
      </c>
      <c r="JT68" s="52" t="str">
        <f>IF(IF(JS68&lt;&gt;"",IF(MAX(COUNTIF($JS$6:$JS$89,$JS$6:$JS$89))&gt;1,"x",""),"")&lt;&gt;"",JS68+1,"")</f>
        <v/>
      </c>
      <c r="JU68" s="52" t="str">
        <f>IF(JS68&lt;&gt;"",IF($G68="3",IF(JB68&lt;&gt;"",IF(AND(JS68&lt;=10,JB68&gt;=$JR$92),HLOOKUP(JS68,Points_Table_Modified,IF(KG68&gt;=6,8,KG68+2),FALSE),0),""),IF(JB68&lt;&gt;"",IF(AND(JS68&lt;=10,JB68&gt;=$JR$92),HLOOKUP(JS68,Points_Table,IF(KG68&gt;=6,8,KG68+2),FALSE),0),"")),"")</f>
        <v/>
      </c>
      <c r="JV68" s="53" t="str">
        <f>IF(JT68&lt;&gt;"",AVERAGE(IF(AND($G68="3",JT68&lt;&gt;""),HLOOKUP(JT68,Points_Table_Modified,IF(KG68&gt;=6,8,KG68+2),FALSE),IF(JT68&lt;&gt;"",HLOOKUP(JT68,Points_Table,IF(KG68&gt;=6,8,KG68+2),FALSE),"")),JU68),JU68)</f>
        <v/>
      </c>
      <c r="JW68" s="51" t="str">
        <f>IF(AND($G68="5",JB68&lt;&gt;""),JB68,"")</f>
        <v/>
      </c>
      <c r="JX68" s="52" t="str">
        <f>IF(AND(JB68&lt;&gt;"",$G68="5"),_xlfn.RANK.EQ(JB68,$JW$6:$JW$89),"")</f>
        <v/>
      </c>
      <c r="JY68" s="52" t="str">
        <f>IF(IF(JX68&lt;&gt;"",IF(MAX(COUNTIF($JX$6:$JX$89,$JX$6:$JX$89))&gt;1,"x",""),"")&lt;&gt;"",JX68+1,"")</f>
        <v/>
      </c>
      <c r="JZ68" s="52" t="str">
        <f>IF(JX68&lt;&gt;"",IF($G68="3",IF(JB68&lt;&gt;"",IF(AND(JX68&lt;=10,JB68&gt;=$JW$92),HLOOKUP(JX68,Points_Table_Modified,IF(KG68&gt;=6,8,KG68+2),FALSE),0),""),IF(JB68&lt;&gt;"",IF(AND(JX68&lt;=10,JB68&gt;=$JW$92),HLOOKUP(JX68,Points_Table,IF(KG68&gt;=6,8,KG68+2),FALSE),0),"")),"")</f>
        <v/>
      </c>
      <c r="KA68" s="53" t="str">
        <f>IF(JY68&lt;&gt;"",AVERAGE(IF(AND($G68="3",JY68&lt;&gt;""),HLOOKUP(JY68,Points_Table_Modified,IF(KG68&gt;=6,8,KG68+2),FALSE),IF(JY68&lt;&gt;"",HLOOKUP(JY68,Points_Table,IF(KG68&gt;=6,8,KG68+2),FALSE),"")),JZ68),JZ68)</f>
        <v/>
      </c>
      <c r="KB68" s="51" t="str">
        <f>IF(AND($G68="6",JB68&lt;&gt;""),JB68,"")</f>
        <v/>
      </c>
      <c r="KC68" s="52" t="str">
        <f>IF(AND(JB68&lt;&gt;"",$G68="6"),_xlfn.RANK.EQ(JB68,$KB$6:$KB$89),"")</f>
        <v/>
      </c>
      <c r="KD68" s="52" t="str">
        <f>IF(IF(KC68&lt;&gt;"",IF(MAX(COUNTIF($KC$6:$KC$89,$KC$6:$KC$89))&gt;1,"x",""),"")&lt;&gt;"",KC68+1,"")</f>
        <v/>
      </c>
      <c r="KE68" s="52" t="str">
        <f>IF(KC68&lt;&gt;"",IF($G68="3",IF(JB68&lt;&gt;"",IF(AND(KC68&lt;=10,JB68&gt;=$KB$92),HLOOKUP(KC68,Points_Table_Modified,IF(KG68&gt;=6,8,KG68+2),FALSE),0),""),IF(JB68&lt;&gt;"",IF(AND(KC68&lt;=10,JB68&gt;=$KB$92),HLOOKUP(KC68,Points_Table,IF(KG68&gt;=6,8,KG68+2),FALSE),0),"")),"")</f>
        <v/>
      </c>
      <c r="KF68" s="53" t="str">
        <f>IF(KD68&lt;&gt;"",AVERAGE(IF(AND($G68="3",KD68&lt;&gt;""),HLOOKUP(KD68,Points_Table_Modified,IF(KG68&gt;=6,8,KG68+2),FALSE),IF(KD68&lt;&gt;"",HLOOKUP(KD68,Points_Table,IF(KG68&gt;=6,8,KG68+2),FALSE),"")),KE68),KE68)</f>
        <v/>
      </c>
      <c r="KG68" s="57" t="e">
        <f>VLOOKUP($G68,Entries_D_Event,11,FALSE)</f>
        <v>#N/A</v>
      </c>
      <c r="KH68" s="52" t="str">
        <f>CONCATENATE(KC68,JX68,JS68,JN68,JI68,JD68)</f>
        <v/>
      </c>
      <c r="KI68" s="118" t="str">
        <f>IF(KH68&lt;&gt;"",IF(AND($G68="3",JB68&lt;&gt;""),10,IF(JB68&lt;&gt;"",5,"")),"")</f>
        <v/>
      </c>
      <c r="KJ68" s="118">
        <f>_xlfn.NUMBERVALUE(IF(KH68&lt;&gt;"",CONCATENATE(KF68,KA68,JV68,JQ68,JL68,JG68),""))</f>
        <v>0</v>
      </c>
      <c r="KK68" s="56">
        <f>IFERROR(KI68+KJ68,0)</f>
        <v>0</v>
      </c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</row>
    <row r="69" spans="1:358" s="1" customFormat="1" x14ac:dyDescent="0.25">
      <c r="A69" s="35"/>
      <c r="B69" s="45">
        <v>64</v>
      </c>
      <c r="C69" s="47" t="s">
        <v>171</v>
      </c>
      <c r="D69" s="47" t="s">
        <v>261</v>
      </c>
      <c r="E69" s="50"/>
      <c r="F69" s="50"/>
      <c r="G69" s="49"/>
      <c r="H69" s="50" t="s">
        <v>213</v>
      </c>
      <c r="I69" s="187">
        <f>AS69+CC69+DM69+EW69+GG69+HQ69+JA69+KK69</f>
        <v>0</v>
      </c>
      <c r="J69" s="116"/>
      <c r="K69" s="102" t="str">
        <f>IF(AND(J69&lt;&gt;"",$G69="1"),J69,"")</f>
        <v/>
      </c>
      <c r="L69" s="103" t="str">
        <f>IF(AND(J69&lt;&gt;"",$G69="1"),_xlfn.RANK.EQ(J69,$K$6:$K$89),"")</f>
        <v/>
      </c>
      <c r="M69" s="103" t="str">
        <f>IF(G69="6",IF(IF(L69&lt;&gt;"",IF(MAX(COUNTIF($L$6:$L$89,$L$6:$L$89))&gt;1,"x",""),"")&lt;&gt;"",L69+1,""),IF(K69=0,"",IF(IF(L69&lt;&gt;"",IF(MAX(COUNTIF($L$6:$L$89,$L$6:$L$89))&gt;1,"x",""),"")&lt;&gt;"",L69+1,"")))</f>
        <v/>
      </c>
      <c r="N69" s="103" t="str">
        <f>IF(L69&lt;&gt;"",IF($G69="3",IF(AND(L69&lt;=20,J69&gt;=$K$92),HLOOKUP(L69,Points_Table_Modified,IF(AO69&gt;=6,8,AO69+2),FALSE),0),IF(AND(L69&lt;=10,J69&gt;=$K$92),HLOOKUP(L69,Points_Table,IF(AO69&gt;=6,8,AO69+2),FALSE),0)),"")</f>
        <v/>
      </c>
      <c r="O69" s="103" t="str">
        <f>IF(M69&lt;&gt;"",AVERAGE(IF(AND($G69="3",M69&lt;&gt;""),HLOOKUP(M69,Points_Table_Modified,IF(AO69&gt;=6,8,AO69+2),FALSE),IF(M69&lt;&gt;"",HLOOKUP(M69,Points_Table,IF(AO69&gt;=6,8,AO69+2),FALSE),"")),N69),N69)</f>
        <v/>
      </c>
      <c r="P69" s="102" t="str">
        <f>IF(AND(J69&lt;&gt;"",$G69="2"),J69,"")</f>
        <v/>
      </c>
      <c r="Q69" s="103" t="str">
        <f>IF(AND(J69&lt;&gt;"",$G69="2"),_xlfn.RANK.EQ(J69,$P$6:$P$89),"")</f>
        <v/>
      </c>
      <c r="R69" s="103" t="str">
        <f>IF(G69="6",IF(IF(Q69&lt;&gt;"",IF(MAX(COUNTIF($Q$6:$Q$89,$Q$6:$Q$89))&gt;1,"x",""),"")&lt;&gt;"",Q69+1,""),IF(P69=0,"",IF(IF(Q69&lt;&gt;"",IF(MAX(COUNTIF($Q$6:$Q$89,$Q$6:$Q$89))&gt;1,"x",""),"")&lt;&gt;"",Q69+1,"")))</f>
        <v/>
      </c>
      <c r="S69" s="103" t="str">
        <f>IF(Q69&lt;&gt;"",IF($G69="3",IF(J69&lt;&gt;"",IF(AND(Q69&lt;=10,J69&gt;=$P$92),HLOOKUP(Q69,Points_Table_Modified,IF(AO69&gt;=6,8,AO69+2),FALSE),0),""),IF(J69&lt;&gt;"",IF(AND(Q69&lt;=10,J69&gt;=$P$92),HLOOKUP(Q69,Points_Table,IF(AO69&gt;=6,8,AO69+2),FALSE),0),"")),"")</f>
        <v/>
      </c>
      <c r="T69" s="103" t="str">
        <f>IF(R69&lt;&gt;"",AVERAGE(IF(AND($G69="3",R69&lt;&gt;""),HLOOKUP(R69,Points_Table_Modified,IF(AO69&gt;=6,8,AO69+2),FALSE),IF(R69&lt;&gt;"",HLOOKUP(R69,Points_Table,IF(AO69&gt;=6,8,AO69+2),FALSE),"")),S69),S69)</f>
        <v/>
      </c>
      <c r="U69" s="102" t="str">
        <f>IF(AND(J69&lt;&gt;"",$G69="3"),J69,"")</f>
        <v/>
      </c>
      <c r="V69" s="103" t="str">
        <f>IF(AND(J69&lt;&gt;"",$G69="3"),_xlfn.RANK.EQ(J69,$U$6:$U$89),"")</f>
        <v/>
      </c>
      <c r="W69" s="103" t="str">
        <f>IF(G69="6",IF(IF(V69&lt;&gt;"",IF(MAX(COUNTIF($V$6:$V$89,$V$6:$V$89))&gt;1,"x",""),"")&lt;&gt;"",V69+1,""),IF(U69=0,"",IF(IF(V69&lt;&gt;"",IF(MAX(COUNTIF($V$6:$V$89,$V$6:$V$89))&gt;1,"x",""),"")&lt;&gt;"",V69+1,"")))</f>
        <v/>
      </c>
      <c r="X69" s="103" t="str">
        <f>IF(V69&lt;&gt;"",IF($G69="3",IF(J69&lt;&gt;"",IF(AND(V69&lt;=20,J69&gt;=$U$92),HLOOKUP(V69,Points_Table_Modified,IF(AO69&gt;=6,8,AO69+2),FALSE),0),""),IF(J69&lt;&gt;"",IF(AND(V69&lt;=10,$J69&gt;=$U$92),HLOOKUP(V69,Points_Table,IF(AO69&gt;=6,8,AO69+2),FALSE),0),"")),"")</f>
        <v/>
      </c>
      <c r="Y69" s="103" t="str">
        <f>IF(W69&lt;&gt;"",AVERAGE(IF(AND($G69="3",W69&lt;&gt;""),HLOOKUP(W69,Points_Table_Modified,IF(AO69&gt;=6,8,AO69+2),FALSE),IF(W69&lt;&gt;"",HLOOKUP(W69,Points_Table,IF(AO69&gt;=6,8,AO69+2),FALSE),"")),X69),X69)</f>
        <v/>
      </c>
      <c r="Z69" s="102" t="str">
        <f>IF(AND(J69&lt;&gt;"",$G69="4"),J69,"")</f>
        <v/>
      </c>
      <c r="AA69" s="103" t="str">
        <f>IF(AND($J69&lt;&gt;"",G69="4"),_xlfn.RANK.EQ(J69,$Z$6:$Z$89),"")</f>
        <v/>
      </c>
      <c r="AB69" s="103" t="str">
        <f>IF($G69="6",IF(IF(AA69&lt;&gt;"",IF(MAX(COUNTIF($AA$6:$AA$89,$AA$6:$AA$89))&gt;1,"x",""),"")&lt;&gt;"",AA69+1,""),IF(Z69=0,"",IF(IF(AA69&lt;&gt;"",IF(MAX(COUNTIF($AA$6:$AA$89,$AA$6:$AA$89))&gt;1,"x",""),"")&lt;&gt;"",AA69+1,"")))</f>
        <v/>
      </c>
      <c r="AC69" s="103" t="str">
        <f>IF(AA69&lt;&gt;"",IF($G69="3",IF(J69&lt;&gt;"",IF(AND(AA69&lt;=10,J69&gt;=$Z$92),HLOOKUP(AA69,Points_Table_Modified,IF(AO69&gt;=6,8,AO69+2),FALSE),0),""),IF(J69&lt;&gt;"",IF(AND(AA69&lt;=10,J69&gt;=$Z$92),HLOOKUP(AA69,Points_Table,IF(AO69&gt;=6,8,AO69+2),FALSE),0),"")),"")</f>
        <v/>
      </c>
      <c r="AD69" s="103" t="str">
        <f>IF(AB69&lt;&gt;"",AVERAGE(IF(AND($G69="3",AB69&lt;&gt;""),HLOOKUP(AB69,Points_Table_Modified,IF(AO69&gt;=6,8,AO69+2),FALSE),IF(AB69&lt;&gt;"",HLOOKUP(AB69,Points_Table,IF(AO69&gt;=6,8,AO69+2),FALSE),"")),AC69),AC69)</f>
        <v/>
      </c>
      <c r="AE69" s="102" t="str">
        <f>IF(AND(J69&lt;&gt;"",$G69="5"),J69,"")</f>
        <v/>
      </c>
      <c r="AF69" s="103" t="str">
        <f>IF(AND(J69&lt;&gt;"",$G69="5"),_xlfn.RANK.EQ(J69,$AE$6:$AE$89),"")</f>
        <v/>
      </c>
      <c r="AG69" s="103" t="str">
        <f>IF($G69="6",IF(IF(AF69&lt;&gt;"",IF(MAX(COUNTIF($AF$6:$AF$89,$AF$6:$AF$89))&gt;1,"x",""),"")&lt;&gt;"",AF69+1,""),IF(AE69=0,"",IF(IF(AF69&lt;&gt;"",IF(MAX(COUNTIF($AF$6:$AF$89,$AF$6:$AF$89))&gt;1,"x",""),"")&lt;&gt;"",AF69+1,"")))</f>
        <v/>
      </c>
      <c r="AH69" s="103" t="str">
        <f>IF(AF69&lt;&gt;"",IF($G69="3",IF(J69&lt;&gt;"",IF(AND(AF69&lt;=10,J69&gt;=$AE$92),HLOOKUP(AF69,Points_Table_Modified,IF(AO69&gt;=6,8,AO69+2),FALSE),0),""),IF(J69&lt;&gt;"",IF(AND(AF69&lt;=10,J69&gt;=$AE$92),HLOOKUP(AF69,Points_Table,IF(AO69&gt;=6,8,AO69+2),FALSE),0),"")),"")</f>
        <v/>
      </c>
      <c r="AI69" s="103" t="str">
        <f>IF(AG69&lt;&gt;"",AVERAGE(IF(AND($G69="3",AG69&lt;&gt;""),HLOOKUP(AG69,Points_Table_Modified,IF(AO69&gt;=6,8,AO69+2),FALSE),IF(AG69&lt;&gt;"",HLOOKUP(AG69,Points_Table,IF(AO69&gt;=6,8,AO69+2),FALSE),"")),AH69),AH69)</f>
        <v/>
      </c>
      <c r="AJ69" s="102" t="str">
        <f>IF(AND(J69&lt;&gt;"",$G69="6"),J69,"")</f>
        <v/>
      </c>
      <c r="AK69" s="103" t="str">
        <f>IF(AND(J69&lt;&gt;"",$G69="6"),_xlfn.RANK.EQ(J69,$AJ$6:$AJ$89),"")</f>
        <v/>
      </c>
      <c r="AL69" s="103" t="str">
        <f>IF(G69="6",IF(IF(AK69&lt;&gt;"",IF(MAX(COUNTIF($AK$6:$AK$89,$AK$6:$AK$89))&gt;1,"x",""),"")&lt;&gt;"",AK69+1,""),IF(AJ69=0,"",IF(IF(AK69&lt;&gt;"",IF(MAX(COUNTIF($AK$6:$AK$89,$AK$6:$AK$89))&gt;1,"x",""),"")&lt;&gt;"",AK69+1,"")))</f>
        <v/>
      </c>
      <c r="AM69" s="103" t="str">
        <f>IF(AK69&lt;&gt;"",IF($G69="3",IF(J69&lt;&gt;"",IF(AND(AK69&lt;=10,J69&gt;=$AJ$92),HLOOKUP(AK69,Points_Table_Modified,IF(AO69&gt;=6,8,AO69+2),FALSE),0),""),IF(J69&lt;&gt;"",IF(AND(AK69&lt;=10,J69&gt;=$AJ$92),HLOOKUP(AK69,Points_Table,IF(AO69&gt;=6,8,AO69+2),FALSE),0),"")),"")</f>
        <v/>
      </c>
      <c r="AN69" s="136" t="str">
        <f>IF(AL69&lt;&gt;"",AVERAGE(IF(AND($G69="3",AL69&lt;&gt;""),HLOOKUP(AL69,Points_Table_Modified,IF(AO69&gt;=6,8,AO69+2),FALSE),IF(AL69&lt;&gt;"",HLOOKUP(AL69,Points_Table,IF(AO69&gt;=6,8,AO69+2),FALSE),"")),AM69),AM69)</f>
        <v/>
      </c>
      <c r="AO69" s="55" t="e">
        <f>VLOOKUP($G69,Entries_D_Event,4,FALSE)</f>
        <v>#N/A</v>
      </c>
      <c r="AP69" s="52" t="str">
        <f>CONCATENATE(AK69,AF69,AA69,V69,Q69,L69)</f>
        <v/>
      </c>
      <c r="AQ69" s="118" t="str">
        <f>IF(AP69&lt;&gt;"",IF(AND($G69="3",J69&lt;&gt;""),10,IF(J69&lt;&gt;"",5,"")),"")</f>
        <v/>
      </c>
      <c r="AR69" s="118">
        <f>_xlfn.NUMBERVALUE(IF(AP69&lt;&gt;"",CONCATENATE(AN69,AI69,AD69,Y69,T69,O69),""))</f>
        <v>0</v>
      </c>
      <c r="AS69" s="56">
        <f>IFERROR(AQ69+AR69,0)</f>
        <v>0</v>
      </c>
      <c r="AT69" s="90"/>
      <c r="AU69" s="54" t="str">
        <f>IF(AND(AT69&lt;&gt;"",$G69="1"),AT69,"")</f>
        <v/>
      </c>
      <c r="AV69" s="52" t="str">
        <f>IF(AND(AT69&lt;&gt;"",$G69="1"),_xlfn.RANK.EQ(AT69,$AU$6:$AU$89),"")</f>
        <v/>
      </c>
      <c r="AW69" s="52" t="str">
        <f>IF(IF(AV69&lt;&gt;"",IF(MAX(COUNTIF($AV$6:$AV$89,$AV$6:$AV$89))&gt;1,"x",""),"")&lt;&gt;"",AV69+1,"")</f>
        <v/>
      </c>
      <c r="AX69" s="52" t="str">
        <f>IF(AV69&lt;&gt;"",IF($G69="3",IF(AT69&lt;&gt;"",IF(AND(AV69&lt;=10,AT69&gt;=$AU$92),HLOOKUP(AV69,Points_Table_Modified,IF(BY69&gt;=6,8,BY69+2),FALSE),0),""),IF(AT69&lt;&gt;"",IF(AND(AV69&lt;=10,AT69&gt;=$AU$92),HLOOKUP(AV69,Points_Table,IF(BY69&gt;=6,8,BY69+2),FALSE),0),"")),"")</f>
        <v/>
      </c>
      <c r="AY69" s="53" t="str">
        <f>IF(AW69&lt;&gt;"",AVERAGE(IF(AND($G69="3",AW69&lt;&gt;""),HLOOKUP(AW69,Points_Table_Modified,IF(BY69&gt;=6,8,BY69+2),FALSE),IF(AW69&lt;&gt;"",HLOOKUP(AW69,Points_Table,IF(BY69&gt;=6,8,BY69+2),FALSE),"")),AX69),AX69)</f>
        <v/>
      </c>
      <c r="AZ69" s="51" t="str">
        <f>IF(AND($G69="2",AT69&lt;&gt;""),AT69,"")</f>
        <v/>
      </c>
      <c r="BA69" s="52" t="str">
        <f>IF(AND(AT69&lt;&gt;"",$G69="2"),_xlfn.RANK.EQ(AT69,$AZ$6:$AZ$89),"")</f>
        <v/>
      </c>
      <c r="BB69" s="52" t="str">
        <f>IF(IF(BA69&lt;&gt;"",IF(MAX(COUNTIF($BA$6:$BA$89,$BA$6:$BA$89))&gt;1,"x",""),"")&lt;&gt;"",BA69+1,"")</f>
        <v/>
      </c>
      <c r="BC69" s="54" t="str">
        <f>IF(BA69&lt;&gt;"",IF($G69="3",IF(AT69&lt;&gt;"",IF(AND(BA69&lt;=10,AT69&gt;=$AZ$92),HLOOKUP(BA69,Points_Table_Modified,IF(BY69&gt;=6,8,BY69+2),FALSE),0),""),IF(AT69&lt;&gt;"",IF(AND(BA69&lt;=10,AT69&gt;=$AZ$92),HLOOKUP(BA69,Points_Table,IF(BY69&gt;=6,8,BY69+2),FALSE),0),"")),"")</f>
        <v/>
      </c>
      <c r="BD69" s="53" t="str">
        <f>IF(BB69&lt;&gt;"",AVERAGE(IF(AND($G69="3",BB69&lt;&gt;""),HLOOKUP(BB69,Points_Table_Modified,IF(BY69&gt;=6,8,BY69+2),FALSE),IF(BB69&lt;&gt;"",HLOOKUP(BB69,Points_Table,IF(BY69&gt;=6,8,BY69+2),FALSE),"")),BC69),BC69)</f>
        <v/>
      </c>
      <c r="BE69" s="51" t="str">
        <f>IF(AND($G69="3",AT69&lt;&gt;""),AT69,"")</f>
        <v/>
      </c>
      <c r="BF69" s="52" t="str">
        <f>IF(AND(AT69&lt;&gt;"",$G69="3"),_xlfn.RANK.EQ(AT69,$BE$6:$BE$89),"")</f>
        <v/>
      </c>
      <c r="BG69" s="52" t="str">
        <f>IF(IF(BF69&lt;&gt;"",IF(MAX(COUNTIF($BF$6:$BF$89,$BF$6:$BF$89))&gt;1,"x",""),"")&lt;&gt;"",BF69+1,"")</f>
        <v/>
      </c>
      <c r="BH69" s="52" t="str">
        <f>IF(BF69&lt;&gt;"",IF($G69="3",IF(AT69&lt;&gt;"",IF(AND(BF69&lt;=20,AT69&gt;=$BE$92),HLOOKUP(BF69,Points_Table_Modified,IF(BY69&gt;=6,8,BY69+2),FALSE),0),""),IF(AT69&lt;&gt;"",IF(AND(BF69&lt;=10,AT69&gt;=$BE$92),HLOOKUP(BF69,Points_Table,IF(BY69&gt;=6,8,BY69+2),FALSE),0),"")),"")</f>
        <v/>
      </c>
      <c r="BI69" s="53" t="str">
        <f>IF(BG69&lt;&gt;"",AVERAGE(IF(AND($G69="3",BG69&lt;&gt;""),HLOOKUP(BG69,Points_Table_Modified,IF(BY69&gt;=6,8,BY69+2),FALSE),IF(BG69&lt;&gt;"",HLOOKUP(BG69,Points_Table,IF(BY69&gt;=6,8,BY69+2),FALSE),"")),BH69),BH69)</f>
        <v/>
      </c>
      <c r="BJ69" s="51" t="str">
        <f>IF(AND($G69="4",AT69&lt;&gt;""),AT69,"")</f>
        <v/>
      </c>
      <c r="BK69" s="52" t="str">
        <f>IF(AND(AT69&lt;&gt;"",G69="4"),_xlfn.RANK.EQ(AT69,$BJ$6:$BJ$89),"")</f>
        <v/>
      </c>
      <c r="BL69" s="52" t="str">
        <f>IF(IF(BK69&lt;&gt;"",IF(MAX(COUNTIF($BK$6:$BK$89,$BK$6:$BK$89))&gt;1,"x",""),"")&lt;&gt;"",BK69+1,"")</f>
        <v/>
      </c>
      <c r="BM69" s="52" t="str">
        <f>IF(BK69&lt;&gt;"",IF($G69="3",IF(AT69&lt;&gt;"",IF(AND(BK69&lt;=10,AT69&gt;=$BJ$92),HLOOKUP(BK69,Points_Table_Modified,IF(BY69&gt;=6,8,BY69+2),FALSE),0),""),IF(AT69&lt;&gt;"",IF(AND(BK69&lt;=10,AT69&gt;=$BJ$92),HLOOKUP(BK69,Points_Table,IF(BY69&gt;=6,8,BY69+2),FALSE),0),"")),"")</f>
        <v/>
      </c>
      <c r="BN69" s="53" t="str">
        <f>IF(BL69&lt;&gt;"",AVERAGE(IF(AND($G69="3",BL69&lt;&gt;""),HLOOKUP(BL69,Points_Table_Modified,IF(BY69&gt;=6,8,BY69+2),FALSE),IF(BL69&lt;&gt;"",HLOOKUP(BL69,Points_Table,IF(BY69&gt;=6,8,BY69+2),FALSE),"")),BM69),BM69)</f>
        <v/>
      </c>
      <c r="BO69" s="51" t="str">
        <f>IF(AND($G69="5",AT69&lt;&gt;""),AT69,"")</f>
        <v/>
      </c>
      <c r="BP69" s="52" t="str">
        <f>IF(AND(AT69&lt;&gt;"",$G69="5"),_xlfn.RANK.EQ(AT69,$BO$6:$BO$89),"")</f>
        <v/>
      </c>
      <c r="BQ69" s="52" t="str">
        <f>IF(IF(BP69&lt;&gt;"",IF(MAX(COUNTIF($BP$6:$BP$89,$BP$6:$BP$89))&gt;1,"x",""),"")&lt;&gt;"",BP69+1,"")</f>
        <v/>
      </c>
      <c r="BR69" s="52" t="str">
        <f>IF(BP69&lt;&gt;"",IF($G69="3",IF(AT69&lt;&gt;"",IF(AND(BP69&lt;=10,AT69&gt;=$BO$92),HLOOKUP(BP69,Points_Table_Modified,IF(BY69&gt;=6,8,BY69+2),FALSE),0),""),IF(AT69&lt;&gt;"",IF(AND(BP69&lt;=10,AT69&gt;=$BO$92),HLOOKUP(BP69,Points_Table,IF(BY69&gt;=6,8,BY69+2),FALSE),0),"")),"")</f>
        <v/>
      </c>
      <c r="BS69" s="53" t="str">
        <f>IF(BQ69&lt;&gt;"",AVERAGE(IF(AND($G69="3",BQ69&lt;&gt;""),HLOOKUP(BQ69,Points_Table_Modified,IF(BY69&gt;=6,8,BY69+2),FALSE),IF(BQ69&lt;&gt;"",HLOOKUP(BQ69,Points_Table,IF(BY69&gt;=6,8,BY69+2),FALSE),"")),BR69),BR69)</f>
        <v/>
      </c>
      <c r="BT69" s="51" t="str">
        <f>IF(AND($G69="6",AT69&lt;&gt;""),AT69,"")</f>
        <v/>
      </c>
      <c r="BU69" s="52" t="str">
        <f>IF(AND(AT69&lt;&gt;"",$G69="6"),_xlfn.RANK.EQ(AT69,$BT$6:$BT$89),"")</f>
        <v/>
      </c>
      <c r="BV69" s="52" t="str">
        <f>IF(IF(BU69&lt;&gt;"",IF(MAX(COUNTIF($BU$6:$BU$89,$BU$6:$BU$89))&gt;1,"x",""),"")&lt;&gt;"",BU69+1,"")</f>
        <v/>
      </c>
      <c r="BW69" s="52" t="str">
        <f>IF(BU69&lt;&gt;"",IF($G69="3",IF(AT69&lt;&gt;"",IF(AND(BU69&lt;=10,AT69&gt;=$BT$92),HLOOKUP(BU69,Points_Table_Modified,IF(BY69&gt;=6,8,BY69+2),FALSE),0),""),IF(AT69&lt;&gt;"",IF(AND(BU69&lt;=10,AT69&gt;=$BT$92),HLOOKUP(BU69,Points_Table,IF(BY69&gt;=6,8,BY69+2),FALSE),0),"")),"")</f>
        <v/>
      </c>
      <c r="BX69" s="53" t="str">
        <f>IF(BV69&lt;&gt;"",AVERAGE(IF(AND($G69="3",BV69&lt;&gt;""),HLOOKUP(BV69,Points_Table_Modified,IF(BY69&gt;=6,8,BY69+2),FALSE),IF(BV69&lt;&gt;"",HLOOKUP(BV69,Points_Table,IF(BY69&gt;=6,8,BY69+2),FALSE),"")),BW69),BW69)</f>
        <v/>
      </c>
      <c r="BY69" s="55" t="e">
        <f>VLOOKUP($G69,Entries_D_Event,5,FALSE)</f>
        <v>#N/A</v>
      </c>
      <c r="BZ69" s="52" t="str">
        <f>CONCATENATE(BU69,BP69,BK69,BF69,BA69,AV69)</f>
        <v/>
      </c>
      <c r="CA69" s="118" t="str">
        <f>IF(BZ69&lt;&gt;"",IF(AND($G69="3",AT69&lt;&gt;""),10,IF(AT69&lt;&gt;"",5,"")),"")</f>
        <v/>
      </c>
      <c r="CB69" s="118">
        <f>_xlfn.NUMBERVALUE(IF(BZ69&lt;&gt;"",CONCATENATE(BX69,BS69,BN69,BI69,BD69,AY69),""))</f>
        <v>0</v>
      </c>
      <c r="CC69" s="56">
        <f>IFERROR(CA69+CB69,0)</f>
        <v>0</v>
      </c>
      <c r="CD69" s="90"/>
      <c r="CE69" s="54" t="str">
        <f>IF(AND($G69="1",CD69&lt;&gt;""),CD69,"")</f>
        <v/>
      </c>
      <c r="CF69" s="52" t="str">
        <f>IF(AND(CD69&lt;&gt;"",$G69="1"),_xlfn.RANK.EQ(CD69,$CE$6:$CE$89),"")</f>
        <v/>
      </c>
      <c r="CG69" s="52" t="str">
        <f>IF(IF(CF69&lt;&gt;"",IF(MAX(COUNTIF($CF$6:$CF$89,$CF$6:$CF$89))&gt;1,"x",""),"")&lt;&gt;"",CF69+1,"")</f>
        <v/>
      </c>
      <c r="CH69" s="52" t="str">
        <f>IF(CF69&lt;&gt;"",IF($G69="3",IF(CD69&lt;&gt;"",IF(AND(CF69&lt;=10,CD69&gt;=$CE$92),HLOOKUP(CF69,Points_Table_Modified,IF(DI69&gt;=6,8,DI69+2),FALSE),0),""),IF(CD69&lt;&gt;"",IF(AND(CF69&lt;=10,CD69&gt;=$CE$92),HLOOKUP(CF69,Points_Table,IF(DI69&gt;=6,8,DI69+2),FALSE),0),"")),"")</f>
        <v/>
      </c>
      <c r="CI69" s="53" t="str">
        <f>IF(CG69&lt;&gt;"",AVERAGE(IF(AND($G69="3",CG69&lt;&gt;""),HLOOKUP(CG69,Points_Table_Modified,IF(DI69&gt;=6,8,DI69+2),FALSE),IF(CG69&lt;&gt;"",HLOOKUP(CG69,Points_Table,IF(DI69&gt;=6,8,DI69+2),FALSE),"")),CH69),CH69)</f>
        <v/>
      </c>
      <c r="CJ69" s="51" t="str">
        <f>IF(AND($G69="2",CD69&lt;&gt;""),CD69,"")</f>
        <v/>
      </c>
      <c r="CK69" s="52" t="str">
        <f>IF(AND(CD69&lt;&gt;"",$G69="2"),_xlfn.RANK.EQ(CD69,$CJ$6:$CJ$89),"")</f>
        <v/>
      </c>
      <c r="CL69" s="52" t="str">
        <f>IF(IF(CK69&lt;&gt;"",IF(MAX(COUNTIF($CK$6:$CK$89,$CK$6:$CK$89))&gt;1,"x",""),"")&lt;&gt;"",CK69+1,"")</f>
        <v/>
      </c>
      <c r="CM69" s="54" t="str">
        <f>IF(CK69&lt;&gt;"",IF($G69="3",IF(CD69&lt;&gt;"",IF(AND(CK69&lt;=10,CD69&gt;=$CJ$92),HLOOKUP(CK69,Points_Table_Modified,IF(DI69&gt;=6,8,DI69+2),FALSE),0),""),IF(CD69&lt;&gt;"",IF(AND(CK69&lt;=10,CD69&gt;=$CJ$92),HLOOKUP(CK69,Points_Table,IF(DI69&gt;=6,8,DI69+2),FALSE),0),"")),"")</f>
        <v/>
      </c>
      <c r="CN69" s="53" t="str">
        <f>IF(CL69&lt;&gt;"",AVERAGE(IF(AND($G69="3",CL69&lt;&gt;""),HLOOKUP(CL69,Points_Table_Modified,IF(DI69&gt;=6,8,DI69+2),FALSE),IF(CL69&lt;&gt;"",HLOOKUP(CL69,Points_Table,IF(DI69&gt;=6,8,DI69+2),FALSE),"")),CM69),CM69)</f>
        <v/>
      </c>
      <c r="CO69" s="51" t="str">
        <f>IF(AND($G69="3",CD69&lt;&gt;""),CD69,"")</f>
        <v/>
      </c>
      <c r="CP69" s="52" t="str">
        <f>IF(AND(CD69&lt;&gt;"",$G69="3"),_xlfn.RANK.EQ(CD69,$CO$6:$CO$89),"")</f>
        <v/>
      </c>
      <c r="CQ69" s="52" t="str">
        <f>IF(IF(CP69&lt;&gt;"",IF(MAX(COUNTIF($CP69:$CP$89,$CP$6:$CP$89))&gt;1,"x",""),"")&lt;&gt;"",CP69+1,"")</f>
        <v/>
      </c>
      <c r="CR69" s="52" t="str">
        <f>IF(CP69&lt;&gt;"",IF($G69="3",IF(CD69&lt;&gt;"",IF(AND(CP69&lt;=20,CD69&gt;=$CO$92),HLOOKUP(CP69,Points_Table_Modified,IF(DI69&gt;=6,8,DI69+2),FALSE),0),""),IF(CD69&lt;&gt;"",IF(AND(CP69&lt;=10,CD69&gt;=$CO$92),HLOOKUP(CP69,Points_Table,IF(DI69&gt;=6,8,DI69+2),FALSE),0),"")),"")</f>
        <v/>
      </c>
      <c r="CS69" s="53" t="str">
        <f>IF(CQ69&lt;&gt;"",AVERAGE(IF(AND($G69="3",CQ69&lt;&gt;""),HLOOKUP(CQ69,Points_Table_Modified,IF(DI69&gt;=6,8,DI69+2),FALSE),IF(CQ69&lt;&gt;"",HLOOKUP(CQ69,Points_Table,IF(DI69&gt;=6,8,DI69+2),FALSE),"")),CR69),CR69)</f>
        <v/>
      </c>
      <c r="CT69" s="51" t="str">
        <f>IF(AND($G69="4",CD69&lt;&gt;""),CD69,"")</f>
        <v/>
      </c>
      <c r="CU69" s="52" t="str">
        <f>IF(AND(CD69&lt;&gt;"",G69="4"),_xlfn.RANK.EQ(CD69,$CT$6:$CT$89),"")</f>
        <v/>
      </c>
      <c r="CV69" s="52" t="str">
        <f>IF(IF(CU69&lt;&gt;"",IF(MAX(COUNTIF($CU$6:$CU$89,$CU$6:$CU$89))&gt;1,"x",""),"")&lt;&gt;"",CU69+1,"")</f>
        <v/>
      </c>
      <c r="CW69" s="52" t="str">
        <f>IF(CU69&lt;&gt;"",IF($G69="3",IF(CD69&lt;&gt;"",IF(AND(CU69&lt;=10,CD69&gt;=$CT$92),HLOOKUP(CU69,Points_Table_Modified,IF(DI69&gt;=6,8,DI69+2),FALSE),0),""),IF(CD69&lt;&gt;"",IF(AND(CU69&lt;=10,CD69&gt;=$CT$92),HLOOKUP(CU69,Points_Table,IF(DI69&gt;=6,8,DI69+2),FALSE),0),"")),"")</f>
        <v/>
      </c>
      <c r="CX69" s="53" t="str">
        <f>IF(CV69&lt;&gt;"",AVERAGE(IF(AND($G69="3",CV69&lt;&gt;""),HLOOKUP(CV69,Points_Table_Modified,IF(DI69&gt;=6,8,DI69+2),FALSE),IF(CV69&lt;&gt;"",HLOOKUP(CV69,Points_Table,IF(DI69&gt;=6,8,DI69+2),FALSE),"")),CW69),CW69)</f>
        <v/>
      </c>
      <c r="CY69" s="51" t="str">
        <f>IF(AND($G69="5",CD69&lt;&gt;""),CD69,"")</f>
        <v/>
      </c>
      <c r="CZ69" s="52" t="str">
        <f>IF(AND(CD69&lt;&gt;"",$G69="5"),_xlfn.RANK.EQ(CD69,$CY$6:$CY$89),"")</f>
        <v/>
      </c>
      <c r="DA69" s="52" t="str">
        <f>IF(IF(CZ69&lt;&gt;"",IF(MAX(COUNTIF($CZ$6:$CZ$89,$CZ$6:$CZ$89))&gt;1,"x",""),"")&lt;&gt;"",CZ69+1,"")</f>
        <v/>
      </c>
      <c r="DB69" s="52" t="str">
        <f>IF(CZ69&lt;&gt;"",IF($G69="3",IF(CD69&lt;&gt;"",IF(AND(CZ69&lt;=10,CD69&gt;=$CY$92),HLOOKUP(CZ69,Points_Table_Modified,IF(DI69&gt;=6,8,DI69+2),FALSE),0),""),IF(CD69&lt;&gt;"",IF(AND(CZ69&lt;=10,CD69&gt;=$CY$92),HLOOKUP(CZ69,Points_Table,IF(DI69&gt;=6,8,DI69+2),FALSE),0),"")),"")</f>
        <v/>
      </c>
      <c r="DC69" s="53" t="str">
        <f>IF(DA69&lt;&gt;"",AVERAGE(IF(AND($G69="3",DA69&lt;&gt;""),HLOOKUP(DA69,Points_Table_Modified,IF(DI69&gt;=6,8,DI69+2),FALSE),IF(DA69&lt;&gt;"",HLOOKUP(DA69,Points_Table,IF(DI69&gt;=6,8,DI69+2),FALSE),"")),DB69),DB69)</f>
        <v/>
      </c>
      <c r="DD69" s="51" t="str">
        <f>IF(AND($G69="6",CD69&lt;&gt;""),CD69,"")</f>
        <v/>
      </c>
      <c r="DE69" s="52" t="str">
        <f>IF(AND(CD69&lt;&gt;"",$G69="6"),_xlfn.RANK.EQ(CD69,$DD$6:$DD$89),"")</f>
        <v/>
      </c>
      <c r="DF69" s="52" t="str">
        <f>IF(IF(DE69&lt;&gt;"",IF(MAX(COUNTIF($DE$6:$DE$89,$DE$6:$DE$89))&gt;1,"x",""),"")&lt;&gt;"",DE69+1,"")</f>
        <v/>
      </c>
      <c r="DG69" s="52" t="str">
        <f>IF(DE69&lt;&gt;"",IF($G69="3",IF(CD69&lt;&gt;"",IF(AND(DE69&lt;=10,CD69&gt;=$DD$92),HLOOKUP(DE69,Points_Table_Modified,IF(DI69&gt;=6,8,DI69+2),FALSE),0),""),IF(CD69&lt;&gt;"",IF(AND(DE69&lt;=10,CD69&gt;=$DD$92),HLOOKUP(DE69,Points_Table,IF(DI69&gt;=6,8,DI69+2),FALSE),0),"")),"")</f>
        <v/>
      </c>
      <c r="DH69" s="53" t="str">
        <f>IF(DF69&lt;&gt;"",AVERAGE(IF(AND($G69="3",DF69&lt;&gt;""),HLOOKUP(DF69,Points_Table_Modified,IF(DI69&gt;=6,8,DI69+2),FALSE),IF(DF69&lt;&gt;"",HLOOKUP(DF69,Points_Table,IF(DI69&gt;=6,8,DI69+2),FALSE),"")),DG69),DG69)</f>
        <v/>
      </c>
      <c r="DI69" s="55" t="e">
        <f>VLOOKUP($G69,Entries_D_Event,6,FALSE)</f>
        <v>#N/A</v>
      </c>
      <c r="DJ69" s="52" t="str">
        <f>CONCATENATE(DE69,CZ69,CU69,CP69,CK69,CF69)</f>
        <v/>
      </c>
      <c r="DK69" s="52" t="str">
        <f>IF(DJ69&lt;&gt;"",IF(AND($G69="3",CD69&lt;&gt;""),10,IF(CD69&lt;&gt;"",5,"")),"")</f>
        <v/>
      </c>
      <c r="DL69" s="156">
        <f>_xlfn.NUMBERVALUE(IF(DJ69&lt;&gt;"",CONCATENATE(DH69,DC69,CX69,CS69,CN69,CI69),""))</f>
        <v>0</v>
      </c>
      <c r="DM69" s="56">
        <f>IFERROR(DK69+DL69,0)</f>
        <v>0</v>
      </c>
      <c r="DN69" s="90">
        <v>507</v>
      </c>
      <c r="DO69" s="52" t="str">
        <f>IF(AND($G69="1",DN69&lt;&gt;""),DN69,"")</f>
        <v/>
      </c>
      <c r="DP69" s="52" t="str">
        <f>IF(AND(DN69&lt;&gt;"",$G69="1"),_xlfn.RANK.EQ(DN69,$DO$6:$DO$89),"")</f>
        <v/>
      </c>
      <c r="DQ69" s="52" t="str">
        <f>IF(IF(DP69&lt;&gt;"",IF(MAX(COUNTIF($DP$6:$DP$89,$DP$6:$DP$89))&gt;1,"x",""),"")&lt;&gt;"",DP69+1,"")</f>
        <v/>
      </c>
      <c r="DR69" s="52" t="str">
        <f>IF(DP69&lt;&gt;"",IF($G69="3",IF(DN69&lt;&gt;"",IF(AND(DP69&lt;=10,DN69&gt;=$DO$92),HLOOKUP(DP69,Points_Table_Modified,IF(ES69&gt;=6,8,ES69+2),FALSE),0),""),IF(DN69&lt;&gt;"",IF(AND(DP69&lt;=10,DN69&gt;=$DO$92),HLOOKUP(DP69,Points_Table,IF(ES69&gt;=6,8,ES69+2),FALSE),0),"")),"")</f>
        <v/>
      </c>
      <c r="DS69" s="53" t="str">
        <f>IF(DQ69&lt;&gt;"",AVERAGE(IF(AND($G69="3",DQ69&lt;&gt;""),HLOOKUP(DQ69,Points_Table_Modified,IF(ES69&gt;=6,8,ES69+2),FALSE),IF(DQ69&lt;&gt;"",HLOOKUP(DQ69,Points_Table,IF(ES69&gt;=6,8,ES69+2),FALSE),"")),DR69),DR69)</f>
        <v/>
      </c>
      <c r="DT69" s="51" t="str">
        <f>IF(AND($G69="2",DN69&lt;&gt;""),DN69,"")</f>
        <v/>
      </c>
      <c r="DU69" s="52" t="str">
        <f>IF(AND(DN69&lt;&gt;"",$G69="2"),_xlfn.RANK.EQ(DN69,$DT$6:$DT$89),"")</f>
        <v/>
      </c>
      <c r="DV69" s="52" t="str">
        <f>IF(IF(DU69&lt;&gt;"",IF(MAX(COUNTIF($DU$6:$DU$89,$DU$6:$DU$89))&gt;1,"x",""),"")&lt;&gt;"",DU69+1,"")</f>
        <v/>
      </c>
      <c r="DW69" s="54" t="str">
        <f>IF(DU69&lt;&gt;"",IF($G69="3",IF(DN69&lt;&gt;"",IF(AND(DU69&lt;=10,DN69&gt;=$DT$92),HLOOKUP(DU69,Points_Table_Modified,IF(ES69&gt;=6,8,ES69+2),FALSE),0),""),IF(DN69&lt;&gt;"",IF(AND(DU69&lt;=10,DN69&gt;=$DT$92),HLOOKUP(DU69,Points_Table,IF(ES69&gt;=6,8,ES69+2),FALSE),0),"")),"")</f>
        <v/>
      </c>
      <c r="DX69" s="53" t="str">
        <f>IF(DV69&lt;&gt;"",AVERAGE(IF(AND($G69="3",DV69&lt;&gt;""),HLOOKUP(DV69,Points_Table_Modified,IF(ES69&gt;=6,8,ES69+2),FALSE),IF(DV69&lt;&gt;"",HLOOKUP(DV69,Points_Table,IF(ES69&gt;=6,8,ES69+2),FALSE),"")),DW69),DW69)</f>
        <v/>
      </c>
      <c r="DY69" s="51" t="str">
        <f>IF(AND($G69="3",DN69&lt;&gt;""),DN69,"")</f>
        <v/>
      </c>
      <c r="DZ69" s="52" t="str">
        <f>IF(AND(DN69&lt;&gt;"",$G69="3"),_xlfn.RANK.EQ(DN69,$DY$6:$DY$89),"")</f>
        <v/>
      </c>
      <c r="EA69" s="52" t="str">
        <f>IF(IF(DZ69&lt;&gt;"",IF(MAX(COUNTIF($DZ$6:$DZ$89,$DZ$6:$DZ$89))&gt;1,"x",""),"")&lt;&gt;"",DZ69+1,"")</f>
        <v/>
      </c>
      <c r="EB69" s="52" t="str">
        <f>IF(DZ69&lt;&gt;"",IF($G69="3",IF(DN69&lt;&gt;"",IF(AND(DZ69&lt;=20,DN69&gt;=$DY$92),HLOOKUP(DZ69,Points_Table_Modified,IF(ES69&gt;=6,8,ES69+2),FALSE),0),""),IF(DN69&lt;&gt;"",IF(AND(DZ69&lt;=10,DN69&gt;=$DY$92),HLOOKUP(DZ69,Points_Table,IF(ES69&gt;=6,8,ES69+2),FALSE),0),"")),"")</f>
        <v/>
      </c>
      <c r="EC69" s="53" t="str">
        <f>IF(EA69&lt;&gt;"",AVERAGE(IF(AND($G69="3",EA69&lt;&gt;""),HLOOKUP(EA69,Points_Table_Modified,IF(ES69&gt;=6,8,ES69+2),FALSE),IF(EA69&lt;&gt;"",HLOOKUP(EA69,Points_Table,IF(ES69&gt;=6,8,ES69+2),FALSE),"")),EB69),EB69)</f>
        <v/>
      </c>
      <c r="ED69" s="51" t="str">
        <f>IF(AND($G69="4",DN69&lt;&gt;""),DN69,"")</f>
        <v/>
      </c>
      <c r="EE69" s="52" t="str">
        <f>IF(AND(DN69&lt;&gt;"",G69="4"),_xlfn.RANK.EQ(DN69,$ED$6:$ED$89),"")</f>
        <v/>
      </c>
      <c r="EF69" s="52" t="str">
        <f>IF(IF(EE69&lt;&gt;"",IF(MAX(COUNTIF($EE$6:$EE$89,$EE$6:$EE$89))&gt;1,"x",""),"")&lt;&gt;"",EE69+1,"")</f>
        <v/>
      </c>
      <c r="EG69" s="52" t="str">
        <f>IF(EE69&lt;&gt;"",IF($G69="3",IF(DN69&lt;&gt;"",IF(AND(EE69&lt;=10,DN69&gt;=$ED$92),HLOOKUP(EE69,Points_Table_Modified,IF(ES69&gt;=6,8,ES69+2),FALSE),0),""),IF(DN69&lt;&gt;"",IF(AND(EE69&lt;=10,DN69&gt;=$ED$92),HLOOKUP(EE69,Points_Table,IF(ES69&gt;=6,8,ES69+2),FALSE),0),"")),"")</f>
        <v/>
      </c>
      <c r="EH69" s="53" t="str">
        <f>IF(EF69&lt;&gt;"",AVERAGE(IF(AND($G69="3",EF69&lt;&gt;""),HLOOKUP(EF69,Points_Table_Modified,IF(ES69&gt;=6,8,ES69+2),FALSE),IF(EF69&lt;&gt;"",HLOOKUP(EF69,Points_Table,IF(ES69&gt;=6,8,ES69+2),FALSE),"")),EG69),EG69)</f>
        <v/>
      </c>
      <c r="EI69" s="51" t="str">
        <f>IF(AND($G69="5",DN69&lt;&gt;""),DN69,"")</f>
        <v/>
      </c>
      <c r="EJ69" s="52" t="str">
        <f>IF(AND(DN69&lt;&gt;"",$G69="5"),_xlfn.RANK.EQ(DN69,$EI$6:$EI$89),"")</f>
        <v/>
      </c>
      <c r="EK69" s="52" t="str">
        <f>IF(IF(EJ69&lt;&gt;"",IF(MAX(COUNTIF($EJ$6:$EJ$89,$EJ$6:$EJ$89))&gt;1,"x",""),"")&lt;&gt;"",EJ69+1,"")</f>
        <v/>
      </c>
      <c r="EL69" s="52" t="str">
        <f>IF(EJ69&lt;&gt;"",IF($G69="3",IF(DN69&lt;&gt;"",IF(AND(EJ69&lt;=10,DN69&gt;=$EI$92),HLOOKUP(EJ69,Points_Table_Modified,IF(ES69&gt;=6,8,ES69+2),FALSE),0),""),IF(DN69&lt;&gt;"",IF(AND(EJ69&lt;=10,DN69&gt;=$EI$92),HLOOKUP(EJ69,Points_Table,IF(ES69&gt;=6,8,ES69+2),FALSE),0),"")),"")</f>
        <v/>
      </c>
      <c r="EM69" s="53" t="str">
        <f>IF(EK69&lt;&gt;"",AVERAGE(IF(AND($G69="3",EK69&lt;&gt;""),HLOOKUP(EK69,Points_Table_Modified,IF(ES69&gt;=6,8,ES69+2),FALSE),IF(EK69&lt;&gt;"",HLOOKUP(EK69,Points_Table,IF(ES69&gt;=6,8,ES69+2),FALSE),"")),EL69),EL69)</f>
        <v/>
      </c>
      <c r="EN69" s="51" t="str">
        <f>IF(AND($G69="6",DN69&lt;&gt;""),DN69,"")</f>
        <v/>
      </c>
      <c r="EO69" s="52" t="str">
        <f>IF(AND(DN69&lt;&gt;"",$G69="6"),_xlfn.RANK.EQ(DN69,$EN$6:$EN$89),"")</f>
        <v/>
      </c>
      <c r="EP69" s="52" t="str">
        <f>IF(IF(EO69&lt;&gt;"",IF(MAX(COUNTIF($EO$6:$EO$89,$EO$6:$EO$89))&gt;1,"x",""),"")&lt;&gt;"",EO69+1,"")</f>
        <v/>
      </c>
      <c r="EQ69" s="52" t="str">
        <f>IF(EO69&lt;&gt;"",IF($G69="3",IF(DN69&lt;&gt;"",IF(AND(EO69&lt;=10,DN69&gt;=$EN$92),HLOOKUP(EO69,Points_Table_Modified,IF(ES69&gt;=6,8,ES69+2),FALSE),0),""),IF(DN69&lt;&gt;"",IF(AND(EO69&lt;=10,DN69&gt;=$EN$92),HLOOKUP(EO69,Points_Table,IF(ES69&gt;=6,8,ES69+2),FALSE),0),"")),"")</f>
        <v/>
      </c>
      <c r="ER69" s="53" t="str">
        <f>IF(EP69&lt;&gt;"",AVERAGE(IF(AND($G69="3",EP69&lt;&gt;""),HLOOKUP(EP69,Points_Table_Modified,IF(ES69&gt;=6,8,ES69+2),FALSE),IF(EP69&lt;&gt;"",HLOOKUP(EP69,Points_Table,IF(ES69&gt;=6,8,ES69+2),FALSE),"")),EQ69),EQ69)</f>
        <v/>
      </c>
      <c r="ES69" s="57" t="e">
        <f>VLOOKUP($G69,Entries_D_Event,7,FALSE)</f>
        <v>#N/A</v>
      </c>
      <c r="ET69" s="52" t="str">
        <f>CONCATENATE(EO69,EJ69,EE69,DZ69,DU69,DP69)</f>
        <v/>
      </c>
      <c r="EU69" s="118" t="str">
        <f>IF(ET69&lt;&gt;"",IF(AND($G69="3",DN69&lt;&gt;""),10,IF(DN69&lt;&gt;"",5,"")),"")</f>
        <v/>
      </c>
      <c r="EV69" s="118">
        <f>_xlfn.NUMBERVALUE(IF(ET69&lt;&gt;"",CONCATENATE(ER69,EM69,EH69,EC69,DX69,DS69),""))</f>
        <v>0</v>
      </c>
      <c r="EW69" s="56">
        <f>IFERROR(EU69+EV69,0)</f>
        <v>0</v>
      </c>
      <c r="EX69" s="90"/>
      <c r="EY69" s="52" t="str">
        <f>IF(AND($G69="1",EX69&lt;&gt;""),EX69,"")</f>
        <v/>
      </c>
      <c r="EZ69" s="52" t="str">
        <f>IF(AND(EX69&lt;&gt;"",$G69="1"),_xlfn.RANK.EQ(EX69,$EY$6:$EY$89),"")</f>
        <v/>
      </c>
      <c r="FA69" s="52" t="str">
        <f>IF(IF(EZ69&lt;&gt;"",IF(MAX(COUNTIF($EZ$6:$EZ$89,$EZ$6:$EZ$89))&gt;1,"x",""),"")&lt;&gt;"",EZ69+1,"")</f>
        <v/>
      </c>
      <c r="FB69" s="52" t="str">
        <f>IF(EZ69&lt;&gt;"",IF($G69="3",IF(EX69&lt;&gt;"",IF(AND(EZ69&lt;=10,EX69&gt;=$EY$92),HLOOKUP(EZ69,Points_Table_Modified,IF(GC69&gt;=6,8,GC69+2),FALSE),0),""),IF(EX69&lt;&gt;"",IF(AND(EZ69&lt;=10,EX69&gt;=$EY$92),HLOOKUP(EZ69,Points_Table,IF(GC69&gt;=6,8,GC69+2),FALSE),0),"")),"")</f>
        <v/>
      </c>
      <c r="FC69" s="56" t="str">
        <f>IF(FB69&gt;0,IF(FA69&lt;&gt;"",AVERAGE(IF(AND($G69="3",FA69&lt;&gt;""),HLOOKUP(FA69,Points_Table_Modified,IF(GC69&gt;=6,8,GC69+2),FALSE),IF(FA69&lt;&gt;"",HLOOKUP(FA69,Points_Table,IF(GC69&gt;=6,8,GC69+2),FALSE),"")),FB69),FB69),0)</f>
        <v/>
      </c>
      <c r="FD69" s="51" t="str">
        <f>IF(AND($G69="2",EX69&lt;&gt;""),EX69,"")</f>
        <v/>
      </c>
      <c r="FE69" s="52" t="str">
        <f>IF(AND(EX69&lt;&gt;"",$G69="2"),_xlfn.RANK.EQ(EX69,$FD$6:$FD$89),"")</f>
        <v/>
      </c>
      <c r="FF69" s="52" t="str">
        <f>IF(IF(FE69&lt;&gt;"",IF(MAX(COUNTIF($FE$6:$FE$89,$FE$6:$FE$89))&gt;1,"x",""),"")&lt;&gt;"",FE69+1,"")</f>
        <v/>
      </c>
      <c r="FG69" s="54" t="str">
        <f>IF(FE69&lt;&gt;"",IF($G69="3",IF(EX69&lt;&gt;"",IF(AND(FE69&lt;=10,EX69&gt;=$FD$92),HLOOKUP(FE69,Points_Table_Modified,IF(GC69&gt;=6,8,GC69+2),FALSE),0),""),IF(EX69&lt;&gt;"",IF(AND(FE69&lt;=10,EX69&gt;=$FD$92),HLOOKUP(FE69,Points_Table,IF(GC69&gt;=6,8,GC69+2),FALSE),0),"")),"")</f>
        <v/>
      </c>
      <c r="FH69" s="56" t="str">
        <f>IF(FG69&gt;0,IF(FF69&lt;&gt;"",AVERAGE(IF(AND($G69="3",FF69&lt;&gt;""),HLOOKUP(FF69,Points_Table_Modified,IF(GC69&gt;=6,8,GC69+2),FALSE),IF(FF69&lt;&gt;"",HLOOKUP(FF69,Points_Table,IF(GC69&gt;=6,8,GC69+2),FALSE),"")),FG69),FG69),0)</f>
        <v/>
      </c>
      <c r="FI69" s="51" t="str">
        <f>IF(AND($G69="3",EX69&lt;&gt;""),EX69,"")</f>
        <v/>
      </c>
      <c r="FJ69" s="52" t="str">
        <f>IF(AND(EX69&lt;&gt;"",$G69="3"),_xlfn.RANK.EQ(EX69,$FI$6:$FI$89),"")</f>
        <v/>
      </c>
      <c r="FK69" s="52" t="str">
        <f>IF(IF(FJ69&lt;&gt;"",IF(MAX(COUNTIF($FJ$6:$FJ$89,$FJ$6:$FJ$89))&gt;1,"x",""),"")&lt;&gt;"",FJ69+1,"")</f>
        <v/>
      </c>
      <c r="FL69" s="52" t="str">
        <f>IF(FJ69&lt;&gt;"",IF($G69="3",IF(EX69&lt;&gt;"",IF(AND(FJ69&lt;=20,EX69&gt;=$FI$92),HLOOKUP(FJ69,Points_Table_Modified,IF(GC69&gt;=6,8,GC69+2),FALSE),0),""),IF(EX69&lt;&gt;"",IF(AND(FJ69&lt;=10,EX69&gt;=$FI$92),HLOOKUP(FJ69,Points_Table,IF(GC69&gt;=6,8,GC69+2),FALSE),0),"")),"")</f>
        <v/>
      </c>
      <c r="FM69" s="56" t="str">
        <f>IF(FL69&gt;0,IF(FK69&lt;&gt;"",AVERAGE(IF(AND($G69="3",FK69&lt;&gt;""),HLOOKUP(FK69,Points_Table_Modified,IF(GC69&gt;=6,8,GC69+2),FALSE),IF(FK69&lt;&gt;"",HLOOKUP(FK69,Points_Table,IF(GC69&gt;=6,8,GC69+2),FALSE),"")),FL69),FL69),0)</f>
        <v/>
      </c>
      <c r="FN69" s="51" t="str">
        <f>IF(AND($G69="4",EX69&lt;&gt;""),EX69,"")</f>
        <v/>
      </c>
      <c r="FO69" s="52" t="str">
        <f>IF(AND(EX69&lt;&gt;"",G69="4"),_xlfn.RANK.EQ(EX69,$FN$6:$FN$89),"")</f>
        <v/>
      </c>
      <c r="FP69" s="52" t="str">
        <f>IF(IF(FO69&lt;&gt;"",IF(MAX(COUNTIF($FO$6:$FO$89,$FO$6:$FO$89))&gt;1,"x",""),"")&lt;&gt;"",FO69+1,"")</f>
        <v/>
      </c>
      <c r="FQ69" s="52" t="str">
        <f>IF(FO69&lt;&gt;"",IF($G69="3",IF(EX69&lt;&gt;"",IF(AND(FO69&lt;=10,EX69&gt;=$FN$92),HLOOKUP(FO69,Points_Table_Modified,IF(GC69&gt;=6,8,GC69+2),FALSE),0),""),IF(EX69&lt;&gt;"",IF(AND(FO69&lt;=10,EX69&gt;=$FN$92),HLOOKUP(FO69,Points_Table,IF(GC69&gt;=6,8,GC69+2),FALSE),0),"")),"")</f>
        <v/>
      </c>
      <c r="FR69" s="56" t="str">
        <f>IF(FQ69&gt;0,IF(FP69&lt;&gt;"",AVERAGE(IF(AND($G69="3",FP69&lt;&gt;""),HLOOKUP(FP69,Points_Table_Modified,IF(GC69&gt;=6,8,GC69+2),FALSE),IF(FP69&lt;&gt;"",HLOOKUP(FP69,Points_Table,IF(GC69&gt;=6,8,GC69+2),FALSE),"")),FQ69),FQ69),0)</f>
        <v/>
      </c>
      <c r="FS69" s="51" t="str">
        <f>IF(AND($G69="5",EX69&lt;&gt;""),EX69,"")</f>
        <v/>
      </c>
      <c r="FT69" s="52" t="str">
        <f>IF(AND(EX69&lt;&gt;"",$G69="5"),_xlfn.RANK.EQ(EX69,$FS$6:$FS$89),"")</f>
        <v/>
      </c>
      <c r="FU69" s="52" t="str">
        <f>IF(IF(FT69&lt;&gt;"",IF(MAX(COUNTIF($FT$6:$FT$89,$FT$6:$FT$89))&gt;1,"x",""),"")&lt;&gt;"",FT69+1,"")</f>
        <v/>
      </c>
      <c r="FV69" s="52" t="str">
        <f>IF(FT69&lt;&gt;"",IF($G69="3",IF(EX69&lt;&gt;"",IF(AND(FT69&lt;=10,EX69&gt;=$FS$92),HLOOKUP(FT69,Points_Table_Modified,IF(GC69&gt;=6,8,GC69+2),FALSE),0),""),IF(EX69&lt;&gt;"",IF(AND(FT69&lt;=10,EX69&gt;=$FS$92),HLOOKUP(FT69,Points_Table,IF(GC69&gt;=6,8,GC69+2),FALSE),0),"")),"")</f>
        <v/>
      </c>
      <c r="FW69" s="56" t="str">
        <f>IF(FV69&gt;0,IF(FU69&lt;&gt;"",AVERAGE(IF(AND($G69="3",FU69&lt;&gt;""),HLOOKUP(FU69,Points_Table_Modified,IF(GC69&gt;=6,8,GC69+2),FALSE),IF(FU69&lt;&gt;"",HLOOKUP(FU69,Points_Table,IF(GC69&gt;=6,8,GC69+2),FALSE),"")),FV69),FV69),0)</f>
        <v/>
      </c>
      <c r="FX69" s="51" t="str">
        <f>IF(AND($G69="6",EX69&lt;&gt;""),EX69,"")</f>
        <v/>
      </c>
      <c r="FY69" s="52" t="str">
        <f>IF(AND(EX69&lt;&gt;"",$G69="6"),_xlfn.RANK.EQ(EX69,$FX$6:$FX$89),"")</f>
        <v/>
      </c>
      <c r="FZ69" s="52" t="str">
        <f>IF(IF(FY69&lt;&gt;"",IF(MAX(COUNTIF($FY$6:$FY$89,$FY$6:$FY$89))&gt;1,"x",""),"")&lt;&gt;"",FY69+1,"")</f>
        <v/>
      </c>
      <c r="GA69" s="52" t="str">
        <f>IF(FY69&lt;&gt;"",IF($G69="3",IF(EX69&lt;&gt;"",IF(AND(FY69&lt;=10,EX69&gt;=$FX$92),HLOOKUP(FY69,Points_Table_Modified,IF(GC69&gt;=6,8,GC69+2),FALSE),0),""),IF(EX69&lt;&gt;"",IF(AND(FY69&lt;=10,EX69&gt;=$FX$92),HLOOKUP(FY69,Points_Table,IF(GC69&gt;=6,8,GC69+2),FALSE),0),"")),"")</f>
        <v/>
      </c>
      <c r="GB69" s="56" t="str">
        <f>IF(GA69&gt;0,IF(FZ69&lt;&gt;"",AVERAGE(IF(AND($G69="3",FZ69&lt;&gt;""),HLOOKUP(FZ69,Points_Table_Modified,IF(GC69&gt;=6,8,GC69+2),FALSE),IF(FZ69&lt;&gt;"",HLOOKUP(FZ69,Points_Table,IF(GC69&gt;=6,8,GC69+2),FALSE),"")),GA69),GA69),0)</f>
        <v/>
      </c>
      <c r="GC69" s="57" t="e">
        <f>VLOOKUP($G69,Entries_D_Event,8,FALSE)</f>
        <v>#N/A</v>
      </c>
      <c r="GD69" s="52" t="str">
        <f>CONCATENATE(FY69,FT69,FO69,FJ69,FE69,EZ69)</f>
        <v/>
      </c>
      <c r="GE69" s="118" t="str">
        <f>IF(GD69&lt;&gt;"",IF(AND($G69="3",EX69&lt;&gt;""),10,IF(EX69&lt;&gt;"",5,"")),"")</f>
        <v/>
      </c>
      <c r="GF69" s="118">
        <f>_xlfn.NUMBERVALUE(IF(GD69&lt;&gt;"",CONCATENATE(GB69,FW69,FR69,FM69,FH69,FC69),""))</f>
        <v>0</v>
      </c>
      <c r="GG69" s="56">
        <f>IFERROR(GE69+GF69,0)</f>
        <v>0</v>
      </c>
      <c r="GH69" s="90"/>
      <c r="GI69" s="52" t="str">
        <f>IF(AND($G69="1",GH69&lt;&gt;""),GH69,"")</f>
        <v/>
      </c>
      <c r="GJ69" s="52" t="str">
        <f>IF(AND(GH69&lt;&gt;"",$G69="1"),_xlfn.RANK.EQ(GH69,$GI$6:$GI$89),"")</f>
        <v/>
      </c>
      <c r="GK69" s="52" t="str">
        <f>IF(IF(GJ69&lt;&gt;"",IF(MAX(COUNTIF($GJ$6:$GJ$89,$GJ$6:$GJ$89))&gt;1,"x",""),"")&lt;&gt;"",GJ69+1,"")</f>
        <v/>
      </c>
      <c r="GL69" s="52" t="str">
        <f>IF(GJ69&lt;&gt;"",IF($G69="3",IF(GH69&lt;&gt;"",IF(AND(GJ69&lt;=10,GH69&gt;=$GI$92),HLOOKUP(GJ69,Points_Table_Modified,IF(HM69&gt;=6,8,HM69+2),FALSE),0),""),IF(GH69&lt;&gt;"",IF(AND(GJ69&lt;=10,GH69&gt;=$GI$92),HLOOKUP(GJ69,Points_Table,IF(HM69&gt;=6,8,HM69+2),FALSE),0),"")),"")</f>
        <v/>
      </c>
      <c r="GM69" s="53" t="str">
        <f>IF(GK69&lt;&gt;"",AVERAGE(IF(AND($G69="3",GK69&lt;&gt;""),HLOOKUP(GK69,Points_Table_Modified,IF(HM69&gt;=6,8,HM69+2),FALSE),IF(GK69&lt;&gt;"",HLOOKUP(GK69,Points_Table,IF(HM69&gt;=6,8,HM69+2),FALSE),"")),GL69),GL69)</f>
        <v/>
      </c>
      <c r="GN69" s="51" t="str">
        <f>IF(AND($G69="2",GH69&lt;&gt;""),GH69,"")</f>
        <v/>
      </c>
      <c r="GO69" s="52" t="str">
        <f>IF(AND(GH69&lt;&gt;"",$G69="2"),_xlfn.RANK.EQ(GH69,$GN$6:$GN$89),"")</f>
        <v/>
      </c>
      <c r="GP69" s="52" t="str">
        <f>IF(IF(GO69&lt;&gt;"",IF(MAX(COUNTIF($GO$6:$GO$89,$GO$6:$GO$89))&gt;1,"x",""),"")&lt;&gt;"",GO69+1,"")</f>
        <v/>
      </c>
      <c r="GQ69" s="54" t="str">
        <f>IF(GO69&lt;&gt;"",IF($G69="3",IF(GH69&lt;&gt;"",IF(AND(GO69&lt;=10,GH69&gt;=$GN$92),HLOOKUP(GO69,Points_Table_Modified,IF(HM69&gt;=6,8,HM69+2),FALSE),0),""),IF(GH69&lt;&gt;"",IF(AND(GO69&lt;=10,GH69&gt;=$GN$92),HLOOKUP(GO69,Points_Table,IF(HM69&gt;=6,8,HM69+2),FALSE),0),"")),"")</f>
        <v/>
      </c>
      <c r="GR69" s="53" t="str">
        <f>IF(GP69&lt;&gt;"",AVERAGE(IF(AND($G69="3",GP69&lt;&gt;""),HLOOKUP(GP69,Points_Table_Modified,IF(HM69&gt;=6,8,HM69+2),FALSE),IF(GP69&lt;&gt;"",HLOOKUP(GP69,Points_Table,IF(HM69&gt;=6,8,HM69+2),FALSE),"")),GQ69),GQ69)</f>
        <v/>
      </c>
      <c r="GS69" s="51" t="str">
        <f>IF(AND($G69="3",GH69&lt;&gt;""),GH69,"")</f>
        <v/>
      </c>
      <c r="GT69" s="52" t="str">
        <f>IF(AND(GH69&lt;&gt;"",$G69="3"),_xlfn.RANK.EQ(GH69,$GS$6:$GS$89),"")</f>
        <v/>
      </c>
      <c r="GU69" s="52" t="str">
        <f>IF(IF(GT69&lt;&gt;"",IF(MAX(COUNTIF($GT$6:$GT$89,$GT$6:$GT$89))&gt;1,"x",""),"")&lt;&gt;"",GT69+1,"")</f>
        <v/>
      </c>
      <c r="GV69" s="52" t="str">
        <f>IF(GT69&lt;&gt;"",IF($G69="3",IF(GH69&lt;&gt;"",IF(AND(GT69&lt;=20,GH69&gt;=$GS$92),HLOOKUP(GT69,Points_Table_Modified,IF(HM69&gt;=6,8,HM69+2),FALSE),0),""),IF(GH69&lt;&gt;"",IF(AND(GT69&lt;=10,GH69&gt;=$GS$92),HLOOKUP(GT69,Points_Table,IF(HM69&gt;=6,8,HM69+2),FALSE),0),"")),"")</f>
        <v/>
      </c>
      <c r="GW69" s="53" t="str">
        <f>IF(GU69&lt;&gt;"",AVERAGE(IF(AND($G69="3",GU69&lt;&gt;""),HLOOKUP(GU69,Points_Table_Modified,IF(HM69&gt;=6,8,HM69+2),FALSE),IF(GU69&lt;&gt;"",HLOOKUP(GU69,Points_Table,IF(HM69&gt;=6,8,HM69+2),FALSE),"")),GV69),GV69)</f>
        <v/>
      </c>
      <c r="GX69" s="51" t="str">
        <f>IF(AND($G69="4",GH69&lt;&gt;""),GH69,"")</f>
        <v/>
      </c>
      <c r="GY69" s="52" t="str">
        <f>IF(AND($GH69&lt;&gt;"",G69="4"),_xlfn.RANK.EQ(GH69,$GX$6:$GX$89),"")</f>
        <v/>
      </c>
      <c r="GZ69" s="52" t="str">
        <f>IF(IF(GY69&lt;&gt;"",IF(MAX(COUNTIF($GY$6:$GY$89,$GY$6:$GY$89))&gt;1,"x",""),"")&lt;&gt;"",GY69+1,"")</f>
        <v/>
      </c>
      <c r="HA69" s="52" t="str">
        <f>IF(GY69&lt;&gt;"",IF($G69="3",IF(GH69&lt;&gt;"",IF(AND(GY69&lt;=10,GH69&gt;=$GX$92),HLOOKUP(GY69,Points_Table_Modified,IF(HM69&gt;=6,8,HM69+2),FALSE),0),""),IF(GH69&lt;&gt;"",IF(AND(GY69&lt;=10,GH69&gt;=$GX$92),HLOOKUP(GY69,Points_Table,IF(HM69&gt;=6,8,HM69+2),FALSE),0),"")),"")</f>
        <v/>
      </c>
      <c r="HB69" s="53" t="str">
        <f>IF(GZ69&lt;&gt;"",AVERAGE(IF(AND($G69="3",GZ69&lt;&gt;""),HLOOKUP(GZ69,Points_Table_Modified,IF(HM69&gt;=6,8,HM69+2),FALSE),IF(GZ69&lt;&gt;"",HLOOKUP(GZ69,Points_Table,IF(HM69&gt;=6,8,HM69+2),FALSE),"")),HA69),HA69)</f>
        <v/>
      </c>
      <c r="HC69" s="51" t="str">
        <f>IF(AND($G69="5",GH69&lt;&gt;""),GH69,"")</f>
        <v/>
      </c>
      <c r="HD69" s="52" t="str">
        <f>IF(AND(GH69&lt;&gt;"",$G69="5"),_xlfn.RANK.EQ(GH69,$HC$6:$HC$89),"")</f>
        <v/>
      </c>
      <c r="HE69" s="52" t="str">
        <f>IF(IF(HD69&lt;&gt;"",IF(MAX(COUNTIF($HD$6:$HD$89,$HD$6:$HD$89))&gt;1,"x",""),"")&lt;&gt;"",HD69+1,"")</f>
        <v/>
      </c>
      <c r="HF69" s="52" t="str">
        <f>IF(HD69&lt;&gt;"",IF($G69="3",IF(GH69&lt;&gt;"",IF(AND(HD69&lt;=10,GH69&gt;=$HC$92),HLOOKUP(HD69,Points_Table_Modified,IF(HM69&gt;=6,8,HM69+2),FALSE),0),""),IF(GH69&lt;&gt;"",IF(AND(HD69&lt;=10,GH69&gt;=$HC$92),HLOOKUP(HD69,Points_Table,IF(HM69&gt;=6,8,HM69+2),FALSE),0),"")),"")</f>
        <v/>
      </c>
      <c r="HG69" s="53" t="str">
        <f>IF(HE69&lt;&gt;"",AVERAGE(IF(AND($G69="3",HE69&lt;&gt;""),HLOOKUP(HE69,Points_Table_Modified,IF(HM69&gt;=6,8,HM69+2),FALSE),IF(HE69&lt;&gt;"",HLOOKUP(HE69,Points_Table,IF(HM69&gt;=6,8,HM69+2),FALSE),"")),HF69),HF69)</f>
        <v/>
      </c>
      <c r="HH69" s="51" t="str">
        <f>IF(AND($G69="6",GH69&lt;&gt;""),GH69,"")</f>
        <v/>
      </c>
      <c r="HI69" s="52" t="str">
        <f>IF(AND(GH69&lt;&gt;"",$G69="6"),_xlfn.RANK.EQ(GH69,$HH$6:$HH$89),"")</f>
        <v/>
      </c>
      <c r="HJ69" s="52" t="str">
        <f>IF(IF(HI69&lt;&gt;"",IF(MAX(COUNTIF($HI$6:$HI$89,$HI$6:$HI$89))&gt;1,"x",""),"")&lt;&gt;"",HI69+1,"")</f>
        <v/>
      </c>
      <c r="HK69" s="52" t="str">
        <f>IF(HI69&lt;&gt;"",IF($G69="3",IF(GH69&lt;&gt;"",IF(AND(HI69&lt;=10,GH69&gt;=$HH$92),HLOOKUP(HI69,Points_Table_Modified,IF(HM69&gt;=6,8,HM69+2),FALSE),0),""),IF(GH69&lt;&gt;"",IF(AND(HI69&lt;=10,GH69&gt;=$HH$92),HLOOKUP(HI69,Points_Table,IF(HM69&gt;=6,8,HM69+2),FALSE),0),"")),"")</f>
        <v/>
      </c>
      <c r="HL69" s="53" t="str">
        <f>IF(HJ69&lt;&gt;"",AVERAGE(IF(AND($G69="3",HJ69&lt;&gt;""),HLOOKUP(HJ69,Points_Table_Modified,IF(HM69&gt;=6,8,HM69+2),FALSE),IF(HJ69&lt;&gt;"",HLOOKUP(HJ69,Points_Table,IF(HM69&gt;=6,8,HM69+2),FALSE),"")),HK69),HK69)</f>
        <v/>
      </c>
      <c r="HM69" s="57" t="e">
        <f>VLOOKUP($G69,Entries_D_Event,9,FALSE)</f>
        <v>#N/A</v>
      </c>
      <c r="HN69" s="52" t="str">
        <f>CONCATENATE(HI69,HD69,GY69,GT69,GO69,GJ69)</f>
        <v/>
      </c>
      <c r="HO69" s="118" t="str">
        <f>IF(HN69&lt;&gt;"",IF(AND($G69="3",GH69&lt;&gt;""),10,IF(GH69&lt;&gt;"",5,"")),"")</f>
        <v/>
      </c>
      <c r="HP69" s="118">
        <f>_xlfn.NUMBERVALUE(IF(HN69&lt;&gt;"",CONCATENATE(HL69,HG69,HB69,GW69,GR69,GM69),""))</f>
        <v>0</v>
      </c>
      <c r="HQ69" s="56">
        <f>IFERROR(HO69+HP69,0)</f>
        <v>0</v>
      </c>
      <c r="HR69" s="90"/>
      <c r="HS69" s="52" t="str">
        <f>IF(AND($G69="1",HR69&lt;&gt;""),HR69,"")</f>
        <v/>
      </c>
      <c r="HT69" s="52" t="str">
        <f>IF(AND(HR69&lt;&gt;"",$G69="1"),_xlfn.RANK.EQ(HR69,$HS$6:$HS$89),"")</f>
        <v/>
      </c>
      <c r="HU69" s="52" t="str">
        <f>IF(IF(HT69&lt;&gt;"",IF(MAX(COUNTIF($HT$6:$HT$89,$HT$6:$HT$89))&gt;1,"x",""),"")&lt;&gt;"",HT69+1,"")</f>
        <v/>
      </c>
      <c r="HV69" s="52" t="str">
        <f>IF(HT69&lt;&gt;"",IF($G69="3",IF(HR69&lt;&gt;"",IF(AND(HT69&lt;=10,HR69&gt;=$HS$92),HLOOKUP(HT69,Points_Table_Modified,IF(IW69&gt;=6,8,IW69+2),FALSE),0),""),IF(HR69&lt;&gt;"",IF(AND(HT69&lt;=10,HR69&gt;=$HS$92),HLOOKUP(HT69,Points_Table,IF(IW69&gt;=6,8,IW69+2),FALSE),0),"")),"")</f>
        <v/>
      </c>
      <c r="HW69" s="53" t="str">
        <f>IF(HU69&lt;&gt;"",AVERAGE(IF(AND($G69="3",HU69&lt;&gt;""),HLOOKUP(HU69,Points_Table_Modified,IF(IW69&gt;=6,8,IW69+2),FALSE),IF(HU69&lt;&gt;"",HLOOKUP(HU69,Points_Table,IF(IW69&gt;=6,8,IW69+2),FALSE),"")),HV69),HV69)</f>
        <v/>
      </c>
      <c r="HX69" s="51" t="str">
        <f>IF(AND($G69="2",HR69&lt;&gt;""),HR69,"")</f>
        <v/>
      </c>
      <c r="HY69" s="52" t="str">
        <f>IF(AND(HR69&lt;&gt;"",$G69="2"),_xlfn.RANK.EQ(HR69,$HX$6:$HX$89),"")</f>
        <v/>
      </c>
      <c r="HZ69" s="52" t="str">
        <f>IF(IF(HY69&lt;&gt;"",IF(MAX(COUNTIF($HY$6:$HY$89,$HY$6:$HY$89))&gt;1,"x",""),"")&lt;&gt;"",HY69+1,"")</f>
        <v/>
      </c>
      <c r="IA69" s="54" t="str">
        <f>IF(HY69&lt;&gt;"",IF($G69="3",IF(HR69&lt;&gt;"",IF(AND(HY69&lt;=10,HR69&gt;=$HX$92),HLOOKUP(HY69,Points_Table_Modified,IF(IW69&gt;=6,8,IW69+2),FALSE),0),""),IF(HR69&lt;&gt;"",IF(AND(HY69&lt;=10,HR69&gt;=$HX$92),HLOOKUP(HY69,Points_Table,IF(IW69&gt;=6,8,IW69+2),FALSE),0),"")),"")</f>
        <v/>
      </c>
      <c r="IB69" s="53" t="str">
        <f>IF(HZ69&lt;&gt;"",AVERAGE(IF(AND($G69="3",HZ69&lt;&gt;""),HLOOKUP(HZ69,Points_Table_Modified,IF(IW69&gt;=6,8,IW69+2),FALSE),IF(HZ69&lt;&gt;"",HLOOKUP(HZ69,Points_Table,IF(IW69&gt;=6,8,IW69+2),FALSE),"")),IA69),IA69)</f>
        <v/>
      </c>
      <c r="IC69" s="51" t="str">
        <f>IF(AND($G69="3",HR69&lt;&gt;""),HR69,"")</f>
        <v/>
      </c>
      <c r="ID69" s="52" t="str">
        <f>IF(AND(HR69&lt;&gt;"",$G69="3"),_xlfn.RANK.EQ(HR69,$IC$6:$IC$89),"")</f>
        <v/>
      </c>
      <c r="IE69" s="52" t="str">
        <f>IF(IF(ID69&lt;&gt;"",IF(MAX(COUNTIF($ID$6:$ID$89,$ID$6:$ID$89))&gt;1,"x",""),"")&lt;&gt;"",ID69+1,"")</f>
        <v/>
      </c>
      <c r="IF69" s="52" t="str">
        <f>IF(ID69&lt;&gt;"",IF($G69="3",IF(HR69&lt;&gt;"",IF(AND(ID69&lt;=20,HR69&gt;=$IC$92),HLOOKUP(ID69,Points_Table_Modified,IF(IW69&gt;=6,8,IW69+2),FALSE),0),""),IF(HR69&lt;&gt;"",IF(AND(ID69&lt;=10,HR69&gt;=$IC$92),HLOOKUP(ID69,Points_Table,IF(IW69&gt;=6,8,IW69+2),FALSE),0),"")),"")</f>
        <v/>
      </c>
      <c r="IG69" s="53" t="str">
        <f>IF(IE69&lt;&gt;"",AVERAGE(IF(AND($G69="3",IE69&lt;&gt;""),HLOOKUP(IE69,Points_Table_Modified,IF(IW69&gt;=6,8,IW69+2),FALSE),IF(IE69&lt;&gt;"",HLOOKUP(IE69,Points_Table,IF(IW69&gt;=6,8,IW69+2),FALSE),"")),IF69),IF69)</f>
        <v/>
      </c>
      <c r="IH69" s="51" t="str">
        <f>IF(AND($G69="4",HR69&lt;&gt;""),HR69,"")</f>
        <v/>
      </c>
      <c r="II69" s="52" t="str">
        <f>IF(AND(HR69&lt;&gt;"",G69="4"),_xlfn.RANK.EQ(HR69,$IH$6:$IH$89),"")</f>
        <v/>
      </c>
      <c r="IJ69" s="52" t="str">
        <f>IF(IF(II69&lt;&gt;"",IF(MAX(COUNTIF($II$6:$II$89,$II$6:$II$89))&gt;1,"x",""),"")&lt;&gt;"",II69+1,"")</f>
        <v/>
      </c>
      <c r="IK69" s="52" t="str">
        <f>IF(II69&lt;&gt;"",IF($G69="3",IF(HR69&lt;&gt;"",IF(AND(II69&lt;=10,HR69&gt;=$IH$92),HLOOKUP(II69,Points_Table_Modified,IF(IW69&gt;=6,8,IW69+2),FALSE),0),""),IF(HR69&lt;&gt;"",IF(AND(II69&lt;=10,HR69&gt;=$IH$92),HLOOKUP(II69,Points_Table,IF(IW69&gt;=6,8,IW69+2),FALSE),0),"")),"")</f>
        <v/>
      </c>
      <c r="IL69" s="53" t="str">
        <f>IF(IJ69&lt;&gt;"",AVERAGE(IF(AND($G69="3",IJ69&lt;&gt;""),HLOOKUP(IJ69,Points_Table_Modified,IF(IW69&gt;=6,8,IW69+2),FALSE),IF(IJ69&lt;&gt;"",HLOOKUP(IJ69,Points_Table,IF(IW69&gt;=6,8,IW69+2),FALSE),"")),IK69),IK69)</f>
        <v/>
      </c>
      <c r="IM69" s="51" t="str">
        <f>IF(AND($G69="5",HR69&lt;&gt;""),HR69,"")</f>
        <v/>
      </c>
      <c r="IN69" s="52" t="str">
        <f>IF(AND(HR69&lt;&gt;"",$G69="5"),_xlfn.RANK.EQ(HR69,$IM$6:$IM$89),"")</f>
        <v/>
      </c>
      <c r="IO69" s="52" t="str">
        <f>IF(IF(IN69&lt;&gt;"",IF(MAX(COUNTIF($IN$6:$IN$89,$IN$6:$IN$89))&gt;1,"x",""),"")&lt;&gt;"",IN69+1,"")</f>
        <v/>
      </c>
      <c r="IP69" s="52" t="str">
        <f>IF(IN69&lt;&gt;"",IF($G69="3",IF(HR69&lt;&gt;"",IF(AND(IN69&lt;=10,HR69&gt;=$IM$92),HLOOKUP(IN69,Points_Table_Modified,IF(IW69&gt;=6,8,IW69+2),FALSE),0),""),IF(HR69&lt;&gt;"",IF(AND(IN69&lt;=10,HR69&gt;=$IM$92),HLOOKUP(IN69,Points_Table,IF(IW69&gt;=6,8,IW69+2),FALSE),0),"")),"")</f>
        <v/>
      </c>
      <c r="IQ69" s="53" t="str">
        <f>IF(IO69&lt;&gt;"",AVERAGE(IF(AND($G69="3",IO69&lt;&gt;""),HLOOKUP(IO69,Points_Table_Modified,IF(IW69&gt;=6,8,IW69+2),FALSE),IF(IO69&lt;&gt;"",HLOOKUP(IO69,Points_Table,IF(IW69&gt;=6,8,IW69+2),FALSE),"")),IP69),IP69)</f>
        <v/>
      </c>
      <c r="IR69" s="51" t="str">
        <f>IF(AND($G69="6",HR69&lt;&gt;""),HR69,"")</f>
        <v/>
      </c>
      <c r="IS69" s="52" t="str">
        <f>IF(AND(HR69&lt;&gt;"",$G69="6"),_xlfn.RANK.EQ(HR69,$IR$6:$IR$89),"")</f>
        <v/>
      </c>
      <c r="IT69" s="52" t="str">
        <f>IF(IF(IS69&lt;&gt;"",IF(MAX(COUNTIF($IS$6:$IS$89,$IS$6:$IS$89))&gt;1,"x",""),"")&lt;&gt;"",IS69+1,"")</f>
        <v/>
      </c>
      <c r="IU69" s="52" t="str">
        <f>IF(IS69&lt;&gt;"",IF($G69="3",IF(HR69&lt;&gt;"",IF(AND(IS69&lt;=10,HR69&gt;=$IR$92),HLOOKUP(IS69,Points_Table_Modified,IF(IW69&gt;=6,8,IW69+2),FALSE),0),""),IF(HR69&lt;&gt;"",IF(AND(IS69&lt;=10,HR69&gt;=$IR$92),HLOOKUP(IS69,Points_Table,IF(IW69&gt;=6,8,IW69+2),FALSE),0),"")),"")</f>
        <v/>
      </c>
      <c r="IV69" s="53" t="str">
        <f>IF(IT69&lt;&gt;"",AVERAGE(IF(AND($G69="3",IT69&lt;&gt;""),HLOOKUP(IT69,Points_Table_Modified,IF(IW69&gt;=6,8,IW69+2),FALSE),IF(IT69&lt;&gt;"",HLOOKUP(IT69,Points_Table,IF(IW69&gt;=6,8,IW69+2),FALSE),"")),IU69),IU69)</f>
        <v/>
      </c>
      <c r="IW69" s="57" t="e">
        <f>VLOOKUP($G69,Entries_D_Event,10,FALSE)</f>
        <v>#N/A</v>
      </c>
      <c r="IX69" s="52" t="str">
        <f>CONCATENATE(IS69,IN69,II69,ID69,HY69,HT69)</f>
        <v/>
      </c>
      <c r="IY69" s="118" t="str">
        <f>IF(IX69&lt;&gt;"",IF(AND($G69="3",HR69&lt;&gt;""),10,IF(HR69&lt;&gt;"",5,"")),"")</f>
        <v/>
      </c>
      <c r="IZ69" s="118">
        <f>_xlfn.NUMBERVALUE(IF(IX69&lt;&gt;"",CONCATENATE(IV69,IQ69,IL69,IG69,IB69,HW69),""))</f>
        <v>0</v>
      </c>
      <c r="JA69" s="56">
        <f>IFERROR(IY69+IZ69,0)</f>
        <v>0</v>
      </c>
      <c r="JB69" s="90"/>
      <c r="JC69" s="52" t="str">
        <f>IF(AND($G69="1",JB69&lt;&gt;""),JB69,"")</f>
        <v/>
      </c>
      <c r="JD69" s="52" t="str">
        <f>IF(AND(JB69&lt;&gt;"",$G69="1"),_xlfn.RANK.EQ(JB69,$JC$6:$JC$89),"")</f>
        <v/>
      </c>
      <c r="JE69" s="52" t="str">
        <f>IF(IF(JD69&lt;&gt;"",IF(MAX(COUNTIF($JD$6:$JD$89,$JD$6:$JD$89))&gt;1,"x",""),"")&lt;&gt;"",JD69+1,"")</f>
        <v/>
      </c>
      <c r="JF69" s="52" t="str">
        <f>IF(JD69&lt;&gt;"",IF($G69="3",IF(JB69&lt;&gt;"",IF(AND(JD69&lt;=10,JB69&gt;=$JC$92),HLOOKUP(JD69,Points_Table_Modified,IF(KG69&gt;=6,8,KG69+2),FALSE),0),""),IF(JB69&lt;&gt;"",IF(AND(JD69&lt;=10,JB69&gt;=$JC$92),HLOOKUP(JD69,Points_Table,IF(KG69&gt;=6,8,KG69+2),FALSE),0),"")),"")</f>
        <v/>
      </c>
      <c r="JG69" s="53" t="str">
        <f>IF(JE69&lt;&gt;"",AVERAGE(IF(AND($G69="3",JE69&lt;&gt;""),HLOOKUP(JE69,Points_Table_Modified,IF(KG69&gt;=6,8,KG69+2),FALSE),IF(JE69&lt;&gt;"",HLOOKUP(JE69,Points_Table,IF(KG69&gt;=6,8,KG69+2),FALSE),"")),JF69),JF69)</f>
        <v/>
      </c>
      <c r="JH69" s="51" t="str">
        <f>IF(AND($G69="2",JB69&lt;&gt;""),JB69,"")</f>
        <v/>
      </c>
      <c r="JI69" s="52" t="str">
        <f>IF(AND(JB69&lt;&gt;"",$G69="2"),_xlfn.RANK.EQ(JB69,$JH$6:$JH$89),"")</f>
        <v/>
      </c>
      <c r="JJ69" s="52" t="str">
        <f>IF(IF(JI69&lt;&gt;"",IF(MAX(COUNTIF($JI$6:$JI$89,$JI$6:$JI$89))&gt;1,"x",""),"")&lt;&gt;"",JI69+1,"")</f>
        <v/>
      </c>
      <c r="JK69" s="54" t="str">
        <f>IF(JI69&lt;&gt;"",IF($G69="3",IF(JB69&lt;&gt;"",IF(AND(JI69&lt;=10,JB69&gt;=$JH$92),HLOOKUP(JI69,Points_Table_Modified,IF(KG69&gt;=6,8,KG69+2),FALSE),0),""),IF(JB69&lt;&gt;"",IF(AND(JI69&lt;=10,JB69&gt;=$JH$92),HLOOKUP(JI69,Points_Table,IF(KG69&gt;=6,8,KG69+2),FALSE),0),"")),"")</f>
        <v/>
      </c>
      <c r="JL69" s="53" t="str">
        <f>IF(JJ69&lt;&gt;"",AVERAGE(IF(AND($G69="3",JJ69&lt;&gt;""),HLOOKUP(JJ69,Points_Table_Modified,IF(KG69&gt;=6,8,KG69+2),FALSE),IF(JJ69&lt;&gt;"",HLOOKUP(JJ69,Points_Table,IF(KG69&gt;=6,8,KG69+2),FALSE),"")),JK69),JK69)</f>
        <v/>
      </c>
      <c r="JM69" s="51" t="str">
        <f>IF(AND($G69="3",JB69&lt;&gt;""),JB69,"")</f>
        <v/>
      </c>
      <c r="JN69" s="52" t="str">
        <f>IF(AND(JB69&lt;&gt;"",$G69="3"),_xlfn.RANK.EQ(JB69,$JM$6:$JM$89),"")</f>
        <v/>
      </c>
      <c r="JO69" s="52" t="str">
        <f>IF(IF(JN69&lt;&gt;"",IF(MAX(COUNTIF($JN$6:$JN$89,$JN$6:$JN$89))&gt;1,"x",""),"")&lt;&gt;"",JN69+1,"")</f>
        <v/>
      </c>
      <c r="JP69" s="52" t="str">
        <f>IF(JN69&lt;&gt;"",IF($G69="3",IF(JB69&lt;&gt;"",IF(AND(JN69&lt;=20,JB69&gt;=$JM$92),HLOOKUP(JN69,Points_Table_Modified,IF(KG69&gt;=6,8,KG69+2),FALSE),0),""),IF(JB69&lt;&gt;"",IF(AND(JN69&lt;=10,JB69&gt;=$JM$92),HLOOKUP(JN69,Points_Table,IF(KG69&gt;=6,8,KG69+2),FALSE),0),"")),"")</f>
        <v/>
      </c>
      <c r="JQ69" s="53" t="str">
        <f>IF(JO69&lt;&gt;"",AVERAGE(IF(AND($G69="3",JO69&lt;&gt;""),HLOOKUP(JO69,Points_Table_Modified,IF(KG69&gt;=6,8,KG69+2),FALSE),IF(JO69&lt;&gt;"",HLOOKUP(JO69,Points_Table,IF(KG69&gt;=6,8,KG69+2),FALSE),"")),JP69),JP69)</f>
        <v/>
      </c>
      <c r="JR69" s="51" t="str">
        <f>IF(AND($G69="4",JB69&lt;&gt;""),JB69,"")</f>
        <v/>
      </c>
      <c r="JS69" s="52" t="str">
        <f>IF(AND(JB69&lt;&gt;"",G69="4"),_xlfn.RANK.EQ(JB69,$JR$6:$JR$89),"")</f>
        <v/>
      </c>
      <c r="JT69" s="52" t="str">
        <f>IF(IF(JS69&lt;&gt;"",IF(MAX(COUNTIF($JS$6:$JS$89,$JS$6:$JS$89))&gt;1,"x",""),"")&lt;&gt;"",JS69+1,"")</f>
        <v/>
      </c>
      <c r="JU69" s="52" t="str">
        <f>IF(JS69&lt;&gt;"",IF($G69="3",IF(JB69&lt;&gt;"",IF(AND(JS69&lt;=10,JB69&gt;=$JR$92),HLOOKUP(JS69,Points_Table_Modified,IF(KG69&gt;=6,8,KG69+2),FALSE),0),""),IF(JB69&lt;&gt;"",IF(AND(JS69&lt;=10,JB69&gt;=$JR$92),HLOOKUP(JS69,Points_Table,IF(KG69&gt;=6,8,KG69+2),FALSE),0),"")),"")</f>
        <v/>
      </c>
      <c r="JV69" s="53" t="str">
        <f>IF(JT69&lt;&gt;"",AVERAGE(IF(AND($G69="3",JT69&lt;&gt;""),HLOOKUP(JT69,Points_Table_Modified,IF(KG69&gt;=6,8,KG69+2),FALSE),IF(JT69&lt;&gt;"",HLOOKUP(JT69,Points_Table,IF(KG69&gt;=6,8,KG69+2),FALSE),"")),JU69),JU69)</f>
        <v/>
      </c>
      <c r="JW69" s="51" t="str">
        <f>IF(AND($G69="5",JB69&lt;&gt;""),JB69,"")</f>
        <v/>
      </c>
      <c r="JX69" s="52" t="str">
        <f>IF(AND(JB69&lt;&gt;"",$G69="5"),_xlfn.RANK.EQ(JB69,$JW$6:$JW$89),"")</f>
        <v/>
      </c>
      <c r="JY69" s="52" t="str">
        <f>IF(IF(JX69&lt;&gt;"",IF(MAX(COUNTIF($JX$6:$JX$89,$JX$6:$JX$89))&gt;1,"x",""),"")&lt;&gt;"",JX69+1,"")</f>
        <v/>
      </c>
      <c r="JZ69" s="52" t="str">
        <f>IF(JX69&lt;&gt;"",IF($G69="3",IF(JB69&lt;&gt;"",IF(AND(JX69&lt;=10,JB69&gt;=$JW$92),HLOOKUP(JX69,Points_Table_Modified,IF(KG69&gt;=6,8,KG69+2),FALSE),0),""),IF(JB69&lt;&gt;"",IF(AND(JX69&lt;=10,JB69&gt;=$JW$92),HLOOKUP(JX69,Points_Table,IF(KG69&gt;=6,8,KG69+2),FALSE),0),"")),"")</f>
        <v/>
      </c>
      <c r="KA69" s="53" t="str">
        <f>IF(JY69&lt;&gt;"",AVERAGE(IF(AND($G69="3",JY69&lt;&gt;""),HLOOKUP(JY69,Points_Table_Modified,IF(KG69&gt;=6,8,KG69+2),FALSE),IF(JY69&lt;&gt;"",HLOOKUP(JY69,Points_Table,IF(KG69&gt;=6,8,KG69+2),FALSE),"")),JZ69),JZ69)</f>
        <v/>
      </c>
      <c r="KB69" s="51" t="str">
        <f>IF(AND($G69="6",JB69&lt;&gt;""),JB69,"")</f>
        <v/>
      </c>
      <c r="KC69" s="52" t="str">
        <f>IF(AND(JB69&lt;&gt;"",$G69="6"),_xlfn.RANK.EQ(JB69,$KB$6:$KB$89),"")</f>
        <v/>
      </c>
      <c r="KD69" s="52" t="str">
        <f>IF(IF(KC69&lt;&gt;"",IF(MAX(COUNTIF($KC$6:$KC$89,$KC$6:$KC$89))&gt;1,"x",""),"")&lt;&gt;"",KC69+1,"")</f>
        <v/>
      </c>
      <c r="KE69" s="52" t="str">
        <f>IF(KC69&lt;&gt;"",IF($G69="3",IF(JB69&lt;&gt;"",IF(AND(KC69&lt;=10,JB69&gt;=$KB$92),HLOOKUP(KC69,Points_Table_Modified,IF(KG69&gt;=6,8,KG69+2),FALSE),0),""),IF(JB69&lt;&gt;"",IF(AND(KC69&lt;=10,JB69&gt;=$KB$92),HLOOKUP(KC69,Points_Table,IF(KG69&gt;=6,8,KG69+2),FALSE),0),"")),"")</f>
        <v/>
      </c>
      <c r="KF69" s="53" t="str">
        <f>IF(KD69&lt;&gt;"",AVERAGE(IF(AND($G69="3",KD69&lt;&gt;""),HLOOKUP(KD69,Points_Table_Modified,IF(KG69&gt;=6,8,KG69+2),FALSE),IF(KD69&lt;&gt;"",HLOOKUP(KD69,Points_Table,IF(KG69&gt;=6,8,KG69+2),FALSE),"")),KE69),KE69)</f>
        <v/>
      </c>
      <c r="KG69" s="57" t="e">
        <f>VLOOKUP($G69,Entries_D_Event,11,FALSE)</f>
        <v>#N/A</v>
      </c>
      <c r="KH69" s="52" t="str">
        <f>CONCATENATE(KC69,JX69,JS69,JN69,JI69,JD69)</f>
        <v/>
      </c>
      <c r="KI69" s="118" t="str">
        <f>IF(KH69&lt;&gt;"",IF(AND($G69="3",JB69&lt;&gt;""),10,IF(JB69&lt;&gt;"",5,"")),"")</f>
        <v/>
      </c>
      <c r="KJ69" s="118">
        <f>_xlfn.NUMBERVALUE(IF(KH69&lt;&gt;"",CONCATENATE(KF69,KA69,JV69,JQ69,JL69,JG69),""))</f>
        <v>0</v>
      </c>
      <c r="KK69" s="56">
        <f>IFERROR(KI69+KJ69,0)</f>
        <v>0</v>
      </c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</row>
    <row r="70" spans="1:358" s="1" customFormat="1" x14ac:dyDescent="0.25">
      <c r="A70" s="35"/>
      <c r="B70" s="45">
        <v>65</v>
      </c>
      <c r="C70" s="47" t="s">
        <v>144</v>
      </c>
      <c r="D70" s="47" t="s">
        <v>120</v>
      </c>
      <c r="E70" s="50"/>
      <c r="F70" s="109">
        <v>927</v>
      </c>
      <c r="G70" s="49"/>
      <c r="H70" s="50" t="s">
        <v>213</v>
      </c>
      <c r="I70" s="187">
        <f>AS70+CC70+DM70+EW70+GG70+HQ70+JA70+KK70</f>
        <v>0</v>
      </c>
      <c r="J70" s="115"/>
      <c r="K70" s="102" t="str">
        <f>IF(AND(J70&lt;&gt;"",$G70="1"),J70,"")</f>
        <v/>
      </c>
      <c r="L70" s="103" t="str">
        <f>IF(AND(J70&lt;&gt;"",$G70="1"),_xlfn.RANK.EQ(J70,$K$6:$K$89),"")</f>
        <v/>
      </c>
      <c r="M70" s="103" t="str">
        <f>IF(G70="6",IF(IF(L70&lt;&gt;"",IF(MAX(COUNTIF($L$6:$L$89,$L$6:$L$89))&gt;1,"x",""),"")&lt;&gt;"",L70+1,""),IF(K70=0,"",IF(IF(L70&lt;&gt;"",IF(MAX(COUNTIF($L$6:$L$89,$L$6:$L$89))&gt;1,"x",""),"")&lt;&gt;"",L70+1,"")))</f>
        <v/>
      </c>
      <c r="N70" s="103" t="str">
        <f>IF(L70&lt;&gt;"",IF($G70="3",IF(AND(L70&lt;=20,J70&gt;=$K$92),HLOOKUP(L70,Points_Table_Modified,IF(AO70&gt;=6,8,AO70+2),FALSE),0),IF(AND(L70&lt;=10,J70&gt;=$K$92),HLOOKUP(L70,Points_Table,IF(AO70&gt;=6,8,AO70+2),FALSE),0)),"")</f>
        <v/>
      </c>
      <c r="O70" s="103" t="str">
        <f>IF(M70&lt;&gt;"",AVERAGE(IF(AND($G70="3",M70&lt;&gt;""),HLOOKUP(M70,Points_Table_Modified,IF(AO70&gt;=6,8,AO70+2),FALSE),IF(M70&lt;&gt;"",HLOOKUP(M70,Points_Table,IF(AO70&gt;=6,8,AO70+2),FALSE),"")),N70),N70)</f>
        <v/>
      </c>
      <c r="P70" s="102" t="str">
        <f>IF(AND(J70&lt;&gt;"",$G70="2"),J70,"")</f>
        <v/>
      </c>
      <c r="Q70" s="103" t="str">
        <f>IF(AND(J70&lt;&gt;"",$G70="2"),_xlfn.RANK.EQ(J70,$P$6:$P$89),"")</f>
        <v/>
      </c>
      <c r="R70" s="103" t="str">
        <f>IF(G70="6",IF(IF(Q70&lt;&gt;"",IF(MAX(COUNTIF($Q$6:$Q$89,$Q$6:$Q$89))&gt;1,"x",""),"")&lt;&gt;"",Q70+1,""),IF(P70=0,"",IF(IF(Q70&lt;&gt;"",IF(MAX(COUNTIF($Q$6:$Q$89,$Q$6:$Q$89))&gt;1,"x",""),"")&lt;&gt;"",Q70+1,"")))</f>
        <v/>
      </c>
      <c r="S70" s="103" t="str">
        <f>IF(Q70&lt;&gt;"",IF($G70="3",IF(J70&lt;&gt;"",IF(AND(Q70&lt;=10,J70&gt;=$P$92),HLOOKUP(Q70,Points_Table_Modified,IF(AO70&gt;=6,8,AO70+2),FALSE),0),""),IF(J70&lt;&gt;"",IF(AND(Q70&lt;=10,J70&gt;=$P$92),HLOOKUP(Q70,Points_Table,IF(AO70&gt;=6,8,AO70+2),FALSE),0),"")),"")</f>
        <v/>
      </c>
      <c r="T70" s="103" t="str">
        <f>IF(R70&lt;&gt;"",AVERAGE(IF(AND($G70="3",R70&lt;&gt;""),HLOOKUP(R70,Points_Table_Modified,IF(AO70&gt;=6,8,AO70+2),FALSE),IF(R70&lt;&gt;"",HLOOKUP(R70,Points_Table,IF(AO70&gt;=6,8,AO70+2),FALSE),"")),S70),S70)</f>
        <v/>
      </c>
      <c r="U70" s="102" t="str">
        <f>IF(AND(J70&lt;&gt;"",$G70="3"),J70,"")</f>
        <v/>
      </c>
      <c r="V70" s="103" t="str">
        <f>IF(AND(J70&lt;&gt;"",$G70="3"),_xlfn.RANK.EQ(J70,$U$6:$U$89),"")</f>
        <v/>
      </c>
      <c r="W70" s="103" t="str">
        <f>IF(G70="6",IF(IF(V70&lt;&gt;"",IF(MAX(COUNTIF($V$6:$V$89,$V$6:$V$89))&gt;1,"x",""),"")&lt;&gt;"",V70+1,""),IF(U70=0,"",IF(IF(V70&lt;&gt;"",IF(MAX(COUNTIF($V$6:$V$89,$V$6:$V$89))&gt;1,"x",""),"")&lt;&gt;"",V70+1,"")))</f>
        <v/>
      </c>
      <c r="X70" s="103" t="str">
        <f>IF(V70&lt;&gt;"",IF($G70="3",IF(J70&lt;&gt;"",IF(AND(V70&lt;=20,J70&gt;=$U$92),HLOOKUP(V70,Points_Table_Modified,IF(AO70&gt;=6,8,AO70+2),FALSE),0),""),IF(J70&lt;&gt;"",IF(AND(V70&lt;=10,$J70&gt;=$U$92),HLOOKUP(V70,Points_Table,IF(AO70&gt;=6,8,AO70+2),FALSE),0),"")),"")</f>
        <v/>
      </c>
      <c r="Y70" s="103" t="str">
        <f>IF(W70&lt;&gt;"",AVERAGE(IF(AND($G70="3",W70&lt;&gt;""),HLOOKUP(W70,Points_Table_Modified,IF(AO70&gt;=6,8,AO70+2),FALSE),IF(W70&lt;&gt;"",HLOOKUP(W70,Points_Table,IF(AO70&gt;=6,8,AO70+2),FALSE),"")),X70),X70)</f>
        <v/>
      </c>
      <c r="Z70" s="102" t="str">
        <f>IF(AND(J70&lt;&gt;"",$G70="4"),J70,"")</f>
        <v/>
      </c>
      <c r="AA70" s="103" t="str">
        <f>IF(AND($J70&lt;&gt;"",G70="4"),_xlfn.RANK.EQ(J70,$Z$6:$Z$89),"")</f>
        <v/>
      </c>
      <c r="AB70" s="103" t="str">
        <f>IF($G70="6",IF(IF(AA70&lt;&gt;"",IF(MAX(COUNTIF($AA$6:$AA$89,$AA$6:$AA$89))&gt;1,"x",""),"")&lt;&gt;"",AA70+1,""),IF(Z70=0,"",IF(IF(AA70&lt;&gt;"",IF(MAX(COUNTIF($AA$6:$AA$89,$AA$6:$AA$89))&gt;1,"x",""),"")&lt;&gt;"",AA70+1,"")))</f>
        <v/>
      </c>
      <c r="AC70" s="103" t="str">
        <f>IF(AA70&lt;&gt;"",IF($G70="3",IF(J70&lt;&gt;"",IF(AND(AA70&lt;=10,J70&gt;=$Z$92),HLOOKUP(AA70,Points_Table_Modified,IF(AO70&gt;=6,8,AO70+2),FALSE),0),""),IF(J70&lt;&gt;"",IF(AND(AA70&lt;=10,J70&gt;=$Z$92),HLOOKUP(AA70,Points_Table,IF(AO70&gt;=6,8,AO70+2),FALSE),0),"")),"")</f>
        <v/>
      </c>
      <c r="AD70" s="103" t="str">
        <f>IF(AB70&lt;&gt;"",AVERAGE(IF(AND($G70="3",AB70&lt;&gt;""),HLOOKUP(AB70,Points_Table_Modified,IF(AO70&gt;=6,8,AO70+2),FALSE),IF(AB70&lt;&gt;"",HLOOKUP(AB70,Points_Table,IF(AO70&gt;=6,8,AO70+2),FALSE),"")),AC70),AC70)</f>
        <v/>
      </c>
      <c r="AE70" s="102" t="str">
        <f>IF(AND(J70&lt;&gt;"",$G70="5"),J70,"")</f>
        <v/>
      </c>
      <c r="AF70" s="103" t="str">
        <f>IF(AND(J70&lt;&gt;"",$G70="5"),_xlfn.RANK.EQ(J70,$AE$6:$AE$89),"")</f>
        <v/>
      </c>
      <c r="AG70" s="103" t="str">
        <f>IF($G70="6",IF(IF(AF70&lt;&gt;"",IF(MAX(COUNTIF($AF$6:$AF$89,$AF$6:$AF$89))&gt;1,"x",""),"")&lt;&gt;"",AF70+1,""),IF(AE70=0,"",IF(IF(AF70&lt;&gt;"",IF(MAX(COUNTIF($AF$6:$AF$89,$AF$6:$AF$89))&gt;1,"x",""),"")&lt;&gt;"",AF70+1,"")))</f>
        <v/>
      </c>
      <c r="AH70" s="103" t="str">
        <f>IF(AF70&lt;&gt;"",IF($G70="3",IF(J70&lt;&gt;"",IF(AND(AF70&lt;=10,J70&gt;=$AE$92),HLOOKUP(AF70,Points_Table_Modified,IF(AO70&gt;=6,8,AO70+2),FALSE),0),""),IF(J70&lt;&gt;"",IF(AND(AF70&lt;=10,J70&gt;=$AE$92),HLOOKUP(AF70,Points_Table,IF(AO70&gt;=6,8,AO70+2),FALSE),0),"")),"")</f>
        <v/>
      </c>
      <c r="AI70" s="103" t="str">
        <f>IF(AG70&lt;&gt;"",AVERAGE(IF(AND($G70="3",AG70&lt;&gt;""),HLOOKUP(AG70,Points_Table_Modified,IF(AO70&gt;=6,8,AO70+2),FALSE),IF(AG70&lt;&gt;"",HLOOKUP(AG70,Points_Table,IF(AO70&gt;=6,8,AO70+2),FALSE),"")),AH70),AH70)</f>
        <v/>
      </c>
      <c r="AJ70" s="102" t="str">
        <f>IF(AND(J70&lt;&gt;"",$G70="6"),J70,"")</f>
        <v/>
      </c>
      <c r="AK70" s="103" t="str">
        <f>IF(AND(J70&lt;&gt;"",$G70="6"),_xlfn.RANK.EQ(J70,$AJ$6:$AJ$89),"")</f>
        <v/>
      </c>
      <c r="AL70" s="103" t="str">
        <f>IF(G70="6",IF(IF(AK70&lt;&gt;"",IF(MAX(COUNTIF($AK$6:$AK$89,$AK$6:$AK$89))&gt;1,"x",""),"")&lt;&gt;"",AK70+1,""),IF(AJ70=0,"",IF(IF(AK70&lt;&gt;"",IF(MAX(COUNTIF($AK$6:$AK$89,$AK$6:$AK$89))&gt;1,"x",""),"")&lt;&gt;"",AK70+1,"")))</f>
        <v/>
      </c>
      <c r="AM70" s="103" t="str">
        <f>IF(AK70&lt;&gt;"",IF($G70="3",IF(J70&lt;&gt;"",IF(AND(AK70&lt;=10,J70&gt;=$AJ$92),HLOOKUP(AK70,Points_Table_Modified,IF(AO70&gt;=6,8,AO70+2),FALSE),0),""),IF(J70&lt;&gt;"",IF(AND(AK70&lt;=10,J70&gt;=$AJ$92),HLOOKUP(AK70,Points_Table,IF(AO70&gt;=6,8,AO70+2),FALSE),0),"")),"")</f>
        <v/>
      </c>
      <c r="AN70" s="136" t="str">
        <f>IF(AL70&lt;&gt;"",AVERAGE(IF(AND($G70="3",AL70&lt;&gt;""),HLOOKUP(AL70,Points_Table_Modified,IF(AO70&gt;=6,8,AO70+2),FALSE),IF(AL70&lt;&gt;"",HLOOKUP(AL70,Points_Table,IF(AO70&gt;=6,8,AO70+2),FALSE),"")),AM70),AM70)</f>
        <v/>
      </c>
      <c r="AO70" s="55" t="e">
        <f>VLOOKUP($G70,Entries_D_Event,4,FALSE)</f>
        <v>#N/A</v>
      </c>
      <c r="AP70" s="52" t="str">
        <f>CONCATENATE(AK70,AF70,AA70,V70,Q70,L70)</f>
        <v/>
      </c>
      <c r="AQ70" s="118" t="str">
        <f>IF(AP70&lt;&gt;"",IF(AND($G70="3",J70&lt;&gt;""),10,IF(J70&lt;&gt;"",5,"")),"")</f>
        <v/>
      </c>
      <c r="AR70" s="118">
        <f>_xlfn.NUMBERVALUE(IF(AP70&lt;&gt;"",CONCATENATE(AN70,AI70,AD70,Y70,T70,O70),""))</f>
        <v>0</v>
      </c>
      <c r="AS70" s="56">
        <f>IFERROR(AQ70+AR70,0)</f>
        <v>0</v>
      </c>
      <c r="AT70" s="90"/>
      <c r="AU70" s="54" t="str">
        <f>IF(AND(AT70&lt;&gt;"",$G70="1"),AT70,"")</f>
        <v/>
      </c>
      <c r="AV70" s="52" t="str">
        <f>IF(AND(AT70&lt;&gt;"",$G70="1"),_xlfn.RANK.EQ(AT70,$AU$6:$AU$89),"")</f>
        <v/>
      </c>
      <c r="AW70" s="52" t="str">
        <f>IF(IF(AV70&lt;&gt;"",IF(MAX(COUNTIF($AV$6:$AV$89,$AV$6:$AV$89))&gt;1,"x",""),"")&lt;&gt;"",AV70+1,"")</f>
        <v/>
      </c>
      <c r="AX70" s="52" t="str">
        <f>IF(AV70&lt;&gt;"",IF($G70="3",IF(AT70&lt;&gt;"",IF(AND(AV70&lt;=10,AT70&gt;=$AU$92),HLOOKUP(AV70,Points_Table_Modified,IF(BY70&gt;=6,8,BY70+2),FALSE),0),""),IF(AT70&lt;&gt;"",IF(AND(AV70&lt;=10,AT70&gt;=$AU$92),HLOOKUP(AV70,Points_Table,IF(BY70&gt;=6,8,BY70+2),FALSE),0),"")),"")</f>
        <v/>
      </c>
      <c r="AY70" s="53" t="str">
        <f>IF(AW70&lt;&gt;"",AVERAGE(IF(AND($G70="3",AW70&lt;&gt;""),HLOOKUP(AW70,Points_Table_Modified,IF(BY70&gt;=6,8,BY70+2),FALSE),IF(AW70&lt;&gt;"",HLOOKUP(AW70,Points_Table,IF(BY70&gt;=6,8,BY70+2),FALSE),"")),AX70),AX70)</f>
        <v/>
      </c>
      <c r="AZ70" s="51" t="str">
        <f>IF(AND($G70="2",AT70&lt;&gt;""),AT70,"")</f>
        <v/>
      </c>
      <c r="BA70" s="52" t="str">
        <f>IF(AND(AT70&lt;&gt;"",$G70="2"),_xlfn.RANK.EQ(AT70,$AZ$6:$AZ$89),"")</f>
        <v/>
      </c>
      <c r="BB70" s="52" t="str">
        <f>IF(IF(BA70&lt;&gt;"",IF(MAX(COUNTIF($BA$6:$BA$89,$BA$6:$BA$89))&gt;1,"x",""),"")&lt;&gt;"",BA70+1,"")</f>
        <v/>
      </c>
      <c r="BC70" s="54" t="str">
        <f>IF(BA70&lt;&gt;"",IF($G70="3",IF(AT70&lt;&gt;"",IF(AND(BA70&lt;=10,AT70&gt;=$AZ$92),HLOOKUP(BA70,Points_Table_Modified,IF(BY70&gt;=6,8,BY70+2),FALSE),0),""),IF(AT70&lt;&gt;"",IF(AND(BA70&lt;=10,AT70&gt;=$AZ$92),HLOOKUP(BA70,Points_Table,IF(BY70&gt;=6,8,BY70+2),FALSE),0),"")),"")</f>
        <v/>
      </c>
      <c r="BD70" s="53" t="str">
        <f>IF(BB70&lt;&gt;"",AVERAGE(IF(AND($G70="3",BB70&lt;&gt;""),HLOOKUP(BB70,Points_Table_Modified,IF(BY70&gt;=6,8,BY70+2),FALSE),IF(BB70&lt;&gt;"",HLOOKUP(BB70,Points_Table,IF(BY70&gt;=6,8,BY70+2),FALSE),"")),BC70),BC70)</f>
        <v/>
      </c>
      <c r="BE70" s="51" t="str">
        <f>IF(AND($G70="3",AT70&lt;&gt;""),AT70,"")</f>
        <v/>
      </c>
      <c r="BF70" s="52" t="str">
        <f>IF(AND(AT70&lt;&gt;"",$G70="3"),_xlfn.RANK.EQ(AT70,$BE$6:$BE$89),"")</f>
        <v/>
      </c>
      <c r="BG70" s="52" t="str">
        <f>IF(IF(BF70&lt;&gt;"",IF(MAX(COUNTIF($BF$6:$BF$89,$BF$6:$BF$89))&gt;1,"x",""),"")&lt;&gt;"",BF70+1,"")</f>
        <v/>
      </c>
      <c r="BH70" s="52" t="str">
        <f>IF(BF70&lt;&gt;"",IF($G70="3",IF(AT70&lt;&gt;"",IF(AND(BF70&lt;=20,AT70&gt;=$BE$92),HLOOKUP(BF70,Points_Table_Modified,IF(BY70&gt;=6,8,BY70+2),FALSE),0),""),IF(AT70&lt;&gt;"",IF(AND(BF70&lt;=10,AT70&gt;=$BE$92),HLOOKUP(BF70,Points_Table,IF(BY70&gt;=6,8,BY70+2),FALSE),0),"")),"")</f>
        <v/>
      </c>
      <c r="BI70" s="53" t="str">
        <f>IF(BG70&lt;&gt;"",AVERAGE(IF(AND($G70="3",BG70&lt;&gt;""),HLOOKUP(BG70,Points_Table_Modified,IF(BY70&gt;=6,8,BY70+2),FALSE),IF(BG70&lt;&gt;"",HLOOKUP(BG70,Points_Table,IF(BY70&gt;=6,8,BY70+2),FALSE),"")),BH70),BH70)</f>
        <v/>
      </c>
      <c r="BJ70" s="51" t="str">
        <f>IF(AND($G70="4",AT70&lt;&gt;""),AT70,"")</f>
        <v/>
      </c>
      <c r="BK70" s="52" t="str">
        <f>IF(AND(AT70&lt;&gt;"",G70="4"),_xlfn.RANK.EQ(AT70,$BJ$6:$BJ$89),"")</f>
        <v/>
      </c>
      <c r="BL70" s="52" t="str">
        <f>IF(IF(BK70&lt;&gt;"",IF(MAX(COUNTIF($BK$6:$BK$89,$BK$6:$BK$89))&gt;1,"x",""),"")&lt;&gt;"",BK70+1,"")</f>
        <v/>
      </c>
      <c r="BM70" s="52" t="str">
        <f>IF(BK70&lt;&gt;"",IF($G70="3",IF(AT70&lt;&gt;"",IF(AND(BK70&lt;=10,AT70&gt;=$BJ$92),HLOOKUP(BK70,Points_Table_Modified,IF(BY70&gt;=6,8,BY70+2),FALSE),0),""),IF(AT70&lt;&gt;"",IF(AND(BK70&lt;=10,AT70&gt;=$BJ$92),HLOOKUP(BK70,Points_Table,IF(BY70&gt;=6,8,BY70+2),FALSE),0),"")),"")</f>
        <v/>
      </c>
      <c r="BN70" s="53" t="str">
        <f>IF(BL70&lt;&gt;"",AVERAGE(IF(AND($G70="3",BL70&lt;&gt;""),HLOOKUP(BL70,Points_Table_Modified,IF(BY70&gt;=6,8,BY70+2),FALSE),IF(BL70&lt;&gt;"",HLOOKUP(BL70,Points_Table,IF(BY70&gt;=6,8,BY70+2),FALSE),"")),BM70),BM70)</f>
        <v/>
      </c>
      <c r="BO70" s="51" t="str">
        <f>IF(AND($G70="5",AT70&lt;&gt;""),AT70,"")</f>
        <v/>
      </c>
      <c r="BP70" s="52" t="str">
        <f>IF(AND(AT70&lt;&gt;"",$G70="5"),_xlfn.RANK.EQ(AT70,$BO$6:$BO$89),"")</f>
        <v/>
      </c>
      <c r="BQ70" s="52" t="str">
        <f>IF(IF(BP70&lt;&gt;"",IF(MAX(COUNTIF($BP$6:$BP$89,$BP$6:$BP$89))&gt;1,"x",""),"")&lt;&gt;"",BP70+1,"")</f>
        <v/>
      </c>
      <c r="BR70" s="52" t="str">
        <f>IF(BP70&lt;&gt;"",IF($G70="3",IF(AT70&lt;&gt;"",IF(AND(BP70&lt;=10,AT70&gt;=$BO$92),HLOOKUP(BP70,Points_Table_Modified,IF(BY70&gt;=6,8,BY70+2),FALSE),0),""),IF(AT70&lt;&gt;"",IF(AND(BP70&lt;=10,AT70&gt;=$BO$92),HLOOKUP(BP70,Points_Table,IF(BY70&gt;=6,8,BY70+2),FALSE),0),"")),"")</f>
        <v/>
      </c>
      <c r="BS70" s="53" t="str">
        <f>IF(BQ70&lt;&gt;"",AVERAGE(IF(AND($G70="3",BQ70&lt;&gt;""),HLOOKUP(BQ70,Points_Table_Modified,IF(BY70&gt;=6,8,BY70+2),FALSE),IF(BQ70&lt;&gt;"",HLOOKUP(BQ70,Points_Table,IF(BY70&gt;=6,8,BY70+2),FALSE),"")),BR70),BR70)</f>
        <v/>
      </c>
      <c r="BT70" s="51" t="str">
        <f>IF(AND($G70="6",AT70&lt;&gt;""),AT70,"")</f>
        <v/>
      </c>
      <c r="BU70" s="52" t="str">
        <f>IF(AND(AT70&lt;&gt;"",$G70="6"),_xlfn.RANK.EQ(AT70,$BT$6:$BT$89),"")</f>
        <v/>
      </c>
      <c r="BV70" s="52" t="str">
        <f>IF(IF(BU70&lt;&gt;"",IF(MAX(COUNTIF($BU$6:$BU$89,$BU$6:$BU$89))&gt;1,"x",""),"")&lt;&gt;"",BU70+1,"")</f>
        <v/>
      </c>
      <c r="BW70" s="52" t="str">
        <f>IF(BU70&lt;&gt;"",IF($G70="3",IF(AT70&lt;&gt;"",IF(AND(BU70&lt;=10,AT70&gt;=$BT$92),HLOOKUP(BU70,Points_Table_Modified,IF(BY70&gt;=6,8,BY70+2),FALSE),0),""),IF(AT70&lt;&gt;"",IF(AND(BU70&lt;=10,AT70&gt;=$BT$92),HLOOKUP(BU70,Points_Table,IF(BY70&gt;=6,8,BY70+2),FALSE),0),"")),"")</f>
        <v/>
      </c>
      <c r="BX70" s="53" t="str">
        <f>IF(BV70&lt;&gt;"",AVERAGE(IF(AND($G70="3",BV70&lt;&gt;""),HLOOKUP(BV70,Points_Table_Modified,IF(BY70&gt;=6,8,BY70+2),FALSE),IF(BV70&lt;&gt;"",HLOOKUP(BV70,Points_Table,IF(BY70&gt;=6,8,BY70+2),FALSE),"")),BW70),BW70)</f>
        <v/>
      </c>
      <c r="BY70" s="55" t="e">
        <f>VLOOKUP($G70,Entries_D_Event,5,FALSE)</f>
        <v>#N/A</v>
      </c>
      <c r="BZ70" s="52" t="str">
        <f>CONCATENATE(BU70,BP70,BK70,BF70,BA70,AV70)</f>
        <v/>
      </c>
      <c r="CA70" s="118" t="str">
        <f>IF(BZ70&lt;&gt;"",IF(AND($G70="3",AT70&lt;&gt;""),10,IF(AT70&lt;&gt;"",5,"")),"")</f>
        <v/>
      </c>
      <c r="CB70" s="118">
        <f>_xlfn.NUMBERVALUE(IF(BZ70&lt;&gt;"",CONCATENATE(BX70,BS70,BN70,BI70,BD70,AY70),""))</f>
        <v>0</v>
      </c>
      <c r="CC70" s="56">
        <f>IFERROR(CA70+CB70,0)</f>
        <v>0</v>
      </c>
      <c r="CD70" s="90"/>
      <c r="CE70" s="54" t="str">
        <f>IF(AND($G70="1",CD70&lt;&gt;""),CD70,"")</f>
        <v/>
      </c>
      <c r="CF70" s="52" t="str">
        <f>IF(AND(CD70&lt;&gt;"",$G70="1"),_xlfn.RANK.EQ(CD70,$CE$6:$CE$89),"")</f>
        <v/>
      </c>
      <c r="CG70" s="52" t="str">
        <f>IF(IF(CF70&lt;&gt;"",IF(MAX(COUNTIF($CF$6:$CF$89,$CF$6:$CF$89))&gt;1,"x",""),"")&lt;&gt;"",CF70+1,"")</f>
        <v/>
      </c>
      <c r="CH70" s="52" t="str">
        <f>IF(CF70&lt;&gt;"",IF($G70="3",IF(CD70&lt;&gt;"",IF(AND(CF70&lt;=10,CD70&gt;=$CE$92),HLOOKUP(CF70,Points_Table_Modified,IF(DI70&gt;=6,8,DI70+2),FALSE),0),""),IF(CD70&lt;&gt;"",IF(AND(CF70&lt;=10,CD70&gt;=$CE$92),HLOOKUP(CF70,Points_Table,IF(DI70&gt;=6,8,DI70+2),FALSE),0),"")),"")</f>
        <v/>
      </c>
      <c r="CI70" s="53" t="str">
        <f>IF(CG70&lt;&gt;"",AVERAGE(IF(AND($G70="3",CG70&lt;&gt;""),HLOOKUP(CG70,Points_Table_Modified,IF(DI70&gt;=6,8,DI70+2),FALSE),IF(CG70&lt;&gt;"",HLOOKUP(CG70,Points_Table,IF(DI70&gt;=6,8,DI70+2),FALSE),"")),CH70),CH70)</f>
        <v/>
      </c>
      <c r="CJ70" s="51" t="str">
        <f>IF(AND($G70="2",CD70&lt;&gt;""),CD70,"")</f>
        <v/>
      </c>
      <c r="CK70" s="52" t="str">
        <f>IF(AND(CD70&lt;&gt;"",$G70="2"),_xlfn.RANK.EQ(CD70,$CJ$6:$CJ$89),"")</f>
        <v/>
      </c>
      <c r="CL70" s="52" t="str">
        <f>IF(IF(CK70&lt;&gt;"",IF(MAX(COUNTIF($CK$6:$CK$89,$CK$6:$CK$89))&gt;1,"x",""),"")&lt;&gt;"",CK70+1,"")</f>
        <v/>
      </c>
      <c r="CM70" s="54" t="str">
        <f>IF(CK70&lt;&gt;"",IF($G70="3",IF(CD70&lt;&gt;"",IF(AND(CK70&lt;=10,CD70&gt;=$CJ$92),HLOOKUP(CK70,Points_Table_Modified,IF(DI70&gt;=6,8,DI70+2),FALSE),0),""),IF(CD70&lt;&gt;"",IF(AND(CK70&lt;=10,CD70&gt;=$CJ$92),HLOOKUP(CK70,Points_Table,IF(DI70&gt;=6,8,DI70+2),FALSE),0),"")),"")</f>
        <v/>
      </c>
      <c r="CN70" s="53" t="str">
        <f>IF(CL70&lt;&gt;"",AVERAGE(IF(AND($G70="3",CL70&lt;&gt;""),HLOOKUP(CL70,Points_Table_Modified,IF(DI70&gt;=6,8,DI70+2),FALSE),IF(CL70&lt;&gt;"",HLOOKUP(CL70,Points_Table,IF(DI70&gt;=6,8,DI70+2),FALSE),"")),CM70),CM70)</f>
        <v/>
      </c>
      <c r="CO70" s="51" t="str">
        <f>IF(AND($G70="3",CD70&lt;&gt;""),CD70,"")</f>
        <v/>
      </c>
      <c r="CP70" s="52" t="str">
        <f>IF(AND(CD70&lt;&gt;"",$G70="3"),_xlfn.RANK.EQ(CD70,$CO$6:$CO$89),"")</f>
        <v/>
      </c>
      <c r="CQ70" s="52" t="str">
        <f>IF(IF(CP70&lt;&gt;"",IF(MAX(COUNTIF($CP70:$CP$89,$CP$6:$CP$89))&gt;1,"x",""),"")&lt;&gt;"",CP70+1,"")</f>
        <v/>
      </c>
      <c r="CR70" s="52" t="str">
        <f>IF(CP70&lt;&gt;"",IF($G70="3",IF(CD70&lt;&gt;"",IF(AND(CP70&lt;=20,CD70&gt;=$CO$92),HLOOKUP(CP70,Points_Table_Modified,IF(DI70&gt;=6,8,DI70+2),FALSE),0),""),IF(CD70&lt;&gt;"",IF(AND(CP70&lt;=10,CD70&gt;=$CO$92),HLOOKUP(CP70,Points_Table,IF(DI70&gt;=6,8,DI70+2),FALSE),0),"")),"")</f>
        <v/>
      </c>
      <c r="CS70" s="53" t="str">
        <f>IF(CQ70&lt;&gt;"",AVERAGE(IF(AND($G70="3",CQ70&lt;&gt;""),HLOOKUP(CQ70,Points_Table_Modified,IF(DI70&gt;=6,8,DI70+2),FALSE),IF(CQ70&lt;&gt;"",HLOOKUP(CQ70,Points_Table,IF(DI70&gt;=6,8,DI70+2),FALSE),"")),CR70),CR70)</f>
        <v/>
      </c>
      <c r="CT70" s="51" t="str">
        <f>IF(AND($G70="4",CD70&lt;&gt;""),CD70,"")</f>
        <v/>
      </c>
      <c r="CU70" s="52" t="str">
        <f>IF(AND(CD70&lt;&gt;"",G70="4"),_xlfn.RANK.EQ(CD70,$CT$6:$CT$89),"")</f>
        <v/>
      </c>
      <c r="CV70" s="52" t="str">
        <f>IF(IF(CU70&lt;&gt;"",IF(MAX(COUNTIF($CU$6:$CU$89,$CU$6:$CU$89))&gt;1,"x",""),"")&lt;&gt;"",CU70+1,"")</f>
        <v/>
      </c>
      <c r="CW70" s="52" t="str">
        <f>IF(CU70&lt;&gt;"",IF($G70="3",IF(CD70&lt;&gt;"",IF(AND(CU70&lt;=10,CD70&gt;=$CT$92),HLOOKUP(CU70,Points_Table_Modified,IF(DI70&gt;=6,8,DI70+2),FALSE),0),""),IF(CD70&lt;&gt;"",IF(AND(CU70&lt;=10,CD70&gt;=$CT$92),HLOOKUP(CU70,Points_Table,IF(DI70&gt;=6,8,DI70+2),FALSE),0),"")),"")</f>
        <v/>
      </c>
      <c r="CX70" s="53" t="str">
        <f>IF(CV70&lt;&gt;"",AVERAGE(IF(AND($G70="3",CV70&lt;&gt;""),HLOOKUP(CV70,Points_Table_Modified,IF(DI70&gt;=6,8,DI70+2),FALSE),IF(CV70&lt;&gt;"",HLOOKUP(CV70,Points_Table,IF(DI70&gt;=6,8,DI70+2),FALSE),"")),CW70),CW70)</f>
        <v/>
      </c>
      <c r="CY70" s="51" t="str">
        <f>IF(AND($G70="5",CD70&lt;&gt;""),CD70,"")</f>
        <v/>
      </c>
      <c r="CZ70" s="52" t="str">
        <f>IF(AND(CD70&lt;&gt;"",$G70="5"),_xlfn.RANK.EQ(CD70,$CY$6:$CY$89),"")</f>
        <v/>
      </c>
      <c r="DA70" s="52" t="str">
        <f>IF(IF(CZ70&lt;&gt;"",IF(MAX(COUNTIF($CZ$6:$CZ$89,$CZ$6:$CZ$89))&gt;1,"x",""),"")&lt;&gt;"",CZ70+1,"")</f>
        <v/>
      </c>
      <c r="DB70" s="52" t="str">
        <f>IF(CZ70&lt;&gt;"",IF($G70="3",IF(CD70&lt;&gt;"",IF(AND(CZ70&lt;=10,CD70&gt;=$CY$92),HLOOKUP(CZ70,Points_Table_Modified,IF(DI70&gt;=6,8,DI70+2),FALSE),0),""),IF(CD70&lt;&gt;"",IF(AND(CZ70&lt;=10,CD70&gt;=$CY$92),HLOOKUP(CZ70,Points_Table,IF(DI70&gt;=6,8,DI70+2),FALSE),0),"")),"")</f>
        <v/>
      </c>
      <c r="DC70" s="53" t="str">
        <f>IF(DA70&lt;&gt;"",AVERAGE(IF(AND($G70="3",DA70&lt;&gt;""),HLOOKUP(DA70,Points_Table_Modified,IF(DI70&gt;=6,8,DI70+2),FALSE),IF(DA70&lt;&gt;"",HLOOKUP(DA70,Points_Table,IF(DI70&gt;=6,8,DI70+2),FALSE),"")),DB70),DB70)</f>
        <v/>
      </c>
      <c r="DD70" s="51" t="str">
        <f>IF(AND($G70="6",CD70&lt;&gt;""),CD70,"")</f>
        <v/>
      </c>
      <c r="DE70" s="52" t="str">
        <f>IF(AND(CD70&lt;&gt;"",$G70="6"),_xlfn.RANK.EQ(CD70,$DD$6:$DD$89),"")</f>
        <v/>
      </c>
      <c r="DF70" s="52" t="str">
        <f>IF(IF(DE70&lt;&gt;"",IF(MAX(COUNTIF($DE$6:$DE$89,$DE$6:$DE$89))&gt;1,"x",""),"")&lt;&gt;"",DE70+1,"")</f>
        <v/>
      </c>
      <c r="DG70" s="52" t="str">
        <f>IF(DE70&lt;&gt;"",IF($G70="3",IF(CD70&lt;&gt;"",IF(AND(DE70&lt;=10,CD70&gt;=$DD$92),HLOOKUP(DE70,Points_Table_Modified,IF(DI70&gt;=6,8,DI70+2),FALSE),0),""),IF(CD70&lt;&gt;"",IF(AND(DE70&lt;=10,CD70&gt;=$DD$92),HLOOKUP(DE70,Points_Table,IF(DI70&gt;=6,8,DI70+2),FALSE),0),"")),"")</f>
        <v/>
      </c>
      <c r="DH70" s="53" t="str">
        <f>IF(DF70&lt;&gt;"",AVERAGE(IF(AND($G70="3",DF70&lt;&gt;""),HLOOKUP(DF70,Points_Table_Modified,IF(DI70&gt;=6,8,DI70+2),FALSE),IF(DF70&lt;&gt;"",HLOOKUP(DF70,Points_Table,IF(DI70&gt;=6,8,DI70+2),FALSE),"")),DG70),DG70)</f>
        <v/>
      </c>
      <c r="DI70" s="55" t="e">
        <f>VLOOKUP($G70,Entries_D_Event,6,FALSE)</f>
        <v>#N/A</v>
      </c>
      <c r="DJ70" s="52" t="str">
        <f>CONCATENATE(DE70,CZ70,CU70,CP70,CK70,CF70)</f>
        <v/>
      </c>
      <c r="DK70" s="52" t="str">
        <f>IF(DJ70&lt;&gt;"",IF(AND($G70="3",CD70&lt;&gt;""),10,IF(CD70&lt;&gt;"",5,"")),"")</f>
        <v/>
      </c>
      <c r="DL70" s="156">
        <f>_xlfn.NUMBERVALUE(IF(DJ70&lt;&gt;"",CONCATENATE(DH70,DC70,CX70,CS70,CN70,CI70),""))</f>
        <v>0</v>
      </c>
      <c r="DM70" s="56">
        <f>IFERROR(DK70+DL70,0)</f>
        <v>0</v>
      </c>
      <c r="DN70" s="90">
        <v>373</v>
      </c>
      <c r="DO70" s="52" t="str">
        <f>IF(AND($G70="1",DN70&lt;&gt;""),DN70,"")</f>
        <v/>
      </c>
      <c r="DP70" s="52" t="str">
        <f>IF(AND(DN70&lt;&gt;"",$G70="1"),_xlfn.RANK.EQ(DN70,$DO$6:$DO$89),"")</f>
        <v/>
      </c>
      <c r="DQ70" s="52" t="str">
        <f>IF(IF(DP70&lt;&gt;"",IF(MAX(COUNTIF($DP$6:$DP$89,$DP$6:$DP$89))&gt;1,"x",""),"")&lt;&gt;"",DP70+1,"")</f>
        <v/>
      </c>
      <c r="DR70" s="52" t="str">
        <f>IF(DP70&lt;&gt;"",IF($G70="3",IF(DN70&lt;&gt;"",IF(AND(DP70&lt;=10,DN70&gt;=$DO$92),HLOOKUP(DP70,Points_Table_Modified,IF(ES70&gt;=6,8,ES70+2),FALSE),0),""),IF(DN70&lt;&gt;"",IF(AND(DP70&lt;=10,DN70&gt;=$DO$92),HLOOKUP(DP70,Points_Table,IF(ES70&gt;=6,8,ES70+2),FALSE),0),"")),"")</f>
        <v/>
      </c>
      <c r="DS70" s="53" t="str">
        <f>IF(DQ70&lt;&gt;"",AVERAGE(IF(AND($G70="3",DQ70&lt;&gt;""),HLOOKUP(DQ70,Points_Table_Modified,IF(ES70&gt;=6,8,ES70+2),FALSE),IF(DQ70&lt;&gt;"",HLOOKUP(DQ70,Points_Table,IF(ES70&gt;=6,8,ES70+2),FALSE),"")),DR70),DR70)</f>
        <v/>
      </c>
      <c r="DT70" s="51" t="str">
        <f>IF(AND($G70="2",DN70&lt;&gt;""),DN70,"")</f>
        <v/>
      </c>
      <c r="DU70" s="52" t="str">
        <f>IF(AND(DN70&lt;&gt;"",$G70="2"),_xlfn.RANK.EQ(DN70,$DT$6:$DT$89),"")</f>
        <v/>
      </c>
      <c r="DV70" s="52" t="str">
        <f>IF(IF(DU70&lt;&gt;"",IF(MAX(COUNTIF($DU$6:$DU$89,$DU$6:$DU$89))&gt;1,"x",""),"")&lt;&gt;"",DU70+1,"")</f>
        <v/>
      </c>
      <c r="DW70" s="54" t="str">
        <f>IF(DU70&lt;&gt;"",IF($G70="3",IF(DN70&lt;&gt;"",IF(AND(DU70&lt;=10,DN70&gt;=$DT$92),HLOOKUP(DU70,Points_Table_Modified,IF(ES70&gt;=6,8,ES70+2),FALSE),0),""),IF(DN70&lt;&gt;"",IF(AND(DU70&lt;=10,DN70&gt;=$DT$92),HLOOKUP(DU70,Points_Table,IF(ES70&gt;=6,8,ES70+2),FALSE),0),"")),"")</f>
        <v/>
      </c>
      <c r="DX70" s="53" t="str">
        <f>IF(DV70&lt;&gt;"",AVERAGE(IF(AND($G70="3",DV70&lt;&gt;""),HLOOKUP(DV70,Points_Table_Modified,IF(ES70&gt;=6,8,ES70+2),FALSE),IF(DV70&lt;&gt;"",HLOOKUP(DV70,Points_Table,IF(ES70&gt;=6,8,ES70+2),FALSE),"")),DW70),DW70)</f>
        <v/>
      </c>
      <c r="DY70" s="51" t="str">
        <f>IF(AND($G70="3",DN70&lt;&gt;""),DN70,"")</f>
        <v/>
      </c>
      <c r="DZ70" s="52" t="str">
        <f>IF(AND(DN70&lt;&gt;"",$G70="3"),_xlfn.RANK.EQ(DN70,$DY$6:$DY$89),"")</f>
        <v/>
      </c>
      <c r="EA70" s="52" t="str">
        <f>IF(IF(DZ70&lt;&gt;"",IF(MAX(COUNTIF($DZ$6:$DZ$89,$DZ$6:$DZ$89))&gt;1,"x",""),"")&lt;&gt;"",DZ70+1,"")</f>
        <v/>
      </c>
      <c r="EB70" s="52" t="str">
        <f>IF(DZ70&lt;&gt;"",IF($G70="3",IF(DN70&lt;&gt;"",IF(AND(DZ70&lt;=20,DN70&gt;=$DY$92),HLOOKUP(DZ70,Points_Table_Modified,IF(ES70&gt;=6,8,ES70+2),FALSE),0),""),IF(DN70&lt;&gt;"",IF(AND(DZ70&lt;=10,DN70&gt;=$DY$92),HLOOKUP(DZ70,Points_Table,IF(ES70&gt;=6,8,ES70+2),FALSE),0),"")),"")</f>
        <v/>
      </c>
      <c r="EC70" s="53" t="str">
        <f>IF(EA70&lt;&gt;"",AVERAGE(IF(AND($G70="3",EA70&lt;&gt;""),HLOOKUP(EA70,Points_Table_Modified,IF(ES70&gt;=6,8,ES70+2),FALSE),IF(EA70&lt;&gt;"",HLOOKUP(EA70,Points_Table,IF(ES70&gt;=6,8,ES70+2),FALSE),"")),EB70),EB70)</f>
        <v/>
      </c>
      <c r="ED70" s="51" t="str">
        <f>IF(AND($G70="4",DN70&lt;&gt;""),DN70,"")</f>
        <v/>
      </c>
      <c r="EE70" s="52" t="str">
        <f>IF(AND(DN70&lt;&gt;"",G70="4"),_xlfn.RANK.EQ(DN70,$ED$6:$ED$89),"")</f>
        <v/>
      </c>
      <c r="EF70" s="52" t="str">
        <f>IF(IF(EE70&lt;&gt;"",IF(MAX(COUNTIF($EE$6:$EE$89,$EE$6:$EE$89))&gt;1,"x",""),"")&lt;&gt;"",EE70+1,"")</f>
        <v/>
      </c>
      <c r="EG70" s="52" t="str">
        <f>IF(EE70&lt;&gt;"",IF($G70="3",IF(DN70&lt;&gt;"",IF(AND(EE70&lt;=10,DN70&gt;=$ED$92),HLOOKUP(EE70,Points_Table_Modified,IF(ES70&gt;=6,8,ES70+2),FALSE),0),""),IF(DN70&lt;&gt;"",IF(AND(EE70&lt;=10,DN70&gt;=$ED$92),HLOOKUP(EE70,Points_Table,IF(ES70&gt;=6,8,ES70+2),FALSE),0),"")),"")</f>
        <v/>
      </c>
      <c r="EH70" s="53" t="str">
        <f>IF(EF70&lt;&gt;"",AVERAGE(IF(AND($G70="3",EF70&lt;&gt;""),HLOOKUP(EF70,Points_Table_Modified,IF(ES70&gt;=6,8,ES70+2),FALSE),IF(EF70&lt;&gt;"",HLOOKUP(EF70,Points_Table,IF(ES70&gt;=6,8,ES70+2),FALSE),"")),EG70),EG70)</f>
        <v/>
      </c>
      <c r="EI70" s="51" t="str">
        <f>IF(AND($G70="5",DN70&lt;&gt;""),DN70,"")</f>
        <v/>
      </c>
      <c r="EJ70" s="52" t="str">
        <f>IF(AND(DN70&lt;&gt;"",$G70="5"),_xlfn.RANK.EQ(DN70,$EI$6:$EI$89),"")</f>
        <v/>
      </c>
      <c r="EK70" s="52" t="str">
        <f>IF(IF(EJ70&lt;&gt;"",IF(MAX(COUNTIF($EJ$6:$EJ$89,$EJ$6:$EJ$89))&gt;1,"x",""),"")&lt;&gt;"",EJ70+1,"")</f>
        <v/>
      </c>
      <c r="EL70" s="52" t="str">
        <f>IF(EJ70&lt;&gt;"",IF($G70="3",IF(DN70&lt;&gt;"",IF(AND(EJ70&lt;=10,DN70&gt;=$EI$92),HLOOKUP(EJ70,Points_Table_Modified,IF(ES70&gt;=6,8,ES70+2),FALSE),0),""),IF(DN70&lt;&gt;"",IF(AND(EJ70&lt;=10,DN70&gt;=$EI$92),HLOOKUP(EJ70,Points_Table,IF(ES70&gt;=6,8,ES70+2),FALSE),0),"")),"")</f>
        <v/>
      </c>
      <c r="EM70" s="53" t="str">
        <f>IF(EK70&lt;&gt;"",AVERAGE(IF(AND($G70="3",EK70&lt;&gt;""),HLOOKUP(EK70,Points_Table_Modified,IF(ES70&gt;=6,8,ES70+2),FALSE),IF(EK70&lt;&gt;"",HLOOKUP(EK70,Points_Table,IF(ES70&gt;=6,8,ES70+2),FALSE),"")),EL70),EL70)</f>
        <v/>
      </c>
      <c r="EN70" s="51" t="str">
        <f>IF(AND($G70="6",DN70&lt;&gt;""),DN70,"")</f>
        <v/>
      </c>
      <c r="EO70" s="52" t="str">
        <f>IF(AND(DN70&lt;&gt;"",$G70="6"),_xlfn.RANK.EQ(DN70,$EN$6:$EN$89),"")</f>
        <v/>
      </c>
      <c r="EP70" s="52" t="str">
        <f>IF(IF(EO70&lt;&gt;"",IF(MAX(COUNTIF($EO$6:$EO$89,$EO$6:$EO$89))&gt;1,"x",""),"")&lt;&gt;"",EO70+1,"")</f>
        <v/>
      </c>
      <c r="EQ70" s="52" t="str">
        <f>IF(EO70&lt;&gt;"",IF($G70="3",IF(DN70&lt;&gt;"",IF(AND(EO70&lt;=10,DN70&gt;=$EN$92),HLOOKUP(EO70,Points_Table_Modified,IF(ES70&gt;=6,8,ES70+2),FALSE),0),""),IF(DN70&lt;&gt;"",IF(AND(EO70&lt;=10,DN70&gt;=$EN$92),HLOOKUP(EO70,Points_Table,IF(ES70&gt;=6,8,ES70+2),FALSE),0),"")),"")</f>
        <v/>
      </c>
      <c r="ER70" s="53" t="str">
        <f>IF(EP70&lt;&gt;"",AVERAGE(IF(AND($G70="3",EP70&lt;&gt;""),HLOOKUP(EP70,Points_Table_Modified,IF(ES70&gt;=6,8,ES70+2),FALSE),IF(EP70&lt;&gt;"",HLOOKUP(EP70,Points_Table,IF(ES70&gt;=6,8,ES70+2),FALSE),"")),EQ70),EQ70)</f>
        <v/>
      </c>
      <c r="ES70" s="57" t="e">
        <f>VLOOKUP($G70,Entries_D_Event,7,FALSE)</f>
        <v>#N/A</v>
      </c>
      <c r="ET70" s="52" t="str">
        <f>CONCATENATE(EO70,EJ70,EE70,DZ70,DU70,DP70)</f>
        <v/>
      </c>
      <c r="EU70" s="118" t="str">
        <f>IF(ET70&lt;&gt;"",IF(AND($G70="3",DN70&lt;&gt;""),10,IF(DN70&lt;&gt;"",5,"")),"")</f>
        <v/>
      </c>
      <c r="EV70" s="118">
        <f>_xlfn.NUMBERVALUE(IF(ET70&lt;&gt;"",CONCATENATE(ER70,EM70,EH70,EC70,DX70,DS70),""))</f>
        <v>0</v>
      </c>
      <c r="EW70" s="56">
        <f>IFERROR(EU70+EV70,0)</f>
        <v>0</v>
      </c>
      <c r="EX70" s="90"/>
      <c r="EY70" s="52" t="str">
        <f>IF(AND($G70="1",EX70&lt;&gt;""),EX70,"")</f>
        <v/>
      </c>
      <c r="EZ70" s="52" t="str">
        <f>IF(AND(EX70&lt;&gt;"",$G70="1"),_xlfn.RANK.EQ(EX70,$EY$6:$EY$89),"")</f>
        <v/>
      </c>
      <c r="FA70" s="52" t="str">
        <f>IF(IF(EZ70&lt;&gt;"",IF(MAX(COUNTIF($EZ$6:$EZ$89,$EZ$6:$EZ$89))&gt;1,"x",""),"")&lt;&gt;"",EZ70+1,"")</f>
        <v/>
      </c>
      <c r="FB70" s="52" t="str">
        <f>IF(EZ70&lt;&gt;"",IF($G70="3",IF(EX70&lt;&gt;"",IF(AND(EZ70&lt;=10,EX70&gt;=$EY$92),HLOOKUP(EZ70,Points_Table_Modified,IF(GC70&gt;=6,8,GC70+2),FALSE),0),""),IF(EX70&lt;&gt;"",IF(AND(EZ70&lt;=10,EX70&gt;=$EY$92),HLOOKUP(EZ70,Points_Table,IF(GC70&gt;=6,8,GC70+2),FALSE),0),"")),"")</f>
        <v/>
      </c>
      <c r="FC70" s="56" t="str">
        <f>IF(FB70&gt;0,IF(FA70&lt;&gt;"",AVERAGE(IF(AND($G70="3",FA70&lt;&gt;""),HLOOKUP(FA70,Points_Table_Modified,IF(GC70&gt;=6,8,GC70+2),FALSE),IF(FA70&lt;&gt;"",HLOOKUP(FA70,Points_Table,IF(GC70&gt;=6,8,GC70+2),FALSE),"")),FB70),FB70),0)</f>
        <v/>
      </c>
      <c r="FD70" s="51" t="str">
        <f>IF(AND($G70="2",EX70&lt;&gt;""),EX70,"")</f>
        <v/>
      </c>
      <c r="FE70" s="52" t="str">
        <f>IF(AND(EX70&lt;&gt;"",$G70="2"),_xlfn.RANK.EQ(EX70,$FD$6:$FD$89),"")</f>
        <v/>
      </c>
      <c r="FF70" s="52" t="str">
        <f>IF(IF(FE70&lt;&gt;"",IF(MAX(COUNTIF($FE$6:$FE$89,$FE$6:$FE$89))&gt;1,"x",""),"")&lt;&gt;"",FE70+1,"")</f>
        <v/>
      </c>
      <c r="FG70" s="54" t="str">
        <f>IF(FE70&lt;&gt;"",IF($G70="3",IF(EX70&lt;&gt;"",IF(AND(FE70&lt;=10,EX70&gt;=$FD$92),HLOOKUP(FE70,Points_Table_Modified,IF(GC70&gt;=6,8,GC70+2),FALSE),0),""),IF(EX70&lt;&gt;"",IF(AND(FE70&lt;=10,EX70&gt;=$FD$92),HLOOKUP(FE70,Points_Table,IF(GC70&gt;=6,8,GC70+2),FALSE),0),"")),"")</f>
        <v/>
      </c>
      <c r="FH70" s="56" t="str">
        <f>IF(FG70&gt;0,IF(FF70&lt;&gt;"",AVERAGE(IF(AND($G70="3",FF70&lt;&gt;""),HLOOKUP(FF70,Points_Table_Modified,IF(GC70&gt;=6,8,GC70+2),FALSE),IF(FF70&lt;&gt;"",HLOOKUP(FF70,Points_Table,IF(GC70&gt;=6,8,GC70+2),FALSE),"")),FG70),FG70),0)</f>
        <v/>
      </c>
      <c r="FI70" s="51" t="str">
        <f>IF(AND($G70="3",EX70&lt;&gt;""),EX70,"")</f>
        <v/>
      </c>
      <c r="FJ70" s="52" t="str">
        <f>IF(AND(EX70&lt;&gt;"",$G70="3"),_xlfn.RANK.EQ(EX70,$FI$6:$FI$89),"")</f>
        <v/>
      </c>
      <c r="FK70" s="52" t="str">
        <f>IF(IF(FJ70&lt;&gt;"",IF(MAX(COUNTIF($FJ$6:$FJ$89,$FJ$6:$FJ$89))&gt;1,"x",""),"")&lt;&gt;"",FJ70+1,"")</f>
        <v/>
      </c>
      <c r="FL70" s="52" t="str">
        <f>IF(FJ70&lt;&gt;"",IF($G70="3",IF(EX70&lt;&gt;"",IF(AND(FJ70&lt;=20,EX70&gt;=$FI$92),HLOOKUP(FJ70,Points_Table_Modified,IF(GC70&gt;=6,8,GC70+2),FALSE),0),""),IF(EX70&lt;&gt;"",IF(AND(FJ70&lt;=10,EX70&gt;=$FI$92),HLOOKUP(FJ70,Points_Table,IF(GC70&gt;=6,8,GC70+2),FALSE),0),"")),"")</f>
        <v/>
      </c>
      <c r="FM70" s="56" t="str">
        <f>IF(FL70&gt;0,IF(FK70&lt;&gt;"",AVERAGE(IF(AND($G70="3",FK70&lt;&gt;""),HLOOKUP(FK70,Points_Table_Modified,IF(GC70&gt;=6,8,GC70+2),FALSE),IF(FK70&lt;&gt;"",HLOOKUP(FK70,Points_Table,IF(GC70&gt;=6,8,GC70+2),FALSE),"")),FL70),FL70),0)</f>
        <v/>
      </c>
      <c r="FN70" s="51" t="str">
        <f>IF(AND($G70="4",EX70&lt;&gt;""),EX70,"")</f>
        <v/>
      </c>
      <c r="FO70" s="52" t="str">
        <f>IF(AND(EX70&lt;&gt;"",G70="4"),_xlfn.RANK.EQ(EX70,$FN$6:$FN$89),"")</f>
        <v/>
      </c>
      <c r="FP70" s="52" t="str">
        <f>IF(IF(FO70&lt;&gt;"",IF(MAX(COUNTIF($FO$6:$FO$89,$FO$6:$FO$89))&gt;1,"x",""),"")&lt;&gt;"",FO70+1,"")</f>
        <v/>
      </c>
      <c r="FQ70" s="52" t="str">
        <f>IF(FO70&lt;&gt;"",IF($G70="3",IF(EX70&lt;&gt;"",IF(AND(FO70&lt;=10,EX70&gt;=$FN$92),HLOOKUP(FO70,Points_Table_Modified,IF(GC70&gt;=6,8,GC70+2),FALSE),0),""),IF(EX70&lt;&gt;"",IF(AND(FO70&lt;=10,EX70&gt;=$FN$92),HLOOKUP(FO70,Points_Table,IF(GC70&gt;=6,8,GC70+2),FALSE),0),"")),"")</f>
        <v/>
      </c>
      <c r="FR70" s="56" t="str">
        <f>IF(FQ70&gt;0,IF(FP70&lt;&gt;"",AVERAGE(IF(AND($G70="3",FP70&lt;&gt;""),HLOOKUP(FP70,Points_Table_Modified,IF(GC70&gt;=6,8,GC70+2),FALSE),IF(FP70&lt;&gt;"",HLOOKUP(FP70,Points_Table,IF(GC70&gt;=6,8,GC70+2),FALSE),"")),FQ70),FQ70),0)</f>
        <v/>
      </c>
      <c r="FS70" s="51" t="str">
        <f>IF(AND($G70="5",EX70&lt;&gt;""),EX70,"")</f>
        <v/>
      </c>
      <c r="FT70" s="52" t="str">
        <f>IF(AND(EX70&lt;&gt;"",$G70="5"),_xlfn.RANK.EQ(EX70,$FS$6:$FS$89),"")</f>
        <v/>
      </c>
      <c r="FU70" s="52" t="str">
        <f>IF(IF(FT70&lt;&gt;"",IF(MAX(COUNTIF($FT$6:$FT$89,$FT$6:$FT$89))&gt;1,"x",""),"")&lt;&gt;"",FT70+1,"")</f>
        <v/>
      </c>
      <c r="FV70" s="52" t="str">
        <f>IF(FT70&lt;&gt;"",IF($G70="3",IF(EX70&lt;&gt;"",IF(AND(FT70&lt;=10,EX70&gt;=$FS$92),HLOOKUP(FT70,Points_Table_Modified,IF(GC70&gt;=6,8,GC70+2),FALSE),0),""),IF(EX70&lt;&gt;"",IF(AND(FT70&lt;=10,EX70&gt;=$FS$92),HLOOKUP(FT70,Points_Table,IF(GC70&gt;=6,8,GC70+2),FALSE),0),"")),"")</f>
        <v/>
      </c>
      <c r="FW70" s="56" t="str">
        <f>IF(FV70&gt;0,IF(FU70&lt;&gt;"",AVERAGE(IF(AND($G70="3",FU70&lt;&gt;""),HLOOKUP(FU70,Points_Table_Modified,IF(GC70&gt;=6,8,GC70+2),FALSE),IF(FU70&lt;&gt;"",HLOOKUP(FU70,Points_Table,IF(GC70&gt;=6,8,GC70+2),FALSE),"")),FV70),FV70),0)</f>
        <v/>
      </c>
      <c r="FX70" s="51" t="str">
        <f>IF(AND($G70="6",EX70&lt;&gt;""),EX70,"")</f>
        <v/>
      </c>
      <c r="FY70" s="52" t="str">
        <f>IF(AND(EX70&lt;&gt;"",$G70="6"),_xlfn.RANK.EQ(EX70,$FX$6:$FX$89),"")</f>
        <v/>
      </c>
      <c r="FZ70" s="52" t="str">
        <f>IF(IF(FY70&lt;&gt;"",IF(MAX(COUNTIF($FY$6:$FY$89,$FY$6:$FY$89))&gt;1,"x",""),"")&lt;&gt;"",FY70+1,"")</f>
        <v/>
      </c>
      <c r="GA70" s="52" t="str">
        <f>IF(FY70&lt;&gt;"",IF($G70="3",IF(EX70&lt;&gt;"",IF(AND(FY70&lt;=10,EX70&gt;=$FX$92),HLOOKUP(FY70,Points_Table_Modified,IF(GC70&gt;=6,8,GC70+2),FALSE),0),""),IF(EX70&lt;&gt;"",IF(AND(FY70&lt;=10,EX70&gt;=$FX$92),HLOOKUP(FY70,Points_Table,IF(GC70&gt;=6,8,GC70+2),FALSE),0),"")),"")</f>
        <v/>
      </c>
      <c r="GB70" s="56" t="str">
        <f>IF(GA70&gt;0,IF(FZ70&lt;&gt;"",AVERAGE(IF(AND($G70="3",FZ70&lt;&gt;""),HLOOKUP(FZ70,Points_Table_Modified,IF(GC70&gt;=6,8,GC70+2),FALSE),IF(FZ70&lt;&gt;"",HLOOKUP(FZ70,Points_Table,IF(GC70&gt;=6,8,GC70+2),FALSE),"")),GA70),GA70),0)</f>
        <v/>
      </c>
      <c r="GC70" s="57" t="e">
        <f>VLOOKUP($G70,Entries_D_Event,8,FALSE)</f>
        <v>#N/A</v>
      </c>
      <c r="GD70" s="52" t="str">
        <f>CONCATENATE(FY70,FT70,FO70,FJ70,FE70,EZ70)</f>
        <v/>
      </c>
      <c r="GE70" s="118" t="str">
        <f>IF(GD70&lt;&gt;"",IF(AND($G70="3",EX70&lt;&gt;""),10,IF(EX70&lt;&gt;"",5,"")),"")</f>
        <v/>
      </c>
      <c r="GF70" s="118">
        <f>_xlfn.NUMBERVALUE(IF(GD70&lt;&gt;"",CONCATENATE(GB70,FW70,FR70,FM70,FH70,FC70),""))</f>
        <v>0</v>
      </c>
      <c r="GG70" s="56">
        <f>IFERROR(GE70+GF70,0)</f>
        <v>0</v>
      </c>
      <c r="GH70" s="90"/>
      <c r="GI70" s="52" t="str">
        <f>IF(AND($G70="1",GH70&lt;&gt;""),GH70,"")</f>
        <v/>
      </c>
      <c r="GJ70" s="52" t="str">
        <f>IF(AND(GH70&lt;&gt;"",$G70="1"),_xlfn.RANK.EQ(GH70,$GI$6:$GI$89),"")</f>
        <v/>
      </c>
      <c r="GK70" s="52" t="str">
        <f>IF(IF(GJ70&lt;&gt;"",IF(MAX(COUNTIF($GJ$6:$GJ$89,$GJ$6:$GJ$89))&gt;1,"x",""),"")&lt;&gt;"",GJ70+1,"")</f>
        <v/>
      </c>
      <c r="GL70" s="52" t="str">
        <f>IF(GJ70&lt;&gt;"",IF($G70="3",IF(GH70&lt;&gt;"",IF(AND(GJ70&lt;=10,GH70&gt;=$GI$92),HLOOKUP(GJ70,Points_Table_Modified,IF(HM70&gt;=6,8,HM70+2),FALSE),0),""),IF(GH70&lt;&gt;"",IF(AND(GJ70&lt;=10,GH70&gt;=$GI$92),HLOOKUP(GJ70,Points_Table,IF(HM70&gt;=6,8,HM70+2),FALSE),0),"")),"")</f>
        <v/>
      </c>
      <c r="GM70" s="53" t="str">
        <f>IF(GK70&lt;&gt;"",AVERAGE(IF(AND($G70="3",GK70&lt;&gt;""),HLOOKUP(GK70,Points_Table_Modified,IF(HM70&gt;=6,8,HM70+2),FALSE),IF(GK70&lt;&gt;"",HLOOKUP(GK70,Points_Table,IF(HM70&gt;=6,8,HM70+2),FALSE),"")),GL70),GL70)</f>
        <v/>
      </c>
      <c r="GN70" s="51" t="str">
        <f>IF(AND($G70="2",GH70&lt;&gt;""),GH70,"")</f>
        <v/>
      </c>
      <c r="GO70" s="52" t="str">
        <f>IF(AND(GH70&lt;&gt;"",$G70="2"),_xlfn.RANK.EQ(GH70,$GN$6:$GN$89),"")</f>
        <v/>
      </c>
      <c r="GP70" s="52" t="str">
        <f>IF(IF(GO70&lt;&gt;"",IF(MAX(COUNTIF($GO$6:$GO$89,$GO$6:$GO$89))&gt;1,"x",""),"")&lt;&gt;"",GO70+1,"")</f>
        <v/>
      </c>
      <c r="GQ70" s="54" t="str">
        <f>IF(GO70&lt;&gt;"",IF($G70="3",IF(GH70&lt;&gt;"",IF(AND(GO70&lt;=10,GH70&gt;=$GN$92),HLOOKUP(GO70,Points_Table_Modified,IF(HM70&gt;=6,8,HM70+2),FALSE),0),""),IF(GH70&lt;&gt;"",IF(AND(GO70&lt;=10,GH70&gt;=$GN$92),HLOOKUP(GO70,Points_Table,IF(HM70&gt;=6,8,HM70+2),FALSE),0),"")),"")</f>
        <v/>
      </c>
      <c r="GR70" s="53" t="str">
        <f>IF(GP70&lt;&gt;"",AVERAGE(IF(AND($G70="3",GP70&lt;&gt;""),HLOOKUP(GP70,Points_Table_Modified,IF(HM70&gt;=6,8,HM70+2),FALSE),IF(GP70&lt;&gt;"",HLOOKUP(GP70,Points_Table,IF(HM70&gt;=6,8,HM70+2),FALSE),"")),GQ70),GQ70)</f>
        <v/>
      </c>
      <c r="GS70" s="51" t="str">
        <f>IF(AND($G70="3",GH70&lt;&gt;""),GH70,"")</f>
        <v/>
      </c>
      <c r="GT70" s="52" t="str">
        <f>IF(AND(GH70&lt;&gt;"",$G70="3"),_xlfn.RANK.EQ(GH70,$GS$6:$GS$89),"")</f>
        <v/>
      </c>
      <c r="GU70" s="52" t="str">
        <f>IF(IF(GT70&lt;&gt;"",IF(MAX(COUNTIF($GT$6:$GT$89,$GT$6:$GT$89))&gt;1,"x",""),"")&lt;&gt;"",GT70+1,"")</f>
        <v/>
      </c>
      <c r="GV70" s="52" t="str">
        <f>IF(GT70&lt;&gt;"",IF($G70="3",IF(GH70&lt;&gt;"",IF(AND(GT70&lt;=20,GH70&gt;=$GS$92),HLOOKUP(GT70,Points_Table_Modified,IF(HM70&gt;=6,8,HM70+2),FALSE),0),""),IF(GH70&lt;&gt;"",IF(AND(GT70&lt;=10,GH70&gt;=$GS$92),HLOOKUP(GT70,Points_Table,IF(HM70&gt;=6,8,HM70+2),FALSE),0),"")),"")</f>
        <v/>
      </c>
      <c r="GW70" s="53" t="str">
        <f>IF(GU70&lt;&gt;"",AVERAGE(IF(AND($G70="3",GU70&lt;&gt;""),HLOOKUP(GU70,Points_Table_Modified,IF(HM70&gt;=6,8,HM70+2),FALSE),IF(GU70&lt;&gt;"",HLOOKUP(GU70,Points_Table,IF(HM70&gt;=6,8,HM70+2),FALSE),"")),GV70),GV70)</f>
        <v/>
      </c>
      <c r="GX70" s="51" t="str">
        <f>IF(AND($G70="4",GH70&lt;&gt;""),GH70,"")</f>
        <v/>
      </c>
      <c r="GY70" s="52" t="str">
        <f>IF(AND($GH70&lt;&gt;"",G70="4"),_xlfn.RANK.EQ(GH70,$GX$6:$GX$89),"")</f>
        <v/>
      </c>
      <c r="GZ70" s="52" t="str">
        <f>IF(IF(GY70&lt;&gt;"",IF(MAX(COUNTIF($GY$6:$GY$89,$GY$6:$GY$89))&gt;1,"x",""),"")&lt;&gt;"",GY70+1,"")</f>
        <v/>
      </c>
      <c r="HA70" s="52" t="str">
        <f>IF(GY70&lt;&gt;"",IF($G70="3",IF(GH70&lt;&gt;"",IF(AND(GY70&lt;=10,GH70&gt;=$GX$92),HLOOKUP(GY70,Points_Table_Modified,IF(HM70&gt;=6,8,HM70+2),FALSE),0),""),IF(GH70&lt;&gt;"",IF(AND(GY70&lt;=10,GH70&gt;=$GX$92),HLOOKUP(GY70,Points_Table,IF(HM70&gt;=6,8,HM70+2),FALSE),0),"")),"")</f>
        <v/>
      </c>
      <c r="HB70" s="53" t="str">
        <f>IF(GZ70&lt;&gt;"",AVERAGE(IF(AND($G70="3",GZ70&lt;&gt;""),HLOOKUP(GZ70,Points_Table_Modified,IF(HM70&gt;=6,8,HM70+2),FALSE),IF(GZ70&lt;&gt;"",HLOOKUP(GZ70,Points_Table,IF(HM70&gt;=6,8,HM70+2),FALSE),"")),HA70),HA70)</f>
        <v/>
      </c>
      <c r="HC70" s="51" t="str">
        <f>IF(AND($G70="5",GH70&lt;&gt;""),GH70,"")</f>
        <v/>
      </c>
      <c r="HD70" s="52" t="str">
        <f>IF(AND(GH70&lt;&gt;"",$G70="5"),_xlfn.RANK.EQ(GH70,$HC$6:$HC$89),"")</f>
        <v/>
      </c>
      <c r="HE70" s="52" t="str">
        <f>IF(IF(HD70&lt;&gt;"",IF(MAX(COUNTIF($HD$6:$HD$89,$HD$6:$HD$89))&gt;1,"x",""),"")&lt;&gt;"",HD70+1,"")</f>
        <v/>
      </c>
      <c r="HF70" s="52" t="str">
        <f>IF(HD70&lt;&gt;"",IF($G70="3",IF(GH70&lt;&gt;"",IF(AND(HD70&lt;=10,GH70&gt;=$HC$92),HLOOKUP(HD70,Points_Table_Modified,IF(HM70&gt;=6,8,HM70+2),FALSE),0),""),IF(GH70&lt;&gt;"",IF(AND(HD70&lt;=10,GH70&gt;=$HC$92),HLOOKUP(HD70,Points_Table,IF(HM70&gt;=6,8,HM70+2),FALSE),0),"")),"")</f>
        <v/>
      </c>
      <c r="HG70" s="53" t="str">
        <f>IF(HE70&lt;&gt;"",AVERAGE(IF(AND($G70="3",HE70&lt;&gt;""),HLOOKUP(HE70,Points_Table_Modified,IF(HM70&gt;=6,8,HM70+2),FALSE),IF(HE70&lt;&gt;"",HLOOKUP(HE70,Points_Table,IF(HM70&gt;=6,8,HM70+2),FALSE),"")),HF70),HF70)</f>
        <v/>
      </c>
      <c r="HH70" s="51" t="str">
        <f>IF(AND($G70="6",GH70&lt;&gt;""),GH70,"")</f>
        <v/>
      </c>
      <c r="HI70" s="52" t="str">
        <f>IF(AND(GH70&lt;&gt;"",$G70="6"),_xlfn.RANK.EQ(GH70,$HH$6:$HH$89),"")</f>
        <v/>
      </c>
      <c r="HJ70" s="52" t="str">
        <f>IF(IF(HI70&lt;&gt;"",IF(MAX(COUNTIF($HI$6:$HI$89,$HI$6:$HI$89))&gt;1,"x",""),"")&lt;&gt;"",HI70+1,"")</f>
        <v/>
      </c>
      <c r="HK70" s="52" t="str">
        <f>IF(HI70&lt;&gt;"",IF($G70="3",IF(GH70&lt;&gt;"",IF(AND(HI70&lt;=10,GH70&gt;=$HH$92),HLOOKUP(HI70,Points_Table_Modified,IF(HM70&gt;=6,8,HM70+2),FALSE),0),""),IF(GH70&lt;&gt;"",IF(AND(HI70&lt;=10,GH70&gt;=$HH$92),HLOOKUP(HI70,Points_Table,IF(HM70&gt;=6,8,HM70+2),FALSE),0),"")),"")</f>
        <v/>
      </c>
      <c r="HL70" s="53" t="str">
        <f>IF(HJ70&lt;&gt;"",AVERAGE(IF(AND($G70="3",HJ70&lt;&gt;""),HLOOKUP(HJ70,Points_Table_Modified,IF(HM70&gt;=6,8,HM70+2),FALSE),IF(HJ70&lt;&gt;"",HLOOKUP(HJ70,Points_Table,IF(HM70&gt;=6,8,HM70+2),FALSE),"")),HK70),HK70)</f>
        <v/>
      </c>
      <c r="HM70" s="57" t="e">
        <f>VLOOKUP($G70,Entries_D_Event,9,FALSE)</f>
        <v>#N/A</v>
      </c>
      <c r="HN70" s="52" t="str">
        <f>CONCATENATE(HI70,HD70,GY70,GT70,GO70,GJ70)</f>
        <v/>
      </c>
      <c r="HO70" s="118" t="str">
        <f>IF(HN70&lt;&gt;"",IF(AND($G70="3",GH70&lt;&gt;""),10,IF(GH70&lt;&gt;"",5,"")),"")</f>
        <v/>
      </c>
      <c r="HP70" s="118">
        <f>_xlfn.NUMBERVALUE(IF(HN70&lt;&gt;"",CONCATENATE(HL70,HG70,HB70,GW70,GR70,GM70),""))</f>
        <v>0</v>
      </c>
      <c r="HQ70" s="56">
        <f>IFERROR(HO70+HP70,0)</f>
        <v>0</v>
      </c>
      <c r="HR70" s="90"/>
      <c r="HS70" s="52" t="str">
        <f>IF(AND($G70="1",HR70&lt;&gt;""),HR70,"")</f>
        <v/>
      </c>
      <c r="HT70" s="52" t="str">
        <f>IF(AND(HR70&lt;&gt;"",$G70="1"),_xlfn.RANK.EQ(HR70,$HS$6:$HS$89),"")</f>
        <v/>
      </c>
      <c r="HU70" s="52" t="str">
        <f>IF(IF(HT70&lt;&gt;"",IF(MAX(COUNTIF($HT$6:$HT$89,$HT$6:$HT$89))&gt;1,"x",""),"")&lt;&gt;"",HT70+1,"")</f>
        <v/>
      </c>
      <c r="HV70" s="52" t="str">
        <f>IF(HT70&lt;&gt;"",IF($G70="3",IF(HR70&lt;&gt;"",IF(AND(HT70&lt;=10,HR70&gt;=$HS$92),HLOOKUP(HT70,Points_Table_Modified,IF(IW70&gt;=6,8,IW70+2),FALSE),0),""),IF(HR70&lt;&gt;"",IF(AND(HT70&lt;=10,HR70&gt;=$HS$92),HLOOKUP(HT70,Points_Table,IF(IW70&gt;=6,8,IW70+2),FALSE),0),"")),"")</f>
        <v/>
      </c>
      <c r="HW70" s="53" t="str">
        <f>IF(HU70&lt;&gt;"",AVERAGE(IF(AND($G70="3",HU70&lt;&gt;""),HLOOKUP(HU70,Points_Table_Modified,IF(IW70&gt;=6,8,IW70+2),FALSE),IF(HU70&lt;&gt;"",HLOOKUP(HU70,Points_Table,IF(IW70&gt;=6,8,IW70+2),FALSE),"")),HV70),HV70)</f>
        <v/>
      </c>
      <c r="HX70" s="51" t="str">
        <f>IF(AND($G70="2",HR70&lt;&gt;""),HR70,"")</f>
        <v/>
      </c>
      <c r="HY70" s="52" t="str">
        <f>IF(AND(HR70&lt;&gt;"",$G70="2"),_xlfn.RANK.EQ(HR70,$HX$6:$HX$89),"")</f>
        <v/>
      </c>
      <c r="HZ70" s="52" t="str">
        <f>IF(IF(HY70&lt;&gt;"",IF(MAX(COUNTIF($HY$6:$HY$89,$HY$6:$HY$89))&gt;1,"x",""),"")&lt;&gt;"",HY70+1,"")</f>
        <v/>
      </c>
      <c r="IA70" s="54" t="str">
        <f>IF(HY70&lt;&gt;"",IF($G70="3",IF(HR70&lt;&gt;"",IF(AND(HY70&lt;=10,HR70&gt;=$HX$92),HLOOKUP(HY70,Points_Table_Modified,IF(IW70&gt;=6,8,IW70+2),FALSE),0),""),IF(HR70&lt;&gt;"",IF(AND(HY70&lt;=10,HR70&gt;=$HX$92),HLOOKUP(HY70,Points_Table,IF(IW70&gt;=6,8,IW70+2),FALSE),0),"")),"")</f>
        <v/>
      </c>
      <c r="IB70" s="53" t="str">
        <f>IF(HZ70&lt;&gt;"",AVERAGE(IF(AND($G70="3",HZ70&lt;&gt;""),HLOOKUP(HZ70,Points_Table_Modified,IF(IW70&gt;=6,8,IW70+2),FALSE),IF(HZ70&lt;&gt;"",HLOOKUP(HZ70,Points_Table,IF(IW70&gt;=6,8,IW70+2),FALSE),"")),IA70),IA70)</f>
        <v/>
      </c>
      <c r="IC70" s="51" t="str">
        <f>IF(AND($G70="3",HR70&lt;&gt;""),HR70,"")</f>
        <v/>
      </c>
      <c r="ID70" s="52" t="str">
        <f>IF(AND(HR70&lt;&gt;"",$G70="3"),_xlfn.RANK.EQ(HR70,$IC$6:$IC$89),"")</f>
        <v/>
      </c>
      <c r="IE70" s="52" t="str">
        <f>IF(IF(ID70&lt;&gt;"",IF(MAX(COUNTIF($ID$6:$ID$89,$ID$6:$ID$89))&gt;1,"x",""),"")&lt;&gt;"",ID70+1,"")</f>
        <v/>
      </c>
      <c r="IF70" s="52" t="str">
        <f>IF(ID70&lt;&gt;"",IF($G70="3",IF(HR70&lt;&gt;"",IF(AND(ID70&lt;=20,HR70&gt;=$IC$92),HLOOKUP(ID70,Points_Table_Modified,IF(IW70&gt;=6,8,IW70+2),FALSE),0),""),IF(HR70&lt;&gt;"",IF(AND(ID70&lt;=10,HR70&gt;=$IC$92),HLOOKUP(ID70,Points_Table,IF(IW70&gt;=6,8,IW70+2),FALSE),0),"")),"")</f>
        <v/>
      </c>
      <c r="IG70" s="53" t="str">
        <f>IF(IE70&lt;&gt;"",AVERAGE(IF(AND($G70="3",IE70&lt;&gt;""),HLOOKUP(IE70,Points_Table_Modified,IF(IW70&gt;=6,8,IW70+2),FALSE),IF(IE70&lt;&gt;"",HLOOKUP(IE70,Points_Table,IF(IW70&gt;=6,8,IW70+2),FALSE),"")),IF70),IF70)</f>
        <v/>
      </c>
      <c r="IH70" s="51" t="str">
        <f>IF(AND($G70="4",HR70&lt;&gt;""),HR70,"")</f>
        <v/>
      </c>
      <c r="II70" s="52" t="str">
        <f>IF(AND(HR70&lt;&gt;"",G70="4"),_xlfn.RANK.EQ(HR70,$IH$6:$IH$89),"")</f>
        <v/>
      </c>
      <c r="IJ70" s="52" t="str">
        <f>IF(IF(II70&lt;&gt;"",IF(MAX(COUNTIF($II$6:$II$89,$II$6:$II$89))&gt;1,"x",""),"")&lt;&gt;"",II70+1,"")</f>
        <v/>
      </c>
      <c r="IK70" s="52" t="str">
        <f>IF(II70&lt;&gt;"",IF($G70="3",IF(HR70&lt;&gt;"",IF(AND(II70&lt;=10,HR70&gt;=$IH$92),HLOOKUP(II70,Points_Table_Modified,IF(IW70&gt;=6,8,IW70+2),FALSE),0),""),IF(HR70&lt;&gt;"",IF(AND(II70&lt;=10,HR70&gt;=$IH$92),HLOOKUP(II70,Points_Table,IF(IW70&gt;=6,8,IW70+2),FALSE),0),"")),"")</f>
        <v/>
      </c>
      <c r="IL70" s="53" t="str">
        <f>IF(IJ70&lt;&gt;"",AVERAGE(IF(AND($G70="3",IJ70&lt;&gt;""),HLOOKUP(IJ70,Points_Table_Modified,IF(IW70&gt;=6,8,IW70+2),FALSE),IF(IJ70&lt;&gt;"",HLOOKUP(IJ70,Points_Table,IF(IW70&gt;=6,8,IW70+2),FALSE),"")),IK70),IK70)</f>
        <v/>
      </c>
      <c r="IM70" s="51" t="str">
        <f>IF(AND($G70="5",HR70&lt;&gt;""),HR70,"")</f>
        <v/>
      </c>
      <c r="IN70" s="52" t="str">
        <f>IF(AND(HR70&lt;&gt;"",$G70="5"),_xlfn.RANK.EQ(HR70,$IM$6:$IM$89),"")</f>
        <v/>
      </c>
      <c r="IO70" s="52" t="str">
        <f>IF(IF(IN70&lt;&gt;"",IF(MAX(COUNTIF($IN$6:$IN$89,$IN$6:$IN$89))&gt;1,"x",""),"")&lt;&gt;"",IN70+1,"")</f>
        <v/>
      </c>
      <c r="IP70" s="52" t="str">
        <f>IF(IN70&lt;&gt;"",IF($G70="3",IF(HR70&lt;&gt;"",IF(AND(IN70&lt;=10,HR70&gt;=$IM$92),HLOOKUP(IN70,Points_Table_Modified,IF(IW70&gt;=6,8,IW70+2),FALSE),0),""),IF(HR70&lt;&gt;"",IF(AND(IN70&lt;=10,HR70&gt;=$IM$92),HLOOKUP(IN70,Points_Table,IF(IW70&gt;=6,8,IW70+2),FALSE),0),"")),"")</f>
        <v/>
      </c>
      <c r="IQ70" s="53" t="str">
        <f>IF(IO70&lt;&gt;"",AVERAGE(IF(AND($G70="3",IO70&lt;&gt;""),HLOOKUP(IO70,Points_Table_Modified,IF(IW70&gt;=6,8,IW70+2),FALSE),IF(IO70&lt;&gt;"",HLOOKUP(IO70,Points_Table,IF(IW70&gt;=6,8,IW70+2),FALSE),"")),IP70),IP70)</f>
        <v/>
      </c>
      <c r="IR70" s="51" t="str">
        <f>IF(AND($G70="6",HR70&lt;&gt;""),HR70,"")</f>
        <v/>
      </c>
      <c r="IS70" s="52" t="str">
        <f>IF(AND(HR70&lt;&gt;"",$G70="6"),_xlfn.RANK.EQ(HR70,$IR$6:$IR$89),"")</f>
        <v/>
      </c>
      <c r="IT70" s="52" t="str">
        <f>IF(IF(IS70&lt;&gt;"",IF(MAX(COUNTIF($IS$6:$IS$89,$IS$6:$IS$89))&gt;1,"x",""),"")&lt;&gt;"",IS70+1,"")</f>
        <v/>
      </c>
      <c r="IU70" s="52" t="str">
        <f>IF(IS70&lt;&gt;"",IF($G70="3",IF(HR70&lt;&gt;"",IF(AND(IS70&lt;=10,HR70&gt;=$IR$92),HLOOKUP(IS70,Points_Table_Modified,IF(IW70&gt;=6,8,IW70+2),FALSE),0),""),IF(HR70&lt;&gt;"",IF(AND(IS70&lt;=10,HR70&gt;=$IR$92),HLOOKUP(IS70,Points_Table,IF(IW70&gt;=6,8,IW70+2),FALSE),0),"")),"")</f>
        <v/>
      </c>
      <c r="IV70" s="53" t="str">
        <f>IF(IT70&lt;&gt;"",AVERAGE(IF(AND($G70="3",IT70&lt;&gt;""),HLOOKUP(IT70,Points_Table_Modified,IF(IW70&gt;=6,8,IW70+2),FALSE),IF(IT70&lt;&gt;"",HLOOKUP(IT70,Points_Table,IF(IW70&gt;=6,8,IW70+2),FALSE),"")),IU70),IU70)</f>
        <v/>
      </c>
      <c r="IW70" s="57" t="e">
        <f>VLOOKUP($G70,Entries_D_Event,10,FALSE)</f>
        <v>#N/A</v>
      </c>
      <c r="IX70" s="52" t="str">
        <f>CONCATENATE(IS70,IN70,II70,ID70,HY70,HT70)</f>
        <v/>
      </c>
      <c r="IY70" s="118" t="str">
        <f>IF(IX70&lt;&gt;"",IF(AND($G70="3",HR70&lt;&gt;""),10,IF(HR70&lt;&gt;"",5,"")),"")</f>
        <v/>
      </c>
      <c r="IZ70" s="118">
        <f>_xlfn.NUMBERVALUE(IF(IX70&lt;&gt;"",CONCATENATE(IV70,IQ70,IL70,IG70,IB70,HW70),""))</f>
        <v>0</v>
      </c>
      <c r="JA70" s="56">
        <f>IFERROR(IY70+IZ70,0)</f>
        <v>0</v>
      </c>
      <c r="JB70" s="90"/>
      <c r="JC70" s="52" t="str">
        <f>IF(AND($G70="1",JB70&lt;&gt;""),JB70,"")</f>
        <v/>
      </c>
      <c r="JD70" s="52" t="str">
        <f>IF(AND(JB70&lt;&gt;"",$G70="1"),_xlfn.RANK.EQ(JB70,$JC$6:$JC$89),"")</f>
        <v/>
      </c>
      <c r="JE70" s="52" t="str">
        <f>IF(IF(JD70&lt;&gt;"",IF(MAX(COUNTIF($JD$6:$JD$89,$JD$6:$JD$89))&gt;1,"x",""),"")&lt;&gt;"",JD70+1,"")</f>
        <v/>
      </c>
      <c r="JF70" s="52" t="str">
        <f>IF(JD70&lt;&gt;"",IF($G70="3",IF(JB70&lt;&gt;"",IF(AND(JD70&lt;=10,JB70&gt;=$JC$92),HLOOKUP(JD70,Points_Table_Modified,IF(KG70&gt;=6,8,KG70+2),FALSE),0),""),IF(JB70&lt;&gt;"",IF(AND(JD70&lt;=10,JB70&gt;=$JC$92),HLOOKUP(JD70,Points_Table,IF(KG70&gt;=6,8,KG70+2),FALSE),0),"")),"")</f>
        <v/>
      </c>
      <c r="JG70" s="53" t="str">
        <f>IF(JE70&lt;&gt;"",AVERAGE(IF(AND($G70="3",JE70&lt;&gt;""),HLOOKUP(JE70,Points_Table_Modified,IF(KG70&gt;=6,8,KG70+2),FALSE),IF(JE70&lt;&gt;"",HLOOKUP(JE70,Points_Table,IF(KG70&gt;=6,8,KG70+2),FALSE),"")),JF70),JF70)</f>
        <v/>
      </c>
      <c r="JH70" s="51" t="str">
        <f>IF(AND($G70="2",JB70&lt;&gt;""),JB70,"")</f>
        <v/>
      </c>
      <c r="JI70" s="52" t="str">
        <f>IF(AND(JB70&lt;&gt;"",$G70="2"),_xlfn.RANK.EQ(JB70,$JH$6:$JH$89),"")</f>
        <v/>
      </c>
      <c r="JJ70" s="52" t="str">
        <f>IF(IF(JI70&lt;&gt;"",IF(MAX(COUNTIF($JI$6:$JI$89,$JI$6:$JI$89))&gt;1,"x",""),"")&lt;&gt;"",JI70+1,"")</f>
        <v/>
      </c>
      <c r="JK70" s="54" t="str">
        <f>IF(JI70&lt;&gt;"",IF($G70="3",IF(JB70&lt;&gt;"",IF(AND(JI70&lt;=10,JB70&gt;=$JH$92),HLOOKUP(JI70,Points_Table_Modified,IF(KG70&gt;=6,8,KG70+2),FALSE),0),""),IF(JB70&lt;&gt;"",IF(AND(JI70&lt;=10,JB70&gt;=$JH$92),HLOOKUP(JI70,Points_Table,IF(KG70&gt;=6,8,KG70+2),FALSE),0),"")),"")</f>
        <v/>
      </c>
      <c r="JL70" s="53" t="str">
        <f>IF(JJ70&lt;&gt;"",AVERAGE(IF(AND($G70="3",JJ70&lt;&gt;""),HLOOKUP(JJ70,Points_Table_Modified,IF(KG70&gt;=6,8,KG70+2),FALSE),IF(JJ70&lt;&gt;"",HLOOKUP(JJ70,Points_Table,IF(KG70&gt;=6,8,KG70+2),FALSE),"")),JK70),JK70)</f>
        <v/>
      </c>
      <c r="JM70" s="51" t="str">
        <f>IF(AND($G70="3",JB70&lt;&gt;""),JB70,"")</f>
        <v/>
      </c>
      <c r="JN70" s="52" t="str">
        <f>IF(AND(JB70&lt;&gt;"",$G70="3"),_xlfn.RANK.EQ(JB70,$JM$6:$JM$89),"")</f>
        <v/>
      </c>
      <c r="JO70" s="52" t="str">
        <f>IF(IF(JN70&lt;&gt;"",IF(MAX(COUNTIF($JN$6:$JN$89,$JN$6:$JN$89))&gt;1,"x",""),"")&lt;&gt;"",JN70+1,"")</f>
        <v/>
      </c>
      <c r="JP70" s="52" t="str">
        <f>IF(JN70&lt;&gt;"",IF($G70="3",IF(JB70&lt;&gt;"",IF(AND(JN70&lt;=20,JB70&gt;=$JM$92),HLOOKUP(JN70,Points_Table_Modified,IF(KG70&gt;=6,8,KG70+2),FALSE),0),""),IF(JB70&lt;&gt;"",IF(AND(JN70&lt;=10,JB70&gt;=$JM$92),HLOOKUP(JN70,Points_Table,IF(KG70&gt;=6,8,KG70+2),FALSE),0),"")),"")</f>
        <v/>
      </c>
      <c r="JQ70" s="53" t="str">
        <f>IF(JO70&lt;&gt;"",AVERAGE(IF(AND($G70="3",JO70&lt;&gt;""),HLOOKUP(JO70,Points_Table_Modified,IF(KG70&gt;=6,8,KG70+2),FALSE),IF(JO70&lt;&gt;"",HLOOKUP(JO70,Points_Table,IF(KG70&gt;=6,8,KG70+2),FALSE),"")),JP70),JP70)</f>
        <v/>
      </c>
      <c r="JR70" s="51" t="str">
        <f>IF(AND($G70="4",JB70&lt;&gt;""),JB70,"")</f>
        <v/>
      </c>
      <c r="JS70" s="52" t="str">
        <f>IF(AND(JB70&lt;&gt;"",G70="4"),_xlfn.RANK.EQ(JB70,$JR$6:$JR$89),"")</f>
        <v/>
      </c>
      <c r="JT70" s="52" t="str">
        <f>IF(IF(JS70&lt;&gt;"",IF(MAX(COUNTIF($JS$6:$JS$89,$JS$6:$JS$89))&gt;1,"x",""),"")&lt;&gt;"",JS70+1,"")</f>
        <v/>
      </c>
      <c r="JU70" s="52" t="str">
        <f>IF(JS70&lt;&gt;"",IF($G70="3",IF(JB70&lt;&gt;"",IF(AND(JS70&lt;=10,JB70&gt;=$JR$92),HLOOKUP(JS70,Points_Table_Modified,IF(KG70&gt;=6,8,KG70+2),FALSE),0),""),IF(JB70&lt;&gt;"",IF(AND(JS70&lt;=10,JB70&gt;=$JR$92),HLOOKUP(JS70,Points_Table,IF(KG70&gt;=6,8,KG70+2),FALSE),0),"")),"")</f>
        <v/>
      </c>
      <c r="JV70" s="53" t="str">
        <f>IF(JT70&lt;&gt;"",AVERAGE(IF(AND($G70="3",JT70&lt;&gt;""),HLOOKUP(JT70,Points_Table_Modified,IF(KG70&gt;=6,8,KG70+2),FALSE),IF(JT70&lt;&gt;"",HLOOKUP(JT70,Points_Table,IF(KG70&gt;=6,8,KG70+2),FALSE),"")),JU70),JU70)</f>
        <v/>
      </c>
      <c r="JW70" s="51" t="str">
        <f>IF(AND($G70="5",JB70&lt;&gt;""),JB70,"")</f>
        <v/>
      </c>
      <c r="JX70" s="52" t="str">
        <f>IF(AND(JB70&lt;&gt;"",$G70="5"),_xlfn.RANK.EQ(JB70,$JW$6:$JW$89),"")</f>
        <v/>
      </c>
      <c r="JY70" s="52" t="str">
        <f>IF(IF(JX70&lt;&gt;"",IF(MAX(COUNTIF($JX$6:$JX$89,$JX$6:$JX$89))&gt;1,"x",""),"")&lt;&gt;"",JX70+1,"")</f>
        <v/>
      </c>
      <c r="JZ70" s="52" t="str">
        <f>IF(JX70&lt;&gt;"",IF($G70="3",IF(JB70&lt;&gt;"",IF(AND(JX70&lt;=10,JB70&gt;=$JW$92),HLOOKUP(JX70,Points_Table_Modified,IF(KG70&gt;=6,8,KG70+2),FALSE),0),""),IF(JB70&lt;&gt;"",IF(AND(JX70&lt;=10,JB70&gt;=$JW$92),HLOOKUP(JX70,Points_Table,IF(KG70&gt;=6,8,KG70+2),FALSE),0),"")),"")</f>
        <v/>
      </c>
      <c r="KA70" s="53" t="str">
        <f>IF(JY70&lt;&gt;"",AVERAGE(IF(AND($G70="3",JY70&lt;&gt;""),HLOOKUP(JY70,Points_Table_Modified,IF(KG70&gt;=6,8,KG70+2),FALSE),IF(JY70&lt;&gt;"",HLOOKUP(JY70,Points_Table,IF(KG70&gt;=6,8,KG70+2),FALSE),"")),JZ70),JZ70)</f>
        <v/>
      </c>
      <c r="KB70" s="51" t="str">
        <f>IF(AND($G70="6",JB70&lt;&gt;""),JB70,"")</f>
        <v/>
      </c>
      <c r="KC70" s="52" t="str">
        <f>IF(AND(JB70&lt;&gt;"",$G70="6"),_xlfn.RANK.EQ(JB70,$KB$6:$KB$89),"")</f>
        <v/>
      </c>
      <c r="KD70" s="52" t="str">
        <f>IF(IF(KC70&lt;&gt;"",IF(MAX(COUNTIF($KC$6:$KC$89,$KC$6:$KC$89))&gt;1,"x",""),"")&lt;&gt;"",KC70+1,"")</f>
        <v/>
      </c>
      <c r="KE70" s="52" t="str">
        <f>IF(KC70&lt;&gt;"",IF($G70="3",IF(JB70&lt;&gt;"",IF(AND(KC70&lt;=10,JB70&gt;=$KB$92),HLOOKUP(KC70,Points_Table_Modified,IF(KG70&gt;=6,8,KG70+2),FALSE),0),""),IF(JB70&lt;&gt;"",IF(AND(KC70&lt;=10,JB70&gt;=$KB$92),HLOOKUP(KC70,Points_Table,IF(KG70&gt;=6,8,KG70+2),FALSE),0),"")),"")</f>
        <v/>
      </c>
      <c r="KF70" s="53" t="str">
        <f>IF(KD70&lt;&gt;"",AVERAGE(IF(AND($G70="3",KD70&lt;&gt;""),HLOOKUP(KD70,Points_Table_Modified,IF(KG70&gt;=6,8,KG70+2),FALSE),IF(KD70&lt;&gt;"",HLOOKUP(KD70,Points_Table,IF(KG70&gt;=6,8,KG70+2),FALSE),"")),KE70),KE70)</f>
        <v/>
      </c>
      <c r="KG70" s="57" t="e">
        <f>VLOOKUP($G70,Entries_D_Event,11,FALSE)</f>
        <v>#N/A</v>
      </c>
      <c r="KH70" s="52" t="str">
        <f>CONCATENATE(KC70,JX70,JS70,JN70,JI70,JD70)</f>
        <v/>
      </c>
      <c r="KI70" s="118" t="str">
        <f>IF(KH70&lt;&gt;"",IF(AND($G70="3",JB70&lt;&gt;""),10,IF(JB70&lt;&gt;"",5,"")),"")</f>
        <v/>
      </c>
      <c r="KJ70" s="118">
        <f>_xlfn.NUMBERVALUE(IF(KH70&lt;&gt;"",CONCATENATE(KF70,KA70,JV70,JQ70,JL70,JG70),""))</f>
        <v>0</v>
      </c>
      <c r="KK70" s="56">
        <f>IFERROR(KI70+KJ70,0)</f>
        <v>0</v>
      </c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</row>
    <row r="71" spans="1:358" s="1" customFormat="1" x14ac:dyDescent="0.25">
      <c r="A71" s="35"/>
      <c r="B71" s="45">
        <v>66</v>
      </c>
      <c r="C71" s="46" t="s">
        <v>262</v>
      </c>
      <c r="D71" s="47" t="s">
        <v>9</v>
      </c>
      <c r="E71" s="50"/>
      <c r="F71" s="50">
        <v>928</v>
      </c>
      <c r="G71" s="49"/>
      <c r="H71" s="50" t="s">
        <v>213</v>
      </c>
      <c r="I71" s="187">
        <f>AS71+CC71+DM71+EW71+GG71+HQ71+JA71+KK71</f>
        <v>0</v>
      </c>
      <c r="J71" s="116"/>
      <c r="K71" s="102" t="str">
        <f>IF(AND(J71&lt;&gt;"",$G71="1"),J71,"")</f>
        <v/>
      </c>
      <c r="L71" s="103" t="str">
        <f>IF(AND(J71&lt;&gt;"",$G71="1"),_xlfn.RANK.EQ(J71,$K$6:$K$89),"")</f>
        <v/>
      </c>
      <c r="M71" s="103" t="str">
        <f>IF(G71="6",IF(IF(L71&lt;&gt;"",IF(MAX(COUNTIF($L$6:$L$89,$L$6:$L$89))&gt;1,"x",""),"")&lt;&gt;"",L71+1,""),IF(K71=0,"",IF(IF(L71&lt;&gt;"",IF(MAX(COUNTIF($L$6:$L$89,$L$6:$L$89))&gt;1,"x",""),"")&lt;&gt;"",L71+1,"")))</f>
        <v/>
      </c>
      <c r="N71" s="103" t="str">
        <f>IF(L71&lt;&gt;"",IF($G71="3",IF(AND(L71&lt;=20,J71&gt;=$K$92),HLOOKUP(L71,Points_Table_Modified,IF(AO71&gt;=6,8,AO71+2),FALSE),0),IF(AND(L71&lt;=10,J71&gt;=$K$92),HLOOKUP(L71,Points_Table,IF(AO71&gt;=6,8,AO71+2),FALSE),0)),"")</f>
        <v/>
      </c>
      <c r="O71" s="103" t="str">
        <f>IF(M71&lt;&gt;"",AVERAGE(IF(AND($G71="3",M71&lt;&gt;""),HLOOKUP(M71,Points_Table_Modified,IF(AO71&gt;=6,8,AO71+2),FALSE),IF(M71&lt;&gt;"",HLOOKUP(M71,Points_Table,IF(AO71&gt;=6,8,AO71+2),FALSE),"")),N71),N71)</f>
        <v/>
      </c>
      <c r="P71" s="102" t="str">
        <f>IF(AND(J71&lt;&gt;"",$G71="2"),J71,"")</f>
        <v/>
      </c>
      <c r="Q71" s="103" t="str">
        <f>IF(AND(J71&lt;&gt;"",$G71="2"),_xlfn.RANK.EQ(J71,$P$6:$P$89),"")</f>
        <v/>
      </c>
      <c r="R71" s="103" t="str">
        <f>IF(G71="6",IF(IF(Q71&lt;&gt;"",IF(MAX(COUNTIF($Q$6:$Q$89,$Q$6:$Q$89))&gt;1,"x",""),"")&lt;&gt;"",Q71+1,""),IF(P71=0,"",IF(IF(Q71&lt;&gt;"",IF(MAX(COUNTIF($Q$6:$Q$89,$Q$6:$Q$89))&gt;1,"x",""),"")&lt;&gt;"",Q71+1,"")))</f>
        <v/>
      </c>
      <c r="S71" s="103" t="str">
        <f>IF(Q71&lt;&gt;"",IF($G71="3",IF(J71&lt;&gt;"",IF(AND(Q71&lt;=10,J71&gt;=$P$92),HLOOKUP(Q71,Points_Table_Modified,IF(AO71&gt;=6,8,AO71+2),FALSE),0),""),IF(J71&lt;&gt;"",IF(AND(Q71&lt;=10,J71&gt;=$P$92),HLOOKUP(Q71,Points_Table,IF(AO71&gt;=6,8,AO71+2),FALSE),0),"")),"")</f>
        <v/>
      </c>
      <c r="T71" s="103" t="str">
        <f>IF(R71&lt;&gt;"",AVERAGE(IF(AND($G71="3",R71&lt;&gt;""),HLOOKUP(R71,Points_Table_Modified,IF(AO71&gt;=6,8,AO71+2),FALSE),IF(R71&lt;&gt;"",HLOOKUP(R71,Points_Table,IF(AO71&gt;=6,8,AO71+2),FALSE),"")),S71),S71)</f>
        <v/>
      </c>
      <c r="U71" s="102" t="str">
        <f>IF(AND(J71&lt;&gt;"",$G71="3"),J71,"")</f>
        <v/>
      </c>
      <c r="V71" s="103" t="str">
        <f>IF(AND(J71&lt;&gt;"",$G71="3"),_xlfn.RANK.EQ(J71,$U$6:$U$89),"")</f>
        <v/>
      </c>
      <c r="W71" s="103" t="str">
        <f>IF(G71="6",IF(IF(V71&lt;&gt;"",IF(MAX(COUNTIF($V$6:$V$89,$V$6:$V$89))&gt;1,"x",""),"")&lt;&gt;"",V71+1,""),IF(U71=0,"",IF(IF(V71&lt;&gt;"",IF(MAX(COUNTIF($V$6:$V$89,$V$6:$V$89))&gt;1,"x",""),"")&lt;&gt;"",V71+1,"")))</f>
        <v/>
      </c>
      <c r="X71" s="103" t="str">
        <f>IF(V71&lt;&gt;"",IF($G71="3",IF(J71&lt;&gt;"",IF(AND(V71&lt;=20,J71&gt;=$U$92),HLOOKUP(V71,Points_Table_Modified,IF(AO71&gt;=6,8,AO71+2),FALSE),0),""),IF(J71&lt;&gt;"",IF(AND(V71&lt;=10,$J71&gt;=$U$92),HLOOKUP(V71,Points_Table,IF(AO71&gt;=6,8,AO71+2),FALSE),0),"")),"")</f>
        <v/>
      </c>
      <c r="Y71" s="103" t="str">
        <f>IF(W71&lt;&gt;"",AVERAGE(IF(AND($G71="3",W71&lt;&gt;""),HLOOKUP(W71,Points_Table_Modified,IF(AO71&gt;=6,8,AO71+2),FALSE),IF(W71&lt;&gt;"",HLOOKUP(W71,Points_Table,IF(AO71&gt;=6,8,AO71+2),FALSE),"")),X71),X71)</f>
        <v/>
      </c>
      <c r="Z71" s="102" t="str">
        <f>IF(AND(J71&lt;&gt;"",$G71="4"),J71,"")</f>
        <v/>
      </c>
      <c r="AA71" s="103" t="str">
        <f>IF(AND($J71&lt;&gt;"",G71="4"),_xlfn.RANK.EQ(J71,$Z$6:$Z$89),"")</f>
        <v/>
      </c>
      <c r="AB71" s="103" t="str">
        <f>IF($G71="6",IF(IF(AA71&lt;&gt;"",IF(MAX(COUNTIF($AA$6:$AA$89,$AA$6:$AA$89))&gt;1,"x",""),"")&lt;&gt;"",AA71+1,""),IF(Z71=0,"",IF(IF(AA71&lt;&gt;"",IF(MAX(COUNTIF($AA$6:$AA$89,$AA$6:$AA$89))&gt;1,"x",""),"")&lt;&gt;"",AA71+1,"")))</f>
        <v/>
      </c>
      <c r="AC71" s="103" t="str">
        <f>IF(AA71&lt;&gt;"",IF($G71="3",IF(J71&lt;&gt;"",IF(AND(AA71&lt;=10,J71&gt;=$Z$92),HLOOKUP(AA71,Points_Table_Modified,IF(AO71&gt;=6,8,AO71+2),FALSE),0),""),IF(J71&lt;&gt;"",IF(AND(AA71&lt;=10,J71&gt;=$Z$92),HLOOKUP(AA71,Points_Table,IF(AO71&gt;=6,8,AO71+2),FALSE),0),"")),"")</f>
        <v/>
      </c>
      <c r="AD71" s="103" t="str">
        <f>IF(AB71&lt;&gt;"",AVERAGE(IF(AND($G71="3",AB71&lt;&gt;""),HLOOKUP(AB71,Points_Table_Modified,IF(AO71&gt;=6,8,AO71+2),FALSE),IF(AB71&lt;&gt;"",HLOOKUP(AB71,Points_Table,IF(AO71&gt;=6,8,AO71+2),FALSE),"")),AC71),AC71)</f>
        <v/>
      </c>
      <c r="AE71" s="102" t="str">
        <f>IF(AND(J71&lt;&gt;"",$G71="5"),J71,"")</f>
        <v/>
      </c>
      <c r="AF71" s="103" t="str">
        <f>IF(AND(J71&lt;&gt;"",$G71="5"),_xlfn.RANK.EQ(J71,$AE$6:$AE$89),"")</f>
        <v/>
      </c>
      <c r="AG71" s="103" t="str">
        <f>IF($G71="6",IF(IF(AF71&lt;&gt;"",IF(MAX(COUNTIF($AF$6:$AF$89,$AF$6:$AF$89))&gt;1,"x",""),"")&lt;&gt;"",AF71+1,""),IF(AE71=0,"",IF(IF(AF71&lt;&gt;"",IF(MAX(COUNTIF($AF$6:$AF$89,$AF$6:$AF$89))&gt;1,"x",""),"")&lt;&gt;"",AF71+1,"")))</f>
        <v/>
      </c>
      <c r="AH71" s="103" t="str">
        <f>IF(AF71&lt;&gt;"",IF($G71="3",IF(J71&lt;&gt;"",IF(AND(AF71&lt;=10,J71&gt;=$AE$92),HLOOKUP(AF71,Points_Table_Modified,IF(AO71&gt;=6,8,AO71+2),FALSE),0),""),IF(J71&lt;&gt;"",IF(AND(AF71&lt;=10,J71&gt;=$AE$92),HLOOKUP(AF71,Points_Table,IF(AO71&gt;=6,8,AO71+2),FALSE),0),"")),"")</f>
        <v/>
      </c>
      <c r="AI71" s="103" t="str">
        <f>IF(AG71&lt;&gt;"",AVERAGE(IF(AND($G71="3",AG71&lt;&gt;""),HLOOKUP(AG71,Points_Table_Modified,IF(AO71&gt;=6,8,AO71+2),FALSE),IF(AG71&lt;&gt;"",HLOOKUP(AG71,Points_Table,IF(AO71&gt;=6,8,AO71+2),FALSE),"")),AH71),AH71)</f>
        <v/>
      </c>
      <c r="AJ71" s="102" t="str">
        <f>IF(AND(J71&lt;&gt;"",$G71="6"),J71,"")</f>
        <v/>
      </c>
      <c r="AK71" s="103" t="str">
        <f>IF(AND(J71&lt;&gt;"",$G71="6"),_xlfn.RANK.EQ(J71,$AJ$6:$AJ$89),"")</f>
        <v/>
      </c>
      <c r="AL71" s="103" t="str">
        <f>IF(G71="6",IF(IF(AK71&lt;&gt;"",IF(MAX(COUNTIF($AK$6:$AK$89,$AK$6:$AK$89))&gt;1,"x",""),"")&lt;&gt;"",AK71+1,""),IF(AJ71=0,"",IF(IF(AK71&lt;&gt;"",IF(MAX(COUNTIF($AK$6:$AK$89,$AK$6:$AK$89))&gt;1,"x",""),"")&lt;&gt;"",AK71+1,"")))</f>
        <v/>
      </c>
      <c r="AM71" s="103" t="str">
        <f>IF(AK71&lt;&gt;"",IF($G71="3",IF(J71&lt;&gt;"",IF(AND(AK71&lt;=10,J71&gt;=$AJ$92),HLOOKUP(AK71,Points_Table_Modified,IF(AO71&gt;=6,8,AO71+2),FALSE),0),""),IF(J71&lt;&gt;"",IF(AND(AK71&lt;=10,J71&gt;=$AJ$92),HLOOKUP(AK71,Points_Table,IF(AO71&gt;=6,8,AO71+2),FALSE),0),"")),"")</f>
        <v/>
      </c>
      <c r="AN71" s="136" t="str">
        <f>IF(AL71&lt;&gt;"",AVERAGE(IF(AND($G71="3",AL71&lt;&gt;""),HLOOKUP(AL71,Points_Table_Modified,IF(AO71&gt;=6,8,AO71+2),FALSE),IF(AL71&lt;&gt;"",HLOOKUP(AL71,Points_Table,IF(AO71&gt;=6,8,AO71+2),FALSE),"")),AM71),AM71)</f>
        <v/>
      </c>
      <c r="AO71" s="55" t="e">
        <f>VLOOKUP($G71,Entries_D_Event,4,FALSE)</f>
        <v>#N/A</v>
      </c>
      <c r="AP71" s="52" t="str">
        <f>CONCATENATE(AK71,AF71,AA71,V71,Q71,L71)</f>
        <v/>
      </c>
      <c r="AQ71" s="118" t="str">
        <f>IF(AP71&lt;&gt;"",IF(AND($G71="3",J71&lt;&gt;""),10,IF(J71&lt;&gt;"",5,"")),"")</f>
        <v/>
      </c>
      <c r="AR71" s="118">
        <f>_xlfn.NUMBERVALUE(IF(AP71&lt;&gt;"",CONCATENATE(AN71,AI71,AD71,Y71,T71,O71),""))</f>
        <v>0</v>
      </c>
      <c r="AS71" s="56">
        <f>IFERROR(AQ71+AR71,0)</f>
        <v>0</v>
      </c>
      <c r="AT71" s="90"/>
      <c r="AU71" s="54" t="str">
        <f>IF(AND(AT71&lt;&gt;"",$G71="1"),AT71,"")</f>
        <v/>
      </c>
      <c r="AV71" s="52" t="str">
        <f>IF(AND(AT71&lt;&gt;"",$G71="1"),_xlfn.RANK.EQ(AT71,$AU$6:$AU$89),"")</f>
        <v/>
      </c>
      <c r="AW71" s="52" t="str">
        <f>IF(IF(AV71&lt;&gt;"",IF(MAX(COUNTIF($AV$6:$AV$89,$AV$6:$AV$89))&gt;1,"x",""),"")&lt;&gt;"",AV71+1,"")</f>
        <v/>
      </c>
      <c r="AX71" s="52" t="str">
        <f>IF(AV71&lt;&gt;"",IF($G71="3",IF(AT71&lt;&gt;"",IF(AND(AV71&lt;=10,AT71&gt;=$AU$92),HLOOKUP(AV71,Points_Table_Modified,IF(BY71&gt;=6,8,BY71+2),FALSE),0),""),IF(AT71&lt;&gt;"",IF(AND(AV71&lt;=10,AT71&gt;=$AU$92),HLOOKUP(AV71,Points_Table,IF(BY71&gt;=6,8,BY71+2),FALSE),0),"")),"")</f>
        <v/>
      </c>
      <c r="AY71" s="53" t="str">
        <f>IF(AW71&lt;&gt;"",AVERAGE(IF(AND($G71="3",AW71&lt;&gt;""),HLOOKUP(AW71,Points_Table_Modified,IF(BY71&gt;=6,8,BY71+2),FALSE),IF(AW71&lt;&gt;"",HLOOKUP(AW71,Points_Table,IF(BY71&gt;=6,8,BY71+2),FALSE),"")),AX71),AX71)</f>
        <v/>
      </c>
      <c r="AZ71" s="51" t="str">
        <f>IF(AND($G71="2",AT71&lt;&gt;""),AT71,"")</f>
        <v/>
      </c>
      <c r="BA71" s="52" t="str">
        <f>IF(AND(AT71&lt;&gt;"",$G71="2"),_xlfn.RANK.EQ(AT71,$AZ$6:$AZ$89),"")</f>
        <v/>
      </c>
      <c r="BB71" s="52" t="str">
        <f>IF(IF(BA71&lt;&gt;"",IF(MAX(COUNTIF($BA$6:$BA$89,$BA$6:$BA$89))&gt;1,"x",""),"")&lt;&gt;"",BA71+1,"")</f>
        <v/>
      </c>
      <c r="BC71" s="54" t="str">
        <f>IF(BA71&lt;&gt;"",IF($G71="3",IF(AT71&lt;&gt;"",IF(AND(BA71&lt;=10,AT71&gt;=$AZ$92),HLOOKUP(BA71,Points_Table_Modified,IF(BY71&gt;=6,8,BY71+2),FALSE),0),""),IF(AT71&lt;&gt;"",IF(AND(BA71&lt;=10,AT71&gt;=$AZ$92),HLOOKUP(BA71,Points_Table,IF(BY71&gt;=6,8,BY71+2),FALSE),0),"")),"")</f>
        <v/>
      </c>
      <c r="BD71" s="53" t="str">
        <f>IF(BB71&lt;&gt;"",AVERAGE(IF(AND($G71="3",BB71&lt;&gt;""),HLOOKUP(BB71,Points_Table_Modified,IF(BY71&gt;=6,8,BY71+2),FALSE),IF(BB71&lt;&gt;"",HLOOKUP(BB71,Points_Table,IF(BY71&gt;=6,8,BY71+2),FALSE),"")),BC71),BC71)</f>
        <v/>
      </c>
      <c r="BE71" s="51" t="str">
        <f>IF(AND($G71="3",AT71&lt;&gt;""),AT71,"")</f>
        <v/>
      </c>
      <c r="BF71" s="52" t="str">
        <f>IF(AND(AT71&lt;&gt;"",$G71="3"),_xlfn.RANK.EQ(AT71,$BE$6:$BE$89),"")</f>
        <v/>
      </c>
      <c r="BG71" s="52" t="str">
        <f>IF(IF(BF71&lt;&gt;"",IF(MAX(COUNTIF($BF$6:$BF$89,$BF$6:$BF$89))&gt;1,"x",""),"")&lt;&gt;"",BF71+1,"")</f>
        <v/>
      </c>
      <c r="BH71" s="52" t="str">
        <f>IF(BF71&lt;&gt;"",IF($G71="3",IF(AT71&lt;&gt;"",IF(AND(BF71&lt;=20,AT71&gt;=$BE$92),HLOOKUP(BF71,Points_Table_Modified,IF(BY71&gt;=6,8,BY71+2),FALSE),0),""),IF(AT71&lt;&gt;"",IF(AND(BF71&lt;=10,AT71&gt;=$BE$92),HLOOKUP(BF71,Points_Table,IF(BY71&gt;=6,8,BY71+2),FALSE),0),"")),"")</f>
        <v/>
      </c>
      <c r="BI71" s="53" t="str">
        <f>IF(BG71&lt;&gt;"",AVERAGE(IF(AND($G71="3",BG71&lt;&gt;""),HLOOKUP(BG71,Points_Table_Modified,IF(BY71&gt;=6,8,BY71+2),FALSE),IF(BG71&lt;&gt;"",HLOOKUP(BG71,Points_Table,IF(BY71&gt;=6,8,BY71+2),FALSE),"")),BH71),BH71)</f>
        <v/>
      </c>
      <c r="BJ71" s="51" t="str">
        <f>IF(AND($G71="4",AT71&lt;&gt;""),AT71,"")</f>
        <v/>
      </c>
      <c r="BK71" s="52" t="str">
        <f>IF(AND(AT71&lt;&gt;"",G71="4"),_xlfn.RANK.EQ(AT71,$BJ$6:$BJ$89),"")</f>
        <v/>
      </c>
      <c r="BL71" s="52" t="str">
        <f>IF(IF(BK71&lt;&gt;"",IF(MAX(COUNTIF($BK$6:$BK$89,$BK$6:$BK$89))&gt;1,"x",""),"")&lt;&gt;"",BK71+1,"")</f>
        <v/>
      </c>
      <c r="BM71" s="52" t="str">
        <f>IF(BK71&lt;&gt;"",IF($G71="3",IF(AT71&lt;&gt;"",IF(AND(BK71&lt;=10,AT71&gt;=$BJ$92),HLOOKUP(BK71,Points_Table_Modified,IF(BY71&gt;=6,8,BY71+2),FALSE),0),""),IF(AT71&lt;&gt;"",IF(AND(BK71&lt;=10,AT71&gt;=$BJ$92),HLOOKUP(BK71,Points_Table,IF(BY71&gt;=6,8,BY71+2),FALSE),0),"")),"")</f>
        <v/>
      </c>
      <c r="BN71" s="53" t="str">
        <f>IF(BL71&lt;&gt;"",AVERAGE(IF(AND($G71="3",BL71&lt;&gt;""),HLOOKUP(BL71,Points_Table_Modified,IF(BY71&gt;=6,8,BY71+2),FALSE),IF(BL71&lt;&gt;"",HLOOKUP(BL71,Points_Table,IF(BY71&gt;=6,8,BY71+2),FALSE),"")),BM71),BM71)</f>
        <v/>
      </c>
      <c r="BO71" s="51" t="str">
        <f>IF(AND($G71="5",AT71&lt;&gt;""),AT71,"")</f>
        <v/>
      </c>
      <c r="BP71" s="52" t="str">
        <f>IF(AND(AT71&lt;&gt;"",$G71="5"),_xlfn.RANK.EQ(AT71,$BO$6:$BO$89),"")</f>
        <v/>
      </c>
      <c r="BQ71" s="52" t="str">
        <f>IF(IF(BP71&lt;&gt;"",IF(MAX(COUNTIF($BP$6:$BP$89,$BP$6:$BP$89))&gt;1,"x",""),"")&lt;&gt;"",BP71+1,"")</f>
        <v/>
      </c>
      <c r="BR71" s="52" t="str">
        <f>IF(BP71&lt;&gt;"",IF($G71="3",IF(AT71&lt;&gt;"",IF(AND(BP71&lt;=10,AT71&gt;=$BO$92),HLOOKUP(BP71,Points_Table_Modified,IF(BY71&gt;=6,8,BY71+2),FALSE),0),""),IF(AT71&lt;&gt;"",IF(AND(BP71&lt;=10,AT71&gt;=$BO$92),HLOOKUP(BP71,Points_Table,IF(BY71&gt;=6,8,BY71+2),FALSE),0),"")),"")</f>
        <v/>
      </c>
      <c r="BS71" s="53" t="str">
        <f>IF(BQ71&lt;&gt;"",AVERAGE(IF(AND($G71="3",BQ71&lt;&gt;""),HLOOKUP(BQ71,Points_Table_Modified,IF(BY71&gt;=6,8,BY71+2),FALSE),IF(BQ71&lt;&gt;"",HLOOKUP(BQ71,Points_Table,IF(BY71&gt;=6,8,BY71+2),FALSE),"")),BR71),BR71)</f>
        <v/>
      </c>
      <c r="BT71" s="51" t="str">
        <f>IF(AND($G71="6",AT71&lt;&gt;""),AT71,"")</f>
        <v/>
      </c>
      <c r="BU71" s="52" t="str">
        <f>IF(AND(AT71&lt;&gt;"",$G71="6"),_xlfn.RANK.EQ(AT71,$BT$6:$BT$89),"")</f>
        <v/>
      </c>
      <c r="BV71" s="52" t="str">
        <f>IF(IF(BU71&lt;&gt;"",IF(MAX(COUNTIF($BU$6:$BU$89,$BU$6:$BU$89))&gt;1,"x",""),"")&lt;&gt;"",BU71+1,"")</f>
        <v/>
      </c>
      <c r="BW71" s="52" t="str">
        <f>IF(BU71&lt;&gt;"",IF($G71="3",IF(AT71&lt;&gt;"",IF(AND(BU71&lt;=10,AT71&gt;=$BT$92),HLOOKUP(BU71,Points_Table_Modified,IF(BY71&gt;=6,8,BY71+2),FALSE),0),""),IF(AT71&lt;&gt;"",IF(AND(BU71&lt;=10,AT71&gt;=$BT$92),HLOOKUP(BU71,Points_Table,IF(BY71&gt;=6,8,BY71+2),FALSE),0),"")),"")</f>
        <v/>
      </c>
      <c r="BX71" s="53" t="str">
        <f>IF(BV71&lt;&gt;"",AVERAGE(IF(AND($G71="3",BV71&lt;&gt;""),HLOOKUP(BV71,Points_Table_Modified,IF(BY71&gt;=6,8,BY71+2),FALSE),IF(BV71&lt;&gt;"",HLOOKUP(BV71,Points_Table,IF(BY71&gt;=6,8,BY71+2),FALSE),"")),BW71),BW71)</f>
        <v/>
      </c>
      <c r="BY71" s="55" t="e">
        <f>VLOOKUP($G71,Entries_D_Event,5,FALSE)</f>
        <v>#N/A</v>
      </c>
      <c r="BZ71" s="52" t="str">
        <f>CONCATENATE(BU71,BP71,BK71,BF71,BA71,AV71)</f>
        <v/>
      </c>
      <c r="CA71" s="118" t="str">
        <f>IF(BZ71&lt;&gt;"",IF(AND($G71="3",AT71&lt;&gt;""),10,IF(AT71&lt;&gt;"",5,"")),"")</f>
        <v/>
      </c>
      <c r="CB71" s="118">
        <f>_xlfn.NUMBERVALUE(IF(BZ71&lt;&gt;"",CONCATENATE(BX71,BS71,BN71,BI71,BD71,AY71),""))</f>
        <v>0</v>
      </c>
      <c r="CC71" s="56">
        <f>IFERROR(CA71+CB71,0)</f>
        <v>0</v>
      </c>
      <c r="CD71" s="90"/>
      <c r="CE71" s="54" t="str">
        <f>IF(AND($G71="1",CD71&lt;&gt;""),CD71,"")</f>
        <v/>
      </c>
      <c r="CF71" s="52" t="str">
        <f>IF(AND(CD71&lt;&gt;"",$G71="1"),_xlfn.RANK.EQ(CD71,$CE$6:$CE$89),"")</f>
        <v/>
      </c>
      <c r="CG71" s="52" t="str">
        <f>IF(IF(CF71&lt;&gt;"",IF(MAX(COUNTIF($CF$6:$CF$89,$CF$6:$CF$89))&gt;1,"x",""),"")&lt;&gt;"",CF71+1,"")</f>
        <v/>
      </c>
      <c r="CH71" s="52" t="str">
        <f>IF(CF71&lt;&gt;"",IF($G71="3",IF(CD71&lt;&gt;"",IF(AND(CF71&lt;=10,CD71&gt;=$CE$92),HLOOKUP(CF71,Points_Table_Modified,IF(DI71&gt;=6,8,DI71+2),FALSE),0),""),IF(CD71&lt;&gt;"",IF(AND(CF71&lt;=10,CD71&gt;=$CE$92),HLOOKUP(CF71,Points_Table,IF(DI71&gt;=6,8,DI71+2),FALSE),0),"")),"")</f>
        <v/>
      </c>
      <c r="CI71" s="53" t="str">
        <f>IF(CG71&lt;&gt;"",AVERAGE(IF(AND($G71="3",CG71&lt;&gt;""),HLOOKUP(CG71,Points_Table_Modified,IF(DI71&gt;=6,8,DI71+2),FALSE),IF(CG71&lt;&gt;"",HLOOKUP(CG71,Points_Table,IF(DI71&gt;=6,8,DI71+2),FALSE),"")),CH71),CH71)</f>
        <v/>
      </c>
      <c r="CJ71" s="51" t="str">
        <f>IF(AND($G71="2",CD71&lt;&gt;""),CD71,"")</f>
        <v/>
      </c>
      <c r="CK71" s="52" t="str">
        <f>IF(AND(CD71&lt;&gt;"",$G71="2"),_xlfn.RANK.EQ(CD71,$CJ$6:$CJ$89),"")</f>
        <v/>
      </c>
      <c r="CL71" s="52" t="str">
        <f>IF(IF(CK71&lt;&gt;"",IF(MAX(COUNTIF($CK$6:$CK$89,$CK$6:$CK$89))&gt;1,"x",""),"")&lt;&gt;"",CK71+1,"")</f>
        <v/>
      </c>
      <c r="CM71" s="54" t="str">
        <f>IF(CK71&lt;&gt;"",IF($G71="3",IF(CD71&lt;&gt;"",IF(AND(CK71&lt;=10,CD71&gt;=$CJ$92),HLOOKUP(CK71,Points_Table_Modified,IF(DI71&gt;=6,8,DI71+2),FALSE),0),""),IF(CD71&lt;&gt;"",IF(AND(CK71&lt;=10,CD71&gt;=$CJ$92),HLOOKUP(CK71,Points_Table,IF(DI71&gt;=6,8,DI71+2),FALSE),0),"")),"")</f>
        <v/>
      </c>
      <c r="CN71" s="53" t="str">
        <f>IF(CL71&lt;&gt;"",AVERAGE(IF(AND($G71="3",CL71&lt;&gt;""),HLOOKUP(CL71,Points_Table_Modified,IF(DI71&gt;=6,8,DI71+2),FALSE),IF(CL71&lt;&gt;"",HLOOKUP(CL71,Points_Table,IF(DI71&gt;=6,8,DI71+2),FALSE),"")),CM71),CM71)</f>
        <v/>
      </c>
      <c r="CO71" s="51" t="str">
        <f>IF(AND($G71="3",CD71&lt;&gt;""),CD71,"")</f>
        <v/>
      </c>
      <c r="CP71" s="52" t="str">
        <f>IF(AND(CD71&lt;&gt;"",$G71="3"),_xlfn.RANK.EQ(CD71,$CO$6:$CO$89),"")</f>
        <v/>
      </c>
      <c r="CQ71" s="52" t="str">
        <f>IF(IF(CP71&lt;&gt;"",IF(MAX(COUNTIF($CP71:$CP$89,$CP$6:$CP$89))&gt;1,"x",""),"")&lt;&gt;"",CP71+1,"")</f>
        <v/>
      </c>
      <c r="CR71" s="52" t="str">
        <f>IF(CP71&lt;&gt;"",IF($G71="3",IF(CD71&lt;&gt;"",IF(AND(CP71&lt;=20,CD71&gt;=$CO$92),HLOOKUP(CP71,Points_Table_Modified,IF(DI71&gt;=6,8,DI71+2),FALSE),0),""),IF(CD71&lt;&gt;"",IF(AND(CP71&lt;=10,CD71&gt;=$CO$92),HLOOKUP(CP71,Points_Table,IF(DI71&gt;=6,8,DI71+2),FALSE),0),"")),"")</f>
        <v/>
      </c>
      <c r="CS71" s="53" t="str">
        <f>IF(CQ71&lt;&gt;"",AVERAGE(IF(AND($G71="3",CQ71&lt;&gt;""),HLOOKUP(CQ71,Points_Table_Modified,IF(DI71&gt;=6,8,DI71+2),FALSE),IF(CQ71&lt;&gt;"",HLOOKUP(CQ71,Points_Table,IF(DI71&gt;=6,8,DI71+2),FALSE),"")),CR71),CR71)</f>
        <v/>
      </c>
      <c r="CT71" s="51" t="str">
        <f>IF(AND($G71="4",CD71&lt;&gt;""),CD71,"")</f>
        <v/>
      </c>
      <c r="CU71" s="52" t="str">
        <f>IF(AND(CD71&lt;&gt;"",G71="4"),_xlfn.RANK.EQ(CD71,$CT$6:$CT$89),"")</f>
        <v/>
      </c>
      <c r="CV71" s="52" t="str">
        <f>IF(IF(CU71&lt;&gt;"",IF(MAX(COUNTIF($CU$6:$CU$89,$CU$6:$CU$89))&gt;1,"x",""),"")&lt;&gt;"",CU71+1,"")</f>
        <v/>
      </c>
      <c r="CW71" s="52" t="str">
        <f>IF(CU71&lt;&gt;"",IF($G71="3",IF(CD71&lt;&gt;"",IF(AND(CU71&lt;=10,CD71&gt;=$CT$92),HLOOKUP(CU71,Points_Table_Modified,IF(DI71&gt;=6,8,DI71+2),FALSE),0),""),IF(CD71&lt;&gt;"",IF(AND(CU71&lt;=10,CD71&gt;=$CT$92),HLOOKUP(CU71,Points_Table,IF(DI71&gt;=6,8,DI71+2),FALSE),0),"")),"")</f>
        <v/>
      </c>
      <c r="CX71" s="53" t="str">
        <f>IF(CV71&lt;&gt;"",AVERAGE(IF(AND($G71="3",CV71&lt;&gt;""),HLOOKUP(CV71,Points_Table_Modified,IF(DI71&gt;=6,8,DI71+2),FALSE),IF(CV71&lt;&gt;"",HLOOKUP(CV71,Points_Table,IF(DI71&gt;=6,8,DI71+2),FALSE),"")),CW71),CW71)</f>
        <v/>
      </c>
      <c r="CY71" s="51" t="str">
        <f>IF(AND($G71="5",CD71&lt;&gt;""),CD71,"")</f>
        <v/>
      </c>
      <c r="CZ71" s="52" t="str">
        <f>IF(AND(CD71&lt;&gt;"",$G71="5"),_xlfn.RANK.EQ(CD71,$CY$6:$CY$89),"")</f>
        <v/>
      </c>
      <c r="DA71" s="52" t="str">
        <f>IF(IF(CZ71&lt;&gt;"",IF(MAX(COUNTIF($CZ$6:$CZ$89,$CZ$6:$CZ$89))&gt;1,"x",""),"")&lt;&gt;"",CZ71+1,"")</f>
        <v/>
      </c>
      <c r="DB71" s="52" t="str">
        <f>IF(CZ71&lt;&gt;"",IF($G71="3",IF(CD71&lt;&gt;"",IF(AND(CZ71&lt;=10,CD71&gt;=$CY$92),HLOOKUP(CZ71,Points_Table_Modified,IF(DI71&gt;=6,8,DI71+2),FALSE),0),""),IF(CD71&lt;&gt;"",IF(AND(CZ71&lt;=10,CD71&gt;=$CY$92),HLOOKUP(CZ71,Points_Table,IF(DI71&gt;=6,8,DI71+2),FALSE),0),"")),"")</f>
        <v/>
      </c>
      <c r="DC71" s="53" t="str">
        <f>IF(DA71&lt;&gt;"",AVERAGE(IF(AND($G71="3",DA71&lt;&gt;""),HLOOKUP(DA71,Points_Table_Modified,IF(DI71&gt;=6,8,DI71+2),FALSE),IF(DA71&lt;&gt;"",HLOOKUP(DA71,Points_Table,IF(DI71&gt;=6,8,DI71+2),FALSE),"")),DB71),DB71)</f>
        <v/>
      </c>
      <c r="DD71" s="51" t="str">
        <f>IF(AND($G71="6",CD71&lt;&gt;""),CD71,"")</f>
        <v/>
      </c>
      <c r="DE71" s="52" t="str">
        <f>IF(AND(CD71&lt;&gt;"",$G71="6"),_xlfn.RANK.EQ(CD71,$DD$6:$DD$89),"")</f>
        <v/>
      </c>
      <c r="DF71" s="52" t="str">
        <f>IF(IF(DE71&lt;&gt;"",IF(MAX(COUNTIF($DE$6:$DE$89,$DE$6:$DE$89))&gt;1,"x",""),"")&lt;&gt;"",DE71+1,"")</f>
        <v/>
      </c>
      <c r="DG71" s="52" t="str">
        <f>IF(DE71&lt;&gt;"",IF($G71="3",IF(CD71&lt;&gt;"",IF(AND(DE71&lt;=10,CD71&gt;=$DD$92),HLOOKUP(DE71,Points_Table_Modified,IF(DI71&gt;=6,8,DI71+2),FALSE),0),""),IF(CD71&lt;&gt;"",IF(AND(DE71&lt;=10,CD71&gt;=$DD$92),HLOOKUP(DE71,Points_Table,IF(DI71&gt;=6,8,DI71+2),FALSE),0),"")),"")</f>
        <v/>
      </c>
      <c r="DH71" s="53" t="str">
        <f>IF(DF71&lt;&gt;"",AVERAGE(IF(AND($G71="3",DF71&lt;&gt;""),HLOOKUP(DF71,Points_Table_Modified,IF(DI71&gt;=6,8,DI71+2),FALSE),IF(DF71&lt;&gt;"",HLOOKUP(DF71,Points_Table,IF(DI71&gt;=6,8,DI71+2),FALSE),"")),DG71),DG71)</f>
        <v/>
      </c>
      <c r="DI71" s="55" t="e">
        <f>VLOOKUP($G71,Entries_D_Event,6,FALSE)</f>
        <v>#N/A</v>
      </c>
      <c r="DJ71" s="52" t="str">
        <f>CONCATENATE(DE71,CZ71,CU71,CP71,CK71,CF71)</f>
        <v/>
      </c>
      <c r="DK71" s="52" t="str">
        <f>IF(DJ71&lt;&gt;"",IF(AND($G71="3",CD71&lt;&gt;""),10,IF(CD71&lt;&gt;"",5,"")),"")</f>
        <v/>
      </c>
      <c r="DL71" s="156">
        <f>_xlfn.NUMBERVALUE(IF(DJ71&lt;&gt;"",CONCATENATE(DH71,DC71,CX71,CS71,CN71,CI71),""))</f>
        <v>0</v>
      </c>
      <c r="DM71" s="56">
        <f>IFERROR(DK71+DL71,0)</f>
        <v>0</v>
      </c>
      <c r="DN71" s="90">
        <v>255</v>
      </c>
      <c r="DO71" s="52" t="str">
        <f>IF(AND($G71="1",DN71&lt;&gt;""),DN71,"")</f>
        <v/>
      </c>
      <c r="DP71" s="52" t="str">
        <f>IF(AND(DN71&lt;&gt;"",$G71="1"),_xlfn.RANK.EQ(DN71,$DO$6:$DO$89),"")</f>
        <v/>
      </c>
      <c r="DQ71" s="52" t="str">
        <f>IF(IF(DP71&lt;&gt;"",IF(MAX(COUNTIF($DP$6:$DP$89,$DP$6:$DP$89))&gt;1,"x",""),"")&lt;&gt;"",DP71+1,"")</f>
        <v/>
      </c>
      <c r="DR71" s="52" t="str">
        <f>IF(DP71&lt;&gt;"",IF($G71="3",IF(DN71&lt;&gt;"",IF(AND(DP71&lt;=10,DN71&gt;=$DO$92),HLOOKUP(DP71,Points_Table_Modified,IF(ES71&gt;=6,8,ES71+2),FALSE),0),""),IF(DN71&lt;&gt;"",IF(AND(DP71&lt;=10,DN71&gt;=$DO$92),HLOOKUP(DP71,Points_Table,IF(ES71&gt;=6,8,ES71+2),FALSE),0),"")),"")</f>
        <v/>
      </c>
      <c r="DS71" s="53" t="str">
        <f>IF(DQ71&lt;&gt;"",AVERAGE(IF(AND($G71="3",DQ71&lt;&gt;""),HLOOKUP(DQ71,Points_Table_Modified,IF(ES71&gt;=6,8,ES71+2),FALSE),IF(DQ71&lt;&gt;"",HLOOKUP(DQ71,Points_Table,IF(ES71&gt;=6,8,ES71+2),FALSE),"")),DR71),DR71)</f>
        <v/>
      </c>
      <c r="DT71" s="51" t="str">
        <f>IF(AND($G71="2",DN71&lt;&gt;""),DN71,"")</f>
        <v/>
      </c>
      <c r="DU71" s="52" t="str">
        <f>IF(AND(DN71&lt;&gt;"",$G71="2"),_xlfn.RANK.EQ(DN71,$DT$6:$DT$89),"")</f>
        <v/>
      </c>
      <c r="DV71" s="52" t="str">
        <f>IF(IF(DU71&lt;&gt;"",IF(MAX(COUNTIF($DU$6:$DU$89,$DU$6:$DU$89))&gt;1,"x",""),"")&lt;&gt;"",DU71+1,"")</f>
        <v/>
      </c>
      <c r="DW71" s="54" t="str">
        <f>IF(DU71&lt;&gt;"",IF($G71="3",IF(DN71&lt;&gt;"",IF(AND(DU71&lt;=10,DN71&gt;=$DT$92),HLOOKUP(DU71,Points_Table_Modified,IF(ES71&gt;=6,8,ES71+2),FALSE),0),""),IF(DN71&lt;&gt;"",IF(AND(DU71&lt;=10,DN71&gt;=$DT$92),HLOOKUP(DU71,Points_Table,IF(ES71&gt;=6,8,ES71+2),FALSE),0),"")),"")</f>
        <v/>
      </c>
      <c r="DX71" s="53" t="str">
        <f>IF(DV71&lt;&gt;"",AVERAGE(IF(AND($G71="3",DV71&lt;&gt;""),HLOOKUP(DV71,Points_Table_Modified,IF(ES71&gt;=6,8,ES71+2),FALSE),IF(DV71&lt;&gt;"",HLOOKUP(DV71,Points_Table,IF(ES71&gt;=6,8,ES71+2),FALSE),"")),DW71),DW71)</f>
        <v/>
      </c>
      <c r="DY71" s="51" t="str">
        <f>IF(AND($G71="3",DN71&lt;&gt;""),DN71,"")</f>
        <v/>
      </c>
      <c r="DZ71" s="52" t="str">
        <f>IF(AND(DN71&lt;&gt;"",$G71="3"),_xlfn.RANK.EQ(DN71,$DY$6:$DY$89),"")</f>
        <v/>
      </c>
      <c r="EA71" s="52" t="str">
        <f>IF(IF(DZ71&lt;&gt;"",IF(MAX(COUNTIF($DZ$6:$DZ$89,$DZ$6:$DZ$89))&gt;1,"x",""),"")&lt;&gt;"",DZ71+1,"")</f>
        <v/>
      </c>
      <c r="EB71" s="52" t="str">
        <f>IF(DZ71&lt;&gt;"",IF($G71="3",IF(DN71&lt;&gt;"",IF(AND(DZ71&lt;=20,DN71&gt;=$DY$92),HLOOKUP(DZ71,Points_Table_Modified,IF(ES71&gt;=6,8,ES71+2),FALSE),0),""),IF(DN71&lt;&gt;"",IF(AND(DZ71&lt;=10,DN71&gt;=$DY$92),HLOOKUP(DZ71,Points_Table,IF(ES71&gt;=6,8,ES71+2),FALSE),0),"")),"")</f>
        <v/>
      </c>
      <c r="EC71" s="53" t="str">
        <f>IF(EA71&lt;&gt;"",AVERAGE(IF(AND($G71="3",EA71&lt;&gt;""),HLOOKUP(EA71,Points_Table_Modified,IF(ES71&gt;=6,8,ES71+2),FALSE),IF(EA71&lt;&gt;"",HLOOKUP(EA71,Points_Table,IF(ES71&gt;=6,8,ES71+2),FALSE),"")),EB71),EB71)</f>
        <v/>
      </c>
      <c r="ED71" s="51" t="str">
        <f>IF(AND($G71="4",DN71&lt;&gt;""),DN71,"")</f>
        <v/>
      </c>
      <c r="EE71" s="52" t="str">
        <f>IF(AND(DN71&lt;&gt;"",G71="4"),_xlfn.RANK.EQ(DN71,$ED$6:$ED$89),"")</f>
        <v/>
      </c>
      <c r="EF71" s="52" t="str">
        <f>IF(IF(EE71&lt;&gt;"",IF(MAX(COUNTIF($EE$6:$EE$89,$EE$6:$EE$89))&gt;1,"x",""),"")&lt;&gt;"",EE71+1,"")</f>
        <v/>
      </c>
      <c r="EG71" s="52" t="str">
        <f>IF(EE71&lt;&gt;"",IF($G71="3",IF(DN71&lt;&gt;"",IF(AND(EE71&lt;=10,DN71&gt;=$ED$92),HLOOKUP(EE71,Points_Table_Modified,IF(ES71&gt;=6,8,ES71+2),FALSE),0),""),IF(DN71&lt;&gt;"",IF(AND(EE71&lt;=10,DN71&gt;=$ED$92),HLOOKUP(EE71,Points_Table,IF(ES71&gt;=6,8,ES71+2),FALSE),0),"")),"")</f>
        <v/>
      </c>
      <c r="EH71" s="53" t="str">
        <f>IF(EF71&lt;&gt;"",AVERAGE(IF(AND($G71="3",EF71&lt;&gt;""),HLOOKUP(EF71,Points_Table_Modified,IF(ES71&gt;=6,8,ES71+2),FALSE),IF(EF71&lt;&gt;"",HLOOKUP(EF71,Points_Table,IF(ES71&gt;=6,8,ES71+2),FALSE),"")),EG71),EG71)</f>
        <v/>
      </c>
      <c r="EI71" s="51" t="str">
        <f>IF(AND($G71="5",DN71&lt;&gt;""),DN71,"")</f>
        <v/>
      </c>
      <c r="EJ71" s="52" t="str">
        <f>IF(AND(DN71&lt;&gt;"",$G71="5"),_xlfn.RANK.EQ(DN71,$EI$6:$EI$89),"")</f>
        <v/>
      </c>
      <c r="EK71" s="52" t="str">
        <f>IF(IF(EJ71&lt;&gt;"",IF(MAX(COUNTIF($EJ$6:$EJ$89,$EJ$6:$EJ$89))&gt;1,"x",""),"")&lt;&gt;"",EJ71+1,"")</f>
        <v/>
      </c>
      <c r="EL71" s="52" t="str">
        <f>IF(EJ71&lt;&gt;"",IF($G71="3",IF(DN71&lt;&gt;"",IF(AND(EJ71&lt;=10,DN71&gt;=$EI$92),HLOOKUP(EJ71,Points_Table_Modified,IF(ES71&gt;=6,8,ES71+2),FALSE),0),""),IF(DN71&lt;&gt;"",IF(AND(EJ71&lt;=10,DN71&gt;=$EI$92),HLOOKUP(EJ71,Points_Table,IF(ES71&gt;=6,8,ES71+2),FALSE),0),"")),"")</f>
        <v/>
      </c>
      <c r="EM71" s="53" t="str">
        <f>IF(EK71&lt;&gt;"",AVERAGE(IF(AND($G71="3",EK71&lt;&gt;""),HLOOKUP(EK71,Points_Table_Modified,IF(ES71&gt;=6,8,ES71+2),FALSE),IF(EK71&lt;&gt;"",HLOOKUP(EK71,Points_Table,IF(ES71&gt;=6,8,ES71+2),FALSE),"")),EL71),EL71)</f>
        <v/>
      </c>
      <c r="EN71" s="51" t="str">
        <f>IF(AND($G71="6",DN71&lt;&gt;""),DN71,"")</f>
        <v/>
      </c>
      <c r="EO71" s="52" t="str">
        <f>IF(AND(DN71&lt;&gt;"",$G71="6"),_xlfn.RANK.EQ(DN71,$EN$6:$EN$89),"")</f>
        <v/>
      </c>
      <c r="EP71" s="52" t="str">
        <f>IF(IF(EO71&lt;&gt;"",IF(MAX(COUNTIF($EO$6:$EO$89,$EO$6:$EO$89))&gt;1,"x",""),"")&lt;&gt;"",EO71+1,"")</f>
        <v/>
      </c>
      <c r="EQ71" s="52" t="str">
        <f>IF(EO71&lt;&gt;"",IF($G71="3",IF(DN71&lt;&gt;"",IF(AND(EO71&lt;=10,DN71&gt;=$EN$92),HLOOKUP(EO71,Points_Table_Modified,IF(ES71&gt;=6,8,ES71+2),FALSE),0),""),IF(DN71&lt;&gt;"",IF(AND(EO71&lt;=10,DN71&gt;=$EN$92),HLOOKUP(EO71,Points_Table,IF(ES71&gt;=6,8,ES71+2),FALSE),0),"")),"")</f>
        <v/>
      </c>
      <c r="ER71" s="53" t="str">
        <f>IF(EP71&lt;&gt;"",AVERAGE(IF(AND($G71="3",EP71&lt;&gt;""),HLOOKUP(EP71,Points_Table_Modified,IF(ES71&gt;=6,8,ES71+2),FALSE),IF(EP71&lt;&gt;"",HLOOKUP(EP71,Points_Table,IF(ES71&gt;=6,8,ES71+2),FALSE),"")),EQ71),EQ71)</f>
        <v/>
      </c>
      <c r="ES71" s="57" t="e">
        <f>VLOOKUP($G71,Entries_D_Event,7,FALSE)</f>
        <v>#N/A</v>
      </c>
      <c r="ET71" s="52" t="str">
        <f>CONCATENATE(EO71,EJ71,EE71,DZ71,DU71,DP71)</f>
        <v/>
      </c>
      <c r="EU71" s="118" t="str">
        <f>IF(ET71&lt;&gt;"",IF(AND($G71="3",DN71&lt;&gt;""),10,IF(DN71&lt;&gt;"",5,"")),"")</f>
        <v/>
      </c>
      <c r="EV71" s="118">
        <f>_xlfn.NUMBERVALUE(IF(ET71&lt;&gt;"",CONCATENATE(ER71,EM71,EH71,EC71,DX71,DS71),""))</f>
        <v>0</v>
      </c>
      <c r="EW71" s="56">
        <f>IFERROR(EU71+EV71,0)</f>
        <v>0</v>
      </c>
      <c r="EX71" s="90"/>
      <c r="EY71" s="52" t="str">
        <f>IF(AND($G71="1",EX71&lt;&gt;""),EX71,"")</f>
        <v/>
      </c>
      <c r="EZ71" s="52" t="str">
        <f>IF(AND(EX71&lt;&gt;"",$G71="1"),_xlfn.RANK.EQ(EX71,$EY$6:$EY$89),"")</f>
        <v/>
      </c>
      <c r="FA71" s="52" t="str">
        <f>IF(IF(EZ71&lt;&gt;"",IF(MAX(COUNTIF($EZ$6:$EZ$89,$EZ$6:$EZ$89))&gt;1,"x",""),"")&lt;&gt;"",EZ71+1,"")</f>
        <v/>
      </c>
      <c r="FB71" s="52" t="str">
        <f>IF(EZ71&lt;&gt;"",IF($G71="3",IF(EX71&lt;&gt;"",IF(AND(EZ71&lt;=10,EX71&gt;=$EY$92),HLOOKUP(EZ71,Points_Table_Modified,IF(GC71&gt;=6,8,GC71+2),FALSE),0),""),IF(EX71&lt;&gt;"",IF(AND(EZ71&lt;=10,EX71&gt;=$EY$92),HLOOKUP(EZ71,Points_Table,IF(GC71&gt;=6,8,GC71+2),FALSE),0),"")),"")</f>
        <v/>
      </c>
      <c r="FC71" s="56" t="str">
        <f>IF(FB71&gt;0,IF(FA71&lt;&gt;"",AVERAGE(IF(AND($G71="3",FA71&lt;&gt;""),HLOOKUP(FA71,Points_Table_Modified,IF(GC71&gt;=6,8,GC71+2),FALSE),IF(FA71&lt;&gt;"",HLOOKUP(FA71,Points_Table,IF(GC71&gt;=6,8,GC71+2),FALSE),"")),FB71),FB71),0)</f>
        <v/>
      </c>
      <c r="FD71" s="51" t="str">
        <f>IF(AND($G71="2",EX71&lt;&gt;""),EX71,"")</f>
        <v/>
      </c>
      <c r="FE71" s="52" t="str">
        <f>IF(AND(EX71&lt;&gt;"",$G71="2"),_xlfn.RANK.EQ(EX71,$FD$6:$FD$89),"")</f>
        <v/>
      </c>
      <c r="FF71" s="52" t="str">
        <f>IF(IF(FE71&lt;&gt;"",IF(MAX(COUNTIF($FE$6:$FE$89,$FE$6:$FE$89))&gt;1,"x",""),"")&lt;&gt;"",FE71+1,"")</f>
        <v/>
      </c>
      <c r="FG71" s="54" t="str">
        <f>IF(FE71&lt;&gt;"",IF($G71="3",IF(EX71&lt;&gt;"",IF(AND(FE71&lt;=10,EX71&gt;=$FD$92),HLOOKUP(FE71,Points_Table_Modified,IF(GC71&gt;=6,8,GC71+2),FALSE),0),""),IF(EX71&lt;&gt;"",IF(AND(FE71&lt;=10,EX71&gt;=$FD$92),HLOOKUP(FE71,Points_Table,IF(GC71&gt;=6,8,GC71+2),FALSE),0),"")),"")</f>
        <v/>
      </c>
      <c r="FH71" s="56" t="str">
        <f>IF(FG71&gt;0,IF(FF71&lt;&gt;"",AVERAGE(IF(AND($G71="3",FF71&lt;&gt;""),HLOOKUP(FF71,Points_Table_Modified,IF(GC71&gt;=6,8,GC71+2),FALSE),IF(FF71&lt;&gt;"",HLOOKUP(FF71,Points_Table,IF(GC71&gt;=6,8,GC71+2),FALSE),"")),FG71),FG71),0)</f>
        <v/>
      </c>
      <c r="FI71" s="51" t="str">
        <f>IF(AND($G71="3",EX71&lt;&gt;""),EX71,"")</f>
        <v/>
      </c>
      <c r="FJ71" s="52" t="str">
        <f>IF(AND(EX71&lt;&gt;"",$G71="3"),_xlfn.RANK.EQ(EX71,$FI$6:$FI$89),"")</f>
        <v/>
      </c>
      <c r="FK71" s="52" t="str">
        <f>IF(IF(FJ71&lt;&gt;"",IF(MAX(COUNTIF($FJ$6:$FJ$89,$FJ$6:$FJ$89))&gt;1,"x",""),"")&lt;&gt;"",FJ71+1,"")</f>
        <v/>
      </c>
      <c r="FL71" s="52" t="str">
        <f>IF(FJ71&lt;&gt;"",IF($G71="3",IF(EX71&lt;&gt;"",IF(AND(FJ71&lt;=20,EX71&gt;=$FI$92),HLOOKUP(FJ71,Points_Table_Modified,IF(GC71&gt;=6,8,GC71+2),FALSE),0),""),IF(EX71&lt;&gt;"",IF(AND(FJ71&lt;=10,EX71&gt;=$FI$92),HLOOKUP(FJ71,Points_Table,IF(GC71&gt;=6,8,GC71+2),FALSE),0),"")),"")</f>
        <v/>
      </c>
      <c r="FM71" s="56" t="str">
        <f>IF(FL71&gt;0,IF(FK71&lt;&gt;"",AVERAGE(IF(AND($G71="3",FK71&lt;&gt;""),HLOOKUP(FK71,Points_Table_Modified,IF(GC71&gt;=6,8,GC71+2),FALSE),IF(FK71&lt;&gt;"",HLOOKUP(FK71,Points_Table,IF(GC71&gt;=6,8,GC71+2),FALSE),"")),FL71),FL71),0)</f>
        <v/>
      </c>
      <c r="FN71" s="51" t="str">
        <f>IF(AND($G71="4",EX71&lt;&gt;""),EX71,"")</f>
        <v/>
      </c>
      <c r="FO71" s="52" t="str">
        <f>IF(AND(EX71&lt;&gt;"",G71="4"),_xlfn.RANK.EQ(EX71,$FN$6:$FN$89),"")</f>
        <v/>
      </c>
      <c r="FP71" s="52" t="str">
        <f>IF(IF(FO71&lt;&gt;"",IF(MAX(COUNTIF($FO$6:$FO$89,$FO$6:$FO$89))&gt;1,"x",""),"")&lt;&gt;"",FO71+1,"")</f>
        <v/>
      </c>
      <c r="FQ71" s="52" t="str">
        <f>IF(FO71&lt;&gt;"",IF($G71="3",IF(EX71&lt;&gt;"",IF(AND(FO71&lt;=10,EX71&gt;=$FN$92),HLOOKUP(FO71,Points_Table_Modified,IF(GC71&gt;=6,8,GC71+2),FALSE),0),""),IF(EX71&lt;&gt;"",IF(AND(FO71&lt;=10,EX71&gt;=$FN$92),HLOOKUP(FO71,Points_Table,IF(GC71&gt;=6,8,GC71+2),FALSE),0),"")),"")</f>
        <v/>
      </c>
      <c r="FR71" s="56" t="str">
        <f>IF(FQ71&gt;0,IF(FP71&lt;&gt;"",AVERAGE(IF(AND($G71="3",FP71&lt;&gt;""),HLOOKUP(FP71,Points_Table_Modified,IF(GC71&gt;=6,8,GC71+2),FALSE),IF(FP71&lt;&gt;"",HLOOKUP(FP71,Points_Table,IF(GC71&gt;=6,8,GC71+2),FALSE),"")),FQ71),FQ71),0)</f>
        <v/>
      </c>
      <c r="FS71" s="51" t="str">
        <f>IF(AND($G71="5",EX71&lt;&gt;""),EX71,"")</f>
        <v/>
      </c>
      <c r="FT71" s="52" t="str">
        <f>IF(AND(EX71&lt;&gt;"",$G71="5"),_xlfn.RANK.EQ(EX71,$FS$6:$FS$89),"")</f>
        <v/>
      </c>
      <c r="FU71" s="52" t="str">
        <f>IF(IF(FT71&lt;&gt;"",IF(MAX(COUNTIF($FT$6:$FT$89,$FT$6:$FT$89))&gt;1,"x",""),"")&lt;&gt;"",FT71+1,"")</f>
        <v/>
      </c>
      <c r="FV71" s="52" t="str">
        <f>IF(FT71&lt;&gt;"",IF($G71="3",IF(EX71&lt;&gt;"",IF(AND(FT71&lt;=10,EX71&gt;=$FS$92),HLOOKUP(FT71,Points_Table_Modified,IF(GC71&gt;=6,8,GC71+2),FALSE),0),""),IF(EX71&lt;&gt;"",IF(AND(FT71&lt;=10,EX71&gt;=$FS$92),HLOOKUP(FT71,Points_Table,IF(GC71&gt;=6,8,GC71+2),FALSE),0),"")),"")</f>
        <v/>
      </c>
      <c r="FW71" s="56" t="str">
        <f>IF(FV71&gt;0,IF(FU71&lt;&gt;"",AVERAGE(IF(AND($G71="3",FU71&lt;&gt;""),HLOOKUP(FU71,Points_Table_Modified,IF(GC71&gt;=6,8,GC71+2),FALSE),IF(FU71&lt;&gt;"",HLOOKUP(FU71,Points_Table,IF(GC71&gt;=6,8,GC71+2),FALSE),"")),FV71),FV71),0)</f>
        <v/>
      </c>
      <c r="FX71" s="51" t="str">
        <f>IF(AND($G71="6",EX71&lt;&gt;""),EX71,"")</f>
        <v/>
      </c>
      <c r="FY71" s="52" t="str">
        <f>IF(AND(EX71&lt;&gt;"",$G71="6"),_xlfn.RANK.EQ(EX71,$FX$6:$FX$89),"")</f>
        <v/>
      </c>
      <c r="FZ71" s="52" t="str">
        <f>IF(IF(FY71&lt;&gt;"",IF(MAX(COUNTIF($FY$6:$FY$89,$FY$6:$FY$89))&gt;1,"x",""),"")&lt;&gt;"",FY71+1,"")</f>
        <v/>
      </c>
      <c r="GA71" s="52" t="str">
        <f>IF(FY71&lt;&gt;"",IF($G71="3",IF(EX71&lt;&gt;"",IF(AND(FY71&lt;=10,EX71&gt;=$FX$92),HLOOKUP(FY71,Points_Table_Modified,IF(GC71&gt;=6,8,GC71+2),FALSE),0),""),IF(EX71&lt;&gt;"",IF(AND(FY71&lt;=10,EX71&gt;=$FX$92),HLOOKUP(FY71,Points_Table,IF(GC71&gt;=6,8,GC71+2),FALSE),0),"")),"")</f>
        <v/>
      </c>
      <c r="GB71" s="56" t="str">
        <f>IF(GA71&gt;0,IF(FZ71&lt;&gt;"",AVERAGE(IF(AND($G71="3",FZ71&lt;&gt;""),HLOOKUP(FZ71,Points_Table_Modified,IF(GC71&gt;=6,8,GC71+2),FALSE),IF(FZ71&lt;&gt;"",HLOOKUP(FZ71,Points_Table,IF(GC71&gt;=6,8,GC71+2),FALSE),"")),GA71),GA71),0)</f>
        <v/>
      </c>
      <c r="GC71" s="57" t="e">
        <f>VLOOKUP($G71,Entries_D_Event,8,FALSE)</f>
        <v>#N/A</v>
      </c>
      <c r="GD71" s="52" t="str">
        <f>CONCATENATE(FY71,FT71,FO71,FJ71,FE71,EZ71)</f>
        <v/>
      </c>
      <c r="GE71" s="118" t="str">
        <f>IF(GD71&lt;&gt;"",IF(AND($G71="3",EX71&lt;&gt;""),10,IF(EX71&lt;&gt;"",5,"")),"")</f>
        <v/>
      </c>
      <c r="GF71" s="118">
        <f>_xlfn.NUMBERVALUE(IF(GD71&lt;&gt;"",CONCATENATE(GB71,FW71,FR71,FM71,FH71,FC71),""))</f>
        <v>0</v>
      </c>
      <c r="GG71" s="56">
        <f>IFERROR(GE71+GF71,0)</f>
        <v>0</v>
      </c>
      <c r="GH71" s="90"/>
      <c r="GI71" s="52" t="str">
        <f>IF(AND($G71="1",GH71&lt;&gt;""),GH71,"")</f>
        <v/>
      </c>
      <c r="GJ71" s="52" t="str">
        <f>IF(AND(GH71&lt;&gt;"",$G71="1"),_xlfn.RANK.EQ(GH71,$GI$6:$GI$89),"")</f>
        <v/>
      </c>
      <c r="GK71" s="52" t="str">
        <f>IF(IF(GJ71&lt;&gt;"",IF(MAX(COUNTIF($GJ$6:$GJ$89,$GJ$6:$GJ$89))&gt;1,"x",""),"")&lt;&gt;"",GJ71+1,"")</f>
        <v/>
      </c>
      <c r="GL71" s="52" t="str">
        <f>IF(GJ71&lt;&gt;"",IF($G71="3",IF(GH71&lt;&gt;"",IF(AND(GJ71&lt;=10,GH71&gt;=$GI$92),HLOOKUP(GJ71,Points_Table_Modified,IF(HM71&gt;=6,8,HM71+2),FALSE),0),""),IF(GH71&lt;&gt;"",IF(AND(GJ71&lt;=10,GH71&gt;=$GI$92),HLOOKUP(GJ71,Points_Table,IF(HM71&gt;=6,8,HM71+2),FALSE),0),"")),"")</f>
        <v/>
      </c>
      <c r="GM71" s="53" t="str">
        <f>IF(GK71&lt;&gt;"",AVERAGE(IF(AND($G71="3",GK71&lt;&gt;""),HLOOKUP(GK71,Points_Table_Modified,IF(HM71&gt;=6,8,HM71+2),FALSE),IF(GK71&lt;&gt;"",HLOOKUP(GK71,Points_Table,IF(HM71&gt;=6,8,HM71+2),FALSE),"")),GL71),GL71)</f>
        <v/>
      </c>
      <c r="GN71" s="51" t="str">
        <f>IF(AND($G71="2",GH71&lt;&gt;""),GH71,"")</f>
        <v/>
      </c>
      <c r="GO71" s="52" t="str">
        <f>IF(AND(GH71&lt;&gt;"",$G71="2"),_xlfn.RANK.EQ(GH71,$GN$6:$GN$89),"")</f>
        <v/>
      </c>
      <c r="GP71" s="52" t="str">
        <f>IF(IF(GO71&lt;&gt;"",IF(MAX(COUNTIF($GO$6:$GO$89,$GO$6:$GO$89))&gt;1,"x",""),"")&lt;&gt;"",GO71+1,"")</f>
        <v/>
      </c>
      <c r="GQ71" s="54" t="str">
        <f>IF(GO71&lt;&gt;"",IF($G71="3",IF(GH71&lt;&gt;"",IF(AND(GO71&lt;=10,GH71&gt;=$GN$92),HLOOKUP(GO71,Points_Table_Modified,IF(HM71&gt;=6,8,HM71+2),FALSE),0),""),IF(GH71&lt;&gt;"",IF(AND(GO71&lt;=10,GH71&gt;=$GN$92),HLOOKUP(GO71,Points_Table,IF(HM71&gt;=6,8,HM71+2),FALSE),0),"")),"")</f>
        <v/>
      </c>
      <c r="GR71" s="53" t="str">
        <f>IF(GP71&lt;&gt;"",AVERAGE(IF(AND($G71="3",GP71&lt;&gt;""),HLOOKUP(GP71,Points_Table_Modified,IF(HM71&gt;=6,8,HM71+2),FALSE),IF(GP71&lt;&gt;"",HLOOKUP(GP71,Points_Table,IF(HM71&gt;=6,8,HM71+2),FALSE),"")),GQ71),GQ71)</f>
        <v/>
      </c>
      <c r="GS71" s="51" t="str">
        <f>IF(AND($G71="3",GH71&lt;&gt;""),GH71,"")</f>
        <v/>
      </c>
      <c r="GT71" s="52" t="str">
        <f>IF(AND(GH71&lt;&gt;"",$G71="3"),_xlfn.RANK.EQ(GH71,$GS$6:$GS$89),"")</f>
        <v/>
      </c>
      <c r="GU71" s="52" t="str">
        <f>IF(IF(GT71&lt;&gt;"",IF(MAX(COUNTIF($GT$6:$GT$89,$GT$6:$GT$89))&gt;1,"x",""),"")&lt;&gt;"",GT71+1,"")</f>
        <v/>
      </c>
      <c r="GV71" s="52" t="str">
        <f>IF(GT71&lt;&gt;"",IF($G71="3",IF(GH71&lt;&gt;"",IF(AND(GT71&lt;=20,GH71&gt;=$GS$92),HLOOKUP(GT71,Points_Table_Modified,IF(HM71&gt;=6,8,HM71+2),FALSE),0),""),IF(GH71&lt;&gt;"",IF(AND(GT71&lt;=10,GH71&gt;=$GS$92),HLOOKUP(GT71,Points_Table,IF(HM71&gt;=6,8,HM71+2),FALSE),0),"")),"")</f>
        <v/>
      </c>
      <c r="GW71" s="53" t="str">
        <f>IF(GU71&lt;&gt;"",AVERAGE(IF(AND($G71="3",GU71&lt;&gt;""),HLOOKUP(GU71,Points_Table_Modified,IF(HM71&gt;=6,8,HM71+2),FALSE),IF(GU71&lt;&gt;"",HLOOKUP(GU71,Points_Table,IF(HM71&gt;=6,8,HM71+2),FALSE),"")),GV71),GV71)</f>
        <v/>
      </c>
      <c r="GX71" s="51" t="str">
        <f>IF(AND($G71="4",GH71&lt;&gt;""),GH71,"")</f>
        <v/>
      </c>
      <c r="GY71" s="52" t="str">
        <f>IF(AND($GH71&lt;&gt;"",G71="4"),_xlfn.RANK.EQ(GH71,$GX$6:$GX$89),"")</f>
        <v/>
      </c>
      <c r="GZ71" s="52" t="str">
        <f>IF(IF(GY71&lt;&gt;"",IF(MAX(COUNTIF($GY$6:$GY$89,$GY$6:$GY$89))&gt;1,"x",""),"")&lt;&gt;"",GY71+1,"")</f>
        <v/>
      </c>
      <c r="HA71" s="52" t="str">
        <f>IF(GY71&lt;&gt;"",IF($G71="3",IF(GH71&lt;&gt;"",IF(AND(GY71&lt;=10,GH71&gt;=$GX$92),HLOOKUP(GY71,Points_Table_Modified,IF(HM71&gt;=6,8,HM71+2),FALSE),0),""),IF(GH71&lt;&gt;"",IF(AND(GY71&lt;=10,GH71&gt;=$GX$92),HLOOKUP(GY71,Points_Table,IF(HM71&gt;=6,8,HM71+2),FALSE),0),"")),"")</f>
        <v/>
      </c>
      <c r="HB71" s="53" t="str">
        <f>IF(GZ71&lt;&gt;"",AVERAGE(IF(AND($G71="3",GZ71&lt;&gt;""),HLOOKUP(GZ71,Points_Table_Modified,IF(HM71&gt;=6,8,HM71+2),FALSE),IF(GZ71&lt;&gt;"",HLOOKUP(GZ71,Points_Table,IF(HM71&gt;=6,8,HM71+2),FALSE),"")),HA71),HA71)</f>
        <v/>
      </c>
      <c r="HC71" s="51" t="str">
        <f>IF(AND($G71="5",GH71&lt;&gt;""),GH71,"")</f>
        <v/>
      </c>
      <c r="HD71" s="52" t="str">
        <f>IF(AND(GH71&lt;&gt;"",$G71="5"),_xlfn.RANK.EQ(GH71,$HC$6:$HC$89),"")</f>
        <v/>
      </c>
      <c r="HE71" s="52" t="str">
        <f>IF(IF(HD71&lt;&gt;"",IF(MAX(COUNTIF($HD$6:$HD$89,$HD$6:$HD$89))&gt;1,"x",""),"")&lt;&gt;"",HD71+1,"")</f>
        <v/>
      </c>
      <c r="HF71" s="52" t="str">
        <f>IF(HD71&lt;&gt;"",IF($G71="3",IF(GH71&lt;&gt;"",IF(AND(HD71&lt;=10,GH71&gt;=$HC$92),HLOOKUP(HD71,Points_Table_Modified,IF(HM71&gt;=6,8,HM71+2),FALSE),0),""),IF(GH71&lt;&gt;"",IF(AND(HD71&lt;=10,GH71&gt;=$HC$92),HLOOKUP(HD71,Points_Table,IF(HM71&gt;=6,8,HM71+2),FALSE),0),"")),"")</f>
        <v/>
      </c>
      <c r="HG71" s="53" t="str">
        <f>IF(HE71&lt;&gt;"",AVERAGE(IF(AND($G71="3",HE71&lt;&gt;""),HLOOKUP(HE71,Points_Table_Modified,IF(HM71&gt;=6,8,HM71+2),FALSE),IF(HE71&lt;&gt;"",HLOOKUP(HE71,Points_Table,IF(HM71&gt;=6,8,HM71+2),FALSE),"")),HF71),HF71)</f>
        <v/>
      </c>
      <c r="HH71" s="51" t="str">
        <f>IF(AND($G71="6",GH71&lt;&gt;""),GH71,"")</f>
        <v/>
      </c>
      <c r="HI71" s="52" t="str">
        <f>IF(AND(GH71&lt;&gt;"",$G71="6"),_xlfn.RANK.EQ(GH71,$HH$6:$HH$89),"")</f>
        <v/>
      </c>
      <c r="HJ71" s="52" t="str">
        <f>IF(IF(HI71&lt;&gt;"",IF(MAX(COUNTIF($HI$6:$HI$89,$HI$6:$HI$89))&gt;1,"x",""),"")&lt;&gt;"",HI71+1,"")</f>
        <v/>
      </c>
      <c r="HK71" s="52" t="str">
        <f>IF(HI71&lt;&gt;"",IF($G71="3",IF(GH71&lt;&gt;"",IF(AND(HI71&lt;=10,GH71&gt;=$HH$92),HLOOKUP(HI71,Points_Table_Modified,IF(HM71&gt;=6,8,HM71+2),FALSE),0),""),IF(GH71&lt;&gt;"",IF(AND(HI71&lt;=10,GH71&gt;=$HH$92),HLOOKUP(HI71,Points_Table,IF(HM71&gt;=6,8,HM71+2),FALSE),0),"")),"")</f>
        <v/>
      </c>
      <c r="HL71" s="53" t="str">
        <f>IF(HJ71&lt;&gt;"",AVERAGE(IF(AND($G71="3",HJ71&lt;&gt;""),HLOOKUP(HJ71,Points_Table_Modified,IF(HM71&gt;=6,8,HM71+2),FALSE),IF(HJ71&lt;&gt;"",HLOOKUP(HJ71,Points_Table,IF(HM71&gt;=6,8,HM71+2),FALSE),"")),HK71),HK71)</f>
        <v/>
      </c>
      <c r="HM71" s="57" t="e">
        <f>VLOOKUP($G71,Entries_D_Event,9,FALSE)</f>
        <v>#N/A</v>
      </c>
      <c r="HN71" s="52" t="str">
        <f>CONCATENATE(HI71,HD71,GY71,GT71,GO71,GJ71)</f>
        <v/>
      </c>
      <c r="HO71" s="118" t="str">
        <f>IF(HN71&lt;&gt;"",IF(AND($G71="3",GH71&lt;&gt;""),10,IF(GH71&lt;&gt;"",5,"")),"")</f>
        <v/>
      </c>
      <c r="HP71" s="118">
        <f>_xlfn.NUMBERVALUE(IF(HN71&lt;&gt;"",CONCATENATE(HL71,HG71,HB71,GW71,GR71,GM71),""))</f>
        <v>0</v>
      </c>
      <c r="HQ71" s="56">
        <f>IFERROR(HO71+HP71,0)</f>
        <v>0</v>
      </c>
      <c r="HR71" s="90"/>
      <c r="HS71" s="52" t="str">
        <f>IF(AND($G71="1",HR71&lt;&gt;""),HR71,"")</f>
        <v/>
      </c>
      <c r="HT71" s="52" t="str">
        <f>IF(AND(HR71&lt;&gt;"",$G71="1"),_xlfn.RANK.EQ(HR71,$HS$6:$HS$89),"")</f>
        <v/>
      </c>
      <c r="HU71" s="52" t="str">
        <f>IF(IF(HT71&lt;&gt;"",IF(MAX(COUNTIF($HT$6:$HT$89,$HT$6:$HT$89))&gt;1,"x",""),"")&lt;&gt;"",HT71+1,"")</f>
        <v/>
      </c>
      <c r="HV71" s="52" t="str">
        <f>IF(HT71&lt;&gt;"",IF($G71="3",IF(HR71&lt;&gt;"",IF(AND(HT71&lt;=10,HR71&gt;=$HS$92),HLOOKUP(HT71,Points_Table_Modified,IF(IW71&gt;=6,8,IW71+2),FALSE),0),""),IF(HR71&lt;&gt;"",IF(AND(HT71&lt;=10,HR71&gt;=$HS$92),HLOOKUP(HT71,Points_Table,IF(IW71&gt;=6,8,IW71+2),FALSE),0),"")),"")</f>
        <v/>
      </c>
      <c r="HW71" s="53" t="str">
        <f>IF(HU71&lt;&gt;"",AVERAGE(IF(AND($G71="3",HU71&lt;&gt;""),HLOOKUP(HU71,Points_Table_Modified,IF(IW71&gt;=6,8,IW71+2),FALSE),IF(HU71&lt;&gt;"",HLOOKUP(HU71,Points_Table,IF(IW71&gt;=6,8,IW71+2),FALSE),"")),HV71),HV71)</f>
        <v/>
      </c>
      <c r="HX71" s="51" t="str">
        <f>IF(AND($G71="2",HR71&lt;&gt;""),HR71,"")</f>
        <v/>
      </c>
      <c r="HY71" s="52" t="str">
        <f>IF(AND(HR71&lt;&gt;"",$G71="2"),_xlfn.RANK.EQ(HR71,$HX$6:$HX$89),"")</f>
        <v/>
      </c>
      <c r="HZ71" s="52" t="str">
        <f>IF(IF(HY71&lt;&gt;"",IF(MAX(COUNTIF($HY$6:$HY$89,$HY$6:$HY$89))&gt;1,"x",""),"")&lt;&gt;"",HY71+1,"")</f>
        <v/>
      </c>
      <c r="IA71" s="54" t="str">
        <f>IF(HY71&lt;&gt;"",IF($G71="3",IF(HR71&lt;&gt;"",IF(AND(HY71&lt;=10,HR71&gt;=$HX$92),HLOOKUP(HY71,Points_Table_Modified,IF(IW71&gt;=6,8,IW71+2),FALSE),0),""),IF(HR71&lt;&gt;"",IF(AND(HY71&lt;=10,HR71&gt;=$HX$92),HLOOKUP(HY71,Points_Table,IF(IW71&gt;=6,8,IW71+2),FALSE),0),"")),"")</f>
        <v/>
      </c>
      <c r="IB71" s="53" t="str">
        <f>IF(HZ71&lt;&gt;"",AVERAGE(IF(AND($G71="3",HZ71&lt;&gt;""),HLOOKUP(HZ71,Points_Table_Modified,IF(IW71&gt;=6,8,IW71+2),FALSE),IF(HZ71&lt;&gt;"",HLOOKUP(HZ71,Points_Table,IF(IW71&gt;=6,8,IW71+2),FALSE),"")),IA71),IA71)</f>
        <v/>
      </c>
      <c r="IC71" s="51" t="str">
        <f>IF(AND($G71="3",HR71&lt;&gt;""),HR71,"")</f>
        <v/>
      </c>
      <c r="ID71" s="52" t="str">
        <f>IF(AND(HR71&lt;&gt;"",$G71="3"),_xlfn.RANK.EQ(HR71,$IC$6:$IC$89),"")</f>
        <v/>
      </c>
      <c r="IE71" s="52" t="str">
        <f>IF(IF(ID71&lt;&gt;"",IF(MAX(COUNTIF($ID$6:$ID$89,$ID$6:$ID$89))&gt;1,"x",""),"")&lt;&gt;"",ID71+1,"")</f>
        <v/>
      </c>
      <c r="IF71" s="52" t="str">
        <f>IF(ID71&lt;&gt;"",IF($G71="3",IF(HR71&lt;&gt;"",IF(AND(ID71&lt;=20,HR71&gt;=$IC$92),HLOOKUP(ID71,Points_Table_Modified,IF(IW71&gt;=6,8,IW71+2),FALSE),0),""),IF(HR71&lt;&gt;"",IF(AND(ID71&lt;=10,HR71&gt;=$IC$92),HLOOKUP(ID71,Points_Table,IF(IW71&gt;=6,8,IW71+2),FALSE),0),"")),"")</f>
        <v/>
      </c>
      <c r="IG71" s="53" t="str">
        <f>IF(IE71&lt;&gt;"",AVERAGE(IF(AND($G71="3",IE71&lt;&gt;""),HLOOKUP(IE71,Points_Table_Modified,IF(IW71&gt;=6,8,IW71+2),FALSE),IF(IE71&lt;&gt;"",HLOOKUP(IE71,Points_Table,IF(IW71&gt;=6,8,IW71+2),FALSE),"")),IF71),IF71)</f>
        <v/>
      </c>
      <c r="IH71" s="51" t="str">
        <f>IF(AND($G71="4",HR71&lt;&gt;""),HR71,"")</f>
        <v/>
      </c>
      <c r="II71" s="52" t="str">
        <f>IF(AND(HR71&lt;&gt;"",G71="4"),_xlfn.RANK.EQ(HR71,$IH$6:$IH$89),"")</f>
        <v/>
      </c>
      <c r="IJ71" s="52" t="str">
        <f>IF(IF(II71&lt;&gt;"",IF(MAX(COUNTIF($II$6:$II$89,$II$6:$II$89))&gt;1,"x",""),"")&lt;&gt;"",II71+1,"")</f>
        <v/>
      </c>
      <c r="IK71" s="52" t="str">
        <f>IF(II71&lt;&gt;"",IF($G71="3",IF(HR71&lt;&gt;"",IF(AND(II71&lt;=10,HR71&gt;=$IH$92),HLOOKUP(II71,Points_Table_Modified,IF(IW71&gt;=6,8,IW71+2),FALSE),0),""),IF(HR71&lt;&gt;"",IF(AND(II71&lt;=10,HR71&gt;=$IH$92),HLOOKUP(II71,Points_Table,IF(IW71&gt;=6,8,IW71+2),FALSE),0),"")),"")</f>
        <v/>
      </c>
      <c r="IL71" s="53" t="str">
        <f>IF(IJ71&lt;&gt;"",AVERAGE(IF(AND($G71="3",IJ71&lt;&gt;""),HLOOKUP(IJ71,Points_Table_Modified,IF(IW71&gt;=6,8,IW71+2),FALSE),IF(IJ71&lt;&gt;"",HLOOKUP(IJ71,Points_Table,IF(IW71&gt;=6,8,IW71+2),FALSE),"")),IK71),IK71)</f>
        <v/>
      </c>
      <c r="IM71" s="51" t="str">
        <f>IF(AND($G71="5",HR71&lt;&gt;""),HR71,"")</f>
        <v/>
      </c>
      <c r="IN71" s="52" t="str">
        <f>IF(AND(HR71&lt;&gt;"",$G71="5"),_xlfn.RANK.EQ(HR71,$IM$6:$IM$89),"")</f>
        <v/>
      </c>
      <c r="IO71" s="52" t="str">
        <f>IF(IF(IN71&lt;&gt;"",IF(MAX(COUNTIF($IN$6:$IN$89,$IN$6:$IN$89))&gt;1,"x",""),"")&lt;&gt;"",IN71+1,"")</f>
        <v/>
      </c>
      <c r="IP71" s="52" t="str">
        <f>IF(IN71&lt;&gt;"",IF($G71="3",IF(HR71&lt;&gt;"",IF(AND(IN71&lt;=10,HR71&gt;=$IM$92),HLOOKUP(IN71,Points_Table_Modified,IF(IW71&gt;=6,8,IW71+2),FALSE),0),""),IF(HR71&lt;&gt;"",IF(AND(IN71&lt;=10,HR71&gt;=$IM$92),HLOOKUP(IN71,Points_Table,IF(IW71&gt;=6,8,IW71+2),FALSE),0),"")),"")</f>
        <v/>
      </c>
      <c r="IQ71" s="53" t="str">
        <f>IF(IO71&lt;&gt;"",AVERAGE(IF(AND($G71="3",IO71&lt;&gt;""),HLOOKUP(IO71,Points_Table_Modified,IF(IW71&gt;=6,8,IW71+2),FALSE),IF(IO71&lt;&gt;"",HLOOKUP(IO71,Points_Table,IF(IW71&gt;=6,8,IW71+2),FALSE),"")),IP71),IP71)</f>
        <v/>
      </c>
      <c r="IR71" s="51" t="str">
        <f>IF(AND($G71="6",HR71&lt;&gt;""),HR71,"")</f>
        <v/>
      </c>
      <c r="IS71" s="52" t="str">
        <f>IF(AND(HR71&lt;&gt;"",$G71="6"),_xlfn.RANK.EQ(HR71,$IR$6:$IR$89),"")</f>
        <v/>
      </c>
      <c r="IT71" s="52" t="str">
        <f>IF(IF(IS71&lt;&gt;"",IF(MAX(COUNTIF($IS$6:$IS$89,$IS$6:$IS$89))&gt;1,"x",""),"")&lt;&gt;"",IS71+1,"")</f>
        <v/>
      </c>
      <c r="IU71" s="52" t="str">
        <f>IF(IS71&lt;&gt;"",IF($G71="3",IF(HR71&lt;&gt;"",IF(AND(IS71&lt;=10,HR71&gt;=$IR$92),HLOOKUP(IS71,Points_Table_Modified,IF(IW71&gt;=6,8,IW71+2),FALSE),0),""),IF(HR71&lt;&gt;"",IF(AND(IS71&lt;=10,HR71&gt;=$IR$92),HLOOKUP(IS71,Points_Table,IF(IW71&gt;=6,8,IW71+2),FALSE),0),"")),"")</f>
        <v/>
      </c>
      <c r="IV71" s="53" t="str">
        <f>IF(IT71&lt;&gt;"",AVERAGE(IF(AND($G71="3",IT71&lt;&gt;""),HLOOKUP(IT71,Points_Table_Modified,IF(IW71&gt;=6,8,IW71+2),FALSE),IF(IT71&lt;&gt;"",HLOOKUP(IT71,Points_Table,IF(IW71&gt;=6,8,IW71+2),FALSE),"")),IU71),IU71)</f>
        <v/>
      </c>
      <c r="IW71" s="57" t="e">
        <f>VLOOKUP($G71,Entries_D_Event,10,FALSE)</f>
        <v>#N/A</v>
      </c>
      <c r="IX71" s="52" t="str">
        <f>CONCATENATE(IS71,IN71,II71,ID71,HY71,HT71)</f>
        <v/>
      </c>
      <c r="IY71" s="118" t="str">
        <f>IF(IX71&lt;&gt;"",IF(AND($G71="3",HR71&lt;&gt;""),10,IF(HR71&lt;&gt;"",5,"")),"")</f>
        <v/>
      </c>
      <c r="IZ71" s="118">
        <f>_xlfn.NUMBERVALUE(IF(IX71&lt;&gt;"",CONCATENATE(IV71,IQ71,IL71,IG71,IB71,HW71),""))</f>
        <v>0</v>
      </c>
      <c r="JA71" s="56">
        <f>IFERROR(IY71+IZ71,0)</f>
        <v>0</v>
      </c>
      <c r="JB71" s="90"/>
      <c r="JC71" s="52" t="str">
        <f>IF(AND($G71="1",JB71&lt;&gt;""),JB71,"")</f>
        <v/>
      </c>
      <c r="JD71" s="52" t="str">
        <f>IF(AND(JB71&lt;&gt;"",$G71="1"),_xlfn.RANK.EQ(JB71,$JC$6:$JC$89),"")</f>
        <v/>
      </c>
      <c r="JE71" s="52" t="str">
        <f>IF(IF(JD71&lt;&gt;"",IF(MAX(COUNTIF($JD$6:$JD$89,$JD$6:$JD$89))&gt;1,"x",""),"")&lt;&gt;"",JD71+1,"")</f>
        <v/>
      </c>
      <c r="JF71" s="52" t="str">
        <f>IF(JD71&lt;&gt;"",IF($G71="3",IF(JB71&lt;&gt;"",IF(AND(JD71&lt;=10,JB71&gt;=$JC$92),HLOOKUP(JD71,Points_Table_Modified,IF(KG71&gt;=6,8,KG71+2),FALSE),0),""),IF(JB71&lt;&gt;"",IF(AND(JD71&lt;=10,JB71&gt;=$JC$92),HLOOKUP(JD71,Points_Table,IF(KG71&gt;=6,8,KG71+2),FALSE),0),"")),"")</f>
        <v/>
      </c>
      <c r="JG71" s="53" t="str">
        <f>IF(JE71&lt;&gt;"",AVERAGE(IF(AND($G71="3",JE71&lt;&gt;""),HLOOKUP(JE71,Points_Table_Modified,IF(KG71&gt;=6,8,KG71+2),FALSE),IF(JE71&lt;&gt;"",HLOOKUP(JE71,Points_Table,IF(KG71&gt;=6,8,KG71+2),FALSE),"")),JF71),JF71)</f>
        <v/>
      </c>
      <c r="JH71" s="51" t="str">
        <f>IF(AND($G71="2",JB71&lt;&gt;""),JB71,"")</f>
        <v/>
      </c>
      <c r="JI71" s="52" t="str">
        <f>IF(AND(JB71&lt;&gt;"",$G71="2"),_xlfn.RANK.EQ(JB71,$JH$6:$JH$89),"")</f>
        <v/>
      </c>
      <c r="JJ71" s="52" t="str">
        <f>IF(IF(JI71&lt;&gt;"",IF(MAX(COUNTIF($JI$6:$JI$89,$JI$6:$JI$89))&gt;1,"x",""),"")&lt;&gt;"",JI71+1,"")</f>
        <v/>
      </c>
      <c r="JK71" s="54" t="str">
        <f>IF(JI71&lt;&gt;"",IF($G71="3",IF(JB71&lt;&gt;"",IF(AND(JI71&lt;=10,JB71&gt;=$JH$92),HLOOKUP(JI71,Points_Table_Modified,IF(KG71&gt;=6,8,KG71+2),FALSE),0),""),IF(JB71&lt;&gt;"",IF(AND(JI71&lt;=10,JB71&gt;=$JH$92),HLOOKUP(JI71,Points_Table,IF(KG71&gt;=6,8,KG71+2),FALSE),0),"")),"")</f>
        <v/>
      </c>
      <c r="JL71" s="53" t="str">
        <f>IF(JJ71&lt;&gt;"",AVERAGE(IF(AND($G71="3",JJ71&lt;&gt;""),HLOOKUP(JJ71,Points_Table_Modified,IF(KG71&gt;=6,8,KG71+2),FALSE),IF(JJ71&lt;&gt;"",HLOOKUP(JJ71,Points_Table,IF(KG71&gt;=6,8,KG71+2),FALSE),"")),JK71),JK71)</f>
        <v/>
      </c>
      <c r="JM71" s="51" t="str">
        <f>IF(AND($G71="3",JB71&lt;&gt;""),JB71,"")</f>
        <v/>
      </c>
      <c r="JN71" s="52" t="str">
        <f>IF(AND(JB71&lt;&gt;"",$G71="3"),_xlfn.RANK.EQ(JB71,$JM$6:$JM$89),"")</f>
        <v/>
      </c>
      <c r="JO71" s="52" t="str">
        <f>IF(IF(JN71&lt;&gt;"",IF(MAX(COUNTIF($JN$6:$JN$89,$JN$6:$JN$89))&gt;1,"x",""),"")&lt;&gt;"",JN71+1,"")</f>
        <v/>
      </c>
      <c r="JP71" s="52" t="str">
        <f>IF(JN71&lt;&gt;"",IF($G71="3",IF(JB71&lt;&gt;"",IF(AND(JN71&lt;=20,JB71&gt;=$JM$92),HLOOKUP(JN71,Points_Table_Modified,IF(KG71&gt;=6,8,KG71+2),FALSE),0),""),IF(JB71&lt;&gt;"",IF(AND(JN71&lt;=10,JB71&gt;=$JM$92),HLOOKUP(JN71,Points_Table,IF(KG71&gt;=6,8,KG71+2),FALSE),0),"")),"")</f>
        <v/>
      </c>
      <c r="JQ71" s="53" t="str">
        <f>IF(JO71&lt;&gt;"",AVERAGE(IF(AND($G71="3",JO71&lt;&gt;""),HLOOKUP(JO71,Points_Table_Modified,IF(KG71&gt;=6,8,KG71+2),FALSE),IF(JO71&lt;&gt;"",HLOOKUP(JO71,Points_Table,IF(KG71&gt;=6,8,KG71+2),FALSE),"")),JP71),JP71)</f>
        <v/>
      </c>
      <c r="JR71" s="51" t="str">
        <f>IF(AND($G71="4",JB71&lt;&gt;""),JB71,"")</f>
        <v/>
      </c>
      <c r="JS71" s="52" t="str">
        <f>IF(AND(JB71&lt;&gt;"",G71="4"),_xlfn.RANK.EQ(JB71,$JR$6:$JR$89),"")</f>
        <v/>
      </c>
      <c r="JT71" s="52" t="str">
        <f>IF(IF(JS71&lt;&gt;"",IF(MAX(COUNTIF($JS$6:$JS$89,$JS$6:$JS$89))&gt;1,"x",""),"")&lt;&gt;"",JS71+1,"")</f>
        <v/>
      </c>
      <c r="JU71" s="52" t="str">
        <f>IF(JS71&lt;&gt;"",IF($G71="3",IF(JB71&lt;&gt;"",IF(AND(JS71&lt;=10,JB71&gt;=$JR$92),HLOOKUP(JS71,Points_Table_Modified,IF(KG71&gt;=6,8,KG71+2),FALSE),0),""),IF(JB71&lt;&gt;"",IF(AND(JS71&lt;=10,JB71&gt;=$JR$92),HLOOKUP(JS71,Points_Table,IF(KG71&gt;=6,8,KG71+2),FALSE),0),"")),"")</f>
        <v/>
      </c>
      <c r="JV71" s="53" t="str">
        <f>IF(JT71&lt;&gt;"",AVERAGE(IF(AND($G71="3",JT71&lt;&gt;""),HLOOKUP(JT71,Points_Table_Modified,IF(KG71&gt;=6,8,KG71+2),FALSE),IF(JT71&lt;&gt;"",HLOOKUP(JT71,Points_Table,IF(KG71&gt;=6,8,KG71+2),FALSE),"")),JU71),JU71)</f>
        <v/>
      </c>
      <c r="JW71" s="51" t="str">
        <f>IF(AND($G71="5",JB71&lt;&gt;""),JB71,"")</f>
        <v/>
      </c>
      <c r="JX71" s="52" t="str">
        <f>IF(AND(JB71&lt;&gt;"",$G71="5"),_xlfn.RANK.EQ(JB71,$JW$6:$JW$89),"")</f>
        <v/>
      </c>
      <c r="JY71" s="52" t="str">
        <f>IF(IF(JX71&lt;&gt;"",IF(MAX(COUNTIF($JX$6:$JX$89,$JX$6:$JX$89))&gt;1,"x",""),"")&lt;&gt;"",JX71+1,"")</f>
        <v/>
      </c>
      <c r="JZ71" s="52" t="str">
        <f>IF(JX71&lt;&gt;"",IF($G71="3",IF(JB71&lt;&gt;"",IF(AND(JX71&lt;=10,JB71&gt;=$JW$92),HLOOKUP(JX71,Points_Table_Modified,IF(KG71&gt;=6,8,KG71+2),FALSE),0),""),IF(JB71&lt;&gt;"",IF(AND(JX71&lt;=10,JB71&gt;=$JW$92),HLOOKUP(JX71,Points_Table,IF(KG71&gt;=6,8,KG71+2),FALSE),0),"")),"")</f>
        <v/>
      </c>
      <c r="KA71" s="53" t="str">
        <f>IF(JY71&lt;&gt;"",AVERAGE(IF(AND($G71="3",JY71&lt;&gt;""),HLOOKUP(JY71,Points_Table_Modified,IF(KG71&gt;=6,8,KG71+2),FALSE),IF(JY71&lt;&gt;"",HLOOKUP(JY71,Points_Table,IF(KG71&gt;=6,8,KG71+2),FALSE),"")),JZ71),JZ71)</f>
        <v/>
      </c>
      <c r="KB71" s="51" t="str">
        <f>IF(AND($G71="6",JB71&lt;&gt;""),JB71,"")</f>
        <v/>
      </c>
      <c r="KC71" s="52" t="str">
        <f>IF(AND(JB71&lt;&gt;"",$G71="6"),_xlfn.RANK.EQ(JB71,$KB$6:$KB$89),"")</f>
        <v/>
      </c>
      <c r="KD71" s="52" t="str">
        <f>IF(IF(KC71&lt;&gt;"",IF(MAX(COUNTIF($KC$6:$KC$89,$KC$6:$KC$89))&gt;1,"x",""),"")&lt;&gt;"",KC71+1,"")</f>
        <v/>
      </c>
      <c r="KE71" s="52" t="str">
        <f>IF(KC71&lt;&gt;"",IF($G71="3",IF(JB71&lt;&gt;"",IF(AND(KC71&lt;=10,JB71&gt;=$KB$92),HLOOKUP(KC71,Points_Table_Modified,IF(KG71&gt;=6,8,KG71+2),FALSE),0),""),IF(JB71&lt;&gt;"",IF(AND(KC71&lt;=10,JB71&gt;=$KB$92),HLOOKUP(KC71,Points_Table,IF(KG71&gt;=6,8,KG71+2),FALSE),0),"")),"")</f>
        <v/>
      </c>
      <c r="KF71" s="53" t="str">
        <f>IF(KD71&lt;&gt;"",AVERAGE(IF(AND($G71="3",KD71&lt;&gt;""),HLOOKUP(KD71,Points_Table_Modified,IF(KG71&gt;=6,8,KG71+2),FALSE),IF(KD71&lt;&gt;"",HLOOKUP(KD71,Points_Table,IF(KG71&gt;=6,8,KG71+2),FALSE),"")),KE71),KE71)</f>
        <v/>
      </c>
      <c r="KG71" s="57" t="e">
        <f>VLOOKUP($G71,Entries_D_Event,11,FALSE)</f>
        <v>#N/A</v>
      </c>
      <c r="KH71" s="52" t="str">
        <f>CONCATENATE(KC71,JX71,JS71,JN71,JI71,JD71)</f>
        <v/>
      </c>
      <c r="KI71" s="118" t="str">
        <f>IF(KH71&lt;&gt;"",IF(AND($G71="3",JB71&lt;&gt;""),10,IF(JB71&lt;&gt;"",5,"")),"")</f>
        <v/>
      </c>
      <c r="KJ71" s="118">
        <f>_xlfn.NUMBERVALUE(IF(KH71&lt;&gt;"",CONCATENATE(KF71,KA71,JV71,JQ71,JL71,JG71),""))</f>
        <v>0</v>
      </c>
      <c r="KK71" s="56">
        <f>IFERROR(KI71+KJ71,0)</f>
        <v>0</v>
      </c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</row>
    <row r="72" spans="1:358" s="1" customFormat="1" x14ac:dyDescent="0.25">
      <c r="A72" s="35"/>
      <c r="B72" s="45">
        <v>67</v>
      </c>
      <c r="C72" s="46"/>
      <c r="D72" s="47"/>
      <c r="E72" s="50"/>
      <c r="F72" s="109"/>
      <c r="G72" s="59"/>
      <c r="H72" s="50"/>
      <c r="I72" s="187">
        <f t="shared" ref="I70:I89" si="0">AS72+CC72+DM72+EW72+GG72+HQ72+JA72+KK72</f>
        <v>0</v>
      </c>
      <c r="J72" s="116"/>
      <c r="K72" s="102" t="str">
        <f t="shared" ref="K70:K101" si="1">IF(AND(J72&lt;&gt;"",$G72="1"),J72,"")</f>
        <v/>
      </c>
      <c r="L72" s="103" t="str">
        <f t="shared" ref="L70:L89" si="2">IF(AND(J72&lt;&gt;"",$G72="1"),_xlfn.RANK.EQ(J72,$K$6:$K$89),"")</f>
        <v/>
      </c>
      <c r="M72" s="103" t="str">
        <f t="shared" ref="M70:M101" si="3">IF(G72="6",IF(IF(L72&lt;&gt;"",IF(MAX(COUNTIF($L$6:$L$89,$L$6:$L$89))&gt;1,"x",""),"")&lt;&gt;"",L72+1,""),IF(K72=0,"",IF(IF(L72&lt;&gt;"",IF(MAX(COUNTIF($L$6:$L$89,$L$6:$L$89))&gt;1,"x",""),"")&lt;&gt;"",L72+1,"")))</f>
        <v/>
      </c>
      <c r="N72" s="103" t="str">
        <f t="shared" ref="N70:N89" si="4">IF(L72&lt;&gt;"",IF($G72="3",IF(AND(L72&lt;=20,J72&gt;=$K$92),HLOOKUP(L72,Points_Table_Modified,IF(AO72&gt;=6,8,AO72+2),FALSE),0),IF(AND(L72&lt;=10,J72&gt;=$K$92),HLOOKUP(L72,Points_Table,IF(AO72&gt;=6,8,AO72+2),FALSE),0)),"")</f>
        <v/>
      </c>
      <c r="O72" s="103" t="str">
        <f t="shared" ref="O70:O101" si="5">IF(M72&lt;&gt;"",AVERAGE(IF(AND($G72="3",M72&lt;&gt;""),HLOOKUP(M72,Points_Table_Modified,IF(AO72&gt;=6,8,AO72+2),FALSE),IF(M72&lt;&gt;"",HLOOKUP(M72,Points_Table,IF(AO72&gt;=6,8,AO72+2),FALSE),"")),N72),N72)</f>
        <v/>
      </c>
      <c r="P72" s="102" t="str">
        <f t="shared" ref="P70:P89" si="6">IF(AND(J72&lt;&gt;"",$G72="2"),J72,"")</f>
        <v/>
      </c>
      <c r="Q72" s="103" t="str">
        <f t="shared" ref="Q70:Q89" si="7">IF(AND(J72&lt;&gt;"",$G72="2"),_xlfn.RANK.EQ(J72,$P$6:$P$89),"")</f>
        <v/>
      </c>
      <c r="R72" s="103" t="str">
        <f t="shared" ref="R70:R101" si="8">IF(G72="6",IF(IF(Q72&lt;&gt;"",IF(MAX(COUNTIF($Q$6:$Q$89,$Q$6:$Q$89))&gt;1,"x",""),"")&lt;&gt;"",Q72+1,""),IF(P72=0,"",IF(IF(Q72&lt;&gt;"",IF(MAX(COUNTIF($Q$6:$Q$89,$Q$6:$Q$89))&gt;1,"x",""),"")&lt;&gt;"",Q72+1,"")))</f>
        <v/>
      </c>
      <c r="S72" s="103" t="str">
        <f t="shared" ref="S70:S89" si="9">IF(Q72&lt;&gt;"",IF($G72="3",IF(J72&lt;&gt;"",IF(AND(Q72&lt;=10,J72&gt;=$P$92),HLOOKUP(Q72,Points_Table_Modified,IF(AO72&gt;=6,8,AO72+2),FALSE),0),""),IF(J72&lt;&gt;"",IF(AND(Q72&lt;=10,J72&gt;=$P$92),HLOOKUP(Q72,Points_Table,IF(AO72&gt;=6,8,AO72+2),FALSE),0),"")),"")</f>
        <v/>
      </c>
      <c r="T72" s="103" t="str">
        <f t="shared" ref="T70:T101" si="10">IF(R72&lt;&gt;"",AVERAGE(IF(AND($G72="3",R72&lt;&gt;""),HLOOKUP(R72,Points_Table_Modified,IF(AO72&gt;=6,8,AO72+2),FALSE),IF(R72&lt;&gt;"",HLOOKUP(R72,Points_Table,IF(AO72&gt;=6,8,AO72+2),FALSE),"")),S72),S72)</f>
        <v/>
      </c>
      <c r="U72" s="102" t="str">
        <f t="shared" ref="U70:U89" si="11">IF(AND(J72&lt;&gt;"",$G72="3"),J72,"")</f>
        <v/>
      </c>
      <c r="V72" s="103" t="str">
        <f t="shared" ref="V70:V89" si="12">IF(AND(J72&lt;&gt;"",$G72="3"),_xlfn.RANK.EQ(J72,$U$6:$U$89),"")</f>
        <v/>
      </c>
      <c r="W72" s="103" t="str">
        <f t="shared" ref="W70:W101" si="13">IF(G72="6",IF(IF(V72&lt;&gt;"",IF(MAX(COUNTIF($V$6:$V$89,$V$6:$V$89))&gt;1,"x",""),"")&lt;&gt;"",V72+1,""),IF(U72=0,"",IF(IF(V72&lt;&gt;"",IF(MAX(COUNTIF($V$6:$V$89,$V$6:$V$89))&gt;1,"x",""),"")&lt;&gt;"",V72+1,"")))</f>
        <v/>
      </c>
      <c r="X72" s="103" t="str">
        <f t="shared" ref="X70:X89" si="14">IF(V72&lt;&gt;"",IF($G72="3",IF(J72&lt;&gt;"",IF(AND(V72&lt;=20,J72&gt;=$U$92),HLOOKUP(V72,Points_Table_Modified,IF(AO72&gt;=6,8,AO72+2),FALSE),0),""),IF(J72&lt;&gt;"",IF(AND(V72&lt;=10,$J72&gt;=$U$92),HLOOKUP(V72,Points_Table,IF(AO72&gt;=6,8,AO72+2),FALSE),0),"")),"")</f>
        <v/>
      </c>
      <c r="Y72" s="103" t="str">
        <f t="shared" ref="Y70:Y101" si="15">IF(W72&lt;&gt;"",AVERAGE(IF(AND($G72="3",W72&lt;&gt;""),HLOOKUP(W72,Points_Table_Modified,IF(AO72&gt;=6,8,AO72+2),FALSE),IF(W72&lt;&gt;"",HLOOKUP(W72,Points_Table,IF(AO72&gt;=6,8,AO72+2),FALSE),"")),X72),X72)</f>
        <v/>
      </c>
      <c r="Z72" s="102" t="str">
        <f t="shared" ref="Z70:Z89" si="16">IF(AND(J72&lt;&gt;"",$G72="4"),J72,"")</f>
        <v/>
      </c>
      <c r="AA72" s="103" t="str">
        <f t="shared" ref="AA70:AA89" si="17">IF(AND($J72&lt;&gt;"",G72="4"),_xlfn.RANK.EQ(J72,$Z$6:$Z$89),"")</f>
        <v/>
      </c>
      <c r="AB72" s="103" t="str">
        <f t="shared" ref="AB70:AB101" si="18">IF($G72="6",IF(IF(AA72&lt;&gt;"",IF(MAX(COUNTIF($AA$6:$AA$89,$AA$6:$AA$89))&gt;1,"x",""),"")&lt;&gt;"",AA72+1,""),IF(Z72=0,"",IF(IF(AA72&lt;&gt;"",IF(MAX(COUNTIF($AA$6:$AA$89,$AA$6:$AA$89))&gt;1,"x",""),"")&lt;&gt;"",AA72+1,"")))</f>
        <v/>
      </c>
      <c r="AC72" s="103" t="str">
        <f t="shared" ref="AC70:AC89" si="19">IF(AA72&lt;&gt;"",IF($G72="3",IF(J72&lt;&gt;"",IF(AND(AA72&lt;=10,J72&gt;=$Z$92),HLOOKUP(AA72,Points_Table_Modified,IF(AO72&gt;=6,8,AO72+2),FALSE),0),""),IF(J72&lt;&gt;"",IF(AND(AA72&lt;=10,J72&gt;=$Z$92),HLOOKUP(AA72,Points_Table,IF(AO72&gt;=6,8,AO72+2),FALSE),0),"")),"")</f>
        <v/>
      </c>
      <c r="AD72" s="103" t="str">
        <f t="shared" ref="AD70:AD101" si="20">IF(AB72&lt;&gt;"",AVERAGE(IF(AND($G72="3",AB72&lt;&gt;""),HLOOKUP(AB72,Points_Table_Modified,IF(AO72&gt;=6,8,AO72+2),FALSE),IF(AB72&lt;&gt;"",HLOOKUP(AB72,Points_Table,IF(AO72&gt;=6,8,AO72+2),FALSE),"")),AC72),AC72)</f>
        <v/>
      </c>
      <c r="AE72" s="102" t="str">
        <f t="shared" ref="AE70:AE89" si="21">IF(AND(J72&lt;&gt;"",$G72="5"),J72,"")</f>
        <v/>
      </c>
      <c r="AF72" s="103" t="str">
        <f t="shared" ref="AF70:AF89" si="22">IF(AND(J72&lt;&gt;"",$G72="5"),_xlfn.RANK.EQ(J72,$AE$6:$AE$89),"")</f>
        <v/>
      </c>
      <c r="AG72" s="103" t="str">
        <f t="shared" ref="AG70:AG101" si="23">IF($G72="6",IF(IF(AF72&lt;&gt;"",IF(MAX(COUNTIF($AF$6:$AF$89,$AF$6:$AF$89))&gt;1,"x",""),"")&lt;&gt;"",AF72+1,""),IF(AE72=0,"",IF(IF(AF72&lt;&gt;"",IF(MAX(COUNTIF($AF$6:$AF$89,$AF$6:$AF$89))&gt;1,"x",""),"")&lt;&gt;"",AF72+1,"")))</f>
        <v/>
      </c>
      <c r="AH72" s="103" t="str">
        <f t="shared" ref="AH70:AH89" si="24">IF(AF72&lt;&gt;"",IF($G72="3",IF(J72&lt;&gt;"",IF(AND(AF72&lt;=10,J72&gt;=$AE$92),HLOOKUP(AF72,Points_Table_Modified,IF(AO72&gt;=6,8,AO72+2),FALSE),0),""),IF(J72&lt;&gt;"",IF(AND(AF72&lt;=10,J72&gt;=$AE$92),HLOOKUP(AF72,Points_Table,IF(AO72&gt;=6,8,AO72+2),FALSE),0),"")),"")</f>
        <v/>
      </c>
      <c r="AI72" s="103" t="str">
        <f t="shared" ref="AI70:AI101" si="25">IF(AG72&lt;&gt;"",AVERAGE(IF(AND($G72="3",AG72&lt;&gt;""),HLOOKUP(AG72,Points_Table_Modified,IF(AO72&gt;=6,8,AO72+2),FALSE),IF(AG72&lt;&gt;"",HLOOKUP(AG72,Points_Table,IF(AO72&gt;=6,8,AO72+2),FALSE),"")),AH72),AH72)</f>
        <v/>
      </c>
      <c r="AJ72" s="102" t="str">
        <f t="shared" ref="AJ70:AJ89" si="26">IF(AND(J72&lt;&gt;"",$G72="6"),J72,"")</f>
        <v/>
      </c>
      <c r="AK72" s="103" t="str">
        <f t="shared" ref="AK70:AK89" si="27">IF(AND(J72&lt;&gt;"",$G72="6"),_xlfn.RANK.EQ(J72,$AJ$6:$AJ$89),"")</f>
        <v/>
      </c>
      <c r="AL72" s="103" t="str">
        <f t="shared" ref="AL70:AL101" si="28">IF(G72="6",IF(IF(AK72&lt;&gt;"",IF(MAX(COUNTIF($AK$6:$AK$89,$AK$6:$AK$89))&gt;1,"x",""),"")&lt;&gt;"",AK72+1,""),IF(AJ72=0,"",IF(IF(AK72&lt;&gt;"",IF(MAX(COUNTIF($AK$6:$AK$89,$AK$6:$AK$89))&gt;1,"x",""),"")&lt;&gt;"",AK72+1,"")))</f>
        <v/>
      </c>
      <c r="AM72" s="103" t="str">
        <f t="shared" ref="AM70:AM89" si="29">IF(AK72&lt;&gt;"",IF($G72="3",IF(J72&lt;&gt;"",IF(AND(AK72&lt;=10,J72&gt;=$AJ$92),HLOOKUP(AK72,Points_Table_Modified,IF(AO72&gt;=6,8,AO72+2),FALSE),0),""),IF(J72&lt;&gt;"",IF(AND(AK72&lt;=10,J72&gt;=$AJ$92),HLOOKUP(AK72,Points_Table,IF(AO72&gt;=6,8,AO72+2),FALSE),0),"")),"")</f>
        <v/>
      </c>
      <c r="AN72" s="136" t="str">
        <f t="shared" ref="AN70:AN101" si="30">IF(AL72&lt;&gt;"",AVERAGE(IF(AND($G72="3",AL72&lt;&gt;""),HLOOKUP(AL72,Points_Table_Modified,IF(AO72&gt;=6,8,AO72+2),FALSE),IF(AL72&lt;&gt;"",HLOOKUP(AL72,Points_Table,IF(AO72&gt;=6,8,AO72+2),FALSE),"")),AM72),AM72)</f>
        <v/>
      </c>
      <c r="AO72" s="55" t="e">
        <f t="shared" ref="AO70:AO88" si="31">VLOOKUP($G72,Entries_D_Event,4,FALSE)</f>
        <v>#N/A</v>
      </c>
      <c r="AP72" s="52" t="str">
        <f t="shared" ref="AP70:AP89" si="32">CONCATENATE(AK72,AF72,AA72,V72,Q72,L72)</f>
        <v/>
      </c>
      <c r="AQ72" s="118" t="str">
        <f t="shared" ref="AQ70:AQ101" si="33">IF(AP72&lt;&gt;"",IF(AND($G72="3",J72&lt;&gt;""),10,IF(J72&lt;&gt;"",5,"")),"")</f>
        <v/>
      </c>
      <c r="AR72" s="118">
        <f t="shared" ref="AR70:AR89" si="34">_xlfn.NUMBERVALUE(IF(AP72&lt;&gt;"",CONCATENATE(AN72,AI72,AD72,Y72,T72,O72),""))</f>
        <v>0</v>
      </c>
      <c r="AS72" s="56">
        <f t="shared" ref="AS70:AS101" si="35">IFERROR(AQ72+AR72,0)</f>
        <v>0</v>
      </c>
      <c r="AT72" s="90"/>
      <c r="AU72" s="54" t="str">
        <f t="shared" ref="AU70:AU101" si="36">IF(AND(AT72&lt;&gt;"",$G72="1"),AT72,"")</f>
        <v/>
      </c>
      <c r="AV72" s="52" t="str">
        <f t="shared" ref="AV70:AV89" si="37">IF(AND(AT72&lt;&gt;"",$G72="1"),_xlfn.RANK.EQ(AT72,$AU$6:$AU$89),"")</f>
        <v/>
      </c>
      <c r="AW72" s="52" t="str">
        <f t="shared" ref="AW70:AW101" si="38">IF(IF(AV72&lt;&gt;"",IF(MAX(COUNTIF($AV$6:$AV$89,$AV$6:$AV$89))&gt;1,"x",""),"")&lt;&gt;"",AV72+1,"")</f>
        <v/>
      </c>
      <c r="AX72" s="52" t="str">
        <f t="shared" ref="AX70:AX89" si="39">IF(AV72&lt;&gt;"",IF($G72="3",IF(AT72&lt;&gt;"",IF(AND(AV72&lt;=10,AT72&gt;=$AU$92),HLOOKUP(AV72,Points_Table_Modified,IF(BY72&gt;=6,8,BY72+2),FALSE),0),""),IF(AT72&lt;&gt;"",IF(AND(AV72&lt;=10,AT72&gt;=$AU$92),HLOOKUP(AV72,Points_Table,IF(BY72&gt;=6,8,BY72+2),FALSE),0),"")),"")</f>
        <v/>
      </c>
      <c r="AY72" s="53" t="str">
        <f t="shared" ref="AY70:AY101" si="40">IF(AW72&lt;&gt;"",AVERAGE(IF(AND($G72="3",AW72&lt;&gt;""),HLOOKUP(AW72,Points_Table_Modified,IF(BY72&gt;=6,8,BY72+2),FALSE),IF(AW72&lt;&gt;"",HLOOKUP(AW72,Points_Table,IF(BY72&gt;=6,8,BY72+2),FALSE),"")),AX72),AX72)</f>
        <v/>
      </c>
      <c r="AZ72" s="51" t="str">
        <f t="shared" ref="AZ70:AZ89" si="41">IF(AND($G72="2",AT72&lt;&gt;""),AT72,"")</f>
        <v/>
      </c>
      <c r="BA72" s="52" t="str">
        <f t="shared" ref="BA70:BA89" si="42">IF(AND(AT72&lt;&gt;"",$G72="2"),_xlfn.RANK.EQ(AT72,$AZ$6:$AZ$89),"")</f>
        <v/>
      </c>
      <c r="BB72" s="52" t="str">
        <f t="shared" ref="BB70:BB101" si="43">IF(IF(BA72&lt;&gt;"",IF(MAX(COUNTIF($BA$6:$BA$89,$BA$6:$BA$89))&gt;1,"x",""),"")&lt;&gt;"",BA72+1,"")</f>
        <v/>
      </c>
      <c r="BC72" s="54" t="str">
        <f t="shared" ref="BC70:BC89" si="44">IF(BA72&lt;&gt;"",IF($G72="3",IF(AT72&lt;&gt;"",IF(AND(BA72&lt;=10,AT72&gt;=$AZ$92),HLOOKUP(BA72,Points_Table_Modified,IF(BY72&gt;=6,8,BY72+2),FALSE),0),""),IF(AT72&lt;&gt;"",IF(AND(BA72&lt;=10,AT72&gt;=$AZ$92),HLOOKUP(BA72,Points_Table,IF(BY72&gt;=6,8,BY72+2),FALSE),0),"")),"")</f>
        <v/>
      </c>
      <c r="BD72" s="53" t="str">
        <f t="shared" ref="BD70:BD101" si="45">IF(BB72&lt;&gt;"",AVERAGE(IF(AND($G72="3",BB72&lt;&gt;""),HLOOKUP(BB72,Points_Table_Modified,IF(BY72&gt;=6,8,BY72+2),FALSE),IF(BB72&lt;&gt;"",HLOOKUP(BB72,Points_Table,IF(BY72&gt;=6,8,BY72+2),FALSE),"")),BC72),BC72)</f>
        <v/>
      </c>
      <c r="BE72" s="51" t="str">
        <f t="shared" ref="BE70:BE89" si="46">IF(AND($G72="3",AT72&lt;&gt;""),AT72,"")</f>
        <v/>
      </c>
      <c r="BF72" s="52" t="str">
        <f t="shared" ref="BF70:BF89" si="47">IF(AND(AT72&lt;&gt;"",$G72="3"),_xlfn.RANK.EQ(AT72,$BE$6:$BE$89),"")</f>
        <v/>
      </c>
      <c r="BG72" s="52" t="str">
        <f t="shared" ref="BG70:BG101" si="48">IF(IF(BF72&lt;&gt;"",IF(MAX(COUNTIF($BF$6:$BF$89,$BF$6:$BF$89))&gt;1,"x",""),"")&lt;&gt;"",BF72+1,"")</f>
        <v/>
      </c>
      <c r="BH72" s="52" t="str">
        <f t="shared" ref="BH70:BH89" si="49">IF(BF72&lt;&gt;"",IF($G72="3",IF(AT72&lt;&gt;"",IF(AND(BF72&lt;=20,AT72&gt;=$BE$92),HLOOKUP(BF72,Points_Table_Modified,IF(BY72&gt;=6,8,BY72+2),FALSE),0),""),IF(AT72&lt;&gt;"",IF(AND(BF72&lt;=10,AT72&gt;=$BE$92),HLOOKUP(BF72,Points_Table,IF(BY72&gt;=6,8,BY72+2),FALSE),0),"")),"")</f>
        <v/>
      </c>
      <c r="BI72" s="53" t="str">
        <f t="shared" ref="BI70:BI101" si="50">IF(BG72&lt;&gt;"",AVERAGE(IF(AND($G72="3",BG72&lt;&gt;""),HLOOKUP(BG72,Points_Table_Modified,IF(BY72&gt;=6,8,BY72+2),FALSE),IF(BG72&lt;&gt;"",HLOOKUP(BG72,Points_Table,IF(BY72&gt;=6,8,BY72+2),FALSE),"")),BH72),BH72)</f>
        <v/>
      </c>
      <c r="BJ72" s="51" t="str">
        <f t="shared" ref="BJ70:BJ89" si="51">IF(AND($G72="4",AT72&lt;&gt;""),AT72,"")</f>
        <v/>
      </c>
      <c r="BK72" s="52" t="str">
        <f t="shared" ref="BK70:BK89" si="52">IF(AND(AT72&lt;&gt;"",G72="4"),_xlfn.RANK.EQ(AT72,$BJ$6:$BJ$89),"")</f>
        <v/>
      </c>
      <c r="BL72" s="52" t="str">
        <f t="shared" ref="BL70:BL101" si="53">IF(IF(BK72&lt;&gt;"",IF(MAX(COUNTIF($BK$6:$BK$89,$BK$6:$BK$89))&gt;1,"x",""),"")&lt;&gt;"",BK72+1,"")</f>
        <v/>
      </c>
      <c r="BM72" s="52" t="str">
        <f t="shared" ref="BM70:BM89" si="54">IF(BK72&lt;&gt;"",IF($G72="3",IF(AT72&lt;&gt;"",IF(AND(BK72&lt;=10,AT72&gt;=$BJ$92),HLOOKUP(BK72,Points_Table_Modified,IF(BY72&gt;=6,8,BY72+2),FALSE),0),""),IF(AT72&lt;&gt;"",IF(AND(BK72&lt;=10,AT72&gt;=$BJ$92),HLOOKUP(BK72,Points_Table,IF(BY72&gt;=6,8,BY72+2),FALSE),0),"")),"")</f>
        <v/>
      </c>
      <c r="BN72" s="53" t="str">
        <f t="shared" ref="BN70:BN101" si="55">IF(BL72&lt;&gt;"",AVERAGE(IF(AND($G72="3",BL72&lt;&gt;""),HLOOKUP(BL72,Points_Table_Modified,IF(BY72&gt;=6,8,BY72+2),FALSE),IF(BL72&lt;&gt;"",HLOOKUP(BL72,Points_Table,IF(BY72&gt;=6,8,BY72+2),FALSE),"")),BM72),BM72)</f>
        <v/>
      </c>
      <c r="BO72" s="51" t="str">
        <f t="shared" ref="BO70:BO89" si="56">IF(AND($G72="5",AT72&lt;&gt;""),AT72,"")</f>
        <v/>
      </c>
      <c r="BP72" s="52" t="str">
        <f t="shared" ref="BP70:BP89" si="57">IF(AND(AT72&lt;&gt;"",$G72="5"),_xlfn.RANK.EQ(AT72,$BO$6:$BO$89),"")</f>
        <v/>
      </c>
      <c r="BQ72" s="52" t="str">
        <f t="shared" ref="BQ70:BQ101" si="58">IF(IF(BP72&lt;&gt;"",IF(MAX(COUNTIF($BP$6:$BP$89,$BP$6:$BP$89))&gt;1,"x",""),"")&lt;&gt;"",BP72+1,"")</f>
        <v/>
      </c>
      <c r="BR72" s="52" t="str">
        <f t="shared" ref="BR70:BR89" si="59">IF(BP72&lt;&gt;"",IF($G72="3",IF(AT72&lt;&gt;"",IF(AND(BP72&lt;=10,AT72&gt;=$BO$92),HLOOKUP(BP72,Points_Table_Modified,IF(BY72&gt;=6,8,BY72+2),FALSE),0),""),IF(AT72&lt;&gt;"",IF(AND(BP72&lt;=10,AT72&gt;=$BO$92),HLOOKUP(BP72,Points_Table,IF(BY72&gt;=6,8,BY72+2),FALSE),0),"")),"")</f>
        <v/>
      </c>
      <c r="BS72" s="53" t="str">
        <f t="shared" ref="BS70:BS101" si="60">IF(BQ72&lt;&gt;"",AVERAGE(IF(AND($G72="3",BQ72&lt;&gt;""),HLOOKUP(BQ72,Points_Table_Modified,IF(BY72&gt;=6,8,BY72+2),FALSE),IF(BQ72&lt;&gt;"",HLOOKUP(BQ72,Points_Table,IF(BY72&gt;=6,8,BY72+2),FALSE),"")),BR72),BR72)</f>
        <v/>
      </c>
      <c r="BT72" s="51" t="str">
        <f t="shared" ref="BT70:BT89" si="61">IF(AND($G72="6",AT72&lt;&gt;""),AT72,"")</f>
        <v/>
      </c>
      <c r="BU72" s="52" t="str">
        <f t="shared" ref="BU70:BU89" si="62">IF(AND(AT72&lt;&gt;"",$G72="6"),_xlfn.RANK.EQ(AT72,$BT$6:$BT$89),"")</f>
        <v/>
      </c>
      <c r="BV72" s="52" t="str">
        <f t="shared" ref="BV70:BV101" si="63">IF(IF(BU72&lt;&gt;"",IF(MAX(COUNTIF($BU$6:$BU$89,$BU$6:$BU$89))&gt;1,"x",""),"")&lt;&gt;"",BU72+1,"")</f>
        <v/>
      </c>
      <c r="BW72" s="52" t="str">
        <f t="shared" ref="BW70:BW89" si="64">IF(BU72&lt;&gt;"",IF($G72="3",IF(AT72&lt;&gt;"",IF(AND(BU72&lt;=10,AT72&gt;=$BT$92),HLOOKUP(BU72,Points_Table_Modified,IF(BY72&gt;=6,8,BY72+2),FALSE),0),""),IF(AT72&lt;&gt;"",IF(AND(BU72&lt;=10,AT72&gt;=$BT$92),HLOOKUP(BU72,Points_Table,IF(BY72&gt;=6,8,BY72+2),FALSE),0),"")),"")</f>
        <v/>
      </c>
      <c r="BX72" s="53" t="str">
        <f t="shared" ref="BX70:BX101" si="65">IF(BV72&lt;&gt;"",AVERAGE(IF(AND($G72="3",BV72&lt;&gt;""),HLOOKUP(BV72,Points_Table_Modified,IF(BY72&gt;=6,8,BY72+2),FALSE),IF(BV72&lt;&gt;"",HLOOKUP(BV72,Points_Table,IF(BY72&gt;=6,8,BY72+2),FALSE),"")),BW72),BW72)</f>
        <v/>
      </c>
      <c r="BY72" s="55" t="e">
        <f t="shared" ref="BY70:BY89" si="66">VLOOKUP($G72,Entries_D_Event,5,FALSE)</f>
        <v>#N/A</v>
      </c>
      <c r="BZ72" s="52" t="str">
        <f t="shared" ref="BZ70:BZ89" si="67">CONCATENATE(BU72,BP72,BK72,BF72,BA72,AV72)</f>
        <v/>
      </c>
      <c r="CA72" s="118" t="str">
        <f t="shared" ref="CA70:CA101" si="68">IF(BZ72&lt;&gt;"",IF(AND($G72="3",AT72&lt;&gt;""),10,IF(AT72&lt;&gt;"",5,"")),"")</f>
        <v/>
      </c>
      <c r="CB72" s="118">
        <f t="shared" ref="CB70:CB89" si="69">_xlfn.NUMBERVALUE(IF(BZ72&lt;&gt;"",CONCATENATE(BX72,BS72,BN72,BI72,BD72,AY72),""))</f>
        <v>0</v>
      </c>
      <c r="CC72" s="56">
        <f t="shared" ref="CC70:CC101" si="70">IFERROR(CA72+CB72,0)</f>
        <v>0</v>
      </c>
      <c r="CD72" s="90"/>
      <c r="CE72" s="54" t="str">
        <f t="shared" ref="CE70:CE101" si="71">IF(AND($G72="1",CD72&lt;&gt;""),CD72,"")</f>
        <v/>
      </c>
      <c r="CF72" s="52" t="str">
        <f t="shared" ref="CF70:CF89" si="72">IF(AND(CD72&lt;&gt;"",$G72="1"),_xlfn.RANK.EQ(CD72,$CE$6:$CE$89),"")</f>
        <v/>
      </c>
      <c r="CG72" s="52" t="str">
        <f t="shared" ref="CG70:CG101" si="73">IF(IF(CF72&lt;&gt;"",IF(MAX(COUNTIF($CF$6:$CF$89,$CF$6:$CF$89))&gt;1,"x",""),"")&lt;&gt;"",CF72+1,"")</f>
        <v/>
      </c>
      <c r="CH72" s="52" t="str">
        <f t="shared" ref="CH70:CH89" si="74">IF(CF72&lt;&gt;"",IF($G72="3",IF(CD72&lt;&gt;"",IF(AND(CF72&lt;=10,CD72&gt;=$CE$92),HLOOKUP(CF72,Points_Table_Modified,IF(DI72&gt;=6,8,DI72+2),FALSE),0),""),IF(CD72&lt;&gt;"",IF(AND(CF72&lt;=10,CD72&gt;=$CE$92),HLOOKUP(CF72,Points_Table,IF(DI72&gt;=6,8,DI72+2),FALSE),0),"")),"")</f>
        <v/>
      </c>
      <c r="CI72" s="53" t="str">
        <f t="shared" ref="CI70:CI101" si="75">IF(CG72&lt;&gt;"",AVERAGE(IF(AND($G72="3",CG72&lt;&gt;""),HLOOKUP(CG72,Points_Table_Modified,IF(DI72&gt;=6,8,DI72+2),FALSE),IF(CG72&lt;&gt;"",HLOOKUP(CG72,Points_Table,IF(DI72&gt;=6,8,DI72+2),FALSE),"")),CH72),CH72)</f>
        <v/>
      </c>
      <c r="CJ72" s="51" t="str">
        <f t="shared" ref="CJ70:CJ89" si="76">IF(AND($G72="2",CD72&lt;&gt;""),CD72,"")</f>
        <v/>
      </c>
      <c r="CK72" s="52" t="str">
        <f t="shared" ref="CK70:CK89" si="77">IF(AND(CD72&lt;&gt;"",$G72="2"),_xlfn.RANK.EQ(CD72,$CJ$6:$CJ$89),"")</f>
        <v/>
      </c>
      <c r="CL72" s="52" t="str">
        <f t="shared" ref="CL70:CL101" si="78">IF(IF(CK72&lt;&gt;"",IF(MAX(COUNTIF($CK$6:$CK$89,$CK$6:$CK$89))&gt;1,"x",""),"")&lt;&gt;"",CK72+1,"")</f>
        <v/>
      </c>
      <c r="CM72" s="54" t="str">
        <f t="shared" ref="CM70:CM89" si="79">IF(CK72&lt;&gt;"",IF($G72="3",IF(CD72&lt;&gt;"",IF(AND(CK72&lt;=10,CD72&gt;=$CJ$92),HLOOKUP(CK72,Points_Table_Modified,IF(DI72&gt;=6,8,DI72+2),FALSE),0),""),IF(CD72&lt;&gt;"",IF(AND(CK72&lt;=10,CD72&gt;=$CJ$92),HLOOKUP(CK72,Points_Table,IF(DI72&gt;=6,8,DI72+2),FALSE),0),"")),"")</f>
        <v/>
      </c>
      <c r="CN72" s="53" t="str">
        <f t="shared" ref="CN70:CN101" si="80">IF(CL72&lt;&gt;"",AVERAGE(IF(AND($G72="3",CL72&lt;&gt;""),HLOOKUP(CL72,Points_Table_Modified,IF(DI72&gt;=6,8,DI72+2),FALSE),IF(CL72&lt;&gt;"",HLOOKUP(CL72,Points_Table,IF(DI72&gt;=6,8,DI72+2),FALSE),"")),CM72),CM72)</f>
        <v/>
      </c>
      <c r="CO72" s="51" t="str">
        <f t="shared" ref="CO70:CO89" si="81">IF(AND($G72="3",CD72&lt;&gt;""),CD72,"")</f>
        <v/>
      </c>
      <c r="CP72" s="52" t="str">
        <f t="shared" ref="CP70:CP89" si="82">IF(AND(CD72&lt;&gt;"",$G72="3"),_xlfn.RANK.EQ(CD72,$CO$6:$CO$89),"")</f>
        <v/>
      </c>
      <c r="CQ72" s="52" t="str">
        <f>IF(IF(CP72&lt;&gt;"",IF(MAX(COUNTIF($CP72:$CP$89,$CP$6:$CP$89))&gt;1,"x",""),"")&lt;&gt;"",CP72+1,"")</f>
        <v/>
      </c>
      <c r="CR72" s="52" t="str">
        <f t="shared" ref="CR70:CR89" si="83">IF(CP72&lt;&gt;"",IF($G72="3",IF(CD72&lt;&gt;"",IF(AND(CP72&lt;=20,CD72&gt;=$CO$92),HLOOKUP(CP72,Points_Table_Modified,IF(DI72&gt;=6,8,DI72+2),FALSE),0),""),IF(CD72&lt;&gt;"",IF(AND(CP72&lt;=10,CD72&gt;=$CO$92),HLOOKUP(CP72,Points_Table,IF(DI72&gt;=6,8,DI72+2),FALSE),0),"")),"")</f>
        <v/>
      </c>
      <c r="CS72" s="53" t="str">
        <f t="shared" ref="CS70:CS101" si="84">IF(CQ72&lt;&gt;"",AVERAGE(IF(AND($G72="3",CQ72&lt;&gt;""),HLOOKUP(CQ72,Points_Table_Modified,IF(DI72&gt;=6,8,DI72+2),FALSE),IF(CQ72&lt;&gt;"",HLOOKUP(CQ72,Points_Table,IF(DI72&gt;=6,8,DI72+2),FALSE),"")),CR72),CR72)</f>
        <v/>
      </c>
      <c r="CT72" s="51" t="str">
        <f t="shared" ref="CT70:CT89" si="85">IF(AND($G72="4",CD72&lt;&gt;""),CD72,"")</f>
        <v/>
      </c>
      <c r="CU72" s="52" t="str">
        <f t="shared" ref="CU70:CU89" si="86">IF(AND(CD72&lt;&gt;"",G72="4"),_xlfn.RANK.EQ(CD72,$CT$6:$CT$89),"")</f>
        <v/>
      </c>
      <c r="CV72" s="52" t="str">
        <f t="shared" ref="CV70:CV101" si="87">IF(IF(CU72&lt;&gt;"",IF(MAX(COUNTIF($CU$6:$CU$89,$CU$6:$CU$89))&gt;1,"x",""),"")&lt;&gt;"",CU72+1,"")</f>
        <v/>
      </c>
      <c r="CW72" s="52" t="str">
        <f t="shared" ref="CW70:CW89" si="88">IF(CU72&lt;&gt;"",IF($G72="3",IF(CD72&lt;&gt;"",IF(AND(CU72&lt;=10,CD72&gt;=$CT$92),HLOOKUP(CU72,Points_Table_Modified,IF(DI72&gt;=6,8,DI72+2),FALSE),0),""),IF(CD72&lt;&gt;"",IF(AND(CU72&lt;=10,CD72&gt;=$CT$92),HLOOKUP(CU72,Points_Table,IF(DI72&gt;=6,8,DI72+2),FALSE),0),"")),"")</f>
        <v/>
      </c>
      <c r="CX72" s="53" t="str">
        <f t="shared" ref="CX70:CX101" si="89">IF(CV72&lt;&gt;"",AVERAGE(IF(AND($G72="3",CV72&lt;&gt;""),HLOOKUP(CV72,Points_Table_Modified,IF(DI72&gt;=6,8,DI72+2),FALSE),IF(CV72&lt;&gt;"",HLOOKUP(CV72,Points_Table,IF(DI72&gt;=6,8,DI72+2),FALSE),"")),CW72),CW72)</f>
        <v/>
      </c>
      <c r="CY72" s="51" t="str">
        <f t="shared" ref="CY70:CY89" si="90">IF(AND($G72="5",CD72&lt;&gt;""),CD72,"")</f>
        <v/>
      </c>
      <c r="CZ72" s="52" t="str">
        <f t="shared" ref="CZ70:CZ89" si="91">IF(AND(CD72&lt;&gt;"",$G72="5"),_xlfn.RANK.EQ(CD72,$CY$6:$CY$89),"")</f>
        <v/>
      </c>
      <c r="DA72" s="52" t="str">
        <f t="shared" ref="DA70:DA101" si="92">IF(IF(CZ72&lt;&gt;"",IF(MAX(COUNTIF($CZ$6:$CZ$89,$CZ$6:$CZ$89))&gt;1,"x",""),"")&lt;&gt;"",CZ72+1,"")</f>
        <v/>
      </c>
      <c r="DB72" s="52" t="str">
        <f t="shared" ref="DB70:DB89" si="93">IF(CZ72&lt;&gt;"",IF($G72="3",IF(CD72&lt;&gt;"",IF(AND(CZ72&lt;=10,CD72&gt;=$CY$92),HLOOKUP(CZ72,Points_Table_Modified,IF(DI72&gt;=6,8,DI72+2),FALSE),0),""),IF(CD72&lt;&gt;"",IF(AND(CZ72&lt;=10,CD72&gt;=$CY$92),HLOOKUP(CZ72,Points_Table,IF(DI72&gt;=6,8,DI72+2),FALSE),0),"")),"")</f>
        <v/>
      </c>
      <c r="DC72" s="53" t="str">
        <f t="shared" ref="DC70:DC101" si="94">IF(DA72&lt;&gt;"",AVERAGE(IF(AND($G72="3",DA72&lt;&gt;""),HLOOKUP(DA72,Points_Table_Modified,IF(DI72&gt;=6,8,DI72+2),FALSE),IF(DA72&lt;&gt;"",HLOOKUP(DA72,Points_Table,IF(DI72&gt;=6,8,DI72+2),FALSE),"")),DB72),DB72)</f>
        <v/>
      </c>
      <c r="DD72" s="51" t="str">
        <f t="shared" ref="DD70:DD89" si="95">IF(AND($G72="6",CD72&lt;&gt;""),CD72,"")</f>
        <v/>
      </c>
      <c r="DE72" s="52" t="str">
        <f t="shared" ref="DE70:DE89" si="96">IF(AND(CD72&lt;&gt;"",$G72="6"),_xlfn.RANK.EQ(CD72,$DD$6:$DD$89),"")</f>
        <v/>
      </c>
      <c r="DF72" s="52" t="str">
        <f t="shared" ref="DF70:DF101" si="97">IF(IF(DE72&lt;&gt;"",IF(MAX(COUNTIF($DE$6:$DE$89,$DE$6:$DE$89))&gt;1,"x",""),"")&lt;&gt;"",DE72+1,"")</f>
        <v/>
      </c>
      <c r="DG72" s="52" t="str">
        <f t="shared" ref="DG70:DG89" si="98">IF(DE72&lt;&gt;"",IF($G72="3",IF(CD72&lt;&gt;"",IF(AND(DE72&lt;=10,CD72&gt;=$DD$92),HLOOKUP(DE72,Points_Table_Modified,IF(DI72&gt;=6,8,DI72+2),FALSE),0),""),IF(CD72&lt;&gt;"",IF(AND(DE72&lt;=10,CD72&gt;=$DD$92),HLOOKUP(DE72,Points_Table,IF(DI72&gt;=6,8,DI72+2),FALSE),0),"")),"")</f>
        <v/>
      </c>
      <c r="DH72" s="53" t="str">
        <f t="shared" ref="DH70:DH101" si="99">IF(DF72&lt;&gt;"",AVERAGE(IF(AND($G72="3",DF72&lt;&gt;""),HLOOKUP(DF72,Points_Table_Modified,IF(DI72&gt;=6,8,DI72+2),FALSE),IF(DF72&lt;&gt;"",HLOOKUP(DF72,Points_Table,IF(DI72&gt;=6,8,DI72+2),FALSE),"")),DG72),DG72)</f>
        <v/>
      </c>
      <c r="DI72" s="55" t="e">
        <f t="shared" ref="DI70:DI89" si="100">VLOOKUP($G72,Entries_D_Event,6,FALSE)</f>
        <v>#N/A</v>
      </c>
      <c r="DJ72" s="52" t="str">
        <f t="shared" ref="DJ70:DJ89" si="101">CONCATENATE(DE72,CZ72,CU72,CP72,CK72,CF72)</f>
        <v/>
      </c>
      <c r="DK72" s="52" t="str">
        <f t="shared" ref="DK70:DK101" si="102">IF(DJ72&lt;&gt;"",IF(AND($G72="3",CD72&lt;&gt;""),10,IF(CD72&lt;&gt;"",5,"")),"")</f>
        <v/>
      </c>
      <c r="DL72" s="156">
        <f t="shared" ref="DL70:DL89" si="103">_xlfn.NUMBERVALUE(IF(DJ72&lt;&gt;"",CONCATENATE(DH72,DC72,CX72,CS72,CN72,CI72),""))</f>
        <v>0</v>
      </c>
      <c r="DM72" s="56">
        <f t="shared" ref="DM70:DM101" si="104">IFERROR(DK72+DL72,0)</f>
        <v>0</v>
      </c>
      <c r="DN72" s="90"/>
      <c r="DO72" s="52" t="str">
        <f t="shared" ref="DO70:DO101" si="105">IF(AND($G72="1",DN72&lt;&gt;""),DN72,"")</f>
        <v/>
      </c>
      <c r="DP72" s="52" t="str">
        <f t="shared" ref="DP70:DP89" si="106">IF(AND(DN72&lt;&gt;"",$G72="1"),_xlfn.RANK.EQ(DN72,$DO$6:$DO$89),"")</f>
        <v/>
      </c>
      <c r="DQ72" s="52" t="str">
        <f t="shared" ref="DQ70:DQ101" si="107">IF(IF(DP72&lt;&gt;"",IF(MAX(COUNTIF($DP$6:$DP$89,$DP$6:$DP$89))&gt;1,"x",""),"")&lt;&gt;"",DP72+1,"")</f>
        <v/>
      </c>
      <c r="DR72" s="52" t="str">
        <f t="shared" ref="DR70:DR89" si="108">IF(DP72&lt;&gt;"",IF($G72="3",IF(DN72&lt;&gt;"",IF(AND(DP72&lt;=10,DN72&gt;=$DO$92),HLOOKUP(DP72,Points_Table_Modified,IF(ES72&gt;=6,8,ES72+2),FALSE),0),""),IF(DN72&lt;&gt;"",IF(AND(DP72&lt;=10,DN72&gt;=$DO$92),HLOOKUP(DP72,Points_Table,IF(ES72&gt;=6,8,ES72+2),FALSE),0),"")),"")</f>
        <v/>
      </c>
      <c r="DS72" s="53" t="str">
        <f t="shared" ref="DS70:DS101" si="109">IF(DQ72&lt;&gt;"",AVERAGE(IF(AND($G72="3",DQ72&lt;&gt;""),HLOOKUP(DQ72,Points_Table_Modified,IF(ES72&gt;=6,8,ES72+2),FALSE),IF(DQ72&lt;&gt;"",HLOOKUP(DQ72,Points_Table,IF(ES72&gt;=6,8,ES72+2),FALSE),"")),DR72),DR72)</f>
        <v/>
      </c>
      <c r="DT72" s="51" t="str">
        <f t="shared" ref="DT70:DT89" si="110">IF(AND($G72="2",DN72&lt;&gt;""),DN72,"")</f>
        <v/>
      </c>
      <c r="DU72" s="52" t="str">
        <f t="shared" ref="DU70:DU89" si="111">IF(AND(DN72&lt;&gt;"",$G72="2"),_xlfn.RANK.EQ(DN72,$DT$6:$DT$89),"")</f>
        <v/>
      </c>
      <c r="DV72" s="52" t="str">
        <f t="shared" ref="DV70:DV101" si="112">IF(IF(DU72&lt;&gt;"",IF(MAX(COUNTIF($DU$6:$DU$89,$DU$6:$DU$89))&gt;1,"x",""),"")&lt;&gt;"",DU72+1,"")</f>
        <v/>
      </c>
      <c r="DW72" s="54" t="str">
        <f t="shared" ref="DW70:DW89" si="113">IF(DU72&lt;&gt;"",IF($G72="3",IF(DN72&lt;&gt;"",IF(AND(DU72&lt;=10,DN72&gt;=$DT$92),HLOOKUP(DU72,Points_Table_Modified,IF(ES72&gt;=6,8,ES72+2),FALSE),0),""),IF(DN72&lt;&gt;"",IF(AND(DU72&lt;=10,DN72&gt;=$DT$92),HLOOKUP(DU72,Points_Table,IF(ES72&gt;=6,8,ES72+2),FALSE),0),"")),"")</f>
        <v/>
      </c>
      <c r="DX72" s="53" t="str">
        <f t="shared" ref="DX70:DX101" si="114">IF(DV72&lt;&gt;"",AVERAGE(IF(AND($G72="3",DV72&lt;&gt;""),HLOOKUP(DV72,Points_Table_Modified,IF(ES72&gt;=6,8,ES72+2),FALSE),IF(DV72&lt;&gt;"",HLOOKUP(DV72,Points_Table,IF(ES72&gt;=6,8,ES72+2),FALSE),"")),DW72),DW72)</f>
        <v/>
      </c>
      <c r="DY72" s="51" t="str">
        <f t="shared" ref="DY70:DY89" si="115">IF(AND($G72="3",DN72&lt;&gt;""),DN72,"")</f>
        <v/>
      </c>
      <c r="DZ72" s="52" t="str">
        <f t="shared" ref="DZ70:DZ89" si="116">IF(AND(DN72&lt;&gt;"",$G72="3"),_xlfn.RANK.EQ(DN72,$DY$6:$DY$89),"")</f>
        <v/>
      </c>
      <c r="EA72" s="52" t="str">
        <f t="shared" ref="EA70:EA101" si="117">IF(IF(DZ72&lt;&gt;"",IF(MAX(COUNTIF($DZ$6:$DZ$89,$DZ$6:$DZ$89))&gt;1,"x",""),"")&lt;&gt;"",DZ72+1,"")</f>
        <v/>
      </c>
      <c r="EB72" s="52" t="str">
        <f t="shared" ref="EB70:EB89" si="118">IF(DZ72&lt;&gt;"",IF($G72="3",IF(DN72&lt;&gt;"",IF(AND(DZ72&lt;=20,DN72&gt;=$DY$92),HLOOKUP(DZ72,Points_Table_Modified,IF(ES72&gt;=6,8,ES72+2),FALSE),0),""),IF(DN72&lt;&gt;"",IF(AND(DZ72&lt;=10,DN72&gt;=$DY$92),HLOOKUP(DZ72,Points_Table,IF(ES72&gt;=6,8,ES72+2),FALSE),0),"")),"")</f>
        <v/>
      </c>
      <c r="EC72" s="53" t="str">
        <f t="shared" ref="EC70:EC101" si="119">IF(EA72&lt;&gt;"",AVERAGE(IF(AND($G72="3",EA72&lt;&gt;""),HLOOKUP(EA72,Points_Table_Modified,IF(ES72&gt;=6,8,ES72+2),FALSE),IF(EA72&lt;&gt;"",HLOOKUP(EA72,Points_Table,IF(ES72&gt;=6,8,ES72+2),FALSE),"")),EB72),EB72)</f>
        <v/>
      </c>
      <c r="ED72" s="51" t="str">
        <f t="shared" ref="ED70:ED89" si="120">IF(AND($G72="4",DN72&lt;&gt;""),DN72,"")</f>
        <v/>
      </c>
      <c r="EE72" s="52" t="str">
        <f t="shared" ref="EE70:EE89" si="121">IF(AND(DN72&lt;&gt;"",G72="4"),_xlfn.RANK.EQ(DN72,$ED$6:$ED$89),"")</f>
        <v/>
      </c>
      <c r="EF72" s="52" t="str">
        <f t="shared" ref="EF70:EF101" si="122">IF(IF(EE72&lt;&gt;"",IF(MAX(COUNTIF($EE$6:$EE$89,$EE$6:$EE$89))&gt;1,"x",""),"")&lt;&gt;"",EE72+1,"")</f>
        <v/>
      </c>
      <c r="EG72" s="52" t="str">
        <f t="shared" ref="EG70:EG89" si="123">IF(EE72&lt;&gt;"",IF($G72="3",IF(DN72&lt;&gt;"",IF(AND(EE72&lt;=10,DN72&gt;=$ED$92),HLOOKUP(EE72,Points_Table_Modified,IF(ES72&gt;=6,8,ES72+2),FALSE),0),""),IF(DN72&lt;&gt;"",IF(AND(EE72&lt;=10,DN72&gt;=$ED$92),HLOOKUP(EE72,Points_Table,IF(ES72&gt;=6,8,ES72+2),FALSE),0),"")),"")</f>
        <v/>
      </c>
      <c r="EH72" s="53" t="str">
        <f t="shared" ref="EH70:EH101" si="124">IF(EF72&lt;&gt;"",AVERAGE(IF(AND($G72="3",EF72&lt;&gt;""),HLOOKUP(EF72,Points_Table_Modified,IF(ES72&gt;=6,8,ES72+2),FALSE),IF(EF72&lt;&gt;"",HLOOKUP(EF72,Points_Table,IF(ES72&gt;=6,8,ES72+2),FALSE),"")),EG72),EG72)</f>
        <v/>
      </c>
      <c r="EI72" s="51" t="str">
        <f t="shared" ref="EI70:EI89" si="125">IF(AND($G72="5",DN72&lt;&gt;""),DN72,"")</f>
        <v/>
      </c>
      <c r="EJ72" s="52" t="str">
        <f t="shared" ref="EJ70:EJ89" si="126">IF(AND(DN72&lt;&gt;"",$G72="5"),_xlfn.RANK.EQ(DN72,$EI$6:$EI$89),"")</f>
        <v/>
      </c>
      <c r="EK72" s="52" t="str">
        <f t="shared" ref="EK70:EK101" si="127">IF(IF(EJ72&lt;&gt;"",IF(MAX(COUNTIF($EJ$6:$EJ$89,$EJ$6:$EJ$89))&gt;1,"x",""),"")&lt;&gt;"",EJ72+1,"")</f>
        <v/>
      </c>
      <c r="EL72" s="52" t="str">
        <f t="shared" ref="EL70:EL89" si="128">IF(EJ72&lt;&gt;"",IF($G72="3",IF(DN72&lt;&gt;"",IF(AND(EJ72&lt;=10,DN72&gt;=$EI$92),HLOOKUP(EJ72,Points_Table_Modified,IF(ES72&gt;=6,8,ES72+2),FALSE),0),""),IF(DN72&lt;&gt;"",IF(AND(EJ72&lt;=10,DN72&gt;=$EI$92),HLOOKUP(EJ72,Points_Table,IF(ES72&gt;=6,8,ES72+2),FALSE),0),"")),"")</f>
        <v/>
      </c>
      <c r="EM72" s="53" t="str">
        <f t="shared" ref="EM70:EM101" si="129">IF(EK72&lt;&gt;"",AVERAGE(IF(AND($G72="3",EK72&lt;&gt;""),HLOOKUP(EK72,Points_Table_Modified,IF(ES72&gt;=6,8,ES72+2),FALSE),IF(EK72&lt;&gt;"",HLOOKUP(EK72,Points_Table,IF(ES72&gt;=6,8,ES72+2),FALSE),"")),EL72),EL72)</f>
        <v/>
      </c>
      <c r="EN72" s="51" t="str">
        <f t="shared" ref="EN70:EN89" si="130">IF(AND($G72="6",DN72&lt;&gt;""),DN72,"")</f>
        <v/>
      </c>
      <c r="EO72" s="52" t="str">
        <f t="shared" ref="EO70:EO89" si="131">IF(AND(DN72&lt;&gt;"",$G72="6"),_xlfn.RANK.EQ(DN72,$EN$6:$EN$89),"")</f>
        <v/>
      </c>
      <c r="EP72" s="52" t="str">
        <f t="shared" ref="EP70:EP101" si="132">IF(IF(EO72&lt;&gt;"",IF(MAX(COUNTIF($EO$6:$EO$89,$EO$6:$EO$89))&gt;1,"x",""),"")&lt;&gt;"",EO72+1,"")</f>
        <v/>
      </c>
      <c r="EQ72" s="52" t="str">
        <f t="shared" ref="EQ70:EQ89" si="133">IF(EO72&lt;&gt;"",IF($G72="3",IF(DN72&lt;&gt;"",IF(AND(EO72&lt;=10,DN72&gt;=$EN$92),HLOOKUP(EO72,Points_Table_Modified,IF(ES72&gt;=6,8,ES72+2),FALSE),0),""),IF(DN72&lt;&gt;"",IF(AND(EO72&lt;=10,DN72&gt;=$EN$92),HLOOKUP(EO72,Points_Table,IF(ES72&gt;=6,8,ES72+2),FALSE),0),"")),"")</f>
        <v/>
      </c>
      <c r="ER72" s="53" t="str">
        <f t="shared" ref="ER70:ER101" si="134">IF(EP72&lt;&gt;"",AVERAGE(IF(AND($G72="3",EP72&lt;&gt;""),HLOOKUP(EP72,Points_Table_Modified,IF(ES72&gt;=6,8,ES72+2),FALSE),IF(EP72&lt;&gt;"",HLOOKUP(EP72,Points_Table,IF(ES72&gt;=6,8,ES72+2),FALSE),"")),EQ72),EQ72)</f>
        <v/>
      </c>
      <c r="ES72" s="57" t="e">
        <f t="shared" ref="ES59:ES89" si="135">VLOOKUP($G72,Entries_D_Event,7,FALSE)</f>
        <v>#N/A</v>
      </c>
      <c r="ET72" s="52" t="str">
        <f t="shared" ref="ET70:ET89" si="136">CONCATENATE(EO72,EJ72,EE72,DZ72,DU72,DP72)</f>
        <v/>
      </c>
      <c r="EU72" s="118" t="str">
        <f t="shared" ref="EU70:EU101" si="137">IF(ET72&lt;&gt;"",IF(AND($G72="3",DN72&lt;&gt;""),10,IF(DN72&lt;&gt;"",5,"")),"")</f>
        <v/>
      </c>
      <c r="EV72" s="118">
        <f t="shared" ref="EV70:EV89" si="138">_xlfn.NUMBERVALUE(IF(ET72&lt;&gt;"",CONCATENATE(ER72,EM72,EH72,EC72,DX72,DS72),""))</f>
        <v>0</v>
      </c>
      <c r="EW72" s="56">
        <f t="shared" ref="EW70:EW101" si="139">IFERROR(EU72+EV72,0)</f>
        <v>0</v>
      </c>
      <c r="EX72" s="90"/>
      <c r="EY72" s="52" t="str">
        <f t="shared" ref="EY70:EY101" si="140">IF(AND($G72="1",EX72&lt;&gt;""),EX72,"")</f>
        <v/>
      </c>
      <c r="EZ72" s="52" t="str">
        <f t="shared" ref="EZ70:EZ89" si="141">IF(AND(EX72&lt;&gt;"",$G72="1"),_xlfn.RANK.EQ(EX72,$EY$6:$EY$89),"")</f>
        <v/>
      </c>
      <c r="FA72" s="52" t="str">
        <f t="shared" ref="FA70:FA101" si="142">IF(IF(EZ72&lt;&gt;"",IF(MAX(COUNTIF($EZ$6:$EZ$89,$EZ$6:$EZ$89))&gt;1,"x",""),"")&lt;&gt;"",EZ72+1,"")</f>
        <v/>
      </c>
      <c r="FB72" s="52" t="str">
        <f t="shared" ref="FB70:FB89" si="143">IF(EZ72&lt;&gt;"",IF($G72="3",IF(EX72&lt;&gt;"",IF(AND(EZ72&lt;=10,EX72&gt;=$EY$92),HLOOKUP(EZ72,Points_Table_Modified,IF(GC72&gt;=6,8,GC72+2),FALSE),0),""),IF(EX72&lt;&gt;"",IF(AND(EZ72&lt;=10,EX72&gt;=$EY$92),HLOOKUP(EZ72,Points_Table,IF(GC72&gt;=6,8,GC72+2),FALSE),0),"")),"")</f>
        <v/>
      </c>
      <c r="FC72" s="56" t="str">
        <f t="shared" ref="FC70:FC101" si="144">IF(FB72&gt;0,IF(FA72&lt;&gt;"",AVERAGE(IF(AND($G72="3",FA72&lt;&gt;""),HLOOKUP(FA72,Points_Table_Modified,IF(GC72&gt;=6,8,GC72+2),FALSE),IF(FA72&lt;&gt;"",HLOOKUP(FA72,Points_Table,IF(GC72&gt;=6,8,GC72+2),FALSE),"")),FB72),FB72),0)</f>
        <v/>
      </c>
      <c r="FD72" s="51" t="str">
        <f t="shared" ref="FD70:FD89" si="145">IF(AND($G72="2",EX72&lt;&gt;""),EX72,"")</f>
        <v/>
      </c>
      <c r="FE72" s="52" t="str">
        <f t="shared" ref="FE70:FE89" si="146">IF(AND(EX72&lt;&gt;"",$G72="2"),_xlfn.RANK.EQ(EX72,$FD$6:$FD$89),"")</f>
        <v/>
      </c>
      <c r="FF72" s="52" t="str">
        <f t="shared" ref="FF70:FF101" si="147">IF(IF(FE72&lt;&gt;"",IF(MAX(COUNTIF($FE$6:$FE$89,$FE$6:$FE$89))&gt;1,"x",""),"")&lt;&gt;"",FE72+1,"")</f>
        <v/>
      </c>
      <c r="FG72" s="54" t="str">
        <f t="shared" ref="FG70:FG89" si="148">IF(FE72&lt;&gt;"",IF($G72="3",IF(EX72&lt;&gt;"",IF(AND(FE72&lt;=10,EX72&gt;=$FD$92),HLOOKUP(FE72,Points_Table_Modified,IF(GC72&gt;=6,8,GC72+2),FALSE),0),""),IF(EX72&lt;&gt;"",IF(AND(FE72&lt;=10,EX72&gt;=$FD$92),HLOOKUP(FE72,Points_Table,IF(GC72&gt;=6,8,GC72+2),FALSE),0),"")),"")</f>
        <v/>
      </c>
      <c r="FH72" s="56" t="str">
        <f t="shared" ref="FH70:FH101" si="149">IF(FG72&gt;0,IF(FF72&lt;&gt;"",AVERAGE(IF(AND($G72="3",FF72&lt;&gt;""),HLOOKUP(FF72,Points_Table_Modified,IF(GC72&gt;=6,8,GC72+2),FALSE),IF(FF72&lt;&gt;"",HLOOKUP(FF72,Points_Table,IF(GC72&gt;=6,8,GC72+2),FALSE),"")),FG72),FG72),0)</f>
        <v/>
      </c>
      <c r="FI72" s="51" t="str">
        <f t="shared" ref="FI70:FI89" si="150">IF(AND($G72="3",EX72&lt;&gt;""),EX72,"")</f>
        <v/>
      </c>
      <c r="FJ72" s="52" t="str">
        <f t="shared" ref="FJ70:FJ89" si="151">IF(AND(EX72&lt;&gt;"",$G72="3"),_xlfn.RANK.EQ(EX72,$FI$6:$FI$89),"")</f>
        <v/>
      </c>
      <c r="FK72" s="52" t="str">
        <f t="shared" ref="FK70:FK101" si="152">IF(IF(FJ72&lt;&gt;"",IF(MAX(COUNTIF($FJ$6:$FJ$89,$FJ$6:$FJ$89))&gt;1,"x",""),"")&lt;&gt;"",FJ72+1,"")</f>
        <v/>
      </c>
      <c r="FL72" s="52" t="str">
        <f t="shared" ref="FL70:FL89" si="153">IF(FJ72&lt;&gt;"",IF($G72="3",IF(EX72&lt;&gt;"",IF(AND(FJ72&lt;=20,EX72&gt;=$FI$92),HLOOKUP(FJ72,Points_Table_Modified,IF(GC72&gt;=6,8,GC72+2),FALSE),0),""),IF(EX72&lt;&gt;"",IF(AND(FJ72&lt;=10,EX72&gt;=$FI$92),HLOOKUP(FJ72,Points_Table,IF(GC72&gt;=6,8,GC72+2),FALSE),0),"")),"")</f>
        <v/>
      </c>
      <c r="FM72" s="56" t="str">
        <f t="shared" ref="FM70:FM101" si="154">IF(FL72&gt;0,IF(FK72&lt;&gt;"",AVERAGE(IF(AND($G72="3",FK72&lt;&gt;""),HLOOKUP(FK72,Points_Table_Modified,IF(GC72&gt;=6,8,GC72+2),FALSE),IF(FK72&lt;&gt;"",HLOOKUP(FK72,Points_Table,IF(GC72&gt;=6,8,GC72+2),FALSE),"")),FL72),FL72),0)</f>
        <v/>
      </c>
      <c r="FN72" s="51" t="str">
        <f t="shared" ref="FN70:FN89" si="155">IF(AND($G72="4",EX72&lt;&gt;""),EX72,"")</f>
        <v/>
      </c>
      <c r="FO72" s="52" t="str">
        <f t="shared" ref="FO70:FO89" si="156">IF(AND(EX72&lt;&gt;"",G72="4"),_xlfn.RANK.EQ(EX72,$FN$6:$FN$89),"")</f>
        <v/>
      </c>
      <c r="FP72" s="52" t="str">
        <f t="shared" ref="FP70:FP101" si="157">IF(IF(FO72&lt;&gt;"",IF(MAX(COUNTIF($FO$6:$FO$89,$FO$6:$FO$89))&gt;1,"x",""),"")&lt;&gt;"",FO72+1,"")</f>
        <v/>
      </c>
      <c r="FQ72" s="52" t="str">
        <f t="shared" ref="FQ70:FQ89" si="158">IF(FO72&lt;&gt;"",IF($G72="3",IF(EX72&lt;&gt;"",IF(AND(FO72&lt;=10,EX72&gt;=$FN$92),HLOOKUP(FO72,Points_Table_Modified,IF(GC72&gt;=6,8,GC72+2),FALSE),0),""),IF(EX72&lt;&gt;"",IF(AND(FO72&lt;=10,EX72&gt;=$FN$92),HLOOKUP(FO72,Points_Table,IF(GC72&gt;=6,8,GC72+2),FALSE),0),"")),"")</f>
        <v/>
      </c>
      <c r="FR72" s="56" t="str">
        <f t="shared" ref="FR70:FR101" si="159">IF(FQ72&gt;0,IF(FP72&lt;&gt;"",AVERAGE(IF(AND($G72="3",FP72&lt;&gt;""),HLOOKUP(FP72,Points_Table_Modified,IF(GC72&gt;=6,8,GC72+2),FALSE),IF(FP72&lt;&gt;"",HLOOKUP(FP72,Points_Table,IF(GC72&gt;=6,8,GC72+2),FALSE),"")),FQ72),FQ72),0)</f>
        <v/>
      </c>
      <c r="FS72" s="51" t="str">
        <f t="shared" ref="FS70:FS89" si="160">IF(AND($G72="5",EX72&lt;&gt;""),EX72,"")</f>
        <v/>
      </c>
      <c r="FT72" s="52" t="str">
        <f t="shared" ref="FT70:FT89" si="161">IF(AND(EX72&lt;&gt;"",$G72="5"),_xlfn.RANK.EQ(EX72,$FS$6:$FS$89),"")</f>
        <v/>
      </c>
      <c r="FU72" s="52" t="str">
        <f t="shared" ref="FU70:FU101" si="162">IF(IF(FT72&lt;&gt;"",IF(MAX(COUNTIF($FT$6:$FT$89,$FT$6:$FT$89))&gt;1,"x",""),"")&lt;&gt;"",FT72+1,"")</f>
        <v/>
      </c>
      <c r="FV72" s="52" t="str">
        <f t="shared" ref="FV70:FV89" si="163">IF(FT72&lt;&gt;"",IF($G72="3",IF(EX72&lt;&gt;"",IF(AND(FT72&lt;=10,EX72&gt;=$FS$92),HLOOKUP(FT72,Points_Table_Modified,IF(GC72&gt;=6,8,GC72+2),FALSE),0),""),IF(EX72&lt;&gt;"",IF(AND(FT72&lt;=10,EX72&gt;=$FS$92),HLOOKUP(FT72,Points_Table,IF(GC72&gt;=6,8,GC72+2),FALSE),0),"")),"")</f>
        <v/>
      </c>
      <c r="FW72" s="56" t="str">
        <f t="shared" ref="FW70:FW101" si="164">IF(FV72&gt;0,IF(FU72&lt;&gt;"",AVERAGE(IF(AND($G72="3",FU72&lt;&gt;""),HLOOKUP(FU72,Points_Table_Modified,IF(GC72&gt;=6,8,GC72+2),FALSE),IF(FU72&lt;&gt;"",HLOOKUP(FU72,Points_Table,IF(GC72&gt;=6,8,GC72+2),FALSE),"")),FV72),FV72),0)</f>
        <v/>
      </c>
      <c r="FX72" s="51" t="str">
        <f t="shared" ref="FX70:FX89" si="165">IF(AND($G72="6",EX72&lt;&gt;""),EX72,"")</f>
        <v/>
      </c>
      <c r="FY72" s="52" t="str">
        <f t="shared" ref="FY70:FY89" si="166">IF(AND(EX72&lt;&gt;"",$G72="6"),_xlfn.RANK.EQ(EX72,$FX$6:$FX$89),"")</f>
        <v/>
      </c>
      <c r="FZ72" s="52" t="str">
        <f t="shared" ref="FZ70:FZ101" si="167">IF(IF(FY72&lt;&gt;"",IF(MAX(COUNTIF($FY$6:$FY$89,$FY$6:$FY$89))&gt;1,"x",""),"")&lt;&gt;"",FY72+1,"")</f>
        <v/>
      </c>
      <c r="GA72" s="52" t="str">
        <f t="shared" ref="GA70:GA89" si="168">IF(FY72&lt;&gt;"",IF($G72="3",IF(EX72&lt;&gt;"",IF(AND(FY72&lt;=10,EX72&gt;=$FX$92),HLOOKUP(FY72,Points_Table_Modified,IF(GC72&gt;=6,8,GC72+2),FALSE),0),""),IF(EX72&lt;&gt;"",IF(AND(FY72&lt;=10,EX72&gt;=$FX$92),HLOOKUP(FY72,Points_Table,IF(GC72&gt;=6,8,GC72+2),FALSE),0),"")),"")</f>
        <v/>
      </c>
      <c r="GB72" s="56" t="str">
        <f t="shared" ref="GB70:GB101" si="169">IF(GA72&gt;0,IF(FZ72&lt;&gt;"",AVERAGE(IF(AND($G72="3",FZ72&lt;&gt;""),HLOOKUP(FZ72,Points_Table_Modified,IF(GC72&gt;=6,8,GC72+2),FALSE),IF(FZ72&lt;&gt;"",HLOOKUP(FZ72,Points_Table,IF(GC72&gt;=6,8,GC72+2),FALSE),"")),GA72),GA72),0)</f>
        <v/>
      </c>
      <c r="GC72" s="57" t="e">
        <f t="shared" ref="GC70:GC89" si="170">VLOOKUP($G72,Entries_D_Event,8,FALSE)</f>
        <v>#N/A</v>
      </c>
      <c r="GD72" s="52" t="str">
        <f t="shared" ref="GD70:GD89" si="171">CONCATENATE(FY72,FT72,FO72,FJ72,FE72,EZ72)</f>
        <v/>
      </c>
      <c r="GE72" s="118" t="str">
        <f t="shared" ref="GE70:GE101" si="172">IF(GD72&lt;&gt;"",IF(AND($G72="3",EX72&lt;&gt;""),10,IF(EX72&lt;&gt;"",5,"")),"")</f>
        <v/>
      </c>
      <c r="GF72" s="118">
        <f t="shared" ref="GF70:GF89" si="173">_xlfn.NUMBERVALUE(IF(GD72&lt;&gt;"",CONCATENATE(GB72,FW72,FR72,FM72,FH72,FC72),""))</f>
        <v>0</v>
      </c>
      <c r="GG72" s="56">
        <f t="shared" ref="GG70:GG101" si="174">IFERROR(GE72+GF72,0)</f>
        <v>0</v>
      </c>
      <c r="GH72" s="90"/>
      <c r="GI72" s="52" t="str">
        <f t="shared" ref="GI70:GI101" si="175">IF(AND($G72="1",GH72&lt;&gt;""),GH72,"")</f>
        <v/>
      </c>
      <c r="GJ72" s="52" t="str">
        <f t="shared" ref="GJ70:GJ89" si="176">IF(AND(GH72&lt;&gt;"",$G72="1"),_xlfn.RANK.EQ(GH72,$GI$6:$GI$89),"")</f>
        <v/>
      </c>
      <c r="GK72" s="52" t="str">
        <f t="shared" ref="GK70:GK101" si="177">IF(IF(GJ72&lt;&gt;"",IF(MAX(COUNTIF($GJ$6:$GJ$89,$GJ$6:$GJ$89))&gt;1,"x",""),"")&lt;&gt;"",GJ72+1,"")</f>
        <v/>
      </c>
      <c r="GL72" s="52" t="str">
        <f t="shared" ref="GL70:GL89" si="178">IF(GJ72&lt;&gt;"",IF($G72="3",IF(GH72&lt;&gt;"",IF(AND(GJ72&lt;=10,GH72&gt;=$GI$92),HLOOKUP(GJ72,Points_Table_Modified,IF(HM72&gt;=6,8,HM72+2),FALSE),0),""),IF(GH72&lt;&gt;"",IF(AND(GJ72&lt;=10,GH72&gt;=$GI$92),HLOOKUP(GJ72,Points_Table,IF(HM72&gt;=6,8,HM72+2),FALSE),0),"")),"")</f>
        <v/>
      </c>
      <c r="GM72" s="53" t="str">
        <f t="shared" ref="GM70:GM101" si="179">IF(GK72&lt;&gt;"",AVERAGE(IF(AND($G72="3",GK72&lt;&gt;""),HLOOKUP(GK72,Points_Table_Modified,IF(HM72&gt;=6,8,HM72+2),FALSE),IF(GK72&lt;&gt;"",HLOOKUP(GK72,Points_Table,IF(HM72&gt;=6,8,HM72+2),FALSE),"")),GL72),GL72)</f>
        <v/>
      </c>
      <c r="GN72" s="51" t="str">
        <f t="shared" ref="GN70:GN89" si="180">IF(AND($G72="2",GH72&lt;&gt;""),GH72,"")</f>
        <v/>
      </c>
      <c r="GO72" s="52" t="str">
        <f t="shared" ref="GO70:GO89" si="181">IF(AND(GH72&lt;&gt;"",$G72="2"),_xlfn.RANK.EQ(GH72,$GN$6:$GN$89),"")</f>
        <v/>
      </c>
      <c r="GP72" s="52" t="str">
        <f t="shared" ref="GP70:GP101" si="182">IF(IF(GO72&lt;&gt;"",IF(MAX(COUNTIF($GO$6:$GO$89,$GO$6:$GO$89))&gt;1,"x",""),"")&lt;&gt;"",GO72+1,"")</f>
        <v/>
      </c>
      <c r="GQ72" s="54" t="str">
        <f t="shared" ref="GQ70:GQ89" si="183">IF(GO72&lt;&gt;"",IF($G72="3",IF(GH72&lt;&gt;"",IF(AND(GO72&lt;=10,GH72&gt;=$GN$92),HLOOKUP(GO72,Points_Table_Modified,IF(HM72&gt;=6,8,HM72+2),FALSE),0),""),IF(GH72&lt;&gt;"",IF(AND(GO72&lt;=10,GH72&gt;=$GN$92),HLOOKUP(GO72,Points_Table,IF(HM72&gt;=6,8,HM72+2),FALSE),0),"")),"")</f>
        <v/>
      </c>
      <c r="GR72" s="53" t="str">
        <f t="shared" ref="GR70:GR101" si="184">IF(GP72&lt;&gt;"",AVERAGE(IF(AND($G72="3",GP72&lt;&gt;""),HLOOKUP(GP72,Points_Table_Modified,IF(HM72&gt;=6,8,HM72+2),FALSE),IF(GP72&lt;&gt;"",HLOOKUP(GP72,Points_Table,IF(HM72&gt;=6,8,HM72+2),FALSE),"")),GQ72),GQ72)</f>
        <v/>
      </c>
      <c r="GS72" s="51" t="str">
        <f t="shared" ref="GS70:GS89" si="185">IF(AND($G72="3",GH72&lt;&gt;""),GH72,"")</f>
        <v/>
      </c>
      <c r="GT72" s="52" t="str">
        <f t="shared" ref="GT70:GT89" si="186">IF(AND(GH72&lt;&gt;"",$G72="3"),_xlfn.RANK.EQ(GH72,$GS$6:$GS$89),"")</f>
        <v/>
      </c>
      <c r="GU72" s="52" t="str">
        <f t="shared" ref="GU70:GU101" si="187">IF(IF(GT72&lt;&gt;"",IF(MAX(COUNTIF($GT$6:$GT$89,$GT$6:$GT$89))&gt;1,"x",""),"")&lt;&gt;"",GT72+1,"")</f>
        <v/>
      </c>
      <c r="GV72" s="52" t="str">
        <f t="shared" ref="GV70:GV89" si="188">IF(GT72&lt;&gt;"",IF($G72="3",IF(GH72&lt;&gt;"",IF(AND(GT72&lt;=20,GH72&gt;=$GS$92),HLOOKUP(GT72,Points_Table_Modified,IF(HM72&gt;=6,8,HM72+2),FALSE),0),""),IF(GH72&lt;&gt;"",IF(AND(GT72&lt;=10,GH72&gt;=$GS$92),HLOOKUP(GT72,Points_Table,IF(HM72&gt;=6,8,HM72+2),FALSE),0),"")),"")</f>
        <v/>
      </c>
      <c r="GW72" s="53" t="str">
        <f t="shared" ref="GW70:GW101" si="189">IF(GU72&lt;&gt;"",AVERAGE(IF(AND($G72="3",GU72&lt;&gt;""),HLOOKUP(GU72,Points_Table_Modified,IF(HM72&gt;=6,8,HM72+2),FALSE),IF(GU72&lt;&gt;"",HLOOKUP(GU72,Points_Table,IF(HM72&gt;=6,8,HM72+2),FALSE),"")),GV72),GV72)</f>
        <v/>
      </c>
      <c r="GX72" s="51" t="str">
        <f t="shared" ref="GX70:GX89" si="190">IF(AND($G72="4",GH72&lt;&gt;""),GH72,"")</f>
        <v/>
      </c>
      <c r="GY72" s="52" t="str">
        <f t="shared" ref="GY70:GY89" si="191">IF(AND($GH72&lt;&gt;"",G72="4"),_xlfn.RANK.EQ(GH72,$GX$6:$GX$89),"")</f>
        <v/>
      </c>
      <c r="GZ72" s="52" t="str">
        <f t="shared" ref="GZ70:GZ101" si="192">IF(IF(GY72&lt;&gt;"",IF(MAX(COUNTIF($GY$6:$GY$89,$GY$6:$GY$89))&gt;1,"x",""),"")&lt;&gt;"",GY72+1,"")</f>
        <v/>
      </c>
      <c r="HA72" s="52" t="str">
        <f t="shared" ref="HA70:HA89" si="193">IF(GY72&lt;&gt;"",IF($G72="3",IF(GH72&lt;&gt;"",IF(AND(GY72&lt;=10,GH72&gt;=$GX$92),HLOOKUP(GY72,Points_Table_Modified,IF(HM72&gt;=6,8,HM72+2),FALSE),0),""),IF(GH72&lt;&gt;"",IF(AND(GY72&lt;=10,GH72&gt;=$GX$92),HLOOKUP(GY72,Points_Table,IF(HM72&gt;=6,8,HM72+2),FALSE),0),"")),"")</f>
        <v/>
      </c>
      <c r="HB72" s="53" t="str">
        <f t="shared" ref="HB70:HB101" si="194">IF(GZ72&lt;&gt;"",AVERAGE(IF(AND($G72="3",GZ72&lt;&gt;""),HLOOKUP(GZ72,Points_Table_Modified,IF(HM72&gt;=6,8,HM72+2),FALSE),IF(GZ72&lt;&gt;"",HLOOKUP(GZ72,Points_Table,IF(HM72&gt;=6,8,HM72+2),FALSE),"")),HA72),HA72)</f>
        <v/>
      </c>
      <c r="HC72" s="51" t="str">
        <f t="shared" ref="HC70:HC89" si="195">IF(AND($G72="5",GH72&lt;&gt;""),GH72,"")</f>
        <v/>
      </c>
      <c r="HD72" s="52" t="str">
        <f t="shared" ref="HD70:HD89" si="196">IF(AND(GH72&lt;&gt;"",$G72="5"),_xlfn.RANK.EQ(GH72,$HC$6:$HC$89),"")</f>
        <v/>
      </c>
      <c r="HE72" s="52" t="str">
        <f t="shared" ref="HE70:HE101" si="197">IF(IF(HD72&lt;&gt;"",IF(MAX(COUNTIF($HD$6:$HD$89,$HD$6:$HD$89))&gt;1,"x",""),"")&lt;&gt;"",HD72+1,"")</f>
        <v/>
      </c>
      <c r="HF72" s="52" t="str">
        <f t="shared" ref="HF70:HF89" si="198">IF(HD72&lt;&gt;"",IF($G72="3",IF(GH72&lt;&gt;"",IF(AND(HD72&lt;=10,GH72&gt;=$HC$92),HLOOKUP(HD72,Points_Table_Modified,IF(HM72&gt;=6,8,HM72+2),FALSE),0),""),IF(GH72&lt;&gt;"",IF(AND(HD72&lt;=10,GH72&gt;=$HC$92),HLOOKUP(HD72,Points_Table,IF(HM72&gt;=6,8,HM72+2),FALSE),0),"")),"")</f>
        <v/>
      </c>
      <c r="HG72" s="53" t="str">
        <f t="shared" ref="HG70:HG101" si="199">IF(HE72&lt;&gt;"",AVERAGE(IF(AND($G72="3",HE72&lt;&gt;""),HLOOKUP(HE72,Points_Table_Modified,IF(HM72&gt;=6,8,HM72+2),FALSE),IF(HE72&lt;&gt;"",HLOOKUP(HE72,Points_Table,IF(HM72&gt;=6,8,HM72+2),FALSE),"")),HF72),HF72)</f>
        <v/>
      </c>
      <c r="HH72" s="51" t="str">
        <f t="shared" ref="HH70:HH89" si="200">IF(AND($G72="6",GH72&lt;&gt;""),GH72,"")</f>
        <v/>
      </c>
      <c r="HI72" s="52" t="str">
        <f t="shared" ref="HI70:HI89" si="201">IF(AND(GH72&lt;&gt;"",$G72="6"),_xlfn.RANK.EQ(GH72,$HH$6:$HH$89),"")</f>
        <v/>
      </c>
      <c r="HJ72" s="52" t="str">
        <f t="shared" ref="HJ70:HJ101" si="202">IF(IF(HI72&lt;&gt;"",IF(MAX(COUNTIF($HI$6:$HI$89,$HI$6:$HI$89))&gt;1,"x",""),"")&lt;&gt;"",HI72+1,"")</f>
        <v/>
      </c>
      <c r="HK72" s="52" t="str">
        <f t="shared" ref="HK70:HK89" si="203">IF(HI72&lt;&gt;"",IF($G72="3",IF(GH72&lt;&gt;"",IF(AND(HI72&lt;=10,GH72&gt;=$HH$92),HLOOKUP(HI72,Points_Table_Modified,IF(HM72&gt;=6,8,HM72+2),FALSE),0),""),IF(GH72&lt;&gt;"",IF(AND(HI72&lt;=10,GH72&gt;=$HH$92),HLOOKUP(HI72,Points_Table,IF(HM72&gt;=6,8,HM72+2),FALSE),0),"")),"")</f>
        <v/>
      </c>
      <c r="HL72" s="53" t="str">
        <f t="shared" ref="HL70:HL101" si="204">IF(HJ72&lt;&gt;"",AVERAGE(IF(AND($G72="3",HJ72&lt;&gt;""),HLOOKUP(HJ72,Points_Table_Modified,IF(HM72&gt;=6,8,HM72+2),FALSE),IF(HJ72&lt;&gt;"",HLOOKUP(HJ72,Points_Table,IF(HM72&gt;=6,8,HM72+2),FALSE),"")),HK72),HK72)</f>
        <v/>
      </c>
      <c r="HM72" s="57" t="e">
        <f t="shared" ref="HM70:HM89" si="205">VLOOKUP($G72,Entries_D_Event,9,FALSE)</f>
        <v>#N/A</v>
      </c>
      <c r="HN72" s="52" t="str">
        <f t="shared" ref="HN70:HN89" si="206">CONCATENATE(HI72,HD72,GY72,GT72,GO72,GJ72)</f>
        <v/>
      </c>
      <c r="HO72" s="118" t="str">
        <f t="shared" ref="HO70:HO101" si="207">IF(HN72&lt;&gt;"",IF(AND($G72="3",GH72&lt;&gt;""),10,IF(GH72&lt;&gt;"",5,"")),"")</f>
        <v/>
      </c>
      <c r="HP72" s="118">
        <f t="shared" ref="HP70:HP89" si="208">_xlfn.NUMBERVALUE(IF(HN72&lt;&gt;"",CONCATENATE(HL72,HG72,HB72,GW72,GR72,GM72),""))</f>
        <v>0</v>
      </c>
      <c r="HQ72" s="56">
        <f t="shared" ref="HQ70:HQ101" si="209">IFERROR(HO72+HP72,0)</f>
        <v>0</v>
      </c>
      <c r="HR72" s="90"/>
      <c r="HS72" s="52" t="str">
        <f t="shared" ref="HS70:HS101" si="210">IF(AND($G72="1",HR72&lt;&gt;""),HR72,"")</f>
        <v/>
      </c>
      <c r="HT72" s="52" t="str">
        <f t="shared" ref="HT70:HT89" si="211">IF(AND(HR72&lt;&gt;"",$G72="1"),_xlfn.RANK.EQ(HR72,$HS$6:$HS$89),"")</f>
        <v/>
      </c>
      <c r="HU72" s="52" t="str">
        <f t="shared" ref="HU70:HU101" si="212">IF(IF(HT72&lt;&gt;"",IF(MAX(COUNTIF($HT$6:$HT$89,$HT$6:$HT$89))&gt;1,"x",""),"")&lt;&gt;"",HT72+1,"")</f>
        <v/>
      </c>
      <c r="HV72" s="52" t="str">
        <f t="shared" ref="HV60:HV89" si="213">IF(HT72&lt;&gt;"",IF($G72="3",IF(HR72&lt;&gt;"",IF(AND(HT72&lt;=10,HR72&gt;=$HS$92),HLOOKUP(HT72,Points_Table_Modified,IF(IW72&gt;=6,8,IW72+2),FALSE),0),""),IF(HR72&lt;&gt;"",IF(AND(HT72&lt;=10,HR72&gt;=$HS$92),HLOOKUP(HT72,Points_Table,IF(IW72&gt;=6,8,IW72+2),FALSE),0),"")),"")</f>
        <v/>
      </c>
      <c r="HW72" s="53" t="str">
        <f t="shared" ref="HW60:HW91" si="214">IF(HU72&lt;&gt;"",AVERAGE(IF(AND($G72="3",HU72&lt;&gt;""),HLOOKUP(HU72,Points_Table_Modified,IF(IW72&gt;=6,8,IW72+2),FALSE),IF(HU72&lt;&gt;"",HLOOKUP(HU72,Points_Table,IF(IW72&gt;=6,8,IW72+2),FALSE),"")),HV72),HV72)</f>
        <v/>
      </c>
      <c r="HX72" s="51" t="str">
        <f t="shared" ref="HX70:HX89" si="215">IF(AND($G72="2",HR72&lt;&gt;""),HR72,"")</f>
        <v/>
      </c>
      <c r="HY72" s="52" t="str">
        <f t="shared" ref="HY70:HY89" si="216">IF(AND(HR72&lt;&gt;"",$G72="2"),_xlfn.RANK.EQ(HR72,$HX$6:$HX$89),"")</f>
        <v/>
      </c>
      <c r="HZ72" s="52" t="str">
        <f t="shared" ref="HZ70:HZ101" si="217">IF(IF(HY72&lt;&gt;"",IF(MAX(COUNTIF($HY$6:$HY$89,$HY$6:$HY$89))&gt;1,"x",""),"")&lt;&gt;"",HY72+1,"")</f>
        <v/>
      </c>
      <c r="IA72" s="54" t="str">
        <f t="shared" ref="IA60:IA89" si="218">IF(HY72&lt;&gt;"",IF($G72="3",IF(HR72&lt;&gt;"",IF(AND(HY72&lt;=10,HR72&gt;=$HX$92),HLOOKUP(HY72,Points_Table_Modified,IF(IW72&gt;=6,8,IW72+2),FALSE),0),""),IF(HR72&lt;&gt;"",IF(AND(HY72&lt;=10,HR72&gt;=$HX$92),HLOOKUP(HY72,Points_Table,IF(IW72&gt;=6,8,IW72+2),FALSE),0),"")),"")</f>
        <v/>
      </c>
      <c r="IB72" s="53" t="str">
        <f t="shared" ref="IB60:IB91" si="219">IF(HZ72&lt;&gt;"",AVERAGE(IF(AND($G72="3",HZ72&lt;&gt;""),HLOOKUP(HZ72,Points_Table_Modified,IF(IW72&gt;=6,8,IW72+2),FALSE),IF(HZ72&lt;&gt;"",HLOOKUP(HZ72,Points_Table,IF(IW72&gt;=6,8,IW72+2),FALSE),"")),IA72),IA72)</f>
        <v/>
      </c>
      <c r="IC72" s="51" t="str">
        <f t="shared" ref="IC70:IC89" si="220">IF(AND($G72="3",HR72&lt;&gt;""),HR72,"")</f>
        <v/>
      </c>
      <c r="ID72" s="52" t="str">
        <f t="shared" ref="ID70:ID89" si="221">IF(AND(HR72&lt;&gt;"",$G72="3"),_xlfn.RANK.EQ(HR72,$IC$6:$IC$89),"")</f>
        <v/>
      </c>
      <c r="IE72" s="52" t="str">
        <f t="shared" ref="IE70:IE101" si="222">IF(IF(ID72&lt;&gt;"",IF(MAX(COUNTIF($ID$6:$ID$89,$ID$6:$ID$89))&gt;1,"x",""),"")&lt;&gt;"",ID72+1,"")</f>
        <v/>
      </c>
      <c r="IF72" s="52" t="str">
        <f t="shared" ref="IF70:IF89" si="223">IF(ID72&lt;&gt;"",IF($G72="3",IF(HR72&lt;&gt;"",IF(AND(ID72&lt;=20,HR72&gt;=$IC$92),HLOOKUP(ID72,Points_Table_Modified,IF(IW72&gt;=6,8,IW72+2),FALSE),0),""),IF(HR72&lt;&gt;"",IF(AND(ID72&lt;=10,HR72&gt;=$IC$92),HLOOKUP(ID72,Points_Table,IF(IW72&gt;=6,8,IW72+2),FALSE),0),"")),"")</f>
        <v/>
      </c>
      <c r="IG72" s="53" t="str">
        <f t="shared" ref="IG70:IG101" si="224">IF(IE72&lt;&gt;"",AVERAGE(IF(AND($G72="3",IE72&lt;&gt;""),HLOOKUP(IE72,Points_Table_Modified,IF(IW72&gt;=6,8,IW72+2),FALSE),IF(IE72&lt;&gt;"",HLOOKUP(IE72,Points_Table,IF(IW72&gt;=6,8,IW72+2),FALSE),"")),IF72),IF72)</f>
        <v/>
      </c>
      <c r="IH72" s="51" t="str">
        <f t="shared" ref="IH70:IH89" si="225">IF(AND($G72="4",HR72&lt;&gt;""),HR72,"")</f>
        <v/>
      </c>
      <c r="II72" s="52" t="str">
        <f t="shared" ref="II70:II89" si="226">IF(AND(HR72&lt;&gt;"",G72="4"),_xlfn.RANK.EQ(HR72,$IH$6:$IH$89),"")</f>
        <v/>
      </c>
      <c r="IJ72" s="52" t="str">
        <f t="shared" ref="IJ70:IJ101" si="227">IF(IF(II72&lt;&gt;"",IF(MAX(COUNTIF($II$6:$II$89,$II$6:$II$89))&gt;1,"x",""),"")&lt;&gt;"",II72+1,"")</f>
        <v/>
      </c>
      <c r="IK72" s="52" t="str">
        <f t="shared" ref="IK60:IK89" si="228">IF(II72&lt;&gt;"",IF($G72="3",IF(HR72&lt;&gt;"",IF(AND(II72&lt;=10,HR72&gt;=$IH$92),HLOOKUP(II72,Points_Table_Modified,IF(IW72&gt;=6,8,IW72+2),FALSE),0),""),IF(HR72&lt;&gt;"",IF(AND(II72&lt;=10,HR72&gt;=$IH$92),HLOOKUP(II72,Points_Table,IF(IW72&gt;=6,8,IW72+2),FALSE),0),"")),"")</f>
        <v/>
      </c>
      <c r="IL72" s="53" t="str">
        <f t="shared" ref="IL60:IL91" si="229">IF(IJ72&lt;&gt;"",AVERAGE(IF(AND($G72="3",IJ72&lt;&gt;""),HLOOKUP(IJ72,Points_Table_Modified,IF(IW72&gt;=6,8,IW72+2),FALSE),IF(IJ72&lt;&gt;"",HLOOKUP(IJ72,Points_Table,IF(IW72&gt;=6,8,IW72+2),FALSE),"")),IK72),IK72)</f>
        <v/>
      </c>
      <c r="IM72" s="51" t="str">
        <f t="shared" ref="IM70:IM89" si="230">IF(AND($G72="5",HR72&lt;&gt;""),HR72,"")</f>
        <v/>
      </c>
      <c r="IN72" s="52" t="str">
        <f t="shared" ref="IN70:IN89" si="231">IF(AND(HR72&lt;&gt;"",$G72="5"),_xlfn.RANK.EQ(HR72,$IM$6:$IM$89),"")</f>
        <v/>
      </c>
      <c r="IO72" s="52" t="str">
        <f t="shared" ref="IO70:IO101" si="232">IF(IF(IN72&lt;&gt;"",IF(MAX(COUNTIF($IN$6:$IN$89,$IN$6:$IN$89))&gt;1,"x",""),"")&lt;&gt;"",IN72+1,"")</f>
        <v/>
      </c>
      <c r="IP72" s="52" t="str">
        <f t="shared" ref="IP60:IP89" si="233">IF(IN72&lt;&gt;"",IF($G72="3",IF(HR72&lt;&gt;"",IF(AND(IN72&lt;=10,HR72&gt;=$IM$92),HLOOKUP(IN72,Points_Table_Modified,IF(IW72&gt;=6,8,IW72+2),FALSE),0),""),IF(HR72&lt;&gt;"",IF(AND(IN72&lt;=10,HR72&gt;=$IM$92),HLOOKUP(IN72,Points_Table,IF(IW72&gt;=6,8,IW72+2),FALSE),0),"")),"")</f>
        <v/>
      </c>
      <c r="IQ72" s="53" t="str">
        <f t="shared" ref="IQ60:IQ91" si="234">IF(IO72&lt;&gt;"",AVERAGE(IF(AND($G72="3",IO72&lt;&gt;""),HLOOKUP(IO72,Points_Table_Modified,IF(IW72&gt;=6,8,IW72+2),FALSE),IF(IO72&lt;&gt;"",HLOOKUP(IO72,Points_Table,IF(IW72&gt;=6,8,IW72+2),FALSE),"")),IP72),IP72)</f>
        <v/>
      </c>
      <c r="IR72" s="51" t="str">
        <f t="shared" ref="IR70:IR89" si="235">IF(AND($G72="6",HR72&lt;&gt;""),HR72,"")</f>
        <v/>
      </c>
      <c r="IS72" s="52" t="str">
        <f t="shared" ref="IS70:IS89" si="236">IF(AND(HR72&lt;&gt;"",$G72="6"),_xlfn.RANK.EQ(HR72,$IR$6:$IR$89),"")</f>
        <v/>
      </c>
      <c r="IT72" s="52" t="str">
        <f t="shared" ref="IT70:IT101" si="237">IF(IF(IS72&lt;&gt;"",IF(MAX(COUNTIF($IS$6:$IS$89,$IS$6:$IS$89))&gt;1,"x",""),"")&lt;&gt;"",IS72+1,"")</f>
        <v/>
      </c>
      <c r="IU72" s="52" t="str">
        <f t="shared" ref="IU60:IU89" si="238">IF(IS72&lt;&gt;"",IF($G72="3",IF(HR72&lt;&gt;"",IF(AND(IS72&lt;=10,HR72&gt;=$IR$92),HLOOKUP(IS72,Points_Table_Modified,IF(IW72&gt;=6,8,IW72+2),FALSE),0),""),IF(HR72&lt;&gt;"",IF(AND(IS72&lt;=10,HR72&gt;=$IR$92),HLOOKUP(IS72,Points_Table,IF(IW72&gt;=6,8,IW72+2),FALSE),0),"")),"")</f>
        <v/>
      </c>
      <c r="IV72" s="53" t="str">
        <f t="shared" ref="IV60:IV91" si="239">IF(IT72&lt;&gt;"",AVERAGE(IF(AND($G72="3",IT72&lt;&gt;""),HLOOKUP(IT72,Points_Table_Modified,IF(IW72&gt;=6,8,IW72+2),FALSE),IF(IT72&lt;&gt;"",HLOOKUP(IT72,Points_Table,IF(IW72&gt;=6,8,IW72+2),FALSE),"")),IU72),IU72)</f>
        <v/>
      </c>
      <c r="IW72" s="57" t="e">
        <f t="shared" ref="IW70:IW89" si="240">VLOOKUP($G72,Entries_D_Event,10,FALSE)</f>
        <v>#N/A</v>
      </c>
      <c r="IX72" s="52" t="str">
        <f t="shared" ref="IX70:IX89" si="241">CONCATENATE(IS72,IN72,II72,ID72,HY72,HT72)</f>
        <v/>
      </c>
      <c r="IY72" s="118" t="str">
        <f t="shared" ref="IY70:IY101" si="242">IF(IX72&lt;&gt;"",IF(AND($G72="3",HR72&lt;&gt;""),10,IF(HR72&lt;&gt;"",5,"")),"")</f>
        <v/>
      </c>
      <c r="IZ72" s="118">
        <f t="shared" ref="IZ70:IZ89" si="243">_xlfn.NUMBERVALUE(IF(IX72&lt;&gt;"",CONCATENATE(IV72,IQ72,IL72,IG72,IB72,HW72),""))</f>
        <v>0</v>
      </c>
      <c r="JA72" s="56">
        <f t="shared" ref="JA70:JA101" si="244">IFERROR(IY72+IZ72,0)</f>
        <v>0</v>
      </c>
      <c r="JB72" s="90"/>
      <c r="JC72" s="52" t="str">
        <f t="shared" ref="JC70:JC101" si="245">IF(AND($G72="1",JB72&lt;&gt;""),JB72,"")</f>
        <v/>
      </c>
      <c r="JD72" s="52" t="str">
        <f t="shared" ref="JD70:JD89" si="246">IF(AND(JB72&lt;&gt;"",$G72="1"),_xlfn.RANK.EQ(JB72,$JC$6:$JC$89),"")</f>
        <v/>
      </c>
      <c r="JE72" s="52" t="str">
        <f t="shared" ref="JE70:JE101" si="247">IF(IF(JD72&lt;&gt;"",IF(MAX(COUNTIF($JD$6:$JD$89,$JD$6:$JD$89))&gt;1,"x",""),"")&lt;&gt;"",JD72+1,"")</f>
        <v/>
      </c>
      <c r="JF72" s="52" t="str">
        <f t="shared" ref="JF70:JF89" si="248">IF(JD72&lt;&gt;"",IF($G72="3",IF(JB72&lt;&gt;"",IF(AND(JD72&lt;=10,JB72&gt;=$JC$92),HLOOKUP(JD72,Points_Table_Modified,IF(KG72&gt;=6,8,KG72+2),FALSE),0),""),IF(JB72&lt;&gt;"",IF(AND(JD72&lt;=10,JB72&gt;=$JC$92),HLOOKUP(JD72,Points_Table,IF(KG72&gt;=6,8,KG72+2),FALSE),0),"")),"")</f>
        <v/>
      </c>
      <c r="JG72" s="53" t="str">
        <f t="shared" ref="JG70:JG101" si="249">IF(JE72&lt;&gt;"",AVERAGE(IF(AND($G72="3",JE72&lt;&gt;""),HLOOKUP(JE72,Points_Table_Modified,IF(KG72&gt;=6,8,KG72+2),FALSE),IF(JE72&lt;&gt;"",HLOOKUP(JE72,Points_Table,IF(KG72&gt;=6,8,KG72+2),FALSE),"")),JF72),JF72)</f>
        <v/>
      </c>
      <c r="JH72" s="51" t="str">
        <f t="shared" ref="JH70:JH89" si="250">IF(AND($G72="2",JB72&lt;&gt;""),JB72,"")</f>
        <v/>
      </c>
      <c r="JI72" s="52" t="str">
        <f t="shared" ref="JI70:JI89" si="251">IF(AND(JB72&lt;&gt;"",$G72="2"),_xlfn.RANK.EQ(JB72,$JH$6:$JH$89),"")</f>
        <v/>
      </c>
      <c r="JJ72" s="52" t="str">
        <f t="shared" ref="JJ70:JJ101" si="252">IF(IF(JI72&lt;&gt;"",IF(MAX(COUNTIF($JI$6:$JI$89,$JI$6:$JI$89))&gt;1,"x",""),"")&lt;&gt;"",JI72+1,"")</f>
        <v/>
      </c>
      <c r="JK72" s="54" t="str">
        <f t="shared" ref="JK70:JK89" si="253">IF(JI72&lt;&gt;"",IF($G72="3",IF(JB72&lt;&gt;"",IF(AND(JI72&lt;=10,JB72&gt;=$JH$92),HLOOKUP(JI72,Points_Table_Modified,IF(KG72&gt;=6,8,KG72+2),FALSE),0),""),IF(JB72&lt;&gt;"",IF(AND(JI72&lt;=10,JB72&gt;=$JH$92),HLOOKUP(JI72,Points_Table,IF(KG72&gt;=6,8,KG72+2),FALSE),0),"")),"")</f>
        <v/>
      </c>
      <c r="JL72" s="53" t="str">
        <f t="shared" ref="JL70:JL101" si="254">IF(JJ72&lt;&gt;"",AVERAGE(IF(AND($G72="3",JJ72&lt;&gt;""),HLOOKUP(JJ72,Points_Table_Modified,IF(KG72&gt;=6,8,KG72+2),FALSE),IF(JJ72&lt;&gt;"",HLOOKUP(JJ72,Points_Table,IF(KG72&gt;=6,8,KG72+2),FALSE),"")),JK72),JK72)</f>
        <v/>
      </c>
      <c r="JM72" s="51" t="str">
        <f t="shared" ref="JM70:JM89" si="255">IF(AND($G72="3",JB72&lt;&gt;""),JB72,"")</f>
        <v/>
      </c>
      <c r="JN72" s="52" t="str">
        <f t="shared" ref="JN70:JN89" si="256">IF(AND(JB72&lt;&gt;"",$G72="3"),_xlfn.RANK.EQ(JB72,$JM$6:$JM$89),"")</f>
        <v/>
      </c>
      <c r="JO72" s="52" t="str">
        <f t="shared" ref="JO70:JO101" si="257">IF(IF(JN72&lt;&gt;"",IF(MAX(COUNTIF($JN$6:$JN$89,$JN$6:$JN$89))&gt;1,"x",""),"")&lt;&gt;"",JN72+1,"")</f>
        <v/>
      </c>
      <c r="JP72" s="52" t="str">
        <f t="shared" ref="JP70:JP89" si="258">IF(JN72&lt;&gt;"",IF($G72="3",IF(JB72&lt;&gt;"",IF(AND(JN72&lt;=20,JB72&gt;=$JM$92),HLOOKUP(JN72,Points_Table_Modified,IF(KG72&gt;=6,8,KG72+2),FALSE),0),""),IF(JB72&lt;&gt;"",IF(AND(JN72&lt;=10,JB72&gt;=$JM$92),HLOOKUP(JN72,Points_Table,IF(KG72&gt;=6,8,KG72+2),FALSE),0),"")),"")</f>
        <v/>
      </c>
      <c r="JQ72" s="53" t="str">
        <f t="shared" ref="JQ70:JQ101" si="259">IF(JO72&lt;&gt;"",AVERAGE(IF(AND($G72="3",JO72&lt;&gt;""),HLOOKUP(JO72,Points_Table_Modified,IF(KG72&gt;=6,8,KG72+2),FALSE),IF(JO72&lt;&gt;"",HLOOKUP(JO72,Points_Table,IF(KG72&gt;=6,8,KG72+2),FALSE),"")),JP72),JP72)</f>
        <v/>
      </c>
      <c r="JR72" s="51" t="str">
        <f t="shared" ref="JR70:JR89" si="260">IF(AND($G72="4",JB72&lt;&gt;""),JB72,"")</f>
        <v/>
      </c>
      <c r="JS72" s="52" t="str">
        <f t="shared" ref="JS70:JS89" si="261">IF(AND(JB72&lt;&gt;"",G72="4"),_xlfn.RANK.EQ(JB72,$JR$6:$JR$89),"")</f>
        <v/>
      </c>
      <c r="JT72" s="52" t="str">
        <f t="shared" ref="JT70:JT101" si="262">IF(IF(JS72&lt;&gt;"",IF(MAX(COUNTIF($JS$6:$JS$89,$JS$6:$JS$89))&gt;1,"x",""),"")&lt;&gt;"",JS72+1,"")</f>
        <v/>
      </c>
      <c r="JU72" s="52" t="str">
        <f t="shared" ref="JU70:JU89" si="263">IF(JS72&lt;&gt;"",IF($G72="3",IF(JB72&lt;&gt;"",IF(AND(JS72&lt;=10,JB72&gt;=$JR$92),HLOOKUP(JS72,Points_Table_Modified,IF(KG72&gt;=6,8,KG72+2),FALSE),0),""),IF(JB72&lt;&gt;"",IF(AND(JS72&lt;=10,JB72&gt;=$JR$92),HLOOKUP(JS72,Points_Table,IF(KG72&gt;=6,8,KG72+2),FALSE),0),"")),"")</f>
        <v/>
      </c>
      <c r="JV72" s="53" t="str">
        <f t="shared" ref="JV70:JV101" si="264">IF(JT72&lt;&gt;"",AVERAGE(IF(AND($G72="3",JT72&lt;&gt;""),HLOOKUP(JT72,Points_Table_Modified,IF(KG72&gt;=6,8,KG72+2),FALSE),IF(JT72&lt;&gt;"",HLOOKUP(JT72,Points_Table,IF(KG72&gt;=6,8,KG72+2),FALSE),"")),JU72),JU72)</f>
        <v/>
      </c>
      <c r="JW72" s="51" t="str">
        <f t="shared" ref="JW70:JW89" si="265">IF(AND($G72="5",JB72&lt;&gt;""),JB72,"")</f>
        <v/>
      </c>
      <c r="JX72" s="52" t="str">
        <f t="shared" ref="JX70:JX89" si="266">IF(AND(JB72&lt;&gt;"",$G72="5"),_xlfn.RANK.EQ(JB72,$JW$6:$JW$89),"")</f>
        <v/>
      </c>
      <c r="JY72" s="52" t="str">
        <f t="shared" ref="JY70:JY101" si="267">IF(IF(JX72&lt;&gt;"",IF(MAX(COUNTIF($JX$6:$JX$89,$JX$6:$JX$89))&gt;1,"x",""),"")&lt;&gt;"",JX72+1,"")</f>
        <v/>
      </c>
      <c r="JZ72" s="52" t="str">
        <f t="shared" ref="JZ70:JZ89" si="268">IF(JX72&lt;&gt;"",IF($G72="3",IF(JB72&lt;&gt;"",IF(AND(JX72&lt;=10,JB72&gt;=$JW$92),HLOOKUP(JX72,Points_Table_Modified,IF(KG72&gt;=6,8,KG72+2),FALSE),0),""),IF(JB72&lt;&gt;"",IF(AND(JX72&lt;=10,JB72&gt;=$JW$92),HLOOKUP(JX72,Points_Table,IF(KG72&gt;=6,8,KG72+2),FALSE),0),"")),"")</f>
        <v/>
      </c>
      <c r="KA72" s="53" t="str">
        <f t="shared" ref="KA70:KA101" si="269">IF(JY72&lt;&gt;"",AVERAGE(IF(AND($G72="3",JY72&lt;&gt;""),HLOOKUP(JY72,Points_Table_Modified,IF(KG72&gt;=6,8,KG72+2),FALSE),IF(JY72&lt;&gt;"",HLOOKUP(JY72,Points_Table,IF(KG72&gt;=6,8,KG72+2),FALSE),"")),JZ72),JZ72)</f>
        <v/>
      </c>
      <c r="KB72" s="51" t="str">
        <f t="shared" ref="KB70:KB89" si="270">IF(AND($G72="6",JB72&lt;&gt;""),JB72,"")</f>
        <v/>
      </c>
      <c r="KC72" s="52" t="str">
        <f t="shared" ref="KC70:KC89" si="271">IF(AND(JB72&lt;&gt;"",$G72="6"),_xlfn.RANK.EQ(JB72,$KB$6:$KB$89),"")</f>
        <v/>
      </c>
      <c r="KD72" s="52" t="str">
        <f t="shared" ref="KD70:KD101" si="272">IF(IF(KC72&lt;&gt;"",IF(MAX(COUNTIF($KC$6:$KC$89,$KC$6:$KC$89))&gt;1,"x",""),"")&lt;&gt;"",KC72+1,"")</f>
        <v/>
      </c>
      <c r="KE72" s="52" t="str">
        <f t="shared" ref="KE70:KE89" si="273">IF(KC72&lt;&gt;"",IF($G72="3",IF(JB72&lt;&gt;"",IF(AND(KC72&lt;=10,JB72&gt;=$KB$92),HLOOKUP(KC72,Points_Table_Modified,IF(KG72&gt;=6,8,KG72+2),FALSE),0),""),IF(JB72&lt;&gt;"",IF(AND(KC72&lt;=10,JB72&gt;=$KB$92),HLOOKUP(KC72,Points_Table,IF(KG72&gt;=6,8,KG72+2),FALSE),0),"")),"")</f>
        <v/>
      </c>
      <c r="KF72" s="53" t="str">
        <f t="shared" ref="KF70:KF101" si="274">IF(KD72&lt;&gt;"",AVERAGE(IF(AND($G72="3",KD72&lt;&gt;""),HLOOKUP(KD72,Points_Table_Modified,IF(KG72&gt;=6,8,KG72+2),FALSE),IF(KD72&lt;&gt;"",HLOOKUP(KD72,Points_Table,IF(KG72&gt;=6,8,KG72+2),FALSE),"")),KE72),KE72)</f>
        <v/>
      </c>
      <c r="KG72" s="57" t="e">
        <f t="shared" ref="KG70:KG89" si="275">VLOOKUP($G72,Entries_D_Event,11,FALSE)</f>
        <v>#N/A</v>
      </c>
      <c r="KH72" s="52" t="str">
        <f t="shared" ref="KH70:KH89" si="276">CONCATENATE(KC72,JX72,JS72,JN72,JI72,JD72)</f>
        <v/>
      </c>
      <c r="KI72" s="118" t="str">
        <f t="shared" ref="KI70:KI101" si="277">IF(KH72&lt;&gt;"",IF(AND($G72="3",JB72&lt;&gt;""),10,IF(JB72&lt;&gt;"",5,"")),"")</f>
        <v/>
      </c>
      <c r="KJ72" s="118">
        <f t="shared" ref="KJ70:KJ89" si="278">_xlfn.NUMBERVALUE(IF(KH72&lt;&gt;"",CONCATENATE(KF72,KA72,JV72,JQ72,JL72,JG72),""))</f>
        <v>0</v>
      </c>
      <c r="KK72" s="56">
        <f t="shared" ref="KK70:KK101" si="279">IFERROR(KI72+KJ72,0)</f>
        <v>0</v>
      </c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</row>
    <row r="73" spans="1:358" s="1" customFormat="1" x14ac:dyDescent="0.25">
      <c r="A73" s="35"/>
      <c r="B73" s="45">
        <v>68</v>
      </c>
      <c r="C73" s="58"/>
      <c r="D73" s="47"/>
      <c r="E73" s="50"/>
      <c r="F73" s="108"/>
      <c r="G73" s="49"/>
      <c r="H73" s="50"/>
      <c r="I73" s="187">
        <f t="shared" si="0"/>
        <v>0</v>
      </c>
      <c r="J73" s="116"/>
      <c r="K73" s="102" t="str">
        <f t="shared" si="1"/>
        <v/>
      </c>
      <c r="L73" s="103" t="str">
        <f t="shared" si="2"/>
        <v/>
      </c>
      <c r="M73" s="103" t="str">
        <f t="shared" si="3"/>
        <v/>
      </c>
      <c r="N73" s="103" t="str">
        <f t="shared" si="4"/>
        <v/>
      </c>
      <c r="O73" s="103" t="str">
        <f t="shared" si="5"/>
        <v/>
      </c>
      <c r="P73" s="102" t="str">
        <f t="shared" si="6"/>
        <v/>
      </c>
      <c r="Q73" s="103" t="str">
        <f t="shared" si="7"/>
        <v/>
      </c>
      <c r="R73" s="103" t="str">
        <f t="shared" si="8"/>
        <v/>
      </c>
      <c r="S73" s="103" t="str">
        <f t="shared" si="9"/>
        <v/>
      </c>
      <c r="T73" s="103" t="str">
        <f t="shared" si="10"/>
        <v/>
      </c>
      <c r="U73" s="102" t="str">
        <f t="shared" si="11"/>
        <v/>
      </c>
      <c r="V73" s="103" t="str">
        <f t="shared" si="12"/>
        <v/>
      </c>
      <c r="W73" s="103" t="str">
        <f t="shared" si="13"/>
        <v/>
      </c>
      <c r="X73" s="103" t="str">
        <f t="shared" si="14"/>
        <v/>
      </c>
      <c r="Y73" s="103" t="str">
        <f t="shared" si="15"/>
        <v/>
      </c>
      <c r="Z73" s="102" t="str">
        <f t="shared" si="16"/>
        <v/>
      </c>
      <c r="AA73" s="103" t="str">
        <f t="shared" si="17"/>
        <v/>
      </c>
      <c r="AB73" s="103" t="str">
        <f t="shared" si="18"/>
        <v/>
      </c>
      <c r="AC73" s="103" t="str">
        <f t="shared" si="19"/>
        <v/>
      </c>
      <c r="AD73" s="103" t="str">
        <f t="shared" si="20"/>
        <v/>
      </c>
      <c r="AE73" s="102" t="str">
        <f t="shared" si="21"/>
        <v/>
      </c>
      <c r="AF73" s="103" t="str">
        <f t="shared" si="22"/>
        <v/>
      </c>
      <c r="AG73" s="103" t="str">
        <f t="shared" si="23"/>
        <v/>
      </c>
      <c r="AH73" s="103" t="str">
        <f t="shared" si="24"/>
        <v/>
      </c>
      <c r="AI73" s="103" t="str">
        <f t="shared" si="25"/>
        <v/>
      </c>
      <c r="AJ73" s="102" t="str">
        <f t="shared" si="26"/>
        <v/>
      </c>
      <c r="AK73" s="103" t="str">
        <f t="shared" si="27"/>
        <v/>
      </c>
      <c r="AL73" s="103" t="str">
        <f t="shared" si="28"/>
        <v/>
      </c>
      <c r="AM73" s="103" t="str">
        <f t="shared" si="29"/>
        <v/>
      </c>
      <c r="AN73" s="136" t="str">
        <f t="shared" si="30"/>
        <v/>
      </c>
      <c r="AO73" s="55" t="e">
        <f t="shared" si="31"/>
        <v>#N/A</v>
      </c>
      <c r="AP73" s="52" t="str">
        <f t="shared" si="32"/>
        <v/>
      </c>
      <c r="AQ73" s="118" t="str">
        <f t="shared" si="33"/>
        <v/>
      </c>
      <c r="AR73" s="118">
        <f t="shared" si="34"/>
        <v>0</v>
      </c>
      <c r="AS73" s="56">
        <f t="shared" si="35"/>
        <v>0</v>
      </c>
      <c r="AT73" s="90"/>
      <c r="AU73" s="54" t="str">
        <f t="shared" si="36"/>
        <v/>
      </c>
      <c r="AV73" s="52" t="str">
        <f t="shared" si="37"/>
        <v/>
      </c>
      <c r="AW73" s="52" t="str">
        <f t="shared" si="38"/>
        <v/>
      </c>
      <c r="AX73" s="52" t="str">
        <f t="shared" si="39"/>
        <v/>
      </c>
      <c r="AY73" s="53" t="str">
        <f t="shared" si="40"/>
        <v/>
      </c>
      <c r="AZ73" s="51" t="str">
        <f t="shared" si="41"/>
        <v/>
      </c>
      <c r="BA73" s="52" t="str">
        <f t="shared" si="42"/>
        <v/>
      </c>
      <c r="BB73" s="52" t="str">
        <f t="shared" si="43"/>
        <v/>
      </c>
      <c r="BC73" s="54" t="str">
        <f t="shared" si="44"/>
        <v/>
      </c>
      <c r="BD73" s="53" t="str">
        <f t="shared" si="45"/>
        <v/>
      </c>
      <c r="BE73" s="51" t="str">
        <f t="shared" si="46"/>
        <v/>
      </c>
      <c r="BF73" s="52" t="str">
        <f t="shared" si="47"/>
        <v/>
      </c>
      <c r="BG73" s="52" t="str">
        <f t="shared" si="48"/>
        <v/>
      </c>
      <c r="BH73" s="52" t="str">
        <f t="shared" si="49"/>
        <v/>
      </c>
      <c r="BI73" s="53" t="str">
        <f t="shared" si="50"/>
        <v/>
      </c>
      <c r="BJ73" s="51" t="str">
        <f t="shared" si="51"/>
        <v/>
      </c>
      <c r="BK73" s="52" t="str">
        <f t="shared" si="52"/>
        <v/>
      </c>
      <c r="BL73" s="52" t="str">
        <f t="shared" si="53"/>
        <v/>
      </c>
      <c r="BM73" s="52" t="str">
        <f t="shared" si="54"/>
        <v/>
      </c>
      <c r="BN73" s="53" t="str">
        <f t="shared" si="55"/>
        <v/>
      </c>
      <c r="BO73" s="51" t="str">
        <f t="shared" si="56"/>
        <v/>
      </c>
      <c r="BP73" s="52" t="str">
        <f t="shared" si="57"/>
        <v/>
      </c>
      <c r="BQ73" s="52" t="str">
        <f t="shared" si="58"/>
        <v/>
      </c>
      <c r="BR73" s="52" t="str">
        <f t="shared" si="59"/>
        <v/>
      </c>
      <c r="BS73" s="53" t="str">
        <f t="shared" si="60"/>
        <v/>
      </c>
      <c r="BT73" s="51" t="str">
        <f t="shared" si="61"/>
        <v/>
      </c>
      <c r="BU73" s="52" t="str">
        <f t="shared" si="62"/>
        <v/>
      </c>
      <c r="BV73" s="52" t="str">
        <f t="shared" si="63"/>
        <v/>
      </c>
      <c r="BW73" s="52" t="str">
        <f t="shared" si="64"/>
        <v/>
      </c>
      <c r="BX73" s="53" t="str">
        <f t="shared" si="65"/>
        <v/>
      </c>
      <c r="BY73" s="55" t="e">
        <f t="shared" si="66"/>
        <v>#N/A</v>
      </c>
      <c r="BZ73" s="52" t="str">
        <f t="shared" si="67"/>
        <v/>
      </c>
      <c r="CA73" s="118" t="str">
        <f t="shared" si="68"/>
        <v/>
      </c>
      <c r="CB73" s="118">
        <f t="shared" si="69"/>
        <v>0</v>
      </c>
      <c r="CC73" s="56">
        <f t="shared" si="70"/>
        <v>0</v>
      </c>
      <c r="CD73" s="90"/>
      <c r="CE73" s="54" t="str">
        <f t="shared" si="71"/>
        <v/>
      </c>
      <c r="CF73" s="52" t="str">
        <f t="shared" si="72"/>
        <v/>
      </c>
      <c r="CG73" s="52" t="str">
        <f t="shared" si="73"/>
        <v/>
      </c>
      <c r="CH73" s="52" t="str">
        <f t="shared" si="74"/>
        <v/>
      </c>
      <c r="CI73" s="53" t="str">
        <f t="shared" si="75"/>
        <v/>
      </c>
      <c r="CJ73" s="51" t="str">
        <f t="shared" si="76"/>
        <v/>
      </c>
      <c r="CK73" s="52" t="str">
        <f t="shared" si="77"/>
        <v/>
      </c>
      <c r="CL73" s="52" t="str">
        <f t="shared" si="78"/>
        <v/>
      </c>
      <c r="CM73" s="54" t="str">
        <f t="shared" si="79"/>
        <v/>
      </c>
      <c r="CN73" s="53" t="str">
        <f t="shared" si="80"/>
        <v/>
      </c>
      <c r="CO73" s="51" t="str">
        <f t="shared" si="81"/>
        <v/>
      </c>
      <c r="CP73" s="52" t="str">
        <f t="shared" si="82"/>
        <v/>
      </c>
      <c r="CQ73" s="52" t="str">
        <f>IF(IF(CP73&lt;&gt;"",IF(MAX(COUNTIF($CP73:$CP$89,$CP$6:$CP$89))&gt;1,"x",""),"")&lt;&gt;"",CP73+1,"")</f>
        <v/>
      </c>
      <c r="CR73" s="52" t="str">
        <f t="shared" si="83"/>
        <v/>
      </c>
      <c r="CS73" s="53" t="str">
        <f t="shared" si="84"/>
        <v/>
      </c>
      <c r="CT73" s="51" t="str">
        <f t="shared" si="85"/>
        <v/>
      </c>
      <c r="CU73" s="52" t="str">
        <f t="shared" si="86"/>
        <v/>
      </c>
      <c r="CV73" s="52" t="str">
        <f t="shared" si="87"/>
        <v/>
      </c>
      <c r="CW73" s="52" t="str">
        <f t="shared" si="88"/>
        <v/>
      </c>
      <c r="CX73" s="53" t="str">
        <f t="shared" si="89"/>
        <v/>
      </c>
      <c r="CY73" s="51" t="str">
        <f t="shared" si="90"/>
        <v/>
      </c>
      <c r="CZ73" s="52" t="str">
        <f t="shared" si="91"/>
        <v/>
      </c>
      <c r="DA73" s="52" t="str">
        <f t="shared" si="92"/>
        <v/>
      </c>
      <c r="DB73" s="52" t="str">
        <f t="shared" si="93"/>
        <v/>
      </c>
      <c r="DC73" s="53" t="str">
        <f t="shared" si="94"/>
        <v/>
      </c>
      <c r="DD73" s="51" t="str">
        <f t="shared" si="95"/>
        <v/>
      </c>
      <c r="DE73" s="52" t="str">
        <f t="shared" si="96"/>
        <v/>
      </c>
      <c r="DF73" s="52" t="str">
        <f t="shared" si="97"/>
        <v/>
      </c>
      <c r="DG73" s="52" t="str">
        <f t="shared" si="98"/>
        <v/>
      </c>
      <c r="DH73" s="53" t="str">
        <f t="shared" si="99"/>
        <v/>
      </c>
      <c r="DI73" s="55" t="e">
        <f t="shared" si="100"/>
        <v>#N/A</v>
      </c>
      <c r="DJ73" s="52" t="str">
        <f t="shared" si="101"/>
        <v/>
      </c>
      <c r="DK73" s="52" t="str">
        <f t="shared" si="102"/>
        <v/>
      </c>
      <c r="DL73" s="156">
        <f t="shared" si="103"/>
        <v>0</v>
      </c>
      <c r="DM73" s="56">
        <f t="shared" si="104"/>
        <v>0</v>
      </c>
      <c r="DN73" s="90"/>
      <c r="DO73" s="52" t="str">
        <f t="shared" si="105"/>
        <v/>
      </c>
      <c r="DP73" s="52" t="str">
        <f t="shared" si="106"/>
        <v/>
      </c>
      <c r="DQ73" s="52" t="str">
        <f t="shared" si="107"/>
        <v/>
      </c>
      <c r="DR73" s="52" t="str">
        <f t="shared" si="108"/>
        <v/>
      </c>
      <c r="DS73" s="53" t="str">
        <f t="shared" si="109"/>
        <v/>
      </c>
      <c r="DT73" s="51" t="str">
        <f t="shared" si="110"/>
        <v/>
      </c>
      <c r="DU73" s="52" t="str">
        <f t="shared" si="111"/>
        <v/>
      </c>
      <c r="DV73" s="52" t="str">
        <f t="shared" si="112"/>
        <v/>
      </c>
      <c r="DW73" s="54" t="str">
        <f t="shared" si="113"/>
        <v/>
      </c>
      <c r="DX73" s="53" t="str">
        <f t="shared" si="114"/>
        <v/>
      </c>
      <c r="DY73" s="51" t="str">
        <f t="shared" si="115"/>
        <v/>
      </c>
      <c r="DZ73" s="52" t="str">
        <f t="shared" si="116"/>
        <v/>
      </c>
      <c r="EA73" s="52" t="str">
        <f t="shared" si="117"/>
        <v/>
      </c>
      <c r="EB73" s="52" t="str">
        <f t="shared" si="118"/>
        <v/>
      </c>
      <c r="EC73" s="53" t="str">
        <f t="shared" si="119"/>
        <v/>
      </c>
      <c r="ED73" s="51" t="str">
        <f t="shared" si="120"/>
        <v/>
      </c>
      <c r="EE73" s="52" t="str">
        <f t="shared" si="121"/>
        <v/>
      </c>
      <c r="EF73" s="52" t="str">
        <f t="shared" si="122"/>
        <v/>
      </c>
      <c r="EG73" s="52" t="str">
        <f t="shared" si="123"/>
        <v/>
      </c>
      <c r="EH73" s="53" t="str">
        <f t="shared" si="124"/>
        <v/>
      </c>
      <c r="EI73" s="51" t="str">
        <f t="shared" si="125"/>
        <v/>
      </c>
      <c r="EJ73" s="52" t="str">
        <f t="shared" si="126"/>
        <v/>
      </c>
      <c r="EK73" s="52" t="str">
        <f t="shared" si="127"/>
        <v/>
      </c>
      <c r="EL73" s="52" t="str">
        <f t="shared" si="128"/>
        <v/>
      </c>
      <c r="EM73" s="53" t="str">
        <f t="shared" si="129"/>
        <v/>
      </c>
      <c r="EN73" s="51" t="str">
        <f t="shared" si="130"/>
        <v/>
      </c>
      <c r="EO73" s="52" t="str">
        <f t="shared" si="131"/>
        <v/>
      </c>
      <c r="EP73" s="52" t="str">
        <f t="shared" si="132"/>
        <v/>
      </c>
      <c r="EQ73" s="52" t="str">
        <f t="shared" si="133"/>
        <v/>
      </c>
      <c r="ER73" s="53" t="str">
        <f t="shared" si="134"/>
        <v/>
      </c>
      <c r="ES73" s="57" t="e">
        <f t="shared" si="135"/>
        <v>#N/A</v>
      </c>
      <c r="ET73" s="52" t="str">
        <f t="shared" si="136"/>
        <v/>
      </c>
      <c r="EU73" s="118" t="str">
        <f t="shared" si="137"/>
        <v/>
      </c>
      <c r="EV73" s="118">
        <f t="shared" si="138"/>
        <v>0</v>
      </c>
      <c r="EW73" s="56">
        <f t="shared" si="139"/>
        <v>0</v>
      </c>
      <c r="EX73" s="90"/>
      <c r="EY73" s="52" t="str">
        <f t="shared" si="140"/>
        <v/>
      </c>
      <c r="EZ73" s="52" t="str">
        <f t="shared" si="141"/>
        <v/>
      </c>
      <c r="FA73" s="52" t="str">
        <f t="shared" si="142"/>
        <v/>
      </c>
      <c r="FB73" s="52" t="str">
        <f t="shared" si="143"/>
        <v/>
      </c>
      <c r="FC73" s="56" t="str">
        <f t="shared" si="144"/>
        <v/>
      </c>
      <c r="FD73" s="51" t="str">
        <f t="shared" si="145"/>
        <v/>
      </c>
      <c r="FE73" s="52" t="str">
        <f t="shared" si="146"/>
        <v/>
      </c>
      <c r="FF73" s="52" t="str">
        <f t="shared" si="147"/>
        <v/>
      </c>
      <c r="FG73" s="54" t="str">
        <f t="shared" si="148"/>
        <v/>
      </c>
      <c r="FH73" s="56" t="str">
        <f t="shared" si="149"/>
        <v/>
      </c>
      <c r="FI73" s="51" t="str">
        <f t="shared" si="150"/>
        <v/>
      </c>
      <c r="FJ73" s="52" t="str">
        <f t="shared" si="151"/>
        <v/>
      </c>
      <c r="FK73" s="52" t="str">
        <f t="shared" si="152"/>
        <v/>
      </c>
      <c r="FL73" s="52" t="str">
        <f t="shared" si="153"/>
        <v/>
      </c>
      <c r="FM73" s="56" t="str">
        <f t="shared" si="154"/>
        <v/>
      </c>
      <c r="FN73" s="51" t="str">
        <f t="shared" si="155"/>
        <v/>
      </c>
      <c r="FO73" s="52" t="str">
        <f t="shared" si="156"/>
        <v/>
      </c>
      <c r="FP73" s="52" t="str">
        <f t="shared" si="157"/>
        <v/>
      </c>
      <c r="FQ73" s="52" t="str">
        <f t="shared" si="158"/>
        <v/>
      </c>
      <c r="FR73" s="56" t="str">
        <f t="shared" si="159"/>
        <v/>
      </c>
      <c r="FS73" s="51" t="str">
        <f t="shared" si="160"/>
        <v/>
      </c>
      <c r="FT73" s="52" t="str">
        <f t="shared" si="161"/>
        <v/>
      </c>
      <c r="FU73" s="52" t="str">
        <f t="shared" si="162"/>
        <v/>
      </c>
      <c r="FV73" s="52" t="str">
        <f t="shared" si="163"/>
        <v/>
      </c>
      <c r="FW73" s="56" t="str">
        <f t="shared" si="164"/>
        <v/>
      </c>
      <c r="FX73" s="51" t="str">
        <f t="shared" si="165"/>
        <v/>
      </c>
      <c r="FY73" s="52" t="str">
        <f t="shared" si="166"/>
        <v/>
      </c>
      <c r="FZ73" s="52" t="str">
        <f t="shared" si="167"/>
        <v/>
      </c>
      <c r="GA73" s="52" t="str">
        <f t="shared" si="168"/>
        <v/>
      </c>
      <c r="GB73" s="56" t="str">
        <f t="shared" si="169"/>
        <v/>
      </c>
      <c r="GC73" s="57" t="e">
        <f t="shared" si="170"/>
        <v>#N/A</v>
      </c>
      <c r="GD73" s="52" t="str">
        <f t="shared" si="171"/>
        <v/>
      </c>
      <c r="GE73" s="118" t="str">
        <f t="shared" si="172"/>
        <v/>
      </c>
      <c r="GF73" s="118">
        <f t="shared" si="173"/>
        <v>0</v>
      </c>
      <c r="GG73" s="56">
        <f t="shared" si="174"/>
        <v>0</v>
      </c>
      <c r="GH73" s="90"/>
      <c r="GI73" s="52" t="str">
        <f t="shared" si="175"/>
        <v/>
      </c>
      <c r="GJ73" s="52" t="str">
        <f t="shared" si="176"/>
        <v/>
      </c>
      <c r="GK73" s="52" t="str">
        <f t="shared" si="177"/>
        <v/>
      </c>
      <c r="GL73" s="52" t="str">
        <f t="shared" si="178"/>
        <v/>
      </c>
      <c r="GM73" s="53" t="str">
        <f t="shared" si="179"/>
        <v/>
      </c>
      <c r="GN73" s="51" t="str">
        <f t="shared" si="180"/>
        <v/>
      </c>
      <c r="GO73" s="52" t="str">
        <f t="shared" si="181"/>
        <v/>
      </c>
      <c r="GP73" s="52" t="str">
        <f t="shared" si="182"/>
        <v/>
      </c>
      <c r="GQ73" s="54" t="str">
        <f t="shared" si="183"/>
        <v/>
      </c>
      <c r="GR73" s="53" t="str">
        <f t="shared" si="184"/>
        <v/>
      </c>
      <c r="GS73" s="51" t="str">
        <f t="shared" si="185"/>
        <v/>
      </c>
      <c r="GT73" s="52" t="str">
        <f t="shared" si="186"/>
        <v/>
      </c>
      <c r="GU73" s="52" t="str">
        <f t="shared" si="187"/>
        <v/>
      </c>
      <c r="GV73" s="52" t="str">
        <f t="shared" si="188"/>
        <v/>
      </c>
      <c r="GW73" s="53" t="str">
        <f t="shared" si="189"/>
        <v/>
      </c>
      <c r="GX73" s="51" t="str">
        <f t="shared" si="190"/>
        <v/>
      </c>
      <c r="GY73" s="52" t="str">
        <f t="shared" si="191"/>
        <v/>
      </c>
      <c r="GZ73" s="52" t="str">
        <f t="shared" si="192"/>
        <v/>
      </c>
      <c r="HA73" s="52" t="str">
        <f t="shared" si="193"/>
        <v/>
      </c>
      <c r="HB73" s="53" t="str">
        <f t="shared" si="194"/>
        <v/>
      </c>
      <c r="HC73" s="51" t="str">
        <f t="shared" si="195"/>
        <v/>
      </c>
      <c r="HD73" s="52" t="str">
        <f t="shared" si="196"/>
        <v/>
      </c>
      <c r="HE73" s="52" t="str">
        <f t="shared" si="197"/>
        <v/>
      </c>
      <c r="HF73" s="52" t="str">
        <f t="shared" si="198"/>
        <v/>
      </c>
      <c r="HG73" s="53" t="str">
        <f t="shared" si="199"/>
        <v/>
      </c>
      <c r="HH73" s="51" t="str">
        <f t="shared" si="200"/>
        <v/>
      </c>
      <c r="HI73" s="52" t="str">
        <f t="shared" si="201"/>
        <v/>
      </c>
      <c r="HJ73" s="52" t="str">
        <f t="shared" si="202"/>
        <v/>
      </c>
      <c r="HK73" s="52" t="str">
        <f t="shared" si="203"/>
        <v/>
      </c>
      <c r="HL73" s="53" t="str">
        <f t="shared" si="204"/>
        <v/>
      </c>
      <c r="HM73" s="57" t="e">
        <f t="shared" si="205"/>
        <v>#N/A</v>
      </c>
      <c r="HN73" s="52" t="str">
        <f t="shared" si="206"/>
        <v/>
      </c>
      <c r="HO73" s="118" t="str">
        <f t="shared" si="207"/>
        <v/>
      </c>
      <c r="HP73" s="118">
        <f t="shared" si="208"/>
        <v>0</v>
      </c>
      <c r="HQ73" s="56">
        <f t="shared" si="209"/>
        <v>0</v>
      </c>
      <c r="HR73" s="90"/>
      <c r="HS73" s="52" t="str">
        <f t="shared" si="210"/>
        <v/>
      </c>
      <c r="HT73" s="52" t="str">
        <f t="shared" si="211"/>
        <v/>
      </c>
      <c r="HU73" s="52" t="str">
        <f t="shared" si="212"/>
        <v/>
      </c>
      <c r="HV73" s="52" t="str">
        <f t="shared" si="213"/>
        <v/>
      </c>
      <c r="HW73" s="53" t="str">
        <f t="shared" si="214"/>
        <v/>
      </c>
      <c r="HX73" s="51" t="str">
        <f t="shared" si="215"/>
        <v/>
      </c>
      <c r="HY73" s="52" t="str">
        <f t="shared" si="216"/>
        <v/>
      </c>
      <c r="HZ73" s="52" t="str">
        <f t="shared" si="217"/>
        <v/>
      </c>
      <c r="IA73" s="54" t="str">
        <f t="shared" si="218"/>
        <v/>
      </c>
      <c r="IB73" s="53" t="str">
        <f t="shared" si="219"/>
        <v/>
      </c>
      <c r="IC73" s="51" t="str">
        <f t="shared" si="220"/>
        <v/>
      </c>
      <c r="ID73" s="52" t="str">
        <f t="shared" si="221"/>
        <v/>
      </c>
      <c r="IE73" s="52" t="str">
        <f t="shared" si="222"/>
        <v/>
      </c>
      <c r="IF73" s="52" t="str">
        <f t="shared" si="223"/>
        <v/>
      </c>
      <c r="IG73" s="53" t="str">
        <f t="shared" si="224"/>
        <v/>
      </c>
      <c r="IH73" s="51" t="str">
        <f t="shared" si="225"/>
        <v/>
      </c>
      <c r="II73" s="52" t="str">
        <f t="shared" si="226"/>
        <v/>
      </c>
      <c r="IJ73" s="52" t="str">
        <f t="shared" si="227"/>
        <v/>
      </c>
      <c r="IK73" s="52" t="str">
        <f t="shared" si="228"/>
        <v/>
      </c>
      <c r="IL73" s="53" t="str">
        <f t="shared" si="229"/>
        <v/>
      </c>
      <c r="IM73" s="51" t="str">
        <f t="shared" si="230"/>
        <v/>
      </c>
      <c r="IN73" s="52" t="str">
        <f t="shared" si="231"/>
        <v/>
      </c>
      <c r="IO73" s="52" t="str">
        <f t="shared" si="232"/>
        <v/>
      </c>
      <c r="IP73" s="52" t="str">
        <f t="shared" si="233"/>
        <v/>
      </c>
      <c r="IQ73" s="53" t="str">
        <f t="shared" si="234"/>
        <v/>
      </c>
      <c r="IR73" s="51" t="str">
        <f t="shared" si="235"/>
        <v/>
      </c>
      <c r="IS73" s="52" t="str">
        <f t="shared" si="236"/>
        <v/>
      </c>
      <c r="IT73" s="52" t="str">
        <f t="shared" si="237"/>
        <v/>
      </c>
      <c r="IU73" s="52" t="str">
        <f t="shared" si="238"/>
        <v/>
      </c>
      <c r="IV73" s="53" t="str">
        <f t="shared" si="239"/>
        <v/>
      </c>
      <c r="IW73" s="57" t="e">
        <f t="shared" si="240"/>
        <v>#N/A</v>
      </c>
      <c r="IX73" s="52" t="str">
        <f t="shared" si="241"/>
        <v/>
      </c>
      <c r="IY73" s="118" t="str">
        <f t="shared" si="242"/>
        <v/>
      </c>
      <c r="IZ73" s="118">
        <f t="shared" si="243"/>
        <v>0</v>
      </c>
      <c r="JA73" s="56">
        <f t="shared" si="244"/>
        <v>0</v>
      </c>
      <c r="JB73" s="90"/>
      <c r="JC73" s="52" t="str">
        <f t="shared" si="245"/>
        <v/>
      </c>
      <c r="JD73" s="52" t="str">
        <f t="shared" si="246"/>
        <v/>
      </c>
      <c r="JE73" s="52" t="str">
        <f t="shared" si="247"/>
        <v/>
      </c>
      <c r="JF73" s="52" t="str">
        <f t="shared" si="248"/>
        <v/>
      </c>
      <c r="JG73" s="53" t="str">
        <f t="shared" si="249"/>
        <v/>
      </c>
      <c r="JH73" s="51" t="str">
        <f t="shared" si="250"/>
        <v/>
      </c>
      <c r="JI73" s="52" t="str">
        <f t="shared" si="251"/>
        <v/>
      </c>
      <c r="JJ73" s="52" t="str">
        <f t="shared" si="252"/>
        <v/>
      </c>
      <c r="JK73" s="54" t="str">
        <f t="shared" si="253"/>
        <v/>
      </c>
      <c r="JL73" s="53" t="str">
        <f t="shared" si="254"/>
        <v/>
      </c>
      <c r="JM73" s="51" t="str">
        <f t="shared" si="255"/>
        <v/>
      </c>
      <c r="JN73" s="52" t="str">
        <f t="shared" si="256"/>
        <v/>
      </c>
      <c r="JO73" s="52" t="str">
        <f t="shared" si="257"/>
        <v/>
      </c>
      <c r="JP73" s="52" t="str">
        <f t="shared" si="258"/>
        <v/>
      </c>
      <c r="JQ73" s="53" t="str">
        <f t="shared" si="259"/>
        <v/>
      </c>
      <c r="JR73" s="51" t="str">
        <f t="shared" si="260"/>
        <v/>
      </c>
      <c r="JS73" s="52" t="str">
        <f t="shared" si="261"/>
        <v/>
      </c>
      <c r="JT73" s="52" t="str">
        <f t="shared" si="262"/>
        <v/>
      </c>
      <c r="JU73" s="52" t="str">
        <f t="shared" si="263"/>
        <v/>
      </c>
      <c r="JV73" s="53" t="str">
        <f t="shared" si="264"/>
        <v/>
      </c>
      <c r="JW73" s="51" t="str">
        <f t="shared" si="265"/>
        <v/>
      </c>
      <c r="JX73" s="52" t="str">
        <f t="shared" si="266"/>
        <v/>
      </c>
      <c r="JY73" s="52" t="str">
        <f t="shared" si="267"/>
        <v/>
      </c>
      <c r="JZ73" s="52" t="str">
        <f t="shared" si="268"/>
        <v/>
      </c>
      <c r="KA73" s="53" t="str">
        <f t="shared" si="269"/>
        <v/>
      </c>
      <c r="KB73" s="51" t="str">
        <f t="shared" si="270"/>
        <v/>
      </c>
      <c r="KC73" s="52" t="str">
        <f t="shared" si="271"/>
        <v/>
      </c>
      <c r="KD73" s="52" t="str">
        <f t="shared" si="272"/>
        <v/>
      </c>
      <c r="KE73" s="52" t="str">
        <f t="shared" si="273"/>
        <v/>
      </c>
      <c r="KF73" s="53" t="str">
        <f t="shared" si="274"/>
        <v/>
      </c>
      <c r="KG73" s="57" t="e">
        <f t="shared" si="275"/>
        <v>#N/A</v>
      </c>
      <c r="KH73" s="52" t="str">
        <f t="shared" si="276"/>
        <v/>
      </c>
      <c r="KI73" s="118" t="str">
        <f t="shared" si="277"/>
        <v/>
      </c>
      <c r="KJ73" s="118">
        <f t="shared" si="278"/>
        <v>0</v>
      </c>
      <c r="KK73" s="56">
        <f t="shared" si="279"/>
        <v>0</v>
      </c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</row>
    <row r="74" spans="1:358" s="1" customFormat="1" x14ac:dyDescent="0.25">
      <c r="A74" s="35"/>
      <c r="B74" s="45">
        <v>69</v>
      </c>
      <c r="C74" s="46"/>
      <c r="D74" s="47"/>
      <c r="E74" s="50"/>
      <c r="F74" s="50"/>
      <c r="G74" s="59"/>
      <c r="H74" s="50"/>
      <c r="I74" s="187">
        <f t="shared" si="0"/>
        <v>0</v>
      </c>
      <c r="J74" s="116"/>
      <c r="K74" s="102" t="str">
        <f t="shared" si="1"/>
        <v/>
      </c>
      <c r="L74" s="103" t="str">
        <f t="shared" si="2"/>
        <v/>
      </c>
      <c r="M74" s="103" t="str">
        <f t="shared" si="3"/>
        <v/>
      </c>
      <c r="N74" s="103" t="str">
        <f t="shared" si="4"/>
        <v/>
      </c>
      <c r="O74" s="103" t="str">
        <f t="shared" si="5"/>
        <v/>
      </c>
      <c r="P74" s="102" t="str">
        <f t="shared" si="6"/>
        <v/>
      </c>
      <c r="Q74" s="103" t="str">
        <f t="shared" si="7"/>
        <v/>
      </c>
      <c r="R74" s="103" t="str">
        <f t="shared" si="8"/>
        <v/>
      </c>
      <c r="S74" s="103" t="str">
        <f t="shared" si="9"/>
        <v/>
      </c>
      <c r="T74" s="103" t="str">
        <f t="shared" si="10"/>
        <v/>
      </c>
      <c r="U74" s="102" t="str">
        <f t="shared" si="11"/>
        <v/>
      </c>
      <c r="V74" s="103" t="str">
        <f t="shared" si="12"/>
        <v/>
      </c>
      <c r="W74" s="103" t="str">
        <f t="shared" si="13"/>
        <v/>
      </c>
      <c r="X74" s="103" t="str">
        <f t="shared" si="14"/>
        <v/>
      </c>
      <c r="Y74" s="103" t="str">
        <f t="shared" si="15"/>
        <v/>
      </c>
      <c r="Z74" s="102" t="str">
        <f t="shared" si="16"/>
        <v/>
      </c>
      <c r="AA74" s="103" t="str">
        <f t="shared" si="17"/>
        <v/>
      </c>
      <c r="AB74" s="103" t="str">
        <f t="shared" si="18"/>
        <v/>
      </c>
      <c r="AC74" s="103" t="str">
        <f t="shared" si="19"/>
        <v/>
      </c>
      <c r="AD74" s="103" t="str">
        <f t="shared" si="20"/>
        <v/>
      </c>
      <c r="AE74" s="102" t="str">
        <f t="shared" si="21"/>
        <v/>
      </c>
      <c r="AF74" s="103" t="str">
        <f t="shared" si="22"/>
        <v/>
      </c>
      <c r="AG74" s="103" t="str">
        <f t="shared" si="23"/>
        <v/>
      </c>
      <c r="AH74" s="103" t="str">
        <f t="shared" si="24"/>
        <v/>
      </c>
      <c r="AI74" s="103" t="str">
        <f t="shared" si="25"/>
        <v/>
      </c>
      <c r="AJ74" s="102" t="str">
        <f t="shared" si="26"/>
        <v/>
      </c>
      <c r="AK74" s="103" t="str">
        <f t="shared" si="27"/>
        <v/>
      </c>
      <c r="AL74" s="103" t="str">
        <f t="shared" si="28"/>
        <v/>
      </c>
      <c r="AM74" s="103" t="str">
        <f t="shared" si="29"/>
        <v/>
      </c>
      <c r="AN74" s="136" t="str">
        <f t="shared" si="30"/>
        <v/>
      </c>
      <c r="AO74" s="55" t="e">
        <f t="shared" si="31"/>
        <v>#N/A</v>
      </c>
      <c r="AP74" s="52" t="str">
        <f t="shared" si="32"/>
        <v/>
      </c>
      <c r="AQ74" s="118" t="str">
        <f t="shared" si="33"/>
        <v/>
      </c>
      <c r="AR74" s="118">
        <f t="shared" si="34"/>
        <v>0</v>
      </c>
      <c r="AS74" s="56">
        <f t="shared" si="35"/>
        <v>0</v>
      </c>
      <c r="AT74" s="90"/>
      <c r="AU74" s="54" t="str">
        <f t="shared" si="36"/>
        <v/>
      </c>
      <c r="AV74" s="52" t="str">
        <f t="shared" si="37"/>
        <v/>
      </c>
      <c r="AW74" s="52" t="str">
        <f t="shared" si="38"/>
        <v/>
      </c>
      <c r="AX74" s="52" t="str">
        <f t="shared" si="39"/>
        <v/>
      </c>
      <c r="AY74" s="53" t="str">
        <f t="shared" si="40"/>
        <v/>
      </c>
      <c r="AZ74" s="51" t="str">
        <f t="shared" si="41"/>
        <v/>
      </c>
      <c r="BA74" s="52" t="str">
        <f t="shared" si="42"/>
        <v/>
      </c>
      <c r="BB74" s="52" t="str">
        <f t="shared" si="43"/>
        <v/>
      </c>
      <c r="BC74" s="54" t="str">
        <f t="shared" si="44"/>
        <v/>
      </c>
      <c r="BD74" s="53" t="str">
        <f t="shared" si="45"/>
        <v/>
      </c>
      <c r="BE74" s="51" t="str">
        <f t="shared" si="46"/>
        <v/>
      </c>
      <c r="BF74" s="52" t="str">
        <f t="shared" si="47"/>
        <v/>
      </c>
      <c r="BG74" s="52" t="str">
        <f t="shared" si="48"/>
        <v/>
      </c>
      <c r="BH74" s="52" t="str">
        <f t="shared" si="49"/>
        <v/>
      </c>
      <c r="BI74" s="53" t="str">
        <f t="shared" si="50"/>
        <v/>
      </c>
      <c r="BJ74" s="51" t="str">
        <f t="shared" si="51"/>
        <v/>
      </c>
      <c r="BK74" s="52" t="str">
        <f t="shared" si="52"/>
        <v/>
      </c>
      <c r="BL74" s="52" t="str">
        <f t="shared" si="53"/>
        <v/>
      </c>
      <c r="BM74" s="52" t="str">
        <f t="shared" si="54"/>
        <v/>
      </c>
      <c r="BN74" s="53" t="str">
        <f t="shared" si="55"/>
        <v/>
      </c>
      <c r="BO74" s="51" t="str">
        <f t="shared" si="56"/>
        <v/>
      </c>
      <c r="BP74" s="52" t="str">
        <f t="shared" si="57"/>
        <v/>
      </c>
      <c r="BQ74" s="52" t="str">
        <f t="shared" si="58"/>
        <v/>
      </c>
      <c r="BR74" s="52" t="str">
        <f t="shared" si="59"/>
        <v/>
      </c>
      <c r="BS74" s="53" t="str">
        <f t="shared" si="60"/>
        <v/>
      </c>
      <c r="BT74" s="51" t="str">
        <f t="shared" si="61"/>
        <v/>
      </c>
      <c r="BU74" s="52" t="str">
        <f t="shared" si="62"/>
        <v/>
      </c>
      <c r="BV74" s="52" t="str">
        <f t="shared" si="63"/>
        <v/>
      </c>
      <c r="BW74" s="52" t="str">
        <f t="shared" si="64"/>
        <v/>
      </c>
      <c r="BX74" s="53" t="str">
        <f t="shared" si="65"/>
        <v/>
      </c>
      <c r="BY74" s="55" t="e">
        <f t="shared" si="66"/>
        <v>#N/A</v>
      </c>
      <c r="BZ74" s="52" t="str">
        <f t="shared" si="67"/>
        <v/>
      </c>
      <c r="CA74" s="118" t="str">
        <f t="shared" si="68"/>
        <v/>
      </c>
      <c r="CB74" s="118">
        <f t="shared" si="69"/>
        <v>0</v>
      </c>
      <c r="CC74" s="56">
        <f t="shared" si="70"/>
        <v>0</v>
      </c>
      <c r="CD74" s="90"/>
      <c r="CE74" s="54" t="str">
        <f t="shared" si="71"/>
        <v/>
      </c>
      <c r="CF74" s="52" t="str">
        <f t="shared" si="72"/>
        <v/>
      </c>
      <c r="CG74" s="52" t="str">
        <f t="shared" si="73"/>
        <v/>
      </c>
      <c r="CH74" s="52" t="str">
        <f t="shared" si="74"/>
        <v/>
      </c>
      <c r="CI74" s="53" t="str">
        <f t="shared" si="75"/>
        <v/>
      </c>
      <c r="CJ74" s="51" t="str">
        <f t="shared" si="76"/>
        <v/>
      </c>
      <c r="CK74" s="52" t="str">
        <f t="shared" si="77"/>
        <v/>
      </c>
      <c r="CL74" s="52" t="str">
        <f t="shared" si="78"/>
        <v/>
      </c>
      <c r="CM74" s="54" t="str">
        <f t="shared" si="79"/>
        <v/>
      </c>
      <c r="CN74" s="53" t="str">
        <f t="shared" si="80"/>
        <v/>
      </c>
      <c r="CO74" s="51" t="str">
        <f t="shared" si="81"/>
        <v/>
      </c>
      <c r="CP74" s="52" t="str">
        <f t="shared" si="82"/>
        <v/>
      </c>
      <c r="CQ74" s="52" t="str">
        <f>IF(IF(CP74&lt;&gt;"",IF(MAX(COUNTIF($CP74:$CP$89,$CP$6:$CP$89))&gt;1,"x",""),"")&lt;&gt;"",CP74+1,"")</f>
        <v/>
      </c>
      <c r="CR74" s="52" t="str">
        <f t="shared" si="83"/>
        <v/>
      </c>
      <c r="CS74" s="53" t="str">
        <f t="shared" si="84"/>
        <v/>
      </c>
      <c r="CT74" s="51" t="str">
        <f t="shared" si="85"/>
        <v/>
      </c>
      <c r="CU74" s="52" t="str">
        <f t="shared" si="86"/>
        <v/>
      </c>
      <c r="CV74" s="52" t="str">
        <f t="shared" si="87"/>
        <v/>
      </c>
      <c r="CW74" s="52" t="str">
        <f t="shared" si="88"/>
        <v/>
      </c>
      <c r="CX74" s="53" t="str">
        <f t="shared" si="89"/>
        <v/>
      </c>
      <c r="CY74" s="51" t="str">
        <f t="shared" si="90"/>
        <v/>
      </c>
      <c r="CZ74" s="52" t="str">
        <f t="shared" si="91"/>
        <v/>
      </c>
      <c r="DA74" s="52" t="str">
        <f t="shared" si="92"/>
        <v/>
      </c>
      <c r="DB74" s="52" t="str">
        <f t="shared" si="93"/>
        <v/>
      </c>
      <c r="DC74" s="53" t="str">
        <f t="shared" si="94"/>
        <v/>
      </c>
      <c r="DD74" s="51" t="str">
        <f t="shared" si="95"/>
        <v/>
      </c>
      <c r="DE74" s="52" t="str">
        <f t="shared" si="96"/>
        <v/>
      </c>
      <c r="DF74" s="52" t="str">
        <f t="shared" si="97"/>
        <v/>
      </c>
      <c r="DG74" s="52" t="str">
        <f t="shared" si="98"/>
        <v/>
      </c>
      <c r="DH74" s="53" t="str">
        <f t="shared" si="99"/>
        <v/>
      </c>
      <c r="DI74" s="55" t="e">
        <f t="shared" si="100"/>
        <v>#N/A</v>
      </c>
      <c r="DJ74" s="52" t="str">
        <f t="shared" si="101"/>
        <v/>
      </c>
      <c r="DK74" s="52" t="str">
        <f t="shared" si="102"/>
        <v/>
      </c>
      <c r="DL74" s="156">
        <f t="shared" si="103"/>
        <v>0</v>
      </c>
      <c r="DM74" s="56">
        <f t="shared" si="104"/>
        <v>0</v>
      </c>
      <c r="DN74" s="90"/>
      <c r="DO74" s="52" t="str">
        <f t="shared" si="105"/>
        <v/>
      </c>
      <c r="DP74" s="52" t="str">
        <f t="shared" si="106"/>
        <v/>
      </c>
      <c r="DQ74" s="52" t="str">
        <f t="shared" si="107"/>
        <v/>
      </c>
      <c r="DR74" s="52" t="str">
        <f t="shared" si="108"/>
        <v/>
      </c>
      <c r="DS74" s="53" t="str">
        <f t="shared" si="109"/>
        <v/>
      </c>
      <c r="DT74" s="51" t="str">
        <f t="shared" si="110"/>
        <v/>
      </c>
      <c r="DU74" s="52" t="str">
        <f t="shared" si="111"/>
        <v/>
      </c>
      <c r="DV74" s="52" t="str">
        <f t="shared" si="112"/>
        <v/>
      </c>
      <c r="DW74" s="54" t="str">
        <f t="shared" si="113"/>
        <v/>
      </c>
      <c r="DX74" s="53" t="str">
        <f t="shared" si="114"/>
        <v/>
      </c>
      <c r="DY74" s="51" t="str">
        <f t="shared" si="115"/>
        <v/>
      </c>
      <c r="DZ74" s="52" t="str">
        <f t="shared" si="116"/>
        <v/>
      </c>
      <c r="EA74" s="52" t="str">
        <f t="shared" si="117"/>
        <v/>
      </c>
      <c r="EB74" s="52" t="str">
        <f t="shared" si="118"/>
        <v/>
      </c>
      <c r="EC74" s="53" t="str">
        <f t="shared" si="119"/>
        <v/>
      </c>
      <c r="ED74" s="51" t="str">
        <f t="shared" si="120"/>
        <v/>
      </c>
      <c r="EE74" s="52" t="str">
        <f t="shared" si="121"/>
        <v/>
      </c>
      <c r="EF74" s="52" t="str">
        <f t="shared" si="122"/>
        <v/>
      </c>
      <c r="EG74" s="52" t="str">
        <f t="shared" si="123"/>
        <v/>
      </c>
      <c r="EH74" s="53" t="str">
        <f t="shared" si="124"/>
        <v/>
      </c>
      <c r="EI74" s="51" t="str">
        <f t="shared" si="125"/>
        <v/>
      </c>
      <c r="EJ74" s="52" t="str">
        <f t="shared" si="126"/>
        <v/>
      </c>
      <c r="EK74" s="52" t="str">
        <f t="shared" si="127"/>
        <v/>
      </c>
      <c r="EL74" s="52" t="str">
        <f t="shared" si="128"/>
        <v/>
      </c>
      <c r="EM74" s="53" t="str">
        <f t="shared" si="129"/>
        <v/>
      </c>
      <c r="EN74" s="51" t="str">
        <f t="shared" si="130"/>
        <v/>
      </c>
      <c r="EO74" s="52" t="str">
        <f t="shared" si="131"/>
        <v/>
      </c>
      <c r="EP74" s="52" t="str">
        <f t="shared" si="132"/>
        <v/>
      </c>
      <c r="EQ74" s="52" t="str">
        <f t="shared" si="133"/>
        <v/>
      </c>
      <c r="ER74" s="53" t="str">
        <f t="shared" si="134"/>
        <v/>
      </c>
      <c r="ES74" s="57" t="e">
        <f t="shared" si="135"/>
        <v>#N/A</v>
      </c>
      <c r="ET74" s="52" t="str">
        <f t="shared" si="136"/>
        <v/>
      </c>
      <c r="EU74" s="118" t="str">
        <f t="shared" si="137"/>
        <v/>
      </c>
      <c r="EV74" s="118">
        <f t="shared" si="138"/>
        <v>0</v>
      </c>
      <c r="EW74" s="56">
        <f t="shared" si="139"/>
        <v>0</v>
      </c>
      <c r="EX74" s="90"/>
      <c r="EY74" s="52" t="str">
        <f t="shared" si="140"/>
        <v/>
      </c>
      <c r="EZ74" s="52" t="str">
        <f t="shared" si="141"/>
        <v/>
      </c>
      <c r="FA74" s="52" t="str">
        <f t="shared" si="142"/>
        <v/>
      </c>
      <c r="FB74" s="52" t="str">
        <f t="shared" si="143"/>
        <v/>
      </c>
      <c r="FC74" s="56" t="str">
        <f t="shared" si="144"/>
        <v/>
      </c>
      <c r="FD74" s="51" t="str">
        <f t="shared" si="145"/>
        <v/>
      </c>
      <c r="FE74" s="52" t="str">
        <f t="shared" si="146"/>
        <v/>
      </c>
      <c r="FF74" s="52" t="str">
        <f t="shared" si="147"/>
        <v/>
      </c>
      <c r="FG74" s="54" t="str">
        <f t="shared" si="148"/>
        <v/>
      </c>
      <c r="FH74" s="56" t="str">
        <f t="shared" si="149"/>
        <v/>
      </c>
      <c r="FI74" s="51" t="str">
        <f t="shared" si="150"/>
        <v/>
      </c>
      <c r="FJ74" s="52" t="str">
        <f t="shared" si="151"/>
        <v/>
      </c>
      <c r="FK74" s="52" t="str">
        <f t="shared" si="152"/>
        <v/>
      </c>
      <c r="FL74" s="52" t="str">
        <f t="shared" si="153"/>
        <v/>
      </c>
      <c r="FM74" s="56" t="str">
        <f t="shared" si="154"/>
        <v/>
      </c>
      <c r="FN74" s="51" t="str">
        <f t="shared" si="155"/>
        <v/>
      </c>
      <c r="FO74" s="52" t="str">
        <f t="shared" si="156"/>
        <v/>
      </c>
      <c r="FP74" s="52" t="str">
        <f t="shared" si="157"/>
        <v/>
      </c>
      <c r="FQ74" s="52" t="str">
        <f t="shared" si="158"/>
        <v/>
      </c>
      <c r="FR74" s="56" t="str">
        <f t="shared" si="159"/>
        <v/>
      </c>
      <c r="FS74" s="51" t="str">
        <f t="shared" si="160"/>
        <v/>
      </c>
      <c r="FT74" s="52" t="str">
        <f t="shared" si="161"/>
        <v/>
      </c>
      <c r="FU74" s="52" t="str">
        <f t="shared" si="162"/>
        <v/>
      </c>
      <c r="FV74" s="52" t="str">
        <f t="shared" si="163"/>
        <v/>
      </c>
      <c r="FW74" s="56" t="str">
        <f t="shared" si="164"/>
        <v/>
      </c>
      <c r="FX74" s="51" t="str">
        <f t="shared" si="165"/>
        <v/>
      </c>
      <c r="FY74" s="52" t="str">
        <f t="shared" si="166"/>
        <v/>
      </c>
      <c r="FZ74" s="52" t="str">
        <f t="shared" si="167"/>
        <v/>
      </c>
      <c r="GA74" s="52" t="str">
        <f t="shared" si="168"/>
        <v/>
      </c>
      <c r="GB74" s="56" t="str">
        <f t="shared" si="169"/>
        <v/>
      </c>
      <c r="GC74" s="57" t="e">
        <f t="shared" si="170"/>
        <v>#N/A</v>
      </c>
      <c r="GD74" s="52" t="str">
        <f t="shared" si="171"/>
        <v/>
      </c>
      <c r="GE74" s="118" t="str">
        <f t="shared" si="172"/>
        <v/>
      </c>
      <c r="GF74" s="118">
        <f t="shared" si="173"/>
        <v>0</v>
      </c>
      <c r="GG74" s="56">
        <f t="shared" si="174"/>
        <v>0</v>
      </c>
      <c r="GH74" s="90"/>
      <c r="GI74" s="52" t="str">
        <f t="shared" si="175"/>
        <v/>
      </c>
      <c r="GJ74" s="52" t="str">
        <f t="shared" si="176"/>
        <v/>
      </c>
      <c r="GK74" s="52" t="str">
        <f t="shared" si="177"/>
        <v/>
      </c>
      <c r="GL74" s="52" t="str">
        <f t="shared" si="178"/>
        <v/>
      </c>
      <c r="GM74" s="53" t="str">
        <f t="shared" si="179"/>
        <v/>
      </c>
      <c r="GN74" s="51" t="str">
        <f t="shared" si="180"/>
        <v/>
      </c>
      <c r="GO74" s="52" t="str">
        <f t="shared" si="181"/>
        <v/>
      </c>
      <c r="GP74" s="52" t="str">
        <f t="shared" si="182"/>
        <v/>
      </c>
      <c r="GQ74" s="54" t="str">
        <f t="shared" si="183"/>
        <v/>
      </c>
      <c r="GR74" s="53" t="str">
        <f t="shared" si="184"/>
        <v/>
      </c>
      <c r="GS74" s="51" t="str">
        <f t="shared" si="185"/>
        <v/>
      </c>
      <c r="GT74" s="52" t="str">
        <f t="shared" si="186"/>
        <v/>
      </c>
      <c r="GU74" s="52" t="str">
        <f t="shared" si="187"/>
        <v/>
      </c>
      <c r="GV74" s="52" t="str">
        <f t="shared" si="188"/>
        <v/>
      </c>
      <c r="GW74" s="53" t="str">
        <f t="shared" si="189"/>
        <v/>
      </c>
      <c r="GX74" s="51" t="str">
        <f t="shared" si="190"/>
        <v/>
      </c>
      <c r="GY74" s="52" t="str">
        <f t="shared" si="191"/>
        <v/>
      </c>
      <c r="GZ74" s="52" t="str">
        <f t="shared" si="192"/>
        <v/>
      </c>
      <c r="HA74" s="52" t="str">
        <f t="shared" si="193"/>
        <v/>
      </c>
      <c r="HB74" s="53" t="str">
        <f t="shared" si="194"/>
        <v/>
      </c>
      <c r="HC74" s="51" t="str">
        <f t="shared" si="195"/>
        <v/>
      </c>
      <c r="HD74" s="52" t="str">
        <f t="shared" si="196"/>
        <v/>
      </c>
      <c r="HE74" s="52" t="str">
        <f t="shared" si="197"/>
        <v/>
      </c>
      <c r="HF74" s="52" t="str">
        <f t="shared" si="198"/>
        <v/>
      </c>
      <c r="HG74" s="53" t="str">
        <f t="shared" si="199"/>
        <v/>
      </c>
      <c r="HH74" s="51" t="str">
        <f t="shared" si="200"/>
        <v/>
      </c>
      <c r="HI74" s="52" t="str">
        <f t="shared" si="201"/>
        <v/>
      </c>
      <c r="HJ74" s="52" t="str">
        <f t="shared" si="202"/>
        <v/>
      </c>
      <c r="HK74" s="52" t="str">
        <f t="shared" si="203"/>
        <v/>
      </c>
      <c r="HL74" s="53" t="str">
        <f t="shared" si="204"/>
        <v/>
      </c>
      <c r="HM74" s="57" t="e">
        <f t="shared" si="205"/>
        <v>#N/A</v>
      </c>
      <c r="HN74" s="52" t="str">
        <f t="shared" si="206"/>
        <v/>
      </c>
      <c r="HO74" s="118" t="str">
        <f t="shared" si="207"/>
        <v/>
      </c>
      <c r="HP74" s="118">
        <f t="shared" si="208"/>
        <v>0</v>
      </c>
      <c r="HQ74" s="56">
        <f t="shared" si="209"/>
        <v>0</v>
      </c>
      <c r="HR74" s="90"/>
      <c r="HS74" s="52" t="str">
        <f t="shared" si="210"/>
        <v/>
      </c>
      <c r="HT74" s="52" t="str">
        <f t="shared" si="211"/>
        <v/>
      </c>
      <c r="HU74" s="52" t="str">
        <f t="shared" si="212"/>
        <v/>
      </c>
      <c r="HV74" s="52" t="str">
        <f t="shared" si="213"/>
        <v/>
      </c>
      <c r="HW74" s="53" t="str">
        <f t="shared" si="214"/>
        <v/>
      </c>
      <c r="HX74" s="51" t="str">
        <f t="shared" si="215"/>
        <v/>
      </c>
      <c r="HY74" s="52" t="str">
        <f t="shared" si="216"/>
        <v/>
      </c>
      <c r="HZ74" s="52" t="str">
        <f t="shared" si="217"/>
        <v/>
      </c>
      <c r="IA74" s="54" t="str">
        <f t="shared" si="218"/>
        <v/>
      </c>
      <c r="IB74" s="53" t="str">
        <f t="shared" si="219"/>
        <v/>
      </c>
      <c r="IC74" s="51" t="str">
        <f t="shared" si="220"/>
        <v/>
      </c>
      <c r="ID74" s="52" t="str">
        <f t="shared" si="221"/>
        <v/>
      </c>
      <c r="IE74" s="52" t="str">
        <f t="shared" si="222"/>
        <v/>
      </c>
      <c r="IF74" s="52" t="str">
        <f t="shared" si="223"/>
        <v/>
      </c>
      <c r="IG74" s="53" t="str">
        <f t="shared" si="224"/>
        <v/>
      </c>
      <c r="IH74" s="51" t="str">
        <f t="shared" si="225"/>
        <v/>
      </c>
      <c r="II74" s="52" t="str">
        <f t="shared" si="226"/>
        <v/>
      </c>
      <c r="IJ74" s="52" t="str">
        <f t="shared" si="227"/>
        <v/>
      </c>
      <c r="IK74" s="52" t="str">
        <f t="shared" si="228"/>
        <v/>
      </c>
      <c r="IL74" s="53" t="str">
        <f t="shared" si="229"/>
        <v/>
      </c>
      <c r="IM74" s="51" t="str">
        <f t="shared" si="230"/>
        <v/>
      </c>
      <c r="IN74" s="52" t="str">
        <f t="shared" si="231"/>
        <v/>
      </c>
      <c r="IO74" s="52" t="str">
        <f t="shared" si="232"/>
        <v/>
      </c>
      <c r="IP74" s="52" t="str">
        <f t="shared" si="233"/>
        <v/>
      </c>
      <c r="IQ74" s="53" t="str">
        <f t="shared" si="234"/>
        <v/>
      </c>
      <c r="IR74" s="51" t="str">
        <f t="shared" si="235"/>
        <v/>
      </c>
      <c r="IS74" s="52" t="str">
        <f t="shared" si="236"/>
        <v/>
      </c>
      <c r="IT74" s="52" t="str">
        <f t="shared" si="237"/>
        <v/>
      </c>
      <c r="IU74" s="52" t="str">
        <f t="shared" si="238"/>
        <v/>
      </c>
      <c r="IV74" s="53" t="str">
        <f t="shared" si="239"/>
        <v/>
      </c>
      <c r="IW74" s="57" t="e">
        <f t="shared" si="240"/>
        <v>#N/A</v>
      </c>
      <c r="IX74" s="52" t="str">
        <f t="shared" si="241"/>
        <v/>
      </c>
      <c r="IY74" s="118" t="str">
        <f t="shared" si="242"/>
        <v/>
      </c>
      <c r="IZ74" s="118">
        <f t="shared" si="243"/>
        <v>0</v>
      </c>
      <c r="JA74" s="56">
        <f t="shared" si="244"/>
        <v>0</v>
      </c>
      <c r="JB74" s="90"/>
      <c r="JC74" s="52" t="str">
        <f t="shared" si="245"/>
        <v/>
      </c>
      <c r="JD74" s="52" t="str">
        <f t="shared" si="246"/>
        <v/>
      </c>
      <c r="JE74" s="52" t="str">
        <f t="shared" si="247"/>
        <v/>
      </c>
      <c r="JF74" s="52" t="str">
        <f t="shared" si="248"/>
        <v/>
      </c>
      <c r="JG74" s="53" t="str">
        <f t="shared" si="249"/>
        <v/>
      </c>
      <c r="JH74" s="51" t="str">
        <f t="shared" si="250"/>
        <v/>
      </c>
      <c r="JI74" s="52" t="str">
        <f t="shared" si="251"/>
        <v/>
      </c>
      <c r="JJ74" s="52" t="str">
        <f t="shared" si="252"/>
        <v/>
      </c>
      <c r="JK74" s="54" t="str">
        <f t="shared" si="253"/>
        <v/>
      </c>
      <c r="JL74" s="53" t="str">
        <f t="shared" si="254"/>
        <v/>
      </c>
      <c r="JM74" s="51" t="str">
        <f t="shared" si="255"/>
        <v/>
      </c>
      <c r="JN74" s="52" t="str">
        <f t="shared" si="256"/>
        <v/>
      </c>
      <c r="JO74" s="52" t="str">
        <f t="shared" si="257"/>
        <v/>
      </c>
      <c r="JP74" s="52" t="str">
        <f t="shared" si="258"/>
        <v/>
      </c>
      <c r="JQ74" s="53" t="str">
        <f t="shared" si="259"/>
        <v/>
      </c>
      <c r="JR74" s="51" t="str">
        <f t="shared" si="260"/>
        <v/>
      </c>
      <c r="JS74" s="52" t="str">
        <f t="shared" si="261"/>
        <v/>
      </c>
      <c r="JT74" s="52" t="str">
        <f t="shared" si="262"/>
        <v/>
      </c>
      <c r="JU74" s="52" t="str">
        <f t="shared" si="263"/>
        <v/>
      </c>
      <c r="JV74" s="53" t="str">
        <f t="shared" si="264"/>
        <v/>
      </c>
      <c r="JW74" s="51" t="str">
        <f t="shared" si="265"/>
        <v/>
      </c>
      <c r="JX74" s="52" t="str">
        <f t="shared" si="266"/>
        <v/>
      </c>
      <c r="JY74" s="52" t="str">
        <f t="shared" si="267"/>
        <v/>
      </c>
      <c r="JZ74" s="52" t="str">
        <f t="shared" si="268"/>
        <v/>
      </c>
      <c r="KA74" s="53" t="str">
        <f t="shared" si="269"/>
        <v/>
      </c>
      <c r="KB74" s="51" t="str">
        <f t="shared" si="270"/>
        <v/>
      </c>
      <c r="KC74" s="52" t="str">
        <f t="shared" si="271"/>
        <v/>
      </c>
      <c r="KD74" s="52" t="str">
        <f t="shared" si="272"/>
        <v/>
      </c>
      <c r="KE74" s="52" t="str">
        <f t="shared" si="273"/>
        <v/>
      </c>
      <c r="KF74" s="53" t="str">
        <f t="shared" si="274"/>
        <v/>
      </c>
      <c r="KG74" s="57" t="e">
        <f t="shared" si="275"/>
        <v>#N/A</v>
      </c>
      <c r="KH74" s="52" t="str">
        <f t="shared" si="276"/>
        <v/>
      </c>
      <c r="KI74" s="118" t="str">
        <f t="shared" si="277"/>
        <v/>
      </c>
      <c r="KJ74" s="118">
        <f t="shared" si="278"/>
        <v>0</v>
      </c>
      <c r="KK74" s="56">
        <f t="shared" si="279"/>
        <v>0</v>
      </c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</row>
    <row r="75" spans="1:358" s="1" customFormat="1" x14ac:dyDescent="0.25">
      <c r="A75" s="35"/>
      <c r="B75" s="45">
        <v>70</v>
      </c>
      <c r="C75" s="46"/>
      <c r="D75" s="47"/>
      <c r="E75" s="50"/>
      <c r="F75" s="109"/>
      <c r="G75" s="59"/>
      <c r="H75" s="50"/>
      <c r="I75" s="187">
        <f t="shared" si="0"/>
        <v>0</v>
      </c>
      <c r="J75" s="116"/>
      <c r="K75" s="102" t="str">
        <f t="shared" si="1"/>
        <v/>
      </c>
      <c r="L75" s="103" t="str">
        <f t="shared" si="2"/>
        <v/>
      </c>
      <c r="M75" s="103" t="str">
        <f t="shared" si="3"/>
        <v/>
      </c>
      <c r="N75" s="103" t="str">
        <f t="shared" si="4"/>
        <v/>
      </c>
      <c r="O75" s="103" t="str">
        <f t="shared" si="5"/>
        <v/>
      </c>
      <c r="P75" s="102" t="str">
        <f t="shared" si="6"/>
        <v/>
      </c>
      <c r="Q75" s="103" t="str">
        <f t="shared" si="7"/>
        <v/>
      </c>
      <c r="R75" s="103" t="str">
        <f t="shared" si="8"/>
        <v/>
      </c>
      <c r="S75" s="103" t="str">
        <f t="shared" si="9"/>
        <v/>
      </c>
      <c r="T75" s="103" t="str">
        <f t="shared" si="10"/>
        <v/>
      </c>
      <c r="U75" s="102" t="str">
        <f t="shared" si="11"/>
        <v/>
      </c>
      <c r="V75" s="103" t="str">
        <f t="shared" si="12"/>
        <v/>
      </c>
      <c r="W75" s="103" t="str">
        <f t="shared" si="13"/>
        <v/>
      </c>
      <c r="X75" s="103" t="str">
        <f t="shared" si="14"/>
        <v/>
      </c>
      <c r="Y75" s="103" t="str">
        <f t="shared" si="15"/>
        <v/>
      </c>
      <c r="Z75" s="102" t="str">
        <f t="shared" si="16"/>
        <v/>
      </c>
      <c r="AA75" s="103" t="str">
        <f t="shared" si="17"/>
        <v/>
      </c>
      <c r="AB75" s="103" t="str">
        <f t="shared" si="18"/>
        <v/>
      </c>
      <c r="AC75" s="103" t="str">
        <f t="shared" si="19"/>
        <v/>
      </c>
      <c r="AD75" s="103" t="str">
        <f t="shared" si="20"/>
        <v/>
      </c>
      <c r="AE75" s="102" t="str">
        <f t="shared" si="21"/>
        <v/>
      </c>
      <c r="AF75" s="103" t="str">
        <f t="shared" si="22"/>
        <v/>
      </c>
      <c r="AG75" s="103" t="str">
        <f t="shared" si="23"/>
        <v/>
      </c>
      <c r="AH75" s="103" t="str">
        <f t="shared" si="24"/>
        <v/>
      </c>
      <c r="AI75" s="103" t="str">
        <f t="shared" si="25"/>
        <v/>
      </c>
      <c r="AJ75" s="102" t="str">
        <f t="shared" si="26"/>
        <v/>
      </c>
      <c r="AK75" s="103" t="str">
        <f t="shared" si="27"/>
        <v/>
      </c>
      <c r="AL75" s="103" t="str">
        <f t="shared" si="28"/>
        <v/>
      </c>
      <c r="AM75" s="103" t="str">
        <f t="shared" si="29"/>
        <v/>
      </c>
      <c r="AN75" s="136" t="str">
        <f t="shared" si="30"/>
        <v/>
      </c>
      <c r="AO75" s="55" t="e">
        <f t="shared" si="31"/>
        <v>#N/A</v>
      </c>
      <c r="AP75" s="52" t="str">
        <f t="shared" si="32"/>
        <v/>
      </c>
      <c r="AQ75" s="118" t="str">
        <f t="shared" si="33"/>
        <v/>
      </c>
      <c r="AR75" s="118">
        <f t="shared" si="34"/>
        <v>0</v>
      </c>
      <c r="AS75" s="56">
        <f t="shared" si="35"/>
        <v>0</v>
      </c>
      <c r="AT75" s="90"/>
      <c r="AU75" s="54" t="str">
        <f t="shared" si="36"/>
        <v/>
      </c>
      <c r="AV75" s="52" t="str">
        <f t="shared" si="37"/>
        <v/>
      </c>
      <c r="AW75" s="52" t="str">
        <f t="shared" si="38"/>
        <v/>
      </c>
      <c r="AX75" s="52" t="str">
        <f t="shared" si="39"/>
        <v/>
      </c>
      <c r="AY75" s="53" t="str">
        <f t="shared" si="40"/>
        <v/>
      </c>
      <c r="AZ75" s="51" t="str">
        <f t="shared" si="41"/>
        <v/>
      </c>
      <c r="BA75" s="52" t="str">
        <f t="shared" si="42"/>
        <v/>
      </c>
      <c r="BB75" s="52" t="str">
        <f t="shared" si="43"/>
        <v/>
      </c>
      <c r="BC75" s="54" t="str">
        <f t="shared" si="44"/>
        <v/>
      </c>
      <c r="BD75" s="53" t="str">
        <f t="shared" si="45"/>
        <v/>
      </c>
      <c r="BE75" s="51" t="str">
        <f t="shared" si="46"/>
        <v/>
      </c>
      <c r="BF75" s="52" t="str">
        <f t="shared" si="47"/>
        <v/>
      </c>
      <c r="BG75" s="52" t="str">
        <f t="shared" si="48"/>
        <v/>
      </c>
      <c r="BH75" s="52" t="str">
        <f t="shared" si="49"/>
        <v/>
      </c>
      <c r="BI75" s="53" t="str">
        <f t="shared" si="50"/>
        <v/>
      </c>
      <c r="BJ75" s="51" t="str">
        <f t="shared" si="51"/>
        <v/>
      </c>
      <c r="BK75" s="52" t="str">
        <f t="shared" si="52"/>
        <v/>
      </c>
      <c r="BL75" s="52" t="str">
        <f t="shared" si="53"/>
        <v/>
      </c>
      <c r="BM75" s="52" t="str">
        <f t="shared" si="54"/>
        <v/>
      </c>
      <c r="BN75" s="53" t="str">
        <f t="shared" si="55"/>
        <v/>
      </c>
      <c r="BO75" s="51" t="str">
        <f t="shared" si="56"/>
        <v/>
      </c>
      <c r="BP75" s="52" t="str">
        <f t="shared" si="57"/>
        <v/>
      </c>
      <c r="BQ75" s="52" t="str">
        <f t="shared" si="58"/>
        <v/>
      </c>
      <c r="BR75" s="52" t="str">
        <f t="shared" si="59"/>
        <v/>
      </c>
      <c r="BS75" s="53" t="str">
        <f t="shared" si="60"/>
        <v/>
      </c>
      <c r="BT75" s="51" t="str">
        <f t="shared" si="61"/>
        <v/>
      </c>
      <c r="BU75" s="52" t="str">
        <f t="shared" si="62"/>
        <v/>
      </c>
      <c r="BV75" s="52" t="str">
        <f t="shared" si="63"/>
        <v/>
      </c>
      <c r="BW75" s="52" t="str">
        <f t="shared" si="64"/>
        <v/>
      </c>
      <c r="BX75" s="53" t="str">
        <f t="shared" si="65"/>
        <v/>
      </c>
      <c r="BY75" s="55" t="e">
        <f t="shared" si="66"/>
        <v>#N/A</v>
      </c>
      <c r="BZ75" s="52" t="str">
        <f t="shared" si="67"/>
        <v/>
      </c>
      <c r="CA75" s="118" t="str">
        <f t="shared" si="68"/>
        <v/>
      </c>
      <c r="CB75" s="118">
        <f t="shared" si="69"/>
        <v>0</v>
      </c>
      <c r="CC75" s="56">
        <f t="shared" si="70"/>
        <v>0</v>
      </c>
      <c r="CD75" s="90"/>
      <c r="CE75" s="54" t="str">
        <f t="shared" si="71"/>
        <v/>
      </c>
      <c r="CF75" s="52" t="str">
        <f t="shared" si="72"/>
        <v/>
      </c>
      <c r="CG75" s="52" t="str">
        <f t="shared" si="73"/>
        <v/>
      </c>
      <c r="CH75" s="52" t="str">
        <f t="shared" si="74"/>
        <v/>
      </c>
      <c r="CI75" s="53" t="str">
        <f t="shared" si="75"/>
        <v/>
      </c>
      <c r="CJ75" s="51" t="str">
        <f t="shared" si="76"/>
        <v/>
      </c>
      <c r="CK75" s="52" t="str">
        <f t="shared" si="77"/>
        <v/>
      </c>
      <c r="CL75" s="52" t="str">
        <f t="shared" si="78"/>
        <v/>
      </c>
      <c r="CM75" s="54" t="str">
        <f t="shared" si="79"/>
        <v/>
      </c>
      <c r="CN75" s="53" t="str">
        <f t="shared" si="80"/>
        <v/>
      </c>
      <c r="CO75" s="51" t="str">
        <f t="shared" si="81"/>
        <v/>
      </c>
      <c r="CP75" s="52" t="str">
        <f t="shared" si="82"/>
        <v/>
      </c>
      <c r="CQ75" s="52" t="str">
        <f>IF(IF(CP75&lt;&gt;"",IF(MAX(COUNTIF($CP75:$CP$89,$CP$6:$CP$89))&gt;1,"x",""),"")&lt;&gt;"",CP75+1,"")</f>
        <v/>
      </c>
      <c r="CR75" s="52" t="str">
        <f t="shared" si="83"/>
        <v/>
      </c>
      <c r="CS75" s="53" t="str">
        <f t="shared" si="84"/>
        <v/>
      </c>
      <c r="CT75" s="51" t="str">
        <f t="shared" si="85"/>
        <v/>
      </c>
      <c r="CU75" s="52" t="str">
        <f t="shared" si="86"/>
        <v/>
      </c>
      <c r="CV75" s="52" t="str">
        <f t="shared" si="87"/>
        <v/>
      </c>
      <c r="CW75" s="52" t="str">
        <f t="shared" si="88"/>
        <v/>
      </c>
      <c r="CX75" s="53" t="str">
        <f t="shared" si="89"/>
        <v/>
      </c>
      <c r="CY75" s="51" t="str">
        <f t="shared" si="90"/>
        <v/>
      </c>
      <c r="CZ75" s="52" t="str">
        <f t="shared" si="91"/>
        <v/>
      </c>
      <c r="DA75" s="52" t="str">
        <f t="shared" si="92"/>
        <v/>
      </c>
      <c r="DB75" s="52" t="str">
        <f t="shared" si="93"/>
        <v/>
      </c>
      <c r="DC75" s="53" t="str">
        <f t="shared" si="94"/>
        <v/>
      </c>
      <c r="DD75" s="51" t="str">
        <f t="shared" si="95"/>
        <v/>
      </c>
      <c r="DE75" s="52" t="str">
        <f t="shared" si="96"/>
        <v/>
      </c>
      <c r="DF75" s="52" t="str">
        <f t="shared" si="97"/>
        <v/>
      </c>
      <c r="DG75" s="52" t="str">
        <f t="shared" si="98"/>
        <v/>
      </c>
      <c r="DH75" s="53" t="str">
        <f t="shared" si="99"/>
        <v/>
      </c>
      <c r="DI75" s="55" t="e">
        <f t="shared" si="100"/>
        <v>#N/A</v>
      </c>
      <c r="DJ75" s="52" t="str">
        <f t="shared" si="101"/>
        <v/>
      </c>
      <c r="DK75" s="52" t="str">
        <f t="shared" si="102"/>
        <v/>
      </c>
      <c r="DL75" s="156">
        <f t="shared" si="103"/>
        <v>0</v>
      </c>
      <c r="DM75" s="56">
        <f t="shared" si="104"/>
        <v>0</v>
      </c>
      <c r="DN75" s="90"/>
      <c r="DO75" s="52" t="str">
        <f t="shared" si="105"/>
        <v/>
      </c>
      <c r="DP75" s="52" t="str">
        <f t="shared" si="106"/>
        <v/>
      </c>
      <c r="DQ75" s="52" t="str">
        <f t="shared" si="107"/>
        <v/>
      </c>
      <c r="DR75" s="52" t="str">
        <f t="shared" si="108"/>
        <v/>
      </c>
      <c r="DS75" s="53" t="str">
        <f t="shared" si="109"/>
        <v/>
      </c>
      <c r="DT75" s="51" t="str">
        <f t="shared" si="110"/>
        <v/>
      </c>
      <c r="DU75" s="52" t="str">
        <f t="shared" si="111"/>
        <v/>
      </c>
      <c r="DV75" s="52" t="str">
        <f t="shared" si="112"/>
        <v/>
      </c>
      <c r="DW75" s="54" t="str">
        <f t="shared" si="113"/>
        <v/>
      </c>
      <c r="DX75" s="53" t="str">
        <f t="shared" si="114"/>
        <v/>
      </c>
      <c r="DY75" s="51" t="str">
        <f t="shared" si="115"/>
        <v/>
      </c>
      <c r="DZ75" s="52" t="str">
        <f t="shared" si="116"/>
        <v/>
      </c>
      <c r="EA75" s="52" t="str">
        <f t="shared" si="117"/>
        <v/>
      </c>
      <c r="EB75" s="52" t="str">
        <f t="shared" si="118"/>
        <v/>
      </c>
      <c r="EC75" s="53" t="str">
        <f t="shared" si="119"/>
        <v/>
      </c>
      <c r="ED75" s="51" t="str">
        <f t="shared" si="120"/>
        <v/>
      </c>
      <c r="EE75" s="52" t="str">
        <f t="shared" si="121"/>
        <v/>
      </c>
      <c r="EF75" s="52" t="str">
        <f t="shared" si="122"/>
        <v/>
      </c>
      <c r="EG75" s="52" t="str">
        <f t="shared" si="123"/>
        <v/>
      </c>
      <c r="EH75" s="53" t="str">
        <f t="shared" si="124"/>
        <v/>
      </c>
      <c r="EI75" s="51" t="str">
        <f t="shared" si="125"/>
        <v/>
      </c>
      <c r="EJ75" s="52" t="str">
        <f t="shared" si="126"/>
        <v/>
      </c>
      <c r="EK75" s="52" t="str">
        <f t="shared" si="127"/>
        <v/>
      </c>
      <c r="EL75" s="52" t="str">
        <f t="shared" si="128"/>
        <v/>
      </c>
      <c r="EM75" s="53" t="str">
        <f t="shared" si="129"/>
        <v/>
      </c>
      <c r="EN75" s="51" t="str">
        <f t="shared" si="130"/>
        <v/>
      </c>
      <c r="EO75" s="52" t="str">
        <f t="shared" si="131"/>
        <v/>
      </c>
      <c r="EP75" s="52" t="str">
        <f t="shared" si="132"/>
        <v/>
      </c>
      <c r="EQ75" s="52" t="str">
        <f t="shared" si="133"/>
        <v/>
      </c>
      <c r="ER75" s="53" t="str">
        <f t="shared" si="134"/>
        <v/>
      </c>
      <c r="ES75" s="57" t="e">
        <f t="shared" si="135"/>
        <v>#N/A</v>
      </c>
      <c r="ET75" s="52" t="str">
        <f t="shared" si="136"/>
        <v/>
      </c>
      <c r="EU75" s="118" t="str">
        <f t="shared" si="137"/>
        <v/>
      </c>
      <c r="EV75" s="118">
        <f t="shared" si="138"/>
        <v>0</v>
      </c>
      <c r="EW75" s="56">
        <f t="shared" si="139"/>
        <v>0</v>
      </c>
      <c r="EX75" s="90"/>
      <c r="EY75" s="52" t="str">
        <f t="shared" si="140"/>
        <v/>
      </c>
      <c r="EZ75" s="52" t="str">
        <f t="shared" si="141"/>
        <v/>
      </c>
      <c r="FA75" s="52" t="str">
        <f t="shared" si="142"/>
        <v/>
      </c>
      <c r="FB75" s="52" t="str">
        <f t="shared" si="143"/>
        <v/>
      </c>
      <c r="FC75" s="56" t="str">
        <f t="shared" si="144"/>
        <v/>
      </c>
      <c r="FD75" s="51" t="str">
        <f t="shared" si="145"/>
        <v/>
      </c>
      <c r="FE75" s="52" t="str">
        <f t="shared" si="146"/>
        <v/>
      </c>
      <c r="FF75" s="52" t="str">
        <f t="shared" si="147"/>
        <v/>
      </c>
      <c r="FG75" s="54" t="str">
        <f t="shared" si="148"/>
        <v/>
      </c>
      <c r="FH75" s="56" t="str">
        <f t="shared" si="149"/>
        <v/>
      </c>
      <c r="FI75" s="51" t="str">
        <f t="shared" si="150"/>
        <v/>
      </c>
      <c r="FJ75" s="52" t="str">
        <f t="shared" si="151"/>
        <v/>
      </c>
      <c r="FK75" s="52" t="str">
        <f t="shared" si="152"/>
        <v/>
      </c>
      <c r="FL75" s="52" t="str">
        <f t="shared" si="153"/>
        <v/>
      </c>
      <c r="FM75" s="56" t="str">
        <f t="shared" si="154"/>
        <v/>
      </c>
      <c r="FN75" s="51" t="str">
        <f t="shared" si="155"/>
        <v/>
      </c>
      <c r="FO75" s="52" t="str">
        <f t="shared" si="156"/>
        <v/>
      </c>
      <c r="FP75" s="52" t="str">
        <f t="shared" si="157"/>
        <v/>
      </c>
      <c r="FQ75" s="52" t="str">
        <f t="shared" si="158"/>
        <v/>
      </c>
      <c r="FR75" s="56" t="str">
        <f t="shared" si="159"/>
        <v/>
      </c>
      <c r="FS75" s="51" t="str">
        <f t="shared" si="160"/>
        <v/>
      </c>
      <c r="FT75" s="52" t="str">
        <f t="shared" si="161"/>
        <v/>
      </c>
      <c r="FU75" s="52" t="str">
        <f t="shared" si="162"/>
        <v/>
      </c>
      <c r="FV75" s="52" t="str">
        <f t="shared" si="163"/>
        <v/>
      </c>
      <c r="FW75" s="56" t="str">
        <f t="shared" si="164"/>
        <v/>
      </c>
      <c r="FX75" s="51" t="str">
        <f t="shared" si="165"/>
        <v/>
      </c>
      <c r="FY75" s="52" t="str">
        <f t="shared" si="166"/>
        <v/>
      </c>
      <c r="FZ75" s="52" t="str">
        <f t="shared" si="167"/>
        <v/>
      </c>
      <c r="GA75" s="52" t="str">
        <f t="shared" si="168"/>
        <v/>
      </c>
      <c r="GB75" s="56" t="str">
        <f t="shared" si="169"/>
        <v/>
      </c>
      <c r="GC75" s="57" t="e">
        <f t="shared" si="170"/>
        <v>#N/A</v>
      </c>
      <c r="GD75" s="52" t="str">
        <f t="shared" si="171"/>
        <v/>
      </c>
      <c r="GE75" s="118" t="str">
        <f t="shared" si="172"/>
        <v/>
      </c>
      <c r="GF75" s="118">
        <f t="shared" si="173"/>
        <v>0</v>
      </c>
      <c r="GG75" s="56">
        <f t="shared" si="174"/>
        <v>0</v>
      </c>
      <c r="GH75" s="90"/>
      <c r="GI75" s="52" t="str">
        <f t="shared" si="175"/>
        <v/>
      </c>
      <c r="GJ75" s="52" t="str">
        <f t="shared" si="176"/>
        <v/>
      </c>
      <c r="GK75" s="52" t="str">
        <f t="shared" si="177"/>
        <v/>
      </c>
      <c r="GL75" s="52" t="str">
        <f t="shared" si="178"/>
        <v/>
      </c>
      <c r="GM75" s="53" t="str">
        <f t="shared" si="179"/>
        <v/>
      </c>
      <c r="GN75" s="51" t="str">
        <f t="shared" si="180"/>
        <v/>
      </c>
      <c r="GO75" s="52" t="str">
        <f t="shared" si="181"/>
        <v/>
      </c>
      <c r="GP75" s="52" t="str">
        <f t="shared" si="182"/>
        <v/>
      </c>
      <c r="GQ75" s="54" t="str">
        <f t="shared" si="183"/>
        <v/>
      </c>
      <c r="GR75" s="53" t="str">
        <f t="shared" si="184"/>
        <v/>
      </c>
      <c r="GS75" s="51" t="str">
        <f t="shared" si="185"/>
        <v/>
      </c>
      <c r="GT75" s="52" t="str">
        <f t="shared" si="186"/>
        <v/>
      </c>
      <c r="GU75" s="52" t="str">
        <f t="shared" si="187"/>
        <v/>
      </c>
      <c r="GV75" s="52" t="str">
        <f t="shared" si="188"/>
        <v/>
      </c>
      <c r="GW75" s="53" t="str">
        <f t="shared" si="189"/>
        <v/>
      </c>
      <c r="GX75" s="51" t="str">
        <f t="shared" si="190"/>
        <v/>
      </c>
      <c r="GY75" s="52" t="str">
        <f t="shared" si="191"/>
        <v/>
      </c>
      <c r="GZ75" s="52" t="str">
        <f t="shared" si="192"/>
        <v/>
      </c>
      <c r="HA75" s="52" t="str">
        <f t="shared" si="193"/>
        <v/>
      </c>
      <c r="HB75" s="53" t="str">
        <f t="shared" si="194"/>
        <v/>
      </c>
      <c r="HC75" s="51" t="str">
        <f t="shared" si="195"/>
        <v/>
      </c>
      <c r="HD75" s="52" t="str">
        <f t="shared" si="196"/>
        <v/>
      </c>
      <c r="HE75" s="52" t="str">
        <f t="shared" si="197"/>
        <v/>
      </c>
      <c r="HF75" s="52" t="str">
        <f t="shared" si="198"/>
        <v/>
      </c>
      <c r="HG75" s="53" t="str">
        <f t="shared" si="199"/>
        <v/>
      </c>
      <c r="HH75" s="51" t="str">
        <f t="shared" si="200"/>
        <v/>
      </c>
      <c r="HI75" s="52" t="str">
        <f t="shared" si="201"/>
        <v/>
      </c>
      <c r="HJ75" s="52" t="str">
        <f t="shared" si="202"/>
        <v/>
      </c>
      <c r="HK75" s="52" t="str">
        <f t="shared" si="203"/>
        <v/>
      </c>
      <c r="HL75" s="53" t="str">
        <f t="shared" si="204"/>
        <v/>
      </c>
      <c r="HM75" s="57" t="e">
        <f t="shared" si="205"/>
        <v>#N/A</v>
      </c>
      <c r="HN75" s="52" t="str">
        <f t="shared" si="206"/>
        <v/>
      </c>
      <c r="HO75" s="118" t="str">
        <f t="shared" si="207"/>
        <v/>
      </c>
      <c r="HP75" s="118">
        <f t="shared" si="208"/>
        <v>0</v>
      </c>
      <c r="HQ75" s="56">
        <f t="shared" si="209"/>
        <v>0</v>
      </c>
      <c r="HR75" s="90"/>
      <c r="HS75" s="52" t="str">
        <f t="shared" si="210"/>
        <v/>
      </c>
      <c r="HT75" s="52" t="str">
        <f t="shared" si="211"/>
        <v/>
      </c>
      <c r="HU75" s="52" t="str">
        <f t="shared" si="212"/>
        <v/>
      </c>
      <c r="HV75" s="52" t="str">
        <f t="shared" si="213"/>
        <v/>
      </c>
      <c r="HW75" s="53" t="str">
        <f t="shared" si="214"/>
        <v/>
      </c>
      <c r="HX75" s="51" t="str">
        <f t="shared" si="215"/>
        <v/>
      </c>
      <c r="HY75" s="52" t="str">
        <f t="shared" si="216"/>
        <v/>
      </c>
      <c r="HZ75" s="52" t="str">
        <f t="shared" si="217"/>
        <v/>
      </c>
      <c r="IA75" s="54" t="str">
        <f t="shared" si="218"/>
        <v/>
      </c>
      <c r="IB75" s="53" t="str">
        <f t="shared" si="219"/>
        <v/>
      </c>
      <c r="IC75" s="51" t="str">
        <f t="shared" si="220"/>
        <v/>
      </c>
      <c r="ID75" s="52" t="str">
        <f t="shared" si="221"/>
        <v/>
      </c>
      <c r="IE75" s="52" t="str">
        <f t="shared" si="222"/>
        <v/>
      </c>
      <c r="IF75" s="52" t="str">
        <f t="shared" si="223"/>
        <v/>
      </c>
      <c r="IG75" s="53" t="str">
        <f t="shared" si="224"/>
        <v/>
      </c>
      <c r="IH75" s="51" t="str">
        <f t="shared" si="225"/>
        <v/>
      </c>
      <c r="II75" s="52" t="str">
        <f t="shared" si="226"/>
        <v/>
      </c>
      <c r="IJ75" s="52" t="str">
        <f t="shared" si="227"/>
        <v/>
      </c>
      <c r="IK75" s="52" t="str">
        <f t="shared" si="228"/>
        <v/>
      </c>
      <c r="IL75" s="53" t="str">
        <f t="shared" si="229"/>
        <v/>
      </c>
      <c r="IM75" s="51" t="str">
        <f t="shared" si="230"/>
        <v/>
      </c>
      <c r="IN75" s="52" t="str">
        <f t="shared" si="231"/>
        <v/>
      </c>
      <c r="IO75" s="52" t="str">
        <f t="shared" si="232"/>
        <v/>
      </c>
      <c r="IP75" s="52" t="str">
        <f t="shared" si="233"/>
        <v/>
      </c>
      <c r="IQ75" s="53" t="str">
        <f t="shared" si="234"/>
        <v/>
      </c>
      <c r="IR75" s="51" t="str">
        <f t="shared" si="235"/>
        <v/>
      </c>
      <c r="IS75" s="52" t="str">
        <f t="shared" si="236"/>
        <v/>
      </c>
      <c r="IT75" s="52" t="str">
        <f t="shared" si="237"/>
        <v/>
      </c>
      <c r="IU75" s="52" t="str">
        <f t="shared" si="238"/>
        <v/>
      </c>
      <c r="IV75" s="53" t="str">
        <f t="shared" si="239"/>
        <v/>
      </c>
      <c r="IW75" s="57" t="e">
        <f t="shared" si="240"/>
        <v>#N/A</v>
      </c>
      <c r="IX75" s="52" t="str">
        <f t="shared" si="241"/>
        <v/>
      </c>
      <c r="IY75" s="118" t="str">
        <f t="shared" si="242"/>
        <v/>
      </c>
      <c r="IZ75" s="118">
        <f t="shared" si="243"/>
        <v>0</v>
      </c>
      <c r="JA75" s="56">
        <f t="shared" si="244"/>
        <v>0</v>
      </c>
      <c r="JB75" s="90"/>
      <c r="JC75" s="52" t="str">
        <f t="shared" si="245"/>
        <v/>
      </c>
      <c r="JD75" s="52" t="str">
        <f t="shared" si="246"/>
        <v/>
      </c>
      <c r="JE75" s="52" t="str">
        <f t="shared" si="247"/>
        <v/>
      </c>
      <c r="JF75" s="52" t="str">
        <f t="shared" si="248"/>
        <v/>
      </c>
      <c r="JG75" s="53" t="str">
        <f t="shared" si="249"/>
        <v/>
      </c>
      <c r="JH75" s="51" t="str">
        <f t="shared" si="250"/>
        <v/>
      </c>
      <c r="JI75" s="52" t="str">
        <f t="shared" si="251"/>
        <v/>
      </c>
      <c r="JJ75" s="52" t="str">
        <f t="shared" si="252"/>
        <v/>
      </c>
      <c r="JK75" s="54" t="str">
        <f t="shared" si="253"/>
        <v/>
      </c>
      <c r="JL75" s="53" t="str">
        <f t="shared" si="254"/>
        <v/>
      </c>
      <c r="JM75" s="51" t="str">
        <f t="shared" si="255"/>
        <v/>
      </c>
      <c r="JN75" s="52" t="str">
        <f t="shared" si="256"/>
        <v/>
      </c>
      <c r="JO75" s="52" t="str">
        <f t="shared" si="257"/>
        <v/>
      </c>
      <c r="JP75" s="52" t="str">
        <f t="shared" si="258"/>
        <v/>
      </c>
      <c r="JQ75" s="53" t="str">
        <f t="shared" si="259"/>
        <v/>
      </c>
      <c r="JR75" s="51" t="str">
        <f t="shared" si="260"/>
        <v/>
      </c>
      <c r="JS75" s="52" t="str">
        <f t="shared" si="261"/>
        <v/>
      </c>
      <c r="JT75" s="52" t="str">
        <f t="shared" si="262"/>
        <v/>
      </c>
      <c r="JU75" s="52" t="str">
        <f t="shared" si="263"/>
        <v/>
      </c>
      <c r="JV75" s="53" t="str">
        <f t="shared" si="264"/>
        <v/>
      </c>
      <c r="JW75" s="51" t="str">
        <f t="shared" si="265"/>
        <v/>
      </c>
      <c r="JX75" s="52" t="str">
        <f t="shared" si="266"/>
        <v/>
      </c>
      <c r="JY75" s="52" t="str">
        <f t="shared" si="267"/>
        <v/>
      </c>
      <c r="JZ75" s="52" t="str">
        <f t="shared" si="268"/>
        <v/>
      </c>
      <c r="KA75" s="53" t="str">
        <f t="shared" si="269"/>
        <v/>
      </c>
      <c r="KB75" s="51" t="str">
        <f t="shared" si="270"/>
        <v/>
      </c>
      <c r="KC75" s="52" t="str">
        <f t="shared" si="271"/>
        <v/>
      </c>
      <c r="KD75" s="52" t="str">
        <f t="shared" si="272"/>
        <v/>
      </c>
      <c r="KE75" s="52" t="str">
        <f t="shared" si="273"/>
        <v/>
      </c>
      <c r="KF75" s="53" t="str">
        <f t="shared" si="274"/>
        <v/>
      </c>
      <c r="KG75" s="57" t="e">
        <f t="shared" si="275"/>
        <v>#N/A</v>
      </c>
      <c r="KH75" s="52" t="str">
        <f t="shared" si="276"/>
        <v/>
      </c>
      <c r="KI75" s="118" t="str">
        <f t="shared" si="277"/>
        <v/>
      </c>
      <c r="KJ75" s="118">
        <f t="shared" si="278"/>
        <v>0</v>
      </c>
      <c r="KK75" s="56">
        <f t="shared" si="279"/>
        <v>0</v>
      </c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</row>
    <row r="76" spans="1:358" s="1" customFormat="1" x14ac:dyDescent="0.25">
      <c r="A76" s="35"/>
      <c r="B76" s="45">
        <v>71</v>
      </c>
      <c r="C76" s="46"/>
      <c r="D76" s="47"/>
      <c r="E76" s="50"/>
      <c r="F76" s="109"/>
      <c r="G76" s="59"/>
      <c r="H76" s="50"/>
      <c r="I76" s="187">
        <f t="shared" si="0"/>
        <v>0</v>
      </c>
      <c r="J76" s="116"/>
      <c r="K76" s="102" t="str">
        <f t="shared" si="1"/>
        <v/>
      </c>
      <c r="L76" s="103" t="str">
        <f t="shared" si="2"/>
        <v/>
      </c>
      <c r="M76" s="103" t="str">
        <f t="shared" si="3"/>
        <v/>
      </c>
      <c r="N76" s="103" t="str">
        <f t="shared" si="4"/>
        <v/>
      </c>
      <c r="O76" s="103" t="str">
        <f t="shared" si="5"/>
        <v/>
      </c>
      <c r="P76" s="102" t="str">
        <f t="shared" si="6"/>
        <v/>
      </c>
      <c r="Q76" s="103" t="str">
        <f t="shared" si="7"/>
        <v/>
      </c>
      <c r="R76" s="103" t="str">
        <f t="shared" si="8"/>
        <v/>
      </c>
      <c r="S76" s="103" t="str">
        <f t="shared" si="9"/>
        <v/>
      </c>
      <c r="T76" s="103" t="str">
        <f t="shared" si="10"/>
        <v/>
      </c>
      <c r="U76" s="102" t="str">
        <f t="shared" si="11"/>
        <v/>
      </c>
      <c r="V76" s="103" t="str">
        <f t="shared" si="12"/>
        <v/>
      </c>
      <c r="W76" s="103" t="str">
        <f t="shared" si="13"/>
        <v/>
      </c>
      <c r="X76" s="103" t="str">
        <f t="shared" si="14"/>
        <v/>
      </c>
      <c r="Y76" s="103" t="str">
        <f t="shared" si="15"/>
        <v/>
      </c>
      <c r="Z76" s="102" t="str">
        <f t="shared" si="16"/>
        <v/>
      </c>
      <c r="AA76" s="103" t="str">
        <f t="shared" si="17"/>
        <v/>
      </c>
      <c r="AB76" s="103" t="str">
        <f t="shared" si="18"/>
        <v/>
      </c>
      <c r="AC76" s="103" t="str">
        <f t="shared" si="19"/>
        <v/>
      </c>
      <c r="AD76" s="103" t="str">
        <f t="shared" si="20"/>
        <v/>
      </c>
      <c r="AE76" s="102" t="str">
        <f t="shared" si="21"/>
        <v/>
      </c>
      <c r="AF76" s="103" t="str">
        <f t="shared" si="22"/>
        <v/>
      </c>
      <c r="AG76" s="103" t="str">
        <f t="shared" si="23"/>
        <v/>
      </c>
      <c r="AH76" s="103" t="str">
        <f t="shared" si="24"/>
        <v/>
      </c>
      <c r="AI76" s="103" t="str">
        <f t="shared" si="25"/>
        <v/>
      </c>
      <c r="AJ76" s="102" t="str">
        <f t="shared" si="26"/>
        <v/>
      </c>
      <c r="AK76" s="103" t="str">
        <f t="shared" si="27"/>
        <v/>
      </c>
      <c r="AL76" s="103" t="str">
        <f t="shared" si="28"/>
        <v/>
      </c>
      <c r="AM76" s="103" t="str">
        <f t="shared" si="29"/>
        <v/>
      </c>
      <c r="AN76" s="136" t="str">
        <f t="shared" si="30"/>
        <v/>
      </c>
      <c r="AO76" s="55" t="e">
        <f t="shared" si="31"/>
        <v>#N/A</v>
      </c>
      <c r="AP76" s="52" t="str">
        <f t="shared" si="32"/>
        <v/>
      </c>
      <c r="AQ76" s="118" t="str">
        <f t="shared" si="33"/>
        <v/>
      </c>
      <c r="AR76" s="118">
        <f t="shared" si="34"/>
        <v>0</v>
      </c>
      <c r="AS76" s="56">
        <f t="shared" si="35"/>
        <v>0</v>
      </c>
      <c r="AT76" s="90"/>
      <c r="AU76" s="54" t="str">
        <f t="shared" si="36"/>
        <v/>
      </c>
      <c r="AV76" s="52" t="str">
        <f t="shared" si="37"/>
        <v/>
      </c>
      <c r="AW76" s="52" t="str">
        <f t="shared" si="38"/>
        <v/>
      </c>
      <c r="AX76" s="52" t="str">
        <f t="shared" si="39"/>
        <v/>
      </c>
      <c r="AY76" s="53" t="str">
        <f t="shared" si="40"/>
        <v/>
      </c>
      <c r="AZ76" s="51" t="str">
        <f t="shared" si="41"/>
        <v/>
      </c>
      <c r="BA76" s="52" t="str">
        <f t="shared" si="42"/>
        <v/>
      </c>
      <c r="BB76" s="52" t="str">
        <f t="shared" si="43"/>
        <v/>
      </c>
      <c r="BC76" s="54" t="str">
        <f t="shared" si="44"/>
        <v/>
      </c>
      <c r="BD76" s="53" t="str">
        <f t="shared" si="45"/>
        <v/>
      </c>
      <c r="BE76" s="51" t="str">
        <f t="shared" si="46"/>
        <v/>
      </c>
      <c r="BF76" s="52" t="str">
        <f t="shared" si="47"/>
        <v/>
      </c>
      <c r="BG76" s="52" t="str">
        <f t="shared" si="48"/>
        <v/>
      </c>
      <c r="BH76" s="52" t="str">
        <f t="shared" si="49"/>
        <v/>
      </c>
      <c r="BI76" s="53" t="str">
        <f t="shared" si="50"/>
        <v/>
      </c>
      <c r="BJ76" s="51" t="str">
        <f t="shared" si="51"/>
        <v/>
      </c>
      <c r="BK76" s="52" t="str">
        <f t="shared" si="52"/>
        <v/>
      </c>
      <c r="BL76" s="52" t="str">
        <f t="shared" si="53"/>
        <v/>
      </c>
      <c r="BM76" s="52" t="str">
        <f t="shared" si="54"/>
        <v/>
      </c>
      <c r="BN76" s="53" t="str">
        <f t="shared" si="55"/>
        <v/>
      </c>
      <c r="BO76" s="51" t="str">
        <f t="shared" si="56"/>
        <v/>
      </c>
      <c r="BP76" s="52" t="str">
        <f t="shared" si="57"/>
        <v/>
      </c>
      <c r="BQ76" s="52" t="str">
        <f t="shared" si="58"/>
        <v/>
      </c>
      <c r="BR76" s="52" t="str">
        <f t="shared" si="59"/>
        <v/>
      </c>
      <c r="BS76" s="53" t="str">
        <f t="shared" si="60"/>
        <v/>
      </c>
      <c r="BT76" s="51" t="str">
        <f t="shared" si="61"/>
        <v/>
      </c>
      <c r="BU76" s="52" t="str">
        <f t="shared" si="62"/>
        <v/>
      </c>
      <c r="BV76" s="52" t="str">
        <f t="shared" si="63"/>
        <v/>
      </c>
      <c r="BW76" s="52" t="str">
        <f t="shared" si="64"/>
        <v/>
      </c>
      <c r="BX76" s="53" t="str">
        <f t="shared" si="65"/>
        <v/>
      </c>
      <c r="BY76" s="55" t="e">
        <f t="shared" si="66"/>
        <v>#N/A</v>
      </c>
      <c r="BZ76" s="52" t="str">
        <f t="shared" si="67"/>
        <v/>
      </c>
      <c r="CA76" s="118" t="str">
        <f t="shared" si="68"/>
        <v/>
      </c>
      <c r="CB76" s="118">
        <f t="shared" si="69"/>
        <v>0</v>
      </c>
      <c r="CC76" s="56">
        <f t="shared" si="70"/>
        <v>0</v>
      </c>
      <c r="CD76" s="90"/>
      <c r="CE76" s="54" t="str">
        <f t="shared" si="71"/>
        <v/>
      </c>
      <c r="CF76" s="52" t="str">
        <f t="shared" si="72"/>
        <v/>
      </c>
      <c r="CG76" s="52" t="str">
        <f t="shared" si="73"/>
        <v/>
      </c>
      <c r="CH76" s="52" t="str">
        <f t="shared" si="74"/>
        <v/>
      </c>
      <c r="CI76" s="53" t="str">
        <f t="shared" si="75"/>
        <v/>
      </c>
      <c r="CJ76" s="51" t="str">
        <f t="shared" si="76"/>
        <v/>
      </c>
      <c r="CK76" s="52" t="str">
        <f t="shared" si="77"/>
        <v/>
      </c>
      <c r="CL76" s="52" t="str">
        <f t="shared" si="78"/>
        <v/>
      </c>
      <c r="CM76" s="54" t="str">
        <f t="shared" si="79"/>
        <v/>
      </c>
      <c r="CN76" s="53" t="str">
        <f t="shared" si="80"/>
        <v/>
      </c>
      <c r="CO76" s="51" t="str">
        <f t="shared" si="81"/>
        <v/>
      </c>
      <c r="CP76" s="52" t="str">
        <f t="shared" si="82"/>
        <v/>
      </c>
      <c r="CQ76" s="52" t="str">
        <f>IF(IF(CP76&lt;&gt;"",IF(MAX(COUNTIF($CP76:$CP$89,$CP$6:$CP$89))&gt;1,"x",""),"")&lt;&gt;"",CP76+1,"")</f>
        <v/>
      </c>
      <c r="CR76" s="52" t="str">
        <f t="shared" si="83"/>
        <v/>
      </c>
      <c r="CS76" s="53" t="str">
        <f t="shared" si="84"/>
        <v/>
      </c>
      <c r="CT76" s="51" t="str">
        <f t="shared" si="85"/>
        <v/>
      </c>
      <c r="CU76" s="52" t="str">
        <f t="shared" si="86"/>
        <v/>
      </c>
      <c r="CV76" s="52" t="str">
        <f t="shared" si="87"/>
        <v/>
      </c>
      <c r="CW76" s="52" t="str">
        <f t="shared" si="88"/>
        <v/>
      </c>
      <c r="CX76" s="53" t="str">
        <f t="shared" si="89"/>
        <v/>
      </c>
      <c r="CY76" s="51" t="str">
        <f t="shared" si="90"/>
        <v/>
      </c>
      <c r="CZ76" s="52" t="str">
        <f t="shared" si="91"/>
        <v/>
      </c>
      <c r="DA76" s="52" t="str">
        <f t="shared" si="92"/>
        <v/>
      </c>
      <c r="DB76" s="52" t="str">
        <f t="shared" si="93"/>
        <v/>
      </c>
      <c r="DC76" s="53" t="str">
        <f t="shared" si="94"/>
        <v/>
      </c>
      <c r="DD76" s="51" t="str">
        <f t="shared" si="95"/>
        <v/>
      </c>
      <c r="DE76" s="52" t="str">
        <f t="shared" si="96"/>
        <v/>
      </c>
      <c r="DF76" s="52" t="str">
        <f t="shared" si="97"/>
        <v/>
      </c>
      <c r="DG76" s="52" t="str">
        <f t="shared" si="98"/>
        <v/>
      </c>
      <c r="DH76" s="53" t="str">
        <f t="shared" si="99"/>
        <v/>
      </c>
      <c r="DI76" s="55" t="e">
        <f t="shared" si="100"/>
        <v>#N/A</v>
      </c>
      <c r="DJ76" s="52" t="str">
        <f t="shared" si="101"/>
        <v/>
      </c>
      <c r="DK76" s="52" t="str">
        <f t="shared" si="102"/>
        <v/>
      </c>
      <c r="DL76" s="156">
        <f t="shared" si="103"/>
        <v>0</v>
      </c>
      <c r="DM76" s="56">
        <f t="shared" si="104"/>
        <v>0</v>
      </c>
      <c r="DN76" s="90"/>
      <c r="DO76" s="52" t="str">
        <f t="shared" si="105"/>
        <v/>
      </c>
      <c r="DP76" s="52" t="str">
        <f t="shared" si="106"/>
        <v/>
      </c>
      <c r="DQ76" s="52" t="str">
        <f t="shared" si="107"/>
        <v/>
      </c>
      <c r="DR76" s="52" t="str">
        <f t="shared" si="108"/>
        <v/>
      </c>
      <c r="DS76" s="53" t="str">
        <f t="shared" si="109"/>
        <v/>
      </c>
      <c r="DT76" s="51" t="str">
        <f t="shared" si="110"/>
        <v/>
      </c>
      <c r="DU76" s="52" t="str">
        <f t="shared" si="111"/>
        <v/>
      </c>
      <c r="DV76" s="52" t="str">
        <f t="shared" si="112"/>
        <v/>
      </c>
      <c r="DW76" s="54" t="str">
        <f t="shared" si="113"/>
        <v/>
      </c>
      <c r="DX76" s="53" t="str">
        <f t="shared" si="114"/>
        <v/>
      </c>
      <c r="DY76" s="51" t="str">
        <f t="shared" si="115"/>
        <v/>
      </c>
      <c r="DZ76" s="52" t="str">
        <f t="shared" si="116"/>
        <v/>
      </c>
      <c r="EA76" s="52" t="str">
        <f t="shared" si="117"/>
        <v/>
      </c>
      <c r="EB76" s="52" t="str">
        <f t="shared" si="118"/>
        <v/>
      </c>
      <c r="EC76" s="53" t="str">
        <f t="shared" si="119"/>
        <v/>
      </c>
      <c r="ED76" s="51" t="str">
        <f t="shared" si="120"/>
        <v/>
      </c>
      <c r="EE76" s="52" t="str">
        <f t="shared" si="121"/>
        <v/>
      </c>
      <c r="EF76" s="52" t="str">
        <f t="shared" si="122"/>
        <v/>
      </c>
      <c r="EG76" s="52" t="str">
        <f t="shared" si="123"/>
        <v/>
      </c>
      <c r="EH76" s="53" t="str">
        <f t="shared" si="124"/>
        <v/>
      </c>
      <c r="EI76" s="51" t="str">
        <f t="shared" si="125"/>
        <v/>
      </c>
      <c r="EJ76" s="52" t="str">
        <f t="shared" si="126"/>
        <v/>
      </c>
      <c r="EK76" s="52" t="str">
        <f t="shared" si="127"/>
        <v/>
      </c>
      <c r="EL76" s="52" t="str">
        <f t="shared" si="128"/>
        <v/>
      </c>
      <c r="EM76" s="53" t="str">
        <f t="shared" si="129"/>
        <v/>
      </c>
      <c r="EN76" s="51" t="str">
        <f t="shared" si="130"/>
        <v/>
      </c>
      <c r="EO76" s="52" t="str">
        <f t="shared" si="131"/>
        <v/>
      </c>
      <c r="EP76" s="52" t="str">
        <f t="shared" si="132"/>
        <v/>
      </c>
      <c r="EQ76" s="52" t="str">
        <f t="shared" si="133"/>
        <v/>
      </c>
      <c r="ER76" s="53" t="str">
        <f t="shared" si="134"/>
        <v/>
      </c>
      <c r="ES76" s="57" t="e">
        <f t="shared" si="135"/>
        <v>#N/A</v>
      </c>
      <c r="ET76" s="52" t="str">
        <f t="shared" si="136"/>
        <v/>
      </c>
      <c r="EU76" s="118" t="str">
        <f t="shared" si="137"/>
        <v/>
      </c>
      <c r="EV76" s="118">
        <f t="shared" si="138"/>
        <v>0</v>
      </c>
      <c r="EW76" s="56">
        <f t="shared" si="139"/>
        <v>0</v>
      </c>
      <c r="EX76" s="90"/>
      <c r="EY76" s="52" t="str">
        <f t="shared" si="140"/>
        <v/>
      </c>
      <c r="EZ76" s="52" t="str">
        <f t="shared" si="141"/>
        <v/>
      </c>
      <c r="FA76" s="52" t="str">
        <f t="shared" si="142"/>
        <v/>
      </c>
      <c r="FB76" s="52" t="str">
        <f t="shared" si="143"/>
        <v/>
      </c>
      <c r="FC76" s="56" t="str">
        <f t="shared" si="144"/>
        <v/>
      </c>
      <c r="FD76" s="51" t="str">
        <f t="shared" si="145"/>
        <v/>
      </c>
      <c r="FE76" s="52" t="str">
        <f t="shared" si="146"/>
        <v/>
      </c>
      <c r="FF76" s="52" t="str">
        <f t="shared" si="147"/>
        <v/>
      </c>
      <c r="FG76" s="54" t="str">
        <f t="shared" si="148"/>
        <v/>
      </c>
      <c r="FH76" s="56" t="str">
        <f t="shared" si="149"/>
        <v/>
      </c>
      <c r="FI76" s="51" t="str">
        <f t="shared" si="150"/>
        <v/>
      </c>
      <c r="FJ76" s="52" t="str">
        <f t="shared" si="151"/>
        <v/>
      </c>
      <c r="FK76" s="52" t="str">
        <f t="shared" si="152"/>
        <v/>
      </c>
      <c r="FL76" s="52" t="str">
        <f t="shared" si="153"/>
        <v/>
      </c>
      <c r="FM76" s="56" t="str">
        <f t="shared" si="154"/>
        <v/>
      </c>
      <c r="FN76" s="51" t="str">
        <f t="shared" si="155"/>
        <v/>
      </c>
      <c r="FO76" s="52" t="str">
        <f t="shared" si="156"/>
        <v/>
      </c>
      <c r="FP76" s="52" t="str">
        <f t="shared" si="157"/>
        <v/>
      </c>
      <c r="FQ76" s="52" t="str">
        <f t="shared" si="158"/>
        <v/>
      </c>
      <c r="FR76" s="56" t="str">
        <f t="shared" si="159"/>
        <v/>
      </c>
      <c r="FS76" s="51" t="str">
        <f t="shared" si="160"/>
        <v/>
      </c>
      <c r="FT76" s="52" t="str">
        <f t="shared" si="161"/>
        <v/>
      </c>
      <c r="FU76" s="52" t="str">
        <f t="shared" si="162"/>
        <v/>
      </c>
      <c r="FV76" s="52" t="str">
        <f t="shared" si="163"/>
        <v/>
      </c>
      <c r="FW76" s="56" t="str">
        <f t="shared" si="164"/>
        <v/>
      </c>
      <c r="FX76" s="51" t="str">
        <f t="shared" si="165"/>
        <v/>
      </c>
      <c r="FY76" s="52" t="str">
        <f t="shared" si="166"/>
        <v/>
      </c>
      <c r="FZ76" s="52" t="str">
        <f t="shared" si="167"/>
        <v/>
      </c>
      <c r="GA76" s="52" t="str">
        <f t="shared" si="168"/>
        <v/>
      </c>
      <c r="GB76" s="56" t="str">
        <f t="shared" si="169"/>
        <v/>
      </c>
      <c r="GC76" s="57" t="e">
        <f t="shared" si="170"/>
        <v>#N/A</v>
      </c>
      <c r="GD76" s="52" t="str">
        <f t="shared" si="171"/>
        <v/>
      </c>
      <c r="GE76" s="118" t="str">
        <f t="shared" si="172"/>
        <v/>
      </c>
      <c r="GF76" s="118">
        <f t="shared" si="173"/>
        <v>0</v>
      </c>
      <c r="GG76" s="56">
        <f t="shared" si="174"/>
        <v>0</v>
      </c>
      <c r="GH76" s="90"/>
      <c r="GI76" s="52" t="str">
        <f t="shared" si="175"/>
        <v/>
      </c>
      <c r="GJ76" s="52" t="str">
        <f t="shared" si="176"/>
        <v/>
      </c>
      <c r="GK76" s="52" t="str">
        <f t="shared" si="177"/>
        <v/>
      </c>
      <c r="GL76" s="52" t="str">
        <f t="shared" si="178"/>
        <v/>
      </c>
      <c r="GM76" s="53" t="str">
        <f t="shared" si="179"/>
        <v/>
      </c>
      <c r="GN76" s="51" t="str">
        <f t="shared" si="180"/>
        <v/>
      </c>
      <c r="GO76" s="52" t="str">
        <f t="shared" si="181"/>
        <v/>
      </c>
      <c r="GP76" s="52" t="str">
        <f t="shared" si="182"/>
        <v/>
      </c>
      <c r="GQ76" s="54" t="str">
        <f t="shared" si="183"/>
        <v/>
      </c>
      <c r="GR76" s="53" t="str">
        <f t="shared" si="184"/>
        <v/>
      </c>
      <c r="GS76" s="51" t="str">
        <f t="shared" si="185"/>
        <v/>
      </c>
      <c r="GT76" s="52" t="str">
        <f t="shared" si="186"/>
        <v/>
      </c>
      <c r="GU76" s="52" t="str">
        <f t="shared" si="187"/>
        <v/>
      </c>
      <c r="GV76" s="52" t="str">
        <f t="shared" si="188"/>
        <v/>
      </c>
      <c r="GW76" s="53" t="str">
        <f t="shared" si="189"/>
        <v/>
      </c>
      <c r="GX76" s="51" t="str">
        <f t="shared" si="190"/>
        <v/>
      </c>
      <c r="GY76" s="52" t="str">
        <f t="shared" si="191"/>
        <v/>
      </c>
      <c r="GZ76" s="52" t="str">
        <f t="shared" si="192"/>
        <v/>
      </c>
      <c r="HA76" s="52" t="str">
        <f t="shared" si="193"/>
        <v/>
      </c>
      <c r="HB76" s="53" t="str">
        <f t="shared" si="194"/>
        <v/>
      </c>
      <c r="HC76" s="51" t="str">
        <f t="shared" si="195"/>
        <v/>
      </c>
      <c r="HD76" s="52" t="str">
        <f t="shared" si="196"/>
        <v/>
      </c>
      <c r="HE76" s="52" t="str">
        <f t="shared" si="197"/>
        <v/>
      </c>
      <c r="HF76" s="52" t="str">
        <f t="shared" si="198"/>
        <v/>
      </c>
      <c r="HG76" s="53" t="str">
        <f t="shared" si="199"/>
        <v/>
      </c>
      <c r="HH76" s="51" t="str">
        <f t="shared" si="200"/>
        <v/>
      </c>
      <c r="HI76" s="52" t="str">
        <f t="shared" si="201"/>
        <v/>
      </c>
      <c r="HJ76" s="52" t="str">
        <f t="shared" si="202"/>
        <v/>
      </c>
      <c r="HK76" s="52" t="str">
        <f t="shared" si="203"/>
        <v/>
      </c>
      <c r="HL76" s="53" t="str">
        <f t="shared" si="204"/>
        <v/>
      </c>
      <c r="HM76" s="57" t="e">
        <f t="shared" si="205"/>
        <v>#N/A</v>
      </c>
      <c r="HN76" s="52" t="str">
        <f t="shared" si="206"/>
        <v/>
      </c>
      <c r="HO76" s="118" t="str">
        <f t="shared" si="207"/>
        <v/>
      </c>
      <c r="HP76" s="118">
        <f t="shared" si="208"/>
        <v>0</v>
      </c>
      <c r="HQ76" s="56">
        <f t="shared" si="209"/>
        <v>0</v>
      </c>
      <c r="HR76" s="90"/>
      <c r="HS76" s="52" t="str">
        <f t="shared" si="210"/>
        <v/>
      </c>
      <c r="HT76" s="52" t="str">
        <f t="shared" si="211"/>
        <v/>
      </c>
      <c r="HU76" s="52" t="str">
        <f t="shared" si="212"/>
        <v/>
      </c>
      <c r="HV76" s="52" t="str">
        <f t="shared" si="213"/>
        <v/>
      </c>
      <c r="HW76" s="53" t="str">
        <f t="shared" si="214"/>
        <v/>
      </c>
      <c r="HX76" s="51" t="str">
        <f t="shared" si="215"/>
        <v/>
      </c>
      <c r="HY76" s="52" t="str">
        <f t="shared" si="216"/>
        <v/>
      </c>
      <c r="HZ76" s="52" t="str">
        <f t="shared" si="217"/>
        <v/>
      </c>
      <c r="IA76" s="54" t="str">
        <f t="shared" si="218"/>
        <v/>
      </c>
      <c r="IB76" s="53" t="str">
        <f t="shared" si="219"/>
        <v/>
      </c>
      <c r="IC76" s="51" t="str">
        <f t="shared" si="220"/>
        <v/>
      </c>
      <c r="ID76" s="52" t="str">
        <f t="shared" si="221"/>
        <v/>
      </c>
      <c r="IE76" s="52" t="str">
        <f t="shared" si="222"/>
        <v/>
      </c>
      <c r="IF76" s="52" t="str">
        <f t="shared" si="223"/>
        <v/>
      </c>
      <c r="IG76" s="53" t="str">
        <f t="shared" si="224"/>
        <v/>
      </c>
      <c r="IH76" s="51" t="str">
        <f t="shared" si="225"/>
        <v/>
      </c>
      <c r="II76" s="52" t="str">
        <f t="shared" si="226"/>
        <v/>
      </c>
      <c r="IJ76" s="52" t="str">
        <f t="shared" si="227"/>
        <v/>
      </c>
      <c r="IK76" s="52" t="str">
        <f t="shared" si="228"/>
        <v/>
      </c>
      <c r="IL76" s="53" t="str">
        <f t="shared" si="229"/>
        <v/>
      </c>
      <c r="IM76" s="51" t="str">
        <f t="shared" si="230"/>
        <v/>
      </c>
      <c r="IN76" s="52" t="str">
        <f t="shared" si="231"/>
        <v/>
      </c>
      <c r="IO76" s="52" t="str">
        <f t="shared" si="232"/>
        <v/>
      </c>
      <c r="IP76" s="52" t="str">
        <f t="shared" si="233"/>
        <v/>
      </c>
      <c r="IQ76" s="53" t="str">
        <f t="shared" si="234"/>
        <v/>
      </c>
      <c r="IR76" s="51" t="str">
        <f t="shared" si="235"/>
        <v/>
      </c>
      <c r="IS76" s="52" t="str">
        <f t="shared" si="236"/>
        <v/>
      </c>
      <c r="IT76" s="52" t="str">
        <f t="shared" si="237"/>
        <v/>
      </c>
      <c r="IU76" s="52" t="str">
        <f t="shared" si="238"/>
        <v/>
      </c>
      <c r="IV76" s="53" t="str">
        <f t="shared" si="239"/>
        <v/>
      </c>
      <c r="IW76" s="57" t="e">
        <f t="shared" si="240"/>
        <v>#N/A</v>
      </c>
      <c r="IX76" s="52" t="str">
        <f t="shared" si="241"/>
        <v/>
      </c>
      <c r="IY76" s="118" t="str">
        <f t="shared" si="242"/>
        <v/>
      </c>
      <c r="IZ76" s="118">
        <f t="shared" si="243"/>
        <v>0</v>
      </c>
      <c r="JA76" s="56">
        <f t="shared" si="244"/>
        <v>0</v>
      </c>
      <c r="JB76" s="90"/>
      <c r="JC76" s="52" t="str">
        <f t="shared" si="245"/>
        <v/>
      </c>
      <c r="JD76" s="52" t="str">
        <f t="shared" si="246"/>
        <v/>
      </c>
      <c r="JE76" s="52" t="str">
        <f t="shared" si="247"/>
        <v/>
      </c>
      <c r="JF76" s="52" t="str">
        <f t="shared" si="248"/>
        <v/>
      </c>
      <c r="JG76" s="53" t="str">
        <f t="shared" si="249"/>
        <v/>
      </c>
      <c r="JH76" s="51" t="str">
        <f t="shared" si="250"/>
        <v/>
      </c>
      <c r="JI76" s="52" t="str">
        <f t="shared" si="251"/>
        <v/>
      </c>
      <c r="JJ76" s="52" t="str">
        <f t="shared" si="252"/>
        <v/>
      </c>
      <c r="JK76" s="54" t="str">
        <f t="shared" si="253"/>
        <v/>
      </c>
      <c r="JL76" s="53" t="str">
        <f t="shared" si="254"/>
        <v/>
      </c>
      <c r="JM76" s="51" t="str">
        <f t="shared" si="255"/>
        <v/>
      </c>
      <c r="JN76" s="52" t="str">
        <f t="shared" si="256"/>
        <v/>
      </c>
      <c r="JO76" s="52" t="str">
        <f t="shared" si="257"/>
        <v/>
      </c>
      <c r="JP76" s="52" t="str">
        <f t="shared" si="258"/>
        <v/>
      </c>
      <c r="JQ76" s="53" t="str">
        <f t="shared" si="259"/>
        <v/>
      </c>
      <c r="JR76" s="51" t="str">
        <f t="shared" si="260"/>
        <v/>
      </c>
      <c r="JS76" s="52" t="str">
        <f t="shared" si="261"/>
        <v/>
      </c>
      <c r="JT76" s="52" t="str">
        <f t="shared" si="262"/>
        <v/>
      </c>
      <c r="JU76" s="52" t="str">
        <f t="shared" si="263"/>
        <v/>
      </c>
      <c r="JV76" s="53" t="str">
        <f t="shared" si="264"/>
        <v/>
      </c>
      <c r="JW76" s="51" t="str">
        <f t="shared" si="265"/>
        <v/>
      </c>
      <c r="JX76" s="52" t="str">
        <f t="shared" si="266"/>
        <v/>
      </c>
      <c r="JY76" s="52" t="str">
        <f t="shared" si="267"/>
        <v/>
      </c>
      <c r="JZ76" s="52" t="str">
        <f t="shared" si="268"/>
        <v/>
      </c>
      <c r="KA76" s="53" t="str">
        <f t="shared" si="269"/>
        <v/>
      </c>
      <c r="KB76" s="51" t="str">
        <f t="shared" si="270"/>
        <v/>
      </c>
      <c r="KC76" s="52" t="str">
        <f t="shared" si="271"/>
        <v/>
      </c>
      <c r="KD76" s="52" t="str">
        <f t="shared" si="272"/>
        <v/>
      </c>
      <c r="KE76" s="52" t="str">
        <f t="shared" si="273"/>
        <v/>
      </c>
      <c r="KF76" s="53" t="str">
        <f t="shared" si="274"/>
        <v/>
      </c>
      <c r="KG76" s="57" t="e">
        <f t="shared" si="275"/>
        <v>#N/A</v>
      </c>
      <c r="KH76" s="52" t="str">
        <f t="shared" si="276"/>
        <v/>
      </c>
      <c r="KI76" s="118" t="str">
        <f t="shared" si="277"/>
        <v/>
      </c>
      <c r="KJ76" s="118">
        <f t="shared" si="278"/>
        <v>0</v>
      </c>
      <c r="KK76" s="56">
        <f t="shared" si="279"/>
        <v>0</v>
      </c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</row>
    <row r="77" spans="1:358" s="1" customFormat="1" x14ac:dyDescent="0.25">
      <c r="A77" s="35"/>
      <c r="B77" s="45">
        <v>72</v>
      </c>
      <c r="C77" s="58"/>
      <c r="D77" s="47"/>
      <c r="E77" s="50"/>
      <c r="F77" s="109"/>
      <c r="G77" s="59"/>
      <c r="H77" s="50"/>
      <c r="I77" s="187">
        <f t="shared" si="0"/>
        <v>0</v>
      </c>
      <c r="J77" s="116"/>
      <c r="K77" s="102" t="str">
        <f t="shared" si="1"/>
        <v/>
      </c>
      <c r="L77" s="103" t="str">
        <f t="shared" si="2"/>
        <v/>
      </c>
      <c r="M77" s="103" t="str">
        <f t="shared" si="3"/>
        <v/>
      </c>
      <c r="N77" s="103" t="str">
        <f t="shared" si="4"/>
        <v/>
      </c>
      <c r="O77" s="103" t="str">
        <f t="shared" si="5"/>
        <v/>
      </c>
      <c r="P77" s="102" t="str">
        <f t="shared" si="6"/>
        <v/>
      </c>
      <c r="Q77" s="103" t="str">
        <f t="shared" si="7"/>
        <v/>
      </c>
      <c r="R77" s="103" t="str">
        <f t="shared" si="8"/>
        <v/>
      </c>
      <c r="S77" s="103" t="str">
        <f t="shared" si="9"/>
        <v/>
      </c>
      <c r="T77" s="103" t="str">
        <f t="shared" si="10"/>
        <v/>
      </c>
      <c r="U77" s="102" t="str">
        <f t="shared" si="11"/>
        <v/>
      </c>
      <c r="V77" s="103" t="str">
        <f t="shared" si="12"/>
        <v/>
      </c>
      <c r="W77" s="103" t="str">
        <f t="shared" si="13"/>
        <v/>
      </c>
      <c r="X77" s="103" t="str">
        <f t="shared" si="14"/>
        <v/>
      </c>
      <c r="Y77" s="103" t="str">
        <f t="shared" si="15"/>
        <v/>
      </c>
      <c r="Z77" s="102" t="str">
        <f t="shared" si="16"/>
        <v/>
      </c>
      <c r="AA77" s="103" t="str">
        <f t="shared" si="17"/>
        <v/>
      </c>
      <c r="AB77" s="103" t="str">
        <f t="shared" si="18"/>
        <v/>
      </c>
      <c r="AC77" s="103" t="str">
        <f t="shared" si="19"/>
        <v/>
      </c>
      <c r="AD77" s="103" t="str">
        <f t="shared" si="20"/>
        <v/>
      </c>
      <c r="AE77" s="102" t="str">
        <f t="shared" si="21"/>
        <v/>
      </c>
      <c r="AF77" s="103" t="str">
        <f t="shared" si="22"/>
        <v/>
      </c>
      <c r="AG77" s="103" t="str">
        <f t="shared" si="23"/>
        <v/>
      </c>
      <c r="AH77" s="103" t="str">
        <f t="shared" si="24"/>
        <v/>
      </c>
      <c r="AI77" s="103" t="str">
        <f t="shared" si="25"/>
        <v/>
      </c>
      <c r="AJ77" s="102" t="str">
        <f t="shared" si="26"/>
        <v/>
      </c>
      <c r="AK77" s="103" t="str">
        <f t="shared" si="27"/>
        <v/>
      </c>
      <c r="AL77" s="103" t="str">
        <f t="shared" si="28"/>
        <v/>
      </c>
      <c r="AM77" s="103" t="str">
        <f t="shared" si="29"/>
        <v/>
      </c>
      <c r="AN77" s="136" t="str">
        <f t="shared" si="30"/>
        <v/>
      </c>
      <c r="AO77" s="55" t="e">
        <f t="shared" si="31"/>
        <v>#N/A</v>
      </c>
      <c r="AP77" s="52" t="str">
        <f t="shared" si="32"/>
        <v/>
      </c>
      <c r="AQ77" s="118" t="str">
        <f t="shared" si="33"/>
        <v/>
      </c>
      <c r="AR77" s="118">
        <f t="shared" si="34"/>
        <v>0</v>
      </c>
      <c r="AS77" s="56">
        <f t="shared" si="35"/>
        <v>0</v>
      </c>
      <c r="AT77" s="90"/>
      <c r="AU77" s="54" t="str">
        <f t="shared" si="36"/>
        <v/>
      </c>
      <c r="AV77" s="52" t="str">
        <f t="shared" si="37"/>
        <v/>
      </c>
      <c r="AW77" s="52" t="str">
        <f t="shared" si="38"/>
        <v/>
      </c>
      <c r="AX77" s="52" t="str">
        <f t="shared" si="39"/>
        <v/>
      </c>
      <c r="AY77" s="53" t="str">
        <f t="shared" si="40"/>
        <v/>
      </c>
      <c r="AZ77" s="51" t="str">
        <f t="shared" si="41"/>
        <v/>
      </c>
      <c r="BA77" s="52" t="str">
        <f t="shared" si="42"/>
        <v/>
      </c>
      <c r="BB77" s="52" t="str">
        <f t="shared" si="43"/>
        <v/>
      </c>
      <c r="BC77" s="54" t="str">
        <f t="shared" si="44"/>
        <v/>
      </c>
      <c r="BD77" s="53" t="str">
        <f t="shared" si="45"/>
        <v/>
      </c>
      <c r="BE77" s="51" t="str">
        <f t="shared" si="46"/>
        <v/>
      </c>
      <c r="BF77" s="52" t="str">
        <f t="shared" si="47"/>
        <v/>
      </c>
      <c r="BG77" s="52" t="str">
        <f t="shared" si="48"/>
        <v/>
      </c>
      <c r="BH77" s="52" t="str">
        <f t="shared" si="49"/>
        <v/>
      </c>
      <c r="BI77" s="53" t="str">
        <f t="shared" si="50"/>
        <v/>
      </c>
      <c r="BJ77" s="51" t="str">
        <f t="shared" si="51"/>
        <v/>
      </c>
      <c r="BK77" s="52" t="str">
        <f t="shared" si="52"/>
        <v/>
      </c>
      <c r="BL77" s="52" t="str">
        <f t="shared" si="53"/>
        <v/>
      </c>
      <c r="BM77" s="52" t="str">
        <f t="shared" si="54"/>
        <v/>
      </c>
      <c r="BN77" s="53" t="str">
        <f t="shared" si="55"/>
        <v/>
      </c>
      <c r="BO77" s="51" t="str">
        <f t="shared" si="56"/>
        <v/>
      </c>
      <c r="BP77" s="52" t="str">
        <f t="shared" si="57"/>
        <v/>
      </c>
      <c r="BQ77" s="52" t="str">
        <f t="shared" si="58"/>
        <v/>
      </c>
      <c r="BR77" s="52" t="str">
        <f t="shared" si="59"/>
        <v/>
      </c>
      <c r="BS77" s="53" t="str">
        <f t="shared" si="60"/>
        <v/>
      </c>
      <c r="BT77" s="51" t="str">
        <f t="shared" si="61"/>
        <v/>
      </c>
      <c r="BU77" s="52" t="str">
        <f t="shared" si="62"/>
        <v/>
      </c>
      <c r="BV77" s="52" t="str">
        <f t="shared" si="63"/>
        <v/>
      </c>
      <c r="BW77" s="52" t="str">
        <f t="shared" si="64"/>
        <v/>
      </c>
      <c r="BX77" s="53" t="str">
        <f t="shared" si="65"/>
        <v/>
      </c>
      <c r="BY77" s="55" t="e">
        <f t="shared" si="66"/>
        <v>#N/A</v>
      </c>
      <c r="BZ77" s="52" t="str">
        <f t="shared" si="67"/>
        <v/>
      </c>
      <c r="CA77" s="118" t="str">
        <f t="shared" si="68"/>
        <v/>
      </c>
      <c r="CB77" s="118">
        <f t="shared" si="69"/>
        <v>0</v>
      </c>
      <c r="CC77" s="56">
        <f t="shared" si="70"/>
        <v>0</v>
      </c>
      <c r="CD77" s="90"/>
      <c r="CE77" s="54" t="str">
        <f t="shared" si="71"/>
        <v/>
      </c>
      <c r="CF77" s="52" t="str">
        <f t="shared" si="72"/>
        <v/>
      </c>
      <c r="CG77" s="52" t="str">
        <f t="shared" si="73"/>
        <v/>
      </c>
      <c r="CH77" s="52" t="str">
        <f t="shared" si="74"/>
        <v/>
      </c>
      <c r="CI77" s="53" t="str">
        <f t="shared" si="75"/>
        <v/>
      </c>
      <c r="CJ77" s="51" t="str">
        <f t="shared" si="76"/>
        <v/>
      </c>
      <c r="CK77" s="52" t="str">
        <f t="shared" si="77"/>
        <v/>
      </c>
      <c r="CL77" s="52" t="str">
        <f t="shared" si="78"/>
        <v/>
      </c>
      <c r="CM77" s="54" t="str">
        <f t="shared" si="79"/>
        <v/>
      </c>
      <c r="CN77" s="53" t="str">
        <f t="shared" si="80"/>
        <v/>
      </c>
      <c r="CO77" s="51" t="str">
        <f t="shared" si="81"/>
        <v/>
      </c>
      <c r="CP77" s="52" t="str">
        <f t="shared" si="82"/>
        <v/>
      </c>
      <c r="CQ77" s="52" t="str">
        <f>IF(IF(CP77&lt;&gt;"",IF(MAX(COUNTIF($CP77:$CP$89,$CP$6:$CP$89))&gt;1,"x",""),"")&lt;&gt;"",CP77+1,"")</f>
        <v/>
      </c>
      <c r="CR77" s="52" t="str">
        <f t="shared" si="83"/>
        <v/>
      </c>
      <c r="CS77" s="53" t="str">
        <f t="shared" si="84"/>
        <v/>
      </c>
      <c r="CT77" s="51" t="str">
        <f t="shared" si="85"/>
        <v/>
      </c>
      <c r="CU77" s="52" t="str">
        <f t="shared" si="86"/>
        <v/>
      </c>
      <c r="CV77" s="52" t="str">
        <f t="shared" si="87"/>
        <v/>
      </c>
      <c r="CW77" s="52" t="str">
        <f t="shared" si="88"/>
        <v/>
      </c>
      <c r="CX77" s="53" t="str">
        <f t="shared" si="89"/>
        <v/>
      </c>
      <c r="CY77" s="51" t="str">
        <f t="shared" si="90"/>
        <v/>
      </c>
      <c r="CZ77" s="52" t="str">
        <f t="shared" si="91"/>
        <v/>
      </c>
      <c r="DA77" s="52" t="str">
        <f t="shared" si="92"/>
        <v/>
      </c>
      <c r="DB77" s="52" t="str">
        <f t="shared" si="93"/>
        <v/>
      </c>
      <c r="DC77" s="53" t="str">
        <f t="shared" si="94"/>
        <v/>
      </c>
      <c r="DD77" s="51" t="str">
        <f t="shared" si="95"/>
        <v/>
      </c>
      <c r="DE77" s="52" t="str">
        <f t="shared" si="96"/>
        <v/>
      </c>
      <c r="DF77" s="52" t="str">
        <f t="shared" si="97"/>
        <v/>
      </c>
      <c r="DG77" s="52" t="str">
        <f t="shared" si="98"/>
        <v/>
      </c>
      <c r="DH77" s="53" t="str">
        <f t="shared" si="99"/>
        <v/>
      </c>
      <c r="DI77" s="55" t="e">
        <f t="shared" si="100"/>
        <v>#N/A</v>
      </c>
      <c r="DJ77" s="52" t="str">
        <f t="shared" si="101"/>
        <v/>
      </c>
      <c r="DK77" s="52" t="str">
        <f t="shared" si="102"/>
        <v/>
      </c>
      <c r="DL77" s="156">
        <f t="shared" si="103"/>
        <v>0</v>
      </c>
      <c r="DM77" s="56">
        <f t="shared" si="104"/>
        <v>0</v>
      </c>
      <c r="DN77" s="90"/>
      <c r="DO77" s="52" t="str">
        <f t="shared" si="105"/>
        <v/>
      </c>
      <c r="DP77" s="52" t="str">
        <f t="shared" si="106"/>
        <v/>
      </c>
      <c r="DQ77" s="52" t="str">
        <f t="shared" si="107"/>
        <v/>
      </c>
      <c r="DR77" s="52" t="str">
        <f t="shared" si="108"/>
        <v/>
      </c>
      <c r="DS77" s="53" t="str">
        <f t="shared" si="109"/>
        <v/>
      </c>
      <c r="DT77" s="51" t="str">
        <f t="shared" si="110"/>
        <v/>
      </c>
      <c r="DU77" s="52" t="str">
        <f t="shared" si="111"/>
        <v/>
      </c>
      <c r="DV77" s="52" t="str">
        <f t="shared" si="112"/>
        <v/>
      </c>
      <c r="DW77" s="54" t="str">
        <f t="shared" si="113"/>
        <v/>
      </c>
      <c r="DX77" s="53" t="str">
        <f t="shared" si="114"/>
        <v/>
      </c>
      <c r="DY77" s="51" t="str">
        <f t="shared" si="115"/>
        <v/>
      </c>
      <c r="DZ77" s="52" t="str">
        <f t="shared" si="116"/>
        <v/>
      </c>
      <c r="EA77" s="52" t="str">
        <f t="shared" si="117"/>
        <v/>
      </c>
      <c r="EB77" s="52" t="str">
        <f t="shared" si="118"/>
        <v/>
      </c>
      <c r="EC77" s="53" t="str">
        <f t="shared" si="119"/>
        <v/>
      </c>
      <c r="ED77" s="51" t="str">
        <f t="shared" si="120"/>
        <v/>
      </c>
      <c r="EE77" s="52" t="str">
        <f t="shared" si="121"/>
        <v/>
      </c>
      <c r="EF77" s="52" t="str">
        <f t="shared" si="122"/>
        <v/>
      </c>
      <c r="EG77" s="52" t="str">
        <f t="shared" si="123"/>
        <v/>
      </c>
      <c r="EH77" s="53" t="str">
        <f t="shared" si="124"/>
        <v/>
      </c>
      <c r="EI77" s="51" t="str">
        <f t="shared" si="125"/>
        <v/>
      </c>
      <c r="EJ77" s="52" t="str">
        <f t="shared" si="126"/>
        <v/>
      </c>
      <c r="EK77" s="52" t="str">
        <f t="shared" si="127"/>
        <v/>
      </c>
      <c r="EL77" s="52" t="str">
        <f t="shared" si="128"/>
        <v/>
      </c>
      <c r="EM77" s="53" t="str">
        <f t="shared" si="129"/>
        <v/>
      </c>
      <c r="EN77" s="51" t="str">
        <f t="shared" si="130"/>
        <v/>
      </c>
      <c r="EO77" s="52" t="str">
        <f t="shared" si="131"/>
        <v/>
      </c>
      <c r="EP77" s="52" t="str">
        <f t="shared" si="132"/>
        <v/>
      </c>
      <c r="EQ77" s="52" t="str">
        <f t="shared" si="133"/>
        <v/>
      </c>
      <c r="ER77" s="53" t="str">
        <f t="shared" si="134"/>
        <v/>
      </c>
      <c r="ES77" s="57" t="e">
        <f t="shared" si="135"/>
        <v>#N/A</v>
      </c>
      <c r="ET77" s="52" t="str">
        <f t="shared" si="136"/>
        <v/>
      </c>
      <c r="EU77" s="118" t="str">
        <f t="shared" si="137"/>
        <v/>
      </c>
      <c r="EV77" s="118">
        <f t="shared" si="138"/>
        <v>0</v>
      </c>
      <c r="EW77" s="56">
        <f t="shared" si="139"/>
        <v>0</v>
      </c>
      <c r="EX77" s="90"/>
      <c r="EY77" s="52" t="str">
        <f t="shared" si="140"/>
        <v/>
      </c>
      <c r="EZ77" s="52" t="str">
        <f t="shared" si="141"/>
        <v/>
      </c>
      <c r="FA77" s="52" t="str">
        <f t="shared" si="142"/>
        <v/>
      </c>
      <c r="FB77" s="52" t="str">
        <f t="shared" si="143"/>
        <v/>
      </c>
      <c r="FC77" s="56" t="str">
        <f t="shared" si="144"/>
        <v/>
      </c>
      <c r="FD77" s="51" t="str">
        <f t="shared" si="145"/>
        <v/>
      </c>
      <c r="FE77" s="52" t="str">
        <f t="shared" si="146"/>
        <v/>
      </c>
      <c r="FF77" s="52" t="str">
        <f t="shared" si="147"/>
        <v/>
      </c>
      <c r="FG77" s="54" t="str">
        <f t="shared" si="148"/>
        <v/>
      </c>
      <c r="FH77" s="56" t="str">
        <f t="shared" si="149"/>
        <v/>
      </c>
      <c r="FI77" s="51" t="str">
        <f t="shared" si="150"/>
        <v/>
      </c>
      <c r="FJ77" s="52" t="str">
        <f t="shared" si="151"/>
        <v/>
      </c>
      <c r="FK77" s="52" t="str">
        <f t="shared" si="152"/>
        <v/>
      </c>
      <c r="FL77" s="52" t="str">
        <f t="shared" si="153"/>
        <v/>
      </c>
      <c r="FM77" s="56" t="str">
        <f t="shared" si="154"/>
        <v/>
      </c>
      <c r="FN77" s="51" t="str">
        <f t="shared" si="155"/>
        <v/>
      </c>
      <c r="FO77" s="52" t="str">
        <f t="shared" si="156"/>
        <v/>
      </c>
      <c r="FP77" s="52" t="str">
        <f t="shared" si="157"/>
        <v/>
      </c>
      <c r="FQ77" s="52" t="str">
        <f t="shared" si="158"/>
        <v/>
      </c>
      <c r="FR77" s="56" t="str">
        <f t="shared" si="159"/>
        <v/>
      </c>
      <c r="FS77" s="51" t="str">
        <f t="shared" si="160"/>
        <v/>
      </c>
      <c r="FT77" s="52" t="str">
        <f t="shared" si="161"/>
        <v/>
      </c>
      <c r="FU77" s="52" t="str">
        <f t="shared" si="162"/>
        <v/>
      </c>
      <c r="FV77" s="52" t="str">
        <f t="shared" si="163"/>
        <v/>
      </c>
      <c r="FW77" s="56" t="str">
        <f t="shared" si="164"/>
        <v/>
      </c>
      <c r="FX77" s="51" t="str">
        <f t="shared" si="165"/>
        <v/>
      </c>
      <c r="FY77" s="52" t="str">
        <f t="shared" si="166"/>
        <v/>
      </c>
      <c r="FZ77" s="52" t="str">
        <f t="shared" si="167"/>
        <v/>
      </c>
      <c r="GA77" s="52" t="str">
        <f t="shared" si="168"/>
        <v/>
      </c>
      <c r="GB77" s="56" t="str">
        <f t="shared" si="169"/>
        <v/>
      </c>
      <c r="GC77" s="57" t="e">
        <f t="shared" si="170"/>
        <v>#N/A</v>
      </c>
      <c r="GD77" s="52" t="str">
        <f t="shared" si="171"/>
        <v/>
      </c>
      <c r="GE77" s="118" t="str">
        <f t="shared" si="172"/>
        <v/>
      </c>
      <c r="GF77" s="118">
        <f t="shared" si="173"/>
        <v>0</v>
      </c>
      <c r="GG77" s="56">
        <f t="shared" si="174"/>
        <v>0</v>
      </c>
      <c r="GH77" s="90"/>
      <c r="GI77" s="52" t="str">
        <f t="shared" si="175"/>
        <v/>
      </c>
      <c r="GJ77" s="52" t="str">
        <f t="shared" si="176"/>
        <v/>
      </c>
      <c r="GK77" s="52" t="str">
        <f t="shared" si="177"/>
        <v/>
      </c>
      <c r="GL77" s="52" t="str">
        <f t="shared" si="178"/>
        <v/>
      </c>
      <c r="GM77" s="53" t="str">
        <f t="shared" si="179"/>
        <v/>
      </c>
      <c r="GN77" s="51" t="str">
        <f t="shared" si="180"/>
        <v/>
      </c>
      <c r="GO77" s="52" t="str">
        <f t="shared" si="181"/>
        <v/>
      </c>
      <c r="GP77" s="52" t="str">
        <f t="shared" si="182"/>
        <v/>
      </c>
      <c r="GQ77" s="54" t="str">
        <f t="shared" si="183"/>
        <v/>
      </c>
      <c r="GR77" s="53" t="str">
        <f t="shared" si="184"/>
        <v/>
      </c>
      <c r="GS77" s="51" t="str">
        <f t="shared" si="185"/>
        <v/>
      </c>
      <c r="GT77" s="52" t="str">
        <f t="shared" si="186"/>
        <v/>
      </c>
      <c r="GU77" s="52" t="str">
        <f t="shared" si="187"/>
        <v/>
      </c>
      <c r="GV77" s="52" t="str">
        <f t="shared" si="188"/>
        <v/>
      </c>
      <c r="GW77" s="53" t="str">
        <f t="shared" si="189"/>
        <v/>
      </c>
      <c r="GX77" s="51" t="str">
        <f t="shared" si="190"/>
        <v/>
      </c>
      <c r="GY77" s="52" t="str">
        <f t="shared" si="191"/>
        <v/>
      </c>
      <c r="GZ77" s="52" t="str">
        <f t="shared" si="192"/>
        <v/>
      </c>
      <c r="HA77" s="52" t="str">
        <f t="shared" si="193"/>
        <v/>
      </c>
      <c r="HB77" s="53" t="str">
        <f t="shared" si="194"/>
        <v/>
      </c>
      <c r="HC77" s="51" t="str">
        <f t="shared" si="195"/>
        <v/>
      </c>
      <c r="HD77" s="52" t="str">
        <f t="shared" si="196"/>
        <v/>
      </c>
      <c r="HE77" s="52" t="str">
        <f t="shared" si="197"/>
        <v/>
      </c>
      <c r="HF77" s="52" t="str">
        <f t="shared" si="198"/>
        <v/>
      </c>
      <c r="HG77" s="53" t="str">
        <f t="shared" si="199"/>
        <v/>
      </c>
      <c r="HH77" s="51" t="str">
        <f t="shared" si="200"/>
        <v/>
      </c>
      <c r="HI77" s="52" t="str">
        <f t="shared" si="201"/>
        <v/>
      </c>
      <c r="HJ77" s="52" t="str">
        <f t="shared" si="202"/>
        <v/>
      </c>
      <c r="HK77" s="52" t="str">
        <f t="shared" si="203"/>
        <v/>
      </c>
      <c r="HL77" s="53" t="str">
        <f t="shared" si="204"/>
        <v/>
      </c>
      <c r="HM77" s="57" t="e">
        <f t="shared" si="205"/>
        <v>#N/A</v>
      </c>
      <c r="HN77" s="52" t="str">
        <f t="shared" si="206"/>
        <v/>
      </c>
      <c r="HO77" s="118" t="str">
        <f t="shared" si="207"/>
        <v/>
      </c>
      <c r="HP77" s="118">
        <f t="shared" si="208"/>
        <v>0</v>
      </c>
      <c r="HQ77" s="56">
        <f t="shared" si="209"/>
        <v>0</v>
      </c>
      <c r="HR77" s="90"/>
      <c r="HS77" s="52" t="str">
        <f t="shared" si="210"/>
        <v/>
      </c>
      <c r="HT77" s="52" t="str">
        <f t="shared" si="211"/>
        <v/>
      </c>
      <c r="HU77" s="52" t="str">
        <f t="shared" si="212"/>
        <v/>
      </c>
      <c r="HV77" s="52" t="str">
        <f t="shared" si="213"/>
        <v/>
      </c>
      <c r="HW77" s="53" t="str">
        <f t="shared" si="214"/>
        <v/>
      </c>
      <c r="HX77" s="51" t="str">
        <f t="shared" si="215"/>
        <v/>
      </c>
      <c r="HY77" s="52" t="str">
        <f t="shared" si="216"/>
        <v/>
      </c>
      <c r="HZ77" s="52" t="str">
        <f t="shared" si="217"/>
        <v/>
      </c>
      <c r="IA77" s="54" t="str">
        <f t="shared" si="218"/>
        <v/>
      </c>
      <c r="IB77" s="53" t="str">
        <f t="shared" si="219"/>
        <v/>
      </c>
      <c r="IC77" s="51" t="str">
        <f t="shared" si="220"/>
        <v/>
      </c>
      <c r="ID77" s="52" t="str">
        <f t="shared" si="221"/>
        <v/>
      </c>
      <c r="IE77" s="52" t="str">
        <f t="shared" si="222"/>
        <v/>
      </c>
      <c r="IF77" s="52" t="str">
        <f t="shared" si="223"/>
        <v/>
      </c>
      <c r="IG77" s="53" t="str">
        <f t="shared" si="224"/>
        <v/>
      </c>
      <c r="IH77" s="51" t="str">
        <f t="shared" si="225"/>
        <v/>
      </c>
      <c r="II77" s="52" t="str">
        <f t="shared" si="226"/>
        <v/>
      </c>
      <c r="IJ77" s="52" t="str">
        <f t="shared" si="227"/>
        <v/>
      </c>
      <c r="IK77" s="52" t="str">
        <f t="shared" si="228"/>
        <v/>
      </c>
      <c r="IL77" s="53" t="str">
        <f t="shared" si="229"/>
        <v/>
      </c>
      <c r="IM77" s="51" t="str">
        <f t="shared" si="230"/>
        <v/>
      </c>
      <c r="IN77" s="52" t="str">
        <f t="shared" si="231"/>
        <v/>
      </c>
      <c r="IO77" s="52" t="str">
        <f t="shared" si="232"/>
        <v/>
      </c>
      <c r="IP77" s="52" t="str">
        <f t="shared" si="233"/>
        <v/>
      </c>
      <c r="IQ77" s="53" t="str">
        <f t="shared" si="234"/>
        <v/>
      </c>
      <c r="IR77" s="51" t="str">
        <f t="shared" si="235"/>
        <v/>
      </c>
      <c r="IS77" s="52" t="str">
        <f t="shared" si="236"/>
        <v/>
      </c>
      <c r="IT77" s="52" t="str">
        <f t="shared" si="237"/>
        <v/>
      </c>
      <c r="IU77" s="52" t="str">
        <f t="shared" si="238"/>
        <v/>
      </c>
      <c r="IV77" s="53" t="str">
        <f t="shared" si="239"/>
        <v/>
      </c>
      <c r="IW77" s="57" t="e">
        <f t="shared" si="240"/>
        <v>#N/A</v>
      </c>
      <c r="IX77" s="52" t="str">
        <f t="shared" si="241"/>
        <v/>
      </c>
      <c r="IY77" s="118" t="str">
        <f t="shared" si="242"/>
        <v/>
      </c>
      <c r="IZ77" s="118">
        <f t="shared" si="243"/>
        <v>0</v>
      </c>
      <c r="JA77" s="56">
        <f t="shared" si="244"/>
        <v>0</v>
      </c>
      <c r="JB77" s="90"/>
      <c r="JC77" s="52" t="str">
        <f t="shared" si="245"/>
        <v/>
      </c>
      <c r="JD77" s="52" t="str">
        <f t="shared" si="246"/>
        <v/>
      </c>
      <c r="JE77" s="52" t="str">
        <f t="shared" si="247"/>
        <v/>
      </c>
      <c r="JF77" s="52" t="str">
        <f t="shared" si="248"/>
        <v/>
      </c>
      <c r="JG77" s="53" t="str">
        <f t="shared" si="249"/>
        <v/>
      </c>
      <c r="JH77" s="51" t="str">
        <f t="shared" si="250"/>
        <v/>
      </c>
      <c r="JI77" s="52" t="str">
        <f t="shared" si="251"/>
        <v/>
      </c>
      <c r="JJ77" s="52" t="str">
        <f t="shared" si="252"/>
        <v/>
      </c>
      <c r="JK77" s="54" t="str">
        <f t="shared" si="253"/>
        <v/>
      </c>
      <c r="JL77" s="53" t="str">
        <f t="shared" si="254"/>
        <v/>
      </c>
      <c r="JM77" s="51" t="str">
        <f t="shared" si="255"/>
        <v/>
      </c>
      <c r="JN77" s="52" t="str">
        <f t="shared" si="256"/>
        <v/>
      </c>
      <c r="JO77" s="52" t="str">
        <f t="shared" si="257"/>
        <v/>
      </c>
      <c r="JP77" s="52" t="str">
        <f t="shared" si="258"/>
        <v/>
      </c>
      <c r="JQ77" s="53" t="str">
        <f t="shared" si="259"/>
        <v/>
      </c>
      <c r="JR77" s="51" t="str">
        <f t="shared" si="260"/>
        <v/>
      </c>
      <c r="JS77" s="52" t="str">
        <f t="shared" si="261"/>
        <v/>
      </c>
      <c r="JT77" s="52" t="str">
        <f t="shared" si="262"/>
        <v/>
      </c>
      <c r="JU77" s="52" t="str">
        <f t="shared" si="263"/>
        <v/>
      </c>
      <c r="JV77" s="53" t="str">
        <f t="shared" si="264"/>
        <v/>
      </c>
      <c r="JW77" s="51" t="str">
        <f t="shared" si="265"/>
        <v/>
      </c>
      <c r="JX77" s="52" t="str">
        <f t="shared" si="266"/>
        <v/>
      </c>
      <c r="JY77" s="52" t="str">
        <f t="shared" si="267"/>
        <v/>
      </c>
      <c r="JZ77" s="52" t="str">
        <f t="shared" si="268"/>
        <v/>
      </c>
      <c r="KA77" s="53" t="str">
        <f t="shared" si="269"/>
        <v/>
      </c>
      <c r="KB77" s="51" t="str">
        <f t="shared" si="270"/>
        <v/>
      </c>
      <c r="KC77" s="52" t="str">
        <f t="shared" si="271"/>
        <v/>
      </c>
      <c r="KD77" s="52" t="str">
        <f t="shared" si="272"/>
        <v/>
      </c>
      <c r="KE77" s="52" t="str">
        <f t="shared" si="273"/>
        <v/>
      </c>
      <c r="KF77" s="53" t="str">
        <f t="shared" si="274"/>
        <v/>
      </c>
      <c r="KG77" s="57" t="e">
        <f t="shared" si="275"/>
        <v>#N/A</v>
      </c>
      <c r="KH77" s="52" t="str">
        <f t="shared" si="276"/>
        <v/>
      </c>
      <c r="KI77" s="118" t="str">
        <f t="shared" si="277"/>
        <v/>
      </c>
      <c r="KJ77" s="118">
        <f t="shared" si="278"/>
        <v>0</v>
      </c>
      <c r="KK77" s="56">
        <f t="shared" si="279"/>
        <v>0</v>
      </c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</row>
    <row r="78" spans="1:358" s="1" customFormat="1" x14ac:dyDescent="0.25">
      <c r="A78" s="35"/>
      <c r="B78" s="45">
        <v>73</v>
      </c>
      <c r="C78" s="47"/>
      <c r="D78" s="47"/>
      <c r="E78" s="50"/>
      <c r="F78" s="50"/>
      <c r="G78" s="49"/>
      <c r="H78" s="50"/>
      <c r="I78" s="187">
        <f t="shared" si="0"/>
        <v>0</v>
      </c>
      <c r="J78" s="115"/>
      <c r="K78" s="102" t="str">
        <f t="shared" si="1"/>
        <v/>
      </c>
      <c r="L78" s="103" t="str">
        <f t="shared" si="2"/>
        <v/>
      </c>
      <c r="M78" s="103" t="str">
        <f t="shared" si="3"/>
        <v/>
      </c>
      <c r="N78" s="103" t="str">
        <f t="shared" si="4"/>
        <v/>
      </c>
      <c r="O78" s="103" t="str">
        <f t="shared" si="5"/>
        <v/>
      </c>
      <c r="P78" s="102" t="str">
        <f t="shared" si="6"/>
        <v/>
      </c>
      <c r="Q78" s="103" t="str">
        <f t="shared" si="7"/>
        <v/>
      </c>
      <c r="R78" s="103" t="str">
        <f t="shared" si="8"/>
        <v/>
      </c>
      <c r="S78" s="103" t="str">
        <f t="shared" si="9"/>
        <v/>
      </c>
      <c r="T78" s="103" t="str">
        <f t="shared" si="10"/>
        <v/>
      </c>
      <c r="U78" s="102" t="str">
        <f t="shared" si="11"/>
        <v/>
      </c>
      <c r="V78" s="103" t="str">
        <f t="shared" si="12"/>
        <v/>
      </c>
      <c r="W78" s="103" t="str">
        <f t="shared" si="13"/>
        <v/>
      </c>
      <c r="X78" s="103" t="str">
        <f t="shared" si="14"/>
        <v/>
      </c>
      <c r="Y78" s="103" t="str">
        <f t="shared" si="15"/>
        <v/>
      </c>
      <c r="Z78" s="102" t="str">
        <f t="shared" si="16"/>
        <v/>
      </c>
      <c r="AA78" s="103" t="str">
        <f t="shared" si="17"/>
        <v/>
      </c>
      <c r="AB78" s="103" t="str">
        <f t="shared" si="18"/>
        <v/>
      </c>
      <c r="AC78" s="103" t="str">
        <f t="shared" si="19"/>
        <v/>
      </c>
      <c r="AD78" s="103" t="str">
        <f t="shared" si="20"/>
        <v/>
      </c>
      <c r="AE78" s="102" t="str">
        <f t="shared" si="21"/>
        <v/>
      </c>
      <c r="AF78" s="103" t="str">
        <f t="shared" si="22"/>
        <v/>
      </c>
      <c r="AG78" s="103" t="str">
        <f t="shared" si="23"/>
        <v/>
      </c>
      <c r="AH78" s="103" t="str">
        <f t="shared" si="24"/>
        <v/>
      </c>
      <c r="AI78" s="103" t="str">
        <f t="shared" si="25"/>
        <v/>
      </c>
      <c r="AJ78" s="102" t="str">
        <f t="shared" si="26"/>
        <v/>
      </c>
      <c r="AK78" s="103" t="str">
        <f t="shared" si="27"/>
        <v/>
      </c>
      <c r="AL78" s="103" t="str">
        <f t="shared" si="28"/>
        <v/>
      </c>
      <c r="AM78" s="103" t="str">
        <f t="shared" si="29"/>
        <v/>
      </c>
      <c r="AN78" s="136" t="str">
        <f t="shared" si="30"/>
        <v/>
      </c>
      <c r="AO78" s="55" t="e">
        <f t="shared" si="31"/>
        <v>#N/A</v>
      </c>
      <c r="AP78" s="52" t="str">
        <f t="shared" si="32"/>
        <v/>
      </c>
      <c r="AQ78" s="118" t="str">
        <f t="shared" si="33"/>
        <v/>
      </c>
      <c r="AR78" s="118">
        <f t="shared" si="34"/>
        <v>0</v>
      </c>
      <c r="AS78" s="56">
        <f t="shared" si="35"/>
        <v>0</v>
      </c>
      <c r="AT78" s="90"/>
      <c r="AU78" s="54" t="str">
        <f t="shared" si="36"/>
        <v/>
      </c>
      <c r="AV78" s="52" t="str">
        <f t="shared" si="37"/>
        <v/>
      </c>
      <c r="AW78" s="52" t="str">
        <f t="shared" si="38"/>
        <v/>
      </c>
      <c r="AX78" s="52" t="str">
        <f t="shared" si="39"/>
        <v/>
      </c>
      <c r="AY78" s="53" t="str">
        <f t="shared" si="40"/>
        <v/>
      </c>
      <c r="AZ78" s="51" t="str">
        <f t="shared" si="41"/>
        <v/>
      </c>
      <c r="BA78" s="52" t="str">
        <f t="shared" si="42"/>
        <v/>
      </c>
      <c r="BB78" s="52" t="str">
        <f t="shared" si="43"/>
        <v/>
      </c>
      <c r="BC78" s="54" t="str">
        <f t="shared" si="44"/>
        <v/>
      </c>
      <c r="BD78" s="53" t="str">
        <f t="shared" si="45"/>
        <v/>
      </c>
      <c r="BE78" s="51" t="str">
        <f t="shared" si="46"/>
        <v/>
      </c>
      <c r="BF78" s="52" t="str">
        <f t="shared" si="47"/>
        <v/>
      </c>
      <c r="BG78" s="52" t="str">
        <f t="shared" si="48"/>
        <v/>
      </c>
      <c r="BH78" s="52" t="str">
        <f t="shared" si="49"/>
        <v/>
      </c>
      <c r="BI78" s="53" t="str">
        <f t="shared" si="50"/>
        <v/>
      </c>
      <c r="BJ78" s="51" t="str">
        <f t="shared" si="51"/>
        <v/>
      </c>
      <c r="BK78" s="52" t="str">
        <f t="shared" si="52"/>
        <v/>
      </c>
      <c r="BL78" s="52" t="str">
        <f t="shared" si="53"/>
        <v/>
      </c>
      <c r="BM78" s="52" t="str">
        <f t="shared" si="54"/>
        <v/>
      </c>
      <c r="BN78" s="53" t="str">
        <f t="shared" si="55"/>
        <v/>
      </c>
      <c r="BO78" s="51" t="str">
        <f t="shared" si="56"/>
        <v/>
      </c>
      <c r="BP78" s="52" t="str">
        <f t="shared" si="57"/>
        <v/>
      </c>
      <c r="BQ78" s="52" t="str">
        <f t="shared" si="58"/>
        <v/>
      </c>
      <c r="BR78" s="52" t="str">
        <f t="shared" si="59"/>
        <v/>
      </c>
      <c r="BS78" s="53" t="str">
        <f t="shared" si="60"/>
        <v/>
      </c>
      <c r="BT78" s="51" t="str">
        <f t="shared" si="61"/>
        <v/>
      </c>
      <c r="BU78" s="52" t="str">
        <f t="shared" si="62"/>
        <v/>
      </c>
      <c r="BV78" s="52" t="str">
        <f t="shared" si="63"/>
        <v/>
      </c>
      <c r="BW78" s="52" t="str">
        <f t="shared" si="64"/>
        <v/>
      </c>
      <c r="BX78" s="53" t="str">
        <f t="shared" si="65"/>
        <v/>
      </c>
      <c r="BY78" s="55" t="e">
        <f t="shared" si="66"/>
        <v>#N/A</v>
      </c>
      <c r="BZ78" s="52" t="str">
        <f t="shared" si="67"/>
        <v/>
      </c>
      <c r="CA78" s="118" t="str">
        <f t="shared" si="68"/>
        <v/>
      </c>
      <c r="CB78" s="118">
        <f t="shared" si="69"/>
        <v>0</v>
      </c>
      <c r="CC78" s="56">
        <f t="shared" si="70"/>
        <v>0</v>
      </c>
      <c r="CD78" s="90"/>
      <c r="CE78" s="54" t="str">
        <f t="shared" si="71"/>
        <v/>
      </c>
      <c r="CF78" s="52" t="str">
        <f t="shared" si="72"/>
        <v/>
      </c>
      <c r="CG78" s="52" t="str">
        <f t="shared" si="73"/>
        <v/>
      </c>
      <c r="CH78" s="52" t="str">
        <f t="shared" si="74"/>
        <v/>
      </c>
      <c r="CI78" s="53" t="str">
        <f t="shared" si="75"/>
        <v/>
      </c>
      <c r="CJ78" s="51" t="str">
        <f t="shared" si="76"/>
        <v/>
      </c>
      <c r="CK78" s="52" t="str">
        <f t="shared" si="77"/>
        <v/>
      </c>
      <c r="CL78" s="52" t="str">
        <f t="shared" si="78"/>
        <v/>
      </c>
      <c r="CM78" s="54" t="str">
        <f t="shared" si="79"/>
        <v/>
      </c>
      <c r="CN78" s="53" t="str">
        <f t="shared" si="80"/>
        <v/>
      </c>
      <c r="CO78" s="51" t="str">
        <f t="shared" si="81"/>
        <v/>
      </c>
      <c r="CP78" s="52" t="str">
        <f t="shared" si="82"/>
        <v/>
      </c>
      <c r="CQ78" s="52" t="str">
        <f>IF(IF(CP78&lt;&gt;"",IF(MAX(COUNTIF($CP78:$CP$89,$CP$6:$CP$89))&gt;1,"x",""),"")&lt;&gt;"",CP78+1,"")</f>
        <v/>
      </c>
      <c r="CR78" s="52" t="str">
        <f t="shared" si="83"/>
        <v/>
      </c>
      <c r="CS78" s="53" t="str">
        <f t="shared" si="84"/>
        <v/>
      </c>
      <c r="CT78" s="51" t="str">
        <f t="shared" si="85"/>
        <v/>
      </c>
      <c r="CU78" s="52" t="str">
        <f t="shared" si="86"/>
        <v/>
      </c>
      <c r="CV78" s="52" t="str">
        <f t="shared" si="87"/>
        <v/>
      </c>
      <c r="CW78" s="52" t="str">
        <f t="shared" si="88"/>
        <v/>
      </c>
      <c r="CX78" s="53" t="str">
        <f t="shared" si="89"/>
        <v/>
      </c>
      <c r="CY78" s="51" t="str">
        <f t="shared" si="90"/>
        <v/>
      </c>
      <c r="CZ78" s="52" t="str">
        <f t="shared" si="91"/>
        <v/>
      </c>
      <c r="DA78" s="52" t="str">
        <f t="shared" si="92"/>
        <v/>
      </c>
      <c r="DB78" s="52" t="str">
        <f t="shared" si="93"/>
        <v/>
      </c>
      <c r="DC78" s="53" t="str">
        <f t="shared" si="94"/>
        <v/>
      </c>
      <c r="DD78" s="51" t="str">
        <f t="shared" si="95"/>
        <v/>
      </c>
      <c r="DE78" s="52" t="str">
        <f t="shared" si="96"/>
        <v/>
      </c>
      <c r="DF78" s="52" t="str">
        <f t="shared" si="97"/>
        <v/>
      </c>
      <c r="DG78" s="52" t="str">
        <f t="shared" si="98"/>
        <v/>
      </c>
      <c r="DH78" s="53" t="str">
        <f t="shared" si="99"/>
        <v/>
      </c>
      <c r="DI78" s="55" t="e">
        <f t="shared" si="100"/>
        <v>#N/A</v>
      </c>
      <c r="DJ78" s="52" t="str">
        <f t="shared" si="101"/>
        <v/>
      </c>
      <c r="DK78" s="52" t="str">
        <f t="shared" si="102"/>
        <v/>
      </c>
      <c r="DL78" s="156">
        <f t="shared" si="103"/>
        <v>0</v>
      </c>
      <c r="DM78" s="56">
        <f t="shared" si="104"/>
        <v>0</v>
      </c>
      <c r="DN78" s="90"/>
      <c r="DO78" s="52" t="str">
        <f t="shared" si="105"/>
        <v/>
      </c>
      <c r="DP78" s="52" t="str">
        <f t="shared" si="106"/>
        <v/>
      </c>
      <c r="DQ78" s="52" t="str">
        <f t="shared" si="107"/>
        <v/>
      </c>
      <c r="DR78" s="52" t="str">
        <f t="shared" si="108"/>
        <v/>
      </c>
      <c r="DS78" s="53" t="str">
        <f t="shared" si="109"/>
        <v/>
      </c>
      <c r="DT78" s="51" t="str">
        <f t="shared" si="110"/>
        <v/>
      </c>
      <c r="DU78" s="52" t="str">
        <f t="shared" si="111"/>
        <v/>
      </c>
      <c r="DV78" s="52" t="str">
        <f t="shared" si="112"/>
        <v/>
      </c>
      <c r="DW78" s="54" t="str">
        <f t="shared" si="113"/>
        <v/>
      </c>
      <c r="DX78" s="53" t="str">
        <f t="shared" si="114"/>
        <v/>
      </c>
      <c r="DY78" s="51" t="str">
        <f t="shared" si="115"/>
        <v/>
      </c>
      <c r="DZ78" s="52" t="str">
        <f t="shared" si="116"/>
        <v/>
      </c>
      <c r="EA78" s="52" t="str">
        <f t="shared" si="117"/>
        <v/>
      </c>
      <c r="EB78" s="52" t="str">
        <f t="shared" si="118"/>
        <v/>
      </c>
      <c r="EC78" s="53" t="str">
        <f t="shared" si="119"/>
        <v/>
      </c>
      <c r="ED78" s="51" t="str">
        <f t="shared" si="120"/>
        <v/>
      </c>
      <c r="EE78" s="52" t="str">
        <f t="shared" si="121"/>
        <v/>
      </c>
      <c r="EF78" s="52" t="str">
        <f t="shared" si="122"/>
        <v/>
      </c>
      <c r="EG78" s="52" t="str">
        <f t="shared" si="123"/>
        <v/>
      </c>
      <c r="EH78" s="53" t="str">
        <f t="shared" si="124"/>
        <v/>
      </c>
      <c r="EI78" s="51" t="str">
        <f t="shared" si="125"/>
        <v/>
      </c>
      <c r="EJ78" s="52" t="str">
        <f t="shared" si="126"/>
        <v/>
      </c>
      <c r="EK78" s="52" t="str">
        <f t="shared" si="127"/>
        <v/>
      </c>
      <c r="EL78" s="52" t="str">
        <f t="shared" si="128"/>
        <v/>
      </c>
      <c r="EM78" s="53" t="str">
        <f t="shared" si="129"/>
        <v/>
      </c>
      <c r="EN78" s="51" t="str">
        <f t="shared" si="130"/>
        <v/>
      </c>
      <c r="EO78" s="52" t="str">
        <f t="shared" si="131"/>
        <v/>
      </c>
      <c r="EP78" s="52" t="str">
        <f t="shared" si="132"/>
        <v/>
      </c>
      <c r="EQ78" s="52" t="str">
        <f t="shared" si="133"/>
        <v/>
      </c>
      <c r="ER78" s="53" t="str">
        <f t="shared" si="134"/>
        <v/>
      </c>
      <c r="ES78" s="57" t="e">
        <f t="shared" si="135"/>
        <v>#N/A</v>
      </c>
      <c r="ET78" s="52" t="str">
        <f t="shared" si="136"/>
        <v/>
      </c>
      <c r="EU78" s="118" t="str">
        <f t="shared" si="137"/>
        <v/>
      </c>
      <c r="EV78" s="118">
        <f t="shared" si="138"/>
        <v>0</v>
      </c>
      <c r="EW78" s="56">
        <f t="shared" si="139"/>
        <v>0</v>
      </c>
      <c r="EX78" s="90"/>
      <c r="EY78" s="52" t="str">
        <f t="shared" si="140"/>
        <v/>
      </c>
      <c r="EZ78" s="52" t="str">
        <f t="shared" si="141"/>
        <v/>
      </c>
      <c r="FA78" s="52" t="str">
        <f t="shared" si="142"/>
        <v/>
      </c>
      <c r="FB78" s="52" t="str">
        <f t="shared" si="143"/>
        <v/>
      </c>
      <c r="FC78" s="56" t="str">
        <f t="shared" si="144"/>
        <v/>
      </c>
      <c r="FD78" s="51" t="str">
        <f t="shared" si="145"/>
        <v/>
      </c>
      <c r="FE78" s="52" t="str">
        <f t="shared" si="146"/>
        <v/>
      </c>
      <c r="FF78" s="52" t="str">
        <f t="shared" si="147"/>
        <v/>
      </c>
      <c r="FG78" s="54" t="str">
        <f t="shared" si="148"/>
        <v/>
      </c>
      <c r="FH78" s="56" t="str">
        <f t="shared" si="149"/>
        <v/>
      </c>
      <c r="FI78" s="51" t="str">
        <f t="shared" si="150"/>
        <v/>
      </c>
      <c r="FJ78" s="52" t="str">
        <f t="shared" si="151"/>
        <v/>
      </c>
      <c r="FK78" s="52" t="str">
        <f t="shared" si="152"/>
        <v/>
      </c>
      <c r="FL78" s="52" t="str">
        <f t="shared" si="153"/>
        <v/>
      </c>
      <c r="FM78" s="56" t="str">
        <f t="shared" si="154"/>
        <v/>
      </c>
      <c r="FN78" s="51" t="str">
        <f t="shared" si="155"/>
        <v/>
      </c>
      <c r="FO78" s="52" t="str">
        <f t="shared" si="156"/>
        <v/>
      </c>
      <c r="FP78" s="52" t="str">
        <f t="shared" si="157"/>
        <v/>
      </c>
      <c r="FQ78" s="52" t="str">
        <f t="shared" si="158"/>
        <v/>
      </c>
      <c r="FR78" s="56" t="str">
        <f t="shared" si="159"/>
        <v/>
      </c>
      <c r="FS78" s="51" t="str">
        <f t="shared" si="160"/>
        <v/>
      </c>
      <c r="FT78" s="52" t="str">
        <f t="shared" si="161"/>
        <v/>
      </c>
      <c r="FU78" s="52" t="str">
        <f t="shared" si="162"/>
        <v/>
      </c>
      <c r="FV78" s="52" t="str">
        <f t="shared" si="163"/>
        <v/>
      </c>
      <c r="FW78" s="56" t="str">
        <f t="shared" si="164"/>
        <v/>
      </c>
      <c r="FX78" s="51" t="str">
        <f t="shared" si="165"/>
        <v/>
      </c>
      <c r="FY78" s="52" t="str">
        <f t="shared" si="166"/>
        <v/>
      </c>
      <c r="FZ78" s="52" t="str">
        <f t="shared" si="167"/>
        <v/>
      </c>
      <c r="GA78" s="52" t="str">
        <f t="shared" si="168"/>
        <v/>
      </c>
      <c r="GB78" s="56" t="str">
        <f t="shared" si="169"/>
        <v/>
      </c>
      <c r="GC78" s="57" t="e">
        <f t="shared" si="170"/>
        <v>#N/A</v>
      </c>
      <c r="GD78" s="52" t="str">
        <f t="shared" si="171"/>
        <v/>
      </c>
      <c r="GE78" s="118" t="str">
        <f t="shared" si="172"/>
        <v/>
      </c>
      <c r="GF78" s="118">
        <f t="shared" si="173"/>
        <v>0</v>
      </c>
      <c r="GG78" s="56">
        <f t="shared" si="174"/>
        <v>0</v>
      </c>
      <c r="GH78" s="90"/>
      <c r="GI78" s="52" t="str">
        <f t="shared" si="175"/>
        <v/>
      </c>
      <c r="GJ78" s="52" t="str">
        <f t="shared" si="176"/>
        <v/>
      </c>
      <c r="GK78" s="52" t="str">
        <f t="shared" si="177"/>
        <v/>
      </c>
      <c r="GL78" s="52" t="str">
        <f t="shared" si="178"/>
        <v/>
      </c>
      <c r="GM78" s="53" t="str">
        <f t="shared" si="179"/>
        <v/>
      </c>
      <c r="GN78" s="51" t="str">
        <f t="shared" si="180"/>
        <v/>
      </c>
      <c r="GO78" s="52" t="str">
        <f t="shared" si="181"/>
        <v/>
      </c>
      <c r="GP78" s="52" t="str">
        <f t="shared" si="182"/>
        <v/>
      </c>
      <c r="GQ78" s="54" t="str">
        <f t="shared" si="183"/>
        <v/>
      </c>
      <c r="GR78" s="53" t="str">
        <f t="shared" si="184"/>
        <v/>
      </c>
      <c r="GS78" s="51" t="str">
        <f t="shared" si="185"/>
        <v/>
      </c>
      <c r="GT78" s="52" t="str">
        <f t="shared" si="186"/>
        <v/>
      </c>
      <c r="GU78" s="52" t="str">
        <f t="shared" si="187"/>
        <v/>
      </c>
      <c r="GV78" s="52" t="str">
        <f t="shared" si="188"/>
        <v/>
      </c>
      <c r="GW78" s="53" t="str">
        <f t="shared" si="189"/>
        <v/>
      </c>
      <c r="GX78" s="51" t="str">
        <f t="shared" si="190"/>
        <v/>
      </c>
      <c r="GY78" s="52" t="str">
        <f t="shared" si="191"/>
        <v/>
      </c>
      <c r="GZ78" s="52" t="str">
        <f t="shared" si="192"/>
        <v/>
      </c>
      <c r="HA78" s="52" t="str">
        <f t="shared" si="193"/>
        <v/>
      </c>
      <c r="HB78" s="53" t="str">
        <f t="shared" si="194"/>
        <v/>
      </c>
      <c r="HC78" s="51" t="str">
        <f t="shared" si="195"/>
        <v/>
      </c>
      <c r="HD78" s="52" t="str">
        <f t="shared" si="196"/>
        <v/>
      </c>
      <c r="HE78" s="52" t="str">
        <f t="shared" si="197"/>
        <v/>
      </c>
      <c r="HF78" s="52" t="str">
        <f t="shared" si="198"/>
        <v/>
      </c>
      <c r="HG78" s="53" t="str">
        <f t="shared" si="199"/>
        <v/>
      </c>
      <c r="HH78" s="51" t="str">
        <f t="shared" si="200"/>
        <v/>
      </c>
      <c r="HI78" s="52" t="str">
        <f t="shared" si="201"/>
        <v/>
      </c>
      <c r="HJ78" s="52" t="str">
        <f t="shared" si="202"/>
        <v/>
      </c>
      <c r="HK78" s="52" t="str">
        <f t="shared" si="203"/>
        <v/>
      </c>
      <c r="HL78" s="53" t="str">
        <f t="shared" si="204"/>
        <v/>
      </c>
      <c r="HM78" s="57" t="e">
        <f t="shared" si="205"/>
        <v>#N/A</v>
      </c>
      <c r="HN78" s="52" t="str">
        <f t="shared" si="206"/>
        <v/>
      </c>
      <c r="HO78" s="118" t="str">
        <f t="shared" si="207"/>
        <v/>
      </c>
      <c r="HP78" s="118">
        <f t="shared" si="208"/>
        <v>0</v>
      </c>
      <c r="HQ78" s="56">
        <f t="shared" si="209"/>
        <v>0</v>
      </c>
      <c r="HR78" s="90"/>
      <c r="HS78" s="52" t="str">
        <f t="shared" si="210"/>
        <v/>
      </c>
      <c r="HT78" s="52" t="str">
        <f t="shared" si="211"/>
        <v/>
      </c>
      <c r="HU78" s="52" t="str">
        <f t="shared" si="212"/>
        <v/>
      </c>
      <c r="HV78" s="52" t="str">
        <f t="shared" si="213"/>
        <v/>
      </c>
      <c r="HW78" s="53" t="str">
        <f t="shared" si="214"/>
        <v/>
      </c>
      <c r="HX78" s="51" t="str">
        <f t="shared" si="215"/>
        <v/>
      </c>
      <c r="HY78" s="52" t="str">
        <f t="shared" si="216"/>
        <v/>
      </c>
      <c r="HZ78" s="52" t="str">
        <f t="shared" si="217"/>
        <v/>
      </c>
      <c r="IA78" s="54" t="str">
        <f t="shared" si="218"/>
        <v/>
      </c>
      <c r="IB78" s="53" t="str">
        <f t="shared" si="219"/>
        <v/>
      </c>
      <c r="IC78" s="51" t="str">
        <f t="shared" si="220"/>
        <v/>
      </c>
      <c r="ID78" s="52" t="str">
        <f t="shared" si="221"/>
        <v/>
      </c>
      <c r="IE78" s="52" t="str">
        <f t="shared" si="222"/>
        <v/>
      </c>
      <c r="IF78" s="52" t="str">
        <f t="shared" si="223"/>
        <v/>
      </c>
      <c r="IG78" s="53" t="str">
        <f t="shared" si="224"/>
        <v/>
      </c>
      <c r="IH78" s="51" t="str">
        <f t="shared" si="225"/>
        <v/>
      </c>
      <c r="II78" s="52" t="str">
        <f t="shared" si="226"/>
        <v/>
      </c>
      <c r="IJ78" s="52" t="str">
        <f t="shared" si="227"/>
        <v/>
      </c>
      <c r="IK78" s="52" t="str">
        <f t="shared" si="228"/>
        <v/>
      </c>
      <c r="IL78" s="53" t="str">
        <f t="shared" si="229"/>
        <v/>
      </c>
      <c r="IM78" s="51" t="str">
        <f t="shared" si="230"/>
        <v/>
      </c>
      <c r="IN78" s="52" t="str">
        <f t="shared" si="231"/>
        <v/>
      </c>
      <c r="IO78" s="52" t="str">
        <f t="shared" si="232"/>
        <v/>
      </c>
      <c r="IP78" s="52" t="str">
        <f t="shared" si="233"/>
        <v/>
      </c>
      <c r="IQ78" s="53" t="str">
        <f t="shared" si="234"/>
        <v/>
      </c>
      <c r="IR78" s="51" t="str">
        <f t="shared" si="235"/>
        <v/>
      </c>
      <c r="IS78" s="52" t="str">
        <f t="shared" si="236"/>
        <v/>
      </c>
      <c r="IT78" s="52" t="str">
        <f t="shared" si="237"/>
        <v/>
      </c>
      <c r="IU78" s="52" t="str">
        <f t="shared" si="238"/>
        <v/>
      </c>
      <c r="IV78" s="53" t="str">
        <f t="shared" si="239"/>
        <v/>
      </c>
      <c r="IW78" s="57" t="e">
        <f t="shared" si="240"/>
        <v>#N/A</v>
      </c>
      <c r="IX78" s="52" t="str">
        <f t="shared" si="241"/>
        <v/>
      </c>
      <c r="IY78" s="118" t="str">
        <f t="shared" si="242"/>
        <v/>
      </c>
      <c r="IZ78" s="118">
        <f t="shared" si="243"/>
        <v>0</v>
      </c>
      <c r="JA78" s="56">
        <f t="shared" si="244"/>
        <v>0</v>
      </c>
      <c r="JB78" s="90"/>
      <c r="JC78" s="52" t="str">
        <f t="shared" si="245"/>
        <v/>
      </c>
      <c r="JD78" s="52" t="str">
        <f t="shared" si="246"/>
        <v/>
      </c>
      <c r="JE78" s="52" t="str">
        <f t="shared" si="247"/>
        <v/>
      </c>
      <c r="JF78" s="52" t="str">
        <f t="shared" si="248"/>
        <v/>
      </c>
      <c r="JG78" s="53" t="str">
        <f t="shared" si="249"/>
        <v/>
      </c>
      <c r="JH78" s="51" t="str">
        <f t="shared" si="250"/>
        <v/>
      </c>
      <c r="JI78" s="52" t="str">
        <f t="shared" si="251"/>
        <v/>
      </c>
      <c r="JJ78" s="52" t="str">
        <f t="shared" si="252"/>
        <v/>
      </c>
      <c r="JK78" s="54" t="str">
        <f t="shared" si="253"/>
        <v/>
      </c>
      <c r="JL78" s="53" t="str">
        <f t="shared" si="254"/>
        <v/>
      </c>
      <c r="JM78" s="51" t="str">
        <f t="shared" si="255"/>
        <v/>
      </c>
      <c r="JN78" s="52" t="str">
        <f t="shared" si="256"/>
        <v/>
      </c>
      <c r="JO78" s="52" t="str">
        <f t="shared" si="257"/>
        <v/>
      </c>
      <c r="JP78" s="52" t="str">
        <f t="shared" si="258"/>
        <v/>
      </c>
      <c r="JQ78" s="53" t="str">
        <f t="shared" si="259"/>
        <v/>
      </c>
      <c r="JR78" s="51" t="str">
        <f t="shared" si="260"/>
        <v/>
      </c>
      <c r="JS78" s="52" t="str">
        <f t="shared" si="261"/>
        <v/>
      </c>
      <c r="JT78" s="52" t="str">
        <f t="shared" si="262"/>
        <v/>
      </c>
      <c r="JU78" s="52" t="str">
        <f t="shared" si="263"/>
        <v/>
      </c>
      <c r="JV78" s="53" t="str">
        <f t="shared" si="264"/>
        <v/>
      </c>
      <c r="JW78" s="51" t="str">
        <f t="shared" si="265"/>
        <v/>
      </c>
      <c r="JX78" s="52" t="str">
        <f t="shared" si="266"/>
        <v/>
      </c>
      <c r="JY78" s="52" t="str">
        <f t="shared" si="267"/>
        <v/>
      </c>
      <c r="JZ78" s="52" t="str">
        <f t="shared" si="268"/>
        <v/>
      </c>
      <c r="KA78" s="53" t="str">
        <f t="shared" si="269"/>
        <v/>
      </c>
      <c r="KB78" s="51" t="str">
        <f t="shared" si="270"/>
        <v/>
      </c>
      <c r="KC78" s="52" t="str">
        <f t="shared" si="271"/>
        <v/>
      </c>
      <c r="KD78" s="52" t="str">
        <f t="shared" si="272"/>
        <v/>
      </c>
      <c r="KE78" s="52" t="str">
        <f t="shared" si="273"/>
        <v/>
      </c>
      <c r="KF78" s="53" t="str">
        <f t="shared" si="274"/>
        <v/>
      </c>
      <c r="KG78" s="57" t="e">
        <f t="shared" si="275"/>
        <v>#N/A</v>
      </c>
      <c r="KH78" s="52" t="str">
        <f t="shared" si="276"/>
        <v/>
      </c>
      <c r="KI78" s="118" t="str">
        <f t="shared" si="277"/>
        <v/>
      </c>
      <c r="KJ78" s="118">
        <f t="shared" si="278"/>
        <v>0</v>
      </c>
      <c r="KK78" s="56">
        <f t="shared" si="279"/>
        <v>0</v>
      </c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</row>
    <row r="79" spans="1:358" s="1" customFormat="1" x14ac:dyDescent="0.25">
      <c r="A79" s="35"/>
      <c r="B79" s="45">
        <v>74</v>
      </c>
      <c r="C79" s="46"/>
      <c r="D79" s="47"/>
      <c r="E79" s="50"/>
      <c r="F79" s="50"/>
      <c r="G79" s="49"/>
      <c r="H79" s="50"/>
      <c r="I79" s="187">
        <f t="shared" si="0"/>
        <v>0</v>
      </c>
      <c r="J79" s="115"/>
      <c r="K79" s="102" t="str">
        <f t="shared" si="1"/>
        <v/>
      </c>
      <c r="L79" s="103" t="str">
        <f t="shared" si="2"/>
        <v/>
      </c>
      <c r="M79" s="103" t="str">
        <f t="shared" si="3"/>
        <v/>
      </c>
      <c r="N79" s="103" t="str">
        <f t="shared" si="4"/>
        <v/>
      </c>
      <c r="O79" s="103" t="str">
        <f t="shared" si="5"/>
        <v/>
      </c>
      <c r="P79" s="102" t="str">
        <f t="shared" si="6"/>
        <v/>
      </c>
      <c r="Q79" s="103" t="str">
        <f t="shared" si="7"/>
        <v/>
      </c>
      <c r="R79" s="103" t="str">
        <f t="shared" si="8"/>
        <v/>
      </c>
      <c r="S79" s="103" t="str">
        <f t="shared" si="9"/>
        <v/>
      </c>
      <c r="T79" s="103" t="str">
        <f t="shared" si="10"/>
        <v/>
      </c>
      <c r="U79" s="102" t="str">
        <f t="shared" si="11"/>
        <v/>
      </c>
      <c r="V79" s="103" t="str">
        <f t="shared" si="12"/>
        <v/>
      </c>
      <c r="W79" s="103" t="str">
        <f t="shared" si="13"/>
        <v/>
      </c>
      <c r="X79" s="103" t="str">
        <f t="shared" si="14"/>
        <v/>
      </c>
      <c r="Y79" s="103" t="str">
        <f t="shared" si="15"/>
        <v/>
      </c>
      <c r="Z79" s="102" t="str">
        <f t="shared" si="16"/>
        <v/>
      </c>
      <c r="AA79" s="103" t="str">
        <f t="shared" si="17"/>
        <v/>
      </c>
      <c r="AB79" s="103" t="str">
        <f t="shared" si="18"/>
        <v/>
      </c>
      <c r="AC79" s="103" t="str">
        <f t="shared" si="19"/>
        <v/>
      </c>
      <c r="AD79" s="103" t="str">
        <f t="shared" si="20"/>
        <v/>
      </c>
      <c r="AE79" s="102" t="str">
        <f t="shared" si="21"/>
        <v/>
      </c>
      <c r="AF79" s="103" t="str">
        <f t="shared" si="22"/>
        <v/>
      </c>
      <c r="AG79" s="103" t="str">
        <f t="shared" si="23"/>
        <v/>
      </c>
      <c r="AH79" s="103" t="str">
        <f t="shared" si="24"/>
        <v/>
      </c>
      <c r="AI79" s="103" t="str">
        <f t="shared" si="25"/>
        <v/>
      </c>
      <c r="AJ79" s="102" t="str">
        <f t="shared" si="26"/>
        <v/>
      </c>
      <c r="AK79" s="103" t="str">
        <f t="shared" si="27"/>
        <v/>
      </c>
      <c r="AL79" s="103" t="str">
        <f t="shared" si="28"/>
        <v/>
      </c>
      <c r="AM79" s="103" t="str">
        <f t="shared" si="29"/>
        <v/>
      </c>
      <c r="AN79" s="136" t="str">
        <f t="shared" si="30"/>
        <v/>
      </c>
      <c r="AO79" s="55" t="e">
        <f t="shared" si="31"/>
        <v>#N/A</v>
      </c>
      <c r="AP79" s="52" t="str">
        <f t="shared" si="32"/>
        <v/>
      </c>
      <c r="AQ79" s="118" t="str">
        <f t="shared" si="33"/>
        <v/>
      </c>
      <c r="AR79" s="118">
        <f t="shared" si="34"/>
        <v>0</v>
      </c>
      <c r="AS79" s="56">
        <f t="shared" si="35"/>
        <v>0</v>
      </c>
      <c r="AT79" s="90"/>
      <c r="AU79" s="54" t="str">
        <f t="shared" si="36"/>
        <v/>
      </c>
      <c r="AV79" s="52" t="str">
        <f t="shared" si="37"/>
        <v/>
      </c>
      <c r="AW79" s="52" t="str">
        <f t="shared" si="38"/>
        <v/>
      </c>
      <c r="AX79" s="52" t="str">
        <f t="shared" si="39"/>
        <v/>
      </c>
      <c r="AY79" s="53" t="str">
        <f t="shared" si="40"/>
        <v/>
      </c>
      <c r="AZ79" s="51" t="str">
        <f t="shared" si="41"/>
        <v/>
      </c>
      <c r="BA79" s="52" t="str">
        <f t="shared" si="42"/>
        <v/>
      </c>
      <c r="BB79" s="52" t="str">
        <f t="shared" si="43"/>
        <v/>
      </c>
      <c r="BC79" s="54" t="str">
        <f t="shared" si="44"/>
        <v/>
      </c>
      <c r="BD79" s="53" t="str">
        <f t="shared" si="45"/>
        <v/>
      </c>
      <c r="BE79" s="51" t="str">
        <f t="shared" si="46"/>
        <v/>
      </c>
      <c r="BF79" s="52" t="str">
        <f t="shared" si="47"/>
        <v/>
      </c>
      <c r="BG79" s="52" t="str">
        <f t="shared" si="48"/>
        <v/>
      </c>
      <c r="BH79" s="52" t="str">
        <f t="shared" si="49"/>
        <v/>
      </c>
      <c r="BI79" s="53" t="str">
        <f t="shared" si="50"/>
        <v/>
      </c>
      <c r="BJ79" s="51" t="str">
        <f t="shared" si="51"/>
        <v/>
      </c>
      <c r="BK79" s="52" t="str">
        <f t="shared" si="52"/>
        <v/>
      </c>
      <c r="BL79" s="52" t="str">
        <f t="shared" si="53"/>
        <v/>
      </c>
      <c r="BM79" s="52" t="str">
        <f t="shared" si="54"/>
        <v/>
      </c>
      <c r="BN79" s="53" t="str">
        <f t="shared" si="55"/>
        <v/>
      </c>
      <c r="BO79" s="51" t="str">
        <f t="shared" si="56"/>
        <v/>
      </c>
      <c r="BP79" s="52" t="str">
        <f t="shared" si="57"/>
        <v/>
      </c>
      <c r="BQ79" s="52" t="str">
        <f t="shared" si="58"/>
        <v/>
      </c>
      <c r="BR79" s="52" t="str">
        <f t="shared" si="59"/>
        <v/>
      </c>
      <c r="BS79" s="53" t="str">
        <f t="shared" si="60"/>
        <v/>
      </c>
      <c r="BT79" s="51" t="str">
        <f t="shared" si="61"/>
        <v/>
      </c>
      <c r="BU79" s="52" t="str">
        <f t="shared" si="62"/>
        <v/>
      </c>
      <c r="BV79" s="52" t="str">
        <f t="shared" si="63"/>
        <v/>
      </c>
      <c r="BW79" s="52" t="str">
        <f t="shared" si="64"/>
        <v/>
      </c>
      <c r="BX79" s="53" t="str">
        <f t="shared" si="65"/>
        <v/>
      </c>
      <c r="BY79" s="55" t="e">
        <f t="shared" si="66"/>
        <v>#N/A</v>
      </c>
      <c r="BZ79" s="52" t="str">
        <f t="shared" si="67"/>
        <v/>
      </c>
      <c r="CA79" s="118" t="str">
        <f t="shared" si="68"/>
        <v/>
      </c>
      <c r="CB79" s="118">
        <f t="shared" si="69"/>
        <v>0</v>
      </c>
      <c r="CC79" s="56">
        <f t="shared" si="70"/>
        <v>0</v>
      </c>
      <c r="CD79" s="90"/>
      <c r="CE79" s="54" t="str">
        <f t="shared" si="71"/>
        <v/>
      </c>
      <c r="CF79" s="52" t="str">
        <f t="shared" si="72"/>
        <v/>
      </c>
      <c r="CG79" s="52" t="str">
        <f t="shared" si="73"/>
        <v/>
      </c>
      <c r="CH79" s="52" t="str">
        <f t="shared" si="74"/>
        <v/>
      </c>
      <c r="CI79" s="53" t="str">
        <f t="shared" si="75"/>
        <v/>
      </c>
      <c r="CJ79" s="51" t="str">
        <f t="shared" si="76"/>
        <v/>
      </c>
      <c r="CK79" s="52" t="str">
        <f t="shared" si="77"/>
        <v/>
      </c>
      <c r="CL79" s="52" t="str">
        <f t="shared" si="78"/>
        <v/>
      </c>
      <c r="CM79" s="54" t="str">
        <f t="shared" si="79"/>
        <v/>
      </c>
      <c r="CN79" s="53" t="str">
        <f t="shared" si="80"/>
        <v/>
      </c>
      <c r="CO79" s="51" t="str">
        <f t="shared" si="81"/>
        <v/>
      </c>
      <c r="CP79" s="52" t="str">
        <f t="shared" si="82"/>
        <v/>
      </c>
      <c r="CQ79" s="52" t="str">
        <f>IF(IF(CP79&lt;&gt;"",IF(MAX(COUNTIF($CP79:$CP$89,$CP$6:$CP$89))&gt;1,"x",""),"")&lt;&gt;"",CP79+1,"")</f>
        <v/>
      </c>
      <c r="CR79" s="52" t="str">
        <f t="shared" si="83"/>
        <v/>
      </c>
      <c r="CS79" s="53" t="str">
        <f t="shared" si="84"/>
        <v/>
      </c>
      <c r="CT79" s="51" t="str">
        <f t="shared" si="85"/>
        <v/>
      </c>
      <c r="CU79" s="52" t="str">
        <f t="shared" si="86"/>
        <v/>
      </c>
      <c r="CV79" s="52" t="str">
        <f t="shared" si="87"/>
        <v/>
      </c>
      <c r="CW79" s="52" t="str">
        <f t="shared" si="88"/>
        <v/>
      </c>
      <c r="CX79" s="53" t="str">
        <f t="shared" si="89"/>
        <v/>
      </c>
      <c r="CY79" s="51" t="str">
        <f t="shared" si="90"/>
        <v/>
      </c>
      <c r="CZ79" s="52" t="str">
        <f t="shared" si="91"/>
        <v/>
      </c>
      <c r="DA79" s="52" t="str">
        <f t="shared" si="92"/>
        <v/>
      </c>
      <c r="DB79" s="52" t="str">
        <f t="shared" si="93"/>
        <v/>
      </c>
      <c r="DC79" s="53" t="str">
        <f t="shared" si="94"/>
        <v/>
      </c>
      <c r="DD79" s="51" t="str">
        <f t="shared" si="95"/>
        <v/>
      </c>
      <c r="DE79" s="52" t="str">
        <f t="shared" si="96"/>
        <v/>
      </c>
      <c r="DF79" s="52" t="str">
        <f t="shared" si="97"/>
        <v/>
      </c>
      <c r="DG79" s="52" t="str">
        <f t="shared" si="98"/>
        <v/>
      </c>
      <c r="DH79" s="53" t="str">
        <f t="shared" si="99"/>
        <v/>
      </c>
      <c r="DI79" s="55" t="e">
        <f t="shared" si="100"/>
        <v>#N/A</v>
      </c>
      <c r="DJ79" s="52" t="str">
        <f t="shared" si="101"/>
        <v/>
      </c>
      <c r="DK79" s="52" t="str">
        <f t="shared" si="102"/>
        <v/>
      </c>
      <c r="DL79" s="156">
        <f t="shared" si="103"/>
        <v>0</v>
      </c>
      <c r="DM79" s="56">
        <f t="shared" si="104"/>
        <v>0</v>
      </c>
      <c r="DN79" s="90"/>
      <c r="DO79" s="52" t="str">
        <f t="shared" si="105"/>
        <v/>
      </c>
      <c r="DP79" s="52" t="str">
        <f t="shared" si="106"/>
        <v/>
      </c>
      <c r="DQ79" s="52" t="str">
        <f t="shared" si="107"/>
        <v/>
      </c>
      <c r="DR79" s="52" t="str">
        <f t="shared" si="108"/>
        <v/>
      </c>
      <c r="DS79" s="53" t="str">
        <f t="shared" si="109"/>
        <v/>
      </c>
      <c r="DT79" s="51" t="str">
        <f t="shared" si="110"/>
        <v/>
      </c>
      <c r="DU79" s="52" t="str">
        <f t="shared" si="111"/>
        <v/>
      </c>
      <c r="DV79" s="52" t="str">
        <f t="shared" si="112"/>
        <v/>
      </c>
      <c r="DW79" s="54" t="str">
        <f t="shared" si="113"/>
        <v/>
      </c>
      <c r="DX79" s="53" t="str">
        <f t="shared" si="114"/>
        <v/>
      </c>
      <c r="DY79" s="51" t="str">
        <f t="shared" si="115"/>
        <v/>
      </c>
      <c r="DZ79" s="52" t="str">
        <f t="shared" si="116"/>
        <v/>
      </c>
      <c r="EA79" s="52" t="str">
        <f t="shared" si="117"/>
        <v/>
      </c>
      <c r="EB79" s="52" t="str">
        <f t="shared" si="118"/>
        <v/>
      </c>
      <c r="EC79" s="53" t="str">
        <f t="shared" si="119"/>
        <v/>
      </c>
      <c r="ED79" s="51" t="str">
        <f t="shared" si="120"/>
        <v/>
      </c>
      <c r="EE79" s="52" t="str">
        <f t="shared" si="121"/>
        <v/>
      </c>
      <c r="EF79" s="52" t="str">
        <f t="shared" si="122"/>
        <v/>
      </c>
      <c r="EG79" s="52" t="str">
        <f t="shared" si="123"/>
        <v/>
      </c>
      <c r="EH79" s="53" t="str">
        <f t="shared" si="124"/>
        <v/>
      </c>
      <c r="EI79" s="51" t="str">
        <f t="shared" si="125"/>
        <v/>
      </c>
      <c r="EJ79" s="52" t="str">
        <f t="shared" si="126"/>
        <v/>
      </c>
      <c r="EK79" s="52" t="str">
        <f t="shared" si="127"/>
        <v/>
      </c>
      <c r="EL79" s="52" t="str">
        <f t="shared" si="128"/>
        <v/>
      </c>
      <c r="EM79" s="53" t="str">
        <f t="shared" si="129"/>
        <v/>
      </c>
      <c r="EN79" s="51" t="str">
        <f t="shared" si="130"/>
        <v/>
      </c>
      <c r="EO79" s="52" t="str">
        <f t="shared" si="131"/>
        <v/>
      </c>
      <c r="EP79" s="52" t="str">
        <f t="shared" si="132"/>
        <v/>
      </c>
      <c r="EQ79" s="52" t="str">
        <f t="shared" si="133"/>
        <v/>
      </c>
      <c r="ER79" s="53" t="str">
        <f t="shared" si="134"/>
        <v/>
      </c>
      <c r="ES79" s="57" t="e">
        <f t="shared" si="135"/>
        <v>#N/A</v>
      </c>
      <c r="ET79" s="52" t="str">
        <f t="shared" si="136"/>
        <v/>
      </c>
      <c r="EU79" s="118" t="str">
        <f t="shared" si="137"/>
        <v/>
      </c>
      <c r="EV79" s="118">
        <f t="shared" si="138"/>
        <v>0</v>
      </c>
      <c r="EW79" s="56">
        <f t="shared" si="139"/>
        <v>0</v>
      </c>
      <c r="EX79" s="90"/>
      <c r="EY79" s="52" t="str">
        <f t="shared" si="140"/>
        <v/>
      </c>
      <c r="EZ79" s="52" t="str">
        <f t="shared" si="141"/>
        <v/>
      </c>
      <c r="FA79" s="52" t="str">
        <f t="shared" si="142"/>
        <v/>
      </c>
      <c r="FB79" s="52" t="str">
        <f t="shared" si="143"/>
        <v/>
      </c>
      <c r="FC79" s="56" t="str">
        <f t="shared" si="144"/>
        <v/>
      </c>
      <c r="FD79" s="51" t="str">
        <f t="shared" si="145"/>
        <v/>
      </c>
      <c r="FE79" s="52" t="str">
        <f t="shared" si="146"/>
        <v/>
      </c>
      <c r="FF79" s="52" t="str">
        <f t="shared" si="147"/>
        <v/>
      </c>
      <c r="FG79" s="54" t="str">
        <f t="shared" si="148"/>
        <v/>
      </c>
      <c r="FH79" s="56" t="str">
        <f t="shared" si="149"/>
        <v/>
      </c>
      <c r="FI79" s="51" t="str">
        <f t="shared" si="150"/>
        <v/>
      </c>
      <c r="FJ79" s="52" t="str">
        <f t="shared" si="151"/>
        <v/>
      </c>
      <c r="FK79" s="52" t="str">
        <f t="shared" si="152"/>
        <v/>
      </c>
      <c r="FL79" s="52" t="str">
        <f t="shared" si="153"/>
        <v/>
      </c>
      <c r="FM79" s="56" t="str">
        <f t="shared" si="154"/>
        <v/>
      </c>
      <c r="FN79" s="51" t="str">
        <f t="shared" si="155"/>
        <v/>
      </c>
      <c r="FO79" s="52" t="str">
        <f t="shared" si="156"/>
        <v/>
      </c>
      <c r="FP79" s="52" t="str">
        <f t="shared" si="157"/>
        <v/>
      </c>
      <c r="FQ79" s="52" t="str">
        <f t="shared" si="158"/>
        <v/>
      </c>
      <c r="FR79" s="56" t="str">
        <f t="shared" si="159"/>
        <v/>
      </c>
      <c r="FS79" s="51" t="str">
        <f t="shared" si="160"/>
        <v/>
      </c>
      <c r="FT79" s="52" t="str">
        <f t="shared" si="161"/>
        <v/>
      </c>
      <c r="FU79" s="52" t="str">
        <f t="shared" si="162"/>
        <v/>
      </c>
      <c r="FV79" s="52" t="str">
        <f t="shared" si="163"/>
        <v/>
      </c>
      <c r="FW79" s="56" t="str">
        <f t="shared" si="164"/>
        <v/>
      </c>
      <c r="FX79" s="51" t="str">
        <f t="shared" si="165"/>
        <v/>
      </c>
      <c r="FY79" s="52" t="str">
        <f t="shared" si="166"/>
        <v/>
      </c>
      <c r="FZ79" s="52" t="str">
        <f t="shared" si="167"/>
        <v/>
      </c>
      <c r="GA79" s="52" t="str">
        <f t="shared" si="168"/>
        <v/>
      </c>
      <c r="GB79" s="56" t="str">
        <f t="shared" si="169"/>
        <v/>
      </c>
      <c r="GC79" s="57" t="e">
        <f t="shared" si="170"/>
        <v>#N/A</v>
      </c>
      <c r="GD79" s="52" t="str">
        <f t="shared" si="171"/>
        <v/>
      </c>
      <c r="GE79" s="118" t="str">
        <f t="shared" si="172"/>
        <v/>
      </c>
      <c r="GF79" s="118">
        <f t="shared" si="173"/>
        <v>0</v>
      </c>
      <c r="GG79" s="56">
        <f t="shared" si="174"/>
        <v>0</v>
      </c>
      <c r="GH79" s="90"/>
      <c r="GI79" s="52" t="str">
        <f t="shared" si="175"/>
        <v/>
      </c>
      <c r="GJ79" s="52" t="str">
        <f t="shared" si="176"/>
        <v/>
      </c>
      <c r="GK79" s="52" t="str">
        <f t="shared" si="177"/>
        <v/>
      </c>
      <c r="GL79" s="52" t="str">
        <f t="shared" si="178"/>
        <v/>
      </c>
      <c r="GM79" s="53" t="str">
        <f t="shared" si="179"/>
        <v/>
      </c>
      <c r="GN79" s="51" t="str">
        <f t="shared" si="180"/>
        <v/>
      </c>
      <c r="GO79" s="52" t="str">
        <f t="shared" si="181"/>
        <v/>
      </c>
      <c r="GP79" s="52" t="str">
        <f t="shared" si="182"/>
        <v/>
      </c>
      <c r="GQ79" s="54" t="str">
        <f t="shared" si="183"/>
        <v/>
      </c>
      <c r="GR79" s="53" t="str">
        <f t="shared" si="184"/>
        <v/>
      </c>
      <c r="GS79" s="51" t="str">
        <f t="shared" si="185"/>
        <v/>
      </c>
      <c r="GT79" s="52" t="str">
        <f t="shared" si="186"/>
        <v/>
      </c>
      <c r="GU79" s="52" t="str">
        <f t="shared" si="187"/>
        <v/>
      </c>
      <c r="GV79" s="52" t="str">
        <f t="shared" si="188"/>
        <v/>
      </c>
      <c r="GW79" s="53" t="str">
        <f t="shared" si="189"/>
        <v/>
      </c>
      <c r="GX79" s="51" t="str">
        <f t="shared" si="190"/>
        <v/>
      </c>
      <c r="GY79" s="52" t="str">
        <f t="shared" si="191"/>
        <v/>
      </c>
      <c r="GZ79" s="52" t="str">
        <f t="shared" si="192"/>
        <v/>
      </c>
      <c r="HA79" s="52" t="str">
        <f t="shared" si="193"/>
        <v/>
      </c>
      <c r="HB79" s="53" t="str">
        <f t="shared" si="194"/>
        <v/>
      </c>
      <c r="HC79" s="51" t="str">
        <f t="shared" si="195"/>
        <v/>
      </c>
      <c r="HD79" s="52" t="str">
        <f t="shared" si="196"/>
        <v/>
      </c>
      <c r="HE79" s="52" t="str">
        <f t="shared" si="197"/>
        <v/>
      </c>
      <c r="HF79" s="52" t="str">
        <f t="shared" si="198"/>
        <v/>
      </c>
      <c r="HG79" s="53" t="str">
        <f t="shared" si="199"/>
        <v/>
      </c>
      <c r="HH79" s="51" t="str">
        <f t="shared" si="200"/>
        <v/>
      </c>
      <c r="HI79" s="52" t="str">
        <f t="shared" si="201"/>
        <v/>
      </c>
      <c r="HJ79" s="52" t="str">
        <f t="shared" si="202"/>
        <v/>
      </c>
      <c r="HK79" s="52" t="str">
        <f t="shared" si="203"/>
        <v/>
      </c>
      <c r="HL79" s="53" t="str">
        <f t="shared" si="204"/>
        <v/>
      </c>
      <c r="HM79" s="57" t="e">
        <f t="shared" si="205"/>
        <v>#N/A</v>
      </c>
      <c r="HN79" s="52" t="str">
        <f t="shared" si="206"/>
        <v/>
      </c>
      <c r="HO79" s="118" t="str">
        <f t="shared" si="207"/>
        <v/>
      </c>
      <c r="HP79" s="118">
        <f t="shared" si="208"/>
        <v>0</v>
      </c>
      <c r="HQ79" s="56">
        <f t="shared" si="209"/>
        <v>0</v>
      </c>
      <c r="HR79" s="90"/>
      <c r="HS79" s="52" t="str">
        <f t="shared" si="210"/>
        <v/>
      </c>
      <c r="HT79" s="52" t="str">
        <f t="shared" si="211"/>
        <v/>
      </c>
      <c r="HU79" s="52" t="str">
        <f t="shared" si="212"/>
        <v/>
      </c>
      <c r="HV79" s="52" t="str">
        <f t="shared" si="213"/>
        <v/>
      </c>
      <c r="HW79" s="53" t="str">
        <f t="shared" si="214"/>
        <v/>
      </c>
      <c r="HX79" s="51" t="str">
        <f t="shared" si="215"/>
        <v/>
      </c>
      <c r="HY79" s="52" t="str">
        <f t="shared" si="216"/>
        <v/>
      </c>
      <c r="HZ79" s="52" t="str">
        <f t="shared" si="217"/>
        <v/>
      </c>
      <c r="IA79" s="54" t="str">
        <f t="shared" si="218"/>
        <v/>
      </c>
      <c r="IB79" s="53" t="str">
        <f t="shared" si="219"/>
        <v/>
      </c>
      <c r="IC79" s="51" t="str">
        <f t="shared" si="220"/>
        <v/>
      </c>
      <c r="ID79" s="52" t="str">
        <f t="shared" si="221"/>
        <v/>
      </c>
      <c r="IE79" s="52" t="str">
        <f t="shared" si="222"/>
        <v/>
      </c>
      <c r="IF79" s="52" t="str">
        <f t="shared" si="223"/>
        <v/>
      </c>
      <c r="IG79" s="53" t="str">
        <f t="shared" si="224"/>
        <v/>
      </c>
      <c r="IH79" s="51" t="str">
        <f t="shared" si="225"/>
        <v/>
      </c>
      <c r="II79" s="52" t="str">
        <f t="shared" si="226"/>
        <v/>
      </c>
      <c r="IJ79" s="52" t="str">
        <f t="shared" si="227"/>
        <v/>
      </c>
      <c r="IK79" s="52" t="str">
        <f t="shared" si="228"/>
        <v/>
      </c>
      <c r="IL79" s="53" t="str">
        <f t="shared" si="229"/>
        <v/>
      </c>
      <c r="IM79" s="51" t="str">
        <f t="shared" si="230"/>
        <v/>
      </c>
      <c r="IN79" s="52" t="str">
        <f t="shared" si="231"/>
        <v/>
      </c>
      <c r="IO79" s="52" t="str">
        <f t="shared" si="232"/>
        <v/>
      </c>
      <c r="IP79" s="52" t="str">
        <f t="shared" si="233"/>
        <v/>
      </c>
      <c r="IQ79" s="53" t="str">
        <f t="shared" si="234"/>
        <v/>
      </c>
      <c r="IR79" s="51" t="str">
        <f t="shared" si="235"/>
        <v/>
      </c>
      <c r="IS79" s="52" t="str">
        <f t="shared" si="236"/>
        <v/>
      </c>
      <c r="IT79" s="52" t="str">
        <f t="shared" si="237"/>
        <v/>
      </c>
      <c r="IU79" s="52" t="str">
        <f t="shared" si="238"/>
        <v/>
      </c>
      <c r="IV79" s="53" t="str">
        <f t="shared" si="239"/>
        <v/>
      </c>
      <c r="IW79" s="57" t="e">
        <f t="shared" si="240"/>
        <v>#N/A</v>
      </c>
      <c r="IX79" s="52" t="str">
        <f t="shared" si="241"/>
        <v/>
      </c>
      <c r="IY79" s="118" t="str">
        <f t="shared" si="242"/>
        <v/>
      </c>
      <c r="IZ79" s="118">
        <f t="shared" si="243"/>
        <v>0</v>
      </c>
      <c r="JA79" s="56">
        <f t="shared" si="244"/>
        <v>0</v>
      </c>
      <c r="JB79" s="90"/>
      <c r="JC79" s="52" t="str">
        <f t="shared" si="245"/>
        <v/>
      </c>
      <c r="JD79" s="52" t="str">
        <f t="shared" si="246"/>
        <v/>
      </c>
      <c r="JE79" s="52" t="str">
        <f t="shared" si="247"/>
        <v/>
      </c>
      <c r="JF79" s="52" t="str">
        <f t="shared" si="248"/>
        <v/>
      </c>
      <c r="JG79" s="53" t="str">
        <f t="shared" si="249"/>
        <v/>
      </c>
      <c r="JH79" s="51" t="str">
        <f t="shared" si="250"/>
        <v/>
      </c>
      <c r="JI79" s="52" t="str">
        <f t="shared" si="251"/>
        <v/>
      </c>
      <c r="JJ79" s="52" t="str">
        <f t="shared" si="252"/>
        <v/>
      </c>
      <c r="JK79" s="54" t="str">
        <f t="shared" si="253"/>
        <v/>
      </c>
      <c r="JL79" s="53" t="str">
        <f t="shared" si="254"/>
        <v/>
      </c>
      <c r="JM79" s="51" t="str">
        <f t="shared" si="255"/>
        <v/>
      </c>
      <c r="JN79" s="52" t="str">
        <f t="shared" si="256"/>
        <v/>
      </c>
      <c r="JO79" s="52" t="str">
        <f t="shared" si="257"/>
        <v/>
      </c>
      <c r="JP79" s="52" t="str">
        <f t="shared" si="258"/>
        <v/>
      </c>
      <c r="JQ79" s="53" t="str">
        <f t="shared" si="259"/>
        <v/>
      </c>
      <c r="JR79" s="51" t="str">
        <f t="shared" si="260"/>
        <v/>
      </c>
      <c r="JS79" s="52" t="str">
        <f t="shared" si="261"/>
        <v/>
      </c>
      <c r="JT79" s="52" t="str">
        <f t="shared" si="262"/>
        <v/>
      </c>
      <c r="JU79" s="52" t="str">
        <f t="shared" si="263"/>
        <v/>
      </c>
      <c r="JV79" s="53" t="str">
        <f t="shared" si="264"/>
        <v/>
      </c>
      <c r="JW79" s="51" t="str">
        <f t="shared" si="265"/>
        <v/>
      </c>
      <c r="JX79" s="52" t="str">
        <f t="shared" si="266"/>
        <v/>
      </c>
      <c r="JY79" s="52" t="str">
        <f t="shared" si="267"/>
        <v/>
      </c>
      <c r="JZ79" s="52" t="str">
        <f t="shared" si="268"/>
        <v/>
      </c>
      <c r="KA79" s="53" t="str">
        <f t="shared" si="269"/>
        <v/>
      </c>
      <c r="KB79" s="51" t="str">
        <f t="shared" si="270"/>
        <v/>
      </c>
      <c r="KC79" s="52" t="str">
        <f t="shared" si="271"/>
        <v/>
      </c>
      <c r="KD79" s="52" t="str">
        <f t="shared" si="272"/>
        <v/>
      </c>
      <c r="KE79" s="52" t="str">
        <f t="shared" si="273"/>
        <v/>
      </c>
      <c r="KF79" s="53" t="str">
        <f t="shared" si="274"/>
        <v/>
      </c>
      <c r="KG79" s="57" t="e">
        <f t="shared" si="275"/>
        <v>#N/A</v>
      </c>
      <c r="KH79" s="52" t="str">
        <f t="shared" si="276"/>
        <v/>
      </c>
      <c r="KI79" s="118" t="str">
        <f t="shared" si="277"/>
        <v/>
      </c>
      <c r="KJ79" s="118">
        <f t="shared" si="278"/>
        <v>0</v>
      </c>
      <c r="KK79" s="56">
        <f t="shared" si="279"/>
        <v>0</v>
      </c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</row>
    <row r="80" spans="1:358" s="1" customFormat="1" x14ac:dyDescent="0.25">
      <c r="A80" s="35"/>
      <c r="B80" s="45">
        <v>75</v>
      </c>
      <c r="C80" s="46"/>
      <c r="D80" s="47"/>
      <c r="E80" s="50"/>
      <c r="F80" s="109"/>
      <c r="G80" s="49"/>
      <c r="H80" s="50"/>
      <c r="I80" s="187">
        <f t="shared" si="0"/>
        <v>0</v>
      </c>
      <c r="J80" s="116"/>
      <c r="K80" s="102" t="str">
        <f t="shared" si="1"/>
        <v/>
      </c>
      <c r="L80" s="103" t="str">
        <f t="shared" si="2"/>
        <v/>
      </c>
      <c r="M80" s="103" t="str">
        <f t="shared" si="3"/>
        <v/>
      </c>
      <c r="N80" s="103" t="str">
        <f t="shared" si="4"/>
        <v/>
      </c>
      <c r="O80" s="103" t="str">
        <f t="shared" si="5"/>
        <v/>
      </c>
      <c r="P80" s="102" t="str">
        <f t="shared" si="6"/>
        <v/>
      </c>
      <c r="Q80" s="103" t="str">
        <f t="shared" si="7"/>
        <v/>
      </c>
      <c r="R80" s="103" t="str">
        <f t="shared" si="8"/>
        <v/>
      </c>
      <c r="S80" s="103" t="str">
        <f t="shared" si="9"/>
        <v/>
      </c>
      <c r="T80" s="103" t="str">
        <f t="shared" si="10"/>
        <v/>
      </c>
      <c r="U80" s="102" t="str">
        <f t="shared" si="11"/>
        <v/>
      </c>
      <c r="V80" s="103" t="str">
        <f t="shared" si="12"/>
        <v/>
      </c>
      <c r="W80" s="103" t="str">
        <f t="shared" si="13"/>
        <v/>
      </c>
      <c r="X80" s="103" t="str">
        <f t="shared" si="14"/>
        <v/>
      </c>
      <c r="Y80" s="103" t="str">
        <f t="shared" si="15"/>
        <v/>
      </c>
      <c r="Z80" s="102" t="str">
        <f t="shared" si="16"/>
        <v/>
      </c>
      <c r="AA80" s="103" t="str">
        <f t="shared" si="17"/>
        <v/>
      </c>
      <c r="AB80" s="103" t="str">
        <f t="shared" si="18"/>
        <v/>
      </c>
      <c r="AC80" s="103" t="str">
        <f t="shared" si="19"/>
        <v/>
      </c>
      <c r="AD80" s="103" t="str">
        <f t="shared" si="20"/>
        <v/>
      </c>
      <c r="AE80" s="102" t="str">
        <f t="shared" si="21"/>
        <v/>
      </c>
      <c r="AF80" s="103" t="str">
        <f t="shared" si="22"/>
        <v/>
      </c>
      <c r="AG80" s="103" t="str">
        <f t="shared" si="23"/>
        <v/>
      </c>
      <c r="AH80" s="103" t="str">
        <f t="shared" si="24"/>
        <v/>
      </c>
      <c r="AI80" s="103" t="str">
        <f t="shared" si="25"/>
        <v/>
      </c>
      <c r="AJ80" s="102" t="str">
        <f t="shared" si="26"/>
        <v/>
      </c>
      <c r="AK80" s="103" t="str">
        <f t="shared" si="27"/>
        <v/>
      </c>
      <c r="AL80" s="103" t="str">
        <f t="shared" si="28"/>
        <v/>
      </c>
      <c r="AM80" s="103" t="str">
        <f t="shared" si="29"/>
        <v/>
      </c>
      <c r="AN80" s="136" t="str">
        <f t="shared" si="30"/>
        <v/>
      </c>
      <c r="AO80" s="55" t="e">
        <f t="shared" si="31"/>
        <v>#N/A</v>
      </c>
      <c r="AP80" s="52" t="str">
        <f t="shared" si="32"/>
        <v/>
      </c>
      <c r="AQ80" s="118" t="str">
        <f t="shared" si="33"/>
        <v/>
      </c>
      <c r="AR80" s="118">
        <f t="shared" si="34"/>
        <v>0</v>
      </c>
      <c r="AS80" s="56">
        <f t="shared" si="35"/>
        <v>0</v>
      </c>
      <c r="AT80" s="90"/>
      <c r="AU80" s="54" t="str">
        <f t="shared" si="36"/>
        <v/>
      </c>
      <c r="AV80" s="52" t="str">
        <f t="shared" si="37"/>
        <v/>
      </c>
      <c r="AW80" s="52" t="str">
        <f t="shared" si="38"/>
        <v/>
      </c>
      <c r="AX80" s="52" t="str">
        <f t="shared" si="39"/>
        <v/>
      </c>
      <c r="AY80" s="53" t="str">
        <f t="shared" si="40"/>
        <v/>
      </c>
      <c r="AZ80" s="51" t="str">
        <f t="shared" si="41"/>
        <v/>
      </c>
      <c r="BA80" s="52" t="str">
        <f t="shared" si="42"/>
        <v/>
      </c>
      <c r="BB80" s="52" t="str">
        <f t="shared" si="43"/>
        <v/>
      </c>
      <c r="BC80" s="54" t="str">
        <f t="shared" si="44"/>
        <v/>
      </c>
      <c r="BD80" s="53" t="str">
        <f t="shared" si="45"/>
        <v/>
      </c>
      <c r="BE80" s="51" t="str">
        <f t="shared" si="46"/>
        <v/>
      </c>
      <c r="BF80" s="52" t="str">
        <f t="shared" si="47"/>
        <v/>
      </c>
      <c r="BG80" s="52" t="str">
        <f t="shared" si="48"/>
        <v/>
      </c>
      <c r="BH80" s="52" t="str">
        <f t="shared" si="49"/>
        <v/>
      </c>
      <c r="BI80" s="53" t="str">
        <f t="shared" si="50"/>
        <v/>
      </c>
      <c r="BJ80" s="51" t="str">
        <f t="shared" si="51"/>
        <v/>
      </c>
      <c r="BK80" s="52" t="str">
        <f t="shared" si="52"/>
        <v/>
      </c>
      <c r="BL80" s="52" t="str">
        <f t="shared" si="53"/>
        <v/>
      </c>
      <c r="BM80" s="52" t="str">
        <f t="shared" si="54"/>
        <v/>
      </c>
      <c r="BN80" s="53" t="str">
        <f t="shared" si="55"/>
        <v/>
      </c>
      <c r="BO80" s="51" t="str">
        <f t="shared" si="56"/>
        <v/>
      </c>
      <c r="BP80" s="52" t="str">
        <f t="shared" si="57"/>
        <v/>
      </c>
      <c r="BQ80" s="52" t="str">
        <f t="shared" si="58"/>
        <v/>
      </c>
      <c r="BR80" s="52" t="str">
        <f t="shared" si="59"/>
        <v/>
      </c>
      <c r="BS80" s="53" t="str">
        <f t="shared" si="60"/>
        <v/>
      </c>
      <c r="BT80" s="51" t="str">
        <f t="shared" si="61"/>
        <v/>
      </c>
      <c r="BU80" s="52" t="str">
        <f t="shared" si="62"/>
        <v/>
      </c>
      <c r="BV80" s="52" t="str">
        <f t="shared" si="63"/>
        <v/>
      </c>
      <c r="BW80" s="52" t="str">
        <f t="shared" si="64"/>
        <v/>
      </c>
      <c r="BX80" s="53" t="str">
        <f t="shared" si="65"/>
        <v/>
      </c>
      <c r="BY80" s="55" t="e">
        <f t="shared" si="66"/>
        <v>#N/A</v>
      </c>
      <c r="BZ80" s="52" t="str">
        <f t="shared" si="67"/>
        <v/>
      </c>
      <c r="CA80" s="118" t="str">
        <f t="shared" si="68"/>
        <v/>
      </c>
      <c r="CB80" s="118">
        <f t="shared" si="69"/>
        <v>0</v>
      </c>
      <c r="CC80" s="56">
        <f t="shared" si="70"/>
        <v>0</v>
      </c>
      <c r="CD80" s="90"/>
      <c r="CE80" s="54" t="str">
        <f t="shared" si="71"/>
        <v/>
      </c>
      <c r="CF80" s="52" t="str">
        <f t="shared" si="72"/>
        <v/>
      </c>
      <c r="CG80" s="52" t="str">
        <f t="shared" si="73"/>
        <v/>
      </c>
      <c r="CH80" s="52" t="str">
        <f t="shared" si="74"/>
        <v/>
      </c>
      <c r="CI80" s="53" t="str">
        <f t="shared" si="75"/>
        <v/>
      </c>
      <c r="CJ80" s="51" t="str">
        <f t="shared" si="76"/>
        <v/>
      </c>
      <c r="CK80" s="52" t="str">
        <f t="shared" si="77"/>
        <v/>
      </c>
      <c r="CL80" s="52" t="str">
        <f t="shared" si="78"/>
        <v/>
      </c>
      <c r="CM80" s="54" t="str">
        <f t="shared" si="79"/>
        <v/>
      </c>
      <c r="CN80" s="53" t="str">
        <f t="shared" si="80"/>
        <v/>
      </c>
      <c r="CO80" s="51" t="str">
        <f t="shared" si="81"/>
        <v/>
      </c>
      <c r="CP80" s="52" t="str">
        <f t="shared" si="82"/>
        <v/>
      </c>
      <c r="CQ80" s="52" t="str">
        <f>IF(IF(CP80&lt;&gt;"",IF(MAX(COUNTIF($CP80:$CP$89,$CP$6:$CP$89))&gt;1,"x",""),"")&lt;&gt;"",CP80+1,"")</f>
        <v/>
      </c>
      <c r="CR80" s="52" t="str">
        <f t="shared" si="83"/>
        <v/>
      </c>
      <c r="CS80" s="53" t="str">
        <f t="shared" si="84"/>
        <v/>
      </c>
      <c r="CT80" s="51" t="str">
        <f t="shared" si="85"/>
        <v/>
      </c>
      <c r="CU80" s="52" t="str">
        <f t="shared" si="86"/>
        <v/>
      </c>
      <c r="CV80" s="52" t="str">
        <f t="shared" si="87"/>
        <v/>
      </c>
      <c r="CW80" s="52" t="str">
        <f t="shared" si="88"/>
        <v/>
      </c>
      <c r="CX80" s="53" t="str">
        <f t="shared" si="89"/>
        <v/>
      </c>
      <c r="CY80" s="51" t="str">
        <f t="shared" si="90"/>
        <v/>
      </c>
      <c r="CZ80" s="52" t="str">
        <f t="shared" si="91"/>
        <v/>
      </c>
      <c r="DA80" s="52" t="str">
        <f t="shared" si="92"/>
        <v/>
      </c>
      <c r="DB80" s="52" t="str">
        <f t="shared" si="93"/>
        <v/>
      </c>
      <c r="DC80" s="53" t="str">
        <f t="shared" si="94"/>
        <v/>
      </c>
      <c r="DD80" s="51" t="str">
        <f t="shared" si="95"/>
        <v/>
      </c>
      <c r="DE80" s="52" t="str">
        <f t="shared" si="96"/>
        <v/>
      </c>
      <c r="DF80" s="52" t="str">
        <f t="shared" si="97"/>
        <v/>
      </c>
      <c r="DG80" s="52" t="str">
        <f t="shared" si="98"/>
        <v/>
      </c>
      <c r="DH80" s="53" t="str">
        <f t="shared" si="99"/>
        <v/>
      </c>
      <c r="DI80" s="55" t="e">
        <f t="shared" si="100"/>
        <v>#N/A</v>
      </c>
      <c r="DJ80" s="52" t="str">
        <f t="shared" si="101"/>
        <v/>
      </c>
      <c r="DK80" s="52" t="str">
        <f t="shared" si="102"/>
        <v/>
      </c>
      <c r="DL80" s="156">
        <f t="shared" si="103"/>
        <v>0</v>
      </c>
      <c r="DM80" s="56">
        <f t="shared" si="104"/>
        <v>0</v>
      </c>
      <c r="DN80" s="90"/>
      <c r="DO80" s="52" t="str">
        <f t="shared" si="105"/>
        <v/>
      </c>
      <c r="DP80" s="52" t="str">
        <f t="shared" si="106"/>
        <v/>
      </c>
      <c r="DQ80" s="52" t="str">
        <f t="shared" si="107"/>
        <v/>
      </c>
      <c r="DR80" s="52" t="str">
        <f t="shared" si="108"/>
        <v/>
      </c>
      <c r="DS80" s="53" t="str">
        <f t="shared" si="109"/>
        <v/>
      </c>
      <c r="DT80" s="51" t="str">
        <f t="shared" si="110"/>
        <v/>
      </c>
      <c r="DU80" s="52" t="str">
        <f t="shared" si="111"/>
        <v/>
      </c>
      <c r="DV80" s="52" t="str">
        <f t="shared" si="112"/>
        <v/>
      </c>
      <c r="DW80" s="54" t="str">
        <f t="shared" si="113"/>
        <v/>
      </c>
      <c r="DX80" s="53" t="str">
        <f t="shared" si="114"/>
        <v/>
      </c>
      <c r="DY80" s="51" t="str">
        <f t="shared" si="115"/>
        <v/>
      </c>
      <c r="DZ80" s="52" t="str">
        <f t="shared" si="116"/>
        <v/>
      </c>
      <c r="EA80" s="52" t="str">
        <f t="shared" si="117"/>
        <v/>
      </c>
      <c r="EB80" s="52" t="str">
        <f t="shared" si="118"/>
        <v/>
      </c>
      <c r="EC80" s="53" t="str">
        <f t="shared" si="119"/>
        <v/>
      </c>
      <c r="ED80" s="51" t="str">
        <f t="shared" si="120"/>
        <v/>
      </c>
      <c r="EE80" s="52" t="str">
        <f t="shared" si="121"/>
        <v/>
      </c>
      <c r="EF80" s="52" t="str">
        <f t="shared" si="122"/>
        <v/>
      </c>
      <c r="EG80" s="52" t="str">
        <f t="shared" si="123"/>
        <v/>
      </c>
      <c r="EH80" s="53" t="str">
        <f t="shared" si="124"/>
        <v/>
      </c>
      <c r="EI80" s="51" t="str">
        <f t="shared" si="125"/>
        <v/>
      </c>
      <c r="EJ80" s="52" t="str">
        <f t="shared" si="126"/>
        <v/>
      </c>
      <c r="EK80" s="52" t="str">
        <f t="shared" si="127"/>
        <v/>
      </c>
      <c r="EL80" s="52" t="str">
        <f t="shared" si="128"/>
        <v/>
      </c>
      <c r="EM80" s="53" t="str">
        <f t="shared" si="129"/>
        <v/>
      </c>
      <c r="EN80" s="51" t="str">
        <f t="shared" si="130"/>
        <v/>
      </c>
      <c r="EO80" s="52" t="str">
        <f t="shared" si="131"/>
        <v/>
      </c>
      <c r="EP80" s="52" t="str">
        <f t="shared" si="132"/>
        <v/>
      </c>
      <c r="EQ80" s="52" t="str">
        <f t="shared" si="133"/>
        <v/>
      </c>
      <c r="ER80" s="53" t="str">
        <f t="shared" si="134"/>
        <v/>
      </c>
      <c r="ES80" s="57" t="e">
        <f t="shared" si="135"/>
        <v>#N/A</v>
      </c>
      <c r="ET80" s="52" t="str">
        <f t="shared" si="136"/>
        <v/>
      </c>
      <c r="EU80" s="118" t="str">
        <f t="shared" si="137"/>
        <v/>
      </c>
      <c r="EV80" s="118">
        <f t="shared" si="138"/>
        <v>0</v>
      </c>
      <c r="EW80" s="56">
        <f t="shared" si="139"/>
        <v>0</v>
      </c>
      <c r="EX80" s="90"/>
      <c r="EY80" s="52" t="str">
        <f t="shared" si="140"/>
        <v/>
      </c>
      <c r="EZ80" s="52" t="str">
        <f t="shared" si="141"/>
        <v/>
      </c>
      <c r="FA80" s="52" t="str">
        <f t="shared" si="142"/>
        <v/>
      </c>
      <c r="FB80" s="52" t="str">
        <f t="shared" si="143"/>
        <v/>
      </c>
      <c r="FC80" s="56" t="str">
        <f t="shared" si="144"/>
        <v/>
      </c>
      <c r="FD80" s="51" t="str">
        <f t="shared" si="145"/>
        <v/>
      </c>
      <c r="FE80" s="52" t="str">
        <f t="shared" si="146"/>
        <v/>
      </c>
      <c r="FF80" s="52" t="str">
        <f t="shared" si="147"/>
        <v/>
      </c>
      <c r="FG80" s="54" t="str">
        <f t="shared" si="148"/>
        <v/>
      </c>
      <c r="FH80" s="56" t="str">
        <f t="shared" si="149"/>
        <v/>
      </c>
      <c r="FI80" s="51" t="str">
        <f t="shared" si="150"/>
        <v/>
      </c>
      <c r="FJ80" s="52" t="str">
        <f t="shared" si="151"/>
        <v/>
      </c>
      <c r="FK80" s="52" t="str">
        <f t="shared" si="152"/>
        <v/>
      </c>
      <c r="FL80" s="52" t="str">
        <f t="shared" si="153"/>
        <v/>
      </c>
      <c r="FM80" s="56" t="str">
        <f t="shared" si="154"/>
        <v/>
      </c>
      <c r="FN80" s="51" t="str">
        <f t="shared" si="155"/>
        <v/>
      </c>
      <c r="FO80" s="52" t="str">
        <f t="shared" si="156"/>
        <v/>
      </c>
      <c r="FP80" s="52" t="str">
        <f t="shared" si="157"/>
        <v/>
      </c>
      <c r="FQ80" s="52" t="str">
        <f t="shared" si="158"/>
        <v/>
      </c>
      <c r="FR80" s="56" t="str">
        <f t="shared" si="159"/>
        <v/>
      </c>
      <c r="FS80" s="51" t="str">
        <f t="shared" si="160"/>
        <v/>
      </c>
      <c r="FT80" s="52" t="str">
        <f t="shared" si="161"/>
        <v/>
      </c>
      <c r="FU80" s="52" t="str">
        <f t="shared" si="162"/>
        <v/>
      </c>
      <c r="FV80" s="52" t="str">
        <f t="shared" si="163"/>
        <v/>
      </c>
      <c r="FW80" s="56" t="str">
        <f t="shared" si="164"/>
        <v/>
      </c>
      <c r="FX80" s="51" t="str">
        <f t="shared" si="165"/>
        <v/>
      </c>
      <c r="FY80" s="52" t="str">
        <f t="shared" si="166"/>
        <v/>
      </c>
      <c r="FZ80" s="52" t="str">
        <f t="shared" si="167"/>
        <v/>
      </c>
      <c r="GA80" s="52" t="str">
        <f t="shared" si="168"/>
        <v/>
      </c>
      <c r="GB80" s="56" t="str">
        <f t="shared" si="169"/>
        <v/>
      </c>
      <c r="GC80" s="57" t="e">
        <f t="shared" si="170"/>
        <v>#N/A</v>
      </c>
      <c r="GD80" s="52" t="str">
        <f t="shared" si="171"/>
        <v/>
      </c>
      <c r="GE80" s="118" t="str">
        <f t="shared" si="172"/>
        <v/>
      </c>
      <c r="GF80" s="118">
        <f t="shared" si="173"/>
        <v>0</v>
      </c>
      <c r="GG80" s="56">
        <f t="shared" si="174"/>
        <v>0</v>
      </c>
      <c r="GH80" s="90"/>
      <c r="GI80" s="52" t="str">
        <f t="shared" si="175"/>
        <v/>
      </c>
      <c r="GJ80" s="52" t="str">
        <f t="shared" si="176"/>
        <v/>
      </c>
      <c r="GK80" s="52" t="str">
        <f t="shared" si="177"/>
        <v/>
      </c>
      <c r="GL80" s="52" t="str">
        <f t="shared" si="178"/>
        <v/>
      </c>
      <c r="GM80" s="53" t="str">
        <f t="shared" si="179"/>
        <v/>
      </c>
      <c r="GN80" s="51" t="str">
        <f t="shared" si="180"/>
        <v/>
      </c>
      <c r="GO80" s="52" t="str">
        <f t="shared" si="181"/>
        <v/>
      </c>
      <c r="GP80" s="52" t="str">
        <f t="shared" si="182"/>
        <v/>
      </c>
      <c r="GQ80" s="54" t="str">
        <f t="shared" si="183"/>
        <v/>
      </c>
      <c r="GR80" s="53" t="str">
        <f t="shared" si="184"/>
        <v/>
      </c>
      <c r="GS80" s="51" t="str">
        <f t="shared" si="185"/>
        <v/>
      </c>
      <c r="GT80" s="52" t="str">
        <f t="shared" si="186"/>
        <v/>
      </c>
      <c r="GU80" s="52" t="str">
        <f t="shared" si="187"/>
        <v/>
      </c>
      <c r="GV80" s="52" t="str">
        <f t="shared" si="188"/>
        <v/>
      </c>
      <c r="GW80" s="53" t="str">
        <f t="shared" si="189"/>
        <v/>
      </c>
      <c r="GX80" s="51" t="str">
        <f t="shared" si="190"/>
        <v/>
      </c>
      <c r="GY80" s="52" t="str">
        <f t="shared" si="191"/>
        <v/>
      </c>
      <c r="GZ80" s="52" t="str">
        <f t="shared" si="192"/>
        <v/>
      </c>
      <c r="HA80" s="52" t="str">
        <f t="shared" si="193"/>
        <v/>
      </c>
      <c r="HB80" s="53" t="str">
        <f t="shared" si="194"/>
        <v/>
      </c>
      <c r="HC80" s="51" t="str">
        <f t="shared" si="195"/>
        <v/>
      </c>
      <c r="HD80" s="52" t="str">
        <f t="shared" si="196"/>
        <v/>
      </c>
      <c r="HE80" s="52" t="str">
        <f t="shared" si="197"/>
        <v/>
      </c>
      <c r="HF80" s="52" t="str">
        <f t="shared" si="198"/>
        <v/>
      </c>
      <c r="HG80" s="53" t="str">
        <f t="shared" si="199"/>
        <v/>
      </c>
      <c r="HH80" s="51" t="str">
        <f t="shared" si="200"/>
        <v/>
      </c>
      <c r="HI80" s="52" t="str">
        <f t="shared" si="201"/>
        <v/>
      </c>
      <c r="HJ80" s="52" t="str">
        <f t="shared" si="202"/>
        <v/>
      </c>
      <c r="HK80" s="52" t="str">
        <f t="shared" si="203"/>
        <v/>
      </c>
      <c r="HL80" s="53" t="str">
        <f t="shared" si="204"/>
        <v/>
      </c>
      <c r="HM80" s="57" t="e">
        <f t="shared" si="205"/>
        <v>#N/A</v>
      </c>
      <c r="HN80" s="52" t="str">
        <f t="shared" si="206"/>
        <v/>
      </c>
      <c r="HO80" s="118" t="str">
        <f t="shared" si="207"/>
        <v/>
      </c>
      <c r="HP80" s="118">
        <f t="shared" si="208"/>
        <v>0</v>
      </c>
      <c r="HQ80" s="56">
        <f t="shared" si="209"/>
        <v>0</v>
      </c>
      <c r="HR80" s="90"/>
      <c r="HS80" s="52" t="str">
        <f t="shared" si="210"/>
        <v/>
      </c>
      <c r="HT80" s="52" t="str">
        <f t="shared" si="211"/>
        <v/>
      </c>
      <c r="HU80" s="52" t="str">
        <f t="shared" si="212"/>
        <v/>
      </c>
      <c r="HV80" s="52" t="str">
        <f t="shared" si="213"/>
        <v/>
      </c>
      <c r="HW80" s="53" t="str">
        <f t="shared" si="214"/>
        <v/>
      </c>
      <c r="HX80" s="51" t="str">
        <f t="shared" si="215"/>
        <v/>
      </c>
      <c r="HY80" s="52" t="str">
        <f t="shared" si="216"/>
        <v/>
      </c>
      <c r="HZ80" s="52" t="str">
        <f t="shared" si="217"/>
        <v/>
      </c>
      <c r="IA80" s="54" t="str">
        <f t="shared" si="218"/>
        <v/>
      </c>
      <c r="IB80" s="53" t="str">
        <f t="shared" si="219"/>
        <v/>
      </c>
      <c r="IC80" s="51" t="str">
        <f t="shared" si="220"/>
        <v/>
      </c>
      <c r="ID80" s="52" t="str">
        <f t="shared" si="221"/>
        <v/>
      </c>
      <c r="IE80" s="52" t="str">
        <f t="shared" si="222"/>
        <v/>
      </c>
      <c r="IF80" s="52" t="str">
        <f t="shared" si="223"/>
        <v/>
      </c>
      <c r="IG80" s="53" t="str">
        <f t="shared" si="224"/>
        <v/>
      </c>
      <c r="IH80" s="51" t="str">
        <f t="shared" si="225"/>
        <v/>
      </c>
      <c r="II80" s="52" t="str">
        <f t="shared" si="226"/>
        <v/>
      </c>
      <c r="IJ80" s="52" t="str">
        <f t="shared" si="227"/>
        <v/>
      </c>
      <c r="IK80" s="52" t="str">
        <f t="shared" si="228"/>
        <v/>
      </c>
      <c r="IL80" s="53" t="str">
        <f t="shared" si="229"/>
        <v/>
      </c>
      <c r="IM80" s="51" t="str">
        <f t="shared" si="230"/>
        <v/>
      </c>
      <c r="IN80" s="52" t="str">
        <f t="shared" si="231"/>
        <v/>
      </c>
      <c r="IO80" s="52" t="str">
        <f t="shared" si="232"/>
        <v/>
      </c>
      <c r="IP80" s="52" t="str">
        <f t="shared" si="233"/>
        <v/>
      </c>
      <c r="IQ80" s="53" t="str">
        <f t="shared" si="234"/>
        <v/>
      </c>
      <c r="IR80" s="51" t="str">
        <f t="shared" si="235"/>
        <v/>
      </c>
      <c r="IS80" s="52" t="str">
        <f t="shared" si="236"/>
        <v/>
      </c>
      <c r="IT80" s="52" t="str">
        <f t="shared" si="237"/>
        <v/>
      </c>
      <c r="IU80" s="52" t="str">
        <f t="shared" si="238"/>
        <v/>
      </c>
      <c r="IV80" s="53" t="str">
        <f t="shared" si="239"/>
        <v/>
      </c>
      <c r="IW80" s="57" t="e">
        <f t="shared" si="240"/>
        <v>#N/A</v>
      </c>
      <c r="IX80" s="52" t="str">
        <f t="shared" si="241"/>
        <v/>
      </c>
      <c r="IY80" s="118" t="str">
        <f t="shared" si="242"/>
        <v/>
      </c>
      <c r="IZ80" s="118">
        <f t="shared" si="243"/>
        <v>0</v>
      </c>
      <c r="JA80" s="56">
        <f t="shared" si="244"/>
        <v>0</v>
      </c>
      <c r="JB80" s="90"/>
      <c r="JC80" s="52" t="str">
        <f t="shared" si="245"/>
        <v/>
      </c>
      <c r="JD80" s="52" t="str">
        <f t="shared" si="246"/>
        <v/>
      </c>
      <c r="JE80" s="52" t="str">
        <f t="shared" si="247"/>
        <v/>
      </c>
      <c r="JF80" s="52" t="str">
        <f t="shared" si="248"/>
        <v/>
      </c>
      <c r="JG80" s="53" t="str">
        <f t="shared" si="249"/>
        <v/>
      </c>
      <c r="JH80" s="51" t="str">
        <f t="shared" si="250"/>
        <v/>
      </c>
      <c r="JI80" s="52" t="str">
        <f t="shared" si="251"/>
        <v/>
      </c>
      <c r="JJ80" s="52" t="str">
        <f t="shared" si="252"/>
        <v/>
      </c>
      <c r="JK80" s="54" t="str">
        <f t="shared" si="253"/>
        <v/>
      </c>
      <c r="JL80" s="53" t="str">
        <f t="shared" si="254"/>
        <v/>
      </c>
      <c r="JM80" s="51" t="str">
        <f t="shared" si="255"/>
        <v/>
      </c>
      <c r="JN80" s="52" t="str">
        <f t="shared" si="256"/>
        <v/>
      </c>
      <c r="JO80" s="52" t="str">
        <f t="shared" si="257"/>
        <v/>
      </c>
      <c r="JP80" s="52" t="str">
        <f t="shared" si="258"/>
        <v/>
      </c>
      <c r="JQ80" s="53" t="str">
        <f t="shared" si="259"/>
        <v/>
      </c>
      <c r="JR80" s="51" t="str">
        <f t="shared" si="260"/>
        <v/>
      </c>
      <c r="JS80" s="52" t="str">
        <f t="shared" si="261"/>
        <v/>
      </c>
      <c r="JT80" s="52" t="str">
        <f t="shared" si="262"/>
        <v/>
      </c>
      <c r="JU80" s="52" t="str">
        <f t="shared" si="263"/>
        <v/>
      </c>
      <c r="JV80" s="53" t="str">
        <f t="shared" si="264"/>
        <v/>
      </c>
      <c r="JW80" s="51" t="str">
        <f t="shared" si="265"/>
        <v/>
      </c>
      <c r="JX80" s="52" t="str">
        <f t="shared" si="266"/>
        <v/>
      </c>
      <c r="JY80" s="52" t="str">
        <f t="shared" si="267"/>
        <v/>
      </c>
      <c r="JZ80" s="52" t="str">
        <f t="shared" si="268"/>
        <v/>
      </c>
      <c r="KA80" s="53" t="str">
        <f t="shared" si="269"/>
        <v/>
      </c>
      <c r="KB80" s="51" t="str">
        <f t="shared" si="270"/>
        <v/>
      </c>
      <c r="KC80" s="52" t="str">
        <f t="shared" si="271"/>
        <v/>
      </c>
      <c r="KD80" s="52" t="str">
        <f t="shared" si="272"/>
        <v/>
      </c>
      <c r="KE80" s="52" t="str">
        <f t="shared" si="273"/>
        <v/>
      </c>
      <c r="KF80" s="53" t="str">
        <f t="shared" si="274"/>
        <v/>
      </c>
      <c r="KG80" s="57" t="e">
        <f t="shared" si="275"/>
        <v>#N/A</v>
      </c>
      <c r="KH80" s="52" t="str">
        <f t="shared" si="276"/>
        <v/>
      </c>
      <c r="KI80" s="118" t="str">
        <f t="shared" si="277"/>
        <v/>
      </c>
      <c r="KJ80" s="118">
        <f t="shared" si="278"/>
        <v>0</v>
      </c>
      <c r="KK80" s="56">
        <f t="shared" si="279"/>
        <v>0</v>
      </c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</row>
    <row r="81" spans="1:358" s="1" customFormat="1" x14ac:dyDescent="0.25">
      <c r="A81" s="35"/>
      <c r="B81" s="45">
        <v>76</v>
      </c>
      <c r="C81" s="47"/>
      <c r="D81" s="47"/>
      <c r="E81" s="50"/>
      <c r="F81" s="109"/>
      <c r="G81" s="49"/>
      <c r="H81" s="50"/>
      <c r="I81" s="187">
        <f t="shared" si="0"/>
        <v>0</v>
      </c>
      <c r="J81" s="116"/>
      <c r="K81" s="102" t="str">
        <f t="shared" si="1"/>
        <v/>
      </c>
      <c r="L81" s="103" t="str">
        <f t="shared" si="2"/>
        <v/>
      </c>
      <c r="M81" s="103" t="str">
        <f t="shared" si="3"/>
        <v/>
      </c>
      <c r="N81" s="103" t="str">
        <f t="shared" si="4"/>
        <v/>
      </c>
      <c r="O81" s="103" t="str">
        <f t="shared" si="5"/>
        <v/>
      </c>
      <c r="P81" s="102" t="str">
        <f t="shared" si="6"/>
        <v/>
      </c>
      <c r="Q81" s="103" t="str">
        <f t="shared" si="7"/>
        <v/>
      </c>
      <c r="R81" s="103" t="str">
        <f t="shared" si="8"/>
        <v/>
      </c>
      <c r="S81" s="103" t="str">
        <f t="shared" si="9"/>
        <v/>
      </c>
      <c r="T81" s="103" t="str">
        <f t="shared" si="10"/>
        <v/>
      </c>
      <c r="U81" s="102" t="str">
        <f t="shared" si="11"/>
        <v/>
      </c>
      <c r="V81" s="103" t="str">
        <f t="shared" si="12"/>
        <v/>
      </c>
      <c r="W81" s="103" t="str">
        <f t="shared" si="13"/>
        <v/>
      </c>
      <c r="X81" s="103" t="str">
        <f t="shared" si="14"/>
        <v/>
      </c>
      <c r="Y81" s="103" t="str">
        <f t="shared" si="15"/>
        <v/>
      </c>
      <c r="Z81" s="102" t="str">
        <f t="shared" si="16"/>
        <v/>
      </c>
      <c r="AA81" s="103" t="str">
        <f t="shared" si="17"/>
        <v/>
      </c>
      <c r="AB81" s="103" t="str">
        <f t="shared" si="18"/>
        <v/>
      </c>
      <c r="AC81" s="103" t="str">
        <f t="shared" si="19"/>
        <v/>
      </c>
      <c r="AD81" s="103" t="str">
        <f t="shared" si="20"/>
        <v/>
      </c>
      <c r="AE81" s="102" t="str">
        <f t="shared" si="21"/>
        <v/>
      </c>
      <c r="AF81" s="103" t="str">
        <f t="shared" si="22"/>
        <v/>
      </c>
      <c r="AG81" s="103" t="str">
        <f t="shared" si="23"/>
        <v/>
      </c>
      <c r="AH81" s="103" t="str">
        <f t="shared" si="24"/>
        <v/>
      </c>
      <c r="AI81" s="103" t="str">
        <f t="shared" si="25"/>
        <v/>
      </c>
      <c r="AJ81" s="102" t="str">
        <f t="shared" si="26"/>
        <v/>
      </c>
      <c r="AK81" s="103" t="str">
        <f t="shared" si="27"/>
        <v/>
      </c>
      <c r="AL81" s="103" t="str">
        <f t="shared" si="28"/>
        <v/>
      </c>
      <c r="AM81" s="103" t="str">
        <f t="shared" si="29"/>
        <v/>
      </c>
      <c r="AN81" s="136" t="str">
        <f t="shared" si="30"/>
        <v/>
      </c>
      <c r="AO81" s="55" t="e">
        <f t="shared" si="31"/>
        <v>#N/A</v>
      </c>
      <c r="AP81" s="52" t="str">
        <f t="shared" si="32"/>
        <v/>
      </c>
      <c r="AQ81" s="118" t="str">
        <f t="shared" si="33"/>
        <v/>
      </c>
      <c r="AR81" s="118">
        <f t="shared" si="34"/>
        <v>0</v>
      </c>
      <c r="AS81" s="56">
        <f t="shared" si="35"/>
        <v>0</v>
      </c>
      <c r="AT81" s="90"/>
      <c r="AU81" s="54" t="str">
        <f t="shared" si="36"/>
        <v/>
      </c>
      <c r="AV81" s="52" t="str">
        <f t="shared" si="37"/>
        <v/>
      </c>
      <c r="AW81" s="52" t="str">
        <f t="shared" si="38"/>
        <v/>
      </c>
      <c r="AX81" s="52" t="str">
        <f t="shared" si="39"/>
        <v/>
      </c>
      <c r="AY81" s="53" t="str">
        <f t="shared" si="40"/>
        <v/>
      </c>
      <c r="AZ81" s="51" t="str">
        <f t="shared" si="41"/>
        <v/>
      </c>
      <c r="BA81" s="52" t="str">
        <f t="shared" si="42"/>
        <v/>
      </c>
      <c r="BB81" s="52" t="str">
        <f t="shared" si="43"/>
        <v/>
      </c>
      <c r="BC81" s="54" t="str">
        <f t="shared" si="44"/>
        <v/>
      </c>
      <c r="BD81" s="53" t="str">
        <f t="shared" si="45"/>
        <v/>
      </c>
      <c r="BE81" s="51" t="str">
        <f t="shared" si="46"/>
        <v/>
      </c>
      <c r="BF81" s="52" t="str">
        <f t="shared" si="47"/>
        <v/>
      </c>
      <c r="BG81" s="52" t="str">
        <f t="shared" si="48"/>
        <v/>
      </c>
      <c r="BH81" s="52" t="str">
        <f t="shared" si="49"/>
        <v/>
      </c>
      <c r="BI81" s="53" t="str">
        <f t="shared" si="50"/>
        <v/>
      </c>
      <c r="BJ81" s="51" t="str">
        <f t="shared" si="51"/>
        <v/>
      </c>
      <c r="BK81" s="52" t="str">
        <f t="shared" si="52"/>
        <v/>
      </c>
      <c r="BL81" s="52" t="str">
        <f t="shared" si="53"/>
        <v/>
      </c>
      <c r="BM81" s="52" t="str">
        <f t="shared" si="54"/>
        <v/>
      </c>
      <c r="BN81" s="53" t="str">
        <f t="shared" si="55"/>
        <v/>
      </c>
      <c r="BO81" s="51" t="str">
        <f t="shared" si="56"/>
        <v/>
      </c>
      <c r="BP81" s="52" t="str">
        <f t="shared" si="57"/>
        <v/>
      </c>
      <c r="BQ81" s="52" t="str">
        <f t="shared" si="58"/>
        <v/>
      </c>
      <c r="BR81" s="52" t="str">
        <f t="shared" si="59"/>
        <v/>
      </c>
      <c r="BS81" s="53" t="str">
        <f t="shared" si="60"/>
        <v/>
      </c>
      <c r="BT81" s="51" t="str">
        <f t="shared" si="61"/>
        <v/>
      </c>
      <c r="BU81" s="52" t="str">
        <f t="shared" si="62"/>
        <v/>
      </c>
      <c r="BV81" s="52" t="str">
        <f t="shared" si="63"/>
        <v/>
      </c>
      <c r="BW81" s="52" t="str">
        <f t="shared" si="64"/>
        <v/>
      </c>
      <c r="BX81" s="53" t="str">
        <f t="shared" si="65"/>
        <v/>
      </c>
      <c r="BY81" s="55" t="e">
        <f t="shared" si="66"/>
        <v>#N/A</v>
      </c>
      <c r="BZ81" s="52" t="str">
        <f t="shared" si="67"/>
        <v/>
      </c>
      <c r="CA81" s="118" t="str">
        <f t="shared" si="68"/>
        <v/>
      </c>
      <c r="CB81" s="118">
        <f t="shared" si="69"/>
        <v>0</v>
      </c>
      <c r="CC81" s="56">
        <f t="shared" si="70"/>
        <v>0</v>
      </c>
      <c r="CD81" s="90"/>
      <c r="CE81" s="54" t="str">
        <f t="shared" si="71"/>
        <v/>
      </c>
      <c r="CF81" s="52" t="str">
        <f t="shared" si="72"/>
        <v/>
      </c>
      <c r="CG81" s="52" t="str">
        <f t="shared" si="73"/>
        <v/>
      </c>
      <c r="CH81" s="52" t="str">
        <f t="shared" si="74"/>
        <v/>
      </c>
      <c r="CI81" s="53" t="str">
        <f t="shared" si="75"/>
        <v/>
      </c>
      <c r="CJ81" s="51" t="str">
        <f t="shared" si="76"/>
        <v/>
      </c>
      <c r="CK81" s="52" t="str">
        <f t="shared" si="77"/>
        <v/>
      </c>
      <c r="CL81" s="52" t="str">
        <f t="shared" si="78"/>
        <v/>
      </c>
      <c r="CM81" s="54" t="str">
        <f t="shared" si="79"/>
        <v/>
      </c>
      <c r="CN81" s="53" t="str">
        <f t="shared" si="80"/>
        <v/>
      </c>
      <c r="CO81" s="51" t="str">
        <f t="shared" si="81"/>
        <v/>
      </c>
      <c r="CP81" s="52" t="str">
        <f t="shared" si="82"/>
        <v/>
      </c>
      <c r="CQ81" s="52" t="str">
        <f>IF(IF(CP81&lt;&gt;"",IF(MAX(COUNTIF($CP81:$CP$89,$CP$6:$CP$89))&gt;1,"x",""),"")&lt;&gt;"",CP81+1,"")</f>
        <v/>
      </c>
      <c r="CR81" s="52" t="str">
        <f t="shared" si="83"/>
        <v/>
      </c>
      <c r="CS81" s="53" t="str">
        <f t="shared" si="84"/>
        <v/>
      </c>
      <c r="CT81" s="51" t="str">
        <f t="shared" si="85"/>
        <v/>
      </c>
      <c r="CU81" s="52" t="str">
        <f t="shared" si="86"/>
        <v/>
      </c>
      <c r="CV81" s="52" t="str">
        <f t="shared" si="87"/>
        <v/>
      </c>
      <c r="CW81" s="52" t="str">
        <f t="shared" si="88"/>
        <v/>
      </c>
      <c r="CX81" s="53" t="str">
        <f t="shared" si="89"/>
        <v/>
      </c>
      <c r="CY81" s="51" t="str">
        <f t="shared" si="90"/>
        <v/>
      </c>
      <c r="CZ81" s="52" t="str">
        <f t="shared" si="91"/>
        <v/>
      </c>
      <c r="DA81" s="52" t="str">
        <f t="shared" si="92"/>
        <v/>
      </c>
      <c r="DB81" s="52" t="str">
        <f t="shared" si="93"/>
        <v/>
      </c>
      <c r="DC81" s="53" t="str">
        <f t="shared" si="94"/>
        <v/>
      </c>
      <c r="DD81" s="51" t="str">
        <f t="shared" si="95"/>
        <v/>
      </c>
      <c r="DE81" s="52" t="str">
        <f t="shared" si="96"/>
        <v/>
      </c>
      <c r="DF81" s="52" t="str">
        <f t="shared" si="97"/>
        <v/>
      </c>
      <c r="DG81" s="52" t="str">
        <f t="shared" si="98"/>
        <v/>
      </c>
      <c r="DH81" s="53" t="str">
        <f t="shared" si="99"/>
        <v/>
      </c>
      <c r="DI81" s="55" t="e">
        <f t="shared" si="100"/>
        <v>#N/A</v>
      </c>
      <c r="DJ81" s="52" t="str">
        <f t="shared" si="101"/>
        <v/>
      </c>
      <c r="DK81" s="52" t="str">
        <f t="shared" si="102"/>
        <v/>
      </c>
      <c r="DL81" s="156">
        <f t="shared" si="103"/>
        <v>0</v>
      </c>
      <c r="DM81" s="56">
        <f t="shared" si="104"/>
        <v>0</v>
      </c>
      <c r="DN81" s="90"/>
      <c r="DO81" s="52" t="str">
        <f t="shared" si="105"/>
        <v/>
      </c>
      <c r="DP81" s="52" t="str">
        <f t="shared" si="106"/>
        <v/>
      </c>
      <c r="DQ81" s="52" t="str">
        <f t="shared" si="107"/>
        <v/>
      </c>
      <c r="DR81" s="52" t="str">
        <f t="shared" si="108"/>
        <v/>
      </c>
      <c r="DS81" s="53" t="str">
        <f t="shared" si="109"/>
        <v/>
      </c>
      <c r="DT81" s="51" t="str">
        <f t="shared" si="110"/>
        <v/>
      </c>
      <c r="DU81" s="52" t="str">
        <f t="shared" si="111"/>
        <v/>
      </c>
      <c r="DV81" s="52" t="str">
        <f t="shared" si="112"/>
        <v/>
      </c>
      <c r="DW81" s="54" t="str">
        <f t="shared" si="113"/>
        <v/>
      </c>
      <c r="DX81" s="53" t="str">
        <f t="shared" si="114"/>
        <v/>
      </c>
      <c r="DY81" s="51" t="str">
        <f t="shared" si="115"/>
        <v/>
      </c>
      <c r="DZ81" s="52" t="str">
        <f t="shared" si="116"/>
        <v/>
      </c>
      <c r="EA81" s="52" t="str">
        <f t="shared" si="117"/>
        <v/>
      </c>
      <c r="EB81" s="52" t="str">
        <f t="shared" si="118"/>
        <v/>
      </c>
      <c r="EC81" s="53" t="str">
        <f t="shared" si="119"/>
        <v/>
      </c>
      <c r="ED81" s="51" t="str">
        <f t="shared" si="120"/>
        <v/>
      </c>
      <c r="EE81" s="52" t="str">
        <f t="shared" si="121"/>
        <v/>
      </c>
      <c r="EF81" s="52" t="str">
        <f t="shared" si="122"/>
        <v/>
      </c>
      <c r="EG81" s="52" t="str">
        <f t="shared" si="123"/>
        <v/>
      </c>
      <c r="EH81" s="53" t="str">
        <f t="shared" si="124"/>
        <v/>
      </c>
      <c r="EI81" s="51" t="str">
        <f t="shared" si="125"/>
        <v/>
      </c>
      <c r="EJ81" s="52" t="str">
        <f t="shared" si="126"/>
        <v/>
      </c>
      <c r="EK81" s="52" t="str">
        <f t="shared" si="127"/>
        <v/>
      </c>
      <c r="EL81" s="52" t="str">
        <f t="shared" si="128"/>
        <v/>
      </c>
      <c r="EM81" s="53" t="str">
        <f t="shared" si="129"/>
        <v/>
      </c>
      <c r="EN81" s="51" t="str">
        <f t="shared" si="130"/>
        <v/>
      </c>
      <c r="EO81" s="52" t="str">
        <f t="shared" si="131"/>
        <v/>
      </c>
      <c r="EP81" s="52" t="str">
        <f t="shared" si="132"/>
        <v/>
      </c>
      <c r="EQ81" s="52" t="str">
        <f t="shared" si="133"/>
        <v/>
      </c>
      <c r="ER81" s="53" t="str">
        <f t="shared" si="134"/>
        <v/>
      </c>
      <c r="ES81" s="57" t="e">
        <f t="shared" si="135"/>
        <v>#N/A</v>
      </c>
      <c r="ET81" s="52" t="str">
        <f t="shared" si="136"/>
        <v/>
      </c>
      <c r="EU81" s="118" t="str">
        <f t="shared" si="137"/>
        <v/>
      </c>
      <c r="EV81" s="118">
        <f t="shared" si="138"/>
        <v>0</v>
      </c>
      <c r="EW81" s="56">
        <f t="shared" si="139"/>
        <v>0</v>
      </c>
      <c r="EX81" s="90"/>
      <c r="EY81" s="52" t="str">
        <f t="shared" si="140"/>
        <v/>
      </c>
      <c r="EZ81" s="52" t="str">
        <f t="shared" si="141"/>
        <v/>
      </c>
      <c r="FA81" s="52" t="str">
        <f t="shared" si="142"/>
        <v/>
      </c>
      <c r="FB81" s="52" t="str">
        <f t="shared" si="143"/>
        <v/>
      </c>
      <c r="FC81" s="56" t="str">
        <f t="shared" si="144"/>
        <v/>
      </c>
      <c r="FD81" s="51" t="str">
        <f t="shared" si="145"/>
        <v/>
      </c>
      <c r="FE81" s="52" t="str">
        <f t="shared" si="146"/>
        <v/>
      </c>
      <c r="FF81" s="52" t="str">
        <f t="shared" si="147"/>
        <v/>
      </c>
      <c r="FG81" s="54" t="str">
        <f t="shared" si="148"/>
        <v/>
      </c>
      <c r="FH81" s="56" t="str">
        <f t="shared" si="149"/>
        <v/>
      </c>
      <c r="FI81" s="51" t="str">
        <f t="shared" si="150"/>
        <v/>
      </c>
      <c r="FJ81" s="52" t="str">
        <f t="shared" si="151"/>
        <v/>
      </c>
      <c r="FK81" s="52" t="str">
        <f t="shared" si="152"/>
        <v/>
      </c>
      <c r="FL81" s="52" t="str">
        <f t="shared" si="153"/>
        <v/>
      </c>
      <c r="FM81" s="56" t="str">
        <f t="shared" si="154"/>
        <v/>
      </c>
      <c r="FN81" s="51" t="str">
        <f t="shared" si="155"/>
        <v/>
      </c>
      <c r="FO81" s="52" t="str">
        <f t="shared" si="156"/>
        <v/>
      </c>
      <c r="FP81" s="52" t="str">
        <f t="shared" si="157"/>
        <v/>
      </c>
      <c r="FQ81" s="52" t="str">
        <f t="shared" si="158"/>
        <v/>
      </c>
      <c r="FR81" s="56" t="str">
        <f t="shared" si="159"/>
        <v/>
      </c>
      <c r="FS81" s="51" t="str">
        <f t="shared" si="160"/>
        <v/>
      </c>
      <c r="FT81" s="52" t="str">
        <f t="shared" si="161"/>
        <v/>
      </c>
      <c r="FU81" s="52" t="str">
        <f t="shared" si="162"/>
        <v/>
      </c>
      <c r="FV81" s="52" t="str">
        <f t="shared" si="163"/>
        <v/>
      </c>
      <c r="FW81" s="56" t="str">
        <f t="shared" si="164"/>
        <v/>
      </c>
      <c r="FX81" s="51" t="str">
        <f t="shared" si="165"/>
        <v/>
      </c>
      <c r="FY81" s="52" t="str">
        <f t="shared" si="166"/>
        <v/>
      </c>
      <c r="FZ81" s="52" t="str">
        <f t="shared" si="167"/>
        <v/>
      </c>
      <c r="GA81" s="52" t="str">
        <f t="shared" si="168"/>
        <v/>
      </c>
      <c r="GB81" s="56" t="str">
        <f t="shared" si="169"/>
        <v/>
      </c>
      <c r="GC81" s="57" t="e">
        <f t="shared" si="170"/>
        <v>#N/A</v>
      </c>
      <c r="GD81" s="52" t="str">
        <f t="shared" si="171"/>
        <v/>
      </c>
      <c r="GE81" s="118" t="str">
        <f t="shared" si="172"/>
        <v/>
      </c>
      <c r="GF81" s="118">
        <f t="shared" si="173"/>
        <v>0</v>
      </c>
      <c r="GG81" s="56">
        <f t="shared" si="174"/>
        <v>0</v>
      </c>
      <c r="GH81" s="90"/>
      <c r="GI81" s="52" t="str">
        <f t="shared" si="175"/>
        <v/>
      </c>
      <c r="GJ81" s="52" t="str">
        <f t="shared" si="176"/>
        <v/>
      </c>
      <c r="GK81" s="52" t="str">
        <f t="shared" si="177"/>
        <v/>
      </c>
      <c r="GL81" s="52" t="str">
        <f t="shared" si="178"/>
        <v/>
      </c>
      <c r="GM81" s="53" t="str">
        <f t="shared" si="179"/>
        <v/>
      </c>
      <c r="GN81" s="51" t="str">
        <f t="shared" si="180"/>
        <v/>
      </c>
      <c r="GO81" s="52" t="str">
        <f t="shared" si="181"/>
        <v/>
      </c>
      <c r="GP81" s="52" t="str">
        <f t="shared" si="182"/>
        <v/>
      </c>
      <c r="GQ81" s="54" t="str">
        <f t="shared" si="183"/>
        <v/>
      </c>
      <c r="GR81" s="53" t="str">
        <f t="shared" si="184"/>
        <v/>
      </c>
      <c r="GS81" s="51" t="str">
        <f t="shared" si="185"/>
        <v/>
      </c>
      <c r="GT81" s="52" t="str">
        <f t="shared" si="186"/>
        <v/>
      </c>
      <c r="GU81" s="52" t="str">
        <f t="shared" si="187"/>
        <v/>
      </c>
      <c r="GV81" s="52" t="str">
        <f t="shared" si="188"/>
        <v/>
      </c>
      <c r="GW81" s="53" t="str">
        <f t="shared" si="189"/>
        <v/>
      </c>
      <c r="GX81" s="51" t="str">
        <f t="shared" si="190"/>
        <v/>
      </c>
      <c r="GY81" s="52" t="str">
        <f t="shared" si="191"/>
        <v/>
      </c>
      <c r="GZ81" s="52" t="str">
        <f t="shared" si="192"/>
        <v/>
      </c>
      <c r="HA81" s="52" t="str">
        <f t="shared" si="193"/>
        <v/>
      </c>
      <c r="HB81" s="53" t="str">
        <f t="shared" si="194"/>
        <v/>
      </c>
      <c r="HC81" s="51" t="str">
        <f t="shared" si="195"/>
        <v/>
      </c>
      <c r="HD81" s="52" t="str">
        <f t="shared" si="196"/>
        <v/>
      </c>
      <c r="HE81" s="52" t="str">
        <f t="shared" si="197"/>
        <v/>
      </c>
      <c r="HF81" s="52" t="str">
        <f t="shared" si="198"/>
        <v/>
      </c>
      <c r="HG81" s="53" t="str">
        <f t="shared" si="199"/>
        <v/>
      </c>
      <c r="HH81" s="51" t="str">
        <f t="shared" si="200"/>
        <v/>
      </c>
      <c r="HI81" s="52" t="str">
        <f t="shared" si="201"/>
        <v/>
      </c>
      <c r="HJ81" s="52" t="str">
        <f t="shared" si="202"/>
        <v/>
      </c>
      <c r="HK81" s="52" t="str">
        <f t="shared" si="203"/>
        <v/>
      </c>
      <c r="HL81" s="53" t="str">
        <f t="shared" si="204"/>
        <v/>
      </c>
      <c r="HM81" s="57" t="e">
        <f t="shared" si="205"/>
        <v>#N/A</v>
      </c>
      <c r="HN81" s="52" t="str">
        <f t="shared" si="206"/>
        <v/>
      </c>
      <c r="HO81" s="118" t="str">
        <f t="shared" si="207"/>
        <v/>
      </c>
      <c r="HP81" s="118">
        <f t="shared" si="208"/>
        <v>0</v>
      </c>
      <c r="HQ81" s="56">
        <f t="shared" si="209"/>
        <v>0</v>
      </c>
      <c r="HR81" s="90"/>
      <c r="HS81" s="52" t="str">
        <f t="shared" si="210"/>
        <v/>
      </c>
      <c r="HT81" s="52" t="str">
        <f t="shared" si="211"/>
        <v/>
      </c>
      <c r="HU81" s="52" t="str">
        <f t="shared" si="212"/>
        <v/>
      </c>
      <c r="HV81" s="52" t="str">
        <f t="shared" si="213"/>
        <v/>
      </c>
      <c r="HW81" s="53" t="str">
        <f t="shared" si="214"/>
        <v/>
      </c>
      <c r="HX81" s="51" t="str">
        <f t="shared" si="215"/>
        <v/>
      </c>
      <c r="HY81" s="52" t="str">
        <f t="shared" si="216"/>
        <v/>
      </c>
      <c r="HZ81" s="52" t="str">
        <f t="shared" si="217"/>
        <v/>
      </c>
      <c r="IA81" s="54" t="str">
        <f t="shared" si="218"/>
        <v/>
      </c>
      <c r="IB81" s="53" t="str">
        <f t="shared" si="219"/>
        <v/>
      </c>
      <c r="IC81" s="51" t="str">
        <f t="shared" si="220"/>
        <v/>
      </c>
      <c r="ID81" s="52" t="str">
        <f t="shared" si="221"/>
        <v/>
      </c>
      <c r="IE81" s="52" t="str">
        <f t="shared" si="222"/>
        <v/>
      </c>
      <c r="IF81" s="52" t="str">
        <f t="shared" si="223"/>
        <v/>
      </c>
      <c r="IG81" s="53" t="str">
        <f t="shared" si="224"/>
        <v/>
      </c>
      <c r="IH81" s="51" t="str">
        <f t="shared" si="225"/>
        <v/>
      </c>
      <c r="II81" s="52" t="str">
        <f t="shared" si="226"/>
        <v/>
      </c>
      <c r="IJ81" s="52" t="str">
        <f t="shared" si="227"/>
        <v/>
      </c>
      <c r="IK81" s="52" t="str">
        <f t="shared" si="228"/>
        <v/>
      </c>
      <c r="IL81" s="53" t="str">
        <f t="shared" si="229"/>
        <v/>
      </c>
      <c r="IM81" s="51" t="str">
        <f t="shared" si="230"/>
        <v/>
      </c>
      <c r="IN81" s="52" t="str">
        <f t="shared" si="231"/>
        <v/>
      </c>
      <c r="IO81" s="52" t="str">
        <f t="shared" si="232"/>
        <v/>
      </c>
      <c r="IP81" s="52" t="str">
        <f t="shared" si="233"/>
        <v/>
      </c>
      <c r="IQ81" s="53" t="str">
        <f t="shared" si="234"/>
        <v/>
      </c>
      <c r="IR81" s="51" t="str">
        <f t="shared" si="235"/>
        <v/>
      </c>
      <c r="IS81" s="52" t="str">
        <f t="shared" si="236"/>
        <v/>
      </c>
      <c r="IT81" s="52" t="str">
        <f t="shared" si="237"/>
        <v/>
      </c>
      <c r="IU81" s="52" t="str">
        <f t="shared" si="238"/>
        <v/>
      </c>
      <c r="IV81" s="53" t="str">
        <f t="shared" si="239"/>
        <v/>
      </c>
      <c r="IW81" s="57" t="e">
        <f t="shared" si="240"/>
        <v>#N/A</v>
      </c>
      <c r="IX81" s="52" t="str">
        <f t="shared" si="241"/>
        <v/>
      </c>
      <c r="IY81" s="118" t="str">
        <f t="shared" si="242"/>
        <v/>
      </c>
      <c r="IZ81" s="118">
        <f t="shared" si="243"/>
        <v>0</v>
      </c>
      <c r="JA81" s="56">
        <f t="shared" si="244"/>
        <v>0</v>
      </c>
      <c r="JB81" s="90"/>
      <c r="JC81" s="52" t="str">
        <f t="shared" si="245"/>
        <v/>
      </c>
      <c r="JD81" s="52" t="str">
        <f t="shared" si="246"/>
        <v/>
      </c>
      <c r="JE81" s="52" t="str">
        <f t="shared" si="247"/>
        <v/>
      </c>
      <c r="JF81" s="52" t="str">
        <f t="shared" si="248"/>
        <v/>
      </c>
      <c r="JG81" s="53" t="str">
        <f t="shared" si="249"/>
        <v/>
      </c>
      <c r="JH81" s="51" t="str">
        <f t="shared" si="250"/>
        <v/>
      </c>
      <c r="JI81" s="52" t="str">
        <f t="shared" si="251"/>
        <v/>
      </c>
      <c r="JJ81" s="52" t="str">
        <f t="shared" si="252"/>
        <v/>
      </c>
      <c r="JK81" s="54" t="str">
        <f t="shared" si="253"/>
        <v/>
      </c>
      <c r="JL81" s="53" t="str">
        <f t="shared" si="254"/>
        <v/>
      </c>
      <c r="JM81" s="51" t="str">
        <f t="shared" si="255"/>
        <v/>
      </c>
      <c r="JN81" s="52" t="str">
        <f t="shared" si="256"/>
        <v/>
      </c>
      <c r="JO81" s="52" t="str">
        <f t="shared" si="257"/>
        <v/>
      </c>
      <c r="JP81" s="52" t="str">
        <f t="shared" si="258"/>
        <v/>
      </c>
      <c r="JQ81" s="53" t="str">
        <f t="shared" si="259"/>
        <v/>
      </c>
      <c r="JR81" s="51" t="str">
        <f t="shared" si="260"/>
        <v/>
      </c>
      <c r="JS81" s="52" t="str">
        <f t="shared" si="261"/>
        <v/>
      </c>
      <c r="JT81" s="52" t="str">
        <f t="shared" si="262"/>
        <v/>
      </c>
      <c r="JU81" s="52" t="str">
        <f t="shared" si="263"/>
        <v/>
      </c>
      <c r="JV81" s="53" t="str">
        <f t="shared" si="264"/>
        <v/>
      </c>
      <c r="JW81" s="51" t="str">
        <f t="shared" si="265"/>
        <v/>
      </c>
      <c r="JX81" s="52" t="str">
        <f t="shared" si="266"/>
        <v/>
      </c>
      <c r="JY81" s="52" t="str">
        <f t="shared" si="267"/>
        <v/>
      </c>
      <c r="JZ81" s="52" t="str">
        <f t="shared" si="268"/>
        <v/>
      </c>
      <c r="KA81" s="53" t="str">
        <f t="shared" si="269"/>
        <v/>
      </c>
      <c r="KB81" s="51" t="str">
        <f t="shared" si="270"/>
        <v/>
      </c>
      <c r="KC81" s="52" t="str">
        <f t="shared" si="271"/>
        <v/>
      </c>
      <c r="KD81" s="52" t="str">
        <f t="shared" si="272"/>
        <v/>
      </c>
      <c r="KE81" s="52" t="str">
        <f t="shared" si="273"/>
        <v/>
      </c>
      <c r="KF81" s="53" t="str">
        <f t="shared" si="274"/>
        <v/>
      </c>
      <c r="KG81" s="57" t="e">
        <f t="shared" si="275"/>
        <v>#N/A</v>
      </c>
      <c r="KH81" s="52" t="str">
        <f t="shared" si="276"/>
        <v/>
      </c>
      <c r="KI81" s="118" t="str">
        <f t="shared" si="277"/>
        <v/>
      </c>
      <c r="KJ81" s="118">
        <f t="shared" si="278"/>
        <v>0</v>
      </c>
      <c r="KK81" s="56">
        <f t="shared" si="279"/>
        <v>0</v>
      </c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</row>
    <row r="82" spans="1:358" s="1" customFormat="1" x14ac:dyDescent="0.25">
      <c r="A82" s="35"/>
      <c r="B82" s="45">
        <v>77</v>
      </c>
      <c r="C82" s="47"/>
      <c r="D82" s="47"/>
      <c r="E82" s="50"/>
      <c r="F82" s="50"/>
      <c r="G82" s="49"/>
      <c r="H82" s="50"/>
      <c r="I82" s="187">
        <f t="shared" si="0"/>
        <v>0</v>
      </c>
      <c r="J82" s="115"/>
      <c r="K82" s="102" t="str">
        <f t="shared" si="1"/>
        <v/>
      </c>
      <c r="L82" s="103" t="str">
        <f t="shared" si="2"/>
        <v/>
      </c>
      <c r="M82" s="103" t="str">
        <f t="shared" si="3"/>
        <v/>
      </c>
      <c r="N82" s="103" t="str">
        <f t="shared" si="4"/>
        <v/>
      </c>
      <c r="O82" s="103" t="str">
        <f t="shared" si="5"/>
        <v/>
      </c>
      <c r="P82" s="102" t="str">
        <f t="shared" si="6"/>
        <v/>
      </c>
      <c r="Q82" s="103" t="str">
        <f t="shared" si="7"/>
        <v/>
      </c>
      <c r="R82" s="103" t="str">
        <f t="shared" si="8"/>
        <v/>
      </c>
      <c r="S82" s="103" t="str">
        <f t="shared" si="9"/>
        <v/>
      </c>
      <c r="T82" s="103" t="str">
        <f t="shared" si="10"/>
        <v/>
      </c>
      <c r="U82" s="102" t="str">
        <f t="shared" si="11"/>
        <v/>
      </c>
      <c r="V82" s="103" t="str">
        <f t="shared" si="12"/>
        <v/>
      </c>
      <c r="W82" s="103" t="str">
        <f t="shared" si="13"/>
        <v/>
      </c>
      <c r="X82" s="103" t="str">
        <f t="shared" si="14"/>
        <v/>
      </c>
      <c r="Y82" s="103" t="str">
        <f t="shared" si="15"/>
        <v/>
      </c>
      <c r="Z82" s="102" t="str">
        <f t="shared" si="16"/>
        <v/>
      </c>
      <c r="AA82" s="103" t="str">
        <f t="shared" si="17"/>
        <v/>
      </c>
      <c r="AB82" s="103" t="str">
        <f t="shared" si="18"/>
        <v/>
      </c>
      <c r="AC82" s="103" t="str">
        <f t="shared" si="19"/>
        <v/>
      </c>
      <c r="AD82" s="103" t="str">
        <f t="shared" si="20"/>
        <v/>
      </c>
      <c r="AE82" s="102" t="str">
        <f t="shared" si="21"/>
        <v/>
      </c>
      <c r="AF82" s="103" t="str">
        <f t="shared" si="22"/>
        <v/>
      </c>
      <c r="AG82" s="103" t="str">
        <f t="shared" si="23"/>
        <v/>
      </c>
      <c r="AH82" s="103" t="str">
        <f t="shared" si="24"/>
        <v/>
      </c>
      <c r="AI82" s="103" t="str">
        <f t="shared" si="25"/>
        <v/>
      </c>
      <c r="AJ82" s="102" t="str">
        <f t="shared" si="26"/>
        <v/>
      </c>
      <c r="AK82" s="103" t="str">
        <f t="shared" si="27"/>
        <v/>
      </c>
      <c r="AL82" s="103" t="str">
        <f t="shared" si="28"/>
        <v/>
      </c>
      <c r="AM82" s="103" t="str">
        <f t="shared" si="29"/>
        <v/>
      </c>
      <c r="AN82" s="136" t="str">
        <f t="shared" si="30"/>
        <v/>
      </c>
      <c r="AO82" s="55" t="e">
        <f t="shared" si="31"/>
        <v>#N/A</v>
      </c>
      <c r="AP82" s="52" t="str">
        <f t="shared" si="32"/>
        <v/>
      </c>
      <c r="AQ82" s="118" t="str">
        <f t="shared" si="33"/>
        <v/>
      </c>
      <c r="AR82" s="118">
        <f t="shared" si="34"/>
        <v>0</v>
      </c>
      <c r="AS82" s="56">
        <f t="shared" si="35"/>
        <v>0</v>
      </c>
      <c r="AT82" s="90"/>
      <c r="AU82" s="54" t="str">
        <f t="shared" si="36"/>
        <v/>
      </c>
      <c r="AV82" s="52" t="str">
        <f t="shared" si="37"/>
        <v/>
      </c>
      <c r="AW82" s="52" t="str">
        <f t="shared" si="38"/>
        <v/>
      </c>
      <c r="AX82" s="52" t="str">
        <f t="shared" si="39"/>
        <v/>
      </c>
      <c r="AY82" s="53" t="str">
        <f t="shared" si="40"/>
        <v/>
      </c>
      <c r="AZ82" s="51" t="str">
        <f t="shared" si="41"/>
        <v/>
      </c>
      <c r="BA82" s="52" t="str">
        <f t="shared" si="42"/>
        <v/>
      </c>
      <c r="BB82" s="52" t="str">
        <f t="shared" si="43"/>
        <v/>
      </c>
      <c r="BC82" s="54" t="str">
        <f t="shared" si="44"/>
        <v/>
      </c>
      <c r="BD82" s="53" t="str">
        <f t="shared" si="45"/>
        <v/>
      </c>
      <c r="BE82" s="51" t="str">
        <f t="shared" si="46"/>
        <v/>
      </c>
      <c r="BF82" s="52" t="str">
        <f t="shared" si="47"/>
        <v/>
      </c>
      <c r="BG82" s="52" t="str">
        <f t="shared" si="48"/>
        <v/>
      </c>
      <c r="BH82" s="52" t="str">
        <f t="shared" si="49"/>
        <v/>
      </c>
      <c r="BI82" s="53" t="str">
        <f t="shared" si="50"/>
        <v/>
      </c>
      <c r="BJ82" s="51" t="str">
        <f t="shared" si="51"/>
        <v/>
      </c>
      <c r="BK82" s="52" t="str">
        <f t="shared" si="52"/>
        <v/>
      </c>
      <c r="BL82" s="52" t="str">
        <f t="shared" si="53"/>
        <v/>
      </c>
      <c r="BM82" s="52" t="str">
        <f t="shared" si="54"/>
        <v/>
      </c>
      <c r="BN82" s="53" t="str">
        <f t="shared" si="55"/>
        <v/>
      </c>
      <c r="BO82" s="51" t="str">
        <f t="shared" si="56"/>
        <v/>
      </c>
      <c r="BP82" s="52" t="str">
        <f t="shared" si="57"/>
        <v/>
      </c>
      <c r="BQ82" s="52" t="str">
        <f t="shared" si="58"/>
        <v/>
      </c>
      <c r="BR82" s="52" t="str">
        <f t="shared" si="59"/>
        <v/>
      </c>
      <c r="BS82" s="53" t="str">
        <f t="shared" si="60"/>
        <v/>
      </c>
      <c r="BT82" s="51" t="str">
        <f t="shared" si="61"/>
        <v/>
      </c>
      <c r="BU82" s="52" t="str">
        <f t="shared" si="62"/>
        <v/>
      </c>
      <c r="BV82" s="52" t="str">
        <f t="shared" si="63"/>
        <v/>
      </c>
      <c r="BW82" s="52" t="str">
        <f t="shared" si="64"/>
        <v/>
      </c>
      <c r="BX82" s="53" t="str">
        <f t="shared" si="65"/>
        <v/>
      </c>
      <c r="BY82" s="55" t="e">
        <f t="shared" si="66"/>
        <v>#N/A</v>
      </c>
      <c r="BZ82" s="52" t="str">
        <f t="shared" si="67"/>
        <v/>
      </c>
      <c r="CA82" s="118" t="str">
        <f t="shared" si="68"/>
        <v/>
      </c>
      <c r="CB82" s="118">
        <f t="shared" si="69"/>
        <v>0</v>
      </c>
      <c r="CC82" s="56">
        <f t="shared" si="70"/>
        <v>0</v>
      </c>
      <c r="CD82" s="90"/>
      <c r="CE82" s="54" t="str">
        <f t="shared" si="71"/>
        <v/>
      </c>
      <c r="CF82" s="52" t="str">
        <f t="shared" si="72"/>
        <v/>
      </c>
      <c r="CG82" s="52" t="str">
        <f t="shared" si="73"/>
        <v/>
      </c>
      <c r="CH82" s="52" t="str">
        <f t="shared" si="74"/>
        <v/>
      </c>
      <c r="CI82" s="53" t="str">
        <f t="shared" si="75"/>
        <v/>
      </c>
      <c r="CJ82" s="51" t="str">
        <f t="shared" si="76"/>
        <v/>
      </c>
      <c r="CK82" s="52" t="str">
        <f t="shared" si="77"/>
        <v/>
      </c>
      <c r="CL82" s="52" t="str">
        <f t="shared" si="78"/>
        <v/>
      </c>
      <c r="CM82" s="54" t="str">
        <f t="shared" si="79"/>
        <v/>
      </c>
      <c r="CN82" s="53" t="str">
        <f t="shared" si="80"/>
        <v/>
      </c>
      <c r="CO82" s="51" t="str">
        <f t="shared" si="81"/>
        <v/>
      </c>
      <c r="CP82" s="52" t="str">
        <f t="shared" si="82"/>
        <v/>
      </c>
      <c r="CQ82" s="52" t="str">
        <f>IF(IF(CP82&lt;&gt;"",IF(MAX(COUNTIF($CP82:$CP$89,$CP$6:$CP$89))&gt;1,"x",""),"")&lt;&gt;"",CP82+1,"")</f>
        <v/>
      </c>
      <c r="CR82" s="52" t="str">
        <f t="shared" si="83"/>
        <v/>
      </c>
      <c r="CS82" s="53" t="str">
        <f t="shared" si="84"/>
        <v/>
      </c>
      <c r="CT82" s="51" t="str">
        <f t="shared" si="85"/>
        <v/>
      </c>
      <c r="CU82" s="52" t="str">
        <f t="shared" si="86"/>
        <v/>
      </c>
      <c r="CV82" s="52" t="str">
        <f t="shared" si="87"/>
        <v/>
      </c>
      <c r="CW82" s="52" t="str">
        <f t="shared" si="88"/>
        <v/>
      </c>
      <c r="CX82" s="53" t="str">
        <f t="shared" si="89"/>
        <v/>
      </c>
      <c r="CY82" s="51" t="str">
        <f t="shared" si="90"/>
        <v/>
      </c>
      <c r="CZ82" s="52" t="str">
        <f t="shared" si="91"/>
        <v/>
      </c>
      <c r="DA82" s="52" t="str">
        <f t="shared" si="92"/>
        <v/>
      </c>
      <c r="DB82" s="52" t="str">
        <f t="shared" si="93"/>
        <v/>
      </c>
      <c r="DC82" s="53" t="str">
        <f t="shared" si="94"/>
        <v/>
      </c>
      <c r="DD82" s="51" t="str">
        <f t="shared" si="95"/>
        <v/>
      </c>
      <c r="DE82" s="52" t="str">
        <f t="shared" si="96"/>
        <v/>
      </c>
      <c r="DF82" s="52" t="str">
        <f t="shared" si="97"/>
        <v/>
      </c>
      <c r="DG82" s="52" t="str">
        <f t="shared" si="98"/>
        <v/>
      </c>
      <c r="DH82" s="53" t="str">
        <f t="shared" si="99"/>
        <v/>
      </c>
      <c r="DI82" s="55" t="e">
        <f t="shared" si="100"/>
        <v>#N/A</v>
      </c>
      <c r="DJ82" s="52" t="str">
        <f t="shared" si="101"/>
        <v/>
      </c>
      <c r="DK82" s="52" t="str">
        <f t="shared" si="102"/>
        <v/>
      </c>
      <c r="DL82" s="156">
        <f t="shared" si="103"/>
        <v>0</v>
      </c>
      <c r="DM82" s="56">
        <f t="shared" si="104"/>
        <v>0</v>
      </c>
      <c r="DN82" s="90"/>
      <c r="DO82" s="52" t="str">
        <f t="shared" si="105"/>
        <v/>
      </c>
      <c r="DP82" s="52" t="str">
        <f t="shared" si="106"/>
        <v/>
      </c>
      <c r="DQ82" s="52" t="str">
        <f t="shared" si="107"/>
        <v/>
      </c>
      <c r="DR82" s="52" t="str">
        <f t="shared" si="108"/>
        <v/>
      </c>
      <c r="DS82" s="53" t="str">
        <f t="shared" si="109"/>
        <v/>
      </c>
      <c r="DT82" s="51" t="str">
        <f t="shared" si="110"/>
        <v/>
      </c>
      <c r="DU82" s="52" t="str">
        <f t="shared" si="111"/>
        <v/>
      </c>
      <c r="DV82" s="52" t="str">
        <f t="shared" si="112"/>
        <v/>
      </c>
      <c r="DW82" s="54" t="str">
        <f t="shared" si="113"/>
        <v/>
      </c>
      <c r="DX82" s="53" t="str">
        <f t="shared" si="114"/>
        <v/>
      </c>
      <c r="DY82" s="51" t="str">
        <f t="shared" si="115"/>
        <v/>
      </c>
      <c r="DZ82" s="52" t="str">
        <f t="shared" si="116"/>
        <v/>
      </c>
      <c r="EA82" s="52" t="str">
        <f t="shared" si="117"/>
        <v/>
      </c>
      <c r="EB82" s="52" t="str">
        <f t="shared" si="118"/>
        <v/>
      </c>
      <c r="EC82" s="53" t="str">
        <f t="shared" si="119"/>
        <v/>
      </c>
      <c r="ED82" s="51" t="str">
        <f t="shared" si="120"/>
        <v/>
      </c>
      <c r="EE82" s="52" t="str">
        <f t="shared" si="121"/>
        <v/>
      </c>
      <c r="EF82" s="52" t="str">
        <f t="shared" si="122"/>
        <v/>
      </c>
      <c r="EG82" s="52" t="str">
        <f t="shared" si="123"/>
        <v/>
      </c>
      <c r="EH82" s="53" t="str">
        <f t="shared" si="124"/>
        <v/>
      </c>
      <c r="EI82" s="51" t="str">
        <f t="shared" si="125"/>
        <v/>
      </c>
      <c r="EJ82" s="52" t="str">
        <f t="shared" si="126"/>
        <v/>
      </c>
      <c r="EK82" s="52" t="str">
        <f t="shared" si="127"/>
        <v/>
      </c>
      <c r="EL82" s="52" t="str">
        <f t="shared" si="128"/>
        <v/>
      </c>
      <c r="EM82" s="53" t="str">
        <f t="shared" si="129"/>
        <v/>
      </c>
      <c r="EN82" s="51" t="str">
        <f t="shared" si="130"/>
        <v/>
      </c>
      <c r="EO82" s="52" t="str">
        <f t="shared" si="131"/>
        <v/>
      </c>
      <c r="EP82" s="52" t="str">
        <f t="shared" si="132"/>
        <v/>
      </c>
      <c r="EQ82" s="52" t="str">
        <f t="shared" si="133"/>
        <v/>
      </c>
      <c r="ER82" s="53" t="str">
        <f t="shared" si="134"/>
        <v/>
      </c>
      <c r="ES82" s="57" t="e">
        <f t="shared" si="135"/>
        <v>#N/A</v>
      </c>
      <c r="ET82" s="52" t="str">
        <f t="shared" si="136"/>
        <v/>
      </c>
      <c r="EU82" s="118" t="str">
        <f t="shared" si="137"/>
        <v/>
      </c>
      <c r="EV82" s="118">
        <f t="shared" si="138"/>
        <v>0</v>
      </c>
      <c r="EW82" s="56">
        <f t="shared" si="139"/>
        <v>0</v>
      </c>
      <c r="EX82" s="90"/>
      <c r="EY82" s="52" t="str">
        <f t="shared" si="140"/>
        <v/>
      </c>
      <c r="EZ82" s="52" t="str">
        <f t="shared" si="141"/>
        <v/>
      </c>
      <c r="FA82" s="52" t="str">
        <f t="shared" si="142"/>
        <v/>
      </c>
      <c r="FB82" s="52" t="str">
        <f t="shared" si="143"/>
        <v/>
      </c>
      <c r="FC82" s="56" t="str">
        <f t="shared" si="144"/>
        <v/>
      </c>
      <c r="FD82" s="51" t="str">
        <f t="shared" si="145"/>
        <v/>
      </c>
      <c r="FE82" s="52" t="str">
        <f t="shared" si="146"/>
        <v/>
      </c>
      <c r="FF82" s="52" t="str">
        <f t="shared" si="147"/>
        <v/>
      </c>
      <c r="FG82" s="54" t="str">
        <f t="shared" si="148"/>
        <v/>
      </c>
      <c r="FH82" s="56" t="str">
        <f t="shared" si="149"/>
        <v/>
      </c>
      <c r="FI82" s="51" t="str">
        <f t="shared" si="150"/>
        <v/>
      </c>
      <c r="FJ82" s="52" t="str">
        <f t="shared" si="151"/>
        <v/>
      </c>
      <c r="FK82" s="52" t="str">
        <f t="shared" si="152"/>
        <v/>
      </c>
      <c r="FL82" s="52" t="str">
        <f t="shared" si="153"/>
        <v/>
      </c>
      <c r="FM82" s="56" t="str">
        <f t="shared" si="154"/>
        <v/>
      </c>
      <c r="FN82" s="51" t="str">
        <f t="shared" si="155"/>
        <v/>
      </c>
      <c r="FO82" s="52" t="str">
        <f t="shared" si="156"/>
        <v/>
      </c>
      <c r="FP82" s="52" t="str">
        <f t="shared" si="157"/>
        <v/>
      </c>
      <c r="FQ82" s="52" t="str">
        <f t="shared" si="158"/>
        <v/>
      </c>
      <c r="FR82" s="56" t="str">
        <f t="shared" si="159"/>
        <v/>
      </c>
      <c r="FS82" s="51" t="str">
        <f t="shared" si="160"/>
        <v/>
      </c>
      <c r="FT82" s="52" t="str">
        <f t="shared" si="161"/>
        <v/>
      </c>
      <c r="FU82" s="52" t="str">
        <f t="shared" si="162"/>
        <v/>
      </c>
      <c r="FV82" s="52" t="str">
        <f t="shared" si="163"/>
        <v/>
      </c>
      <c r="FW82" s="56" t="str">
        <f t="shared" si="164"/>
        <v/>
      </c>
      <c r="FX82" s="51" t="str">
        <f t="shared" si="165"/>
        <v/>
      </c>
      <c r="FY82" s="52" t="str">
        <f t="shared" si="166"/>
        <v/>
      </c>
      <c r="FZ82" s="52" t="str">
        <f t="shared" si="167"/>
        <v/>
      </c>
      <c r="GA82" s="52" t="str">
        <f t="shared" si="168"/>
        <v/>
      </c>
      <c r="GB82" s="56" t="str">
        <f t="shared" si="169"/>
        <v/>
      </c>
      <c r="GC82" s="57" t="e">
        <f t="shared" si="170"/>
        <v>#N/A</v>
      </c>
      <c r="GD82" s="52" t="str">
        <f t="shared" si="171"/>
        <v/>
      </c>
      <c r="GE82" s="118" t="str">
        <f t="shared" si="172"/>
        <v/>
      </c>
      <c r="GF82" s="118">
        <f t="shared" si="173"/>
        <v>0</v>
      </c>
      <c r="GG82" s="56">
        <f t="shared" si="174"/>
        <v>0</v>
      </c>
      <c r="GH82" s="90"/>
      <c r="GI82" s="52" t="str">
        <f t="shared" si="175"/>
        <v/>
      </c>
      <c r="GJ82" s="52" t="str">
        <f t="shared" si="176"/>
        <v/>
      </c>
      <c r="GK82" s="52" t="str">
        <f t="shared" si="177"/>
        <v/>
      </c>
      <c r="GL82" s="52" t="str">
        <f t="shared" si="178"/>
        <v/>
      </c>
      <c r="GM82" s="53" t="str">
        <f t="shared" si="179"/>
        <v/>
      </c>
      <c r="GN82" s="51" t="str">
        <f t="shared" si="180"/>
        <v/>
      </c>
      <c r="GO82" s="52" t="str">
        <f t="shared" si="181"/>
        <v/>
      </c>
      <c r="GP82" s="52" t="str">
        <f t="shared" si="182"/>
        <v/>
      </c>
      <c r="GQ82" s="54" t="str">
        <f t="shared" si="183"/>
        <v/>
      </c>
      <c r="GR82" s="53" t="str">
        <f t="shared" si="184"/>
        <v/>
      </c>
      <c r="GS82" s="51" t="str">
        <f t="shared" si="185"/>
        <v/>
      </c>
      <c r="GT82" s="52" t="str">
        <f t="shared" si="186"/>
        <v/>
      </c>
      <c r="GU82" s="52" t="str">
        <f t="shared" si="187"/>
        <v/>
      </c>
      <c r="GV82" s="52" t="str">
        <f t="shared" si="188"/>
        <v/>
      </c>
      <c r="GW82" s="53" t="str">
        <f t="shared" si="189"/>
        <v/>
      </c>
      <c r="GX82" s="51" t="str">
        <f t="shared" si="190"/>
        <v/>
      </c>
      <c r="GY82" s="52" t="str">
        <f t="shared" si="191"/>
        <v/>
      </c>
      <c r="GZ82" s="52" t="str">
        <f t="shared" si="192"/>
        <v/>
      </c>
      <c r="HA82" s="52" t="str">
        <f t="shared" si="193"/>
        <v/>
      </c>
      <c r="HB82" s="53" t="str">
        <f t="shared" si="194"/>
        <v/>
      </c>
      <c r="HC82" s="51" t="str">
        <f t="shared" si="195"/>
        <v/>
      </c>
      <c r="HD82" s="52" t="str">
        <f t="shared" si="196"/>
        <v/>
      </c>
      <c r="HE82" s="52" t="str">
        <f t="shared" si="197"/>
        <v/>
      </c>
      <c r="HF82" s="52" t="str">
        <f t="shared" si="198"/>
        <v/>
      </c>
      <c r="HG82" s="53" t="str">
        <f t="shared" si="199"/>
        <v/>
      </c>
      <c r="HH82" s="51" t="str">
        <f t="shared" si="200"/>
        <v/>
      </c>
      <c r="HI82" s="52" t="str">
        <f t="shared" si="201"/>
        <v/>
      </c>
      <c r="HJ82" s="52" t="str">
        <f t="shared" si="202"/>
        <v/>
      </c>
      <c r="HK82" s="52" t="str">
        <f t="shared" si="203"/>
        <v/>
      </c>
      <c r="HL82" s="53" t="str">
        <f t="shared" si="204"/>
        <v/>
      </c>
      <c r="HM82" s="57" t="e">
        <f t="shared" si="205"/>
        <v>#N/A</v>
      </c>
      <c r="HN82" s="52" t="str">
        <f t="shared" si="206"/>
        <v/>
      </c>
      <c r="HO82" s="118" t="str">
        <f t="shared" si="207"/>
        <v/>
      </c>
      <c r="HP82" s="118">
        <f t="shared" si="208"/>
        <v>0</v>
      </c>
      <c r="HQ82" s="56">
        <f t="shared" si="209"/>
        <v>0</v>
      </c>
      <c r="HR82" s="90"/>
      <c r="HS82" s="52" t="str">
        <f t="shared" si="210"/>
        <v/>
      </c>
      <c r="HT82" s="52" t="str">
        <f t="shared" si="211"/>
        <v/>
      </c>
      <c r="HU82" s="52" t="str">
        <f t="shared" si="212"/>
        <v/>
      </c>
      <c r="HV82" s="52" t="str">
        <f t="shared" si="213"/>
        <v/>
      </c>
      <c r="HW82" s="53" t="str">
        <f t="shared" si="214"/>
        <v/>
      </c>
      <c r="HX82" s="51" t="str">
        <f t="shared" si="215"/>
        <v/>
      </c>
      <c r="HY82" s="52" t="str">
        <f t="shared" si="216"/>
        <v/>
      </c>
      <c r="HZ82" s="52" t="str">
        <f t="shared" si="217"/>
        <v/>
      </c>
      <c r="IA82" s="54" t="str">
        <f t="shared" si="218"/>
        <v/>
      </c>
      <c r="IB82" s="53" t="str">
        <f t="shared" si="219"/>
        <v/>
      </c>
      <c r="IC82" s="51" t="str">
        <f t="shared" si="220"/>
        <v/>
      </c>
      <c r="ID82" s="52" t="str">
        <f t="shared" si="221"/>
        <v/>
      </c>
      <c r="IE82" s="52" t="str">
        <f t="shared" si="222"/>
        <v/>
      </c>
      <c r="IF82" s="52" t="str">
        <f t="shared" si="223"/>
        <v/>
      </c>
      <c r="IG82" s="53" t="str">
        <f t="shared" si="224"/>
        <v/>
      </c>
      <c r="IH82" s="51" t="str">
        <f t="shared" si="225"/>
        <v/>
      </c>
      <c r="II82" s="52" t="str">
        <f t="shared" si="226"/>
        <v/>
      </c>
      <c r="IJ82" s="52" t="str">
        <f t="shared" si="227"/>
        <v/>
      </c>
      <c r="IK82" s="52" t="str">
        <f t="shared" si="228"/>
        <v/>
      </c>
      <c r="IL82" s="53" t="str">
        <f t="shared" si="229"/>
        <v/>
      </c>
      <c r="IM82" s="51" t="str">
        <f t="shared" si="230"/>
        <v/>
      </c>
      <c r="IN82" s="52" t="str">
        <f t="shared" si="231"/>
        <v/>
      </c>
      <c r="IO82" s="52" t="str">
        <f t="shared" si="232"/>
        <v/>
      </c>
      <c r="IP82" s="52" t="str">
        <f t="shared" si="233"/>
        <v/>
      </c>
      <c r="IQ82" s="53" t="str">
        <f t="shared" si="234"/>
        <v/>
      </c>
      <c r="IR82" s="51" t="str">
        <f t="shared" si="235"/>
        <v/>
      </c>
      <c r="IS82" s="52" t="str">
        <f t="shared" si="236"/>
        <v/>
      </c>
      <c r="IT82" s="52" t="str">
        <f t="shared" si="237"/>
        <v/>
      </c>
      <c r="IU82" s="52" t="str">
        <f t="shared" si="238"/>
        <v/>
      </c>
      <c r="IV82" s="53" t="str">
        <f t="shared" si="239"/>
        <v/>
      </c>
      <c r="IW82" s="57" t="e">
        <f t="shared" si="240"/>
        <v>#N/A</v>
      </c>
      <c r="IX82" s="52" t="str">
        <f t="shared" si="241"/>
        <v/>
      </c>
      <c r="IY82" s="118" t="str">
        <f t="shared" si="242"/>
        <v/>
      </c>
      <c r="IZ82" s="118">
        <f t="shared" si="243"/>
        <v>0</v>
      </c>
      <c r="JA82" s="56">
        <f t="shared" si="244"/>
        <v>0</v>
      </c>
      <c r="JB82" s="90"/>
      <c r="JC82" s="52" t="str">
        <f t="shared" si="245"/>
        <v/>
      </c>
      <c r="JD82" s="52" t="str">
        <f t="shared" si="246"/>
        <v/>
      </c>
      <c r="JE82" s="52" t="str">
        <f t="shared" si="247"/>
        <v/>
      </c>
      <c r="JF82" s="52" t="str">
        <f t="shared" si="248"/>
        <v/>
      </c>
      <c r="JG82" s="53" t="str">
        <f t="shared" si="249"/>
        <v/>
      </c>
      <c r="JH82" s="51" t="str">
        <f t="shared" si="250"/>
        <v/>
      </c>
      <c r="JI82" s="52" t="str">
        <f t="shared" si="251"/>
        <v/>
      </c>
      <c r="JJ82" s="52" t="str">
        <f t="shared" si="252"/>
        <v/>
      </c>
      <c r="JK82" s="54" t="str">
        <f t="shared" si="253"/>
        <v/>
      </c>
      <c r="JL82" s="53" t="str">
        <f t="shared" si="254"/>
        <v/>
      </c>
      <c r="JM82" s="51" t="str">
        <f t="shared" si="255"/>
        <v/>
      </c>
      <c r="JN82" s="52" t="str">
        <f t="shared" si="256"/>
        <v/>
      </c>
      <c r="JO82" s="52" t="str">
        <f t="shared" si="257"/>
        <v/>
      </c>
      <c r="JP82" s="52" t="str">
        <f t="shared" si="258"/>
        <v/>
      </c>
      <c r="JQ82" s="53" t="str">
        <f t="shared" si="259"/>
        <v/>
      </c>
      <c r="JR82" s="51" t="str">
        <f t="shared" si="260"/>
        <v/>
      </c>
      <c r="JS82" s="52" t="str">
        <f t="shared" si="261"/>
        <v/>
      </c>
      <c r="JT82" s="52" t="str">
        <f t="shared" si="262"/>
        <v/>
      </c>
      <c r="JU82" s="52" t="str">
        <f t="shared" si="263"/>
        <v/>
      </c>
      <c r="JV82" s="53" t="str">
        <f t="shared" si="264"/>
        <v/>
      </c>
      <c r="JW82" s="51" t="str">
        <f t="shared" si="265"/>
        <v/>
      </c>
      <c r="JX82" s="52" t="str">
        <f t="shared" si="266"/>
        <v/>
      </c>
      <c r="JY82" s="52" t="str">
        <f t="shared" si="267"/>
        <v/>
      </c>
      <c r="JZ82" s="52" t="str">
        <f t="shared" si="268"/>
        <v/>
      </c>
      <c r="KA82" s="53" t="str">
        <f t="shared" si="269"/>
        <v/>
      </c>
      <c r="KB82" s="51" t="str">
        <f t="shared" si="270"/>
        <v/>
      </c>
      <c r="KC82" s="52" t="str">
        <f t="shared" si="271"/>
        <v/>
      </c>
      <c r="KD82" s="52" t="str">
        <f t="shared" si="272"/>
        <v/>
      </c>
      <c r="KE82" s="52" t="str">
        <f t="shared" si="273"/>
        <v/>
      </c>
      <c r="KF82" s="53" t="str">
        <f t="shared" si="274"/>
        <v/>
      </c>
      <c r="KG82" s="57" t="e">
        <f t="shared" si="275"/>
        <v>#N/A</v>
      </c>
      <c r="KH82" s="52" t="str">
        <f t="shared" si="276"/>
        <v/>
      </c>
      <c r="KI82" s="118" t="str">
        <f t="shared" si="277"/>
        <v/>
      </c>
      <c r="KJ82" s="118">
        <f t="shared" si="278"/>
        <v>0</v>
      </c>
      <c r="KK82" s="56">
        <f t="shared" si="279"/>
        <v>0</v>
      </c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</row>
    <row r="83" spans="1:358" s="1" customFormat="1" x14ac:dyDescent="0.25">
      <c r="A83" s="35"/>
      <c r="B83" s="45">
        <v>78</v>
      </c>
      <c r="C83" s="46"/>
      <c r="D83" s="47"/>
      <c r="E83" s="50"/>
      <c r="F83" s="50"/>
      <c r="G83" s="49"/>
      <c r="H83" s="50"/>
      <c r="I83" s="187">
        <f t="shared" si="0"/>
        <v>0</v>
      </c>
      <c r="J83" s="115"/>
      <c r="K83" s="102" t="str">
        <f t="shared" si="1"/>
        <v/>
      </c>
      <c r="L83" s="103" t="str">
        <f t="shared" si="2"/>
        <v/>
      </c>
      <c r="M83" s="103" t="str">
        <f t="shared" si="3"/>
        <v/>
      </c>
      <c r="N83" s="103" t="str">
        <f t="shared" si="4"/>
        <v/>
      </c>
      <c r="O83" s="103" t="str">
        <f t="shared" si="5"/>
        <v/>
      </c>
      <c r="P83" s="102" t="str">
        <f t="shared" si="6"/>
        <v/>
      </c>
      <c r="Q83" s="103" t="str">
        <f t="shared" si="7"/>
        <v/>
      </c>
      <c r="R83" s="103" t="str">
        <f t="shared" si="8"/>
        <v/>
      </c>
      <c r="S83" s="103" t="str">
        <f t="shared" si="9"/>
        <v/>
      </c>
      <c r="T83" s="103" t="str">
        <f t="shared" si="10"/>
        <v/>
      </c>
      <c r="U83" s="102" t="str">
        <f t="shared" si="11"/>
        <v/>
      </c>
      <c r="V83" s="103" t="str">
        <f t="shared" si="12"/>
        <v/>
      </c>
      <c r="W83" s="103" t="str">
        <f t="shared" si="13"/>
        <v/>
      </c>
      <c r="X83" s="103" t="str">
        <f t="shared" si="14"/>
        <v/>
      </c>
      <c r="Y83" s="103" t="str">
        <f t="shared" si="15"/>
        <v/>
      </c>
      <c r="Z83" s="102" t="str">
        <f t="shared" si="16"/>
        <v/>
      </c>
      <c r="AA83" s="103" t="str">
        <f t="shared" si="17"/>
        <v/>
      </c>
      <c r="AB83" s="103" t="str">
        <f t="shared" si="18"/>
        <v/>
      </c>
      <c r="AC83" s="103" t="str">
        <f t="shared" si="19"/>
        <v/>
      </c>
      <c r="AD83" s="103" t="str">
        <f t="shared" si="20"/>
        <v/>
      </c>
      <c r="AE83" s="102" t="str">
        <f t="shared" si="21"/>
        <v/>
      </c>
      <c r="AF83" s="103" t="str">
        <f t="shared" si="22"/>
        <v/>
      </c>
      <c r="AG83" s="103" t="str">
        <f t="shared" si="23"/>
        <v/>
      </c>
      <c r="AH83" s="103" t="str">
        <f t="shared" si="24"/>
        <v/>
      </c>
      <c r="AI83" s="103" t="str">
        <f t="shared" si="25"/>
        <v/>
      </c>
      <c r="AJ83" s="102" t="str">
        <f t="shared" si="26"/>
        <v/>
      </c>
      <c r="AK83" s="103" t="str">
        <f t="shared" si="27"/>
        <v/>
      </c>
      <c r="AL83" s="103" t="str">
        <f t="shared" si="28"/>
        <v/>
      </c>
      <c r="AM83" s="103" t="str">
        <f t="shared" si="29"/>
        <v/>
      </c>
      <c r="AN83" s="136" t="str">
        <f t="shared" si="30"/>
        <v/>
      </c>
      <c r="AO83" s="55" t="e">
        <f t="shared" si="31"/>
        <v>#N/A</v>
      </c>
      <c r="AP83" s="52" t="str">
        <f t="shared" si="32"/>
        <v/>
      </c>
      <c r="AQ83" s="118" t="str">
        <f t="shared" si="33"/>
        <v/>
      </c>
      <c r="AR83" s="118">
        <f t="shared" si="34"/>
        <v>0</v>
      </c>
      <c r="AS83" s="56">
        <f t="shared" si="35"/>
        <v>0</v>
      </c>
      <c r="AT83" s="90"/>
      <c r="AU83" s="54" t="str">
        <f t="shared" si="36"/>
        <v/>
      </c>
      <c r="AV83" s="52" t="str">
        <f t="shared" si="37"/>
        <v/>
      </c>
      <c r="AW83" s="52" t="str">
        <f t="shared" si="38"/>
        <v/>
      </c>
      <c r="AX83" s="52" t="str">
        <f t="shared" si="39"/>
        <v/>
      </c>
      <c r="AY83" s="53" t="str">
        <f t="shared" si="40"/>
        <v/>
      </c>
      <c r="AZ83" s="51" t="str">
        <f t="shared" si="41"/>
        <v/>
      </c>
      <c r="BA83" s="52" t="str">
        <f t="shared" si="42"/>
        <v/>
      </c>
      <c r="BB83" s="52" t="str">
        <f t="shared" si="43"/>
        <v/>
      </c>
      <c r="BC83" s="54" t="str">
        <f t="shared" si="44"/>
        <v/>
      </c>
      <c r="BD83" s="53" t="str">
        <f t="shared" si="45"/>
        <v/>
      </c>
      <c r="BE83" s="51" t="str">
        <f t="shared" si="46"/>
        <v/>
      </c>
      <c r="BF83" s="52" t="str">
        <f t="shared" si="47"/>
        <v/>
      </c>
      <c r="BG83" s="52" t="str">
        <f t="shared" si="48"/>
        <v/>
      </c>
      <c r="BH83" s="52" t="str">
        <f t="shared" si="49"/>
        <v/>
      </c>
      <c r="BI83" s="53" t="str">
        <f t="shared" si="50"/>
        <v/>
      </c>
      <c r="BJ83" s="51" t="str">
        <f t="shared" si="51"/>
        <v/>
      </c>
      <c r="BK83" s="52" t="str">
        <f t="shared" si="52"/>
        <v/>
      </c>
      <c r="BL83" s="52" t="str">
        <f t="shared" si="53"/>
        <v/>
      </c>
      <c r="BM83" s="52" t="str">
        <f t="shared" si="54"/>
        <v/>
      </c>
      <c r="BN83" s="53" t="str">
        <f t="shared" si="55"/>
        <v/>
      </c>
      <c r="BO83" s="51" t="str">
        <f t="shared" si="56"/>
        <v/>
      </c>
      <c r="BP83" s="52" t="str">
        <f t="shared" si="57"/>
        <v/>
      </c>
      <c r="BQ83" s="52" t="str">
        <f t="shared" si="58"/>
        <v/>
      </c>
      <c r="BR83" s="52" t="str">
        <f t="shared" si="59"/>
        <v/>
      </c>
      <c r="BS83" s="53" t="str">
        <f t="shared" si="60"/>
        <v/>
      </c>
      <c r="BT83" s="51" t="str">
        <f t="shared" si="61"/>
        <v/>
      </c>
      <c r="BU83" s="52" t="str">
        <f t="shared" si="62"/>
        <v/>
      </c>
      <c r="BV83" s="52" t="str">
        <f t="shared" si="63"/>
        <v/>
      </c>
      <c r="BW83" s="52" t="str">
        <f t="shared" si="64"/>
        <v/>
      </c>
      <c r="BX83" s="53" t="str">
        <f t="shared" si="65"/>
        <v/>
      </c>
      <c r="BY83" s="55" t="e">
        <f t="shared" si="66"/>
        <v>#N/A</v>
      </c>
      <c r="BZ83" s="52" t="str">
        <f t="shared" si="67"/>
        <v/>
      </c>
      <c r="CA83" s="118" t="str">
        <f t="shared" si="68"/>
        <v/>
      </c>
      <c r="CB83" s="118">
        <f t="shared" si="69"/>
        <v>0</v>
      </c>
      <c r="CC83" s="56">
        <f t="shared" si="70"/>
        <v>0</v>
      </c>
      <c r="CD83" s="90"/>
      <c r="CE83" s="54" t="str">
        <f t="shared" si="71"/>
        <v/>
      </c>
      <c r="CF83" s="52" t="str">
        <f t="shared" si="72"/>
        <v/>
      </c>
      <c r="CG83" s="52" t="str">
        <f t="shared" si="73"/>
        <v/>
      </c>
      <c r="CH83" s="52" t="str">
        <f t="shared" si="74"/>
        <v/>
      </c>
      <c r="CI83" s="53" t="str">
        <f t="shared" si="75"/>
        <v/>
      </c>
      <c r="CJ83" s="51" t="str">
        <f t="shared" si="76"/>
        <v/>
      </c>
      <c r="CK83" s="52" t="str">
        <f t="shared" si="77"/>
        <v/>
      </c>
      <c r="CL83" s="52" t="str">
        <f t="shared" si="78"/>
        <v/>
      </c>
      <c r="CM83" s="54" t="str">
        <f t="shared" si="79"/>
        <v/>
      </c>
      <c r="CN83" s="53" t="str">
        <f t="shared" si="80"/>
        <v/>
      </c>
      <c r="CO83" s="51" t="str">
        <f t="shared" si="81"/>
        <v/>
      </c>
      <c r="CP83" s="52" t="str">
        <f t="shared" si="82"/>
        <v/>
      </c>
      <c r="CQ83" s="52" t="str">
        <f>IF(IF(CP83&lt;&gt;"",IF(MAX(COUNTIF($CP83:$CP$89,$CP$6:$CP$89))&gt;1,"x",""),"")&lt;&gt;"",CP83+1,"")</f>
        <v/>
      </c>
      <c r="CR83" s="52" t="str">
        <f t="shared" si="83"/>
        <v/>
      </c>
      <c r="CS83" s="53" t="str">
        <f t="shared" si="84"/>
        <v/>
      </c>
      <c r="CT83" s="51" t="str">
        <f t="shared" si="85"/>
        <v/>
      </c>
      <c r="CU83" s="52" t="str">
        <f t="shared" si="86"/>
        <v/>
      </c>
      <c r="CV83" s="52" t="str">
        <f t="shared" si="87"/>
        <v/>
      </c>
      <c r="CW83" s="52" t="str">
        <f t="shared" si="88"/>
        <v/>
      </c>
      <c r="CX83" s="53" t="str">
        <f t="shared" si="89"/>
        <v/>
      </c>
      <c r="CY83" s="51" t="str">
        <f t="shared" si="90"/>
        <v/>
      </c>
      <c r="CZ83" s="52" t="str">
        <f t="shared" si="91"/>
        <v/>
      </c>
      <c r="DA83" s="52" t="str">
        <f t="shared" si="92"/>
        <v/>
      </c>
      <c r="DB83" s="52" t="str">
        <f t="shared" si="93"/>
        <v/>
      </c>
      <c r="DC83" s="53" t="str">
        <f t="shared" si="94"/>
        <v/>
      </c>
      <c r="DD83" s="51" t="str">
        <f t="shared" si="95"/>
        <v/>
      </c>
      <c r="DE83" s="52" t="str">
        <f t="shared" si="96"/>
        <v/>
      </c>
      <c r="DF83" s="52" t="str">
        <f t="shared" si="97"/>
        <v/>
      </c>
      <c r="DG83" s="52" t="str">
        <f t="shared" si="98"/>
        <v/>
      </c>
      <c r="DH83" s="53" t="str">
        <f t="shared" si="99"/>
        <v/>
      </c>
      <c r="DI83" s="55" t="e">
        <f t="shared" si="100"/>
        <v>#N/A</v>
      </c>
      <c r="DJ83" s="52" t="str">
        <f t="shared" si="101"/>
        <v/>
      </c>
      <c r="DK83" s="52" t="str">
        <f t="shared" si="102"/>
        <v/>
      </c>
      <c r="DL83" s="156">
        <f t="shared" si="103"/>
        <v>0</v>
      </c>
      <c r="DM83" s="56">
        <f t="shared" si="104"/>
        <v>0</v>
      </c>
      <c r="DN83" s="90"/>
      <c r="DO83" s="52" t="str">
        <f t="shared" si="105"/>
        <v/>
      </c>
      <c r="DP83" s="52" t="str">
        <f t="shared" si="106"/>
        <v/>
      </c>
      <c r="DQ83" s="52" t="str">
        <f t="shared" si="107"/>
        <v/>
      </c>
      <c r="DR83" s="52" t="str">
        <f t="shared" si="108"/>
        <v/>
      </c>
      <c r="DS83" s="53" t="str">
        <f t="shared" si="109"/>
        <v/>
      </c>
      <c r="DT83" s="51" t="str">
        <f t="shared" si="110"/>
        <v/>
      </c>
      <c r="DU83" s="52" t="str">
        <f t="shared" si="111"/>
        <v/>
      </c>
      <c r="DV83" s="52" t="str">
        <f t="shared" si="112"/>
        <v/>
      </c>
      <c r="DW83" s="54" t="str">
        <f t="shared" si="113"/>
        <v/>
      </c>
      <c r="DX83" s="53" t="str">
        <f t="shared" si="114"/>
        <v/>
      </c>
      <c r="DY83" s="51" t="str">
        <f t="shared" si="115"/>
        <v/>
      </c>
      <c r="DZ83" s="52" t="str">
        <f t="shared" si="116"/>
        <v/>
      </c>
      <c r="EA83" s="52" t="str">
        <f t="shared" si="117"/>
        <v/>
      </c>
      <c r="EB83" s="52" t="str">
        <f t="shared" si="118"/>
        <v/>
      </c>
      <c r="EC83" s="53" t="str">
        <f t="shared" si="119"/>
        <v/>
      </c>
      <c r="ED83" s="51" t="str">
        <f t="shared" si="120"/>
        <v/>
      </c>
      <c r="EE83" s="52" t="str">
        <f t="shared" si="121"/>
        <v/>
      </c>
      <c r="EF83" s="52" t="str">
        <f t="shared" si="122"/>
        <v/>
      </c>
      <c r="EG83" s="52" t="str">
        <f t="shared" si="123"/>
        <v/>
      </c>
      <c r="EH83" s="53" t="str">
        <f t="shared" si="124"/>
        <v/>
      </c>
      <c r="EI83" s="51" t="str">
        <f t="shared" si="125"/>
        <v/>
      </c>
      <c r="EJ83" s="52" t="str">
        <f t="shared" si="126"/>
        <v/>
      </c>
      <c r="EK83" s="52" t="str">
        <f t="shared" si="127"/>
        <v/>
      </c>
      <c r="EL83" s="52" t="str">
        <f t="shared" si="128"/>
        <v/>
      </c>
      <c r="EM83" s="53" t="str">
        <f t="shared" si="129"/>
        <v/>
      </c>
      <c r="EN83" s="51" t="str">
        <f t="shared" si="130"/>
        <v/>
      </c>
      <c r="EO83" s="52" t="str">
        <f t="shared" si="131"/>
        <v/>
      </c>
      <c r="EP83" s="52" t="str">
        <f t="shared" si="132"/>
        <v/>
      </c>
      <c r="EQ83" s="52" t="str">
        <f t="shared" si="133"/>
        <v/>
      </c>
      <c r="ER83" s="53" t="str">
        <f t="shared" si="134"/>
        <v/>
      </c>
      <c r="ES83" s="57" t="e">
        <f t="shared" si="135"/>
        <v>#N/A</v>
      </c>
      <c r="ET83" s="52" t="str">
        <f t="shared" si="136"/>
        <v/>
      </c>
      <c r="EU83" s="118" t="str">
        <f t="shared" si="137"/>
        <v/>
      </c>
      <c r="EV83" s="118">
        <f t="shared" si="138"/>
        <v>0</v>
      </c>
      <c r="EW83" s="56">
        <f t="shared" si="139"/>
        <v>0</v>
      </c>
      <c r="EX83" s="90"/>
      <c r="EY83" s="52" t="str">
        <f t="shared" si="140"/>
        <v/>
      </c>
      <c r="EZ83" s="52" t="str">
        <f t="shared" si="141"/>
        <v/>
      </c>
      <c r="FA83" s="52" t="str">
        <f t="shared" si="142"/>
        <v/>
      </c>
      <c r="FB83" s="52" t="str">
        <f t="shared" si="143"/>
        <v/>
      </c>
      <c r="FC83" s="56" t="str">
        <f t="shared" si="144"/>
        <v/>
      </c>
      <c r="FD83" s="51" t="str">
        <f t="shared" si="145"/>
        <v/>
      </c>
      <c r="FE83" s="52" t="str">
        <f t="shared" si="146"/>
        <v/>
      </c>
      <c r="FF83" s="52" t="str">
        <f t="shared" si="147"/>
        <v/>
      </c>
      <c r="FG83" s="54" t="str">
        <f t="shared" si="148"/>
        <v/>
      </c>
      <c r="FH83" s="56" t="str">
        <f t="shared" si="149"/>
        <v/>
      </c>
      <c r="FI83" s="51" t="str">
        <f t="shared" si="150"/>
        <v/>
      </c>
      <c r="FJ83" s="52" t="str">
        <f t="shared" si="151"/>
        <v/>
      </c>
      <c r="FK83" s="52" t="str">
        <f t="shared" si="152"/>
        <v/>
      </c>
      <c r="FL83" s="52" t="str">
        <f t="shared" si="153"/>
        <v/>
      </c>
      <c r="FM83" s="56" t="str">
        <f t="shared" si="154"/>
        <v/>
      </c>
      <c r="FN83" s="51" t="str">
        <f t="shared" si="155"/>
        <v/>
      </c>
      <c r="FO83" s="52" t="str">
        <f t="shared" si="156"/>
        <v/>
      </c>
      <c r="FP83" s="52" t="str">
        <f t="shared" si="157"/>
        <v/>
      </c>
      <c r="FQ83" s="52" t="str">
        <f t="shared" si="158"/>
        <v/>
      </c>
      <c r="FR83" s="56" t="str">
        <f t="shared" si="159"/>
        <v/>
      </c>
      <c r="FS83" s="51" t="str">
        <f t="shared" si="160"/>
        <v/>
      </c>
      <c r="FT83" s="52" t="str">
        <f t="shared" si="161"/>
        <v/>
      </c>
      <c r="FU83" s="52" t="str">
        <f t="shared" si="162"/>
        <v/>
      </c>
      <c r="FV83" s="52" t="str">
        <f t="shared" si="163"/>
        <v/>
      </c>
      <c r="FW83" s="56" t="str">
        <f t="shared" si="164"/>
        <v/>
      </c>
      <c r="FX83" s="51" t="str">
        <f t="shared" si="165"/>
        <v/>
      </c>
      <c r="FY83" s="52" t="str">
        <f t="shared" si="166"/>
        <v/>
      </c>
      <c r="FZ83" s="52" t="str">
        <f t="shared" si="167"/>
        <v/>
      </c>
      <c r="GA83" s="52" t="str">
        <f t="shared" si="168"/>
        <v/>
      </c>
      <c r="GB83" s="56" t="str">
        <f t="shared" si="169"/>
        <v/>
      </c>
      <c r="GC83" s="57" t="e">
        <f t="shared" si="170"/>
        <v>#N/A</v>
      </c>
      <c r="GD83" s="52" t="str">
        <f t="shared" si="171"/>
        <v/>
      </c>
      <c r="GE83" s="118" t="str">
        <f t="shared" si="172"/>
        <v/>
      </c>
      <c r="GF83" s="118">
        <f t="shared" si="173"/>
        <v>0</v>
      </c>
      <c r="GG83" s="56">
        <f t="shared" si="174"/>
        <v>0</v>
      </c>
      <c r="GH83" s="90"/>
      <c r="GI83" s="52" t="str">
        <f t="shared" si="175"/>
        <v/>
      </c>
      <c r="GJ83" s="52" t="str">
        <f t="shared" si="176"/>
        <v/>
      </c>
      <c r="GK83" s="52" t="str">
        <f t="shared" si="177"/>
        <v/>
      </c>
      <c r="GL83" s="52" t="str">
        <f t="shared" si="178"/>
        <v/>
      </c>
      <c r="GM83" s="53" t="str">
        <f t="shared" si="179"/>
        <v/>
      </c>
      <c r="GN83" s="51" t="str">
        <f t="shared" si="180"/>
        <v/>
      </c>
      <c r="GO83" s="52" t="str">
        <f t="shared" si="181"/>
        <v/>
      </c>
      <c r="GP83" s="52" t="str">
        <f t="shared" si="182"/>
        <v/>
      </c>
      <c r="GQ83" s="54" t="str">
        <f t="shared" si="183"/>
        <v/>
      </c>
      <c r="GR83" s="53" t="str">
        <f t="shared" si="184"/>
        <v/>
      </c>
      <c r="GS83" s="51" t="str">
        <f t="shared" si="185"/>
        <v/>
      </c>
      <c r="GT83" s="52" t="str">
        <f t="shared" si="186"/>
        <v/>
      </c>
      <c r="GU83" s="52" t="str">
        <f t="shared" si="187"/>
        <v/>
      </c>
      <c r="GV83" s="52" t="str">
        <f t="shared" si="188"/>
        <v/>
      </c>
      <c r="GW83" s="53" t="str">
        <f t="shared" si="189"/>
        <v/>
      </c>
      <c r="GX83" s="51" t="str">
        <f t="shared" si="190"/>
        <v/>
      </c>
      <c r="GY83" s="52" t="str">
        <f t="shared" si="191"/>
        <v/>
      </c>
      <c r="GZ83" s="52" t="str">
        <f t="shared" si="192"/>
        <v/>
      </c>
      <c r="HA83" s="52" t="str">
        <f t="shared" si="193"/>
        <v/>
      </c>
      <c r="HB83" s="53" t="str">
        <f t="shared" si="194"/>
        <v/>
      </c>
      <c r="HC83" s="51" t="str">
        <f t="shared" si="195"/>
        <v/>
      </c>
      <c r="HD83" s="52" t="str">
        <f t="shared" si="196"/>
        <v/>
      </c>
      <c r="HE83" s="52" t="str">
        <f t="shared" si="197"/>
        <v/>
      </c>
      <c r="HF83" s="52" t="str">
        <f t="shared" si="198"/>
        <v/>
      </c>
      <c r="HG83" s="53" t="str">
        <f t="shared" si="199"/>
        <v/>
      </c>
      <c r="HH83" s="51" t="str">
        <f t="shared" si="200"/>
        <v/>
      </c>
      <c r="HI83" s="52" t="str">
        <f t="shared" si="201"/>
        <v/>
      </c>
      <c r="HJ83" s="52" t="str">
        <f t="shared" si="202"/>
        <v/>
      </c>
      <c r="HK83" s="52" t="str">
        <f t="shared" si="203"/>
        <v/>
      </c>
      <c r="HL83" s="53" t="str">
        <f t="shared" si="204"/>
        <v/>
      </c>
      <c r="HM83" s="57" t="e">
        <f t="shared" si="205"/>
        <v>#N/A</v>
      </c>
      <c r="HN83" s="52" t="str">
        <f t="shared" si="206"/>
        <v/>
      </c>
      <c r="HO83" s="118" t="str">
        <f t="shared" si="207"/>
        <v/>
      </c>
      <c r="HP83" s="118">
        <f t="shared" si="208"/>
        <v>0</v>
      </c>
      <c r="HQ83" s="56">
        <f t="shared" si="209"/>
        <v>0</v>
      </c>
      <c r="HR83" s="90"/>
      <c r="HS83" s="52" t="str">
        <f t="shared" si="210"/>
        <v/>
      </c>
      <c r="HT83" s="52" t="str">
        <f t="shared" si="211"/>
        <v/>
      </c>
      <c r="HU83" s="52" t="str">
        <f t="shared" si="212"/>
        <v/>
      </c>
      <c r="HV83" s="52" t="str">
        <f t="shared" si="213"/>
        <v/>
      </c>
      <c r="HW83" s="53" t="str">
        <f t="shared" si="214"/>
        <v/>
      </c>
      <c r="HX83" s="51" t="str">
        <f t="shared" si="215"/>
        <v/>
      </c>
      <c r="HY83" s="52" t="str">
        <f t="shared" si="216"/>
        <v/>
      </c>
      <c r="HZ83" s="52" t="str">
        <f t="shared" si="217"/>
        <v/>
      </c>
      <c r="IA83" s="54" t="str">
        <f t="shared" si="218"/>
        <v/>
      </c>
      <c r="IB83" s="53" t="str">
        <f t="shared" si="219"/>
        <v/>
      </c>
      <c r="IC83" s="51" t="str">
        <f t="shared" si="220"/>
        <v/>
      </c>
      <c r="ID83" s="52" t="str">
        <f t="shared" si="221"/>
        <v/>
      </c>
      <c r="IE83" s="52" t="str">
        <f t="shared" si="222"/>
        <v/>
      </c>
      <c r="IF83" s="52" t="str">
        <f t="shared" si="223"/>
        <v/>
      </c>
      <c r="IG83" s="53" t="str">
        <f t="shared" si="224"/>
        <v/>
      </c>
      <c r="IH83" s="51" t="str">
        <f t="shared" si="225"/>
        <v/>
      </c>
      <c r="II83" s="52" t="str">
        <f t="shared" si="226"/>
        <v/>
      </c>
      <c r="IJ83" s="52" t="str">
        <f t="shared" si="227"/>
        <v/>
      </c>
      <c r="IK83" s="52" t="str">
        <f t="shared" si="228"/>
        <v/>
      </c>
      <c r="IL83" s="53" t="str">
        <f t="shared" si="229"/>
        <v/>
      </c>
      <c r="IM83" s="51" t="str">
        <f t="shared" si="230"/>
        <v/>
      </c>
      <c r="IN83" s="52" t="str">
        <f t="shared" si="231"/>
        <v/>
      </c>
      <c r="IO83" s="52" t="str">
        <f t="shared" si="232"/>
        <v/>
      </c>
      <c r="IP83" s="52" t="str">
        <f t="shared" si="233"/>
        <v/>
      </c>
      <c r="IQ83" s="53" t="str">
        <f t="shared" si="234"/>
        <v/>
      </c>
      <c r="IR83" s="51" t="str">
        <f t="shared" si="235"/>
        <v/>
      </c>
      <c r="IS83" s="52" t="str">
        <f t="shared" si="236"/>
        <v/>
      </c>
      <c r="IT83" s="52" t="str">
        <f t="shared" si="237"/>
        <v/>
      </c>
      <c r="IU83" s="52" t="str">
        <f t="shared" si="238"/>
        <v/>
      </c>
      <c r="IV83" s="53" t="str">
        <f t="shared" si="239"/>
        <v/>
      </c>
      <c r="IW83" s="57" t="e">
        <f t="shared" si="240"/>
        <v>#N/A</v>
      </c>
      <c r="IX83" s="52" t="str">
        <f t="shared" si="241"/>
        <v/>
      </c>
      <c r="IY83" s="118" t="str">
        <f t="shared" si="242"/>
        <v/>
      </c>
      <c r="IZ83" s="118">
        <f t="shared" si="243"/>
        <v>0</v>
      </c>
      <c r="JA83" s="56">
        <f t="shared" si="244"/>
        <v>0</v>
      </c>
      <c r="JB83" s="90"/>
      <c r="JC83" s="52" t="str">
        <f t="shared" si="245"/>
        <v/>
      </c>
      <c r="JD83" s="52" t="str">
        <f t="shared" si="246"/>
        <v/>
      </c>
      <c r="JE83" s="52" t="str">
        <f t="shared" si="247"/>
        <v/>
      </c>
      <c r="JF83" s="52" t="str">
        <f t="shared" si="248"/>
        <v/>
      </c>
      <c r="JG83" s="53" t="str">
        <f t="shared" si="249"/>
        <v/>
      </c>
      <c r="JH83" s="51" t="str">
        <f t="shared" si="250"/>
        <v/>
      </c>
      <c r="JI83" s="52" t="str">
        <f t="shared" si="251"/>
        <v/>
      </c>
      <c r="JJ83" s="52" t="str">
        <f t="shared" si="252"/>
        <v/>
      </c>
      <c r="JK83" s="54" t="str">
        <f t="shared" si="253"/>
        <v/>
      </c>
      <c r="JL83" s="53" t="str">
        <f t="shared" si="254"/>
        <v/>
      </c>
      <c r="JM83" s="51" t="str">
        <f t="shared" si="255"/>
        <v/>
      </c>
      <c r="JN83" s="52" t="str">
        <f t="shared" si="256"/>
        <v/>
      </c>
      <c r="JO83" s="52" t="str">
        <f t="shared" si="257"/>
        <v/>
      </c>
      <c r="JP83" s="52" t="str">
        <f t="shared" si="258"/>
        <v/>
      </c>
      <c r="JQ83" s="53" t="str">
        <f t="shared" si="259"/>
        <v/>
      </c>
      <c r="JR83" s="51" t="str">
        <f t="shared" si="260"/>
        <v/>
      </c>
      <c r="JS83" s="52" t="str">
        <f t="shared" si="261"/>
        <v/>
      </c>
      <c r="JT83" s="52" t="str">
        <f t="shared" si="262"/>
        <v/>
      </c>
      <c r="JU83" s="52" t="str">
        <f t="shared" si="263"/>
        <v/>
      </c>
      <c r="JV83" s="53" t="str">
        <f t="shared" si="264"/>
        <v/>
      </c>
      <c r="JW83" s="51" t="str">
        <f t="shared" si="265"/>
        <v/>
      </c>
      <c r="JX83" s="52" t="str">
        <f t="shared" si="266"/>
        <v/>
      </c>
      <c r="JY83" s="52" t="str">
        <f t="shared" si="267"/>
        <v/>
      </c>
      <c r="JZ83" s="52" t="str">
        <f t="shared" si="268"/>
        <v/>
      </c>
      <c r="KA83" s="53" t="str">
        <f t="shared" si="269"/>
        <v/>
      </c>
      <c r="KB83" s="51" t="str">
        <f t="shared" si="270"/>
        <v/>
      </c>
      <c r="KC83" s="52" t="str">
        <f t="shared" si="271"/>
        <v/>
      </c>
      <c r="KD83" s="52" t="str">
        <f t="shared" si="272"/>
        <v/>
      </c>
      <c r="KE83" s="52" t="str">
        <f t="shared" si="273"/>
        <v/>
      </c>
      <c r="KF83" s="53" t="str">
        <f t="shared" si="274"/>
        <v/>
      </c>
      <c r="KG83" s="57" t="e">
        <f t="shared" si="275"/>
        <v>#N/A</v>
      </c>
      <c r="KH83" s="52" t="str">
        <f t="shared" si="276"/>
        <v/>
      </c>
      <c r="KI83" s="118" t="str">
        <f t="shared" si="277"/>
        <v/>
      </c>
      <c r="KJ83" s="118">
        <f t="shared" si="278"/>
        <v>0</v>
      </c>
      <c r="KK83" s="56">
        <f t="shared" si="279"/>
        <v>0</v>
      </c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</row>
    <row r="84" spans="1:358" s="1" customFormat="1" x14ac:dyDescent="0.25">
      <c r="A84" s="35"/>
      <c r="B84" s="45">
        <v>79</v>
      </c>
      <c r="C84" s="46"/>
      <c r="D84" s="47"/>
      <c r="E84" s="48"/>
      <c r="F84" s="109"/>
      <c r="G84" s="49"/>
      <c r="H84" s="50"/>
      <c r="I84" s="187">
        <f t="shared" si="0"/>
        <v>0</v>
      </c>
      <c r="J84" s="116"/>
      <c r="K84" s="102" t="str">
        <f t="shared" si="1"/>
        <v/>
      </c>
      <c r="L84" s="103" t="str">
        <f t="shared" si="2"/>
        <v/>
      </c>
      <c r="M84" s="103" t="str">
        <f t="shared" si="3"/>
        <v/>
      </c>
      <c r="N84" s="103" t="str">
        <f t="shared" si="4"/>
        <v/>
      </c>
      <c r="O84" s="103" t="str">
        <f t="shared" si="5"/>
        <v/>
      </c>
      <c r="P84" s="102" t="str">
        <f t="shared" si="6"/>
        <v/>
      </c>
      <c r="Q84" s="103" t="str">
        <f t="shared" si="7"/>
        <v/>
      </c>
      <c r="R84" s="103" t="str">
        <f t="shared" si="8"/>
        <v/>
      </c>
      <c r="S84" s="103" t="str">
        <f t="shared" si="9"/>
        <v/>
      </c>
      <c r="T84" s="103" t="str">
        <f t="shared" si="10"/>
        <v/>
      </c>
      <c r="U84" s="102" t="str">
        <f t="shared" si="11"/>
        <v/>
      </c>
      <c r="V84" s="103" t="str">
        <f t="shared" si="12"/>
        <v/>
      </c>
      <c r="W84" s="103" t="str">
        <f t="shared" si="13"/>
        <v/>
      </c>
      <c r="X84" s="103" t="str">
        <f t="shared" si="14"/>
        <v/>
      </c>
      <c r="Y84" s="103" t="str">
        <f t="shared" si="15"/>
        <v/>
      </c>
      <c r="Z84" s="102" t="str">
        <f t="shared" si="16"/>
        <v/>
      </c>
      <c r="AA84" s="103" t="str">
        <f t="shared" si="17"/>
        <v/>
      </c>
      <c r="AB84" s="103" t="str">
        <f t="shared" si="18"/>
        <v/>
      </c>
      <c r="AC84" s="103" t="str">
        <f t="shared" si="19"/>
        <v/>
      </c>
      <c r="AD84" s="103" t="str">
        <f t="shared" si="20"/>
        <v/>
      </c>
      <c r="AE84" s="102" t="str">
        <f t="shared" si="21"/>
        <v/>
      </c>
      <c r="AF84" s="103" t="str">
        <f t="shared" si="22"/>
        <v/>
      </c>
      <c r="AG84" s="103" t="str">
        <f t="shared" si="23"/>
        <v/>
      </c>
      <c r="AH84" s="103" t="str">
        <f t="shared" si="24"/>
        <v/>
      </c>
      <c r="AI84" s="103" t="str">
        <f t="shared" si="25"/>
        <v/>
      </c>
      <c r="AJ84" s="102" t="str">
        <f t="shared" si="26"/>
        <v/>
      </c>
      <c r="AK84" s="103" t="str">
        <f t="shared" si="27"/>
        <v/>
      </c>
      <c r="AL84" s="103" t="str">
        <f t="shared" si="28"/>
        <v/>
      </c>
      <c r="AM84" s="103" t="str">
        <f t="shared" si="29"/>
        <v/>
      </c>
      <c r="AN84" s="136" t="str">
        <f t="shared" si="30"/>
        <v/>
      </c>
      <c r="AO84" s="55" t="e">
        <f t="shared" si="31"/>
        <v>#N/A</v>
      </c>
      <c r="AP84" s="52" t="str">
        <f t="shared" si="32"/>
        <v/>
      </c>
      <c r="AQ84" s="118" t="str">
        <f t="shared" si="33"/>
        <v/>
      </c>
      <c r="AR84" s="118">
        <f t="shared" si="34"/>
        <v>0</v>
      </c>
      <c r="AS84" s="56">
        <f t="shared" si="35"/>
        <v>0</v>
      </c>
      <c r="AT84" s="90"/>
      <c r="AU84" s="54" t="str">
        <f t="shared" si="36"/>
        <v/>
      </c>
      <c r="AV84" s="52" t="str">
        <f t="shared" si="37"/>
        <v/>
      </c>
      <c r="AW84" s="52" t="str">
        <f t="shared" si="38"/>
        <v/>
      </c>
      <c r="AX84" s="52" t="str">
        <f t="shared" si="39"/>
        <v/>
      </c>
      <c r="AY84" s="53" t="str">
        <f t="shared" si="40"/>
        <v/>
      </c>
      <c r="AZ84" s="51" t="str">
        <f t="shared" si="41"/>
        <v/>
      </c>
      <c r="BA84" s="52" t="str">
        <f t="shared" si="42"/>
        <v/>
      </c>
      <c r="BB84" s="52" t="str">
        <f t="shared" si="43"/>
        <v/>
      </c>
      <c r="BC84" s="54" t="str">
        <f t="shared" si="44"/>
        <v/>
      </c>
      <c r="BD84" s="53" t="str">
        <f t="shared" si="45"/>
        <v/>
      </c>
      <c r="BE84" s="51" t="str">
        <f t="shared" si="46"/>
        <v/>
      </c>
      <c r="BF84" s="52" t="str">
        <f t="shared" si="47"/>
        <v/>
      </c>
      <c r="BG84" s="52" t="str">
        <f t="shared" si="48"/>
        <v/>
      </c>
      <c r="BH84" s="52" t="str">
        <f t="shared" si="49"/>
        <v/>
      </c>
      <c r="BI84" s="53" t="str">
        <f t="shared" si="50"/>
        <v/>
      </c>
      <c r="BJ84" s="51" t="str">
        <f t="shared" si="51"/>
        <v/>
      </c>
      <c r="BK84" s="52" t="str">
        <f t="shared" si="52"/>
        <v/>
      </c>
      <c r="BL84" s="52" t="str">
        <f t="shared" si="53"/>
        <v/>
      </c>
      <c r="BM84" s="52" t="str">
        <f t="shared" si="54"/>
        <v/>
      </c>
      <c r="BN84" s="53" t="str">
        <f t="shared" si="55"/>
        <v/>
      </c>
      <c r="BO84" s="51" t="str">
        <f t="shared" si="56"/>
        <v/>
      </c>
      <c r="BP84" s="52" t="str">
        <f t="shared" si="57"/>
        <v/>
      </c>
      <c r="BQ84" s="52" t="str">
        <f t="shared" si="58"/>
        <v/>
      </c>
      <c r="BR84" s="52" t="str">
        <f t="shared" si="59"/>
        <v/>
      </c>
      <c r="BS84" s="53" t="str">
        <f t="shared" si="60"/>
        <v/>
      </c>
      <c r="BT84" s="51" t="str">
        <f t="shared" si="61"/>
        <v/>
      </c>
      <c r="BU84" s="52" t="str">
        <f t="shared" si="62"/>
        <v/>
      </c>
      <c r="BV84" s="52" t="str">
        <f t="shared" si="63"/>
        <v/>
      </c>
      <c r="BW84" s="52" t="str">
        <f t="shared" si="64"/>
        <v/>
      </c>
      <c r="BX84" s="53" t="str">
        <f t="shared" si="65"/>
        <v/>
      </c>
      <c r="BY84" s="55" t="e">
        <f t="shared" si="66"/>
        <v>#N/A</v>
      </c>
      <c r="BZ84" s="52" t="str">
        <f t="shared" si="67"/>
        <v/>
      </c>
      <c r="CA84" s="118" t="str">
        <f t="shared" si="68"/>
        <v/>
      </c>
      <c r="CB84" s="118">
        <f t="shared" si="69"/>
        <v>0</v>
      </c>
      <c r="CC84" s="56">
        <f t="shared" si="70"/>
        <v>0</v>
      </c>
      <c r="CD84" s="90"/>
      <c r="CE84" s="54" t="str">
        <f t="shared" si="71"/>
        <v/>
      </c>
      <c r="CF84" s="52" t="str">
        <f t="shared" si="72"/>
        <v/>
      </c>
      <c r="CG84" s="52" t="str">
        <f t="shared" si="73"/>
        <v/>
      </c>
      <c r="CH84" s="52" t="str">
        <f t="shared" si="74"/>
        <v/>
      </c>
      <c r="CI84" s="53" t="str">
        <f t="shared" si="75"/>
        <v/>
      </c>
      <c r="CJ84" s="51" t="str">
        <f t="shared" si="76"/>
        <v/>
      </c>
      <c r="CK84" s="52" t="str">
        <f t="shared" si="77"/>
        <v/>
      </c>
      <c r="CL84" s="52" t="str">
        <f t="shared" si="78"/>
        <v/>
      </c>
      <c r="CM84" s="54" t="str">
        <f t="shared" si="79"/>
        <v/>
      </c>
      <c r="CN84" s="53" t="str">
        <f t="shared" si="80"/>
        <v/>
      </c>
      <c r="CO84" s="51" t="str">
        <f t="shared" si="81"/>
        <v/>
      </c>
      <c r="CP84" s="52" t="str">
        <f t="shared" si="82"/>
        <v/>
      </c>
      <c r="CQ84" s="52" t="str">
        <f>IF(IF(CP84&lt;&gt;"",IF(MAX(COUNTIF($CP84:$CP$89,$CP$6:$CP$89))&gt;1,"x",""),"")&lt;&gt;"",CP84+1,"")</f>
        <v/>
      </c>
      <c r="CR84" s="52" t="str">
        <f t="shared" si="83"/>
        <v/>
      </c>
      <c r="CS84" s="53" t="str">
        <f t="shared" si="84"/>
        <v/>
      </c>
      <c r="CT84" s="51" t="str">
        <f t="shared" si="85"/>
        <v/>
      </c>
      <c r="CU84" s="52" t="str">
        <f t="shared" si="86"/>
        <v/>
      </c>
      <c r="CV84" s="52" t="str">
        <f t="shared" si="87"/>
        <v/>
      </c>
      <c r="CW84" s="52" t="str">
        <f t="shared" si="88"/>
        <v/>
      </c>
      <c r="CX84" s="53" t="str">
        <f t="shared" si="89"/>
        <v/>
      </c>
      <c r="CY84" s="51" t="str">
        <f t="shared" si="90"/>
        <v/>
      </c>
      <c r="CZ84" s="52" t="str">
        <f t="shared" si="91"/>
        <v/>
      </c>
      <c r="DA84" s="52" t="str">
        <f t="shared" si="92"/>
        <v/>
      </c>
      <c r="DB84" s="52" t="str">
        <f t="shared" si="93"/>
        <v/>
      </c>
      <c r="DC84" s="53" t="str">
        <f t="shared" si="94"/>
        <v/>
      </c>
      <c r="DD84" s="51" t="str">
        <f t="shared" si="95"/>
        <v/>
      </c>
      <c r="DE84" s="52" t="str">
        <f t="shared" si="96"/>
        <v/>
      </c>
      <c r="DF84" s="52" t="str">
        <f t="shared" si="97"/>
        <v/>
      </c>
      <c r="DG84" s="52" t="str">
        <f t="shared" si="98"/>
        <v/>
      </c>
      <c r="DH84" s="53" t="str">
        <f t="shared" si="99"/>
        <v/>
      </c>
      <c r="DI84" s="55" t="e">
        <f t="shared" si="100"/>
        <v>#N/A</v>
      </c>
      <c r="DJ84" s="52" t="str">
        <f t="shared" si="101"/>
        <v/>
      </c>
      <c r="DK84" s="52" t="str">
        <f t="shared" si="102"/>
        <v/>
      </c>
      <c r="DL84" s="156">
        <f t="shared" si="103"/>
        <v>0</v>
      </c>
      <c r="DM84" s="56">
        <f t="shared" si="104"/>
        <v>0</v>
      </c>
      <c r="DN84" s="90"/>
      <c r="DO84" s="52" t="str">
        <f t="shared" si="105"/>
        <v/>
      </c>
      <c r="DP84" s="52" t="str">
        <f t="shared" si="106"/>
        <v/>
      </c>
      <c r="DQ84" s="52" t="str">
        <f t="shared" si="107"/>
        <v/>
      </c>
      <c r="DR84" s="52" t="str">
        <f t="shared" si="108"/>
        <v/>
      </c>
      <c r="DS84" s="53" t="str">
        <f t="shared" si="109"/>
        <v/>
      </c>
      <c r="DT84" s="51" t="str">
        <f t="shared" si="110"/>
        <v/>
      </c>
      <c r="DU84" s="52" t="str">
        <f t="shared" si="111"/>
        <v/>
      </c>
      <c r="DV84" s="52" t="str">
        <f t="shared" si="112"/>
        <v/>
      </c>
      <c r="DW84" s="54" t="str">
        <f t="shared" si="113"/>
        <v/>
      </c>
      <c r="DX84" s="53" t="str">
        <f t="shared" si="114"/>
        <v/>
      </c>
      <c r="DY84" s="51" t="str">
        <f t="shared" si="115"/>
        <v/>
      </c>
      <c r="DZ84" s="52" t="str">
        <f t="shared" si="116"/>
        <v/>
      </c>
      <c r="EA84" s="52" t="str">
        <f t="shared" si="117"/>
        <v/>
      </c>
      <c r="EB84" s="52" t="str">
        <f t="shared" si="118"/>
        <v/>
      </c>
      <c r="EC84" s="53" t="str">
        <f t="shared" si="119"/>
        <v/>
      </c>
      <c r="ED84" s="51" t="str">
        <f t="shared" si="120"/>
        <v/>
      </c>
      <c r="EE84" s="52" t="str">
        <f t="shared" si="121"/>
        <v/>
      </c>
      <c r="EF84" s="52" t="str">
        <f t="shared" si="122"/>
        <v/>
      </c>
      <c r="EG84" s="52" t="str">
        <f t="shared" si="123"/>
        <v/>
      </c>
      <c r="EH84" s="53" t="str">
        <f t="shared" si="124"/>
        <v/>
      </c>
      <c r="EI84" s="51" t="str">
        <f t="shared" si="125"/>
        <v/>
      </c>
      <c r="EJ84" s="52" t="str">
        <f t="shared" si="126"/>
        <v/>
      </c>
      <c r="EK84" s="52" t="str">
        <f t="shared" si="127"/>
        <v/>
      </c>
      <c r="EL84" s="52" t="str">
        <f t="shared" si="128"/>
        <v/>
      </c>
      <c r="EM84" s="53" t="str">
        <f t="shared" si="129"/>
        <v/>
      </c>
      <c r="EN84" s="51" t="str">
        <f t="shared" si="130"/>
        <v/>
      </c>
      <c r="EO84" s="52" t="str">
        <f t="shared" si="131"/>
        <v/>
      </c>
      <c r="EP84" s="52" t="str">
        <f t="shared" si="132"/>
        <v/>
      </c>
      <c r="EQ84" s="52" t="str">
        <f t="shared" si="133"/>
        <v/>
      </c>
      <c r="ER84" s="53" t="str">
        <f t="shared" si="134"/>
        <v/>
      </c>
      <c r="ES84" s="57" t="e">
        <f t="shared" si="135"/>
        <v>#N/A</v>
      </c>
      <c r="ET84" s="52" t="str">
        <f t="shared" si="136"/>
        <v/>
      </c>
      <c r="EU84" s="118" t="str">
        <f t="shared" si="137"/>
        <v/>
      </c>
      <c r="EV84" s="118">
        <f t="shared" si="138"/>
        <v>0</v>
      </c>
      <c r="EW84" s="56">
        <f t="shared" si="139"/>
        <v>0</v>
      </c>
      <c r="EX84" s="90"/>
      <c r="EY84" s="52" t="str">
        <f t="shared" si="140"/>
        <v/>
      </c>
      <c r="EZ84" s="52" t="str">
        <f t="shared" si="141"/>
        <v/>
      </c>
      <c r="FA84" s="52" t="str">
        <f t="shared" si="142"/>
        <v/>
      </c>
      <c r="FB84" s="52" t="str">
        <f t="shared" si="143"/>
        <v/>
      </c>
      <c r="FC84" s="56" t="str">
        <f t="shared" si="144"/>
        <v/>
      </c>
      <c r="FD84" s="51" t="str">
        <f t="shared" si="145"/>
        <v/>
      </c>
      <c r="FE84" s="52" t="str">
        <f t="shared" si="146"/>
        <v/>
      </c>
      <c r="FF84" s="52" t="str">
        <f t="shared" si="147"/>
        <v/>
      </c>
      <c r="FG84" s="54" t="str">
        <f t="shared" si="148"/>
        <v/>
      </c>
      <c r="FH84" s="56" t="str">
        <f t="shared" si="149"/>
        <v/>
      </c>
      <c r="FI84" s="51" t="str">
        <f t="shared" si="150"/>
        <v/>
      </c>
      <c r="FJ84" s="52" t="str">
        <f t="shared" si="151"/>
        <v/>
      </c>
      <c r="FK84" s="52" t="str">
        <f t="shared" si="152"/>
        <v/>
      </c>
      <c r="FL84" s="52" t="str">
        <f t="shared" si="153"/>
        <v/>
      </c>
      <c r="FM84" s="56" t="str">
        <f t="shared" si="154"/>
        <v/>
      </c>
      <c r="FN84" s="51" t="str">
        <f t="shared" si="155"/>
        <v/>
      </c>
      <c r="FO84" s="52" t="str">
        <f t="shared" si="156"/>
        <v/>
      </c>
      <c r="FP84" s="52" t="str">
        <f t="shared" si="157"/>
        <v/>
      </c>
      <c r="FQ84" s="52" t="str">
        <f t="shared" si="158"/>
        <v/>
      </c>
      <c r="FR84" s="56" t="str">
        <f t="shared" si="159"/>
        <v/>
      </c>
      <c r="FS84" s="51" t="str">
        <f t="shared" si="160"/>
        <v/>
      </c>
      <c r="FT84" s="52" t="str">
        <f t="shared" si="161"/>
        <v/>
      </c>
      <c r="FU84" s="52" t="str">
        <f t="shared" si="162"/>
        <v/>
      </c>
      <c r="FV84" s="52" t="str">
        <f t="shared" si="163"/>
        <v/>
      </c>
      <c r="FW84" s="56" t="str">
        <f t="shared" si="164"/>
        <v/>
      </c>
      <c r="FX84" s="51" t="str">
        <f t="shared" si="165"/>
        <v/>
      </c>
      <c r="FY84" s="52" t="str">
        <f t="shared" si="166"/>
        <v/>
      </c>
      <c r="FZ84" s="52" t="str">
        <f t="shared" si="167"/>
        <v/>
      </c>
      <c r="GA84" s="52" t="str">
        <f t="shared" si="168"/>
        <v/>
      </c>
      <c r="GB84" s="56" t="str">
        <f t="shared" si="169"/>
        <v/>
      </c>
      <c r="GC84" s="57" t="e">
        <f t="shared" si="170"/>
        <v>#N/A</v>
      </c>
      <c r="GD84" s="52" t="str">
        <f t="shared" si="171"/>
        <v/>
      </c>
      <c r="GE84" s="118" t="str">
        <f t="shared" si="172"/>
        <v/>
      </c>
      <c r="GF84" s="118">
        <f t="shared" si="173"/>
        <v>0</v>
      </c>
      <c r="GG84" s="56">
        <f t="shared" si="174"/>
        <v>0</v>
      </c>
      <c r="GH84" s="90"/>
      <c r="GI84" s="52" t="str">
        <f t="shared" si="175"/>
        <v/>
      </c>
      <c r="GJ84" s="52" t="str">
        <f t="shared" si="176"/>
        <v/>
      </c>
      <c r="GK84" s="52" t="str">
        <f t="shared" si="177"/>
        <v/>
      </c>
      <c r="GL84" s="52" t="str">
        <f t="shared" si="178"/>
        <v/>
      </c>
      <c r="GM84" s="53" t="str">
        <f t="shared" si="179"/>
        <v/>
      </c>
      <c r="GN84" s="51" t="str">
        <f t="shared" si="180"/>
        <v/>
      </c>
      <c r="GO84" s="52" t="str">
        <f t="shared" si="181"/>
        <v/>
      </c>
      <c r="GP84" s="52" t="str">
        <f t="shared" si="182"/>
        <v/>
      </c>
      <c r="GQ84" s="54" t="str">
        <f t="shared" si="183"/>
        <v/>
      </c>
      <c r="GR84" s="53" t="str">
        <f t="shared" si="184"/>
        <v/>
      </c>
      <c r="GS84" s="51" t="str">
        <f t="shared" si="185"/>
        <v/>
      </c>
      <c r="GT84" s="52" t="str">
        <f t="shared" si="186"/>
        <v/>
      </c>
      <c r="GU84" s="52" t="str">
        <f t="shared" si="187"/>
        <v/>
      </c>
      <c r="GV84" s="52" t="str">
        <f t="shared" si="188"/>
        <v/>
      </c>
      <c r="GW84" s="53" t="str">
        <f t="shared" si="189"/>
        <v/>
      </c>
      <c r="GX84" s="51" t="str">
        <f t="shared" si="190"/>
        <v/>
      </c>
      <c r="GY84" s="52" t="str">
        <f t="shared" si="191"/>
        <v/>
      </c>
      <c r="GZ84" s="52" t="str">
        <f t="shared" si="192"/>
        <v/>
      </c>
      <c r="HA84" s="52" t="str">
        <f t="shared" si="193"/>
        <v/>
      </c>
      <c r="HB84" s="53" t="str">
        <f t="shared" si="194"/>
        <v/>
      </c>
      <c r="HC84" s="51" t="str">
        <f t="shared" si="195"/>
        <v/>
      </c>
      <c r="HD84" s="52" t="str">
        <f t="shared" si="196"/>
        <v/>
      </c>
      <c r="HE84" s="52" t="str">
        <f t="shared" si="197"/>
        <v/>
      </c>
      <c r="HF84" s="52" t="str">
        <f t="shared" si="198"/>
        <v/>
      </c>
      <c r="HG84" s="53" t="str">
        <f t="shared" si="199"/>
        <v/>
      </c>
      <c r="HH84" s="51" t="str">
        <f t="shared" si="200"/>
        <v/>
      </c>
      <c r="HI84" s="52" t="str">
        <f t="shared" si="201"/>
        <v/>
      </c>
      <c r="HJ84" s="52" t="str">
        <f t="shared" si="202"/>
        <v/>
      </c>
      <c r="HK84" s="52" t="str">
        <f t="shared" si="203"/>
        <v/>
      </c>
      <c r="HL84" s="53" t="str">
        <f t="shared" si="204"/>
        <v/>
      </c>
      <c r="HM84" s="57" t="e">
        <f t="shared" si="205"/>
        <v>#N/A</v>
      </c>
      <c r="HN84" s="52" t="str">
        <f t="shared" si="206"/>
        <v/>
      </c>
      <c r="HO84" s="118" t="str">
        <f t="shared" si="207"/>
        <v/>
      </c>
      <c r="HP84" s="118">
        <f t="shared" si="208"/>
        <v>0</v>
      </c>
      <c r="HQ84" s="56">
        <f t="shared" si="209"/>
        <v>0</v>
      </c>
      <c r="HR84" s="90"/>
      <c r="HS84" s="52" t="str">
        <f t="shared" si="210"/>
        <v/>
      </c>
      <c r="HT84" s="52" t="str">
        <f t="shared" si="211"/>
        <v/>
      </c>
      <c r="HU84" s="52" t="str">
        <f t="shared" si="212"/>
        <v/>
      </c>
      <c r="HV84" s="52" t="str">
        <f t="shared" si="213"/>
        <v/>
      </c>
      <c r="HW84" s="53" t="str">
        <f t="shared" si="214"/>
        <v/>
      </c>
      <c r="HX84" s="51" t="str">
        <f t="shared" si="215"/>
        <v/>
      </c>
      <c r="HY84" s="52" t="str">
        <f t="shared" si="216"/>
        <v/>
      </c>
      <c r="HZ84" s="52" t="str">
        <f t="shared" si="217"/>
        <v/>
      </c>
      <c r="IA84" s="54" t="str">
        <f t="shared" si="218"/>
        <v/>
      </c>
      <c r="IB84" s="53" t="str">
        <f t="shared" si="219"/>
        <v/>
      </c>
      <c r="IC84" s="51" t="str">
        <f t="shared" si="220"/>
        <v/>
      </c>
      <c r="ID84" s="52" t="str">
        <f t="shared" si="221"/>
        <v/>
      </c>
      <c r="IE84" s="52" t="str">
        <f t="shared" si="222"/>
        <v/>
      </c>
      <c r="IF84" s="52" t="str">
        <f t="shared" si="223"/>
        <v/>
      </c>
      <c r="IG84" s="53" t="str">
        <f t="shared" si="224"/>
        <v/>
      </c>
      <c r="IH84" s="51" t="str">
        <f t="shared" si="225"/>
        <v/>
      </c>
      <c r="II84" s="52" t="str">
        <f t="shared" si="226"/>
        <v/>
      </c>
      <c r="IJ84" s="52" t="str">
        <f t="shared" si="227"/>
        <v/>
      </c>
      <c r="IK84" s="52" t="str">
        <f t="shared" si="228"/>
        <v/>
      </c>
      <c r="IL84" s="53" t="str">
        <f t="shared" si="229"/>
        <v/>
      </c>
      <c r="IM84" s="51" t="str">
        <f t="shared" si="230"/>
        <v/>
      </c>
      <c r="IN84" s="52" t="str">
        <f t="shared" si="231"/>
        <v/>
      </c>
      <c r="IO84" s="52" t="str">
        <f t="shared" si="232"/>
        <v/>
      </c>
      <c r="IP84" s="52" t="str">
        <f t="shared" si="233"/>
        <v/>
      </c>
      <c r="IQ84" s="53" t="str">
        <f t="shared" si="234"/>
        <v/>
      </c>
      <c r="IR84" s="51" t="str">
        <f t="shared" si="235"/>
        <v/>
      </c>
      <c r="IS84" s="52" t="str">
        <f t="shared" si="236"/>
        <v/>
      </c>
      <c r="IT84" s="52" t="str">
        <f t="shared" si="237"/>
        <v/>
      </c>
      <c r="IU84" s="52" t="str">
        <f t="shared" si="238"/>
        <v/>
      </c>
      <c r="IV84" s="53" t="str">
        <f t="shared" si="239"/>
        <v/>
      </c>
      <c r="IW84" s="57" t="e">
        <f t="shared" si="240"/>
        <v>#N/A</v>
      </c>
      <c r="IX84" s="52" t="str">
        <f t="shared" si="241"/>
        <v/>
      </c>
      <c r="IY84" s="118" t="str">
        <f t="shared" si="242"/>
        <v/>
      </c>
      <c r="IZ84" s="118">
        <f t="shared" si="243"/>
        <v>0</v>
      </c>
      <c r="JA84" s="56">
        <f t="shared" si="244"/>
        <v>0</v>
      </c>
      <c r="JB84" s="90"/>
      <c r="JC84" s="52" t="str">
        <f t="shared" si="245"/>
        <v/>
      </c>
      <c r="JD84" s="52" t="str">
        <f t="shared" si="246"/>
        <v/>
      </c>
      <c r="JE84" s="52" t="str">
        <f t="shared" si="247"/>
        <v/>
      </c>
      <c r="JF84" s="52" t="str">
        <f t="shared" si="248"/>
        <v/>
      </c>
      <c r="JG84" s="53" t="str">
        <f t="shared" si="249"/>
        <v/>
      </c>
      <c r="JH84" s="51" t="str">
        <f t="shared" si="250"/>
        <v/>
      </c>
      <c r="JI84" s="52" t="str">
        <f t="shared" si="251"/>
        <v/>
      </c>
      <c r="JJ84" s="52" t="str">
        <f t="shared" si="252"/>
        <v/>
      </c>
      <c r="JK84" s="54" t="str">
        <f t="shared" si="253"/>
        <v/>
      </c>
      <c r="JL84" s="53" t="str">
        <f t="shared" si="254"/>
        <v/>
      </c>
      <c r="JM84" s="51" t="str">
        <f t="shared" si="255"/>
        <v/>
      </c>
      <c r="JN84" s="52" t="str">
        <f t="shared" si="256"/>
        <v/>
      </c>
      <c r="JO84" s="52" t="str">
        <f t="shared" si="257"/>
        <v/>
      </c>
      <c r="JP84" s="52" t="str">
        <f t="shared" si="258"/>
        <v/>
      </c>
      <c r="JQ84" s="53" t="str">
        <f t="shared" si="259"/>
        <v/>
      </c>
      <c r="JR84" s="51" t="str">
        <f t="shared" si="260"/>
        <v/>
      </c>
      <c r="JS84" s="52" t="str">
        <f t="shared" si="261"/>
        <v/>
      </c>
      <c r="JT84" s="52" t="str">
        <f t="shared" si="262"/>
        <v/>
      </c>
      <c r="JU84" s="52" t="str">
        <f t="shared" si="263"/>
        <v/>
      </c>
      <c r="JV84" s="53" t="str">
        <f t="shared" si="264"/>
        <v/>
      </c>
      <c r="JW84" s="51" t="str">
        <f t="shared" si="265"/>
        <v/>
      </c>
      <c r="JX84" s="52" t="str">
        <f t="shared" si="266"/>
        <v/>
      </c>
      <c r="JY84" s="52" t="str">
        <f t="shared" si="267"/>
        <v/>
      </c>
      <c r="JZ84" s="52" t="str">
        <f t="shared" si="268"/>
        <v/>
      </c>
      <c r="KA84" s="53" t="str">
        <f t="shared" si="269"/>
        <v/>
      </c>
      <c r="KB84" s="51" t="str">
        <f t="shared" si="270"/>
        <v/>
      </c>
      <c r="KC84" s="52" t="str">
        <f t="shared" si="271"/>
        <v/>
      </c>
      <c r="KD84" s="52" t="str">
        <f t="shared" si="272"/>
        <v/>
      </c>
      <c r="KE84" s="52" t="str">
        <f t="shared" si="273"/>
        <v/>
      </c>
      <c r="KF84" s="53" t="str">
        <f t="shared" si="274"/>
        <v/>
      </c>
      <c r="KG84" s="57" t="e">
        <f t="shared" si="275"/>
        <v>#N/A</v>
      </c>
      <c r="KH84" s="52" t="str">
        <f t="shared" si="276"/>
        <v/>
      </c>
      <c r="KI84" s="118" t="str">
        <f t="shared" si="277"/>
        <v/>
      </c>
      <c r="KJ84" s="118">
        <f t="shared" si="278"/>
        <v>0</v>
      </c>
      <c r="KK84" s="56">
        <f t="shared" si="279"/>
        <v>0</v>
      </c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</row>
    <row r="85" spans="1:358" s="1" customFormat="1" x14ac:dyDescent="0.25">
      <c r="A85" s="35"/>
      <c r="B85" s="45">
        <v>80</v>
      </c>
      <c r="C85" s="46"/>
      <c r="D85" s="47"/>
      <c r="E85" s="48"/>
      <c r="F85" s="109"/>
      <c r="G85" s="49"/>
      <c r="H85" s="50"/>
      <c r="I85" s="187">
        <f t="shared" si="0"/>
        <v>0</v>
      </c>
      <c r="J85" s="116"/>
      <c r="K85" s="102" t="str">
        <f t="shared" si="1"/>
        <v/>
      </c>
      <c r="L85" s="103" t="str">
        <f t="shared" si="2"/>
        <v/>
      </c>
      <c r="M85" s="103" t="str">
        <f t="shared" si="3"/>
        <v/>
      </c>
      <c r="N85" s="103" t="str">
        <f t="shared" si="4"/>
        <v/>
      </c>
      <c r="O85" s="103" t="str">
        <f t="shared" si="5"/>
        <v/>
      </c>
      <c r="P85" s="102" t="str">
        <f t="shared" si="6"/>
        <v/>
      </c>
      <c r="Q85" s="103" t="str">
        <f t="shared" si="7"/>
        <v/>
      </c>
      <c r="R85" s="103" t="str">
        <f t="shared" si="8"/>
        <v/>
      </c>
      <c r="S85" s="103" t="str">
        <f t="shared" si="9"/>
        <v/>
      </c>
      <c r="T85" s="103" t="str">
        <f t="shared" si="10"/>
        <v/>
      </c>
      <c r="U85" s="102" t="str">
        <f t="shared" si="11"/>
        <v/>
      </c>
      <c r="V85" s="103" t="str">
        <f t="shared" si="12"/>
        <v/>
      </c>
      <c r="W85" s="103" t="str">
        <f t="shared" si="13"/>
        <v/>
      </c>
      <c r="X85" s="103" t="str">
        <f t="shared" si="14"/>
        <v/>
      </c>
      <c r="Y85" s="103" t="str">
        <f t="shared" si="15"/>
        <v/>
      </c>
      <c r="Z85" s="102" t="str">
        <f t="shared" si="16"/>
        <v/>
      </c>
      <c r="AA85" s="103" t="str">
        <f t="shared" si="17"/>
        <v/>
      </c>
      <c r="AB85" s="103" t="str">
        <f t="shared" si="18"/>
        <v/>
      </c>
      <c r="AC85" s="103" t="str">
        <f t="shared" si="19"/>
        <v/>
      </c>
      <c r="AD85" s="103" t="str">
        <f t="shared" si="20"/>
        <v/>
      </c>
      <c r="AE85" s="102" t="str">
        <f t="shared" si="21"/>
        <v/>
      </c>
      <c r="AF85" s="103" t="str">
        <f t="shared" si="22"/>
        <v/>
      </c>
      <c r="AG85" s="103" t="str">
        <f t="shared" si="23"/>
        <v/>
      </c>
      <c r="AH85" s="103" t="str">
        <f t="shared" si="24"/>
        <v/>
      </c>
      <c r="AI85" s="103" t="str">
        <f t="shared" si="25"/>
        <v/>
      </c>
      <c r="AJ85" s="102" t="str">
        <f t="shared" si="26"/>
        <v/>
      </c>
      <c r="AK85" s="103" t="str">
        <f t="shared" si="27"/>
        <v/>
      </c>
      <c r="AL85" s="103" t="str">
        <f t="shared" si="28"/>
        <v/>
      </c>
      <c r="AM85" s="103" t="str">
        <f t="shared" si="29"/>
        <v/>
      </c>
      <c r="AN85" s="136" t="str">
        <f t="shared" si="30"/>
        <v/>
      </c>
      <c r="AO85" s="55" t="e">
        <f t="shared" si="31"/>
        <v>#N/A</v>
      </c>
      <c r="AP85" s="52" t="str">
        <f t="shared" si="32"/>
        <v/>
      </c>
      <c r="AQ85" s="118" t="str">
        <f t="shared" si="33"/>
        <v/>
      </c>
      <c r="AR85" s="118">
        <f t="shared" si="34"/>
        <v>0</v>
      </c>
      <c r="AS85" s="56">
        <f t="shared" si="35"/>
        <v>0</v>
      </c>
      <c r="AT85" s="90"/>
      <c r="AU85" s="54" t="str">
        <f t="shared" si="36"/>
        <v/>
      </c>
      <c r="AV85" s="52" t="str">
        <f t="shared" si="37"/>
        <v/>
      </c>
      <c r="AW85" s="52" t="str">
        <f t="shared" si="38"/>
        <v/>
      </c>
      <c r="AX85" s="52" t="str">
        <f t="shared" si="39"/>
        <v/>
      </c>
      <c r="AY85" s="53" t="str">
        <f t="shared" si="40"/>
        <v/>
      </c>
      <c r="AZ85" s="51" t="str">
        <f t="shared" si="41"/>
        <v/>
      </c>
      <c r="BA85" s="52" t="str">
        <f t="shared" si="42"/>
        <v/>
      </c>
      <c r="BB85" s="52" t="str">
        <f t="shared" si="43"/>
        <v/>
      </c>
      <c r="BC85" s="54" t="str">
        <f t="shared" si="44"/>
        <v/>
      </c>
      <c r="BD85" s="53" t="str">
        <f t="shared" si="45"/>
        <v/>
      </c>
      <c r="BE85" s="51" t="str">
        <f t="shared" si="46"/>
        <v/>
      </c>
      <c r="BF85" s="52" t="str">
        <f t="shared" si="47"/>
        <v/>
      </c>
      <c r="BG85" s="52" t="str">
        <f t="shared" si="48"/>
        <v/>
      </c>
      <c r="BH85" s="52" t="str">
        <f t="shared" si="49"/>
        <v/>
      </c>
      <c r="BI85" s="53" t="str">
        <f t="shared" si="50"/>
        <v/>
      </c>
      <c r="BJ85" s="51" t="str">
        <f t="shared" si="51"/>
        <v/>
      </c>
      <c r="BK85" s="52" t="str">
        <f t="shared" si="52"/>
        <v/>
      </c>
      <c r="BL85" s="52" t="str">
        <f t="shared" si="53"/>
        <v/>
      </c>
      <c r="BM85" s="52" t="str">
        <f t="shared" si="54"/>
        <v/>
      </c>
      <c r="BN85" s="53" t="str">
        <f t="shared" si="55"/>
        <v/>
      </c>
      <c r="BO85" s="51" t="str">
        <f t="shared" si="56"/>
        <v/>
      </c>
      <c r="BP85" s="52" t="str">
        <f t="shared" si="57"/>
        <v/>
      </c>
      <c r="BQ85" s="52" t="str">
        <f t="shared" si="58"/>
        <v/>
      </c>
      <c r="BR85" s="52" t="str">
        <f t="shared" si="59"/>
        <v/>
      </c>
      <c r="BS85" s="53" t="str">
        <f t="shared" si="60"/>
        <v/>
      </c>
      <c r="BT85" s="51" t="str">
        <f t="shared" si="61"/>
        <v/>
      </c>
      <c r="BU85" s="52" t="str">
        <f t="shared" si="62"/>
        <v/>
      </c>
      <c r="BV85" s="52" t="str">
        <f t="shared" si="63"/>
        <v/>
      </c>
      <c r="BW85" s="52" t="str">
        <f t="shared" si="64"/>
        <v/>
      </c>
      <c r="BX85" s="53" t="str">
        <f t="shared" si="65"/>
        <v/>
      </c>
      <c r="BY85" s="55" t="e">
        <f t="shared" si="66"/>
        <v>#N/A</v>
      </c>
      <c r="BZ85" s="52" t="str">
        <f t="shared" si="67"/>
        <v/>
      </c>
      <c r="CA85" s="118" t="str">
        <f t="shared" si="68"/>
        <v/>
      </c>
      <c r="CB85" s="118">
        <f t="shared" si="69"/>
        <v>0</v>
      </c>
      <c r="CC85" s="56">
        <f t="shared" si="70"/>
        <v>0</v>
      </c>
      <c r="CD85" s="90"/>
      <c r="CE85" s="54" t="str">
        <f t="shared" si="71"/>
        <v/>
      </c>
      <c r="CF85" s="52" t="str">
        <f t="shared" si="72"/>
        <v/>
      </c>
      <c r="CG85" s="52" t="str">
        <f t="shared" si="73"/>
        <v/>
      </c>
      <c r="CH85" s="52" t="str">
        <f t="shared" si="74"/>
        <v/>
      </c>
      <c r="CI85" s="53" t="str">
        <f t="shared" si="75"/>
        <v/>
      </c>
      <c r="CJ85" s="51" t="str">
        <f t="shared" si="76"/>
        <v/>
      </c>
      <c r="CK85" s="52" t="str">
        <f t="shared" si="77"/>
        <v/>
      </c>
      <c r="CL85" s="52" t="str">
        <f t="shared" si="78"/>
        <v/>
      </c>
      <c r="CM85" s="54" t="str">
        <f t="shared" si="79"/>
        <v/>
      </c>
      <c r="CN85" s="53" t="str">
        <f t="shared" si="80"/>
        <v/>
      </c>
      <c r="CO85" s="51" t="str">
        <f t="shared" si="81"/>
        <v/>
      </c>
      <c r="CP85" s="52" t="str">
        <f t="shared" si="82"/>
        <v/>
      </c>
      <c r="CQ85" s="52" t="str">
        <f>IF(IF(CP85&lt;&gt;"",IF(MAX(COUNTIF($CP85:$CP$89,$CP$6:$CP$89))&gt;1,"x",""),"")&lt;&gt;"",CP85+1,"")</f>
        <v/>
      </c>
      <c r="CR85" s="52" t="str">
        <f t="shared" si="83"/>
        <v/>
      </c>
      <c r="CS85" s="53" t="str">
        <f t="shared" si="84"/>
        <v/>
      </c>
      <c r="CT85" s="51" t="str">
        <f t="shared" si="85"/>
        <v/>
      </c>
      <c r="CU85" s="52" t="str">
        <f t="shared" si="86"/>
        <v/>
      </c>
      <c r="CV85" s="52" t="str">
        <f t="shared" si="87"/>
        <v/>
      </c>
      <c r="CW85" s="52" t="str">
        <f t="shared" si="88"/>
        <v/>
      </c>
      <c r="CX85" s="53" t="str">
        <f t="shared" si="89"/>
        <v/>
      </c>
      <c r="CY85" s="51" t="str">
        <f t="shared" si="90"/>
        <v/>
      </c>
      <c r="CZ85" s="52" t="str">
        <f t="shared" si="91"/>
        <v/>
      </c>
      <c r="DA85" s="52" t="str">
        <f t="shared" si="92"/>
        <v/>
      </c>
      <c r="DB85" s="52" t="str">
        <f t="shared" si="93"/>
        <v/>
      </c>
      <c r="DC85" s="53" t="str">
        <f t="shared" si="94"/>
        <v/>
      </c>
      <c r="DD85" s="51" t="str">
        <f t="shared" si="95"/>
        <v/>
      </c>
      <c r="DE85" s="52" t="str">
        <f t="shared" si="96"/>
        <v/>
      </c>
      <c r="DF85" s="52" t="str">
        <f t="shared" si="97"/>
        <v/>
      </c>
      <c r="DG85" s="52" t="str">
        <f t="shared" si="98"/>
        <v/>
      </c>
      <c r="DH85" s="53" t="str">
        <f t="shared" si="99"/>
        <v/>
      </c>
      <c r="DI85" s="55" t="e">
        <f t="shared" si="100"/>
        <v>#N/A</v>
      </c>
      <c r="DJ85" s="52" t="str">
        <f t="shared" si="101"/>
        <v/>
      </c>
      <c r="DK85" s="52" t="str">
        <f t="shared" si="102"/>
        <v/>
      </c>
      <c r="DL85" s="156">
        <f t="shared" si="103"/>
        <v>0</v>
      </c>
      <c r="DM85" s="56">
        <f t="shared" si="104"/>
        <v>0</v>
      </c>
      <c r="DN85" s="90"/>
      <c r="DO85" s="52" t="str">
        <f t="shared" si="105"/>
        <v/>
      </c>
      <c r="DP85" s="52" t="str">
        <f t="shared" si="106"/>
        <v/>
      </c>
      <c r="DQ85" s="52" t="str">
        <f t="shared" si="107"/>
        <v/>
      </c>
      <c r="DR85" s="52" t="str">
        <f t="shared" si="108"/>
        <v/>
      </c>
      <c r="DS85" s="53" t="str">
        <f t="shared" si="109"/>
        <v/>
      </c>
      <c r="DT85" s="51" t="str">
        <f t="shared" si="110"/>
        <v/>
      </c>
      <c r="DU85" s="52" t="str">
        <f t="shared" si="111"/>
        <v/>
      </c>
      <c r="DV85" s="52" t="str">
        <f t="shared" si="112"/>
        <v/>
      </c>
      <c r="DW85" s="54" t="str">
        <f t="shared" si="113"/>
        <v/>
      </c>
      <c r="DX85" s="53" t="str">
        <f t="shared" si="114"/>
        <v/>
      </c>
      <c r="DY85" s="51" t="str">
        <f t="shared" si="115"/>
        <v/>
      </c>
      <c r="DZ85" s="52" t="str">
        <f t="shared" si="116"/>
        <v/>
      </c>
      <c r="EA85" s="52" t="str">
        <f t="shared" si="117"/>
        <v/>
      </c>
      <c r="EB85" s="52" t="str">
        <f t="shared" si="118"/>
        <v/>
      </c>
      <c r="EC85" s="53" t="str">
        <f t="shared" si="119"/>
        <v/>
      </c>
      <c r="ED85" s="51" t="str">
        <f t="shared" si="120"/>
        <v/>
      </c>
      <c r="EE85" s="52" t="str">
        <f t="shared" si="121"/>
        <v/>
      </c>
      <c r="EF85" s="52" t="str">
        <f t="shared" si="122"/>
        <v/>
      </c>
      <c r="EG85" s="52" t="str">
        <f t="shared" si="123"/>
        <v/>
      </c>
      <c r="EH85" s="53" t="str">
        <f t="shared" si="124"/>
        <v/>
      </c>
      <c r="EI85" s="51" t="str">
        <f t="shared" si="125"/>
        <v/>
      </c>
      <c r="EJ85" s="52" t="str">
        <f t="shared" si="126"/>
        <v/>
      </c>
      <c r="EK85" s="52" t="str">
        <f t="shared" si="127"/>
        <v/>
      </c>
      <c r="EL85" s="52" t="str">
        <f t="shared" si="128"/>
        <v/>
      </c>
      <c r="EM85" s="53" t="str">
        <f t="shared" si="129"/>
        <v/>
      </c>
      <c r="EN85" s="51" t="str">
        <f t="shared" si="130"/>
        <v/>
      </c>
      <c r="EO85" s="52" t="str">
        <f t="shared" si="131"/>
        <v/>
      </c>
      <c r="EP85" s="52" t="str">
        <f t="shared" si="132"/>
        <v/>
      </c>
      <c r="EQ85" s="52" t="str">
        <f t="shared" si="133"/>
        <v/>
      </c>
      <c r="ER85" s="53" t="str">
        <f t="shared" si="134"/>
        <v/>
      </c>
      <c r="ES85" s="57" t="e">
        <f t="shared" si="135"/>
        <v>#N/A</v>
      </c>
      <c r="ET85" s="52" t="str">
        <f t="shared" si="136"/>
        <v/>
      </c>
      <c r="EU85" s="118" t="str">
        <f t="shared" si="137"/>
        <v/>
      </c>
      <c r="EV85" s="118">
        <f t="shared" si="138"/>
        <v>0</v>
      </c>
      <c r="EW85" s="56">
        <f t="shared" si="139"/>
        <v>0</v>
      </c>
      <c r="EX85" s="90"/>
      <c r="EY85" s="52" t="str">
        <f t="shared" si="140"/>
        <v/>
      </c>
      <c r="EZ85" s="52" t="str">
        <f t="shared" si="141"/>
        <v/>
      </c>
      <c r="FA85" s="52" t="str">
        <f t="shared" si="142"/>
        <v/>
      </c>
      <c r="FB85" s="52" t="str">
        <f t="shared" si="143"/>
        <v/>
      </c>
      <c r="FC85" s="56" t="str">
        <f t="shared" si="144"/>
        <v/>
      </c>
      <c r="FD85" s="51" t="str">
        <f t="shared" si="145"/>
        <v/>
      </c>
      <c r="FE85" s="52" t="str">
        <f t="shared" si="146"/>
        <v/>
      </c>
      <c r="FF85" s="52" t="str">
        <f t="shared" si="147"/>
        <v/>
      </c>
      <c r="FG85" s="54" t="str">
        <f t="shared" si="148"/>
        <v/>
      </c>
      <c r="FH85" s="56" t="str">
        <f t="shared" si="149"/>
        <v/>
      </c>
      <c r="FI85" s="51" t="str">
        <f t="shared" si="150"/>
        <v/>
      </c>
      <c r="FJ85" s="52" t="str">
        <f t="shared" si="151"/>
        <v/>
      </c>
      <c r="FK85" s="52" t="str">
        <f t="shared" si="152"/>
        <v/>
      </c>
      <c r="FL85" s="52" t="str">
        <f t="shared" si="153"/>
        <v/>
      </c>
      <c r="FM85" s="56" t="str">
        <f t="shared" si="154"/>
        <v/>
      </c>
      <c r="FN85" s="51" t="str">
        <f t="shared" si="155"/>
        <v/>
      </c>
      <c r="FO85" s="52" t="str">
        <f t="shared" si="156"/>
        <v/>
      </c>
      <c r="FP85" s="52" t="str">
        <f t="shared" si="157"/>
        <v/>
      </c>
      <c r="FQ85" s="52" t="str">
        <f t="shared" si="158"/>
        <v/>
      </c>
      <c r="FR85" s="56" t="str">
        <f t="shared" si="159"/>
        <v/>
      </c>
      <c r="FS85" s="51" t="str">
        <f t="shared" si="160"/>
        <v/>
      </c>
      <c r="FT85" s="52" t="str">
        <f t="shared" si="161"/>
        <v/>
      </c>
      <c r="FU85" s="52" t="str">
        <f t="shared" si="162"/>
        <v/>
      </c>
      <c r="FV85" s="52" t="str">
        <f t="shared" si="163"/>
        <v/>
      </c>
      <c r="FW85" s="56" t="str">
        <f t="shared" si="164"/>
        <v/>
      </c>
      <c r="FX85" s="51" t="str">
        <f t="shared" si="165"/>
        <v/>
      </c>
      <c r="FY85" s="52" t="str">
        <f t="shared" si="166"/>
        <v/>
      </c>
      <c r="FZ85" s="52" t="str">
        <f t="shared" si="167"/>
        <v/>
      </c>
      <c r="GA85" s="52" t="str">
        <f t="shared" si="168"/>
        <v/>
      </c>
      <c r="GB85" s="56" t="str">
        <f t="shared" si="169"/>
        <v/>
      </c>
      <c r="GC85" s="57" t="e">
        <f t="shared" si="170"/>
        <v>#N/A</v>
      </c>
      <c r="GD85" s="52" t="str">
        <f t="shared" si="171"/>
        <v/>
      </c>
      <c r="GE85" s="118" t="str">
        <f t="shared" si="172"/>
        <v/>
      </c>
      <c r="GF85" s="118">
        <f t="shared" si="173"/>
        <v>0</v>
      </c>
      <c r="GG85" s="56">
        <f t="shared" si="174"/>
        <v>0</v>
      </c>
      <c r="GH85" s="90"/>
      <c r="GI85" s="52" t="str">
        <f t="shared" si="175"/>
        <v/>
      </c>
      <c r="GJ85" s="52" t="str">
        <f t="shared" si="176"/>
        <v/>
      </c>
      <c r="GK85" s="52" t="str">
        <f t="shared" si="177"/>
        <v/>
      </c>
      <c r="GL85" s="52" t="str">
        <f t="shared" si="178"/>
        <v/>
      </c>
      <c r="GM85" s="53" t="str">
        <f t="shared" si="179"/>
        <v/>
      </c>
      <c r="GN85" s="51" t="str">
        <f t="shared" si="180"/>
        <v/>
      </c>
      <c r="GO85" s="52" t="str">
        <f t="shared" si="181"/>
        <v/>
      </c>
      <c r="GP85" s="52" t="str">
        <f t="shared" si="182"/>
        <v/>
      </c>
      <c r="GQ85" s="54" t="str">
        <f t="shared" si="183"/>
        <v/>
      </c>
      <c r="GR85" s="53" t="str">
        <f t="shared" si="184"/>
        <v/>
      </c>
      <c r="GS85" s="51" t="str">
        <f t="shared" si="185"/>
        <v/>
      </c>
      <c r="GT85" s="52" t="str">
        <f t="shared" si="186"/>
        <v/>
      </c>
      <c r="GU85" s="52" t="str">
        <f t="shared" si="187"/>
        <v/>
      </c>
      <c r="GV85" s="52" t="str">
        <f t="shared" si="188"/>
        <v/>
      </c>
      <c r="GW85" s="53" t="str">
        <f t="shared" si="189"/>
        <v/>
      </c>
      <c r="GX85" s="51" t="str">
        <f t="shared" si="190"/>
        <v/>
      </c>
      <c r="GY85" s="52" t="str">
        <f t="shared" si="191"/>
        <v/>
      </c>
      <c r="GZ85" s="52" t="str">
        <f t="shared" si="192"/>
        <v/>
      </c>
      <c r="HA85" s="52" t="str">
        <f t="shared" si="193"/>
        <v/>
      </c>
      <c r="HB85" s="53" t="str">
        <f t="shared" si="194"/>
        <v/>
      </c>
      <c r="HC85" s="51" t="str">
        <f t="shared" si="195"/>
        <v/>
      </c>
      <c r="HD85" s="52" t="str">
        <f t="shared" si="196"/>
        <v/>
      </c>
      <c r="HE85" s="52" t="str">
        <f t="shared" si="197"/>
        <v/>
      </c>
      <c r="HF85" s="52" t="str">
        <f t="shared" si="198"/>
        <v/>
      </c>
      <c r="HG85" s="53" t="str">
        <f t="shared" si="199"/>
        <v/>
      </c>
      <c r="HH85" s="51" t="str">
        <f t="shared" si="200"/>
        <v/>
      </c>
      <c r="HI85" s="52" t="str">
        <f t="shared" si="201"/>
        <v/>
      </c>
      <c r="HJ85" s="52" t="str">
        <f t="shared" si="202"/>
        <v/>
      </c>
      <c r="HK85" s="52" t="str">
        <f t="shared" si="203"/>
        <v/>
      </c>
      <c r="HL85" s="53" t="str">
        <f t="shared" si="204"/>
        <v/>
      </c>
      <c r="HM85" s="57" t="e">
        <f t="shared" si="205"/>
        <v>#N/A</v>
      </c>
      <c r="HN85" s="52" t="str">
        <f t="shared" si="206"/>
        <v/>
      </c>
      <c r="HO85" s="118" t="str">
        <f t="shared" si="207"/>
        <v/>
      </c>
      <c r="HP85" s="118">
        <f t="shared" si="208"/>
        <v>0</v>
      </c>
      <c r="HQ85" s="56">
        <f t="shared" si="209"/>
        <v>0</v>
      </c>
      <c r="HR85" s="90"/>
      <c r="HS85" s="52" t="str">
        <f t="shared" si="210"/>
        <v/>
      </c>
      <c r="HT85" s="52" t="str">
        <f t="shared" si="211"/>
        <v/>
      </c>
      <c r="HU85" s="52" t="str">
        <f t="shared" si="212"/>
        <v/>
      </c>
      <c r="HV85" s="52" t="str">
        <f t="shared" si="213"/>
        <v/>
      </c>
      <c r="HW85" s="53" t="str">
        <f t="shared" si="214"/>
        <v/>
      </c>
      <c r="HX85" s="51" t="str">
        <f t="shared" si="215"/>
        <v/>
      </c>
      <c r="HY85" s="52" t="str">
        <f t="shared" si="216"/>
        <v/>
      </c>
      <c r="HZ85" s="52" t="str">
        <f t="shared" si="217"/>
        <v/>
      </c>
      <c r="IA85" s="54" t="str">
        <f t="shared" si="218"/>
        <v/>
      </c>
      <c r="IB85" s="53" t="str">
        <f t="shared" si="219"/>
        <v/>
      </c>
      <c r="IC85" s="51" t="str">
        <f t="shared" si="220"/>
        <v/>
      </c>
      <c r="ID85" s="52" t="str">
        <f t="shared" si="221"/>
        <v/>
      </c>
      <c r="IE85" s="52" t="str">
        <f t="shared" si="222"/>
        <v/>
      </c>
      <c r="IF85" s="52" t="str">
        <f t="shared" si="223"/>
        <v/>
      </c>
      <c r="IG85" s="53" t="str">
        <f t="shared" si="224"/>
        <v/>
      </c>
      <c r="IH85" s="51" t="str">
        <f t="shared" si="225"/>
        <v/>
      </c>
      <c r="II85" s="52" t="str">
        <f t="shared" si="226"/>
        <v/>
      </c>
      <c r="IJ85" s="52" t="str">
        <f t="shared" si="227"/>
        <v/>
      </c>
      <c r="IK85" s="52" t="str">
        <f t="shared" si="228"/>
        <v/>
      </c>
      <c r="IL85" s="53" t="str">
        <f t="shared" si="229"/>
        <v/>
      </c>
      <c r="IM85" s="51" t="str">
        <f t="shared" si="230"/>
        <v/>
      </c>
      <c r="IN85" s="52" t="str">
        <f t="shared" si="231"/>
        <v/>
      </c>
      <c r="IO85" s="52" t="str">
        <f t="shared" si="232"/>
        <v/>
      </c>
      <c r="IP85" s="52" t="str">
        <f t="shared" si="233"/>
        <v/>
      </c>
      <c r="IQ85" s="53" t="str">
        <f t="shared" si="234"/>
        <v/>
      </c>
      <c r="IR85" s="51" t="str">
        <f t="shared" si="235"/>
        <v/>
      </c>
      <c r="IS85" s="52" t="str">
        <f t="shared" si="236"/>
        <v/>
      </c>
      <c r="IT85" s="52" t="str">
        <f t="shared" si="237"/>
        <v/>
      </c>
      <c r="IU85" s="52" t="str">
        <f t="shared" si="238"/>
        <v/>
      </c>
      <c r="IV85" s="53" t="str">
        <f t="shared" si="239"/>
        <v/>
      </c>
      <c r="IW85" s="57" t="e">
        <f t="shared" si="240"/>
        <v>#N/A</v>
      </c>
      <c r="IX85" s="52" t="str">
        <f t="shared" si="241"/>
        <v/>
      </c>
      <c r="IY85" s="118" t="str">
        <f t="shared" si="242"/>
        <v/>
      </c>
      <c r="IZ85" s="118">
        <f t="shared" si="243"/>
        <v>0</v>
      </c>
      <c r="JA85" s="56">
        <f t="shared" si="244"/>
        <v>0</v>
      </c>
      <c r="JB85" s="90"/>
      <c r="JC85" s="52" t="str">
        <f t="shared" si="245"/>
        <v/>
      </c>
      <c r="JD85" s="52" t="str">
        <f t="shared" si="246"/>
        <v/>
      </c>
      <c r="JE85" s="52" t="str">
        <f t="shared" si="247"/>
        <v/>
      </c>
      <c r="JF85" s="52" t="str">
        <f t="shared" si="248"/>
        <v/>
      </c>
      <c r="JG85" s="53" t="str">
        <f t="shared" si="249"/>
        <v/>
      </c>
      <c r="JH85" s="51" t="str">
        <f t="shared" si="250"/>
        <v/>
      </c>
      <c r="JI85" s="52" t="str">
        <f t="shared" si="251"/>
        <v/>
      </c>
      <c r="JJ85" s="52" t="str">
        <f t="shared" si="252"/>
        <v/>
      </c>
      <c r="JK85" s="54" t="str">
        <f t="shared" si="253"/>
        <v/>
      </c>
      <c r="JL85" s="53" t="str">
        <f t="shared" si="254"/>
        <v/>
      </c>
      <c r="JM85" s="51" t="str">
        <f t="shared" si="255"/>
        <v/>
      </c>
      <c r="JN85" s="52" t="str">
        <f t="shared" si="256"/>
        <v/>
      </c>
      <c r="JO85" s="52" t="str">
        <f t="shared" si="257"/>
        <v/>
      </c>
      <c r="JP85" s="52" t="str">
        <f t="shared" si="258"/>
        <v/>
      </c>
      <c r="JQ85" s="53" t="str">
        <f t="shared" si="259"/>
        <v/>
      </c>
      <c r="JR85" s="51" t="str">
        <f t="shared" si="260"/>
        <v/>
      </c>
      <c r="JS85" s="52" t="str">
        <f t="shared" si="261"/>
        <v/>
      </c>
      <c r="JT85" s="52" t="str">
        <f t="shared" si="262"/>
        <v/>
      </c>
      <c r="JU85" s="52" t="str">
        <f t="shared" si="263"/>
        <v/>
      </c>
      <c r="JV85" s="53" t="str">
        <f t="shared" si="264"/>
        <v/>
      </c>
      <c r="JW85" s="51" t="str">
        <f t="shared" si="265"/>
        <v/>
      </c>
      <c r="JX85" s="52" t="str">
        <f t="shared" si="266"/>
        <v/>
      </c>
      <c r="JY85" s="52" t="str">
        <f t="shared" si="267"/>
        <v/>
      </c>
      <c r="JZ85" s="52" t="str">
        <f t="shared" si="268"/>
        <v/>
      </c>
      <c r="KA85" s="53" t="str">
        <f t="shared" si="269"/>
        <v/>
      </c>
      <c r="KB85" s="51" t="str">
        <f t="shared" si="270"/>
        <v/>
      </c>
      <c r="KC85" s="52" t="str">
        <f t="shared" si="271"/>
        <v/>
      </c>
      <c r="KD85" s="52" t="str">
        <f t="shared" si="272"/>
        <v/>
      </c>
      <c r="KE85" s="52" t="str">
        <f t="shared" si="273"/>
        <v/>
      </c>
      <c r="KF85" s="53" t="str">
        <f t="shared" si="274"/>
        <v/>
      </c>
      <c r="KG85" s="57" t="e">
        <f t="shared" si="275"/>
        <v>#N/A</v>
      </c>
      <c r="KH85" s="52" t="str">
        <f t="shared" si="276"/>
        <v/>
      </c>
      <c r="KI85" s="118" t="str">
        <f t="shared" si="277"/>
        <v/>
      </c>
      <c r="KJ85" s="118">
        <f t="shared" si="278"/>
        <v>0</v>
      </c>
      <c r="KK85" s="56">
        <f t="shared" si="279"/>
        <v>0</v>
      </c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</row>
    <row r="86" spans="1:358" s="1" customFormat="1" x14ac:dyDescent="0.25">
      <c r="A86" s="35"/>
      <c r="B86" s="45">
        <v>81</v>
      </c>
      <c r="C86" s="46"/>
      <c r="D86" s="47"/>
      <c r="E86" s="48"/>
      <c r="F86" s="109"/>
      <c r="G86" s="49"/>
      <c r="H86" s="50"/>
      <c r="I86" s="187">
        <f t="shared" si="0"/>
        <v>0</v>
      </c>
      <c r="J86" s="116"/>
      <c r="K86" s="102" t="str">
        <f t="shared" si="1"/>
        <v/>
      </c>
      <c r="L86" s="103" t="str">
        <f t="shared" si="2"/>
        <v/>
      </c>
      <c r="M86" s="103" t="str">
        <f t="shared" si="3"/>
        <v/>
      </c>
      <c r="N86" s="103" t="str">
        <f t="shared" si="4"/>
        <v/>
      </c>
      <c r="O86" s="103" t="str">
        <f t="shared" si="5"/>
        <v/>
      </c>
      <c r="P86" s="102" t="str">
        <f t="shared" si="6"/>
        <v/>
      </c>
      <c r="Q86" s="103" t="str">
        <f t="shared" si="7"/>
        <v/>
      </c>
      <c r="R86" s="103" t="str">
        <f t="shared" si="8"/>
        <v/>
      </c>
      <c r="S86" s="103" t="str">
        <f t="shared" si="9"/>
        <v/>
      </c>
      <c r="T86" s="103" t="str">
        <f t="shared" si="10"/>
        <v/>
      </c>
      <c r="U86" s="102" t="str">
        <f t="shared" si="11"/>
        <v/>
      </c>
      <c r="V86" s="103" t="str">
        <f t="shared" si="12"/>
        <v/>
      </c>
      <c r="W86" s="103" t="str">
        <f t="shared" si="13"/>
        <v/>
      </c>
      <c r="X86" s="103" t="str">
        <f t="shared" si="14"/>
        <v/>
      </c>
      <c r="Y86" s="103" t="str">
        <f t="shared" si="15"/>
        <v/>
      </c>
      <c r="Z86" s="102" t="str">
        <f t="shared" si="16"/>
        <v/>
      </c>
      <c r="AA86" s="103" t="str">
        <f t="shared" si="17"/>
        <v/>
      </c>
      <c r="AB86" s="103" t="str">
        <f t="shared" si="18"/>
        <v/>
      </c>
      <c r="AC86" s="103" t="str">
        <f t="shared" si="19"/>
        <v/>
      </c>
      <c r="AD86" s="103" t="str">
        <f t="shared" si="20"/>
        <v/>
      </c>
      <c r="AE86" s="102" t="str">
        <f t="shared" si="21"/>
        <v/>
      </c>
      <c r="AF86" s="103" t="str">
        <f t="shared" si="22"/>
        <v/>
      </c>
      <c r="AG86" s="103" t="str">
        <f t="shared" si="23"/>
        <v/>
      </c>
      <c r="AH86" s="103" t="str">
        <f t="shared" si="24"/>
        <v/>
      </c>
      <c r="AI86" s="103" t="str">
        <f t="shared" si="25"/>
        <v/>
      </c>
      <c r="AJ86" s="102" t="str">
        <f t="shared" si="26"/>
        <v/>
      </c>
      <c r="AK86" s="103" t="str">
        <f t="shared" si="27"/>
        <v/>
      </c>
      <c r="AL86" s="103" t="str">
        <f t="shared" si="28"/>
        <v/>
      </c>
      <c r="AM86" s="103" t="str">
        <f t="shared" si="29"/>
        <v/>
      </c>
      <c r="AN86" s="136" t="str">
        <f t="shared" si="30"/>
        <v/>
      </c>
      <c r="AO86" s="55" t="e">
        <f t="shared" si="31"/>
        <v>#N/A</v>
      </c>
      <c r="AP86" s="52" t="str">
        <f t="shared" si="32"/>
        <v/>
      </c>
      <c r="AQ86" s="118" t="str">
        <f t="shared" si="33"/>
        <v/>
      </c>
      <c r="AR86" s="118">
        <f t="shared" si="34"/>
        <v>0</v>
      </c>
      <c r="AS86" s="56">
        <f t="shared" si="35"/>
        <v>0</v>
      </c>
      <c r="AT86" s="90"/>
      <c r="AU86" s="54" t="str">
        <f t="shared" si="36"/>
        <v/>
      </c>
      <c r="AV86" s="52" t="str">
        <f t="shared" si="37"/>
        <v/>
      </c>
      <c r="AW86" s="52" t="str">
        <f t="shared" si="38"/>
        <v/>
      </c>
      <c r="AX86" s="52" t="str">
        <f t="shared" si="39"/>
        <v/>
      </c>
      <c r="AY86" s="53" t="str">
        <f t="shared" si="40"/>
        <v/>
      </c>
      <c r="AZ86" s="51" t="str">
        <f t="shared" si="41"/>
        <v/>
      </c>
      <c r="BA86" s="52" t="str">
        <f t="shared" si="42"/>
        <v/>
      </c>
      <c r="BB86" s="52" t="str">
        <f t="shared" si="43"/>
        <v/>
      </c>
      <c r="BC86" s="54" t="str">
        <f t="shared" si="44"/>
        <v/>
      </c>
      <c r="BD86" s="53" t="str">
        <f t="shared" si="45"/>
        <v/>
      </c>
      <c r="BE86" s="51" t="str">
        <f t="shared" si="46"/>
        <v/>
      </c>
      <c r="BF86" s="52" t="str">
        <f t="shared" si="47"/>
        <v/>
      </c>
      <c r="BG86" s="52" t="str">
        <f t="shared" si="48"/>
        <v/>
      </c>
      <c r="BH86" s="52" t="str">
        <f t="shared" si="49"/>
        <v/>
      </c>
      <c r="BI86" s="53" t="str">
        <f t="shared" si="50"/>
        <v/>
      </c>
      <c r="BJ86" s="51" t="str">
        <f t="shared" si="51"/>
        <v/>
      </c>
      <c r="BK86" s="52" t="str">
        <f t="shared" si="52"/>
        <v/>
      </c>
      <c r="BL86" s="52" t="str">
        <f t="shared" si="53"/>
        <v/>
      </c>
      <c r="BM86" s="52" t="str">
        <f t="shared" si="54"/>
        <v/>
      </c>
      <c r="BN86" s="53" t="str">
        <f t="shared" si="55"/>
        <v/>
      </c>
      <c r="BO86" s="51" t="str">
        <f t="shared" si="56"/>
        <v/>
      </c>
      <c r="BP86" s="52" t="str">
        <f t="shared" si="57"/>
        <v/>
      </c>
      <c r="BQ86" s="52" t="str">
        <f t="shared" si="58"/>
        <v/>
      </c>
      <c r="BR86" s="52" t="str">
        <f t="shared" si="59"/>
        <v/>
      </c>
      <c r="BS86" s="53" t="str">
        <f t="shared" si="60"/>
        <v/>
      </c>
      <c r="BT86" s="51" t="str">
        <f t="shared" si="61"/>
        <v/>
      </c>
      <c r="BU86" s="52" t="str">
        <f t="shared" si="62"/>
        <v/>
      </c>
      <c r="BV86" s="52" t="str">
        <f t="shared" si="63"/>
        <v/>
      </c>
      <c r="BW86" s="52" t="str">
        <f t="shared" si="64"/>
        <v/>
      </c>
      <c r="BX86" s="53" t="str">
        <f t="shared" si="65"/>
        <v/>
      </c>
      <c r="BY86" s="55" t="e">
        <f t="shared" si="66"/>
        <v>#N/A</v>
      </c>
      <c r="BZ86" s="52" t="str">
        <f t="shared" si="67"/>
        <v/>
      </c>
      <c r="CA86" s="118" t="str">
        <f t="shared" si="68"/>
        <v/>
      </c>
      <c r="CB86" s="118">
        <f t="shared" si="69"/>
        <v>0</v>
      </c>
      <c r="CC86" s="56">
        <f t="shared" si="70"/>
        <v>0</v>
      </c>
      <c r="CD86" s="90"/>
      <c r="CE86" s="54" t="str">
        <f t="shared" si="71"/>
        <v/>
      </c>
      <c r="CF86" s="52" t="str">
        <f t="shared" si="72"/>
        <v/>
      </c>
      <c r="CG86" s="52" t="str">
        <f t="shared" si="73"/>
        <v/>
      </c>
      <c r="CH86" s="52" t="str">
        <f t="shared" si="74"/>
        <v/>
      </c>
      <c r="CI86" s="53" t="str">
        <f t="shared" si="75"/>
        <v/>
      </c>
      <c r="CJ86" s="51" t="str">
        <f t="shared" si="76"/>
        <v/>
      </c>
      <c r="CK86" s="52" t="str">
        <f t="shared" si="77"/>
        <v/>
      </c>
      <c r="CL86" s="52" t="str">
        <f t="shared" si="78"/>
        <v/>
      </c>
      <c r="CM86" s="54" t="str">
        <f t="shared" si="79"/>
        <v/>
      </c>
      <c r="CN86" s="53" t="str">
        <f t="shared" si="80"/>
        <v/>
      </c>
      <c r="CO86" s="51" t="str">
        <f t="shared" si="81"/>
        <v/>
      </c>
      <c r="CP86" s="52" t="str">
        <f t="shared" si="82"/>
        <v/>
      </c>
      <c r="CQ86" s="52" t="str">
        <f>IF(IF(CP86&lt;&gt;"",IF(MAX(COUNTIF($CP86:$CP$89,$CP$6:$CP$89))&gt;1,"x",""),"")&lt;&gt;"",CP86+1,"")</f>
        <v/>
      </c>
      <c r="CR86" s="52" t="str">
        <f t="shared" si="83"/>
        <v/>
      </c>
      <c r="CS86" s="53" t="str">
        <f t="shared" si="84"/>
        <v/>
      </c>
      <c r="CT86" s="51" t="str">
        <f t="shared" si="85"/>
        <v/>
      </c>
      <c r="CU86" s="52" t="str">
        <f t="shared" si="86"/>
        <v/>
      </c>
      <c r="CV86" s="52" t="str">
        <f t="shared" si="87"/>
        <v/>
      </c>
      <c r="CW86" s="52" t="str">
        <f t="shared" si="88"/>
        <v/>
      </c>
      <c r="CX86" s="53" t="str">
        <f t="shared" si="89"/>
        <v/>
      </c>
      <c r="CY86" s="51" t="str">
        <f t="shared" si="90"/>
        <v/>
      </c>
      <c r="CZ86" s="52" t="str">
        <f t="shared" si="91"/>
        <v/>
      </c>
      <c r="DA86" s="52" t="str">
        <f t="shared" si="92"/>
        <v/>
      </c>
      <c r="DB86" s="52" t="str">
        <f t="shared" si="93"/>
        <v/>
      </c>
      <c r="DC86" s="53" t="str">
        <f t="shared" si="94"/>
        <v/>
      </c>
      <c r="DD86" s="51" t="str">
        <f t="shared" si="95"/>
        <v/>
      </c>
      <c r="DE86" s="52" t="str">
        <f t="shared" si="96"/>
        <v/>
      </c>
      <c r="DF86" s="52" t="str">
        <f t="shared" si="97"/>
        <v/>
      </c>
      <c r="DG86" s="52" t="str">
        <f t="shared" si="98"/>
        <v/>
      </c>
      <c r="DH86" s="53" t="str">
        <f t="shared" si="99"/>
        <v/>
      </c>
      <c r="DI86" s="55" t="e">
        <f t="shared" si="100"/>
        <v>#N/A</v>
      </c>
      <c r="DJ86" s="52" t="str">
        <f t="shared" si="101"/>
        <v/>
      </c>
      <c r="DK86" s="52" t="str">
        <f t="shared" si="102"/>
        <v/>
      </c>
      <c r="DL86" s="156">
        <f t="shared" si="103"/>
        <v>0</v>
      </c>
      <c r="DM86" s="56">
        <f t="shared" si="104"/>
        <v>0</v>
      </c>
      <c r="DN86" s="90"/>
      <c r="DO86" s="52" t="str">
        <f t="shared" si="105"/>
        <v/>
      </c>
      <c r="DP86" s="52" t="str">
        <f t="shared" si="106"/>
        <v/>
      </c>
      <c r="DQ86" s="52" t="str">
        <f t="shared" si="107"/>
        <v/>
      </c>
      <c r="DR86" s="52" t="str">
        <f t="shared" si="108"/>
        <v/>
      </c>
      <c r="DS86" s="53" t="str">
        <f t="shared" si="109"/>
        <v/>
      </c>
      <c r="DT86" s="51" t="str">
        <f t="shared" si="110"/>
        <v/>
      </c>
      <c r="DU86" s="52" t="str">
        <f t="shared" si="111"/>
        <v/>
      </c>
      <c r="DV86" s="52" t="str">
        <f t="shared" si="112"/>
        <v/>
      </c>
      <c r="DW86" s="54" t="str">
        <f t="shared" si="113"/>
        <v/>
      </c>
      <c r="DX86" s="53" t="str">
        <f t="shared" si="114"/>
        <v/>
      </c>
      <c r="DY86" s="51" t="str">
        <f t="shared" si="115"/>
        <v/>
      </c>
      <c r="DZ86" s="52" t="str">
        <f t="shared" si="116"/>
        <v/>
      </c>
      <c r="EA86" s="52" t="str">
        <f t="shared" si="117"/>
        <v/>
      </c>
      <c r="EB86" s="52" t="str">
        <f t="shared" si="118"/>
        <v/>
      </c>
      <c r="EC86" s="53" t="str">
        <f t="shared" si="119"/>
        <v/>
      </c>
      <c r="ED86" s="51" t="str">
        <f t="shared" si="120"/>
        <v/>
      </c>
      <c r="EE86" s="52" t="str">
        <f t="shared" si="121"/>
        <v/>
      </c>
      <c r="EF86" s="52" t="str">
        <f t="shared" si="122"/>
        <v/>
      </c>
      <c r="EG86" s="52" t="str">
        <f t="shared" si="123"/>
        <v/>
      </c>
      <c r="EH86" s="53" t="str">
        <f t="shared" si="124"/>
        <v/>
      </c>
      <c r="EI86" s="51" t="str">
        <f t="shared" si="125"/>
        <v/>
      </c>
      <c r="EJ86" s="52" t="str">
        <f t="shared" si="126"/>
        <v/>
      </c>
      <c r="EK86" s="52" t="str">
        <f t="shared" si="127"/>
        <v/>
      </c>
      <c r="EL86" s="52" t="str">
        <f t="shared" si="128"/>
        <v/>
      </c>
      <c r="EM86" s="53" t="str">
        <f t="shared" si="129"/>
        <v/>
      </c>
      <c r="EN86" s="51" t="str">
        <f t="shared" si="130"/>
        <v/>
      </c>
      <c r="EO86" s="52" t="str">
        <f t="shared" si="131"/>
        <v/>
      </c>
      <c r="EP86" s="52" t="str">
        <f t="shared" si="132"/>
        <v/>
      </c>
      <c r="EQ86" s="52" t="str">
        <f t="shared" si="133"/>
        <v/>
      </c>
      <c r="ER86" s="53" t="str">
        <f t="shared" si="134"/>
        <v/>
      </c>
      <c r="ES86" s="57" t="e">
        <f t="shared" si="135"/>
        <v>#N/A</v>
      </c>
      <c r="ET86" s="52" t="str">
        <f t="shared" si="136"/>
        <v/>
      </c>
      <c r="EU86" s="118" t="str">
        <f t="shared" si="137"/>
        <v/>
      </c>
      <c r="EV86" s="118">
        <f t="shared" si="138"/>
        <v>0</v>
      </c>
      <c r="EW86" s="56">
        <f t="shared" si="139"/>
        <v>0</v>
      </c>
      <c r="EX86" s="90"/>
      <c r="EY86" s="52" t="str">
        <f t="shared" si="140"/>
        <v/>
      </c>
      <c r="EZ86" s="52" t="str">
        <f t="shared" si="141"/>
        <v/>
      </c>
      <c r="FA86" s="52" t="str">
        <f t="shared" si="142"/>
        <v/>
      </c>
      <c r="FB86" s="52" t="str">
        <f t="shared" si="143"/>
        <v/>
      </c>
      <c r="FC86" s="56" t="str">
        <f t="shared" si="144"/>
        <v/>
      </c>
      <c r="FD86" s="51" t="str">
        <f t="shared" si="145"/>
        <v/>
      </c>
      <c r="FE86" s="52" t="str">
        <f t="shared" si="146"/>
        <v/>
      </c>
      <c r="FF86" s="52" t="str">
        <f t="shared" si="147"/>
        <v/>
      </c>
      <c r="FG86" s="54" t="str">
        <f t="shared" si="148"/>
        <v/>
      </c>
      <c r="FH86" s="56" t="str">
        <f t="shared" si="149"/>
        <v/>
      </c>
      <c r="FI86" s="51" t="str">
        <f t="shared" si="150"/>
        <v/>
      </c>
      <c r="FJ86" s="52" t="str">
        <f t="shared" si="151"/>
        <v/>
      </c>
      <c r="FK86" s="52" t="str">
        <f t="shared" si="152"/>
        <v/>
      </c>
      <c r="FL86" s="52" t="str">
        <f t="shared" si="153"/>
        <v/>
      </c>
      <c r="FM86" s="56" t="str">
        <f t="shared" si="154"/>
        <v/>
      </c>
      <c r="FN86" s="51" t="str">
        <f t="shared" si="155"/>
        <v/>
      </c>
      <c r="FO86" s="52" t="str">
        <f t="shared" si="156"/>
        <v/>
      </c>
      <c r="FP86" s="52" t="str">
        <f t="shared" si="157"/>
        <v/>
      </c>
      <c r="FQ86" s="52" t="str">
        <f t="shared" si="158"/>
        <v/>
      </c>
      <c r="FR86" s="56" t="str">
        <f t="shared" si="159"/>
        <v/>
      </c>
      <c r="FS86" s="51" t="str">
        <f t="shared" si="160"/>
        <v/>
      </c>
      <c r="FT86" s="52" t="str">
        <f t="shared" si="161"/>
        <v/>
      </c>
      <c r="FU86" s="52" t="str">
        <f t="shared" si="162"/>
        <v/>
      </c>
      <c r="FV86" s="52" t="str">
        <f t="shared" si="163"/>
        <v/>
      </c>
      <c r="FW86" s="56" t="str">
        <f t="shared" si="164"/>
        <v/>
      </c>
      <c r="FX86" s="51" t="str">
        <f t="shared" si="165"/>
        <v/>
      </c>
      <c r="FY86" s="52" t="str">
        <f t="shared" si="166"/>
        <v/>
      </c>
      <c r="FZ86" s="52" t="str">
        <f t="shared" si="167"/>
        <v/>
      </c>
      <c r="GA86" s="52" t="str">
        <f t="shared" si="168"/>
        <v/>
      </c>
      <c r="GB86" s="56" t="str">
        <f t="shared" si="169"/>
        <v/>
      </c>
      <c r="GC86" s="57" t="e">
        <f t="shared" si="170"/>
        <v>#N/A</v>
      </c>
      <c r="GD86" s="52" t="str">
        <f t="shared" si="171"/>
        <v/>
      </c>
      <c r="GE86" s="118" t="str">
        <f t="shared" si="172"/>
        <v/>
      </c>
      <c r="GF86" s="118">
        <f t="shared" si="173"/>
        <v>0</v>
      </c>
      <c r="GG86" s="56">
        <f t="shared" si="174"/>
        <v>0</v>
      </c>
      <c r="GH86" s="90"/>
      <c r="GI86" s="52" t="str">
        <f t="shared" si="175"/>
        <v/>
      </c>
      <c r="GJ86" s="52" t="str">
        <f t="shared" si="176"/>
        <v/>
      </c>
      <c r="GK86" s="52" t="str">
        <f t="shared" si="177"/>
        <v/>
      </c>
      <c r="GL86" s="52" t="str">
        <f t="shared" si="178"/>
        <v/>
      </c>
      <c r="GM86" s="53" t="str">
        <f t="shared" si="179"/>
        <v/>
      </c>
      <c r="GN86" s="51" t="str">
        <f t="shared" si="180"/>
        <v/>
      </c>
      <c r="GO86" s="52" t="str">
        <f t="shared" si="181"/>
        <v/>
      </c>
      <c r="GP86" s="52" t="str">
        <f t="shared" si="182"/>
        <v/>
      </c>
      <c r="GQ86" s="54" t="str">
        <f t="shared" si="183"/>
        <v/>
      </c>
      <c r="GR86" s="53" t="str">
        <f t="shared" si="184"/>
        <v/>
      </c>
      <c r="GS86" s="51" t="str">
        <f t="shared" si="185"/>
        <v/>
      </c>
      <c r="GT86" s="52" t="str">
        <f t="shared" si="186"/>
        <v/>
      </c>
      <c r="GU86" s="52" t="str">
        <f t="shared" si="187"/>
        <v/>
      </c>
      <c r="GV86" s="52" t="str">
        <f t="shared" si="188"/>
        <v/>
      </c>
      <c r="GW86" s="53" t="str">
        <f t="shared" si="189"/>
        <v/>
      </c>
      <c r="GX86" s="51" t="str">
        <f t="shared" si="190"/>
        <v/>
      </c>
      <c r="GY86" s="52" t="str">
        <f t="shared" si="191"/>
        <v/>
      </c>
      <c r="GZ86" s="52" t="str">
        <f t="shared" si="192"/>
        <v/>
      </c>
      <c r="HA86" s="52" t="str">
        <f t="shared" si="193"/>
        <v/>
      </c>
      <c r="HB86" s="53" t="str">
        <f t="shared" si="194"/>
        <v/>
      </c>
      <c r="HC86" s="51" t="str">
        <f t="shared" si="195"/>
        <v/>
      </c>
      <c r="HD86" s="52" t="str">
        <f t="shared" si="196"/>
        <v/>
      </c>
      <c r="HE86" s="52" t="str">
        <f t="shared" si="197"/>
        <v/>
      </c>
      <c r="HF86" s="52" t="str">
        <f t="shared" si="198"/>
        <v/>
      </c>
      <c r="HG86" s="53" t="str">
        <f t="shared" si="199"/>
        <v/>
      </c>
      <c r="HH86" s="51" t="str">
        <f t="shared" si="200"/>
        <v/>
      </c>
      <c r="HI86" s="52" t="str">
        <f t="shared" si="201"/>
        <v/>
      </c>
      <c r="HJ86" s="52" t="str">
        <f t="shared" si="202"/>
        <v/>
      </c>
      <c r="HK86" s="52" t="str">
        <f t="shared" si="203"/>
        <v/>
      </c>
      <c r="HL86" s="53" t="str">
        <f t="shared" si="204"/>
        <v/>
      </c>
      <c r="HM86" s="57" t="e">
        <f t="shared" si="205"/>
        <v>#N/A</v>
      </c>
      <c r="HN86" s="52" t="str">
        <f t="shared" si="206"/>
        <v/>
      </c>
      <c r="HO86" s="118" t="str">
        <f t="shared" si="207"/>
        <v/>
      </c>
      <c r="HP86" s="118">
        <f t="shared" si="208"/>
        <v>0</v>
      </c>
      <c r="HQ86" s="56">
        <f t="shared" si="209"/>
        <v>0</v>
      </c>
      <c r="HR86" s="90"/>
      <c r="HS86" s="52" t="str">
        <f t="shared" si="210"/>
        <v/>
      </c>
      <c r="HT86" s="52" t="str">
        <f t="shared" si="211"/>
        <v/>
      </c>
      <c r="HU86" s="52" t="str">
        <f t="shared" si="212"/>
        <v/>
      </c>
      <c r="HV86" s="52" t="str">
        <f t="shared" si="213"/>
        <v/>
      </c>
      <c r="HW86" s="53" t="str">
        <f t="shared" si="214"/>
        <v/>
      </c>
      <c r="HX86" s="51" t="str">
        <f t="shared" si="215"/>
        <v/>
      </c>
      <c r="HY86" s="52" t="str">
        <f t="shared" si="216"/>
        <v/>
      </c>
      <c r="HZ86" s="52" t="str">
        <f t="shared" si="217"/>
        <v/>
      </c>
      <c r="IA86" s="54" t="str">
        <f t="shared" si="218"/>
        <v/>
      </c>
      <c r="IB86" s="53" t="str">
        <f t="shared" si="219"/>
        <v/>
      </c>
      <c r="IC86" s="51" t="str">
        <f t="shared" si="220"/>
        <v/>
      </c>
      <c r="ID86" s="52" t="str">
        <f t="shared" si="221"/>
        <v/>
      </c>
      <c r="IE86" s="52" t="str">
        <f t="shared" si="222"/>
        <v/>
      </c>
      <c r="IF86" s="52" t="str">
        <f t="shared" si="223"/>
        <v/>
      </c>
      <c r="IG86" s="53" t="str">
        <f t="shared" si="224"/>
        <v/>
      </c>
      <c r="IH86" s="51" t="str">
        <f t="shared" si="225"/>
        <v/>
      </c>
      <c r="II86" s="52" t="str">
        <f t="shared" si="226"/>
        <v/>
      </c>
      <c r="IJ86" s="52" t="str">
        <f t="shared" si="227"/>
        <v/>
      </c>
      <c r="IK86" s="52" t="str">
        <f t="shared" si="228"/>
        <v/>
      </c>
      <c r="IL86" s="53" t="str">
        <f t="shared" si="229"/>
        <v/>
      </c>
      <c r="IM86" s="51" t="str">
        <f t="shared" si="230"/>
        <v/>
      </c>
      <c r="IN86" s="52" t="str">
        <f t="shared" si="231"/>
        <v/>
      </c>
      <c r="IO86" s="52" t="str">
        <f t="shared" si="232"/>
        <v/>
      </c>
      <c r="IP86" s="52" t="str">
        <f t="shared" si="233"/>
        <v/>
      </c>
      <c r="IQ86" s="53" t="str">
        <f t="shared" si="234"/>
        <v/>
      </c>
      <c r="IR86" s="51" t="str">
        <f t="shared" si="235"/>
        <v/>
      </c>
      <c r="IS86" s="52" t="str">
        <f t="shared" si="236"/>
        <v/>
      </c>
      <c r="IT86" s="52" t="str">
        <f t="shared" si="237"/>
        <v/>
      </c>
      <c r="IU86" s="52" t="str">
        <f t="shared" si="238"/>
        <v/>
      </c>
      <c r="IV86" s="53" t="str">
        <f t="shared" si="239"/>
        <v/>
      </c>
      <c r="IW86" s="57" t="e">
        <f t="shared" si="240"/>
        <v>#N/A</v>
      </c>
      <c r="IX86" s="52" t="str">
        <f t="shared" si="241"/>
        <v/>
      </c>
      <c r="IY86" s="118" t="str">
        <f t="shared" si="242"/>
        <v/>
      </c>
      <c r="IZ86" s="118">
        <f t="shared" si="243"/>
        <v>0</v>
      </c>
      <c r="JA86" s="56">
        <f t="shared" si="244"/>
        <v>0</v>
      </c>
      <c r="JB86" s="90"/>
      <c r="JC86" s="52" t="str">
        <f t="shared" si="245"/>
        <v/>
      </c>
      <c r="JD86" s="52" t="str">
        <f t="shared" si="246"/>
        <v/>
      </c>
      <c r="JE86" s="52" t="str">
        <f t="shared" si="247"/>
        <v/>
      </c>
      <c r="JF86" s="52" t="str">
        <f t="shared" si="248"/>
        <v/>
      </c>
      <c r="JG86" s="53" t="str">
        <f t="shared" si="249"/>
        <v/>
      </c>
      <c r="JH86" s="51" t="str">
        <f t="shared" si="250"/>
        <v/>
      </c>
      <c r="JI86" s="52" t="str">
        <f t="shared" si="251"/>
        <v/>
      </c>
      <c r="JJ86" s="52" t="str">
        <f t="shared" si="252"/>
        <v/>
      </c>
      <c r="JK86" s="54" t="str">
        <f t="shared" si="253"/>
        <v/>
      </c>
      <c r="JL86" s="53" t="str">
        <f t="shared" si="254"/>
        <v/>
      </c>
      <c r="JM86" s="51" t="str">
        <f t="shared" si="255"/>
        <v/>
      </c>
      <c r="JN86" s="52" t="str">
        <f t="shared" si="256"/>
        <v/>
      </c>
      <c r="JO86" s="52" t="str">
        <f t="shared" si="257"/>
        <v/>
      </c>
      <c r="JP86" s="52" t="str">
        <f t="shared" si="258"/>
        <v/>
      </c>
      <c r="JQ86" s="53" t="str">
        <f t="shared" si="259"/>
        <v/>
      </c>
      <c r="JR86" s="51" t="str">
        <f t="shared" si="260"/>
        <v/>
      </c>
      <c r="JS86" s="52" t="str">
        <f t="shared" si="261"/>
        <v/>
      </c>
      <c r="JT86" s="52" t="str">
        <f t="shared" si="262"/>
        <v/>
      </c>
      <c r="JU86" s="52" t="str">
        <f t="shared" si="263"/>
        <v/>
      </c>
      <c r="JV86" s="53" t="str">
        <f t="shared" si="264"/>
        <v/>
      </c>
      <c r="JW86" s="51" t="str">
        <f t="shared" si="265"/>
        <v/>
      </c>
      <c r="JX86" s="52" t="str">
        <f t="shared" si="266"/>
        <v/>
      </c>
      <c r="JY86" s="52" t="str">
        <f t="shared" si="267"/>
        <v/>
      </c>
      <c r="JZ86" s="52" t="str">
        <f t="shared" si="268"/>
        <v/>
      </c>
      <c r="KA86" s="53" t="str">
        <f t="shared" si="269"/>
        <v/>
      </c>
      <c r="KB86" s="51" t="str">
        <f t="shared" si="270"/>
        <v/>
      </c>
      <c r="KC86" s="52" t="str">
        <f t="shared" si="271"/>
        <v/>
      </c>
      <c r="KD86" s="52" t="str">
        <f t="shared" si="272"/>
        <v/>
      </c>
      <c r="KE86" s="52" t="str">
        <f t="shared" si="273"/>
        <v/>
      </c>
      <c r="KF86" s="53" t="str">
        <f t="shared" si="274"/>
        <v/>
      </c>
      <c r="KG86" s="57" t="e">
        <f t="shared" si="275"/>
        <v>#N/A</v>
      </c>
      <c r="KH86" s="52" t="str">
        <f t="shared" si="276"/>
        <v/>
      </c>
      <c r="KI86" s="118" t="str">
        <f t="shared" si="277"/>
        <v/>
      </c>
      <c r="KJ86" s="118">
        <f t="shared" si="278"/>
        <v>0</v>
      </c>
      <c r="KK86" s="56">
        <f t="shared" si="279"/>
        <v>0</v>
      </c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</row>
    <row r="87" spans="1:358" s="1" customFormat="1" x14ac:dyDescent="0.25">
      <c r="A87" s="35"/>
      <c r="B87" s="45">
        <v>82</v>
      </c>
      <c r="C87" s="46"/>
      <c r="D87" s="47"/>
      <c r="E87" s="48"/>
      <c r="F87" s="109"/>
      <c r="G87" s="49"/>
      <c r="H87" s="50"/>
      <c r="I87" s="187">
        <f t="shared" si="0"/>
        <v>0</v>
      </c>
      <c r="J87" s="116"/>
      <c r="K87" s="102" t="str">
        <f t="shared" si="1"/>
        <v/>
      </c>
      <c r="L87" s="103" t="str">
        <f t="shared" si="2"/>
        <v/>
      </c>
      <c r="M87" s="103" t="str">
        <f t="shared" si="3"/>
        <v/>
      </c>
      <c r="N87" s="103" t="str">
        <f t="shared" si="4"/>
        <v/>
      </c>
      <c r="O87" s="103" t="str">
        <f t="shared" si="5"/>
        <v/>
      </c>
      <c r="P87" s="102" t="str">
        <f t="shared" si="6"/>
        <v/>
      </c>
      <c r="Q87" s="103" t="str">
        <f t="shared" si="7"/>
        <v/>
      </c>
      <c r="R87" s="103" t="str">
        <f t="shared" si="8"/>
        <v/>
      </c>
      <c r="S87" s="103" t="str">
        <f t="shared" si="9"/>
        <v/>
      </c>
      <c r="T87" s="103" t="str">
        <f t="shared" si="10"/>
        <v/>
      </c>
      <c r="U87" s="102" t="str">
        <f t="shared" si="11"/>
        <v/>
      </c>
      <c r="V87" s="103" t="str">
        <f t="shared" si="12"/>
        <v/>
      </c>
      <c r="W87" s="103" t="str">
        <f t="shared" si="13"/>
        <v/>
      </c>
      <c r="X87" s="103" t="str">
        <f t="shared" si="14"/>
        <v/>
      </c>
      <c r="Y87" s="103" t="str">
        <f t="shared" si="15"/>
        <v/>
      </c>
      <c r="Z87" s="102" t="str">
        <f t="shared" si="16"/>
        <v/>
      </c>
      <c r="AA87" s="103" t="str">
        <f t="shared" si="17"/>
        <v/>
      </c>
      <c r="AB87" s="103" t="str">
        <f t="shared" si="18"/>
        <v/>
      </c>
      <c r="AC87" s="103" t="str">
        <f t="shared" si="19"/>
        <v/>
      </c>
      <c r="AD87" s="103" t="str">
        <f t="shared" si="20"/>
        <v/>
      </c>
      <c r="AE87" s="102" t="str">
        <f t="shared" si="21"/>
        <v/>
      </c>
      <c r="AF87" s="103" t="str">
        <f t="shared" si="22"/>
        <v/>
      </c>
      <c r="AG87" s="103" t="str">
        <f t="shared" si="23"/>
        <v/>
      </c>
      <c r="AH87" s="103" t="str">
        <f t="shared" si="24"/>
        <v/>
      </c>
      <c r="AI87" s="103" t="str">
        <f t="shared" si="25"/>
        <v/>
      </c>
      <c r="AJ87" s="102" t="str">
        <f t="shared" si="26"/>
        <v/>
      </c>
      <c r="AK87" s="103" t="str">
        <f t="shared" si="27"/>
        <v/>
      </c>
      <c r="AL87" s="103" t="str">
        <f t="shared" si="28"/>
        <v/>
      </c>
      <c r="AM87" s="103" t="str">
        <f t="shared" si="29"/>
        <v/>
      </c>
      <c r="AN87" s="136" t="str">
        <f t="shared" si="30"/>
        <v/>
      </c>
      <c r="AO87" s="55" t="e">
        <f t="shared" si="31"/>
        <v>#N/A</v>
      </c>
      <c r="AP87" s="52" t="str">
        <f t="shared" si="32"/>
        <v/>
      </c>
      <c r="AQ87" s="118" t="str">
        <f t="shared" si="33"/>
        <v/>
      </c>
      <c r="AR87" s="118">
        <f t="shared" si="34"/>
        <v>0</v>
      </c>
      <c r="AS87" s="56">
        <f t="shared" si="35"/>
        <v>0</v>
      </c>
      <c r="AT87" s="90"/>
      <c r="AU87" s="54" t="str">
        <f t="shared" si="36"/>
        <v/>
      </c>
      <c r="AV87" s="52" t="str">
        <f t="shared" si="37"/>
        <v/>
      </c>
      <c r="AW87" s="52" t="str">
        <f t="shared" si="38"/>
        <v/>
      </c>
      <c r="AX87" s="52" t="str">
        <f t="shared" si="39"/>
        <v/>
      </c>
      <c r="AY87" s="53" t="str">
        <f t="shared" si="40"/>
        <v/>
      </c>
      <c r="AZ87" s="51" t="str">
        <f t="shared" si="41"/>
        <v/>
      </c>
      <c r="BA87" s="52" t="str">
        <f t="shared" si="42"/>
        <v/>
      </c>
      <c r="BB87" s="52" t="str">
        <f t="shared" si="43"/>
        <v/>
      </c>
      <c r="BC87" s="54" t="str">
        <f t="shared" si="44"/>
        <v/>
      </c>
      <c r="BD87" s="53" t="str">
        <f t="shared" si="45"/>
        <v/>
      </c>
      <c r="BE87" s="51" t="str">
        <f t="shared" si="46"/>
        <v/>
      </c>
      <c r="BF87" s="52" t="str">
        <f t="shared" si="47"/>
        <v/>
      </c>
      <c r="BG87" s="52" t="str">
        <f t="shared" si="48"/>
        <v/>
      </c>
      <c r="BH87" s="52" t="str">
        <f t="shared" si="49"/>
        <v/>
      </c>
      <c r="BI87" s="53" t="str">
        <f t="shared" si="50"/>
        <v/>
      </c>
      <c r="BJ87" s="51" t="str">
        <f t="shared" si="51"/>
        <v/>
      </c>
      <c r="BK87" s="52" t="str">
        <f t="shared" si="52"/>
        <v/>
      </c>
      <c r="BL87" s="52" t="str">
        <f t="shared" si="53"/>
        <v/>
      </c>
      <c r="BM87" s="52" t="str">
        <f t="shared" si="54"/>
        <v/>
      </c>
      <c r="BN87" s="53" t="str">
        <f t="shared" si="55"/>
        <v/>
      </c>
      <c r="BO87" s="51" t="str">
        <f t="shared" si="56"/>
        <v/>
      </c>
      <c r="BP87" s="52" t="str">
        <f t="shared" si="57"/>
        <v/>
      </c>
      <c r="BQ87" s="52" t="str">
        <f t="shared" si="58"/>
        <v/>
      </c>
      <c r="BR87" s="52" t="str">
        <f t="shared" si="59"/>
        <v/>
      </c>
      <c r="BS87" s="53" t="str">
        <f t="shared" si="60"/>
        <v/>
      </c>
      <c r="BT87" s="51" t="str">
        <f t="shared" si="61"/>
        <v/>
      </c>
      <c r="BU87" s="52" t="str">
        <f t="shared" si="62"/>
        <v/>
      </c>
      <c r="BV87" s="52" t="str">
        <f t="shared" si="63"/>
        <v/>
      </c>
      <c r="BW87" s="52" t="str">
        <f t="shared" si="64"/>
        <v/>
      </c>
      <c r="BX87" s="53" t="str">
        <f t="shared" si="65"/>
        <v/>
      </c>
      <c r="BY87" s="55" t="e">
        <f t="shared" si="66"/>
        <v>#N/A</v>
      </c>
      <c r="BZ87" s="52" t="str">
        <f t="shared" si="67"/>
        <v/>
      </c>
      <c r="CA87" s="118" t="str">
        <f t="shared" si="68"/>
        <v/>
      </c>
      <c r="CB87" s="118">
        <f t="shared" si="69"/>
        <v>0</v>
      </c>
      <c r="CC87" s="56">
        <f t="shared" si="70"/>
        <v>0</v>
      </c>
      <c r="CD87" s="90"/>
      <c r="CE87" s="54" t="str">
        <f t="shared" si="71"/>
        <v/>
      </c>
      <c r="CF87" s="52" t="str">
        <f t="shared" si="72"/>
        <v/>
      </c>
      <c r="CG87" s="52" t="str">
        <f t="shared" si="73"/>
        <v/>
      </c>
      <c r="CH87" s="52" t="str">
        <f t="shared" si="74"/>
        <v/>
      </c>
      <c r="CI87" s="53" t="str">
        <f t="shared" si="75"/>
        <v/>
      </c>
      <c r="CJ87" s="51" t="str">
        <f t="shared" si="76"/>
        <v/>
      </c>
      <c r="CK87" s="52" t="str">
        <f t="shared" si="77"/>
        <v/>
      </c>
      <c r="CL87" s="52" t="str">
        <f t="shared" si="78"/>
        <v/>
      </c>
      <c r="CM87" s="54" t="str">
        <f t="shared" si="79"/>
        <v/>
      </c>
      <c r="CN87" s="53" t="str">
        <f t="shared" si="80"/>
        <v/>
      </c>
      <c r="CO87" s="51" t="str">
        <f t="shared" si="81"/>
        <v/>
      </c>
      <c r="CP87" s="52" t="str">
        <f t="shared" si="82"/>
        <v/>
      </c>
      <c r="CQ87" s="52" t="str">
        <f>IF(IF(CP87&lt;&gt;"",IF(MAX(COUNTIF($CP87:$CP$89,$CP$6:$CP$89))&gt;1,"x",""),"")&lt;&gt;"",CP87+1,"")</f>
        <v/>
      </c>
      <c r="CR87" s="52" t="str">
        <f t="shared" si="83"/>
        <v/>
      </c>
      <c r="CS87" s="53" t="str">
        <f t="shared" si="84"/>
        <v/>
      </c>
      <c r="CT87" s="51" t="str">
        <f t="shared" si="85"/>
        <v/>
      </c>
      <c r="CU87" s="52" t="str">
        <f t="shared" si="86"/>
        <v/>
      </c>
      <c r="CV87" s="52" t="str">
        <f t="shared" si="87"/>
        <v/>
      </c>
      <c r="CW87" s="52" t="str">
        <f t="shared" si="88"/>
        <v/>
      </c>
      <c r="CX87" s="53" t="str">
        <f t="shared" si="89"/>
        <v/>
      </c>
      <c r="CY87" s="51" t="str">
        <f t="shared" si="90"/>
        <v/>
      </c>
      <c r="CZ87" s="52" t="str">
        <f t="shared" si="91"/>
        <v/>
      </c>
      <c r="DA87" s="52" t="str">
        <f t="shared" si="92"/>
        <v/>
      </c>
      <c r="DB87" s="52" t="str">
        <f t="shared" si="93"/>
        <v/>
      </c>
      <c r="DC87" s="53" t="str">
        <f t="shared" si="94"/>
        <v/>
      </c>
      <c r="DD87" s="51" t="str">
        <f t="shared" si="95"/>
        <v/>
      </c>
      <c r="DE87" s="52" t="str">
        <f t="shared" si="96"/>
        <v/>
      </c>
      <c r="DF87" s="52" t="str">
        <f t="shared" si="97"/>
        <v/>
      </c>
      <c r="DG87" s="52" t="str">
        <f t="shared" si="98"/>
        <v/>
      </c>
      <c r="DH87" s="53" t="str">
        <f t="shared" si="99"/>
        <v/>
      </c>
      <c r="DI87" s="55" t="e">
        <f t="shared" si="100"/>
        <v>#N/A</v>
      </c>
      <c r="DJ87" s="52" t="str">
        <f t="shared" si="101"/>
        <v/>
      </c>
      <c r="DK87" s="52" t="str">
        <f t="shared" si="102"/>
        <v/>
      </c>
      <c r="DL87" s="156">
        <f t="shared" si="103"/>
        <v>0</v>
      </c>
      <c r="DM87" s="56">
        <f t="shared" si="104"/>
        <v>0</v>
      </c>
      <c r="DN87" s="90"/>
      <c r="DO87" s="52" t="str">
        <f t="shared" si="105"/>
        <v/>
      </c>
      <c r="DP87" s="52" t="str">
        <f t="shared" si="106"/>
        <v/>
      </c>
      <c r="DQ87" s="52" t="str">
        <f t="shared" si="107"/>
        <v/>
      </c>
      <c r="DR87" s="52" t="str">
        <f t="shared" si="108"/>
        <v/>
      </c>
      <c r="DS87" s="53" t="str">
        <f t="shared" si="109"/>
        <v/>
      </c>
      <c r="DT87" s="51" t="str">
        <f t="shared" si="110"/>
        <v/>
      </c>
      <c r="DU87" s="52" t="str">
        <f t="shared" si="111"/>
        <v/>
      </c>
      <c r="DV87" s="52" t="str">
        <f t="shared" si="112"/>
        <v/>
      </c>
      <c r="DW87" s="54" t="str">
        <f t="shared" si="113"/>
        <v/>
      </c>
      <c r="DX87" s="53" t="str">
        <f t="shared" si="114"/>
        <v/>
      </c>
      <c r="DY87" s="51" t="str">
        <f t="shared" si="115"/>
        <v/>
      </c>
      <c r="DZ87" s="52" t="str">
        <f t="shared" si="116"/>
        <v/>
      </c>
      <c r="EA87" s="52" t="str">
        <f t="shared" si="117"/>
        <v/>
      </c>
      <c r="EB87" s="52" t="str">
        <f t="shared" si="118"/>
        <v/>
      </c>
      <c r="EC87" s="53" t="str">
        <f t="shared" si="119"/>
        <v/>
      </c>
      <c r="ED87" s="51" t="str">
        <f t="shared" si="120"/>
        <v/>
      </c>
      <c r="EE87" s="52" t="str">
        <f t="shared" si="121"/>
        <v/>
      </c>
      <c r="EF87" s="52" t="str">
        <f t="shared" si="122"/>
        <v/>
      </c>
      <c r="EG87" s="52" t="str">
        <f t="shared" si="123"/>
        <v/>
      </c>
      <c r="EH87" s="53" t="str">
        <f t="shared" si="124"/>
        <v/>
      </c>
      <c r="EI87" s="51" t="str">
        <f t="shared" si="125"/>
        <v/>
      </c>
      <c r="EJ87" s="52" t="str">
        <f t="shared" si="126"/>
        <v/>
      </c>
      <c r="EK87" s="52" t="str">
        <f t="shared" si="127"/>
        <v/>
      </c>
      <c r="EL87" s="52" t="str">
        <f t="shared" si="128"/>
        <v/>
      </c>
      <c r="EM87" s="53" t="str">
        <f t="shared" si="129"/>
        <v/>
      </c>
      <c r="EN87" s="51" t="str">
        <f t="shared" si="130"/>
        <v/>
      </c>
      <c r="EO87" s="52" t="str">
        <f t="shared" si="131"/>
        <v/>
      </c>
      <c r="EP87" s="52" t="str">
        <f t="shared" si="132"/>
        <v/>
      </c>
      <c r="EQ87" s="52" t="str">
        <f t="shared" si="133"/>
        <v/>
      </c>
      <c r="ER87" s="53" t="str">
        <f t="shared" si="134"/>
        <v/>
      </c>
      <c r="ES87" s="57" t="e">
        <f t="shared" si="135"/>
        <v>#N/A</v>
      </c>
      <c r="ET87" s="52" t="str">
        <f t="shared" si="136"/>
        <v/>
      </c>
      <c r="EU87" s="118" t="str">
        <f t="shared" si="137"/>
        <v/>
      </c>
      <c r="EV87" s="118">
        <f t="shared" si="138"/>
        <v>0</v>
      </c>
      <c r="EW87" s="56">
        <f t="shared" si="139"/>
        <v>0</v>
      </c>
      <c r="EX87" s="90"/>
      <c r="EY87" s="52" t="str">
        <f t="shared" si="140"/>
        <v/>
      </c>
      <c r="EZ87" s="52" t="str">
        <f t="shared" si="141"/>
        <v/>
      </c>
      <c r="FA87" s="52" t="str">
        <f t="shared" si="142"/>
        <v/>
      </c>
      <c r="FB87" s="52" t="str">
        <f t="shared" si="143"/>
        <v/>
      </c>
      <c r="FC87" s="56" t="str">
        <f t="shared" si="144"/>
        <v/>
      </c>
      <c r="FD87" s="51" t="str">
        <f t="shared" si="145"/>
        <v/>
      </c>
      <c r="FE87" s="52" t="str">
        <f t="shared" si="146"/>
        <v/>
      </c>
      <c r="FF87" s="52" t="str">
        <f t="shared" si="147"/>
        <v/>
      </c>
      <c r="FG87" s="54" t="str">
        <f t="shared" si="148"/>
        <v/>
      </c>
      <c r="FH87" s="56" t="str">
        <f t="shared" si="149"/>
        <v/>
      </c>
      <c r="FI87" s="51" t="str">
        <f t="shared" si="150"/>
        <v/>
      </c>
      <c r="FJ87" s="52" t="str">
        <f t="shared" si="151"/>
        <v/>
      </c>
      <c r="FK87" s="52" t="str">
        <f t="shared" si="152"/>
        <v/>
      </c>
      <c r="FL87" s="52" t="str">
        <f t="shared" si="153"/>
        <v/>
      </c>
      <c r="FM87" s="56" t="str">
        <f t="shared" si="154"/>
        <v/>
      </c>
      <c r="FN87" s="51" t="str">
        <f t="shared" si="155"/>
        <v/>
      </c>
      <c r="FO87" s="52" t="str">
        <f t="shared" si="156"/>
        <v/>
      </c>
      <c r="FP87" s="52" t="str">
        <f t="shared" si="157"/>
        <v/>
      </c>
      <c r="FQ87" s="52" t="str">
        <f t="shared" si="158"/>
        <v/>
      </c>
      <c r="FR87" s="56" t="str">
        <f t="shared" si="159"/>
        <v/>
      </c>
      <c r="FS87" s="51" t="str">
        <f t="shared" si="160"/>
        <v/>
      </c>
      <c r="FT87" s="52" t="str">
        <f t="shared" si="161"/>
        <v/>
      </c>
      <c r="FU87" s="52" t="str">
        <f t="shared" si="162"/>
        <v/>
      </c>
      <c r="FV87" s="52" t="str">
        <f t="shared" si="163"/>
        <v/>
      </c>
      <c r="FW87" s="56" t="str">
        <f t="shared" si="164"/>
        <v/>
      </c>
      <c r="FX87" s="51" t="str">
        <f t="shared" si="165"/>
        <v/>
      </c>
      <c r="FY87" s="52" t="str">
        <f t="shared" si="166"/>
        <v/>
      </c>
      <c r="FZ87" s="52" t="str">
        <f t="shared" si="167"/>
        <v/>
      </c>
      <c r="GA87" s="52" t="str">
        <f t="shared" si="168"/>
        <v/>
      </c>
      <c r="GB87" s="56" t="str">
        <f t="shared" si="169"/>
        <v/>
      </c>
      <c r="GC87" s="57" t="e">
        <f t="shared" si="170"/>
        <v>#N/A</v>
      </c>
      <c r="GD87" s="52" t="str">
        <f t="shared" si="171"/>
        <v/>
      </c>
      <c r="GE87" s="118" t="str">
        <f t="shared" si="172"/>
        <v/>
      </c>
      <c r="GF87" s="118">
        <f t="shared" si="173"/>
        <v>0</v>
      </c>
      <c r="GG87" s="56">
        <f t="shared" si="174"/>
        <v>0</v>
      </c>
      <c r="GH87" s="90"/>
      <c r="GI87" s="52" t="str">
        <f t="shared" si="175"/>
        <v/>
      </c>
      <c r="GJ87" s="52" t="str">
        <f t="shared" si="176"/>
        <v/>
      </c>
      <c r="GK87" s="52" t="str">
        <f t="shared" si="177"/>
        <v/>
      </c>
      <c r="GL87" s="52" t="str">
        <f t="shared" si="178"/>
        <v/>
      </c>
      <c r="GM87" s="53" t="str">
        <f t="shared" si="179"/>
        <v/>
      </c>
      <c r="GN87" s="51" t="str">
        <f t="shared" si="180"/>
        <v/>
      </c>
      <c r="GO87" s="52" t="str">
        <f t="shared" si="181"/>
        <v/>
      </c>
      <c r="GP87" s="52" t="str">
        <f t="shared" si="182"/>
        <v/>
      </c>
      <c r="GQ87" s="54" t="str">
        <f t="shared" si="183"/>
        <v/>
      </c>
      <c r="GR87" s="53" t="str">
        <f t="shared" si="184"/>
        <v/>
      </c>
      <c r="GS87" s="51" t="str">
        <f t="shared" si="185"/>
        <v/>
      </c>
      <c r="GT87" s="52" t="str">
        <f t="shared" si="186"/>
        <v/>
      </c>
      <c r="GU87" s="52" t="str">
        <f t="shared" si="187"/>
        <v/>
      </c>
      <c r="GV87" s="52" t="str">
        <f t="shared" si="188"/>
        <v/>
      </c>
      <c r="GW87" s="53" t="str">
        <f t="shared" si="189"/>
        <v/>
      </c>
      <c r="GX87" s="51" t="str">
        <f t="shared" si="190"/>
        <v/>
      </c>
      <c r="GY87" s="52" t="str">
        <f t="shared" si="191"/>
        <v/>
      </c>
      <c r="GZ87" s="52" t="str">
        <f t="shared" si="192"/>
        <v/>
      </c>
      <c r="HA87" s="52" t="str">
        <f t="shared" si="193"/>
        <v/>
      </c>
      <c r="HB87" s="53" t="str">
        <f t="shared" si="194"/>
        <v/>
      </c>
      <c r="HC87" s="51" t="str">
        <f t="shared" si="195"/>
        <v/>
      </c>
      <c r="HD87" s="52" t="str">
        <f t="shared" si="196"/>
        <v/>
      </c>
      <c r="HE87" s="52" t="str">
        <f t="shared" si="197"/>
        <v/>
      </c>
      <c r="HF87" s="52" t="str">
        <f t="shared" si="198"/>
        <v/>
      </c>
      <c r="HG87" s="53" t="str">
        <f t="shared" si="199"/>
        <v/>
      </c>
      <c r="HH87" s="51" t="str">
        <f t="shared" si="200"/>
        <v/>
      </c>
      <c r="HI87" s="52" t="str">
        <f t="shared" si="201"/>
        <v/>
      </c>
      <c r="HJ87" s="52" t="str">
        <f t="shared" si="202"/>
        <v/>
      </c>
      <c r="HK87" s="52" t="str">
        <f t="shared" si="203"/>
        <v/>
      </c>
      <c r="HL87" s="53" t="str">
        <f t="shared" si="204"/>
        <v/>
      </c>
      <c r="HM87" s="57" t="e">
        <f t="shared" si="205"/>
        <v>#N/A</v>
      </c>
      <c r="HN87" s="52" t="str">
        <f t="shared" si="206"/>
        <v/>
      </c>
      <c r="HO87" s="118" t="str">
        <f t="shared" si="207"/>
        <v/>
      </c>
      <c r="HP87" s="118">
        <f t="shared" si="208"/>
        <v>0</v>
      </c>
      <c r="HQ87" s="56">
        <f t="shared" si="209"/>
        <v>0</v>
      </c>
      <c r="HR87" s="90"/>
      <c r="HS87" s="52" t="str">
        <f t="shared" si="210"/>
        <v/>
      </c>
      <c r="HT87" s="52" t="str">
        <f t="shared" si="211"/>
        <v/>
      </c>
      <c r="HU87" s="52" t="str">
        <f t="shared" si="212"/>
        <v/>
      </c>
      <c r="HV87" s="52" t="str">
        <f t="shared" si="213"/>
        <v/>
      </c>
      <c r="HW87" s="53" t="str">
        <f t="shared" si="214"/>
        <v/>
      </c>
      <c r="HX87" s="51" t="str">
        <f t="shared" si="215"/>
        <v/>
      </c>
      <c r="HY87" s="52" t="str">
        <f t="shared" si="216"/>
        <v/>
      </c>
      <c r="HZ87" s="52" t="str">
        <f t="shared" si="217"/>
        <v/>
      </c>
      <c r="IA87" s="54" t="str">
        <f t="shared" si="218"/>
        <v/>
      </c>
      <c r="IB87" s="53" t="str">
        <f t="shared" si="219"/>
        <v/>
      </c>
      <c r="IC87" s="51" t="str">
        <f t="shared" si="220"/>
        <v/>
      </c>
      <c r="ID87" s="52" t="str">
        <f t="shared" si="221"/>
        <v/>
      </c>
      <c r="IE87" s="52" t="str">
        <f t="shared" si="222"/>
        <v/>
      </c>
      <c r="IF87" s="52" t="str">
        <f t="shared" si="223"/>
        <v/>
      </c>
      <c r="IG87" s="53" t="str">
        <f t="shared" si="224"/>
        <v/>
      </c>
      <c r="IH87" s="51" t="str">
        <f t="shared" si="225"/>
        <v/>
      </c>
      <c r="II87" s="52" t="str">
        <f t="shared" si="226"/>
        <v/>
      </c>
      <c r="IJ87" s="52" t="str">
        <f t="shared" si="227"/>
        <v/>
      </c>
      <c r="IK87" s="52" t="str">
        <f t="shared" si="228"/>
        <v/>
      </c>
      <c r="IL87" s="53" t="str">
        <f t="shared" si="229"/>
        <v/>
      </c>
      <c r="IM87" s="51" t="str">
        <f t="shared" si="230"/>
        <v/>
      </c>
      <c r="IN87" s="52" t="str">
        <f t="shared" si="231"/>
        <v/>
      </c>
      <c r="IO87" s="52" t="str">
        <f t="shared" si="232"/>
        <v/>
      </c>
      <c r="IP87" s="52" t="str">
        <f t="shared" si="233"/>
        <v/>
      </c>
      <c r="IQ87" s="53" t="str">
        <f t="shared" si="234"/>
        <v/>
      </c>
      <c r="IR87" s="51" t="str">
        <f t="shared" si="235"/>
        <v/>
      </c>
      <c r="IS87" s="52" t="str">
        <f t="shared" si="236"/>
        <v/>
      </c>
      <c r="IT87" s="52" t="str">
        <f t="shared" si="237"/>
        <v/>
      </c>
      <c r="IU87" s="52" t="str">
        <f t="shared" si="238"/>
        <v/>
      </c>
      <c r="IV87" s="53" t="str">
        <f t="shared" si="239"/>
        <v/>
      </c>
      <c r="IW87" s="57" t="e">
        <f t="shared" si="240"/>
        <v>#N/A</v>
      </c>
      <c r="IX87" s="52" t="str">
        <f t="shared" si="241"/>
        <v/>
      </c>
      <c r="IY87" s="118" t="str">
        <f t="shared" si="242"/>
        <v/>
      </c>
      <c r="IZ87" s="118">
        <f t="shared" si="243"/>
        <v>0</v>
      </c>
      <c r="JA87" s="56">
        <f t="shared" si="244"/>
        <v>0</v>
      </c>
      <c r="JB87" s="90"/>
      <c r="JC87" s="52" t="str">
        <f t="shared" si="245"/>
        <v/>
      </c>
      <c r="JD87" s="52" t="str">
        <f t="shared" si="246"/>
        <v/>
      </c>
      <c r="JE87" s="52" t="str">
        <f t="shared" si="247"/>
        <v/>
      </c>
      <c r="JF87" s="52" t="str">
        <f t="shared" si="248"/>
        <v/>
      </c>
      <c r="JG87" s="53" t="str">
        <f t="shared" si="249"/>
        <v/>
      </c>
      <c r="JH87" s="51" t="str">
        <f t="shared" si="250"/>
        <v/>
      </c>
      <c r="JI87" s="52" t="str">
        <f t="shared" si="251"/>
        <v/>
      </c>
      <c r="JJ87" s="52" t="str">
        <f t="shared" si="252"/>
        <v/>
      </c>
      <c r="JK87" s="54" t="str">
        <f t="shared" si="253"/>
        <v/>
      </c>
      <c r="JL87" s="53" t="str">
        <f t="shared" si="254"/>
        <v/>
      </c>
      <c r="JM87" s="51" t="str">
        <f t="shared" si="255"/>
        <v/>
      </c>
      <c r="JN87" s="52" t="str">
        <f t="shared" si="256"/>
        <v/>
      </c>
      <c r="JO87" s="52" t="str">
        <f t="shared" si="257"/>
        <v/>
      </c>
      <c r="JP87" s="52" t="str">
        <f t="shared" si="258"/>
        <v/>
      </c>
      <c r="JQ87" s="53" t="str">
        <f t="shared" si="259"/>
        <v/>
      </c>
      <c r="JR87" s="51" t="str">
        <f t="shared" si="260"/>
        <v/>
      </c>
      <c r="JS87" s="52" t="str">
        <f t="shared" si="261"/>
        <v/>
      </c>
      <c r="JT87" s="52" t="str">
        <f t="shared" si="262"/>
        <v/>
      </c>
      <c r="JU87" s="52" t="str">
        <f t="shared" si="263"/>
        <v/>
      </c>
      <c r="JV87" s="53" t="str">
        <f t="shared" si="264"/>
        <v/>
      </c>
      <c r="JW87" s="51" t="str">
        <f t="shared" si="265"/>
        <v/>
      </c>
      <c r="JX87" s="52" t="str">
        <f t="shared" si="266"/>
        <v/>
      </c>
      <c r="JY87" s="52" t="str">
        <f t="shared" si="267"/>
        <v/>
      </c>
      <c r="JZ87" s="52" t="str">
        <f t="shared" si="268"/>
        <v/>
      </c>
      <c r="KA87" s="53" t="str">
        <f t="shared" si="269"/>
        <v/>
      </c>
      <c r="KB87" s="51" t="str">
        <f t="shared" si="270"/>
        <v/>
      </c>
      <c r="KC87" s="52" t="str">
        <f t="shared" si="271"/>
        <v/>
      </c>
      <c r="KD87" s="52" t="str">
        <f t="shared" si="272"/>
        <v/>
      </c>
      <c r="KE87" s="52" t="str">
        <f t="shared" si="273"/>
        <v/>
      </c>
      <c r="KF87" s="53" t="str">
        <f t="shared" si="274"/>
        <v/>
      </c>
      <c r="KG87" s="57" t="e">
        <f t="shared" si="275"/>
        <v>#N/A</v>
      </c>
      <c r="KH87" s="52" t="str">
        <f t="shared" si="276"/>
        <v/>
      </c>
      <c r="KI87" s="118" t="str">
        <f t="shared" si="277"/>
        <v/>
      </c>
      <c r="KJ87" s="118">
        <f t="shared" si="278"/>
        <v>0</v>
      </c>
      <c r="KK87" s="56">
        <f t="shared" si="279"/>
        <v>0</v>
      </c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</row>
    <row r="88" spans="1:358" s="1" customFormat="1" x14ac:dyDescent="0.25">
      <c r="A88" s="35"/>
      <c r="B88" s="45">
        <v>83</v>
      </c>
      <c r="C88" s="70"/>
      <c r="D88" s="70"/>
      <c r="E88" s="71"/>
      <c r="F88" s="109"/>
      <c r="G88" s="49"/>
      <c r="H88" s="50"/>
      <c r="I88" s="187">
        <f t="shared" si="0"/>
        <v>0</v>
      </c>
      <c r="J88" s="116"/>
      <c r="K88" s="102" t="str">
        <f t="shared" si="1"/>
        <v/>
      </c>
      <c r="L88" s="103" t="str">
        <f t="shared" si="2"/>
        <v/>
      </c>
      <c r="M88" s="103" t="str">
        <f t="shared" si="3"/>
        <v/>
      </c>
      <c r="N88" s="103" t="str">
        <f t="shared" si="4"/>
        <v/>
      </c>
      <c r="O88" s="136" t="str">
        <f t="shared" si="5"/>
        <v/>
      </c>
      <c r="P88" s="104" t="str">
        <f t="shared" si="6"/>
        <v/>
      </c>
      <c r="Q88" s="103" t="str">
        <f t="shared" si="7"/>
        <v/>
      </c>
      <c r="R88" s="103" t="str">
        <f t="shared" si="8"/>
        <v/>
      </c>
      <c r="S88" s="103" t="str">
        <f t="shared" si="9"/>
        <v/>
      </c>
      <c r="T88" s="136" t="str">
        <f t="shared" si="10"/>
        <v/>
      </c>
      <c r="U88" s="104" t="str">
        <f t="shared" si="11"/>
        <v/>
      </c>
      <c r="V88" s="103" t="str">
        <f t="shared" si="12"/>
        <v/>
      </c>
      <c r="W88" s="103" t="str">
        <f t="shared" si="13"/>
        <v/>
      </c>
      <c r="X88" s="103" t="str">
        <f t="shared" si="14"/>
        <v/>
      </c>
      <c r="Y88" s="136" t="str">
        <f t="shared" si="15"/>
        <v/>
      </c>
      <c r="Z88" s="104" t="str">
        <f t="shared" si="16"/>
        <v/>
      </c>
      <c r="AA88" s="103" t="str">
        <f t="shared" si="17"/>
        <v/>
      </c>
      <c r="AB88" s="103" t="str">
        <f t="shared" si="18"/>
        <v/>
      </c>
      <c r="AC88" s="103" t="str">
        <f t="shared" si="19"/>
        <v/>
      </c>
      <c r="AD88" s="136" t="str">
        <f t="shared" si="20"/>
        <v/>
      </c>
      <c r="AE88" s="104" t="str">
        <f t="shared" si="21"/>
        <v/>
      </c>
      <c r="AF88" s="103" t="str">
        <f t="shared" si="22"/>
        <v/>
      </c>
      <c r="AG88" s="103" t="str">
        <f t="shared" si="23"/>
        <v/>
      </c>
      <c r="AH88" s="103" t="str">
        <f t="shared" si="24"/>
        <v/>
      </c>
      <c r="AI88" s="136" t="str">
        <f t="shared" si="25"/>
        <v/>
      </c>
      <c r="AJ88" s="104" t="str">
        <f t="shared" si="26"/>
        <v/>
      </c>
      <c r="AK88" s="103" t="str">
        <f t="shared" si="27"/>
        <v/>
      </c>
      <c r="AL88" s="103" t="str">
        <f t="shared" si="28"/>
        <v/>
      </c>
      <c r="AM88" s="103" t="str">
        <f t="shared" si="29"/>
        <v/>
      </c>
      <c r="AN88" s="136" t="str">
        <f t="shared" si="30"/>
        <v/>
      </c>
      <c r="AO88" s="55" t="e">
        <f t="shared" si="31"/>
        <v>#N/A</v>
      </c>
      <c r="AP88" s="52" t="str">
        <f t="shared" si="32"/>
        <v/>
      </c>
      <c r="AQ88" s="118" t="str">
        <f t="shared" si="33"/>
        <v/>
      </c>
      <c r="AR88" s="118">
        <f t="shared" si="34"/>
        <v>0</v>
      </c>
      <c r="AS88" s="56">
        <f t="shared" si="35"/>
        <v>0</v>
      </c>
      <c r="AT88" s="90"/>
      <c r="AU88" s="54" t="str">
        <f t="shared" si="36"/>
        <v/>
      </c>
      <c r="AV88" s="52" t="str">
        <f t="shared" si="37"/>
        <v/>
      </c>
      <c r="AW88" s="52" t="str">
        <f t="shared" si="38"/>
        <v/>
      </c>
      <c r="AX88" s="83" t="str">
        <f t="shared" si="39"/>
        <v/>
      </c>
      <c r="AY88" s="86" t="str">
        <f t="shared" si="40"/>
        <v/>
      </c>
      <c r="AZ88" s="85" t="str">
        <f t="shared" si="41"/>
        <v/>
      </c>
      <c r="BA88" s="83" t="str">
        <f t="shared" si="42"/>
        <v/>
      </c>
      <c r="BB88" s="83" t="str">
        <f t="shared" si="43"/>
        <v/>
      </c>
      <c r="BC88" s="84" t="str">
        <f t="shared" si="44"/>
        <v/>
      </c>
      <c r="BD88" s="86" t="str">
        <f t="shared" si="45"/>
        <v/>
      </c>
      <c r="BE88" s="85" t="str">
        <f t="shared" si="46"/>
        <v/>
      </c>
      <c r="BF88" s="83" t="str">
        <f t="shared" si="47"/>
        <v/>
      </c>
      <c r="BG88" s="83" t="str">
        <f t="shared" si="48"/>
        <v/>
      </c>
      <c r="BH88" s="52" t="str">
        <f t="shared" si="49"/>
        <v/>
      </c>
      <c r="BI88" s="86" t="str">
        <f t="shared" si="50"/>
        <v/>
      </c>
      <c r="BJ88" s="85" t="str">
        <f t="shared" si="51"/>
        <v/>
      </c>
      <c r="BK88" s="83" t="str">
        <f t="shared" si="52"/>
        <v/>
      </c>
      <c r="BL88" s="83" t="str">
        <f t="shared" si="53"/>
        <v/>
      </c>
      <c r="BM88" s="83" t="str">
        <f t="shared" si="54"/>
        <v/>
      </c>
      <c r="BN88" s="86" t="str">
        <f t="shared" si="55"/>
        <v/>
      </c>
      <c r="BO88" s="85" t="str">
        <f t="shared" si="56"/>
        <v/>
      </c>
      <c r="BP88" s="83" t="str">
        <f t="shared" si="57"/>
        <v/>
      </c>
      <c r="BQ88" s="83" t="str">
        <f t="shared" si="58"/>
        <v/>
      </c>
      <c r="BR88" s="83" t="str">
        <f t="shared" si="59"/>
        <v/>
      </c>
      <c r="BS88" s="86" t="str">
        <f t="shared" si="60"/>
        <v/>
      </c>
      <c r="BT88" s="85" t="str">
        <f t="shared" si="61"/>
        <v/>
      </c>
      <c r="BU88" s="83" t="str">
        <f t="shared" si="62"/>
        <v/>
      </c>
      <c r="BV88" s="83" t="str">
        <f t="shared" si="63"/>
        <v/>
      </c>
      <c r="BW88" s="83" t="str">
        <f t="shared" si="64"/>
        <v/>
      </c>
      <c r="BX88" s="86" t="str">
        <f t="shared" si="65"/>
        <v/>
      </c>
      <c r="BY88" s="55" t="e">
        <f t="shared" si="66"/>
        <v>#N/A</v>
      </c>
      <c r="BZ88" s="52" t="str">
        <f t="shared" si="67"/>
        <v/>
      </c>
      <c r="CA88" s="118" t="str">
        <f t="shared" si="68"/>
        <v/>
      </c>
      <c r="CB88" s="118">
        <f t="shared" si="69"/>
        <v>0</v>
      </c>
      <c r="CC88" s="56">
        <f t="shared" si="70"/>
        <v>0</v>
      </c>
      <c r="CD88" s="90"/>
      <c r="CE88" s="54" t="str">
        <f t="shared" si="71"/>
        <v/>
      </c>
      <c r="CF88" s="52" t="str">
        <f t="shared" si="72"/>
        <v/>
      </c>
      <c r="CG88" s="52" t="str">
        <f t="shared" si="73"/>
        <v/>
      </c>
      <c r="CH88" s="83" t="str">
        <f t="shared" si="74"/>
        <v/>
      </c>
      <c r="CI88" s="86" t="str">
        <f t="shared" si="75"/>
        <v/>
      </c>
      <c r="CJ88" s="85" t="str">
        <f t="shared" si="76"/>
        <v/>
      </c>
      <c r="CK88" s="83" t="str">
        <f t="shared" si="77"/>
        <v/>
      </c>
      <c r="CL88" s="83" t="str">
        <f t="shared" si="78"/>
        <v/>
      </c>
      <c r="CM88" s="84" t="str">
        <f t="shared" si="79"/>
        <v/>
      </c>
      <c r="CN88" s="86" t="str">
        <f t="shared" si="80"/>
        <v/>
      </c>
      <c r="CO88" s="85" t="str">
        <f t="shared" si="81"/>
        <v/>
      </c>
      <c r="CP88" s="83" t="str">
        <f t="shared" si="82"/>
        <v/>
      </c>
      <c r="CQ88" s="83" t="str">
        <f>IF(IF(CP88&lt;&gt;"",IF(MAX(COUNTIF($CP88:$CP$89,$CP$6:$CP$89))&gt;1,"x",""),"")&lt;&gt;"",CP88+1,"")</f>
        <v/>
      </c>
      <c r="CR88" s="52" t="str">
        <f t="shared" si="83"/>
        <v/>
      </c>
      <c r="CS88" s="86" t="str">
        <f t="shared" si="84"/>
        <v/>
      </c>
      <c r="CT88" s="85" t="str">
        <f t="shared" si="85"/>
        <v/>
      </c>
      <c r="CU88" s="83" t="str">
        <f t="shared" si="86"/>
        <v/>
      </c>
      <c r="CV88" s="83" t="str">
        <f t="shared" si="87"/>
        <v/>
      </c>
      <c r="CW88" s="83" t="str">
        <f t="shared" si="88"/>
        <v/>
      </c>
      <c r="CX88" s="86" t="str">
        <f t="shared" si="89"/>
        <v/>
      </c>
      <c r="CY88" s="85" t="str">
        <f t="shared" si="90"/>
        <v/>
      </c>
      <c r="CZ88" s="83" t="str">
        <f t="shared" si="91"/>
        <v/>
      </c>
      <c r="DA88" s="83" t="str">
        <f t="shared" si="92"/>
        <v/>
      </c>
      <c r="DB88" s="83" t="str">
        <f t="shared" si="93"/>
        <v/>
      </c>
      <c r="DC88" s="86" t="str">
        <f t="shared" si="94"/>
        <v/>
      </c>
      <c r="DD88" s="85" t="str">
        <f t="shared" si="95"/>
        <v/>
      </c>
      <c r="DE88" s="83" t="str">
        <f t="shared" si="96"/>
        <v/>
      </c>
      <c r="DF88" s="83" t="str">
        <f t="shared" si="97"/>
        <v/>
      </c>
      <c r="DG88" s="83" t="str">
        <f t="shared" si="98"/>
        <v/>
      </c>
      <c r="DH88" s="86" t="str">
        <f t="shared" si="99"/>
        <v/>
      </c>
      <c r="DI88" s="87" t="e">
        <f t="shared" si="100"/>
        <v>#N/A</v>
      </c>
      <c r="DJ88" s="52" t="str">
        <f t="shared" si="101"/>
        <v/>
      </c>
      <c r="DK88" s="52" t="str">
        <f t="shared" si="102"/>
        <v/>
      </c>
      <c r="DL88" s="156">
        <f t="shared" si="103"/>
        <v>0</v>
      </c>
      <c r="DM88" s="56">
        <f t="shared" si="104"/>
        <v>0</v>
      </c>
      <c r="DN88" s="90"/>
      <c r="DO88" s="52" t="str">
        <f t="shared" si="105"/>
        <v/>
      </c>
      <c r="DP88" s="52" t="str">
        <f t="shared" si="106"/>
        <v/>
      </c>
      <c r="DQ88" s="52" t="str">
        <f t="shared" si="107"/>
        <v/>
      </c>
      <c r="DR88" s="83" t="str">
        <f t="shared" si="108"/>
        <v/>
      </c>
      <c r="DS88" s="86" t="str">
        <f t="shared" si="109"/>
        <v/>
      </c>
      <c r="DT88" s="85" t="str">
        <f t="shared" si="110"/>
        <v/>
      </c>
      <c r="DU88" s="83" t="str">
        <f t="shared" si="111"/>
        <v/>
      </c>
      <c r="DV88" s="83" t="str">
        <f t="shared" si="112"/>
        <v/>
      </c>
      <c r="DW88" s="84" t="str">
        <f t="shared" si="113"/>
        <v/>
      </c>
      <c r="DX88" s="86" t="str">
        <f t="shared" si="114"/>
        <v/>
      </c>
      <c r="DY88" s="85" t="str">
        <f t="shared" si="115"/>
        <v/>
      </c>
      <c r="DZ88" s="83" t="str">
        <f t="shared" si="116"/>
        <v/>
      </c>
      <c r="EA88" s="83" t="str">
        <f t="shared" si="117"/>
        <v/>
      </c>
      <c r="EB88" s="52" t="str">
        <f t="shared" si="118"/>
        <v/>
      </c>
      <c r="EC88" s="86" t="str">
        <f t="shared" si="119"/>
        <v/>
      </c>
      <c r="ED88" s="85" t="str">
        <f t="shared" si="120"/>
        <v/>
      </c>
      <c r="EE88" s="83" t="str">
        <f t="shared" si="121"/>
        <v/>
      </c>
      <c r="EF88" s="83" t="str">
        <f t="shared" si="122"/>
        <v/>
      </c>
      <c r="EG88" s="83" t="str">
        <f t="shared" si="123"/>
        <v/>
      </c>
      <c r="EH88" s="86" t="str">
        <f t="shared" si="124"/>
        <v/>
      </c>
      <c r="EI88" s="85" t="str">
        <f t="shared" si="125"/>
        <v/>
      </c>
      <c r="EJ88" s="83" t="str">
        <f t="shared" si="126"/>
        <v/>
      </c>
      <c r="EK88" s="83" t="str">
        <f t="shared" si="127"/>
        <v/>
      </c>
      <c r="EL88" s="83" t="str">
        <f t="shared" si="128"/>
        <v/>
      </c>
      <c r="EM88" s="86" t="str">
        <f t="shared" si="129"/>
        <v/>
      </c>
      <c r="EN88" s="85" t="str">
        <f t="shared" si="130"/>
        <v/>
      </c>
      <c r="EO88" s="83" t="str">
        <f t="shared" si="131"/>
        <v/>
      </c>
      <c r="EP88" s="83" t="str">
        <f t="shared" si="132"/>
        <v/>
      </c>
      <c r="EQ88" s="83" t="str">
        <f t="shared" si="133"/>
        <v/>
      </c>
      <c r="ER88" s="86" t="str">
        <f t="shared" si="134"/>
        <v/>
      </c>
      <c r="ES88" s="89" t="e">
        <f t="shared" si="135"/>
        <v>#N/A</v>
      </c>
      <c r="ET88" s="52" t="str">
        <f t="shared" si="136"/>
        <v/>
      </c>
      <c r="EU88" s="118" t="str">
        <f t="shared" si="137"/>
        <v/>
      </c>
      <c r="EV88" s="118">
        <f t="shared" si="138"/>
        <v>0</v>
      </c>
      <c r="EW88" s="56">
        <f t="shared" si="139"/>
        <v>0</v>
      </c>
      <c r="EX88" s="90"/>
      <c r="EY88" s="52" t="str">
        <f t="shared" si="140"/>
        <v/>
      </c>
      <c r="EZ88" s="52" t="str">
        <f t="shared" si="141"/>
        <v/>
      </c>
      <c r="FA88" s="52" t="str">
        <f t="shared" si="142"/>
        <v/>
      </c>
      <c r="FB88" s="52" t="str">
        <f t="shared" si="143"/>
        <v/>
      </c>
      <c r="FC88" s="56" t="str">
        <f t="shared" si="144"/>
        <v/>
      </c>
      <c r="FD88" s="51" t="str">
        <f t="shared" si="145"/>
        <v/>
      </c>
      <c r="FE88" s="52" t="str">
        <f t="shared" si="146"/>
        <v/>
      </c>
      <c r="FF88" s="52" t="str">
        <f t="shared" si="147"/>
        <v/>
      </c>
      <c r="FG88" s="54" t="str">
        <f t="shared" si="148"/>
        <v/>
      </c>
      <c r="FH88" s="56" t="str">
        <f t="shared" si="149"/>
        <v/>
      </c>
      <c r="FI88" s="51" t="str">
        <f t="shared" si="150"/>
        <v/>
      </c>
      <c r="FJ88" s="52" t="str">
        <f t="shared" si="151"/>
        <v/>
      </c>
      <c r="FK88" s="52" t="str">
        <f t="shared" si="152"/>
        <v/>
      </c>
      <c r="FL88" s="52" t="str">
        <f t="shared" si="153"/>
        <v/>
      </c>
      <c r="FM88" s="56" t="str">
        <f t="shared" si="154"/>
        <v/>
      </c>
      <c r="FN88" s="51" t="str">
        <f t="shared" si="155"/>
        <v/>
      </c>
      <c r="FO88" s="52" t="str">
        <f t="shared" si="156"/>
        <v/>
      </c>
      <c r="FP88" s="52" t="str">
        <f t="shared" si="157"/>
        <v/>
      </c>
      <c r="FQ88" s="52" t="str">
        <f t="shared" si="158"/>
        <v/>
      </c>
      <c r="FR88" s="56" t="str">
        <f t="shared" si="159"/>
        <v/>
      </c>
      <c r="FS88" s="51" t="str">
        <f t="shared" si="160"/>
        <v/>
      </c>
      <c r="FT88" s="52" t="str">
        <f t="shared" si="161"/>
        <v/>
      </c>
      <c r="FU88" s="52" t="str">
        <f t="shared" si="162"/>
        <v/>
      </c>
      <c r="FV88" s="52" t="str">
        <f t="shared" si="163"/>
        <v/>
      </c>
      <c r="FW88" s="56" t="str">
        <f t="shared" si="164"/>
        <v/>
      </c>
      <c r="FX88" s="51" t="str">
        <f t="shared" si="165"/>
        <v/>
      </c>
      <c r="FY88" s="52" t="str">
        <f t="shared" si="166"/>
        <v/>
      </c>
      <c r="FZ88" s="52" t="str">
        <f t="shared" si="167"/>
        <v/>
      </c>
      <c r="GA88" s="52" t="str">
        <f t="shared" si="168"/>
        <v/>
      </c>
      <c r="GB88" s="56" t="str">
        <f t="shared" si="169"/>
        <v/>
      </c>
      <c r="GC88" s="57" t="e">
        <f t="shared" si="170"/>
        <v>#N/A</v>
      </c>
      <c r="GD88" s="52" t="str">
        <f t="shared" si="171"/>
        <v/>
      </c>
      <c r="GE88" s="118" t="str">
        <f t="shared" si="172"/>
        <v/>
      </c>
      <c r="GF88" s="118">
        <f t="shared" si="173"/>
        <v>0</v>
      </c>
      <c r="GG88" s="56">
        <f t="shared" si="174"/>
        <v>0</v>
      </c>
      <c r="GH88" s="90"/>
      <c r="GI88" s="52" t="str">
        <f t="shared" si="175"/>
        <v/>
      </c>
      <c r="GJ88" s="83" t="str">
        <f t="shared" si="176"/>
        <v/>
      </c>
      <c r="GK88" s="83" t="str">
        <f t="shared" si="177"/>
        <v/>
      </c>
      <c r="GL88" s="83" t="str">
        <f t="shared" si="178"/>
        <v/>
      </c>
      <c r="GM88" s="86" t="str">
        <f t="shared" si="179"/>
        <v/>
      </c>
      <c r="GN88" s="85" t="str">
        <f t="shared" si="180"/>
        <v/>
      </c>
      <c r="GO88" s="83" t="str">
        <f t="shared" si="181"/>
        <v/>
      </c>
      <c r="GP88" s="83" t="str">
        <f t="shared" si="182"/>
        <v/>
      </c>
      <c r="GQ88" s="84" t="str">
        <f t="shared" si="183"/>
        <v/>
      </c>
      <c r="GR88" s="86" t="str">
        <f t="shared" si="184"/>
        <v/>
      </c>
      <c r="GS88" s="85" t="str">
        <f t="shared" si="185"/>
        <v/>
      </c>
      <c r="GT88" s="83" t="str">
        <f t="shared" si="186"/>
        <v/>
      </c>
      <c r="GU88" s="83" t="str">
        <f t="shared" si="187"/>
        <v/>
      </c>
      <c r="GV88" s="52" t="str">
        <f t="shared" si="188"/>
        <v/>
      </c>
      <c r="GW88" s="86" t="str">
        <f t="shared" si="189"/>
        <v/>
      </c>
      <c r="GX88" s="85" t="str">
        <f t="shared" si="190"/>
        <v/>
      </c>
      <c r="GY88" s="83" t="str">
        <f t="shared" si="191"/>
        <v/>
      </c>
      <c r="GZ88" s="83" t="str">
        <f t="shared" si="192"/>
        <v/>
      </c>
      <c r="HA88" s="83" t="str">
        <f t="shared" si="193"/>
        <v/>
      </c>
      <c r="HB88" s="86" t="str">
        <f t="shared" si="194"/>
        <v/>
      </c>
      <c r="HC88" s="85" t="str">
        <f t="shared" si="195"/>
        <v/>
      </c>
      <c r="HD88" s="83" t="str">
        <f t="shared" si="196"/>
        <v/>
      </c>
      <c r="HE88" s="83" t="str">
        <f t="shared" si="197"/>
        <v/>
      </c>
      <c r="HF88" s="83" t="str">
        <f t="shared" si="198"/>
        <v/>
      </c>
      <c r="HG88" s="86" t="str">
        <f t="shared" si="199"/>
        <v/>
      </c>
      <c r="HH88" s="85" t="str">
        <f t="shared" si="200"/>
        <v/>
      </c>
      <c r="HI88" s="83" t="str">
        <f t="shared" si="201"/>
        <v/>
      </c>
      <c r="HJ88" s="83" t="str">
        <f t="shared" si="202"/>
        <v/>
      </c>
      <c r="HK88" s="83" t="str">
        <f t="shared" si="203"/>
        <v/>
      </c>
      <c r="HL88" s="86" t="str">
        <f t="shared" si="204"/>
        <v/>
      </c>
      <c r="HM88" s="89" t="e">
        <f t="shared" si="205"/>
        <v>#N/A</v>
      </c>
      <c r="HN88" s="52" t="str">
        <f t="shared" si="206"/>
        <v/>
      </c>
      <c r="HO88" s="118" t="str">
        <f t="shared" si="207"/>
        <v/>
      </c>
      <c r="HP88" s="118">
        <f t="shared" si="208"/>
        <v>0</v>
      </c>
      <c r="HQ88" s="56">
        <f t="shared" si="209"/>
        <v>0</v>
      </c>
      <c r="HR88" s="90"/>
      <c r="HS88" s="52" t="str">
        <f t="shared" si="210"/>
        <v/>
      </c>
      <c r="HT88" s="52" t="str">
        <f t="shared" si="211"/>
        <v/>
      </c>
      <c r="HU88" s="52" t="str">
        <f t="shared" si="212"/>
        <v/>
      </c>
      <c r="HV88" s="52" t="str">
        <f t="shared" si="213"/>
        <v/>
      </c>
      <c r="HW88" s="53" t="str">
        <f t="shared" si="214"/>
        <v/>
      </c>
      <c r="HX88" s="51" t="str">
        <f t="shared" si="215"/>
        <v/>
      </c>
      <c r="HY88" s="52" t="str">
        <f t="shared" si="216"/>
        <v/>
      </c>
      <c r="HZ88" s="52" t="str">
        <f t="shared" si="217"/>
        <v/>
      </c>
      <c r="IA88" s="54" t="str">
        <f t="shared" si="218"/>
        <v/>
      </c>
      <c r="IB88" s="53" t="str">
        <f t="shared" si="219"/>
        <v/>
      </c>
      <c r="IC88" s="51" t="str">
        <f t="shared" si="220"/>
        <v/>
      </c>
      <c r="ID88" s="52" t="str">
        <f t="shared" si="221"/>
        <v/>
      </c>
      <c r="IE88" s="52" t="str">
        <f t="shared" si="222"/>
        <v/>
      </c>
      <c r="IF88" s="52" t="str">
        <f t="shared" si="223"/>
        <v/>
      </c>
      <c r="IG88" s="53" t="str">
        <f t="shared" si="224"/>
        <v/>
      </c>
      <c r="IH88" s="51" t="str">
        <f t="shared" si="225"/>
        <v/>
      </c>
      <c r="II88" s="52" t="str">
        <f t="shared" si="226"/>
        <v/>
      </c>
      <c r="IJ88" s="52" t="str">
        <f t="shared" si="227"/>
        <v/>
      </c>
      <c r="IK88" s="52" t="str">
        <f t="shared" si="228"/>
        <v/>
      </c>
      <c r="IL88" s="53" t="str">
        <f t="shared" si="229"/>
        <v/>
      </c>
      <c r="IM88" s="51" t="str">
        <f t="shared" si="230"/>
        <v/>
      </c>
      <c r="IN88" s="52" t="str">
        <f t="shared" si="231"/>
        <v/>
      </c>
      <c r="IO88" s="52" t="str">
        <f t="shared" si="232"/>
        <v/>
      </c>
      <c r="IP88" s="52" t="str">
        <f t="shared" si="233"/>
        <v/>
      </c>
      <c r="IQ88" s="53" t="str">
        <f t="shared" si="234"/>
        <v/>
      </c>
      <c r="IR88" s="51" t="str">
        <f t="shared" si="235"/>
        <v/>
      </c>
      <c r="IS88" s="52" t="str">
        <f t="shared" si="236"/>
        <v/>
      </c>
      <c r="IT88" s="52" t="str">
        <f t="shared" si="237"/>
        <v/>
      </c>
      <c r="IU88" s="52" t="str">
        <f t="shared" si="238"/>
        <v/>
      </c>
      <c r="IV88" s="53" t="str">
        <f t="shared" si="239"/>
        <v/>
      </c>
      <c r="IW88" s="57" t="e">
        <f t="shared" si="240"/>
        <v>#N/A</v>
      </c>
      <c r="IX88" s="52" t="str">
        <f t="shared" si="241"/>
        <v/>
      </c>
      <c r="IY88" s="118" t="str">
        <f t="shared" si="242"/>
        <v/>
      </c>
      <c r="IZ88" s="118">
        <f t="shared" si="243"/>
        <v>0</v>
      </c>
      <c r="JA88" s="56">
        <f t="shared" si="244"/>
        <v>0</v>
      </c>
      <c r="JB88" s="90"/>
      <c r="JC88" s="52" t="str">
        <f t="shared" si="245"/>
        <v/>
      </c>
      <c r="JD88" s="83" t="str">
        <f t="shared" si="246"/>
        <v/>
      </c>
      <c r="JE88" s="83" t="str">
        <f t="shared" si="247"/>
        <v/>
      </c>
      <c r="JF88" s="83" t="str">
        <f t="shared" si="248"/>
        <v/>
      </c>
      <c r="JG88" s="86" t="str">
        <f t="shared" si="249"/>
        <v/>
      </c>
      <c r="JH88" s="85" t="str">
        <f t="shared" si="250"/>
        <v/>
      </c>
      <c r="JI88" s="83" t="str">
        <f t="shared" si="251"/>
        <v/>
      </c>
      <c r="JJ88" s="83" t="str">
        <f t="shared" si="252"/>
        <v/>
      </c>
      <c r="JK88" s="84" t="str">
        <f t="shared" si="253"/>
        <v/>
      </c>
      <c r="JL88" s="86" t="str">
        <f t="shared" si="254"/>
        <v/>
      </c>
      <c r="JM88" s="85" t="str">
        <f t="shared" si="255"/>
        <v/>
      </c>
      <c r="JN88" s="83" t="str">
        <f t="shared" si="256"/>
        <v/>
      </c>
      <c r="JO88" s="83" t="str">
        <f t="shared" si="257"/>
        <v/>
      </c>
      <c r="JP88" s="52" t="str">
        <f t="shared" si="258"/>
        <v/>
      </c>
      <c r="JQ88" s="86" t="str">
        <f t="shared" si="259"/>
        <v/>
      </c>
      <c r="JR88" s="85" t="str">
        <f t="shared" si="260"/>
        <v/>
      </c>
      <c r="JS88" s="83" t="str">
        <f t="shared" si="261"/>
        <v/>
      </c>
      <c r="JT88" s="83" t="str">
        <f t="shared" si="262"/>
        <v/>
      </c>
      <c r="JU88" s="83" t="str">
        <f t="shared" si="263"/>
        <v/>
      </c>
      <c r="JV88" s="86" t="str">
        <f t="shared" si="264"/>
        <v/>
      </c>
      <c r="JW88" s="85" t="str">
        <f t="shared" si="265"/>
        <v/>
      </c>
      <c r="JX88" s="83" t="str">
        <f t="shared" si="266"/>
        <v/>
      </c>
      <c r="JY88" s="83" t="str">
        <f t="shared" si="267"/>
        <v/>
      </c>
      <c r="JZ88" s="83" t="str">
        <f t="shared" si="268"/>
        <v/>
      </c>
      <c r="KA88" s="86" t="str">
        <f t="shared" si="269"/>
        <v/>
      </c>
      <c r="KB88" s="85" t="str">
        <f t="shared" si="270"/>
        <v/>
      </c>
      <c r="KC88" s="83" t="str">
        <f t="shared" si="271"/>
        <v/>
      </c>
      <c r="KD88" s="83" t="str">
        <f t="shared" si="272"/>
        <v/>
      </c>
      <c r="KE88" s="83" t="str">
        <f t="shared" si="273"/>
        <v/>
      </c>
      <c r="KF88" s="86" t="str">
        <f t="shared" si="274"/>
        <v/>
      </c>
      <c r="KG88" s="57" t="e">
        <f t="shared" si="275"/>
        <v>#N/A</v>
      </c>
      <c r="KH88" s="52" t="str">
        <f t="shared" si="276"/>
        <v/>
      </c>
      <c r="KI88" s="118" t="str">
        <f t="shared" si="277"/>
        <v/>
      </c>
      <c r="KJ88" s="118">
        <f t="shared" si="278"/>
        <v>0</v>
      </c>
      <c r="KK88" s="56">
        <f t="shared" si="279"/>
        <v>0</v>
      </c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</row>
    <row r="89" spans="1:358" s="1" customFormat="1" ht="13.8" thickBot="1" x14ac:dyDescent="0.3">
      <c r="A89" s="35"/>
      <c r="B89" s="126">
        <v>84</v>
      </c>
      <c r="C89" s="60"/>
      <c r="D89" s="60"/>
      <c r="E89" s="61"/>
      <c r="F89" s="61"/>
      <c r="G89" s="62"/>
      <c r="H89" s="61"/>
      <c r="I89" s="188">
        <f t="shared" si="0"/>
        <v>0</v>
      </c>
      <c r="J89" s="117"/>
      <c r="K89" s="105" t="str">
        <f t="shared" si="1"/>
        <v/>
      </c>
      <c r="L89" s="106" t="str">
        <f t="shared" si="2"/>
        <v/>
      </c>
      <c r="M89" s="106" t="str">
        <f t="shared" si="3"/>
        <v/>
      </c>
      <c r="N89" s="106" t="str">
        <f t="shared" si="4"/>
        <v/>
      </c>
      <c r="O89" s="137" t="str">
        <f t="shared" si="5"/>
        <v/>
      </c>
      <c r="P89" s="107" t="str">
        <f t="shared" si="6"/>
        <v/>
      </c>
      <c r="Q89" s="106" t="str">
        <f t="shared" si="7"/>
        <v/>
      </c>
      <c r="R89" s="106" t="str">
        <f t="shared" si="8"/>
        <v/>
      </c>
      <c r="S89" s="106" t="str">
        <f t="shared" si="9"/>
        <v/>
      </c>
      <c r="T89" s="137" t="str">
        <f t="shared" si="10"/>
        <v/>
      </c>
      <c r="U89" s="107" t="str">
        <f t="shared" si="11"/>
        <v/>
      </c>
      <c r="V89" s="106" t="str">
        <f t="shared" si="12"/>
        <v/>
      </c>
      <c r="W89" s="106" t="str">
        <f t="shared" si="13"/>
        <v/>
      </c>
      <c r="X89" s="106" t="str">
        <f t="shared" si="14"/>
        <v/>
      </c>
      <c r="Y89" s="137" t="str">
        <f t="shared" si="15"/>
        <v/>
      </c>
      <c r="Z89" s="107" t="str">
        <f t="shared" si="16"/>
        <v/>
      </c>
      <c r="AA89" s="106" t="str">
        <f t="shared" si="17"/>
        <v/>
      </c>
      <c r="AB89" s="106" t="str">
        <f t="shared" si="18"/>
        <v/>
      </c>
      <c r="AC89" s="106" t="str">
        <f t="shared" si="19"/>
        <v/>
      </c>
      <c r="AD89" s="137" t="str">
        <f t="shared" si="20"/>
        <v/>
      </c>
      <c r="AE89" s="107" t="str">
        <f t="shared" si="21"/>
        <v/>
      </c>
      <c r="AF89" s="106" t="str">
        <f t="shared" si="22"/>
        <v/>
      </c>
      <c r="AG89" s="106" t="str">
        <f t="shared" si="23"/>
        <v/>
      </c>
      <c r="AH89" s="106" t="str">
        <f t="shared" si="24"/>
        <v/>
      </c>
      <c r="AI89" s="137" t="str">
        <f t="shared" si="25"/>
        <v/>
      </c>
      <c r="AJ89" s="107" t="str">
        <f t="shared" si="26"/>
        <v/>
      </c>
      <c r="AK89" s="106" t="str">
        <f t="shared" si="27"/>
        <v/>
      </c>
      <c r="AL89" s="106" t="str">
        <f t="shared" si="28"/>
        <v/>
      </c>
      <c r="AM89" s="106" t="str">
        <f t="shared" si="29"/>
        <v/>
      </c>
      <c r="AN89" s="137" t="str">
        <f t="shared" si="30"/>
        <v/>
      </c>
      <c r="AO89" s="67"/>
      <c r="AP89" s="64" t="str">
        <f t="shared" si="32"/>
        <v/>
      </c>
      <c r="AQ89" s="64" t="str">
        <f t="shared" si="33"/>
        <v/>
      </c>
      <c r="AR89" s="119">
        <f t="shared" si="34"/>
        <v>0</v>
      </c>
      <c r="AS89" s="125">
        <f t="shared" si="35"/>
        <v>0</v>
      </c>
      <c r="AT89" s="91"/>
      <c r="AU89" s="66" t="str">
        <f t="shared" si="36"/>
        <v/>
      </c>
      <c r="AV89" s="64" t="str">
        <f t="shared" si="37"/>
        <v/>
      </c>
      <c r="AW89" s="64" t="str">
        <f t="shared" si="38"/>
        <v/>
      </c>
      <c r="AX89" s="64" t="str">
        <f t="shared" si="39"/>
        <v/>
      </c>
      <c r="AY89" s="65" t="str">
        <f t="shared" si="40"/>
        <v/>
      </c>
      <c r="AZ89" s="63" t="str">
        <f t="shared" si="41"/>
        <v/>
      </c>
      <c r="BA89" s="64" t="str">
        <f t="shared" si="42"/>
        <v/>
      </c>
      <c r="BB89" s="64" t="str">
        <f t="shared" si="43"/>
        <v/>
      </c>
      <c r="BC89" s="66" t="str">
        <f t="shared" si="44"/>
        <v/>
      </c>
      <c r="BD89" s="65" t="str">
        <f t="shared" si="45"/>
        <v/>
      </c>
      <c r="BE89" s="63" t="str">
        <f t="shared" si="46"/>
        <v/>
      </c>
      <c r="BF89" s="64" t="str">
        <f t="shared" si="47"/>
        <v/>
      </c>
      <c r="BG89" s="64" t="str">
        <f t="shared" si="48"/>
        <v/>
      </c>
      <c r="BH89" s="64" t="str">
        <f t="shared" si="49"/>
        <v/>
      </c>
      <c r="BI89" s="65" t="str">
        <f t="shared" si="50"/>
        <v/>
      </c>
      <c r="BJ89" s="63" t="str">
        <f t="shared" si="51"/>
        <v/>
      </c>
      <c r="BK89" s="64" t="str">
        <f t="shared" si="52"/>
        <v/>
      </c>
      <c r="BL89" s="64" t="str">
        <f t="shared" si="53"/>
        <v/>
      </c>
      <c r="BM89" s="64" t="str">
        <f t="shared" si="54"/>
        <v/>
      </c>
      <c r="BN89" s="65" t="str">
        <f t="shared" si="55"/>
        <v/>
      </c>
      <c r="BO89" s="63" t="str">
        <f t="shared" si="56"/>
        <v/>
      </c>
      <c r="BP89" s="64" t="str">
        <f t="shared" si="57"/>
        <v/>
      </c>
      <c r="BQ89" s="64" t="str">
        <f t="shared" si="58"/>
        <v/>
      </c>
      <c r="BR89" s="64" t="str">
        <f t="shared" si="59"/>
        <v/>
      </c>
      <c r="BS89" s="65" t="str">
        <f t="shared" si="60"/>
        <v/>
      </c>
      <c r="BT89" s="63" t="str">
        <f t="shared" si="61"/>
        <v/>
      </c>
      <c r="BU89" s="64" t="str">
        <f t="shared" si="62"/>
        <v/>
      </c>
      <c r="BV89" s="64" t="str">
        <f t="shared" si="63"/>
        <v/>
      </c>
      <c r="BW89" s="64" t="str">
        <f t="shared" si="64"/>
        <v/>
      </c>
      <c r="BX89" s="65" t="str">
        <f t="shared" si="65"/>
        <v/>
      </c>
      <c r="BY89" s="67" t="e">
        <f t="shared" si="66"/>
        <v>#N/A</v>
      </c>
      <c r="BZ89" s="64" t="str">
        <f t="shared" si="67"/>
        <v/>
      </c>
      <c r="CA89" s="119" t="str">
        <f t="shared" si="68"/>
        <v/>
      </c>
      <c r="CB89" s="119">
        <f t="shared" si="69"/>
        <v>0</v>
      </c>
      <c r="CC89" s="125">
        <f t="shared" si="70"/>
        <v>0</v>
      </c>
      <c r="CD89" s="91"/>
      <c r="CE89" s="66" t="str">
        <f t="shared" si="71"/>
        <v/>
      </c>
      <c r="CF89" s="64" t="str">
        <f t="shared" si="72"/>
        <v/>
      </c>
      <c r="CG89" s="64" t="str">
        <f t="shared" si="73"/>
        <v/>
      </c>
      <c r="CH89" s="64" t="str">
        <f t="shared" si="74"/>
        <v/>
      </c>
      <c r="CI89" s="65" t="str">
        <f t="shared" si="75"/>
        <v/>
      </c>
      <c r="CJ89" s="63" t="str">
        <f t="shared" si="76"/>
        <v/>
      </c>
      <c r="CK89" s="64" t="str">
        <f t="shared" si="77"/>
        <v/>
      </c>
      <c r="CL89" s="64" t="str">
        <f t="shared" si="78"/>
        <v/>
      </c>
      <c r="CM89" s="66" t="str">
        <f t="shared" si="79"/>
        <v/>
      </c>
      <c r="CN89" s="65" t="str">
        <f t="shared" si="80"/>
        <v/>
      </c>
      <c r="CO89" s="63" t="str">
        <f t="shared" si="81"/>
        <v/>
      </c>
      <c r="CP89" s="64" t="str">
        <f t="shared" si="82"/>
        <v/>
      </c>
      <c r="CQ89" s="64" t="str">
        <f>IF(IF(CP89&lt;&gt;"",IF(MAX(COUNTIF($CP89:$CP$89,$CP$6:$CP$89))&gt;1,"x",""),"")&lt;&gt;"",CP89+1,"")</f>
        <v/>
      </c>
      <c r="CR89" s="64" t="str">
        <f t="shared" si="83"/>
        <v/>
      </c>
      <c r="CS89" s="65" t="str">
        <f t="shared" si="84"/>
        <v/>
      </c>
      <c r="CT89" s="63" t="str">
        <f t="shared" si="85"/>
        <v/>
      </c>
      <c r="CU89" s="64" t="str">
        <f t="shared" si="86"/>
        <v/>
      </c>
      <c r="CV89" s="64" t="str">
        <f t="shared" si="87"/>
        <v/>
      </c>
      <c r="CW89" s="64" t="str">
        <f t="shared" si="88"/>
        <v/>
      </c>
      <c r="CX89" s="65" t="str">
        <f t="shared" si="89"/>
        <v/>
      </c>
      <c r="CY89" s="63" t="str">
        <f t="shared" si="90"/>
        <v/>
      </c>
      <c r="CZ89" s="64" t="str">
        <f t="shared" si="91"/>
        <v/>
      </c>
      <c r="DA89" s="64" t="str">
        <f t="shared" si="92"/>
        <v/>
      </c>
      <c r="DB89" s="64" t="str">
        <f t="shared" si="93"/>
        <v/>
      </c>
      <c r="DC89" s="65" t="str">
        <f t="shared" si="94"/>
        <v/>
      </c>
      <c r="DD89" s="63" t="str">
        <f t="shared" si="95"/>
        <v/>
      </c>
      <c r="DE89" s="64" t="str">
        <f t="shared" si="96"/>
        <v/>
      </c>
      <c r="DF89" s="64" t="str">
        <f t="shared" si="97"/>
        <v/>
      </c>
      <c r="DG89" s="64" t="str">
        <f t="shared" si="98"/>
        <v/>
      </c>
      <c r="DH89" s="65" t="str">
        <f t="shared" si="99"/>
        <v/>
      </c>
      <c r="DI89" s="67" t="e">
        <f t="shared" si="100"/>
        <v>#N/A</v>
      </c>
      <c r="DJ89" s="64" t="str">
        <f t="shared" si="101"/>
        <v/>
      </c>
      <c r="DK89" s="64" t="str">
        <f t="shared" si="102"/>
        <v/>
      </c>
      <c r="DL89" s="64">
        <f t="shared" si="103"/>
        <v>0</v>
      </c>
      <c r="DM89" s="125">
        <f t="shared" si="104"/>
        <v>0</v>
      </c>
      <c r="DN89" s="91"/>
      <c r="DO89" s="64" t="str">
        <f t="shared" si="105"/>
        <v/>
      </c>
      <c r="DP89" s="64" t="str">
        <f t="shared" si="106"/>
        <v/>
      </c>
      <c r="DQ89" s="64" t="str">
        <f t="shared" si="107"/>
        <v/>
      </c>
      <c r="DR89" s="64" t="str">
        <f t="shared" si="108"/>
        <v/>
      </c>
      <c r="DS89" s="65" t="str">
        <f t="shared" si="109"/>
        <v/>
      </c>
      <c r="DT89" s="63" t="str">
        <f t="shared" si="110"/>
        <v/>
      </c>
      <c r="DU89" s="64" t="str">
        <f t="shared" si="111"/>
        <v/>
      </c>
      <c r="DV89" s="64" t="str">
        <f t="shared" si="112"/>
        <v/>
      </c>
      <c r="DW89" s="66" t="str">
        <f t="shared" si="113"/>
        <v/>
      </c>
      <c r="DX89" s="65" t="str">
        <f t="shared" si="114"/>
        <v/>
      </c>
      <c r="DY89" s="63" t="str">
        <f t="shared" si="115"/>
        <v/>
      </c>
      <c r="DZ89" s="64" t="str">
        <f t="shared" si="116"/>
        <v/>
      </c>
      <c r="EA89" s="64" t="str">
        <f t="shared" si="117"/>
        <v/>
      </c>
      <c r="EB89" s="64" t="str">
        <f t="shared" si="118"/>
        <v/>
      </c>
      <c r="EC89" s="65" t="str">
        <f t="shared" si="119"/>
        <v/>
      </c>
      <c r="ED89" s="63" t="str">
        <f t="shared" si="120"/>
        <v/>
      </c>
      <c r="EE89" s="64" t="str">
        <f t="shared" si="121"/>
        <v/>
      </c>
      <c r="EF89" s="64" t="str">
        <f t="shared" si="122"/>
        <v/>
      </c>
      <c r="EG89" s="64" t="str">
        <f t="shared" si="123"/>
        <v/>
      </c>
      <c r="EH89" s="65" t="str">
        <f t="shared" si="124"/>
        <v/>
      </c>
      <c r="EI89" s="63" t="str">
        <f t="shared" si="125"/>
        <v/>
      </c>
      <c r="EJ89" s="64" t="str">
        <f t="shared" si="126"/>
        <v/>
      </c>
      <c r="EK89" s="64" t="str">
        <f t="shared" si="127"/>
        <v/>
      </c>
      <c r="EL89" s="64" t="str">
        <f t="shared" si="128"/>
        <v/>
      </c>
      <c r="EM89" s="65" t="str">
        <f t="shared" si="129"/>
        <v/>
      </c>
      <c r="EN89" s="63" t="str">
        <f t="shared" si="130"/>
        <v/>
      </c>
      <c r="EO89" s="64" t="str">
        <f t="shared" si="131"/>
        <v/>
      </c>
      <c r="EP89" s="64" t="str">
        <f t="shared" si="132"/>
        <v/>
      </c>
      <c r="EQ89" s="64" t="str">
        <f t="shared" si="133"/>
        <v/>
      </c>
      <c r="ER89" s="65" t="str">
        <f t="shared" si="134"/>
        <v/>
      </c>
      <c r="ES89" s="68" t="e">
        <f t="shared" si="135"/>
        <v>#N/A</v>
      </c>
      <c r="ET89" s="64" t="str">
        <f t="shared" si="136"/>
        <v/>
      </c>
      <c r="EU89" s="64" t="str">
        <f t="shared" si="137"/>
        <v/>
      </c>
      <c r="EV89" s="119">
        <f t="shared" si="138"/>
        <v>0</v>
      </c>
      <c r="EW89" s="125">
        <f t="shared" si="139"/>
        <v>0</v>
      </c>
      <c r="EX89" s="91"/>
      <c r="EY89" s="64" t="str">
        <f t="shared" si="140"/>
        <v/>
      </c>
      <c r="EZ89" s="64" t="str">
        <f t="shared" si="141"/>
        <v/>
      </c>
      <c r="FA89" s="64" t="str">
        <f t="shared" si="142"/>
        <v/>
      </c>
      <c r="FB89" s="64" t="str">
        <f t="shared" si="143"/>
        <v/>
      </c>
      <c r="FC89" s="125" t="str">
        <f t="shared" si="144"/>
        <v/>
      </c>
      <c r="FD89" s="63" t="str">
        <f t="shared" si="145"/>
        <v/>
      </c>
      <c r="FE89" s="64" t="str">
        <f t="shared" si="146"/>
        <v/>
      </c>
      <c r="FF89" s="64" t="str">
        <f t="shared" si="147"/>
        <v/>
      </c>
      <c r="FG89" s="66" t="str">
        <f t="shared" si="148"/>
        <v/>
      </c>
      <c r="FH89" s="125" t="str">
        <f t="shared" si="149"/>
        <v/>
      </c>
      <c r="FI89" s="63" t="str">
        <f t="shared" si="150"/>
        <v/>
      </c>
      <c r="FJ89" s="64" t="str">
        <f t="shared" si="151"/>
        <v/>
      </c>
      <c r="FK89" s="64" t="str">
        <f t="shared" si="152"/>
        <v/>
      </c>
      <c r="FL89" s="64" t="str">
        <f t="shared" si="153"/>
        <v/>
      </c>
      <c r="FM89" s="125" t="str">
        <f t="shared" si="154"/>
        <v/>
      </c>
      <c r="FN89" s="63" t="str">
        <f t="shared" si="155"/>
        <v/>
      </c>
      <c r="FO89" s="64" t="str">
        <f t="shared" si="156"/>
        <v/>
      </c>
      <c r="FP89" s="64" t="str">
        <f t="shared" si="157"/>
        <v/>
      </c>
      <c r="FQ89" s="64" t="str">
        <f t="shared" si="158"/>
        <v/>
      </c>
      <c r="FR89" s="125" t="str">
        <f t="shared" si="159"/>
        <v/>
      </c>
      <c r="FS89" s="63" t="str">
        <f t="shared" si="160"/>
        <v/>
      </c>
      <c r="FT89" s="64" t="str">
        <f t="shared" si="161"/>
        <v/>
      </c>
      <c r="FU89" s="64" t="str">
        <f t="shared" si="162"/>
        <v/>
      </c>
      <c r="FV89" s="64" t="str">
        <f t="shared" si="163"/>
        <v/>
      </c>
      <c r="FW89" s="125" t="str">
        <f t="shared" si="164"/>
        <v/>
      </c>
      <c r="FX89" s="63" t="str">
        <f t="shared" si="165"/>
        <v/>
      </c>
      <c r="FY89" s="64" t="str">
        <f t="shared" si="166"/>
        <v/>
      </c>
      <c r="FZ89" s="64" t="str">
        <f t="shared" si="167"/>
        <v/>
      </c>
      <c r="GA89" s="64" t="str">
        <f t="shared" si="168"/>
        <v/>
      </c>
      <c r="GB89" s="125" t="str">
        <f t="shared" si="169"/>
        <v/>
      </c>
      <c r="GC89" s="68" t="e">
        <f t="shared" si="170"/>
        <v>#N/A</v>
      </c>
      <c r="GD89" s="64" t="str">
        <f t="shared" si="171"/>
        <v/>
      </c>
      <c r="GE89" s="64" t="str">
        <f t="shared" si="172"/>
        <v/>
      </c>
      <c r="GF89" s="119">
        <f t="shared" si="173"/>
        <v>0</v>
      </c>
      <c r="GG89" s="125">
        <f t="shared" si="174"/>
        <v>0</v>
      </c>
      <c r="GH89" s="91"/>
      <c r="GI89" s="64" t="str">
        <f t="shared" si="175"/>
        <v/>
      </c>
      <c r="GJ89" s="64" t="str">
        <f t="shared" si="176"/>
        <v/>
      </c>
      <c r="GK89" s="64" t="str">
        <f t="shared" si="177"/>
        <v/>
      </c>
      <c r="GL89" s="64" t="str">
        <f t="shared" si="178"/>
        <v/>
      </c>
      <c r="GM89" s="65" t="str">
        <f t="shared" si="179"/>
        <v/>
      </c>
      <c r="GN89" s="63" t="str">
        <f t="shared" si="180"/>
        <v/>
      </c>
      <c r="GO89" s="64" t="str">
        <f t="shared" si="181"/>
        <v/>
      </c>
      <c r="GP89" s="64" t="str">
        <f t="shared" si="182"/>
        <v/>
      </c>
      <c r="GQ89" s="66" t="str">
        <f t="shared" si="183"/>
        <v/>
      </c>
      <c r="GR89" s="65" t="str">
        <f t="shared" si="184"/>
        <v/>
      </c>
      <c r="GS89" s="63" t="str">
        <f t="shared" si="185"/>
        <v/>
      </c>
      <c r="GT89" s="64" t="str">
        <f t="shared" si="186"/>
        <v/>
      </c>
      <c r="GU89" s="64" t="str">
        <f t="shared" si="187"/>
        <v/>
      </c>
      <c r="GV89" s="64" t="str">
        <f t="shared" si="188"/>
        <v/>
      </c>
      <c r="GW89" s="65" t="str">
        <f t="shared" si="189"/>
        <v/>
      </c>
      <c r="GX89" s="63" t="str">
        <f t="shared" si="190"/>
        <v/>
      </c>
      <c r="GY89" s="64" t="str">
        <f t="shared" si="191"/>
        <v/>
      </c>
      <c r="GZ89" s="64" t="str">
        <f t="shared" si="192"/>
        <v/>
      </c>
      <c r="HA89" s="64" t="str">
        <f t="shared" si="193"/>
        <v/>
      </c>
      <c r="HB89" s="65" t="str">
        <f t="shared" si="194"/>
        <v/>
      </c>
      <c r="HC89" s="63" t="str">
        <f t="shared" si="195"/>
        <v/>
      </c>
      <c r="HD89" s="64" t="str">
        <f t="shared" si="196"/>
        <v/>
      </c>
      <c r="HE89" s="64" t="str">
        <f t="shared" si="197"/>
        <v/>
      </c>
      <c r="HF89" s="64" t="str">
        <f t="shared" si="198"/>
        <v/>
      </c>
      <c r="HG89" s="65" t="str">
        <f t="shared" si="199"/>
        <v/>
      </c>
      <c r="HH89" s="63" t="str">
        <f t="shared" si="200"/>
        <v/>
      </c>
      <c r="HI89" s="64" t="str">
        <f t="shared" si="201"/>
        <v/>
      </c>
      <c r="HJ89" s="64" t="str">
        <f t="shared" si="202"/>
        <v/>
      </c>
      <c r="HK89" s="64" t="str">
        <f t="shared" si="203"/>
        <v/>
      </c>
      <c r="HL89" s="65" t="str">
        <f t="shared" si="204"/>
        <v/>
      </c>
      <c r="HM89" s="68" t="e">
        <f t="shared" si="205"/>
        <v>#N/A</v>
      </c>
      <c r="HN89" s="64" t="str">
        <f t="shared" si="206"/>
        <v/>
      </c>
      <c r="HO89" s="64" t="str">
        <f t="shared" si="207"/>
        <v/>
      </c>
      <c r="HP89" s="119">
        <f t="shared" si="208"/>
        <v>0</v>
      </c>
      <c r="HQ89" s="125">
        <f t="shared" si="209"/>
        <v>0</v>
      </c>
      <c r="HR89" s="91"/>
      <c r="HS89" s="92" t="str">
        <f t="shared" si="210"/>
        <v/>
      </c>
      <c r="HT89" s="93" t="str">
        <f t="shared" si="211"/>
        <v/>
      </c>
      <c r="HU89" s="93" t="str">
        <f t="shared" si="212"/>
        <v/>
      </c>
      <c r="HV89" s="93" t="str">
        <f t="shared" si="213"/>
        <v/>
      </c>
      <c r="HW89" s="94" t="str">
        <f t="shared" si="214"/>
        <v/>
      </c>
      <c r="HX89" s="82" t="str">
        <f t="shared" si="215"/>
        <v/>
      </c>
      <c r="HY89" s="93" t="str">
        <f t="shared" si="216"/>
        <v/>
      </c>
      <c r="HZ89" s="93" t="str">
        <f t="shared" si="217"/>
        <v/>
      </c>
      <c r="IA89" s="92" t="str">
        <f t="shared" si="218"/>
        <v/>
      </c>
      <c r="IB89" s="94" t="str">
        <f t="shared" si="219"/>
        <v/>
      </c>
      <c r="IC89" s="82" t="str">
        <f t="shared" si="220"/>
        <v/>
      </c>
      <c r="ID89" s="93" t="str">
        <f t="shared" si="221"/>
        <v/>
      </c>
      <c r="IE89" s="93" t="str">
        <f t="shared" si="222"/>
        <v/>
      </c>
      <c r="IF89" s="64" t="str">
        <f t="shared" si="223"/>
        <v/>
      </c>
      <c r="IG89" s="94" t="str">
        <f t="shared" si="224"/>
        <v/>
      </c>
      <c r="IH89" s="82" t="str">
        <f t="shared" si="225"/>
        <v/>
      </c>
      <c r="II89" s="93" t="str">
        <f t="shared" si="226"/>
        <v/>
      </c>
      <c r="IJ89" s="93" t="str">
        <f t="shared" si="227"/>
        <v/>
      </c>
      <c r="IK89" s="93" t="str">
        <f t="shared" si="228"/>
        <v/>
      </c>
      <c r="IL89" s="94" t="str">
        <f t="shared" si="229"/>
        <v/>
      </c>
      <c r="IM89" s="82" t="str">
        <f t="shared" si="230"/>
        <v/>
      </c>
      <c r="IN89" s="93" t="str">
        <f t="shared" si="231"/>
        <v/>
      </c>
      <c r="IO89" s="93" t="str">
        <f t="shared" si="232"/>
        <v/>
      </c>
      <c r="IP89" s="93" t="str">
        <f t="shared" si="233"/>
        <v/>
      </c>
      <c r="IQ89" s="94" t="str">
        <f t="shared" si="234"/>
        <v/>
      </c>
      <c r="IR89" s="82" t="str">
        <f t="shared" si="235"/>
        <v/>
      </c>
      <c r="IS89" s="93" t="str">
        <f t="shared" si="236"/>
        <v/>
      </c>
      <c r="IT89" s="93" t="str">
        <f t="shared" si="237"/>
        <v/>
      </c>
      <c r="IU89" s="93" t="str">
        <f t="shared" si="238"/>
        <v/>
      </c>
      <c r="IV89" s="94" t="str">
        <f t="shared" si="239"/>
        <v/>
      </c>
      <c r="IW89" s="95" t="e">
        <f t="shared" si="240"/>
        <v>#N/A</v>
      </c>
      <c r="IX89" s="64" t="str">
        <f t="shared" si="241"/>
        <v/>
      </c>
      <c r="IY89" s="64" t="str">
        <f t="shared" si="242"/>
        <v/>
      </c>
      <c r="IZ89" s="119">
        <f t="shared" si="243"/>
        <v>0</v>
      </c>
      <c r="JA89" s="125">
        <f t="shared" si="244"/>
        <v>0</v>
      </c>
      <c r="JB89" s="91"/>
      <c r="JC89" s="64" t="str">
        <f t="shared" si="245"/>
        <v/>
      </c>
      <c r="JD89" s="64" t="str">
        <f t="shared" si="246"/>
        <v/>
      </c>
      <c r="JE89" s="64" t="str">
        <f t="shared" si="247"/>
        <v/>
      </c>
      <c r="JF89" s="64" t="str">
        <f t="shared" si="248"/>
        <v/>
      </c>
      <c r="JG89" s="65" t="str">
        <f t="shared" si="249"/>
        <v/>
      </c>
      <c r="JH89" s="63" t="str">
        <f t="shared" si="250"/>
        <v/>
      </c>
      <c r="JI89" s="64" t="str">
        <f t="shared" si="251"/>
        <v/>
      </c>
      <c r="JJ89" s="64" t="str">
        <f t="shared" si="252"/>
        <v/>
      </c>
      <c r="JK89" s="66" t="str">
        <f t="shared" si="253"/>
        <v/>
      </c>
      <c r="JL89" s="65" t="str">
        <f t="shared" si="254"/>
        <v/>
      </c>
      <c r="JM89" s="63" t="str">
        <f t="shared" si="255"/>
        <v/>
      </c>
      <c r="JN89" s="64" t="str">
        <f t="shared" si="256"/>
        <v/>
      </c>
      <c r="JO89" s="64" t="str">
        <f t="shared" si="257"/>
        <v/>
      </c>
      <c r="JP89" s="64" t="str">
        <f t="shared" si="258"/>
        <v/>
      </c>
      <c r="JQ89" s="65" t="str">
        <f t="shared" si="259"/>
        <v/>
      </c>
      <c r="JR89" s="63" t="str">
        <f t="shared" si="260"/>
        <v/>
      </c>
      <c r="JS89" s="64" t="str">
        <f t="shared" si="261"/>
        <v/>
      </c>
      <c r="JT89" s="64" t="str">
        <f t="shared" si="262"/>
        <v/>
      </c>
      <c r="JU89" s="64" t="str">
        <f t="shared" si="263"/>
        <v/>
      </c>
      <c r="JV89" s="65" t="str">
        <f t="shared" si="264"/>
        <v/>
      </c>
      <c r="JW89" s="63" t="str">
        <f t="shared" si="265"/>
        <v/>
      </c>
      <c r="JX89" s="64" t="str">
        <f t="shared" si="266"/>
        <v/>
      </c>
      <c r="JY89" s="64" t="str">
        <f t="shared" si="267"/>
        <v/>
      </c>
      <c r="JZ89" s="64" t="str">
        <f t="shared" si="268"/>
        <v/>
      </c>
      <c r="KA89" s="65" t="str">
        <f t="shared" si="269"/>
        <v/>
      </c>
      <c r="KB89" s="63" t="str">
        <f t="shared" si="270"/>
        <v/>
      </c>
      <c r="KC89" s="64" t="str">
        <f t="shared" si="271"/>
        <v/>
      </c>
      <c r="KD89" s="64" t="str">
        <f t="shared" si="272"/>
        <v/>
      </c>
      <c r="KE89" s="64" t="str">
        <f t="shared" si="273"/>
        <v/>
      </c>
      <c r="KF89" s="65" t="str">
        <f t="shared" si="274"/>
        <v/>
      </c>
      <c r="KG89" s="68" t="e">
        <f t="shared" si="275"/>
        <v>#N/A</v>
      </c>
      <c r="KH89" s="64" t="str">
        <f t="shared" si="276"/>
        <v/>
      </c>
      <c r="KI89" s="64" t="str">
        <f t="shared" si="277"/>
        <v/>
      </c>
      <c r="KJ89" s="119">
        <f t="shared" si="278"/>
        <v>0</v>
      </c>
      <c r="KK89" s="125">
        <f t="shared" si="279"/>
        <v>0</v>
      </c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</row>
    <row r="90" spans="1:358" s="17" customFormat="1" ht="5.0999999999999996" customHeight="1" x14ac:dyDescent="0.25">
      <c r="B90" s="33"/>
      <c r="F90" s="35"/>
      <c r="G90" s="111"/>
      <c r="H90" s="33"/>
      <c r="I90" s="33"/>
      <c r="J90" s="36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69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69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69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69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69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69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69"/>
      <c r="IX90" s="43"/>
      <c r="IY90" s="43"/>
      <c r="IZ90" s="43"/>
      <c r="JA90" s="43"/>
      <c r="JB90" s="43"/>
      <c r="JC90" s="43"/>
      <c r="JD90" s="43"/>
      <c r="JE90" s="43"/>
      <c r="JF90" s="43"/>
      <c r="JG90" s="43"/>
      <c r="JH90" s="43"/>
      <c r="JI90" s="43"/>
      <c r="JJ90" s="43"/>
      <c r="JK90" s="43"/>
      <c r="JL90" s="43"/>
      <c r="JM90" s="43"/>
      <c r="JN90" s="43"/>
      <c r="JO90" s="43"/>
      <c r="JP90" s="43"/>
      <c r="JQ90" s="43"/>
      <c r="JR90" s="43"/>
      <c r="JS90" s="43"/>
      <c r="JT90" s="43"/>
      <c r="JU90" s="43"/>
      <c r="JV90" s="43"/>
      <c r="JW90" s="43"/>
      <c r="JX90" s="43"/>
      <c r="JY90" s="43"/>
      <c r="JZ90" s="43"/>
      <c r="KA90" s="43"/>
      <c r="KB90" s="43"/>
      <c r="KC90" s="43"/>
      <c r="KD90" s="43"/>
      <c r="KE90" s="43"/>
      <c r="KF90" s="43"/>
      <c r="KG90" s="69"/>
      <c r="KH90" s="43"/>
      <c r="KI90" s="43"/>
      <c r="KJ90" s="43"/>
      <c r="KK90" s="43"/>
    </row>
    <row r="91" spans="1:358" s="17" customFormat="1" hidden="1" x14ac:dyDescent="0.25">
      <c r="B91" s="33"/>
      <c r="F91" s="35"/>
      <c r="G91" s="111"/>
      <c r="H91" s="33"/>
      <c r="I91" s="33"/>
      <c r="J91" s="138" t="s">
        <v>41</v>
      </c>
      <c r="K91" s="42">
        <f>MAX(K6:K89)</f>
        <v>612</v>
      </c>
      <c r="L91" s="128"/>
      <c r="M91" s="128"/>
      <c r="N91" s="128"/>
      <c r="O91" s="128"/>
      <c r="P91" s="42">
        <f>MAX(P6:P89)</f>
        <v>460</v>
      </c>
      <c r="Q91" s="42"/>
      <c r="R91" s="42"/>
      <c r="S91" s="42"/>
      <c r="T91" s="42"/>
      <c r="U91" s="42">
        <f>MAX(U6:U89)</f>
        <v>700</v>
      </c>
      <c r="V91" s="42"/>
      <c r="W91" s="42"/>
      <c r="X91" s="42"/>
      <c r="Y91" s="42"/>
      <c r="Z91" s="42">
        <f>MAX(Z6:Z89)</f>
        <v>0</v>
      </c>
      <c r="AA91" s="42"/>
      <c r="AB91" s="42"/>
      <c r="AC91" s="42"/>
      <c r="AD91" s="42"/>
      <c r="AE91" s="42">
        <f>MAX(AE6:AE89)</f>
        <v>0</v>
      </c>
      <c r="AF91" s="42"/>
      <c r="AG91" s="42"/>
      <c r="AH91" s="42"/>
      <c r="AI91" s="42"/>
      <c r="AJ91" s="42">
        <f>MAX(AJ6:AJ89)</f>
        <v>684</v>
      </c>
      <c r="AK91" s="42"/>
      <c r="AL91" s="42"/>
      <c r="AM91" s="42"/>
      <c r="AN91" s="42"/>
      <c r="AO91" s="128"/>
      <c r="AP91" s="128"/>
      <c r="AQ91" s="128"/>
      <c r="AR91" s="128"/>
      <c r="AS91" s="128"/>
      <c r="AT91" s="138" t="s">
        <v>41</v>
      </c>
      <c r="AU91" s="42">
        <f>MAX(AU6:AU89)</f>
        <v>526</v>
      </c>
      <c r="AV91" s="128"/>
      <c r="AW91" s="128"/>
      <c r="AX91" s="128"/>
      <c r="AY91" s="128"/>
      <c r="AZ91" s="42">
        <f>MAX(AZ6:AZ89)</f>
        <v>247</v>
      </c>
      <c r="BA91" s="42"/>
      <c r="BB91" s="42"/>
      <c r="BC91" s="42"/>
      <c r="BD91" s="42"/>
      <c r="BE91" s="42">
        <f>MAX(BE6:BE89)</f>
        <v>563</v>
      </c>
      <c r="BF91" s="42"/>
      <c r="BG91" s="42"/>
      <c r="BH91" s="42"/>
      <c r="BI91" s="42"/>
      <c r="BJ91" s="42">
        <f>MAX(BJ6:BJ89)</f>
        <v>0</v>
      </c>
      <c r="BK91" s="42"/>
      <c r="BL91" s="42"/>
      <c r="BM91" s="42"/>
      <c r="BN91" s="42"/>
      <c r="BO91" s="42">
        <f>MAX(BO6:BO89)</f>
        <v>0</v>
      </c>
      <c r="BP91" s="42"/>
      <c r="BQ91" s="42"/>
      <c r="BR91" s="42"/>
      <c r="BS91" s="42"/>
      <c r="BT91" s="42">
        <f>MAX(BT6:BT89)</f>
        <v>389</v>
      </c>
      <c r="BU91" s="42"/>
      <c r="BV91" s="42"/>
      <c r="BW91" s="42"/>
      <c r="BX91" s="42"/>
      <c r="BY91" s="69"/>
      <c r="BZ91" s="128"/>
      <c r="CA91" s="128"/>
      <c r="CB91" s="128"/>
      <c r="CC91" s="128"/>
      <c r="CD91" s="138" t="s">
        <v>41</v>
      </c>
      <c r="CE91" s="42">
        <f>MAX(CE6:CE89)</f>
        <v>317</v>
      </c>
      <c r="CF91" s="128"/>
      <c r="CG91" s="128"/>
      <c r="CH91" s="128"/>
      <c r="CI91" s="128"/>
      <c r="CJ91" s="42">
        <f>MAX(CJ6:CJ89)</f>
        <v>0</v>
      </c>
      <c r="CK91" s="42"/>
      <c r="CL91" s="42"/>
      <c r="CM91" s="42"/>
      <c r="CN91" s="42"/>
      <c r="CO91" s="42">
        <f>MAX(CO6:CO89)</f>
        <v>396</v>
      </c>
      <c r="CP91" s="42"/>
      <c r="CQ91" s="42"/>
      <c r="CR91" s="42"/>
      <c r="CS91" s="42"/>
      <c r="CT91" s="42">
        <f>MAX(CT6:CT89)</f>
        <v>0</v>
      </c>
      <c r="CU91" s="42"/>
      <c r="CV91" s="42"/>
      <c r="CW91" s="42"/>
      <c r="CX91" s="42"/>
      <c r="CY91" s="42">
        <f>MAX(CY6:CY89)</f>
        <v>0</v>
      </c>
      <c r="CZ91" s="42"/>
      <c r="DA91" s="42"/>
      <c r="DB91" s="42"/>
      <c r="DC91" s="42"/>
      <c r="DD91" s="42">
        <f>MAX(DD6:DD89)</f>
        <v>333</v>
      </c>
      <c r="DE91" s="42"/>
      <c r="DF91" s="42"/>
      <c r="DG91" s="42"/>
      <c r="DH91" s="42"/>
      <c r="DI91" s="69"/>
      <c r="DJ91" s="128"/>
      <c r="DK91" s="128"/>
      <c r="DL91" s="128"/>
      <c r="DM91" s="128"/>
      <c r="DN91" s="138" t="s">
        <v>41</v>
      </c>
      <c r="DO91" s="42">
        <f>MAX(DO6:DO89)</f>
        <v>483</v>
      </c>
      <c r="DP91" s="128"/>
      <c r="DQ91" s="128"/>
      <c r="DR91" s="128"/>
      <c r="DS91" s="128"/>
      <c r="DT91" s="42">
        <f>MAX(DT6:DT89)</f>
        <v>0</v>
      </c>
      <c r="DU91" s="42"/>
      <c r="DV91" s="42"/>
      <c r="DW91" s="42"/>
      <c r="DX91" s="42"/>
      <c r="DY91" s="42">
        <f>MAX(DY6:DY89)</f>
        <v>461</v>
      </c>
      <c r="DZ91" s="42"/>
      <c r="EA91" s="42"/>
      <c r="EB91" s="42"/>
      <c r="EC91" s="42"/>
      <c r="ED91" s="42">
        <f>MAX(ED6:ED89)</f>
        <v>0</v>
      </c>
      <c r="EE91" s="42"/>
      <c r="EF91" s="42"/>
      <c r="EG91" s="42"/>
      <c r="EH91" s="42"/>
      <c r="EI91" s="42">
        <f>MAX(EI6:EI89)</f>
        <v>0</v>
      </c>
      <c r="EJ91" s="42"/>
      <c r="EK91" s="42"/>
      <c r="EL91" s="42"/>
      <c r="EM91" s="42"/>
      <c r="EN91" s="42">
        <f>MAX(EN6:EN89)</f>
        <v>442</v>
      </c>
      <c r="EO91" s="42"/>
      <c r="EP91" s="42"/>
      <c r="EQ91" s="42"/>
      <c r="ER91" s="42"/>
      <c r="ES91" s="69"/>
      <c r="ET91" s="128"/>
      <c r="EU91" s="128"/>
      <c r="EV91" s="128"/>
      <c r="EW91" s="128"/>
      <c r="EX91" s="138" t="s">
        <v>41</v>
      </c>
      <c r="EY91" s="42">
        <f>MAX(EY6:EY89)</f>
        <v>0</v>
      </c>
      <c r="EZ91" s="128"/>
      <c r="FA91" s="128"/>
      <c r="FB91" s="128"/>
      <c r="FC91" s="128"/>
      <c r="FD91" s="42">
        <f>MAX(FD6:FD89)</f>
        <v>0</v>
      </c>
      <c r="FE91" s="42"/>
      <c r="FF91" s="42"/>
      <c r="FG91" s="42"/>
      <c r="FH91" s="42"/>
      <c r="FI91" s="42">
        <f>MAX(FI6:FI89)</f>
        <v>0</v>
      </c>
      <c r="FJ91" s="42"/>
      <c r="FK91" s="42"/>
      <c r="FL91" s="42"/>
      <c r="FM91" s="42"/>
      <c r="FN91" s="42">
        <f>MAX(FN6:FN89)</f>
        <v>0</v>
      </c>
      <c r="FO91" s="42"/>
      <c r="FP91" s="42"/>
      <c r="FQ91" s="42"/>
      <c r="FR91" s="42"/>
      <c r="FS91" s="42">
        <f>MAX(FS6:FS89)</f>
        <v>0</v>
      </c>
      <c r="FT91" s="42"/>
      <c r="FU91" s="42"/>
      <c r="FV91" s="42"/>
      <c r="FW91" s="42"/>
      <c r="FX91" s="42">
        <f>MAX(FX6:FX89)</f>
        <v>0</v>
      </c>
      <c r="FY91" s="42"/>
      <c r="FZ91" s="42"/>
      <c r="GA91" s="42"/>
      <c r="GB91" s="42"/>
      <c r="GC91" s="69"/>
      <c r="GD91" s="128"/>
      <c r="GE91" s="128"/>
      <c r="GF91" s="128"/>
      <c r="GG91" s="128"/>
      <c r="GH91" s="138" t="s">
        <v>41</v>
      </c>
      <c r="GI91" s="42">
        <f>MAX(GI6:GI89)</f>
        <v>0</v>
      </c>
      <c r="GJ91" s="128"/>
      <c r="GK91" s="128"/>
      <c r="GL91" s="128"/>
      <c r="GM91" s="128"/>
      <c r="GN91" s="42">
        <f>MAX(GN6:GN89)</f>
        <v>0</v>
      </c>
      <c r="GO91" s="42"/>
      <c r="GP91" s="42"/>
      <c r="GQ91" s="42"/>
      <c r="GR91" s="42"/>
      <c r="GS91" s="42">
        <f>MAX(GS6:GS89)</f>
        <v>0</v>
      </c>
      <c r="GT91" s="42"/>
      <c r="GU91" s="42"/>
      <c r="GV91" s="42"/>
      <c r="GW91" s="42"/>
      <c r="GX91" s="42">
        <f>MAX(GX6:GX89)</f>
        <v>0</v>
      </c>
      <c r="GY91" s="42"/>
      <c r="GZ91" s="42"/>
      <c r="HA91" s="42"/>
      <c r="HB91" s="42"/>
      <c r="HC91" s="42">
        <f>MAX(HC6:HC89)</f>
        <v>0</v>
      </c>
      <c r="HD91" s="42"/>
      <c r="HE91" s="42"/>
      <c r="HF91" s="42"/>
      <c r="HG91" s="42"/>
      <c r="HH91" s="42">
        <f>MAX(HH6:HH89)</f>
        <v>0</v>
      </c>
      <c r="HI91" s="42"/>
      <c r="HJ91" s="42"/>
      <c r="HK91" s="42"/>
      <c r="HL91" s="42"/>
      <c r="HM91" s="128"/>
      <c r="HN91" s="128"/>
      <c r="HO91" s="128"/>
      <c r="HP91" s="128"/>
      <c r="HQ91" s="128"/>
      <c r="HR91" s="138" t="s">
        <v>41</v>
      </c>
      <c r="HS91" s="42">
        <f>MAX(HS6:HS89)</f>
        <v>0</v>
      </c>
      <c r="HT91" s="128"/>
      <c r="HU91" s="128"/>
      <c r="HV91" s="128"/>
      <c r="HW91" s="128"/>
      <c r="HX91" s="42">
        <f>MAX(HX6:HX89)</f>
        <v>0</v>
      </c>
      <c r="HY91" s="42"/>
      <c r="HZ91" s="42"/>
      <c r="IA91" s="42"/>
      <c r="IB91" s="42"/>
      <c r="IC91" s="42">
        <f>MAX(IC6:IC89)</f>
        <v>0</v>
      </c>
      <c r="ID91" s="42"/>
      <c r="IE91" s="42"/>
      <c r="IF91" s="42"/>
      <c r="IG91" s="42"/>
      <c r="IH91" s="42">
        <f>MAX(IH6:IH89)</f>
        <v>0</v>
      </c>
      <c r="II91" s="42"/>
      <c r="IJ91" s="42"/>
      <c r="IK91" s="42"/>
      <c r="IL91" s="42"/>
      <c r="IM91" s="42">
        <f>MAX(IM6:IM89)</f>
        <v>0</v>
      </c>
      <c r="IN91" s="42"/>
      <c r="IO91" s="42"/>
      <c r="IP91" s="42"/>
      <c r="IQ91" s="42"/>
      <c r="IR91" s="42">
        <f>MAX(IR6:IR89)</f>
        <v>0</v>
      </c>
      <c r="IS91" s="42"/>
      <c r="IT91" s="42"/>
      <c r="IU91" s="42"/>
      <c r="IV91" s="42"/>
      <c r="IW91" s="128"/>
      <c r="IX91" s="128"/>
      <c r="IY91" s="128"/>
      <c r="IZ91" s="128"/>
      <c r="JA91" s="128"/>
      <c r="JB91" s="41" t="s">
        <v>41</v>
      </c>
      <c r="JC91" s="42">
        <f>MAX(JC6:JC89)</f>
        <v>0</v>
      </c>
      <c r="JH91" s="42">
        <f>MAX(JH6:JH89)</f>
        <v>0</v>
      </c>
      <c r="JI91" s="42"/>
      <c r="JJ91" s="42"/>
      <c r="JK91" s="42"/>
      <c r="JL91" s="42"/>
      <c r="JM91" s="42">
        <f>MAX(JM6:JM89)</f>
        <v>0</v>
      </c>
      <c r="JN91" s="42"/>
      <c r="JO91" s="42"/>
      <c r="JP91" s="42"/>
      <c r="JQ91" s="42"/>
      <c r="JR91" s="42">
        <f>MAX(JR6:JR89)</f>
        <v>0</v>
      </c>
      <c r="JS91" s="42"/>
      <c r="JT91" s="42"/>
      <c r="JU91" s="42"/>
      <c r="JV91" s="42"/>
      <c r="JW91" s="42">
        <f>MAX(JW6:JW89)</f>
        <v>0</v>
      </c>
      <c r="JX91" s="42"/>
      <c r="JY91" s="42"/>
      <c r="JZ91" s="42"/>
      <c r="KA91" s="42"/>
      <c r="KB91" s="42">
        <f>MAX(KB6:KB89)</f>
        <v>0</v>
      </c>
      <c r="KC91" s="42"/>
      <c r="KD91" s="42"/>
      <c r="KE91" s="42"/>
      <c r="KF91" s="42"/>
    </row>
    <row r="92" spans="1:358" s="98" customFormat="1" hidden="1" x14ac:dyDescent="0.25">
      <c r="B92" s="99"/>
      <c r="F92" s="114"/>
      <c r="G92" s="112"/>
      <c r="H92" s="99"/>
      <c r="I92" s="99"/>
      <c r="J92" s="138" t="s">
        <v>42</v>
      </c>
      <c r="K92" s="43">
        <f>IF(K91&lt;0,K91+K91*0.2,K91*0.2)</f>
        <v>122.4</v>
      </c>
      <c r="L92" s="128"/>
      <c r="M92" s="128"/>
      <c r="N92" s="128"/>
      <c r="O92" s="128"/>
      <c r="P92" s="43">
        <f>IF(P91&lt;0,P91+P91*0.2,P91*0.2)</f>
        <v>92</v>
      </c>
      <c r="Q92" s="43"/>
      <c r="R92" s="43"/>
      <c r="S92" s="43"/>
      <c r="T92" s="43"/>
      <c r="U92" s="43">
        <f>IF(U91&lt;0,U91+U91*0.2,U91*0.2)</f>
        <v>140</v>
      </c>
      <c r="V92" s="43"/>
      <c r="W92" s="43"/>
      <c r="X92" s="43"/>
      <c r="Y92" s="43"/>
      <c r="Z92" s="43">
        <f>IF(Z91&lt;0,Z91+Z91*0.2,Z91*0.2)</f>
        <v>0</v>
      </c>
      <c r="AA92" s="43"/>
      <c r="AB92" s="43"/>
      <c r="AC92" s="43"/>
      <c r="AD92" s="43"/>
      <c r="AE92" s="43">
        <f>IF(AE91&lt;0,AE91+AE91*0.2,AE91*0.2)</f>
        <v>0</v>
      </c>
      <c r="AF92" s="43"/>
      <c r="AG92" s="43"/>
      <c r="AH92" s="43"/>
      <c r="AI92" s="43"/>
      <c r="AJ92" s="43">
        <f>IF(AJ91&lt;0,AJ91+AJ91*0.2,AJ91*0.2)</f>
        <v>136.80000000000001</v>
      </c>
      <c r="AK92" s="43"/>
      <c r="AL92" s="43"/>
      <c r="AM92" s="43"/>
      <c r="AN92" s="43"/>
      <c r="AO92" s="128"/>
      <c r="AP92" s="128"/>
      <c r="AQ92" s="128"/>
      <c r="AR92" s="128"/>
      <c r="AS92" s="128"/>
      <c r="AT92" s="138" t="s">
        <v>42</v>
      </c>
      <c r="AU92" s="43">
        <f>IF(AU91&lt;0,AU91+AU91*0.2,AU91*0.2)</f>
        <v>105.2</v>
      </c>
      <c r="AV92" s="128"/>
      <c r="AW92" s="128"/>
      <c r="AX92" s="128"/>
      <c r="AY92" s="128"/>
      <c r="AZ92" s="43">
        <f>IF(AZ91&lt;0,AZ91+AZ91*0.2,AZ91*0.2)</f>
        <v>49.400000000000006</v>
      </c>
      <c r="BA92" s="43"/>
      <c r="BB92" s="43"/>
      <c r="BC92" s="43"/>
      <c r="BD92" s="43"/>
      <c r="BE92" s="43">
        <f>IF(BE91&lt;0,BE91+BE91*0.2,BE91*0.2)</f>
        <v>112.60000000000001</v>
      </c>
      <c r="BF92" s="43"/>
      <c r="BG92" s="43"/>
      <c r="BH92" s="43"/>
      <c r="BI92" s="43"/>
      <c r="BJ92" s="43">
        <f>IF(BJ91&lt;0,BJ91+BJ91*0.2,BJ91*0.2)</f>
        <v>0</v>
      </c>
      <c r="BK92" s="43"/>
      <c r="BL92" s="43"/>
      <c r="BM92" s="43"/>
      <c r="BN92" s="43"/>
      <c r="BO92" s="43">
        <f>IF(BO91&lt;0,BO91+BO91*0.2,BO91*0.2)</f>
        <v>0</v>
      </c>
      <c r="BP92" s="43"/>
      <c r="BQ92" s="43"/>
      <c r="BR92" s="43"/>
      <c r="BS92" s="43"/>
      <c r="BT92" s="43">
        <f>IF(BT91&lt;0,BT91+BT91*0.2,BT91*0.2)</f>
        <v>77.800000000000011</v>
      </c>
      <c r="BU92" s="43"/>
      <c r="BV92" s="43"/>
      <c r="BW92" s="43"/>
      <c r="BX92" s="43"/>
      <c r="BY92" s="69"/>
      <c r="BZ92" s="128"/>
      <c r="CA92" s="128"/>
      <c r="CB92" s="128"/>
      <c r="CC92" s="128"/>
      <c r="CD92" s="138" t="s">
        <v>42</v>
      </c>
      <c r="CE92" s="43">
        <f>IF(CE91&lt;0,CE91+CE91*0.2,CE91*0.2)</f>
        <v>63.400000000000006</v>
      </c>
      <c r="CF92" s="128"/>
      <c r="CG92" s="128"/>
      <c r="CH92" s="128"/>
      <c r="CI92" s="128"/>
      <c r="CJ92" s="43">
        <f>IF(CJ91&lt;0,CJ91+CJ91*0.2,CJ91*0.2)</f>
        <v>0</v>
      </c>
      <c r="CK92" s="43"/>
      <c r="CL92" s="43"/>
      <c r="CM92" s="43"/>
      <c r="CN92" s="43"/>
      <c r="CO92" s="43">
        <f>IF(CO91&lt;0,CO91+CO91*0.2,CO91*0.2)</f>
        <v>79.2</v>
      </c>
      <c r="CP92" s="43"/>
      <c r="CQ92" s="43"/>
      <c r="CR92" s="43"/>
      <c r="CS92" s="43"/>
      <c r="CT92" s="43">
        <f>IF(CT91&lt;0,CT91+CT91*0.2,CT91*0.2)</f>
        <v>0</v>
      </c>
      <c r="CU92" s="43"/>
      <c r="CV92" s="43"/>
      <c r="CW92" s="43"/>
      <c r="CX92" s="43"/>
      <c r="CY92" s="43">
        <f>IF(CY91&lt;0,CY91+CY91*0.2,CY91*0.2)</f>
        <v>0</v>
      </c>
      <c r="CZ92" s="43"/>
      <c r="DA92" s="43"/>
      <c r="DB92" s="43"/>
      <c r="DC92" s="43"/>
      <c r="DD92" s="43">
        <f>IF(DD91&lt;0,DD91+DD91*0.2,DD91*0.2)</f>
        <v>66.600000000000009</v>
      </c>
      <c r="DE92" s="43"/>
      <c r="DF92" s="43"/>
      <c r="DG92" s="43"/>
      <c r="DH92" s="43"/>
      <c r="DI92" s="69"/>
      <c r="DJ92" s="128"/>
      <c r="DK92" s="128"/>
      <c r="DL92" s="128"/>
      <c r="DM92" s="128"/>
      <c r="DN92" s="138" t="s">
        <v>42</v>
      </c>
      <c r="DO92" s="43">
        <f>IF(DO91&lt;0,DO91+DO91*0.2,DO91*0.2)</f>
        <v>96.600000000000009</v>
      </c>
      <c r="DP92" s="128"/>
      <c r="DQ92" s="128"/>
      <c r="DR92" s="128"/>
      <c r="DS92" s="128"/>
      <c r="DT92" s="43">
        <f>IF(DT91&lt;0,DT91+DT91*0.2,DT91*0.2)</f>
        <v>0</v>
      </c>
      <c r="DU92" s="43"/>
      <c r="DV92" s="43"/>
      <c r="DW92" s="43"/>
      <c r="DX92" s="43"/>
      <c r="DY92" s="43">
        <f>IF(DY91&lt;0,DY91+DY91*0.2,DY91*0.2)</f>
        <v>92.2</v>
      </c>
      <c r="DZ92" s="43"/>
      <c r="EA92" s="43"/>
      <c r="EB92" s="43"/>
      <c r="EC92" s="43"/>
      <c r="ED92" s="43">
        <f>IF(ED91&lt;0,ED91+ED91*0.2,ED91*0.2)</f>
        <v>0</v>
      </c>
      <c r="EE92" s="43"/>
      <c r="EF92" s="43"/>
      <c r="EG92" s="43"/>
      <c r="EH92" s="43"/>
      <c r="EI92" s="43">
        <f>IF(EI91&lt;0,EI91+EI91*0.2,EI91*0.2)</f>
        <v>0</v>
      </c>
      <c r="EJ92" s="43"/>
      <c r="EK92" s="43"/>
      <c r="EL92" s="43"/>
      <c r="EM92" s="43"/>
      <c r="EN92" s="43">
        <f>IF(EN91&lt;0,EN91+EN91*0.2,EN91*0.2)</f>
        <v>88.4</v>
      </c>
      <c r="EO92" s="43"/>
      <c r="EP92" s="43"/>
      <c r="EQ92" s="43"/>
      <c r="ER92" s="43"/>
      <c r="ES92" s="69"/>
      <c r="ET92" s="128"/>
      <c r="EU92" s="128"/>
      <c r="EV92" s="128"/>
      <c r="EW92" s="128"/>
      <c r="EX92" s="138" t="s">
        <v>42</v>
      </c>
      <c r="EY92" s="43">
        <f>IF(EY91&lt;0,EY91+EY91*0.2,EY91*0.2)</f>
        <v>0</v>
      </c>
      <c r="EZ92" s="128"/>
      <c r="FA92" s="128"/>
      <c r="FB92" s="128"/>
      <c r="FC92" s="128"/>
      <c r="FD92" s="43">
        <f>IF(FD91&lt;0,FD91+FD91*0.2,FD91*0.2)</f>
        <v>0</v>
      </c>
      <c r="FE92" s="43"/>
      <c r="FF92" s="43"/>
      <c r="FG92" s="43"/>
      <c r="FH92" s="43"/>
      <c r="FI92" s="43">
        <f>IF(FI91&lt;0,FI91+FI91*0.2,FI91*0.2)</f>
        <v>0</v>
      </c>
      <c r="FJ92" s="43"/>
      <c r="FK92" s="43"/>
      <c r="FL92" s="43"/>
      <c r="FM92" s="43"/>
      <c r="FN92" s="43">
        <f>IF(FN91&lt;0,FN91+FN91*0.2,FN91*0.2)</f>
        <v>0</v>
      </c>
      <c r="FO92" s="43"/>
      <c r="FP92" s="43"/>
      <c r="FQ92" s="43"/>
      <c r="FR92" s="43"/>
      <c r="FS92" s="43">
        <f>IF(FS91&lt;0,FS91+FS91*0.2,FS91*0.2)</f>
        <v>0</v>
      </c>
      <c r="FT92" s="43"/>
      <c r="FU92" s="43"/>
      <c r="FV92" s="43"/>
      <c r="FW92" s="43"/>
      <c r="FX92" s="43">
        <f>IF(FX91&lt;0,FX91+FX91*0.2,FX91*0.2)</f>
        <v>0</v>
      </c>
      <c r="FY92" s="43"/>
      <c r="FZ92" s="43"/>
      <c r="GA92" s="43"/>
      <c r="GB92" s="43"/>
      <c r="GC92" s="69"/>
      <c r="GD92" s="128"/>
      <c r="GE92" s="128"/>
      <c r="GF92" s="128"/>
      <c r="GG92" s="128"/>
      <c r="GH92" s="138" t="s">
        <v>42</v>
      </c>
      <c r="GI92" s="43">
        <f>IF(GI91&lt;0,GI91+GI91*0.2,GI91*0.2)</f>
        <v>0</v>
      </c>
      <c r="GJ92" s="128"/>
      <c r="GK92" s="128"/>
      <c r="GL92" s="128"/>
      <c r="GM92" s="128"/>
      <c r="GN92" s="43">
        <f>IF(GN91&lt;0,GN91+GN91*0.2,GN91*0.2)</f>
        <v>0</v>
      </c>
      <c r="GO92" s="43"/>
      <c r="GP92" s="43"/>
      <c r="GQ92" s="43"/>
      <c r="GR92" s="43"/>
      <c r="GS92" s="43">
        <f>IF(GS91&lt;0,GS91+GS91*0.2,GS91*0.2)</f>
        <v>0</v>
      </c>
      <c r="GT92" s="43"/>
      <c r="GU92" s="43"/>
      <c r="GV92" s="43"/>
      <c r="GW92" s="43"/>
      <c r="GX92" s="43">
        <f>IF(GX91&lt;0,GX91+GX91*0.2,GX91*0.2)</f>
        <v>0</v>
      </c>
      <c r="GY92" s="43"/>
      <c r="GZ92" s="43"/>
      <c r="HA92" s="43"/>
      <c r="HB92" s="43"/>
      <c r="HC92" s="43">
        <f>IF(HC91&lt;0,HC91+HC91*0.2,HC91*0.2)</f>
        <v>0</v>
      </c>
      <c r="HD92" s="43"/>
      <c r="HE92" s="43"/>
      <c r="HF92" s="43"/>
      <c r="HG92" s="43"/>
      <c r="HH92" s="43">
        <f>IF(HH91&lt;0,HH91+HH91*0.2,HH91*0.2)</f>
        <v>0</v>
      </c>
      <c r="HI92" s="43"/>
      <c r="HJ92" s="43"/>
      <c r="HK92" s="43"/>
      <c r="HL92" s="43"/>
      <c r="HM92" s="128"/>
      <c r="HN92" s="128"/>
      <c r="HO92" s="128"/>
      <c r="HP92" s="128"/>
      <c r="HQ92" s="128"/>
      <c r="HR92" s="138" t="s">
        <v>42</v>
      </c>
      <c r="HS92" s="43">
        <f>IF(HS91&lt;0,HS91+HS91*0.2,HS91*0.2)</f>
        <v>0</v>
      </c>
      <c r="HT92" s="128"/>
      <c r="HU92" s="128"/>
      <c r="HV92" s="128"/>
      <c r="HW92" s="128"/>
      <c r="HX92" s="43">
        <f>IF(HX91&lt;0,HX91+HX91*0.2,HX91*0.2)</f>
        <v>0</v>
      </c>
      <c r="HY92" s="43"/>
      <c r="HZ92" s="43"/>
      <c r="IA92" s="43"/>
      <c r="IB92" s="43"/>
      <c r="IC92" s="43">
        <f>IF(IC91&lt;0,IC91+IC91*0.2,IC91*0.2)</f>
        <v>0</v>
      </c>
      <c r="ID92" s="43"/>
      <c r="IE92" s="43"/>
      <c r="IF92" s="43"/>
      <c r="IG92" s="43"/>
      <c r="IH92" s="43">
        <f>IF(IH91&lt;0,IH91+IH91*0.2,IH91*0.2)</f>
        <v>0</v>
      </c>
      <c r="II92" s="43"/>
      <c r="IJ92" s="43"/>
      <c r="IK92" s="43"/>
      <c r="IL92" s="43"/>
      <c r="IM92" s="43">
        <f>IF(IM91&lt;0,IM91+IM91*0.2,IM91*0.2)</f>
        <v>0</v>
      </c>
      <c r="IN92" s="43"/>
      <c r="IO92" s="43"/>
      <c r="IP92" s="43"/>
      <c r="IQ92" s="43"/>
      <c r="IR92" s="43">
        <f>IF(IR91&lt;0,IR91+IR91*0.2,IR91*0.2)</f>
        <v>0</v>
      </c>
      <c r="IS92" s="43"/>
      <c r="IT92" s="43"/>
      <c r="IU92" s="43"/>
      <c r="IV92" s="43"/>
      <c r="IW92" s="128"/>
      <c r="IX92" s="128"/>
      <c r="IY92" s="128"/>
      <c r="IZ92" s="128"/>
      <c r="JA92" s="128"/>
      <c r="JB92" s="100" t="s">
        <v>42</v>
      </c>
      <c r="JC92" s="101">
        <f>IF(JC91&lt;0,JC91+JC91*0.2,JC91*0.2)</f>
        <v>0</v>
      </c>
      <c r="JH92" s="101">
        <f>IF(JH91&lt;0,JH91+JH91*0.2,JH91*0.2)</f>
        <v>0</v>
      </c>
      <c r="JI92" s="101"/>
      <c r="JJ92" s="101"/>
      <c r="JK92" s="101"/>
      <c r="JL92" s="101"/>
      <c r="JM92" s="101">
        <f>IF(JM91&lt;0,JM91+JM91*0.2,JM91*0.2)</f>
        <v>0</v>
      </c>
      <c r="JN92" s="101"/>
      <c r="JO92" s="101"/>
      <c r="JP92" s="101"/>
      <c r="JQ92" s="101"/>
      <c r="JR92" s="101">
        <f>IF(JR91&lt;0,JR91+JR91*0.2,JR91*0.2)</f>
        <v>0</v>
      </c>
      <c r="JS92" s="101"/>
      <c r="JT92" s="101"/>
      <c r="JU92" s="101"/>
      <c r="JV92" s="101"/>
      <c r="JW92" s="101">
        <f>IF(JW91&lt;0,JW91+JW91*0.2,JW91*0.2)</f>
        <v>0</v>
      </c>
      <c r="JX92" s="101"/>
      <c r="JY92" s="101"/>
      <c r="JZ92" s="101"/>
      <c r="KA92" s="101"/>
      <c r="KB92" s="101">
        <f>IF(KB91&lt;0,KB91+KB91*0.2,KB91*0.2)</f>
        <v>0</v>
      </c>
      <c r="KC92" s="101"/>
      <c r="KD92" s="101"/>
      <c r="KE92" s="101"/>
      <c r="KF92" s="101"/>
    </row>
    <row r="93" spans="1:358" s="17" customFormat="1" x14ac:dyDescent="0.25">
      <c r="B93" s="33"/>
      <c r="F93" s="35"/>
      <c r="G93" s="111"/>
      <c r="H93" s="33"/>
      <c r="I93" s="33"/>
      <c r="J93" s="42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128"/>
      <c r="CA93" s="128"/>
      <c r="CB93" s="128"/>
      <c r="CC93" s="128"/>
      <c r="CD93" s="128"/>
      <c r="CE93" s="128"/>
      <c r="CF93" s="128"/>
      <c r="CG93" s="128"/>
      <c r="CH93" s="128"/>
      <c r="CI93" s="128"/>
      <c r="CJ93" s="128"/>
      <c r="CK93" s="128"/>
      <c r="CL93" s="128"/>
      <c r="CM93" s="128"/>
      <c r="CN93" s="128"/>
      <c r="CO93" s="128"/>
      <c r="CP93" s="128"/>
      <c r="CQ93" s="128"/>
      <c r="CR93" s="128"/>
      <c r="CS93" s="128"/>
      <c r="CT93" s="128"/>
      <c r="CU93" s="128"/>
      <c r="CV93" s="128"/>
      <c r="CW93" s="42"/>
      <c r="CX93" s="128"/>
      <c r="CY93" s="128"/>
      <c r="CZ93" s="128"/>
      <c r="DA93" s="128"/>
      <c r="DB93" s="128"/>
      <c r="DC93" s="128"/>
      <c r="DD93" s="128"/>
      <c r="DE93" s="128"/>
      <c r="DF93" s="128"/>
      <c r="DG93" s="128"/>
      <c r="DH93" s="128"/>
      <c r="DI93" s="128"/>
      <c r="DJ93" s="128"/>
      <c r="DK93" s="128"/>
      <c r="DL93" s="128"/>
      <c r="DM93" s="128"/>
      <c r="DN93" s="128"/>
      <c r="DO93" s="128"/>
      <c r="DP93" s="128"/>
      <c r="DQ93" s="128"/>
      <c r="DR93" s="128"/>
      <c r="DS93" s="128"/>
      <c r="DT93" s="128"/>
      <c r="DU93" s="128"/>
      <c r="DV93" s="128"/>
      <c r="DW93" s="128"/>
      <c r="DX93" s="128"/>
      <c r="DY93" s="128"/>
      <c r="DZ93" s="128"/>
      <c r="EA93" s="128"/>
      <c r="EB93" s="128"/>
      <c r="EC93" s="128"/>
      <c r="ED93" s="128"/>
      <c r="EE93" s="128"/>
      <c r="EF93" s="128"/>
      <c r="EG93" s="42"/>
      <c r="EH93" s="128"/>
      <c r="EI93" s="128"/>
      <c r="EJ93" s="128"/>
      <c r="EK93" s="128"/>
      <c r="EL93" s="128"/>
      <c r="EM93" s="128"/>
      <c r="EN93" s="128"/>
      <c r="EO93" s="128"/>
      <c r="EP93" s="128"/>
      <c r="EQ93" s="128"/>
      <c r="ER93" s="128"/>
      <c r="ES93" s="128"/>
      <c r="ET93" s="128"/>
      <c r="EU93" s="128"/>
      <c r="EV93" s="128"/>
      <c r="EW93" s="128"/>
      <c r="EX93" s="128"/>
      <c r="EY93" s="128"/>
      <c r="EZ93" s="128"/>
      <c r="FA93" s="128"/>
      <c r="FB93" s="128"/>
      <c r="FC93" s="128"/>
      <c r="FD93" s="128"/>
      <c r="FE93" s="128"/>
      <c r="FF93" s="128"/>
      <c r="FG93" s="128"/>
      <c r="FH93" s="128"/>
      <c r="FI93" s="128"/>
      <c r="FJ93" s="128"/>
      <c r="FK93" s="128"/>
      <c r="FL93" s="128"/>
      <c r="FM93" s="128"/>
      <c r="FN93" s="128"/>
      <c r="FO93" s="128"/>
      <c r="FP93" s="128"/>
      <c r="FQ93" s="36"/>
      <c r="FR93" s="37"/>
      <c r="FS93" s="37"/>
      <c r="FT93" s="42"/>
      <c r="FU93" s="42"/>
      <c r="FV93" s="128"/>
      <c r="FW93" s="128"/>
      <c r="FX93" s="128"/>
      <c r="FY93" s="128"/>
      <c r="FZ93" s="128"/>
      <c r="GA93" s="128"/>
      <c r="GB93" s="128"/>
      <c r="GC93" s="128"/>
      <c r="GD93" s="128"/>
      <c r="GE93" s="128"/>
      <c r="GF93" s="128"/>
      <c r="GG93" s="128"/>
      <c r="GH93" s="128"/>
      <c r="GI93" s="128"/>
      <c r="GJ93" s="128"/>
      <c r="GK93" s="128"/>
      <c r="GL93" s="128"/>
      <c r="GM93" s="128"/>
      <c r="GN93" s="128"/>
      <c r="GO93" s="128"/>
      <c r="GP93" s="128"/>
      <c r="GQ93" s="128"/>
      <c r="GR93" s="128"/>
      <c r="GS93" s="128"/>
      <c r="GT93" s="128"/>
      <c r="GU93" s="128"/>
      <c r="GV93" s="128"/>
      <c r="GW93" s="128"/>
      <c r="GX93" s="128"/>
      <c r="GY93" s="128"/>
      <c r="GZ93" s="128"/>
      <c r="HA93" s="128"/>
      <c r="HB93" s="128"/>
      <c r="HC93" s="128"/>
      <c r="HD93" s="128"/>
      <c r="HE93" s="128"/>
      <c r="HF93" s="128"/>
      <c r="HG93" s="128"/>
      <c r="HH93" s="128"/>
      <c r="HI93" s="128"/>
      <c r="HJ93" s="128"/>
      <c r="HK93" s="128"/>
      <c r="HL93" s="128"/>
      <c r="HM93" s="128"/>
      <c r="HN93" s="128"/>
      <c r="HO93" s="128"/>
      <c r="HP93" s="128"/>
      <c r="HQ93" s="128"/>
      <c r="HR93" s="128"/>
      <c r="HS93" s="128"/>
      <c r="HT93" s="128"/>
      <c r="HU93" s="128"/>
      <c r="HV93" s="128"/>
      <c r="HW93" s="128"/>
      <c r="HX93" s="128"/>
      <c r="HY93" s="128"/>
      <c r="HZ93" s="128"/>
      <c r="IA93" s="128"/>
      <c r="IB93" s="128"/>
      <c r="IC93" s="128"/>
      <c r="ID93" s="128"/>
      <c r="IE93" s="128"/>
      <c r="IF93" s="128"/>
      <c r="IG93" s="128"/>
      <c r="IH93" s="128"/>
      <c r="II93" s="128"/>
      <c r="IJ93" s="128"/>
      <c r="IK93" s="128"/>
      <c r="IL93" s="128"/>
      <c r="IM93" s="128"/>
      <c r="IN93" s="128"/>
      <c r="IO93" s="128"/>
      <c r="IP93" s="128"/>
      <c r="IQ93" s="128"/>
      <c r="IR93" s="128"/>
      <c r="IS93" s="128"/>
      <c r="IT93" s="128"/>
      <c r="IU93" s="128"/>
      <c r="IV93" s="128"/>
      <c r="IW93" s="128"/>
      <c r="IX93" s="128"/>
      <c r="IY93" s="128"/>
      <c r="IZ93" s="128"/>
      <c r="JA93" s="128"/>
    </row>
    <row r="94" spans="1:358" s="17" customFormat="1" x14ac:dyDescent="0.25">
      <c r="B94" s="33"/>
      <c r="F94" s="35"/>
      <c r="G94" s="111"/>
      <c r="H94" s="33"/>
      <c r="I94" s="33"/>
      <c r="J94" s="42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128"/>
      <c r="CA94" s="128"/>
      <c r="CB94" s="128"/>
      <c r="CC94" s="128"/>
      <c r="CD94" s="128"/>
      <c r="CE94" s="128"/>
      <c r="CF94" s="128"/>
      <c r="CG94" s="128"/>
      <c r="CH94" s="128"/>
      <c r="CI94" s="128"/>
      <c r="CJ94" s="128"/>
      <c r="CK94" s="128"/>
      <c r="CL94" s="128"/>
      <c r="CM94" s="128"/>
      <c r="CN94" s="128"/>
      <c r="CO94" s="128"/>
      <c r="CP94" s="128"/>
      <c r="CQ94" s="128"/>
      <c r="CR94" s="128"/>
      <c r="CS94" s="128"/>
      <c r="CT94" s="128"/>
      <c r="CU94" s="128"/>
      <c r="CV94" s="128"/>
      <c r="CW94" s="42"/>
      <c r="CX94" s="128"/>
      <c r="CY94" s="128"/>
      <c r="CZ94" s="128"/>
      <c r="DA94" s="128"/>
      <c r="DB94" s="128"/>
      <c r="DC94" s="128"/>
      <c r="DD94" s="128"/>
      <c r="DE94" s="128"/>
      <c r="DF94" s="128"/>
      <c r="DG94" s="128"/>
      <c r="DH94" s="128"/>
      <c r="DI94" s="128"/>
      <c r="DJ94" s="128"/>
      <c r="DK94" s="128"/>
      <c r="DL94" s="128"/>
      <c r="DM94" s="128"/>
      <c r="DN94" s="128"/>
      <c r="DO94" s="128"/>
      <c r="DP94" s="128"/>
      <c r="DQ94" s="128"/>
      <c r="DR94" s="128"/>
      <c r="DS94" s="128"/>
      <c r="DT94" s="128"/>
      <c r="DU94" s="128"/>
      <c r="DV94" s="128"/>
      <c r="DW94" s="128"/>
      <c r="DX94" s="128"/>
      <c r="DY94" s="128"/>
      <c r="DZ94" s="128"/>
      <c r="EA94" s="128"/>
      <c r="EB94" s="128"/>
      <c r="EC94" s="128"/>
      <c r="ED94" s="128"/>
      <c r="EE94" s="128"/>
      <c r="EF94" s="128"/>
      <c r="EG94" s="42"/>
      <c r="EH94" s="128"/>
      <c r="EI94" s="128"/>
      <c r="EJ94" s="128"/>
      <c r="EK94" s="128"/>
      <c r="EL94" s="128"/>
      <c r="EM94" s="128"/>
      <c r="EN94" s="128"/>
      <c r="EO94" s="128"/>
      <c r="EP94" s="128"/>
      <c r="EQ94" s="128"/>
      <c r="ER94" s="128"/>
      <c r="ES94" s="128"/>
      <c r="ET94" s="128"/>
      <c r="EU94" s="128"/>
      <c r="EV94" s="128"/>
      <c r="EW94" s="128"/>
      <c r="EX94" s="128"/>
      <c r="EY94" s="128"/>
      <c r="EZ94" s="128"/>
      <c r="FA94" s="128"/>
      <c r="FB94" s="128"/>
      <c r="FC94" s="128"/>
      <c r="FD94" s="128"/>
      <c r="FE94" s="128"/>
      <c r="FF94" s="128"/>
      <c r="FG94" s="128"/>
      <c r="FH94" s="128"/>
      <c r="FI94" s="128"/>
      <c r="FJ94" s="128"/>
      <c r="FK94" s="128"/>
      <c r="FL94" s="128"/>
      <c r="FM94" s="128"/>
      <c r="FN94" s="128"/>
      <c r="FO94" s="128"/>
      <c r="FP94" s="128"/>
      <c r="FQ94" s="42"/>
      <c r="FR94" s="42"/>
      <c r="FS94" s="42"/>
      <c r="FT94" s="42"/>
      <c r="FU94" s="42"/>
      <c r="FV94" s="128"/>
      <c r="FW94" s="128"/>
      <c r="FX94" s="128"/>
      <c r="FY94" s="128"/>
      <c r="FZ94" s="128"/>
      <c r="GA94" s="128"/>
      <c r="GB94" s="128"/>
      <c r="GC94" s="128"/>
      <c r="GD94" s="128"/>
      <c r="GE94" s="128"/>
      <c r="GF94" s="128"/>
      <c r="GG94" s="128"/>
      <c r="GH94" s="128"/>
      <c r="GI94" s="128"/>
      <c r="GJ94" s="128"/>
      <c r="GK94" s="128"/>
      <c r="GL94" s="128"/>
      <c r="GM94" s="128"/>
      <c r="GN94" s="128"/>
      <c r="GO94" s="128"/>
      <c r="GP94" s="128"/>
      <c r="GQ94" s="128"/>
      <c r="GR94" s="128"/>
      <c r="GS94" s="128"/>
      <c r="GT94" s="128"/>
      <c r="GU94" s="128"/>
      <c r="GV94" s="128"/>
      <c r="GW94" s="128"/>
      <c r="GX94" s="128"/>
      <c r="GY94" s="128"/>
      <c r="GZ94" s="128"/>
      <c r="HA94" s="128"/>
      <c r="HB94" s="128"/>
      <c r="HC94" s="128"/>
      <c r="HD94" s="128"/>
      <c r="HE94" s="128"/>
      <c r="HF94" s="128"/>
      <c r="HG94" s="128"/>
      <c r="HH94" s="128"/>
      <c r="HI94" s="128"/>
      <c r="HJ94" s="128"/>
      <c r="HK94" s="128"/>
      <c r="HL94" s="128"/>
      <c r="HM94" s="128"/>
      <c r="HN94" s="128"/>
      <c r="HO94" s="128"/>
      <c r="HP94" s="128"/>
      <c r="HQ94" s="128"/>
      <c r="HR94" s="128"/>
      <c r="HS94" s="128"/>
      <c r="HT94" s="128"/>
      <c r="HU94" s="128"/>
      <c r="HV94" s="128"/>
      <c r="HW94" s="128"/>
      <c r="HX94" s="128"/>
      <c r="HY94" s="128"/>
      <c r="HZ94" s="128"/>
      <c r="IA94" s="128"/>
      <c r="IB94" s="128"/>
      <c r="IC94" s="128"/>
      <c r="ID94" s="128"/>
      <c r="IE94" s="128"/>
      <c r="IF94" s="128"/>
      <c r="IG94" s="128"/>
      <c r="IH94" s="128"/>
      <c r="II94" s="128"/>
      <c r="IJ94" s="128"/>
      <c r="IK94" s="128"/>
      <c r="IL94" s="128"/>
      <c r="IM94" s="128"/>
      <c r="IN94" s="128"/>
      <c r="IO94" s="128"/>
      <c r="IP94" s="128"/>
      <c r="IQ94" s="128"/>
      <c r="IR94" s="128"/>
      <c r="IS94" s="128"/>
      <c r="IT94" s="128"/>
      <c r="IU94" s="128"/>
      <c r="IV94" s="128"/>
      <c r="IW94" s="128"/>
      <c r="IX94" s="128"/>
      <c r="IY94" s="128"/>
      <c r="IZ94" s="128"/>
      <c r="JA94" s="128"/>
    </row>
    <row r="95" spans="1:358" s="17" customFormat="1" x14ac:dyDescent="0.25">
      <c r="B95" s="33"/>
      <c r="F95" s="35"/>
      <c r="G95" s="111"/>
      <c r="H95" s="33"/>
      <c r="I95" s="33"/>
      <c r="J95" s="42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128"/>
      <c r="CA95" s="128"/>
      <c r="CB95" s="128"/>
      <c r="CC95" s="128"/>
      <c r="CD95" s="128"/>
      <c r="CE95" s="128"/>
      <c r="CF95" s="128"/>
      <c r="CG95" s="128"/>
      <c r="CH95" s="128"/>
      <c r="CI95" s="128"/>
      <c r="CJ95" s="128"/>
      <c r="CK95" s="128"/>
      <c r="CL95" s="128"/>
      <c r="CM95" s="128"/>
      <c r="CN95" s="128"/>
      <c r="CO95" s="128"/>
      <c r="CP95" s="128"/>
      <c r="CQ95" s="128"/>
      <c r="CR95" s="128"/>
      <c r="CS95" s="128"/>
      <c r="CT95" s="128"/>
      <c r="CU95" s="128"/>
      <c r="CV95" s="128"/>
      <c r="CW95" s="42"/>
      <c r="CX95" s="128"/>
      <c r="CY95" s="128"/>
      <c r="CZ95" s="128"/>
      <c r="DA95" s="128"/>
      <c r="DB95" s="128"/>
      <c r="DC95" s="128"/>
      <c r="DD95" s="128"/>
      <c r="DE95" s="128"/>
      <c r="DF95" s="128"/>
      <c r="DG95" s="128"/>
      <c r="DH95" s="128"/>
      <c r="DI95" s="128"/>
      <c r="DJ95" s="128"/>
      <c r="DK95" s="128"/>
      <c r="DL95" s="128"/>
      <c r="DM95" s="128"/>
      <c r="DN95" s="128"/>
      <c r="DO95" s="128"/>
      <c r="DP95" s="128"/>
      <c r="DQ95" s="128"/>
      <c r="DR95" s="128"/>
      <c r="DS95" s="128"/>
      <c r="DT95" s="128"/>
      <c r="DU95" s="128"/>
      <c r="DV95" s="128"/>
      <c r="DW95" s="128"/>
      <c r="DX95" s="128"/>
      <c r="DY95" s="128"/>
      <c r="DZ95" s="128"/>
      <c r="EA95" s="128"/>
      <c r="EB95" s="128"/>
      <c r="EC95" s="128"/>
      <c r="ED95" s="128"/>
      <c r="EE95" s="128"/>
      <c r="EF95" s="128"/>
      <c r="EG95" s="42"/>
      <c r="EH95" s="128"/>
      <c r="EI95" s="128"/>
      <c r="EJ95" s="128"/>
      <c r="EK95" s="128"/>
      <c r="EL95" s="128"/>
      <c r="EM95" s="128"/>
      <c r="EN95" s="128"/>
      <c r="EO95" s="128"/>
      <c r="EP95" s="128"/>
      <c r="EQ95" s="128"/>
      <c r="ER95" s="128"/>
      <c r="ES95" s="128"/>
      <c r="ET95" s="128"/>
      <c r="EU95" s="128"/>
      <c r="EV95" s="128"/>
      <c r="EW95" s="128"/>
      <c r="EX95" s="128"/>
      <c r="EY95" s="128"/>
      <c r="EZ95" s="128"/>
      <c r="FA95" s="128"/>
      <c r="FB95" s="128"/>
      <c r="FC95" s="128"/>
      <c r="FD95" s="128"/>
      <c r="FE95" s="128"/>
      <c r="FF95" s="128"/>
      <c r="FG95" s="128"/>
      <c r="FH95" s="128"/>
      <c r="FI95" s="128"/>
      <c r="FJ95" s="128"/>
      <c r="FK95" s="128"/>
      <c r="FL95" s="128"/>
      <c r="FM95" s="128"/>
      <c r="FN95" s="128"/>
      <c r="FO95" s="128"/>
      <c r="FP95" s="128"/>
      <c r="FQ95" s="42"/>
      <c r="FR95" s="42"/>
      <c r="FS95" s="42"/>
      <c r="FT95" s="42"/>
      <c r="FU95" s="42"/>
      <c r="FV95" s="128"/>
      <c r="FW95" s="128"/>
      <c r="FX95" s="128"/>
      <c r="FY95" s="128"/>
      <c r="FZ95" s="128"/>
      <c r="GA95" s="128"/>
      <c r="GB95" s="128"/>
      <c r="GC95" s="128"/>
      <c r="GD95" s="128"/>
      <c r="GE95" s="128"/>
      <c r="GF95" s="128"/>
      <c r="GG95" s="128"/>
      <c r="GH95" s="128"/>
      <c r="GI95" s="128"/>
      <c r="GJ95" s="128"/>
      <c r="GK95" s="128"/>
      <c r="GL95" s="128"/>
      <c r="GM95" s="128"/>
      <c r="GN95" s="128"/>
      <c r="GO95" s="128"/>
      <c r="GP95" s="128"/>
      <c r="GQ95" s="128"/>
      <c r="GR95" s="128"/>
      <c r="GS95" s="128"/>
      <c r="GT95" s="128"/>
      <c r="GU95" s="128"/>
      <c r="GV95" s="128"/>
      <c r="GW95" s="128"/>
      <c r="GX95" s="128"/>
      <c r="GY95" s="128"/>
      <c r="GZ95" s="128"/>
      <c r="HA95" s="128"/>
      <c r="HB95" s="128"/>
      <c r="HC95" s="128"/>
      <c r="HD95" s="128"/>
      <c r="HE95" s="128"/>
      <c r="HF95" s="128"/>
      <c r="HG95" s="128"/>
      <c r="HH95" s="128"/>
      <c r="HI95" s="128"/>
      <c r="HJ95" s="128"/>
      <c r="HK95" s="128"/>
      <c r="HL95" s="128"/>
      <c r="HM95" s="128"/>
      <c r="HN95" s="128"/>
      <c r="HO95" s="128"/>
      <c r="HP95" s="128"/>
      <c r="HQ95" s="128"/>
      <c r="HR95" s="128"/>
      <c r="HS95" s="128"/>
      <c r="HT95" s="128"/>
      <c r="HU95" s="128"/>
      <c r="HV95" s="128"/>
      <c r="HW95" s="128"/>
      <c r="HX95" s="128"/>
      <c r="HY95" s="128"/>
      <c r="HZ95" s="128"/>
      <c r="IA95" s="128"/>
      <c r="IB95" s="128"/>
      <c r="IC95" s="128"/>
      <c r="ID95" s="128"/>
      <c r="IE95" s="128"/>
      <c r="IF95" s="128"/>
      <c r="IG95" s="128"/>
      <c r="IH95" s="128"/>
      <c r="II95" s="128"/>
      <c r="IJ95" s="128"/>
      <c r="IK95" s="128"/>
      <c r="IL95" s="128"/>
      <c r="IM95" s="128"/>
      <c r="IN95" s="128"/>
      <c r="IO95" s="128"/>
      <c r="IP95" s="128"/>
      <c r="IQ95" s="128"/>
      <c r="IR95" s="128"/>
      <c r="IS95" s="128"/>
      <c r="IT95" s="128"/>
      <c r="IU95" s="128"/>
      <c r="IV95" s="128"/>
      <c r="IW95" s="128"/>
      <c r="IX95" s="128"/>
      <c r="IY95" s="128"/>
      <c r="IZ95" s="128"/>
      <c r="JA95" s="128"/>
    </row>
    <row r="96" spans="1:358" s="17" customFormat="1" x14ac:dyDescent="0.25">
      <c r="B96" s="33"/>
      <c r="F96" s="35"/>
      <c r="G96" s="111"/>
      <c r="H96" s="33"/>
      <c r="I96" s="33"/>
      <c r="J96" s="42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128"/>
      <c r="CA96" s="128"/>
      <c r="CB96" s="128"/>
      <c r="CC96" s="128"/>
      <c r="CD96" s="128"/>
      <c r="CE96" s="128"/>
      <c r="CF96" s="128"/>
      <c r="CG96" s="128"/>
      <c r="CH96" s="128"/>
      <c r="CI96" s="128"/>
      <c r="CJ96" s="128"/>
      <c r="CK96" s="128"/>
      <c r="CL96" s="128"/>
      <c r="CM96" s="128"/>
      <c r="CN96" s="128"/>
      <c r="CO96" s="128"/>
      <c r="CP96" s="128"/>
      <c r="CQ96" s="128"/>
      <c r="CR96" s="128"/>
      <c r="CS96" s="128"/>
      <c r="CT96" s="128"/>
      <c r="CU96" s="128"/>
      <c r="CV96" s="128"/>
      <c r="CW96" s="42"/>
      <c r="CX96" s="128"/>
      <c r="CY96" s="128"/>
      <c r="CZ96" s="128"/>
      <c r="DA96" s="128"/>
      <c r="DB96" s="128"/>
      <c r="DC96" s="128"/>
      <c r="DD96" s="128"/>
      <c r="DE96" s="128"/>
      <c r="DF96" s="128"/>
      <c r="DG96" s="128"/>
      <c r="DH96" s="128"/>
      <c r="DI96" s="128"/>
      <c r="DJ96" s="128"/>
      <c r="DK96" s="128"/>
      <c r="DL96" s="128"/>
      <c r="DM96" s="128"/>
      <c r="DN96" s="128"/>
      <c r="DO96" s="128"/>
      <c r="DP96" s="128"/>
      <c r="DQ96" s="128"/>
      <c r="DR96" s="128"/>
      <c r="DS96" s="128"/>
      <c r="DT96" s="128"/>
      <c r="DU96" s="128"/>
      <c r="DV96" s="128"/>
      <c r="DW96" s="128"/>
      <c r="DX96" s="128"/>
      <c r="DY96" s="128"/>
      <c r="DZ96" s="128"/>
      <c r="EA96" s="128"/>
      <c r="EB96" s="128"/>
      <c r="EC96" s="128"/>
      <c r="ED96" s="128"/>
      <c r="EE96" s="128"/>
      <c r="EF96" s="128"/>
      <c r="EG96" s="42"/>
      <c r="EH96" s="128"/>
      <c r="EI96" s="128"/>
      <c r="EJ96" s="128"/>
      <c r="EK96" s="128"/>
      <c r="EL96" s="128"/>
      <c r="EM96" s="128"/>
      <c r="EN96" s="128"/>
      <c r="EO96" s="128"/>
      <c r="EP96" s="128"/>
      <c r="EQ96" s="128"/>
      <c r="ER96" s="128"/>
      <c r="ES96" s="128"/>
      <c r="ET96" s="128"/>
      <c r="EU96" s="128"/>
      <c r="EV96" s="128"/>
      <c r="EW96" s="128"/>
      <c r="EX96" s="128"/>
      <c r="EY96" s="128"/>
      <c r="EZ96" s="128"/>
      <c r="FA96" s="128"/>
      <c r="FB96" s="128"/>
      <c r="FC96" s="128"/>
      <c r="FD96" s="128"/>
      <c r="FE96" s="128"/>
      <c r="FF96" s="128"/>
      <c r="FG96" s="128"/>
      <c r="FH96" s="128"/>
      <c r="FI96" s="128"/>
      <c r="FJ96" s="128"/>
      <c r="FK96" s="128"/>
      <c r="FL96" s="128"/>
      <c r="FM96" s="128"/>
      <c r="FN96" s="128"/>
      <c r="FO96" s="128"/>
      <c r="FP96" s="128"/>
      <c r="FQ96" s="42"/>
      <c r="FR96" s="42"/>
      <c r="FS96" s="42"/>
      <c r="FT96" s="42"/>
      <c r="FU96" s="42"/>
      <c r="FV96" s="128"/>
      <c r="FW96" s="128"/>
      <c r="FX96" s="128"/>
      <c r="FY96" s="128"/>
      <c r="FZ96" s="128"/>
      <c r="GA96" s="128"/>
      <c r="GB96" s="128"/>
      <c r="GC96" s="128"/>
      <c r="GD96" s="128"/>
      <c r="GE96" s="128"/>
      <c r="GF96" s="128"/>
      <c r="GG96" s="128"/>
      <c r="GH96" s="128"/>
      <c r="GI96" s="128"/>
      <c r="GJ96" s="128"/>
      <c r="GK96" s="128"/>
      <c r="GL96" s="128"/>
      <c r="GM96" s="128"/>
      <c r="GN96" s="128"/>
      <c r="GO96" s="128"/>
      <c r="GP96" s="128"/>
      <c r="GQ96" s="128"/>
      <c r="GR96" s="128"/>
      <c r="GS96" s="128"/>
      <c r="GT96" s="128"/>
      <c r="GU96" s="128"/>
      <c r="GV96" s="128"/>
      <c r="GW96" s="128"/>
      <c r="GX96" s="128"/>
      <c r="GY96" s="128"/>
      <c r="GZ96" s="128"/>
      <c r="HA96" s="128"/>
      <c r="HB96" s="128"/>
      <c r="HC96" s="128"/>
      <c r="HD96" s="128"/>
      <c r="HE96" s="128"/>
      <c r="HF96" s="128"/>
      <c r="HG96" s="128"/>
      <c r="HH96" s="128"/>
      <c r="HI96" s="128"/>
      <c r="HJ96" s="128"/>
      <c r="HK96" s="128"/>
      <c r="HL96" s="128"/>
      <c r="HM96" s="128"/>
      <c r="HN96" s="128"/>
      <c r="HO96" s="128"/>
      <c r="HP96" s="128"/>
      <c r="HQ96" s="128"/>
      <c r="HR96" s="128"/>
      <c r="HS96" s="128"/>
      <c r="HT96" s="128"/>
      <c r="HU96" s="128"/>
      <c r="HV96" s="128"/>
      <c r="HW96" s="128"/>
      <c r="HX96" s="128"/>
      <c r="HY96" s="128"/>
      <c r="HZ96" s="128"/>
      <c r="IA96" s="128"/>
      <c r="IB96" s="128"/>
      <c r="IC96" s="128"/>
      <c r="ID96" s="128"/>
      <c r="IE96" s="128"/>
      <c r="IF96" s="128"/>
      <c r="IG96" s="128"/>
      <c r="IH96" s="128"/>
      <c r="II96" s="128"/>
      <c r="IJ96" s="128"/>
      <c r="IK96" s="128"/>
      <c r="IL96" s="128"/>
      <c r="IM96" s="128"/>
      <c r="IN96" s="128"/>
      <c r="IO96" s="128"/>
      <c r="IP96" s="128"/>
      <c r="IQ96" s="128"/>
      <c r="IR96" s="128"/>
      <c r="IS96" s="128"/>
      <c r="IT96" s="128"/>
      <c r="IU96" s="128"/>
      <c r="IV96" s="128"/>
      <c r="IW96" s="128"/>
      <c r="IX96" s="128"/>
      <c r="IY96" s="128"/>
      <c r="IZ96" s="128"/>
      <c r="JA96" s="128"/>
    </row>
    <row r="97" spans="2:261" s="17" customFormat="1" x14ac:dyDescent="0.25">
      <c r="B97" s="33"/>
      <c r="F97" s="35"/>
      <c r="G97" s="111"/>
      <c r="H97" s="33"/>
      <c r="I97" s="33"/>
      <c r="J97" s="42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128"/>
      <c r="CA97" s="128"/>
      <c r="CB97" s="128"/>
      <c r="CC97" s="128"/>
      <c r="CD97" s="128"/>
      <c r="CE97" s="128"/>
      <c r="CF97" s="128"/>
      <c r="CG97" s="128"/>
      <c r="CH97" s="128"/>
      <c r="CI97" s="128"/>
      <c r="CJ97" s="128"/>
      <c r="CK97" s="128"/>
      <c r="CL97" s="128"/>
      <c r="CM97" s="128"/>
      <c r="CN97" s="128"/>
      <c r="CO97" s="128"/>
      <c r="CP97" s="128"/>
      <c r="CQ97" s="128"/>
      <c r="CR97" s="128"/>
      <c r="CS97" s="128"/>
      <c r="CT97" s="128"/>
      <c r="CU97" s="128"/>
      <c r="CV97" s="128"/>
      <c r="CW97" s="42"/>
      <c r="CX97" s="128"/>
      <c r="CY97" s="128"/>
      <c r="CZ97" s="128"/>
      <c r="DA97" s="128"/>
      <c r="DB97" s="128"/>
      <c r="DC97" s="128"/>
      <c r="DD97" s="128"/>
      <c r="DE97" s="128"/>
      <c r="DF97" s="128"/>
      <c r="DG97" s="128"/>
      <c r="DH97" s="128"/>
      <c r="DI97" s="128"/>
      <c r="DJ97" s="128"/>
      <c r="DK97" s="128"/>
      <c r="DL97" s="128"/>
      <c r="DM97" s="128"/>
      <c r="DN97" s="128"/>
      <c r="DO97" s="128"/>
      <c r="DP97" s="128"/>
      <c r="DQ97" s="128"/>
      <c r="DR97" s="128"/>
      <c r="DS97" s="128"/>
      <c r="DT97" s="128"/>
      <c r="DU97" s="128"/>
      <c r="DV97" s="128"/>
      <c r="DW97" s="128"/>
      <c r="DX97" s="128"/>
      <c r="DY97" s="128"/>
      <c r="DZ97" s="128"/>
      <c r="EA97" s="128"/>
      <c r="EB97" s="128"/>
      <c r="EC97" s="128"/>
      <c r="ED97" s="128"/>
      <c r="EE97" s="128"/>
      <c r="EF97" s="128"/>
      <c r="EG97" s="42"/>
      <c r="EH97" s="128"/>
      <c r="EI97" s="128"/>
      <c r="EJ97" s="128"/>
      <c r="EK97" s="128"/>
      <c r="EL97" s="128"/>
      <c r="EM97" s="128"/>
      <c r="EN97" s="128"/>
      <c r="EO97" s="128"/>
      <c r="EP97" s="128"/>
      <c r="EQ97" s="128"/>
      <c r="ER97" s="128"/>
      <c r="ES97" s="128"/>
      <c r="ET97" s="128"/>
      <c r="EU97" s="128"/>
      <c r="EV97" s="128"/>
      <c r="EW97" s="128"/>
      <c r="EX97" s="128"/>
      <c r="EY97" s="128"/>
      <c r="EZ97" s="128"/>
      <c r="FA97" s="128"/>
      <c r="FB97" s="128"/>
      <c r="FC97" s="128"/>
      <c r="FD97" s="128"/>
      <c r="FE97" s="128"/>
      <c r="FF97" s="128"/>
      <c r="FG97" s="128"/>
      <c r="FH97" s="128"/>
      <c r="FI97" s="128"/>
      <c r="FJ97" s="128"/>
      <c r="FK97" s="128"/>
      <c r="FL97" s="128"/>
      <c r="FM97" s="128"/>
      <c r="FN97" s="128"/>
      <c r="FO97" s="128"/>
      <c r="FP97" s="128"/>
      <c r="FQ97" s="42"/>
      <c r="FR97" s="42"/>
      <c r="FS97" s="42"/>
      <c r="FT97" s="42"/>
      <c r="FU97" s="42"/>
      <c r="FV97" s="128"/>
      <c r="FW97" s="128"/>
      <c r="FX97" s="128"/>
      <c r="FY97" s="128"/>
      <c r="FZ97" s="128"/>
      <c r="GA97" s="128"/>
      <c r="GB97" s="128"/>
      <c r="GC97" s="128"/>
      <c r="GD97" s="128"/>
      <c r="GE97" s="128"/>
      <c r="GF97" s="128"/>
      <c r="GG97" s="128"/>
      <c r="GH97" s="128"/>
      <c r="GI97" s="128"/>
      <c r="GJ97" s="128"/>
      <c r="GK97" s="128"/>
      <c r="GL97" s="128"/>
      <c r="GM97" s="128"/>
      <c r="GN97" s="128"/>
      <c r="GO97" s="128"/>
      <c r="GP97" s="128"/>
      <c r="GQ97" s="128"/>
      <c r="GR97" s="128"/>
      <c r="GS97" s="128"/>
      <c r="GT97" s="128"/>
      <c r="GU97" s="128"/>
      <c r="GV97" s="128"/>
      <c r="GW97" s="128"/>
      <c r="GX97" s="128"/>
      <c r="GY97" s="128"/>
      <c r="GZ97" s="128"/>
      <c r="HA97" s="128"/>
      <c r="HB97" s="128"/>
      <c r="HC97" s="128"/>
      <c r="HD97" s="128"/>
      <c r="HE97" s="128"/>
      <c r="HF97" s="128"/>
      <c r="HG97" s="128"/>
      <c r="HH97" s="128"/>
      <c r="HI97" s="128"/>
      <c r="HJ97" s="128"/>
      <c r="HK97" s="128"/>
      <c r="HL97" s="128"/>
      <c r="HM97" s="128"/>
      <c r="HN97" s="128"/>
      <c r="HO97" s="128"/>
      <c r="HP97" s="128"/>
      <c r="HQ97" s="128"/>
      <c r="HR97" s="128"/>
      <c r="HS97" s="128"/>
      <c r="HT97" s="128"/>
      <c r="HU97" s="128"/>
      <c r="HV97" s="128"/>
      <c r="HW97" s="128"/>
      <c r="HX97" s="128"/>
      <c r="HY97" s="128"/>
      <c r="HZ97" s="128"/>
      <c r="IA97" s="128"/>
      <c r="IB97" s="128"/>
      <c r="IC97" s="128"/>
      <c r="ID97" s="128"/>
      <c r="IE97" s="128"/>
      <c r="IF97" s="128"/>
      <c r="IG97" s="128"/>
      <c r="IH97" s="128"/>
      <c r="II97" s="128"/>
      <c r="IJ97" s="128"/>
      <c r="IK97" s="128"/>
      <c r="IL97" s="128"/>
      <c r="IM97" s="128"/>
      <c r="IN97" s="128"/>
      <c r="IO97" s="128"/>
      <c r="IP97" s="128"/>
      <c r="IQ97" s="128"/>
      <c r="IR97" s="128"/>
      <c r="IS97" s="128"/>
      <c r="IT97" s="128"/>
      <c r="IU97" s="128"/>
      <c r="IV97" s="128"/>
      <c r="IW97" s="128"/>
      <c r="IX97" s="128"/>
      <c r="IY97" s="128"/>
      <c r="IZ97" s="128"/>
      <c r="JA97" s="128"/>
    </row>
    <row r="98" spans="2:261" s="17" customFormat="1" x14ac:dyDescent="0.25">
      <c r="B98" s="33"/>
      <c r="F98" s="35"/>
      <c r="G98" s="111"/>
      <c r="H98" s="33"/>
      <c r="I98" s="33"/>
      <c r="J98" s="42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128"/>
      <c r="CA98" s="128"/>
      <c r="CB98" s="128"/>
      <c r="CC98" s="128"/>
      <c r="CD98" s="128"/>
      <c r="CE98" s="128"/>
      <c r="CF98" s="128"/>
      <c r="CG98" s="128"/>
      <c r="CH98" s="128"/>
      <c r="CI98" s="128"/>
      <c r="CJ98" s="128"/>
      <c r="CK98" s="128"/>
      <c r="CL98" s="128"/>
      <c r="CM98" s="128"/>
      <c r="CN98" s="128"/>
      <c r="CO98" s="128"/>
      <c r="CP98" s="128"/>
      <c r="CQ98" s="128"/>
      <c r="CR98" s="128"/>
      <c r="CS98" s="128"/>
      <c r="CT98" s="128"/>
      <c r="CU98" s="128"/>
      <c r="CV98" s="128"/>
      <c r="CW98" s="42"/>
      <c r="CX98" s="128"/>
      <c r="CY98" s="128"/>
      <c r="CZ98" s="128"/>
      <c r="DA98" s="128"/>
      <c r="DB98" s="128"/>
      <c r="DC98" s="128"/>
      <c r="DD98" s="128"/>
      <c r="DE98" s="128"/>
      <c r="DF98" s="128"/>
      <c r="DG98" s="128"/>
      <c r="DH98" s="128"/>
      <c r="DI98" s="128"/>
      <c r="DJ98" s="128"/>
      <c r="DK98" s="128"/>
      <c r="DL98" s="128"/>
      <c r="DM98" s="128"/>
      <c r="DN98" s="128"/>
      <c r="DO98" s="128"/>
      <c r="DP98" s="128"/>
      <c r="DQ98" s="128"/>
      <c r="DR98" s="128"/>
      <c r="DS98" s="128"/>
      <c r="DT98" s="128"/>
      <c r="DU98" s="128"/>
      <c r="DV98" s="128"/>
      <c r="DW98" s="128"/>
      <c r="DX98" s="128"/>
      <c r="DY98" s="128"/>
      <c r="DZ98" s="128"/>
      <c r="EA98" s="128"/>
      <c r="EB98" s="128"/>
      <c r="EC98" s="128"/>
      <c r="ED98" s="128"/>
      <c r="EE98" s="128"/>
      <c r="EF98" s="128"/>
      <c r="EG98" s="42"/>
      <c r="EH98" s="128"/>
      <c r="EI98" s="128"/>
      <c r="EJ98" s="128"/>
      <c r="EK98" s="128"/>
      <c r="EL98" s="128"/>
      <c r="EM98" s="128"/>
      <c r="EN98" s="128"/>
      <c r="EO98" s="128"/>
      <c r="EP98" s="128"/>
      <c r="EQ98" s="128"/>
      <c r="ER98" s="128"/>
      <c r="ES98" s="128"/>
      <c r="ET98" s="128"/>
      <c r="EU98" s="128"/>
      <c r="EV98" s="128"/>
      <c r="EW98" s="128"/>
      <c r="EX98" s="128"/>
      <c r="EY98" s="128"/>
      <c r="EZ98" s="128"/>
      <c r="FA98" s="128"/>
      <c r="FB98" s="128"/>
      <c r="FC98" s="128"/>
      <c r="FD98" s="128"/>
      <c r="FE98" s="128"/>
      <c r="FF98" s="128"/>
      <c r="FG98" s="128"/>
      <c r="FH98" s="128"/>
      <c r="FI98" s="128"/>
      <c r="FJ98" s="128"/>
      <c r="FK98" s="128"/>
      <c r="FL98" s="128"/>
      <c r="FM98" s="128"/>
      <c r="FN98" s="128"/>
      <c r="FO98" s="128"/>
      <c r="FP98" s="128"/>
      <c r="FQ98" s="42"/>
      <c r="FR98" s="42"/>
      <c r="FS98" s="42"/>
      <c r="FT98" s="42"/>
      <c r="FU98" s="42"/>
      <c r="FV98" s="128"/>
      <c r="FW98" s="128"/>
      <c r="FX98" s="128"/>
      <c r="FY98" s="128"/>
      <c r="FZ98" s="128"/>
      <c r="GA98" s="128"/>
      <c r="GB98" s="128"/>
      <c r="GC98" s="128"/>
      <c r="GD98" s="128"/>
      <c r="GE98" s="128"/>
      <c r="GF98" s="128"/>
      <c r="GG98" s="128"/>
      <c r="GH98" s="128"/>
      <c r="GI98" s="128"/>
      <c r="GJ98" s="128"/>
      <c r="GK98" s="128"/>
      <c r="GL98" s="128"/>
      <c r="GM98" s="128"/>
      <c r="GN98" s="128"/>
      <c r="GO98" s="128"/>
      <c r="GP98" s="128"/>
      <c r="GQ98" s="128"/>
      <c r="GR98" s="128"/>
      <c r="GS98" s="128"/>
      <c r="GT98" s="128"/>
      <c r="GU98" s="128"/>
      <c r="GV98" s="128"/>
      <c r="GW98" s="128"/>
      <c r="GX98" s="128"/>
      <c r="GY98" s="128"/>
      <c r="GZ98" s="128"/>
      <c r="HA98" s="128"/>
      <c r="HB98" s="128"/>
      <c r="HC98" s="128"/>
      <c r="HD98" s="128"/>
      <c r="HE98" s="128"/>
      <c r="HF98" s="128"/>
      <c r="HG98" s="128"/>
      <c r="HH98" s="128"/>
      <c r="HI98" s="128"/>
      <c r="HJ98" s="128"/>
      <c r="HK98" s="128"/>
      <c r="HL98" s="128"/>
      <c r="HM98" s="128"/>
      <c r="HN98" s="128"/>
      <c r="HO98" s="128"/>
      <c r="HP98" s="128"/>
      <c r="HQ98" s="128"/>
      <c r="HR98" s="128"/>
      <c r="HS98" s="128"/>
      <c r="HT98" s="128"/>
      <c r="HU98" s="128"/>
      <c r="HV98" s="128"/>
      <c r="HW98" s="128"/>
      <c r="HX98" s="128"/>
      <c r="HY98" s="128"/>
      <c r="HZ98" s="128"/>
      <c r="IA98" s="128"/>
      <c r="IB98" s="128"/>
      <c r="IC98" s="128"/>
      <c r="ID98" s="128"/>
      <c r="IE98" s="128"/>
      <c r="IF98" s="128"/>
      <c r="IG98" s="128"/>
      <c r="IH98" s="128"/>
      <c r="II98" s="128"/>
      <c r="IJ98" s="128"/>
      <c r="IK98" s="128"/>
      <c r="IL98" s="128"/>
      <c r="IM98" s="128"/>
      <c r="IN98" s="128"/>
      <c r="IO98" s="128"/>
      <c r="IP98" s="128"/>
      <c r="IQ98" s="128"/>
      <c r="IR98" s="128"/>
      <c r="IS98" s="128"/>
      <c r="IT98" s="128"/>
      <c r="IU98" s="128"/>
      <c r="IV98" s="128"/>
      <c r="IW98" s="128"/>
      <c r="IX98" s="128"/>
      <c r="IY98" s="128"/>
      <c r="IZ98" s="128"/>
      <c r="JA98" s="128"/>
    </row>
    <row r="99" spans="2:261" s="17" customFormat="1" x14ac:dyDescent="0.25">
      <c r="B99" s="33"/>
      <c r="F99" s="35"/>
      <c r="G99" s="111"/>
      <c r="H99" s="33"/>
      <c r="I99" s="33"/>
      <c r="J99" s="42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128"/>
      <c r="CA99" s="128"/>
      <c r="CB99" s="128"/>
      <c r="CC99" s="128"/>
      <c r="CD99" s="128"/>
      <c r="CE99" s="128"/>
      <c r="CF99" s="128"/>
      <c r="CG99" s="128"/>
      <c r="CH99" s="128"/>
      <c r="CI99" s="128"/>
      <c r="CJ99" s="128"/>
      <c r="CK99" s="128"/>
      <c r="CL99" s="128"/>
      <c r="CM99" s="128"/>
      <c r="CN99" s="128"/>
      <c r="CO99" s="128"/>
      <c r="CP99" s="128"/>
      <c r="CQ99" s="128"/>
      <c r="CR99" s="128"/>
      <c r="CS99" s="128"/>
      <c r="CT99" s="128"/>
      <c r="CU99" s="128"/>
      <c r="CV99" s="128"/>
      <c r="CW99" s="42"/>
      <c r="CX99" s="128"/>
      <c r="CY99" s="128"/>
      <c r="CZ99" s="128"/>
      <c r="DA99" s="128"/>
      <c r="DB99" s="128"/>
      <c r="DC99" s="128"/>
      <c r="DD99" s="128"/>
      <c r="DE99" s="128"/>
      <c r="DF99" s="128"/>
      <c r="DG99" s="128"/>
      <c r="DH99" s="128"/>
      <c r="DI99" s="128"/>
      <c r="DJ99" s="128"/>
      <c r="DK99" s="128"/>
      <c r="DL99" s="128"/>
      <c r="DM99" s="128"/>
      <c r="DN99" s="128"/>
      <c r="DO99" s="128"/>
      <c r="DP99" s="128"/>
      <c r="DQ99" s="128"/>
      <c r="DR99" s="128"/>
      <c r="DS99" s="128"/>
      <c r="DT99" s="128"/>
      <c r="DU99" s="128"/>
      <c r="DV99" s="128"/>
      <c r="DW99" s="128"/>
      <c r="DX99" s="128"/>
      <c r="DY99" s="128"/>
      <c r="DZ99" s="128"/>
      <c r="EA99" s="128"/>
      <c r="EB99" s="128"/>
      <c r="EC99" s="128"/>
      <c r="ED99" s="128"/>
      <c r="EE99" s="128"/>
      <c r="EF99" s="128"/>
      <c r="EG99" s="42"/>
      <c r="EH99" s="128"/>
      <c r="EI99" s="128"/>
      <c r="EJ99" s="128"/>
      <c r="EK99" s="128"/>
      <c r="EL99" s="128"/>
      <c r="EM99" s="128"/>
      <c r="EN99" s="128"/>
      <c r="EO99" s="128"/>
      <c r="EP99" s="128"/>
      <c r="EQ99" s="128"/>
      <c r="ER99" s="128"/>
      <c r="ES99" s="128"/>
      <c r="ET99" s="128"/>
      <c r="EU99" s="128"/>
      <c r="EV99" s="128"/>
      <c r="EW99" s="128"/>
      <c r="EX99" s="128"/>
      <c r="EY99" s="128"/>
      <c r="EZ99" s="128"/>
      <c r="FA99" s="128"/>
      <c r="FB99" s="128"/>
      <c r="FC99" s="128"/>
      <c r="FD99" s="128"/>
      <c r="FE99" s="128"/>
      <c r="FF99" s="128"/>
      <c r="FG99" s="128"/>
      <c r="FH99" s="128"/>
      <c r="FI99" s="128"/>
      <c r="FJ99" s="128"/>
      <c r="FK99" s="128"/>
      <c r="FL99" s="128"/>
      <c r="FM99" s="128"/>
      <c r="FN99" s="128"/>
      <c r="FO99" s="128"/>
      <c r="FP99" s="128"/>
      <c r="FQ99" s="42"/>
      <c r="FR99" s="42"/>
      <c r="FS99" s="42"/>
      <c r="FT99" s="42"/>
      <c r="FU99" s="42"/>
      <c r="FV99" s="128"/>
      <c r="FW99" s="128"/>
      <c r="FX99" s="128"/>
      <c r="FY99" s="128"/>
      <c r="FZ99" s="128"/>
      <c r="GA99" s="128"/>
      <c r="GB99" s="128"/>
      <c r="GC99" s="128"/>
      <c r="GD99" s="128"/>
      <c r="GE99" s="128"/>
      <c r="GF99" s="128"/>
      <c r="GG99" s="128"/>
      <c r="GH99" s="128"/>
      <c r="GI99" s="128"/>
      <c r="GJ99" s="128"/>
      <c r="GK99" s="128"/>
      <c r="GL99" s="128"/>
      <c r="GM99" s="128"/>
      <c r="GN99" s="128"/>
      <c r="GO99" s="128"/>
      <c r="GP99" s="128"/>
      <c r="GQ99" s="128"/>
      <c r="GR99" s="128"/>
      <c r="GS99" s="128"/>
      <c r="GT99" s="128"/>
      <c r="GU99" s="128"/>
      <c r="GV99" s="128"/>
      <c r="GW99" s="128"/>
      <c r="GX99" s="128"/>
      <c r="GY99" s="128"/>
      <c r="GZ99" s="128"/>
      <c r="HA99" s="128"/>
      <c r="HB99" s="128"/>
      <c r="HC99" s="128"/>
      <c r="HD99" s="128"/>
      <c r="HE99" s="128"/>
      <c r="HF99" s="128"/>
      <c r="HG99" s="128"/>
      <c r="HH99" s="128"/>
      <c r="HI99" s="128"/>
      <c r="HJ99" s="128"/>
      <c r="HK99" s="128"/>
      <c r="HL99" s="128"/>
      <c r="HM99" s="128"/>
      <c r="HN99" s="128"/>
      <c r="HO99" s="128"/>
      <c r="HP99" s="128"/>
      <c r="HQ99" s="128"/>
      <c r="HR99" s="128"/>
      <c r="HS99" s="128"/>
      <c r="HT99" s="128"/>
      <c r="HU99" s="128"/>
      <c r="HV99" s="128"/>
      <c r="HW99" s="128"/>
      <c r="HX99" s="128"/>
      <c r="HY99" s="128"/>
      <c r="HZ99" s="128"/>
      <c r="IA99" s="128"/>
      <c r="IB99" s="128"/>
      <c r="IC99" s="128"/>
      <c r="ID99" s="128"/>
      <c r="IE99" s="128"/>
      <c r="IF99" s="128"/>
      <c r="IG99" s="128"/>
      <c r="IH99" s="128"/>
      <c r="II99" s="128"/>
      <c r="IJ99" s="128"/>
      <c r="IK99" s="128"/>
      <c r="IL99" s="128"/>
      <c r="IM99" s="128"/>
      <c r="IN99" s="128"/>
      <c r="IO99" s="128"/>
      <c r="IP99" s="128"/>
      <c r="IQ99" s="128"/>
      <c r="IR99" s="128"/>
      <c r="IS99" s="128"/>
      <c r="IT99" s="128"/>
      <c r="IU99" s="128"/>
      <c r="IV99" s="128"/>
      <c r="IW99" s="128"/>
      <c r="IX99" s="128"/>
      <c r="IY99" s="128"/>
      <c r="IZ99" s="128"/>
      <c r="JA99" s="128"/>
    </row>
    <row r="100" spans="2:261" s="17" customFormat="1" x14ac:dyDescent="0.25">
      <c r="B100" s="33"/>
      <c r="F100" s="35"/>
      <c r="G100" s="111"/>
      <c r="H100" s="33"/>
      <c r="I100" s="33"/>
      <c r="J100" s="42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128"/>
      <c r="CA100" s="128"/>
      <c r="CB100" s="128"/>
      <c r="CC100" s="128"/>
      <c r="CD100" s="128"/>
      <c r="CE100" s="128"/>
      <c r="CF100" s="128"/>
      <c r="CG100" s="128"/>
      <c r="CH100" s="128"/>
      <c r="CI100" s="128"/>
      <c r="CJ100" s="128"/>
      <c r="CK100" s="128"/>
      <c r="CL100" s="128"/>
      <c r="CM100" s="128"/>
      <c r="CN100" s="128"/>
      <c r="CO100" s="128"/>
      <c r="CP100" s="128"/>
      <c r="CQ100" s="128"/>
      <c r="CR100" s="128"/>
      <c r="CS100" s="128"/>
      <c r="CT100" s="128"/>
      <c r="CU100" s="128"/>
      <c r="CV100" s="128"/>
      <c r="CW100" s="42"/>
      <c r="CX100" s="128"/>
      <c r="CY100" s="128"/>
      <c r="CZ100" s="128"/>
      <c r="DA100" s="128"/>
      <c r="DB100" s="128"/>
      <c r="DC100" s="128"/>
      <c r="DD100" s="128"/>
      <c r="DE100" s="128"/>
      <c r="DF100" s="128"/>
      <c r="DG100" s="128"/>
      <c r="DH100" s="128"/>
      <c r="DI100" s="128"/>
      <c r="DJ100" s="128"/>
      <c r="DK100" s="128"/>
      <c r="DL100" s="128"/>
      <c r="DM100" s="128"/>
      <c r="DN100" s="128"/>
      <c r="DO100" s="128"/>
      <c r="DP100" s="128"/>
      <c r="DQ100" s="128"/>
      <c r="DR100" s="128"/>
      <c r="DS100" s="128"/>
      <c r="DT100" s="128"/>
      <c r="DU100" s="128"/>
      <c r="DV100" s="128"/>
      <c r="DW100" s="128"/>
      <c r="DX100" s="128"/>
      <c r="DY100" s="128"/>
      <c r="DZ100" s="128"/>
      <c r="EA100" s="128"/>
      <c r="EB100" s="128"/>
      <c r="EC100" s="128"/>
      <c r="ED100" s="128"/>
      <c r="EE100" s="128"/>
      <c r="EF100" s="128"/>
      <c r="EG100" s="42"/>
      <c r="EH100" s="128"/>
      <c r="EI100" s="128"/>
      <c r="EJ100" s="128"/>
      <c r="EK100" s="128"/>
      <c r="EL100" s="128"/>
      <c r="EM100" s="128"/>
      <c r="EN100" s="128"/>
      <c r="EO100" s="128"/>
      <c r="EP100" s="128"/>
      <c r="EQ100" s="128"/>
      <c r="ER100" s="128"/>
      <c r="ES100" s="128"/>
      <c r="ET100" s="128"/>
      <c r="EU100" s="128"/>
      <c r="EV100" s="128"/>
      <c r="EW100" s="128"/>
      <c r="EX100" s="128"/>
      <c r="EY100" s="128"/>
      <c r="EZ100" s="128"/>
      <c r="FA100" s="128"/>
      <c r="FB100" s="128"/>
      <c r="FC100" s="128"/>
      <c r="FD100" s="128"/>
      <c r="FE100" s="128"/>
      <c r="FF100" s="128"/>
      <c r="FG100" s="128"/>
      <c r="FH100" s="128"/>
      <c r="FI100" s="128"/>
      <c r="FJ100" s="128"/>
      <c r="FK100" s="128"/>
      <c r="FL100" s="128"/>
      <c r="FM100" s="128"/>
      <c r="FN100" s="128"/>
      <c r="FO100" s="128"/>
      <c r="FP100" s="128"/>
      <c r="FQ100" s="42"/>
      <c r="FR100" s="42"/>
      <c r="FS100" s="42"/>
      <c r="FT100" s="42"/>
      <c r="FU100" s="42"/>
      <c r="FV100" s="128"/>
      <c r="FW100" s="128"/>
      <c r="FX100" s="128"/>
      <c r="FY100" s="128"/>
      <c r="FZ100" s="128"/>
      <c r="GA100" s="128"/>
      <c r="GB100" s="128"/>
      <c r="GC100" s="128"/>
      <c r="GD100" s="128"/>
      <c r="GE100" s="128"/>
      <c r="GF100" s="128"/>
      <c r="GG100" s="128"/>
      <c r="GH100" s="128"/>
      <c r="GI100" s="128"/>
      <c r="GJ100" s="128"/>
      <c r="GK100" s="128"/>
      <c r="GL100" s="128"/>
      <c r="GM100" s="128"/>
      <c r="GN100" s="128"/>
      <c r="GO100" s="128"/>
      <c r="GP100" s="128"/>
      <c r="GQ100" s="128"/>
      <c r="GR100" s="128"/>
      <c r="GS100" s="128"/>
      <c r="GT100" s="128"/>
      <c r="GU100" s="128"/>
      <c r="GV100" s="128"/>
      <c r="GW100" s="128"/>
      <c r="GX100" s="128"/>
      <c r="GY100" s="128"/>
      <c r="GZ100" s="128"/>
      <c r="HA100" s="128"/>
      <c r="HB100" s="128"/>
      <c r="HC100" s="128"/>
      <c r="HD100" s="128"/>
      <c r="HE100" s="128"/>
      <c r="HF100" s="128"/>
      <c r="HG100" s="128"/>
      <c r="HH100" s="128"/>
      <c r="HI100" s="128"/>
      <c r="HJ100" s="128"/>
      <c r="HK100" s="128"/>
      <c r="HL100" s="128"/>
      <c r="HM100" s="128"/>
      <c r="HN100" s="128"/>
      <c r="HO100" s="128"/>
      <c r="HP100" s="128"/>
      <c r="HQ100" s="128"/>
      <c r="HR100" s="128"/>
      <c r="HS100" s="128"/>
      <c r="HT100" s="128"/>
      <c r="HU100" s="128"/>
      <c r="HV100" s="128"/>
      <c r="HW100" s="128"/>
      <c r="HX100" s="128"/>
      <c r="HY100" s="128"/>
      <c r="HZ100" s="128"/>
      <c r="IA100" s="128"/>
      <c r="IB100" s="128"/>
      <c r="IC100" s="128"/>
      <c r="ID100" s="128"/>
      <c r="IE100" s="128"/>
      <c r="IF100" s="128"/>
      <c r="IG100" s="128"/>
      <c r="IH100" s="128"/>
      <c r="II100" s="128"/>
      <c r="IJ100" s="128"/>
      <c r="IK100" s="128"/>
      <c r="IL100" s="128"/>
      <c r="IM100" s="128"/>
      <c r="IN100" s="128"/>
      <c r="IO100" s="128"/>
      <c r="IP100" s="128"/>
      <c r="IQ100" s="128"/>
      <c r="IR100" s="128"/>
      <c r="IS100" s="128"/>
      <c r="IT100" s="128"/>
      <c r="IU100" s="128"/>
      <c r="IV100" s="128"/>
      <c r="IW100" s="128"/>
      <c r="IX100" s="128"/>
      <c r="IY100" s="128"/>
      <c r="IZ100" s="128"/>
      <c r="JA100" s="128"/>
    </row>
    <row r="101" spans="2:261" s="17" customFormat="1" x14ac:dyDescent="0.25">
      <c r="B101" s="33"/>
      <c r="F101" s="35"/>
      <c r="G101" s="111"/>
      <c r="H101" s="33"/>
      <c r="I101" s="33"/>
      <c r="J101" s="42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128"/>
      <c r="CA101" s="128"/>
      <c r="CB101" s="128"/>
      <c r="CC101" s="128"/>
      <c r="CD101" s="128"/>
      <c r="CE101" s="128"/>
      <c r="CF101" s="128"/>
      <c r="CG101" s="128"/>
      <c r="CH101" s="128"/>
      <c r="CI101" s="128"/>
      <c r="CJ101" s="128"/>
      <c r="CK101" s="128"/>
      <c r="CL101" s="128"/>
      <c r="CM101" s="128"/>
      <c r="CN101" s="128"/>
      <c r="CO101" s="128"/>
      <c r="CP101" s="128"/>
      <c r="CQ101" s="128"/>
      <c r="CR101" s="128"/>
      <c r="CS101" s="128"/>
      <c r="CT101" s="128"/>
      <c r="CU101" s="128"/>
      <c r="CV101" s="128"/>
      <c r="CW101" s="42"/>
      <c r="CX101" s="128"/>
      <c r="CY101" s="128"/>
      <c r="CZ101" s="128"/>
      <c r="DA101" s="128"/>
      <c r="DB101" s="128"/>
      <c r="DC101" s="128"/>
      <c r="DD101" s="128"/>
      <c r="DE101" s="128"/>
      <c r="DF101" s="128"/>
      <c r="DG101" s="128"/>
      <c r="DH101" s="128"/>
      <c r="DI101" s="128"/>
      <c r="DJ101" s="128"/>
      <c r="DK101" s="128"/>
      <c r="DL101" s="128"/>
      <c r="DM101" s="128"/>
      <c r="DN101" s="128"/>
      <c r="DO101" s="128"/>
      <c r="DP101" s="128"/>
      <c r="DQ101" s="128"/>
      <c r="DR101" s="128"/>
      <c r="DS101" s="128"/>
      <c r="DT101" s="128"/>
      <c r="DU101" s="128"/>
      <c r="DV101" s="128"/>
      <c r="DW101" s="128"/>
      <c r="DX101" s="128"/>
      <c r="DY101" s="128"/>
      <c r="DZ101" s="128"/>
      <c r="EA101" s="128"/>
      <c r="EB101" s="128"/>
      <c r="EC101" s="128"/>
      <c r="ED101" s="128"/>
      <c r="EE101" s="128"/>
      <c r="EF101" s="128"/>
      <c r="EG101" s="42"/>
      <c r="EH101" s="128"/>
      <c r="EI101" s="128"/>
      <c r="EJ101" s="128"/>
      <c r="EK101" s="128"/>
      <c r="EL101" s="128"/>
      <c r="EM101" s="128"/>
      <c r="EN101" s="128"/>
      <c r="EO101" s="128"/>
      <c r="EP101" s="128"/>
      <c r="EQ101" s="128"/>
      <c r="ER101" s="128"/>
      <c r="ES101" s="128"/>
      <c r="ET101" s="128"/>
      <c r="EU101" s="128"/>
      <c r="EV101" s="128"/>
      <c r="EW101" s="128"/>
      <c r="EX101" s="128"/>
      <c r="EY101" s="128"/>
      <c r="EZ101" s="128"/>
      <c r="FA101" s="128"/>
      <c r="FB101" s="128"/>
      <c r="FC101" s="128"/>
      <c r="FD101" s="128"/>
      <c r="FE101" s="128"/>
      <c r="FF101" s="128"/>
      <c r="FG101" s="128"/>
      <c r="FH101" s="128"/>
      <c r="FI101" s="128"/>
      <c r="FJ101" s="128"/>
      <c r="FK101" s="128"/>
      <c r="FL101" s="128"/>
      <c r="FM101" s="128"/>
      <c r="FN101" s="128"/>
      <c r="FO101" s="128"/>
      <c r="FP101" s="128"/>
      <c r="FQ101" s="42"/>
      <c r="FR101" s="42"/>
      <c r="FS101" s="42"/>
      <c r="FT101" s="42"/>
      <c r="FU101" s="42"/>
      <c r="FV101" s="128"/>
      <c r="FW101" s="128"/>
      <c r="FX101" s="128"/>
      <c r="FY101" s="128"/>
      <c r="FZ101" s="128"/>
      <c r="GA101" s="128"/>
      <c r="GB101" s="128"/>
      <c r="GC101" s="128"/>
      <c r="GD101" s="128"/>
      <c r="GE101" s="128"/>
      <c r="GF101" s="128"/>
      <c r="GG101" s="128"/>
      <c r="GH101" s="128"/>
      <c r="GI101" s="128"/>
      <c r="GJ101" s="128"/>
      <c r="GK101" s="128"/>
      <c r="GL101" s="128"/>
      <c r="GM101" s="128"/>
      <c r="GN101" s="128"/>
      <c r="GO101" s="128"/>
      <c r="GP101" s="128"/>
      <c r="GQ101" s="128"/>
      <c r="GR101" s="128"/>
      <c r="GS101" s="128"/>
      <c r="GT101" s="128"/>
      <c r="GU101" s="128"/>
      <c r="GV101" s="128"/>
      <c r="GW101" s="128"/>
      <c r="GX101" s="128"/>
      <c r="GY101" s="128"/>
      <c r="GZ101" s="128"/>
      <c r="HA101" s="128"/>
      <c r="HB101" s="128"/>
      <c r="HC101" s="128"/>
      <c r="HD101" s="128"/>
      <c r="HE101" s="128"/>
      <c r="HF101" s="128"/>
      <c r="HG101" s="128"/>
      <c r="HH101" s="128"/>
      <c r="HI101" s="128"/>
      <c r="HJ101" s="128"/>
      <c r="HK101" s="128"/>
      <c r="HL101" s="128"/>
      <c r="HM101" s="128"/>
      <c r="HN101" s="128"/>
      <c r="HO101" s="128"/>
      <c r="HP101" s="128"/>
      <c r="HQ101" s="128"/>
      <c r="HR101" s="128"/>
      <c r="HS101" s="128"/>
      <c r="HT101" s="128"/>
      <c r="HU101" s="128"/>
      <c r="HV101" s="128"/>
      <c r="HW101" s="128"/>
      <c r="HX101" s="128"/>
      <c r="HY101" s="128"/>
      <c r="HZ101" s="128"/>
      <c r="IA101" s="128"/>
      <c r="IB101" s="128"/>
      <c r="IC101" s="128"/>
      <c r="ID101" s="128"/>
      <c r="IE101" s="128"/>
      <c r="IF101" s="128"/>
      <c r="IG101" s="128"/>
      <c r="IH101" s="128"/>
      <c r="II101" s="128"/>
      <c r="IJ101" s="128"/>
      <c r="IK101" s="128"/>
      <c r="IL101" s="128"/>
      <c r="IM101" s="128"/>
      <c r="IN101" s="128"/>
      <c r="IO101" s="128"/>
      <c r="IP101" s="128"/>
      <c r="IQ101" s="128"/>
      <c r="IR101" s="128"/>
      <c r="IS101" s="128"/>
      <c r="IT101" s="128"/>
      <c r="IU101" s="128"/>
      <c r="IV101" s="128"/>
      <c r="IW101" s="128"/>
      <c r="IX101" s="128"/>
      <c r="IY101" s="128"/>
      <c r="IZ101" s="128"/>
      <c r="JA101" s="128"/>
    </row>
    <row r="102" spans="2:261" s="17" customFormat="1" x14ac:dyDescent="0.25">
      <c r="B102" s="33"/>
      <c r="F102" s="35"/>
      <c r="G102" s="111"/>
      <c r="H102" s="33"/>
      <c r="I102" s="33"/>
      <c r="J102" s="42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128"/>
      <c r="CA102" s="128"/>
      <c r="CB102" s="128"/>
      <c r="CC102" s="128"/>
      <c r="CD102" s="128"/>
      <c r="CE102" s="128"/>
      <c r="CF102" s="128"/>
      <c r="CG102" s="128"/>
      <c r="CH102" s="128"/>
      <c r="CI102" s="128"/>
      <c r="CJ102" s="128"/>
      <c r="CK102" s="128"/>
      <c r="CL102" s="128"/>
      <c r="CM102" s="128"/>
      <c r="CN102" s="128"/>
      <c r="CO102" s="128"/>
      <c r="CP102" s="128"/>
      <c r="CQ102" s="128"/>
      <c r="CR102" s="128"/>
      <c r="CS102" s="128"/>
      <c r="CT102" s="128"/>
      <c r="CU102" s="128"/>
      <c r="CV102" s="128"/>
      <c r="CW102" s="42"/>
      <c r="CX102" s="128"/>
      <c r="CY102" s="128"/>
      <c r="CZ102" s="128"/>
      <c r="DA102" s="128"/>
      <c r="DB102" s="128"/>
      <c r="DC102" s="128"/>
      <c r="DD102" s="128"/>
      <c r="DE102" s="128"/>
      <c r="DF102" s="128"/>
      <c r="DG102" s="128"/>
      <c r="DH102" s="128"/>
      <c r="DI102" s="128"/>
      <c r="DJ102" s="128"/>
      <c r="DK102" s="128"/>
      <c r="DL102" s="128"/>
      <c r="DM102" s="128"/>
      <c r="DN102" s="128"/>
      <c r="DO102" s="128"/>
      <c r="DP102" s="128"/>
      <c r="DQ102" s="128"/>
      <c r="DR102" s="128"/>
      <c r="DS102" s="128"/>
      <c r="DT102" s="128"/>
      <c r="DU102" s="128"/>
      <c r="DV102" s="128"/>
      <c r="DW102" s="128"/>
      <c r="DX102" s="128"/>
      <c r="DY102" s="128"/>
      <c r="DZ102" s="128"/>
      <c r="EA102" s="128"/>
      <c r="EB102" s="128"/>
      <c r="EC102" s="128"/>
      <c r="ED102" s="128"/>
      <c r="EE102" s="128"/>
      <c r="EF102" s="128"/>
      <c r="EG102" s="42"/>
      <c r="EH102" s="128"/>
      <c r="EI102" s="128"/>
      <c r="EJ102" s="128"/>
      <c r="EK102" s="128"/>
      <c r="EL102" s="128"/>
      <c r="EM102" s="128"/>
      <c r="EN102" s="128"/>
      <c r="EO102" s="128"/>
      <c r="EP102" s="128"/>
      <c r="EQ102" s="128"/>
      <c r="ER102" s="128"/>
      <c r="ES102" s="128"/>
      <c r="ET102" s="128"/>
      <c r="EU102" s="128"/>
      <c r="EV102" s="128"/>
      <c r="EW102" s="128"/>
      <c r="EX102" s="128"/>
      <c r="EY102" s="128"/>
      <c r="EZ102" s="128"/>
      <c r="FA102" s="128"/>
      <c r="FB102" s="128"/>
      <c r="FC102" s="128"/>
      <c r="FD102" s="128"/>
      <c r="FE102" s="128"/>
      <c r="FF102" s="128"/>
      <c r="FG102" s="128"/>
      <c r="FH102" s="128"/>
      <c r="FI102" s="128"/>
      <c r="FJ102" s="128"/>
      <c r="FK102" s="128"/>
      <c r="FL102" s="128"/>
      <c r="FM102" s="128"/>
      <c r="FN102" s="128"/>
      <c r="FO102" s="128"/>
      <c r="FP102" s="128"/>
      <c r="FQ102" s="42"/>
      <c r="FR102" s="42"/>
      <c r="FS102" s="42"/>
      <c r="FT102" s="42"/>
      <c r="FU102" s="42"/>
      <c r="FV102" s="128"/>
      <c r="FW102" s="128"/>
      <c r="FX102" s="128"/>
      <c r="FY102" s="128"/>
      <c r="FZ102" s="128"/>
      <c r="GA102" s="128"/>
      <c r="GB102" s="128"/>
      <c r="GC102" s="128"/>
      <c r="GD102" s="128"/>
      <c r="GE102" s="128"/>
      <c r="GF102" s="128"/>
      <c r="GG102" s="128"/>
      <c r="GH102" s="128"/>
      <c r="GI102" s="128"/>
      <c r="GJ102" s="128"/>
      <c r="GK102" s="128"/>
      <c r="GL102" s="128"/>
      <c r="GM102" s="128"/>
      <c r="GN102" s="128"/>
      <c r="GO102" s="128"/>
      <c r="GP102" s="128"/>
      <c r="GQ102" s="128"/>
      <c r="GR102" s="128"/>
      <c r="GS102" s="128"/>
      <c r="GT102" s="128"/>
      <c r="GU102" s="128"/>
      <c r="GV102" s="128"/>
      <c r="GW102" s="128"/>
      <c r="GX102" s="128"/>
      <c r="GY102" s="128"/>
      <c r="GZ102" s="128"/>
      <c r="HA102" s="128"/>
      <c r="HB102" s="128"/>
      <c r="HC102" s="128"/>
      <c r="HD102" s="128"/>
      <c r="HE102" s="128"/>
      <c r="HF102" s="128"/>
      <c r="HG102" s="128"/>
      <c r="HH102" s="128"/>
      <c r="HI102" s="128"/>
      <c r="HJ102" s="128"/>
      <c r="HK102" s="128"/>
      <c r="HL102" s="128"/>
      <c r="HM102" s="128"/>
      <c r="HN102" s="128"/>
      <c r="HO102" s="128"/>
      <c r="HP102" s="128"/>
      <c r="HQ102" s="128"/>
      <c r="HR102" s="128"/>
      <c r="HS102" s="128"/>
      <c r="HT102" s="128"/>
      <c r="HU102" s="128"/>
      <c r="HV102" s="128"/>
      <c r="HW102" s="128"/>
      <c r="HX102" s="128"/>
      <c r="HY102" s="128"/>
      <c r="HZ102" s="128"/>
      <c r="IA102" s="128"/>
      <c r="IB102" s="128"/>
      <c r="IC102" s="128"/>
      <c r="ID102" s="128"/>
      <c r="IE102" s="128"/>
      <c r="IF102" s="128"/>
      <c r="IG102" s="128"/>
      <c r="IH102" s="128"/>
      <c r="II102" s="128"/>
      <c r="IJ102" s="128"/>
      <c r="IK102" s="128"/>
      <c r="IL102" s="128"/>
      <c r="IM102" s="128"/>
      <c r="IN102" s="128"/>
      <c r="IO102" s="128"/>
      <c r="IP102" s="128"/>
      <c r="IQ102" s="128"/>
      <c r="IR102" s="128"/>
      <c r="IS102" s="128"/>
      <c r="IT102" s="128"/>
      <c r="IU102" s="128"/>
      <c r="IV102" s="128"/>
      <c r="IW102" s="128"/>
      <c r="IX102" s="128"/>
      <c r="IY102" s="128"/>
      <c r="IZ102" s="128"/>
      <c r="JA102" s="128"/>
    </row>
    <row r="103" spans="2:261" s="17" customFormat="1" x14ac:dyDescent="0.25">
      <c r="B103" s="33"/>
      <c r="F103" s="35"/>
      <c r="G103" s="111"/>
      <c r="H103" s="33"/>
      <c r="I103" s="33"/>
      <c r="J103" s="42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128"/>
      <c r="CA103" s="128"/>
      <c r="CB103" s="128"/>
      <c r="CC103" s="128"/>
      <c r="CD103" s="128"/>
      <c r="CE103" s="128"/>
      <c r="CF103" s="128"/>
      <c r="CG103" s="128"/>
      <c r="CH103" s="128"/>
      <c r="CI103" s="128"/>
      <c r="CJ103" s="128"/>
      <c r="CK103" s="128"/>
      <c r="CL103" s="128"/>
      <c r="CM103" s="128"/>
      <c r="CN103" s="128"/>
      <c r="CO103" s="128"/>
      <c r="CP103" s="128"/>
      <c r="CQ103" s="128"/>
      <c r="CR103" s="128"/>
      <c r="CS103" s="128"/>
      <c r="CT103" s="128"/>
      <c r="CU103" s="128"/>
      <c r="CV103" s="128"/>
      <c r="CW103" s="42"/>
      <c r="CX103" s="128"/>
      <c r="CY103" s="128"/>
      <c r="CZ103" s="128"/>
      <c r="DA103" s="128"/>
      <c r="DB103" s="128"/>
      <c r="DC103" s="128"/>
      <c r="DD103" s="128"/>
      <c r="DE103" s="128"/>
      <c r="DF103" s="128"/>
      <c r="DG103" s="128"/>
      <c r="DH103" s="128"/>
      <c r="DI103" s="128"/>
      <c r="DJ103" s="128"/>
      <c r="DK103" s="128"/>
      <c r="DL103" s="128"/>
      <c r="DM103" s="128"/>
      <c r="DN103" s="128"/>
      <c r="DO103" s="128"/>
      <c r="DP103" s="128"/>
      <c r="DQ103" s="128"/>
      <c r="DR103" s="128"/>
      <c r="DS103" s="128"/>
      <c r="DT103" s="128"/>
      <c r="DU103" s="128"/>
      <c r="DV103" s="128"/>
      <c r="DW103" s="128"/>
      <c r="DX103" s="128"/>
      <c r="DY103" s="128"/>
      <c r="DZ103" s="128"/>
      <c r="EA103" s="128"/>
      <c r="EB103" s="128"/>
      <c r="EC103" s="128"/>
      <c r="ED103" s="128"/>
      <c r="EE103" s="128"/>
      <c r="EF103" s="128"/>
      <c r="EG103" s="42"/>
      <c r="EH103" s="128"/>
      <c r="EI103" s="128"/>
      <c r="EJ103" s="128"/>
      <c r="EK103" s="128"/>
      <c r="EL103" s="128"/>
      <c r="EM103" s="128"/>
      <c r="EN103" s="128"/>
      <c r="EO103" s="128"/>
      <c r="EP103" s="128"/>
      <c r="EQ103" s="128"/>
      <c r="ER103" s="128"/>
      <c r="ES103" s="128"/>
      <c r="ET103" s="128"/>
      <c r="EU103" s="128"/>
      <c r="EV103" s="128"/>
      <c r="EW103" s="128"/>
      <c r="EX103" s="128"/>
      <c r="EY103" s="128"/>
      <c r="EZ103" s="128"/>
      <c r="FA103" s="128"/>
      <c r="FB103" s="128"/>
      <c r="FC103" s="128"/>
      <c r="FD103" s="128"/>
      <c r="FE103" s="128"/>
      <c r="FF103" s="128"/>
      <c r="FG103" s="128"/>
      <c r="FH103" s="128"/>
      <c r="FI103" s="128"/>
      <c r="FJ103" s="128"/>
      <c r="FK103" s="128"/>
      <c r="FL103" s="128"/>
      <c r="FM103" s="128"/>
      <c r="FN103" s="128"/>
      <c r="FO103" s="128"/>
      <c r="FP103" s="128"/>
      <c r="FQ103" s="42"/>
      <c r="FR103" s="42"/>
      <c r="FS103" s="42"/>
      <c r="FT103" s="42"/>
      <c r="FU103" s="42"/>
      <c r="FV103" s="128"/>
      <c r="FW103" s="128"/>
      <c r="FX103" s="128"/>
      <c r="FY103" s="128"/>
      <c r="FZ103" s="128"/>
      <c r="GA103" s="128"/>
      <c r="GB103" s="128"/>
      <c r="GC103" s="128"/>
      <c r="GD103" s="128"/>
      <c r="GE103" s="128"/>
      <c r="GF103" s="128"/>
      <c r="GG103" s="128"/>
      <c r="GH103" s="128"/>
      <c r="GI103" s="128"/>
      <c r="GJ103" s="128"/>
      <c r="GK103" s="128"/>
      <c r="GL103" s="128"/>
      <c r="GM103" s="128"/>
      <c r="GN103" s="128"/>
      <c r="GO103" s="128"/>
      <c r="GP103" s="128"/>
      <c r="GQ103" s="128"/>
      <c r="GR103" s="128"/>
      <c r="GS103" s="128"/>
      <c r="GT103" s="128"/>
      <c r="GU103" s="128"/>
      <c r="GV103" s="128"/>
      <c r="GW103" s="128"/>
      <c r="GX103" s="128"/>
      <c r="GY103" s="128"/>
      <c r="GZ103" s="128"/>
      <c r="HA103" s="128"/>
      <c r="HB103" s="128"/>
      <c r="HC103" s="128"/>
      <c r="HD103" s="128"/>
      <c r="HE103" s="128"/>
      <c r="HF103" s="128"/>
      <c r="HG103" s="128"/>
      <c r="HH103" s="128"/>
      <c r="HI103" s="128"/>
      <c r="HJ103" s="128"/>
      <c r="HK103" s="128"/>
      <c r="HL103" s="128"/>
      <c r="HM103" s="128"/>
      <c r="HN103" s="128"/>
      <c r="HO103" s="128"/>
      <c r="HP103" s="128"/>
      <c r="HQ103" s="128"/>
      <c r="HR103" s="128"/>
      <c r="HS103" s="128"/>
      <c r="HT103" s="128"/>
      <c r="HU103" s="128"/>
      <c r="HV103" s="128"/>
      <c r="HW103" s="128"/>
      <c r="HX103" s="128"/>
      <c r="HY103" s="128"/>
      <c r="HZ103" s="128"/>
      <c r="IA103" s="128"/>
      <c r="IB103" s="128"/>
      <c r="IC103" s="128"/>
      <c r="ID103" s="128"/>
      <c r="IE103" s="128"/>
      <c r="IF103" s="128"/>
      <c r="IG103" s="128"/>
      <c r="IH103" s="128"/>
      <c r="II103" s="128"/>
      <c r="IJ103" s="128"/>
      <c r="IK103" s="128"/>
      <c r="IL103" s="128"/>
      <c r="IM103" s="128"/>
      <c r="IN103" s="128"/>
      <c r="IO103" s="128"/>
      <c r="IP103" s="128"/>
      <c r="IQ103" s="128"/>
      <c r="IR103" s="128"/>
      <c r="IS103" s="128"/>
      <c r="IT103" s="128"/>
      <c r="IU103" s="128"/>
      <c r="IV103" s="128"/>
      <c r="IW103" s="128"/>
      <c r="IX103" s="128"/>
      <c r="IY103" s="128"/>
      <c r="IZ103" s="128"/>
      <c r="JA103" s="128"/>
    </row>
    <row r="104" spans="2:261" s="17" customFormat="1" x14ac:dyDescent="0.25">
      <c r="B104" s="33"/>
      <c r="F104" s="35"/>
      <c r="G104" s="111"/>
      <c r="H104" s="33"/>
      <c r="I104" s="33"/>
      <c r="J104" s="42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128"/>
      <c r="CA104" s="128"/>
      <c r="CB104" s="128"/>
      <c r="CC104" s="128"/>
      <c r="CD104" s="128"/>
      <c r="CE104" s="128"/>
      <c r="CF104" s="128"/>
      <c r="CG104" s="128"/>
      <c r="CH104" s="128"/>
      <c r="CI104" s="128"/>
      <c r="CJ104" s="128"/>
      <c r="CK104" s="128"/>
      <c r="CL104" s="128"/>
      <c r="CM104" s="128"/>
      <c r="CN104" s="128"/>
      <c r="CO104" s="128"/>
      <c r="CP104" s="128"/>
      <c r="CQ104" s="128"/>
      <c r="CR104" s="128"/>
      <c r="CS104" s="128"/>
      <c r="CT104" s="128"/>
      <c r="CU104" s="128"/>
      <c r="CV104" s="128"/>
      <c r="CW104" s="42"/>
      <c r="CX104" s="128"/>
      <c r="CY104" s="128"/>
      <c r="CZ104" s="128"/>
      <c r="DA104" s="128"/>
      <c r="DB104" s="128"/>
      <c r="DC104" s="128"/>
      <c r="DD104" s="128"/>
      <c r="DE104" s="128"/>
      <c r="DF104" s="128"/>
      <c r="DG104" s="128"/>
      <c r="DH104" s="128"/>
      <c r="DI104" s="128"/>
      <c r="DJ104" s="128"/>
      <c r="DK104" s="128"/>
      <c r="DL104" s="128"/>
      <c r="DM104" s="128"/>
      <c r="DN104" s="128"/>
      <c r="DO104" s="128"/>
      <c r="DP104" s="128"/>
      <c r="DQ104" s="128"/>
      <c r="DR104" s="128"/>
      <c r="DS104" s="128"/>
      <c r="DT104" s="128"/>
      <c r="DU104" s="128"/>
      <c r="DV104" s="128"/>
      <c r="DW104" s="128"/>
      <c r="DX104" s="128"/>
      <c r="DY104" s="128"/>
      <c r="DZ104" s="128"/>
      <c r="EA104" s="128"/>
      <c r="EB104" s="128"/>
      <c r="EC104" s="128"/>
      <c r="ED104" s="128"/>
      <c r="EE104" s="128"/>
      <c r="EF104" s="128"/>
      <c r="EG104" s="42"/>
      <c r="EH104" s="128"/>
      <c r="EI104" s="128"/>
      <c r="EJ104" s="128"/>
      <c r="EK104" s="128"/>
      <c r="EL104" s="128"/>
      <c r="EM104" s="128"/>
      <c r="EN104" s="128"/>
      <c r="EO104" s="128"/>
      <c r="EP104" s="128"/>
      <c r="EQ104" s="128"/>
      <c r="ER104" s="128"/>
      <c r="ES104" s="128"/>
      <c r="ET104" s="128"/>
      <c r="EU104" s="128"/>
      <c r="EV104" s="128"/>
      <c r="EW104" s="128"/>
      <c r="EX104" s="128"/>
      <c r="EY104" s="128"/>
      <c r="EZ104" s="128"/>
      <c r="FA104" s="128"/>
      <c r="FB104" s="128"/>
      <c r="FC104" s="128"/>
      <c r="FD104" s="128"/>
      <c r="FE104" s="128"/>
      <c r="FF104" s="128"/>
      <c r="FG104" s="128"/>
      <c r="FH104" s="128"/>
      <c r="FI104" s="128"/>
      <c r="FJ104" s="128"/>
      <c r="FK104" s="128"/>
      <c r="FL104" s="128"/>
      <c r="FM104" s="128"/>
      <c r="FN104" s="128"/>
      <c r="FO104" s="128"/>
      <c r="FP104" s="128"/>
      <c r="FQ104" s="42"/>
      <c r="FR104" s="42"/>
      <c r="FS104" s="42"/>
      <c r="FT104" s="42"/>
      <c r="FU104" s="42"/>
      <c r="FV104" s="128"/>
      <c r="FW104" s="128"/>
      <c r="FX104" s="128"/>
      <c r="FY104" s="128"/>
      <c r="FZ104" s="128"/>
      <c r="GA104" s="128"/>
      <c r="GB104" s="128"/>
      <c r="GC104" s="128"/>
      <c r="GD104" s="128"/>
      <c r="GE104" s="128"/>
      <c r="GF104" s="128"/>
      <c r="GG104" s="128"/>
      <c r="GH104" s="128"/>
      <c r="GI104" s="128"/>
      <c r="GJ104" s="128"/>
      <c r="GK104" s="128"/>
      <c r="GL104" s="128"/>
      <c r="GM104" s="128"/>
      <c r="GN104" s="128"/>
      <c r="GO104" s="128"/>
      <c r="GP104" s="128"/>
      <c r="GQ104" s="128"/>
      <c r="GR104" s="128"/>
      <c r="GS104" s="128"/>
      <c r="GT104" s="128"/>
      <c r="GU104" s="128"/>
      <c r="GV104" s="128"/>
      <c r="GW104" s="128"/>
      <c r="GX104" s="128"/>
      <c r="GY104" s="128"/>
      <c r="GZ104" s="128"/>
      <c r="HA104" s="128"/>
      <c r="HB104" s="128"/>
      <c r="HC104" s="128"/>
      <c r="HD104" s="128"/>
      <c r="HE104" s="128"/>
      <c r="HF104" s="128"/>
      <c r="HG104" s="128"/>
      <c r="HH104" s="128"/>
      <c r="HI104" s="128"/>
      <c r="HJ104" s="128"/>
      <c r="HK104" s="128"/>
      <c r="HL104" s="128"/>
      <c r="HM104" s="128"/>
      <c r="HN104" s="128"/>
      <c r="HO104" s="128"/>
      <c r="HP104" s="128"/>
      <c r="HQ104" s="128"/>
      <c r="HR104" s="128"/>
      <c r="HS104" s="128"/>
      <c r="HT104" s="128"/>
      <c r="HU104" s="128"/>
      <c r="HV104" s="128"/>
      <c r="HW104" s="128"/>
      <c r="HX104" s="128"/>
      <c r="HY104" s="128"/>
      <c r="HZ104" s="128"/>
      <c r="IA104" s="128"/>
      <c r="IB104" s="128"/>
      <c r="IC104" s="128"/>
      <c r="ID104" s="128"/>
      <c r="IE104" s="128"/>
      <c r="IF104" s="128"/>
      <c r="IG104" s="128"/>
      <c r="IH104" s="128"/>
      <c r="II104" s="128"/>
      <c r="IJ104" s="128"/>
      <c r="IK104" s="128"/>
      <c r="IL104" s="128"/>
      <c r="IM104" s="128"/>
      <c r="IN104" s="128"/>
      <c r="IO104" s="128"/>
      <c r="IP104" s="128"/>
      <c r="IQ104" s="128"/>
      <c r="IR104" s="128"/>
      <c r="IS104" s="128"/>
      <c r="IT104" s="128"/>
      <c r="IU104" s="128"/>
      <c r="IV104" s="128"/>
      <c r="IW104" s="128"/>
      <c r="IX104" s="128"/>
      <c r="IY104" s="128"/>
      <c r="IZ104" s="128"/>
      <c r="JA104" s="128"/>
    </row>
    <row r="105" spans="2:261" s="17" customFormat="1" x14ac:dyDescent="0.25">
      <c r="B105" s="33"/>
      <c r="F105" s="35"/>
      <c r="G105" s="111"/>
      <c r="H105" s="33"/>
      <c r="I105" s="33"/>
      <c r="J105" s="42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128"/>
      <c r="CA105" s="128"/>
      <c r="CB105" s="128"/>
      <c r="CC105" s="128"/>
      <c r="CD105" s="128"/>
      <c r="CE105" s="128"/>
      <c r="CF105" s="128"/>
      <c r="CG105" s="128"/>
      <c r="CH105" s="128"/>
      <c r="CI105" s="128"/>
      <c r="CJ105" s="128"/>
      <c r="CK105" s="128"/>
      <c r="CL105" s="128"/>
      <c r="CM105" s="128"/>
      <c r="CN105" s="128"/>
      <c r="CO105" s="128"/>
      <c r="CP105" s="128"/>
      <c r="CQ105" s="128"/>
      <c r="CR105" s="128"/>
      <c r="CS105" s="128"/>
      <c r="CT105" s="128"/>
      <c r="CU105" s="128"/>
      <c r="CV105" s="128"/>
      <c r="CW105" s="42"/>
      <c r="CX105" s="128"/>
      <c r="CY105" s="128"/>
      <c r="CZ105" s="128"/>
      <c r="DA105" s="128"/>
      <c r="DB105" s="128"/>
      <c r="DC105" s="128"/>
      <c r="DD105" s="128"/>
      <c r="DE105" s="128"/>
      <c r="DF105" s="128"/>
      <c r="DG105" s="128"/>
      <c r="DH105" s="128"/>
      <c r="DI105" s="128"/>
      <c r="DJ105" s="128"/>
      <c r="DK105" s="128"/>
      <c r="DL105" s="128"/>
      <c r="DM105" s="128"/>
      <c r="DN105" s="128"/>
      <c r="DO105" s="128"/>
      <c r="DP105" s="128"/>
      <c r="DQ105" s="128"/>
      <c r="DR105" s="128"/>
      <c r="DS105" s="128"/>
      <c r="DT105" s="128"/>
      <c r="DU105" s="128"/>
      <c r="DV105" s="128"/>
      <c r="DW105" s="128"/>
      <c r="DX105" s="128"/>
      <c r="DY105" s="128"/>
      <c r="DZ105" s="128"/>
      <c r="EA105" s="128"/>
      <c r="EB105" s="128"/>
      <c r="EC105" s="128"/>
      <c r="ED105" s="128"/>
      <c r="EE105" s="128"/>
      <c r="EF105" s="128"/>
      <c r="EG105" s="42"/>
      <c r="EH105" s="128"/>
      <c r="EI105" s="128"/>
      <c r="EJ105" s="128"/>
      <c r="EK105" s="128"/>
      <c r="EL105" s="128"/>
      <c r="EM105" s="128"/>
      <c r="EN105" s="128"/>
      <c r="EO105" s="128"/>
      <c r="EP105" s="128"/>
      <c r="EQ105" s="128"/>
      <c r="ER105" s="128"/>
      <c r="ES105" s="128"/>
      <c r="ET105" s="128"/>
      <c r="EU105" s="128"/>
      <c r="EV105" s="128"/>
      <c r="EW105" s="128"/>
      <c r="EX105" s="128"/>
      <c r="EY105" s="128"/>
      <c r="EZ105" s="128"/>
      <c r="FA105" s="128"/>
      <c r="FB105" s="128"/>
      <c r="FC105" s="128"/>
      <c r="FD105" s="128"/>
      <c r="FE105" s="128"/>
      <c r="FF105" s="128"/>
      <c r="FG105" s="128"/>
      <c r="FH105" s="128"/>
      <c r="FI105" s="128"/>
      <c r="FJ105" s="128"/>
      <c r="FK105" s="128"/>
      <c r="FL105" s="128"/>
      <c r="FM105" s="128"/>
      <c r="FN105" s="128"/>
      <c r="FO105" s="128"/>
      <c r="FP105" s="128"/>
      <c r="FQ105" s="42"/>
      <c r="FR105" s="42"/>
      <c r="FS105" s="42"/>
      <c r="FT105" s="42"/>
      <c r="FU105" s="42"/>
      <c r="FV105" s="128"/>
      <c r="FW105" s="128"/>
      <c r="FX105" s="128"/>
      <c r="FY105" s="128"/>
      <c r="FZ105" s="128"/>
      <c r="GA105" s="128"/>
      <c r="GB105" s="128"/>
      <c r="GC105" s="128"/>
      <c r="GD105" s="128"/>
      <c r="GE105" s="128"/>
      <c r="GF105" s="128"/>
      <c r="GG105" s="128"/>
      <c r="GH105" s="128"/>
      <c r="GI105" s="128"/>
      <c r="GJ105" s="128"/>
      <c r="GK105" s="128"/>
      <c r="GL105" s="128"/>
      <c r="GM105" s="128"/>
      <c r="GN105" s="128"/>
      <c r="GO105" s="128"/>
      <c r="GP105" s="128"/>
      <c r="GQ105" s="128"/>
      <c r="GR105" s="128"/>
      <c r="GS105" s="128"/>
      <c r="GT105" s="128"/>
      <c r="GU105" s="128"/>
      <c r="GV105" s="128"/>
      <c r="GW105" s="128"/>
      <c r="GX105" s="128"/>
      <c r="GY105" s="128"/>
      <c r="GZ105" s="128"/>
      <c r="HA105" s="128"/>
      <c r="HB105" s="128"/>
      <c r="HC105" s="128"/>
      <c r="HD105" s="128"/>
      <c r="HE105" s="128"/>
      <c r="HF105" s="128"/>
      <c r="HG105" s="128"/>
      <c r="HH105" s="128"/>
      <c r="HI105" s="128"/>
      <c r="HJ105" s="128"/>
      <c r="HK105" s="128"/>
      <c r="HL105" s="128"/>
      <c r="HM105" s="128"/>
      <c r="HN105" s="128"/>
      <c r="HO105" s="128"/>
      <c r="HP105" s="128"/>
      <c r="HQ105" s="128"/>
      <c r="HR105" s="128"/>
      <c r="HS105" s="128"/>
      <c r="HT105" s="128"/>
      <c r="HU105" s="128"/>
      <c r="HV105" s="128"/>
      <c r="HW105" s="128"/>
      <c r="HX105" s="128"/>
      <c r="HY105" s="128"/>
      <c r="HZ105" s="128"/>
      <c r="IA105" s="128"/>
      <c r="IB105" s="128"/>
      <c r="IC105" s="128"/>
      <c r="ID105" s="128"/>
      <c r="IE105" s="128"/>
      <c r="IF105" s="128"/>
      <c r="IG105" s="128"/>
      <c r="IH105" s="128"/>
      <c r="II105" s="128"/>
      <c r="IJ105" s="128"/>
      <c r="IK105" s="128"/>
      <c r="IL105" s="128"/>
      <c r="IM105" s="128"/>
      <c r="IN105" s="128"/>
      <c r="IO105" s="128"/>
      <c r="IP105" s="128"/>
      <c r="IQ105" s="128"/>
      <c r="IR105" s="128"/>
      <c r="IS105" s="128"/>
      <c r="IT105" s="128"/>
      <c r="IU105" s="128"/>
      <c r="IV105" s="128"/>
      <c r="IW105" s="128"/>
      <c r="IX105" s="128"/>
      <c r="IY105" s="128"/>
      <c r="IZ105" s="128"/>
      <c r="JA105" s="128"/>
    </row>
    <row r="106" spans="2:261" s="17" customFormat="1" x14ac:dyDescent="0.25">
      <c r="B106" s="33"/>
      <c r="F106" s="35"/>
      <c r="G106" s="111"/>
      <c r="H106" s="33"/>
      <c r="I106" s="33"/>
      <c r="J106" s="42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  <c r="CL106" s="128"/>
      <c r="CM106" s="128"/>
      <c r="CN106" s="128"/>
      <c r="CO106" s="128"/>
      <c r="CP106" s="128"/>
      <c r="CQ106" s="128"/>
      <c r="CR106" s="128"/>
      <c r="CS106" s="128"/>
      <c r="CT106" s="128"/>
      <c r="CU106" s="128"/>
      <c r="CV106" s="128"/>
      <c r="CW106" s="42"/>
      <c r="CX106" s="128"/>
      <c r="CY106" s="128"/>
      <c r="CZ106" s="128"/>
      <c r="DA106" s="128"/>
      <c r="DB106" s="128"/>
      <c r="DC106" s="128"/>
      <c r="DD106" s="128"/>
      <c r="DE106" s="128"/>
      <c r="DF106" s="128"/>
      <c r="DG106" s="128"/>
      <c r="DH106" s="128"/>
      <c r="DI106" s="128"/>
      <c r="DJ106" s="128"/>
      <c r="DK106" s="128"/>
      <c r="DL106" s="128"/>
      <c r="DM106" s="128"/>
      <c r="DN106" s="128"/>
      <c r="DO106" s="128"/>
      <c r="DP106" s="128"/>
      <c r="DQ106" s="128"/>
      <c r="DR106" s="128"/>
      <c r="DS106" s="128"/>
      <c r="DT106" s="128"/>
      <c r="DU106" s="128"/>
      <c r="DV106" s="128"/>
      <c r="DW106" s="128"/>
      <c r="DX106" s="128"/>
      <c r="DY106" s="128"/>
      <c r="DZ106" s="128"/>
      <c r="EA106" s="128"/>
      <c r="EB106" s="128"/>
      <c r="EC106" s="128"/>
      <c r="ED106" s="128"/>
      <c r="EE106" s="128"/>
      <c r="EF106" s="128"/>
      <c r="EG106" s="42"/>
      <c r="EH106" s="128"/>
      <c r="EI106" s="128"/>
      <c r="EJ106" s="128"/>
      <c r="EK106" s="128"/>
      <c r="EL106" s="128"/>
      <c r="EM106" s="128"/>
      <c r="EN106" s="128"/>
      <c r="EO106" s="128"/>
      <c r="EP106" s="128"/>
      <c r="EQ106" s="128"/>
      <c r="ER106" s="128"/>
      <c r="ES106" s="128"/>
      <c r="ET106" s="128"/>
      <c r="EU106" s="128"/>
      <c r="EV106" s="128"/>
      <c r="EW106" s="128"/>
      <c r="EX106" s="128"/>
      <c r="EY106" s="128"/>
      <c r="EZ106" s="128"/>
      <c r="FA106" s="128"/>
      <c r="FB106" s="128"/>
      <c r="FC106" s="128"/>
      <c r="FD106" s="128"/>
      <c r="FE106" s="128"/>
      <c r="FF106" s="128"/>
      <c r="FG106" s="128"/>
      <c r="FH106" s="128"/>
      <c r="FI106" s="128"/>
      <c r="FJ106" s="128"/>
      <c r="FK106" s="128"/>
      <c r="FL106" s="128"/>
      <c r="FM106" s="128"/>
      <c r="FN106" s="128"/>
      <c r="FO106" s="128"/>
      <c r="FP106" s="128"/>
      <c r="FQ106" s="42"/>
      <c r="FR106" s="42"/>
      <c r="FS106" s="42"/>
      <c r="FT106" s="42"/>
      <c r="FU106" s="42"/>
      <c r="FV106" s="128"/>
      <c r="FW106" s="128"/>
      <c r="FX106" s="128"/>
      <c r="FY106" s="128"/>
      <c r="FZ106" s="128"/>
      <c r="GA106" s="128"/>
      <c r="GB106" s="128"/>
      <c r="GC106" s="128"/>
      <c r="GD106" s="128"/>
      <c r="GE106" s="128"/>
      <c r="GF106" s="128"/>
      <c r="GG106" s="128"/>
      <c r="GH106" s="128"/>
      <c r="GI106" s="128"/>
      <c r="GJ106" s="128"/>
      <c r="GK106" s="128"/>
      <c r="GL106" s="128"/>
      <c r="GM106" s="128"/>
      <c r="GN106" s="128"/>
      <c r="GO106" s="128"/>
      <c r="GP106" s="128"/>
      <c r="GQ106" s="128"/>
      <c r="GR106" s="128"/>
      <c r="GS106" s="128"/>
      <c r="GT106" s="128"/>
      <c r="GU106" s="128"/>
      <c r="GV106" s="128"/>
      <c r="GW106" s="128"/>
      <c r="GX106" s="128"/>
      <c r="GY106" s="128"/>
      <c r="GZ106" s="128"/>
      <c r="HA106" s="128"/>
      <c r="HB106" s="128"/>
      <c r="HC106" s="128"/>
      <c r="HD106" s="128"/>
      <c r="HE106" s="128"/>
      <c r="HF106" s="128"/>
      <c r="HG106" s="128"/>
      <c r="HH106" s="128"/>
      <c r="HI106" s="128"/>
      <c r="HJ106" s="128"/>
      <c r="HK106" s="128"/>
      <c r="HL106" s="128"/>
      <c r="HM106" s="128"/>
      <c r="HN106" s="128"/>
      <c r="HO106" s="128"/>
      <c r="HP106" s="128"/>
      <c r="HQ106" s="128"/>
      <c r="HR106" s="128"/>
      <c r="HS106" s="128"/>
      <c r="HT106" s="128"/>
      <c r="HU106" s="128"/>
      <c r="HV106" s="128"/>
      <c r="HW106" s="128"/>
      <c r="HX106" s="128"/>
      <c r="HY106" s="128"/>
      <c r="HZ106" s="128"/>
      <c r="IA106" s="128"/>
      <c r="IB106" s="128"/>
      <c r="IC106" s="128"/>
      <c r="ID106" s="128"/>
      <c r="IE106" s="128"/>
      <c r="IF106" s="128"/>
      <c r="IG106" s="128"/>
      <c r="IH106" s="128"/>
      <c r="II106" s="128"/>
      <c r="IJ106" s="128"/>
      <c r="IK106" s="128"/>
      <c r="IL106" s="128"/>
      <c r="IM106" s="128"/>
      <c r="IN106" s="128"/>
      <c r="IO106" s="128"/>
      <c r="IP106" s="128"/>
      <c r="IQ106" s="128"/>
      <c r="IR106" s="128"/>
      <c r="IS106" s="128"/>
      <c r="IT106" s="128"/>
      <c r="IU106" s="128"/>
      <c r="IV106" s="128"/>
      <c r="IW106" s="128"/>
      <c r="IX106" s="128"/>
      <c r="IY106" s="128"/>
      <c r="IZ106" s="128"/>
      <c r="JA106" s="128"/>
    </row>
    <row r="107" spans="2:261" s="17" customFormat="1" x14ac:dyDescent="0.25">
      <c r="B107" s="33"/>
      <c r="F107" s="35"/>
      <c r="G107" s="111"/>
      <c r="H107" s="33"/>
      <c r="I107" s="33"/>
      <c r="J107" s="42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128"/>
      <c r="CA107" s="128"/>
      <c r="CB107" s="128"/>
      <c r="CC107" s="128"/>
      <c r="CD107" s="128"/>
      <c r="CE107" s="128"/>
      <c r="CF107" s="128"/>
      <c r="CG107" s="128"/>
      <c r="CH107" s="128"/>
      <c r="CI107" s="128"/>
      <c r="CJ107" s="128"/>
      <c r="CK107" s="128"/>
      <c r="CL107" s="128"/>
      <c r="CM107" s="128"/>
      <c r="CN107" s="128"/>
      <c r="CO107" s="128"/>
      <c r="CP107" s="128"/>
      <c r="CQ107" s="128"/>
      <c r="CR107" s="128"/>
      <c r="CS107" s="128"/>
      <c r="CT107" s="128"/>
      <c r="CU107" s="128"/>
      <c r="CV107" s="128"/>
      <c r="CW107" s="42"/>
      <c r="CX107" s="128"/>
      <c r="CY107" s="128"/>
      <c r="CZ107" s="128"/>
      <c r="DA107" s="128"/>
      <c r="DB107" s="128"/>
      <c r="DC107" s="128"/>
      <c r="DD107" s="128"/>
      <c r="DE107" s="128"/>
      <c r="DF107" s="128"/>
      <c r="DG107" s="128"/>
      <c r="DH107" s="128"/>
      <c r="DI107" s="128"/>
      <c r="DJ107" s="128"/>
      <c r="DK107" s="128"/>
      <c r="DL107" s="128"/>
      <c r="DM107" s="128"/>
      <c r="DN107" s="128"/>
      <c r="DO107" s="128"/>
      <c r="DP107" s="128"/>
      <c r="DQ107" s="128"/>
      <c r="DR107" s="128"/>
      <c r="DS107" s="128"/>
      <c r="DT107" s="128"/>
      <c r="DU107" s="128"/>
      <c r="DV107" s="128"/>
      <c r="DW107" s="128"/>
      <c r="DX107" s="128"/>
      <c r="DY107" s="128"/>
      <c r="DZ107" s="128"/>
      <c r="EA107" s="128"/>
      <c r="EB107" s="128"/>
      <c r="EC107" s="128"/>
      <c r="ED107" s="128"/>
      <c r="EE107" s="128"/>
      <c r="EF107" s="128"/>
      <c r="EG107" s="42"/>
      <c r="EH107" s="128"/>
      <c r="EI107" s="128"/>
      <c r="EJ107" s="128"/>
      <c r="EK107" s="128"/>
      <c r="EL107" s="128"/>
      <c r="EM107" s="128"/>
      <c r="EN107" s="128"/>
      <c r="EO107" s="128"/>
      <c r="EP107" s="128"/>
      <c r="EQ107" s="128"/>
      <c r="ER107" s="128"/>
      <c r="ES107" s="128"/>
      <c r="ET107" s="128"/>
      <c r="EU107" s="128"/>
      <c r="EV107" s="128"/>
      <c r="EW107" s="128"/>
      <c r="EX107" s="128"/>
      <c r="EY107" s="128"/>
      <c r="EZ107" s="128"/>
      <c r="FA107" s="128"/>
      <c r="FB107" s="128"/>
      <c r="FC107" s="128"/>
      <c r="FD107" s="128"/>
      <c r="FE107" s="128"/>
      <c r="FF107" s="128"/>
      <c r="FG107" s="128"/>
      <c r="FH107" s="128"/>
      <c r="FI107" s="128"/>
      <c r="FJ107" s="128"/>
      <c r="FK107" s="128"/>
      <c r="FL107" s="128"/>
      <c r="FM107" s="128"/>
      <c r="FN107" s="128"/>
      <c r="FO107" s="128"/>
      <c r="FP107" s="128"/>
      <c r="FQ107" s="42"/>
      <c r="FR107" s="42"/>
      <c r="FS107" s="42"/>
      <c r="FT107" s="42"/>
      <c r="FU107" s="42"/>
      <c r="FV107" s="128"/>
      <c r="FW107" s="128"/>
      <c r="FX107" s="128"/>
      <c r="FY107" s="128"/>
      <c r="FZ107" s="128"/>
      <c r="GA107" s="128"/>
      <c r="GB107" s="128"/>
      <c r="GC107" s="128"/>
      <c r="GD107" s="128"/>
      <c r="GE107" s="128"/>
      <c r="GF107" s="128"/>
      <c r="GG107" s="128"/>
      <c r="GH107" s="128"/>
      <c r="GI107" s="128"/>
      <c r="GJ107" s="128"/>
      <c r="GK107" s="128"/>
      <c r="GL107" s="128"/>
      <c r="GM107" s="128"/>
      <c r="GN107" s="128"/>
      <c r="GO107" s="128"/>
      <c r="GP107" s="128"/>
      <c r="GQ107" s="128"/>
      <c r="GR107" s="128"/>
      <c r="GS107" s="128"/>
      <c r="GT107" s="128"/>
      <c r="GU107" s="128"/>
      <c r="GV107" s="128"/>
      <c r="GW107" s="128"/>
      <c r="GX107" s="128"/>
      <c r="GY107" s="128"/>
      <c r="GZ107" s="128"/>
      <c r="HA107" s="128"/>
      <c r="HB107" s="128"/>
      <c r="HC107" s="128"/>
      <c r="HD107" s="128"/>
      <c r="HE107" s="128"/>
      <c r="HF107" s="128"/>
      <c r="HG107" s="128"/>
      <c r="HH107" s="128"/>
      <c r="HI107" s="128"/>
      <c r="HJ107" s="128"/>
      <c r="HK107" s="128"/>
      <c r="HL107" s="128"/>
      <c r="HM107" s="128"/>
      <c r="HN107" s="128"/>
      <c r="HO107" s="128"/>
      <c r="HP107" s="128"/>
      <c r="HQ107" s="128"/>
      <c r="HR107" s="128"/>
      <c r="HS107" s="128"/>
      <c r="HT107" s="128"/>
      <c r="HU107" s="128"/>
      <c r="HV107" s="128"/>
      <c r="HW107" s="128"/>
      <c r="HX107" s="128"/>
      <c r="HY107" s="128"/>
      <c r="HZ107" s="128"/>
      <c r="IA107" s="128"/>
      <c r="IB107" s="128"/>
      <c r="IC107" s="128"/>
      <c r="ID107" s="128"/>
      <c r="IE107" s="128"/>
      <c r="IF107" s="128"/>
      <c r="IG107" s="128"/>
      <c r="IH107" s="128"/>
      <c r="II107" s="128"/>
      <c r="IJ107" s="128"/>
      <c r="IK107" s="128"/>
      <c r="IL107" s="128"/>
      <c r="IM107" s="128"/>
      <c r="IN107" s="128"/>
      <c r="IO107" s="128"/>
      <c r="IP107" s="128"/>
      <c r="IQ107" s="128"/>
      <c r="IR107" s="128"/>
      <c r="IS107" s="128"/>
      <c r="IT107" s="128"/>
      <c r="IU107" s="128"/>
      <c r="IV107" s="128"/>
      <c r="IW107" s="128"/>
      <c r="IX107" s="128"/>
      <c r="IY107" s="128"/>
      <c r="IZ107" s="128"/>
      <c r="JA107" s="128"/>
    </row>
    <row r="108" spans="2:261" s="17" customFormat="1" x14ac:dyDescent="0.25">
      <c r="B108" s="33"/>
      <c r="F108" s="35"/>
      <c r="G108" s="111"/>
      <c r="H108" s="33"/>
      <c r="I108" s="33"/>
      <c r="J108" s="42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128"/>
      <c r="CA108" s="128"/>
      <c r="CB108" s="128"/>
      <c r="CC108" s="128"/>
      <c r="CD108" s="128"/>
      <c r="CE108" s="128"/>
      <c r="CF108" s="128"/>
      <c r="CG108" s="128"/>
      <c r="CH108" s="128"/>
      <c r="CI108" s="128"/>
      <c r="CJ108" s="128"/>
      <c r="CK108" s="128"/>
      <c r="CL108" s="128"/>
      <c r="CM108" s="128"/>
      <c r="CN108" s="128"/>
      <c r="CO108" s="128"/>
      <c r="CP108" s="128"/>
      <c r="CQ108" s="128"/>
      <c r="CR108" s="128"/>
      <c r="CS108" s="128"/>
      <c r="CT108" s="128"/>
      <c r="CU108" s="128"/>
      <c r="CV108" s="128"/>
      <c r="CW108" s="42"/>
      <c r="CX108" s="128"/>
      <c r="CY108" s="128"/>
      <c r="CZ108" s="128"/>
      <c r="DA108" s="128"/>
      <c r="DB108" s="128"/>
      <c r="DC108" s="128"/>
      <c r="DD108" s="128"/>
      <c r="DE108" s="128"/>
      <c r="DF108" s="128"/>
      <c r="DG108" s="128"/>
      <c r="DH108" s="128"/>
      <c r="DI108" s="128"/>
      <c r="DJ108" s="128"/>
      <c r="DK108" s="128"/>
      <c r="DL108" s="128"/>
      <c r="DM108" s="128"/>
      <c r="DN108" s="128"/>
      <c r="DO108" s="128"/>
      <c r="DP108" s="128"/>
      <c r="DQ108" s="128"/>
      <c r="DR108" s="128"/>
      <c r="DS108" s="128"/>
      <c r="DT108" s="128"/>
      <c r="DU108" s="128"/>
      <c r="DV108" s="128"/>
      <c r="DW108" s="128"/>
      <c r="DX108" s="128"/>
      <c r="DY108" s="128"/>
      <c r="DZ108" s="128"/>
      <c r="EA108" s="128"/>
      <c r="EB108" s="128"/>
      <c r="EC108" s="128"/>
      <c r="ED108" s="128"/>
      <c r="EE108" s="128"/>
      <c r="EF108" s="128"/>
      <c r="EG108" s="42"/>
      <c r="EH108" s="128"/>
      <c r="EI108" s="128"/>
      <c r="EJ108" s="128"/>
      <c r="EK108" s="128"/>
      <c r="EL108" s="128"/>
      <c r="EM108" s="128"/>
      <c r="EN108" s="128"/>
      <c r="EO108" s="128"/>
      <c r="EP108" s="128"/>
      <c r="EQ108" s="128"/>
      <c r="ER108" s="128"/>
      <c r="ES108" s="128"/>
      <c r="ET108" s="128"/>
      <c r="EU108" s="128"/>
      <c r="EV108" s="128"/>
      <c r="EW108" s="128"/>
      <c r="EX108" s="128"/>
      <c r="EY108" s="128"/>
      <c r="EZ108" s="128"/>
      <c r="FA108" s="128"/>
      <c r="FB108" s="128"/>
      <c r="FC108" s="128"/>
      <c r="FD108" s="128"/>
      <c r="FE108" s="128"/>
      <c r="FF108" s="128"/>
      <c r="FG108" s="128"/>
      <c r="FH108" s="128"/>
      <c r="FI108" s="128"/>
      <c r="FJ108" s="128"/>
      <c r="FK108" s="128"/>
      <c r="FL108" s="128"/>
      <c r="FM108" s="128"/>
      <c r="FN108" s="128"/>
      <c r="FO108" s="128"/>
      <c r="FP108" s="128"/>
      <c r="FQ108" s="42"/>
      <c r="FR108" s="42"/>
      <c r="FS108" s="42"/>
      <c r="FT108" s="42"/>
      <c r="FU108" s="42"/>
      <c r="FV108" s="128"/>
      <c r="FW108" s="128"/>
      <c r="FX108" s="128"/>
      <c r="FY108" s="128"/>
      <c r="FZ108" s="128"/>
      <c r="GA108" s="128"/>
      <c r="GB108" s="128"/>
      <c r="GC108" s="128"/>
      <c r="GD108" s="128"/>
      <c r="GE108" s="128"/>
      <c r="GF108" s="128"/>
      <c r="GG108" s="128"/>
      <c r="GH108" s="128"/>
      <c r="GI108" s="128"/>
      <c r="GJ108" s="128"/>
      <c r="GK108" s="128"/>
      <c r="GL108" s="128"/>
      <c r="GM108" s="128"/>
      <c r="GN108" s="128"/>
      <c r="GO108" s="128"/>
      <c r="GP108" s="128"/>
      <c r="GQ108" s="128"/>
      <c r="GR108" s="128"/>
      <c r="GS108" s="128"/>
      <c r="GT108" s="128"/>
      <c r="GU108" s="128"/>
      <c r="GV108" s="128"/>
      <c r="GW108" s="128"/>
      <c r="GX108" s="128"/>
      <c r="GY108" s="128"/>
      <c r="GZ108" s="128"/>
      <c r="HA108" s="128"/>
      <c r="HB108" s="128"/>
      <c r="HC108" s="128"/>
      <c r="HD108" s="128"/>
      <c r="HE108" s="128"/>
      <c r="HF108" s="128"/>
      <c r="HG108" s="128"/>
      <c r="HH108" s="128"/>
      <c r="HI108" s="128"/>
      <c r="HJ108" s="128"/>
      <c r="HK108" s="128"/>
      <c r="HL108" s="128"/>
      <c r="HM108" s="128"/>
      <c r="HN108" s="128"/>
      <c r="HO108" s="128"/>
      <c r="HP108" s="128"/>
      <c r="HQ108" s="128"/>
      <c r="HR108" s="128"/>
      <c r="HS108" s="128"/>
      <c r="HT108" s="128"/>
      <c r="HU108" s="128"/>
      <c r="HV108" s="128"/>
      <c r="HW108" s="128"/>
      <c r="HX108" s="128"/>
      <c r="HY108" s="128"/>
      <c r="HZ108" s="128"/>
      <c r="IA108" s="128"/>
      <c r="IB108" s="128"/>
      <c r="IC108" s="128"/>
      <c r="ID108" s="128"/>
      <c r="IE108" s="128"/>
      <c r="IF108" s="128"/>
      <c r="IG108" s="128"/>
      <c r="IH108" s="128"/>
      <c r="II108" s="128"/>
      <c r="IJ108" s="128"/>
      <c r="IK108" s="128"/>
      <c r="IL108" s="128"/>
      <c r="IM108" s="128"/>
      <c r="IN108" s="128"/>
      <c r="IO108" s="128"/>
      <c r="IP108" s="128"/>
      <c r="IQ108" s="128"/>
      <c r="IR108" s="128"/>
      <c r="IS108" s="128"/>
      <c r="IT108" s="128"/>
      <c r="IU108" s="128"/>
      <c r="IV108" s="128"/>
      <c r="IW108" s="128"/>
      <c r="IX108" s="128"/>
      <c r="IY108" s="128"/>
      <c r="IZ108" s="128"/>
      <c r="JA108" s="128"/>
    </row>
    <row r="109" spans="2:261" s="17" customFormat="1" x14ac:dyDescent="0.25">
      <c r="B109" s="33"/>
      <c r="F109" s="35"/>
      <c r="G109" s="111"/>
      <c r="H109" s="33"/>
      <c r="I109" s="33"/>
      <c r="J109" s="42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128"/>
      <c r="CA109" s="128"/>
      <c r="CB109" s="128"/>
      <c r="CC109" s="128"/>
      <c r="CD109" s="128"/>
      <c r="CE109" s="128"/>
      <c r="CF109" s="128"/>
      <c r="CG109" s="128"/>
      <c r="CH109" s="128"/>
      <c r="CI109" s="128"/>
      <c r="CJ109" s="128"/>
      <c r="CK109" s="128"/>
      <c r="CL109" s="128"/>
      <c r="CM109" s="128"/>
      <c r="CN109" s="128"/>
      <c r="CO109" s="128"/>
      <c r="CP109" s="128"/>
      <c r="CQ109" s="128"/>
      <c r="CR109" s="128"/>
      <c r="CS109" s="128"/>
      <c r="CT109" s="128"/>
      <c r="CU109" s="128"/>
      <c r="CV109" s="128"/>
      <c r="CW109" s="42"/>
      <c r="CX109" s="128"/>
      <c r="CY109" s="128"/>
      <c r="CZ109" s="128"/>
      <c r="DA109" s="128"/>
      <c r="DB109" s="128"/>
      <c r="DC109" s="128"/>
      <c r="DD109" s="128"/>
      <c r="DE109" s="128"/>
      <c r="DF109" s="128"/>
      <c r="DG109" s="128"/>
      <c r="DH109" s="128"/>
      <c r="DI109" s="128"/>
      <c r="DJ109" s="128"/>
      <c r="DK109" s="128"/>
      <c r="DL109" s="128"/>
      <c r="DM109" s="128"/>
      <c r="DN109" s="128"/>
      <c r="DO109" s="128"/>
      <c r="DP109" s="128"/>
      <c r="DQ109" s="128"/>
      <c r="DR109" s="128"/>
      <c r="DS109" s="128"/>
      <c r="DT109" s="128"/>
      <c r="DU109" s="128"/>
      <c r="DV109" s="128"/>
      <c r="DW109" s="128"/>
      <c r="DX109" s="128"/>
      <c r="DY109" s="128"/>
      <c r="DZ109" s="128"/>
      <c r="EA109" s="128"/>
      <c r="EB109" s="128"/>
      <c r="EC109" s="128"/>
      <c r="ED109" s="128"/>
      <c r="EE109" s="128"/>
      <c r="EF109" s="128"/>
      <c r="EG109" s="42"/>
      <c r="EH109" s="128"/>
      <c r="EI109" s="128"/>
      <c r="EJ109" s="128"/>
      <c r="EK109" s="128"/>
      <c r="EL109" s="128"/>
      <c r="EM109" s="128"/>
      <c r="EN109" s="128"/>
      <c r="EO109" s="128"/>
      <c r="EP109" s="128"/>
      <c r="EQ109" s="128"/>
      <c r="ER109" s="128"/>
      <c r="ES109" s="128"/>
      <c r="ET109" s="128"/>
      <c r="EU109" s="128"/>
      <c r="EV109" s="128"/>
      <c r="EW109" s="128"/>
      <c r="EX109" s="128"/>
      <c r="EY109" s="128"/>
      <c r="EZ109" s="128"/>
      <c r="FA109" s="128"/>
      <c r="FB109" s="128"/>
      <c r="FC109" s="128"/>
      <c r="FD109" s="128"/>
      <c r="FE109" s="128"/>
      <c r="FF109" s="128"/>
      <c r="FG109" s="128"/>
      <c r="FH109" s="128"/>
      <c r="FI109" s="128"/>
      <c r="FJ109" s="128"/>
      <c r="FK109" s="128"/>
      <c r="FL109" s="128"/>
      <c r="FM109" s="128"/>
      <c r="FN109" s="128"/>
      <c r="FO109" s="128"/>
      <c r="FP109" s="128"/>
      <c r="FQ109" s="42"/>
      <c r="FR109" s="42"/>
      <c r="FS109" s="42"/>
      <c r="FT109" s="42"/>
      <c r="FU109" s="42"/>
      <c r="FV109" s="128"/>
      <c r="FW109" s="128"/>
      <c r="FX109" s="128"/>
      <c r="FY109" s="128"/>
      <c r="FZ109" s="128"/>
      <c r="GA109" s="128"/>
      <c r="GB109" s="128"/>
      <c r="GC109" s="128"/>
      <c r="GD109" s="128"/>
      <c r="GE109" s="128"/>
      <c r="GF109" s="128"/>
      <c r="GG109" s="128"/>
      <c r="GH109" s="128"/>
      <c r="GI109" s="128"/>
      <c r="GJ109" s="128"/>
      <c r="GK109" s="128"/>
      <c r="GL109" s="128"/>
      <c r="GM109" s="128"/>
      <c r="GN109" s="128"/>
      <c r="GO109" s="128"/>
      <c r="GP109" s="128"/>
      <c r="GQ109" s="128"/>
      <c r="GR109" s="128"/>
      <c r="GS109" s="128"/>
      <c r="GT109" s="128"/>
      <c r="GU109" s="128"/>
      <c r="GV109" s="128"/>
      <c r="GW109" s="128"/>
      <c r="GX109" s="128"/>
      <c r="GY109" s="128"/>
      <c r="GZ109" s="128"/>
      <c r="HA109" s="128"/>
      <c r="HB109" s="128"/>
      <c r="HC109" s="128"/>
      <c r="HD109" s="128"/>
      <c r="HE109" s="128"/>
      <c r="HF109" s="128"/>
      <c r="HG109" s="128"/>
      <c r="HH109" s="128"/>
      <c r="HI109" s="128"/>
      <c r="HJ109" s="128"/>
      <c r="HK109" s="128"/>
      <c r="HL109" s="128"/>
      <c r="HM109" s="128"/>
      <c r="HN109" s="128"/>
      <c r="HO109" s="128"/>
      <c r="HP109" s="128"/>
      <c r="HQ109" s="128"/>
      <c r="HR109" s="128"/>
      <c r="HS109" s="128"/>
      <c r="HT109" s="128"/>
      <c r="HU109" s="128"/>
      <c r="HV109" s="128"/>
      <c r="HW109" s="128"/>
      <c r="HX109" s="128"/>
      <c r="HY109" s="128"/>
      <c r="HZ109" s="128"/>
      <c r="IA109" s="128"/>
      <c r="IB109" s="128"/>
      <c r="IC109" s="128"/>
      <c r="ID109" s="128"/>
      <c r="IE109" s="128"/>
      <c r="IF109" s="128"/>
      <c r="IG109" s="128"/>
      <c r="IH109" s="128"/>
      <c r="II109" s="128"/>
      <c r="IJ109" s="128"/>
      <c r="IK109" s="128"/>
      <c r="IL109" s="128"/>
      <c r="IM109" s="128"/>
      <c r="IN109" s="128"/>
      <c r="IO109" s="128"/>
      <c r="IP109" s="128"/>
      <c r="IQ109" s="128"/>
      <c r="IR109" s="128"/>
      <c r="IS109" s="128"/>
      <c r="IT109" s="128"/>
      <c r="IU109" s="128"/>
      <c r="IV109" s="128"/>
      <c r="IW109" s="128"/>
      <c r="IX109" s="128"/>
      <c r="IY109" s="128"/>
      <c r="IZ109" s="128"/>
      <c r="JA109" s="128"/>
    </row>
    <row r="110" spans="2:261" s="17" customFormat="1" x14ac:dyDescent="0.25">
      <c r="B110" s="33"/>
      <c r="F110" s="35"/>
      <c r="G110" s="111"/>
      <c r="H110" s="33"/>
      <c r="I110" s="33"/>
      <c r="J110" s="42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  <c r="CN110" s="128"/>
      <c r="CO110" s="128"/>
      <c r="CP110" s="128"/>
      <c r="CQ110" s="128"/>
      <c r="CR110" s="128"/>
      <c r="CS110" s="128"/>
      <c r="CT110" s="128"/>
      <c r="CU110" s="128"/>
      <c r="CV110" s="128"/>
      <c r="CW110" s="42"/>
      <c r="CX110" s="128"/>
      <c r="CY110" s="128"/>
      <c r="CZ110" s="128"/>
      <c r="DA110" s="128"/>
      <c r="DB110" s="128"/>
      <c r="DC110" s="128"/>
      <c r="DD110" s="128"/>
      <c r="DE110" s="128"/>
      <c r="DF110" s="128"/>
      <c r="DG110" s="128"/>
      <c r="DH110" s="128"/>
      <c r="DI110" s="128"/>
      <c r="DJ110" s="128"/>
      <c r="DK110" s="128"/>
      <c r="DL110" s="128"/>
      <c r="DM110" s="128"/>
      <c r="DN110" s="128"/>
      <c r="DO110" s="128"/>
      <c r="DP110" s="128"/>
      <c r="DQ110" s="128"/>
      <c r="DR110" s="128"/>
      <c r="DS110" s="128"/>
      <c r="DT110" s="128"/>
      <c r="DU110" s="128"/>
      <c r="DV110" s="128"/>
      <c r="DW110" s="128"/>
      <c r="DX110" s="128"/>
      <c r="DY110" s="128"/>
      <c r="DZ110" s="128"/>
      <c r="EA110" s="128"/>
      <c r="EB110" s="128"/>
      <c r="EC110" s="128"/>
      <c r="ED110" s="128"/>
      <c r="EE110" s="128"/>
      <c r="EF110" s="128"/>
      <c r="EG110" s="42"/>
      <c r="EH110" s="128"/>
      <c r="EI110" s="128"/>
      <c r="EJ110" s="128"/>
      <c r="EK110" s="128"/>
      <c r="EL110" s="128"/>
      <c r="EM110" s="128"/>
      <c r="EN110" s="128"/>
      <c r="EO110" s="128"/>
      <c r="EP110" s="128"/>
      <c r="EQ110" s="128"/>
      <c r="ER110" s="128"/>
      <c r="ES110" s="128"/>
      <c r="ET110" s="128"/>
      <c r="EU110" s="128"/>
      <c r="EV110" s="128"/>
      <c r="EW110" s="128"/>
      <c r="EX110" s="128"/>
      <c r="EY110" s="128"/>
      <c r="EZ110" s="128"/>
      <c r="FA110" s="128"/>
      <c r="FB110" s="128"/>
      <c r="FC110" s="128"/>
      <c r="FD110" s="128"/>
      <c r="FE110" s="128"/>
      <c r="FF110" s="128"/>
      <c r="FG110" s="128"/>
      <c r="FH110" s="128"/>
      <c r="FI110" s="128"/>
      <c r="FJ110" s="128"/>
      <c r="FK110" s="128"/>
      <c r="FL110" s="128"/>
      <c r="FM110" s="128"/>
      <c r="FN110" s="128"/>
      <c r="FO110" s="128"/>
      <c r="FP110" s="128"/>
      <c r="FQ110" s="42"/>
      <c r="FR110" s="42"/>
      <c r="FS110" s="42"/>
      <c r="FT110" s="42"/>
      <c r="FU110" s="42"/>
      <c r="FV110" s="128"/>
      <c r="FW110" s="128"/>
      <c r="FX110" s="128"/>
      <c r="FY110" s="128"/>
      <c r="FZ110" s="128"/>
      <c r="GA110" s="128"/>
      <c r="GB110" s="128"/>
      <c r="GC110" s="128"/>
      <c r="GD110" s="128"/>
      <c r="GE110" s="128"/>
      <c r="GF110" s="128"/>
      <c r="GG110" s="128"/>
      <c r="GH110" s="128"/>
      <c r="GI110" s="128"/>
      <c r="GJ110" s="128"/>
      <c r="GK110" s="128"/>
      <c r="GL110" s="128"/>
      <c r="GM110" s="128"/>
      <c r="GN110" s="128"/>
      <c r="GO110" s="128"/>
      <c r="GP110" s="128"/>
      <c r="GQ110" s="128"/>
      <c r="GR110" s="128"/>
      <c r="GS110" s="128"/>
      <c r="GT110" s="128"/>
      <c r="GU110" s="128"/>
      <c r="GV110" s="128"/>
      <c r="GW110" s="128"/>
      <c r="GX110" s="128"/>
      <c r="GY110" s="128"/>
      <c r="GZ110" s="128"/>
      <c r="HA110" s="128"/>
      <c r="HB110" s="128"/>
      <c r="HC110" s="128"/>
      <c r="HD110" s="128"/>
      <c r="HE110" s="128"/>
      <c r="HF110" s="128"/>
      <c r="HG110" s="128"/>
      <c r="HH110" s="128"/>
      <c r="HI110" s="128"/>
      <c r="HJ110" s="128"/>
      <c r="HK110" s="128"/>
      <c r="HL110" s="128"/>
      <c r="HM110" s="128"/>
      <c r="HN110" s="128"/>
      <c r="HO110" s="128"/>
      <c r="HP110" s="128"/>
      <c r="HQ110" s="128"/>
      <c r="HR110" s="128"/>
      <c r="HS110" s="128"/>
      <c r="HT110" s="128"/>
      <c r="HU110" s="128"/>
      <c r="HV110" s="128"/>
      <c r="HW110" s="128"/>
      <c r="HX110" s="128"/>
      <c r="HY110" s="128"/>
      <c r="HZ110" s="128"/>
      <c r="IA110" s="128"/>
      <c r="IB110" s="128"/>
      <c r="IC110" s="128"/>
      <c r="ID110" s="128"/>
      <c r="IE110" s="128"/>
      <c r="IF110" s="128"/>
      <c r="IG110" s="128"/>
      <c r="IH110" s="128"/>
      <c r="II110" s="128"/>
      <c r="IJ110" s="128"/>
      <c r="IK110" s="128"/>
      <c r="IL110" s="128"/>
      <c r="IM110" s="128"/>
      <c r="IN110" s="128"/>
      <c r="IO110" s="128"/>
      <c r="IP110" s="128"/>
      <c r="IQ110" s="128"/>
      <c r="IR110" s="128"/>
      <c r="IS110" s="128"/>
      <c r="IT110" s="128"/>
      <c r="IU110" s="128"/>
      <c r="IV110" s="128"/>
      <c r="IW110" s="128"/>
      <c r="IX110" s="128"/>
      <c r="IY110" s="128"/>
      <c r="IZ110" s="128"/>
      <c r="JA110" s="128"/>
    </row>
    <row r="111" spans="2:261" s="17" customFormat="1" x14ac:dyDescent="0.25">
      <c r="B111" s="33"/>
      <c r="F111" s="35"/>
      <c r="G111" s="111"/>
      <c r="H111" s="33"/>
      <c r="I111" s="33"/>
      <c r="J111" s="42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128"/>
      <c r="CA111" s="128"/>
      <c r="CB111" s="128"/>
      <c r="CC111" s="128"/>
      <c r="CD111" s="128"/>
      <c r="CE111" s="128"/>
      <c r="CF111" s="128"/>
      <c r="CG111" s="128"/>
      <c r="CH111" s="128"/>
      <c r="CI111" s="128"/>
      <c r="CJ111" s="128"/>
      <c r="CK111" s="128"/>
      <c r="CL111" s="128"/>
      <c r="CM111" s="128"/>
      <c r="CN111" s="128"/>
      <c r="CO111" s="128"/>
      <c r="CP111" s="128"/>
      <c r="CQ111" s="128"/>
      <c r="CR111" s="128"/>
      <c r="CS111" s="128"/>
      <c r="CT111" s="128"/>
      <c r="CU111" s="128"/>
      <c r="CV111" s="128"/>
      <c r="CW111" s="42"/>
      <c r="CX111" s="128"/>
      <c r="CY111" s="128"/>
      <c r="CZ111" s="128"/>
      <c r="DA111" s="128"/>
      <c r="DB111" s="128"/>
      <c r="DC111" s="128"/>
      <c r="DD111" s="128"/>
      <c r="DE111" s="128"/>
      <c r="DF111" s="128"/>
      <c r="DG111" s="128"/>
      <c r="DH111" s="128"/>
      <c r="DI111" s="128"/>
      <c r="DJ111" s="128"/>
      <c r="DK111" s="128"/>
      <c r="DL111" s="128"/>
      <c r="DM111" s="128"/>
      <c r="DN111" s="128"/>
      <c r="DO111" s="128"/>
      <c r="DP111" s="128"/>
      <c r="DQ111" s="128"/>
      <c r="DR111" s="128"/>
      <c r="DS111" s="128"/>
      <c r="DT111" s="128"/>
      <c r="DU111" s="128"/>
      <c r="DV111" s="128"/>
      <c r="DW111" s="128"/>
      <c r="DX111" s="128"/>
      <c r="DY111" s="128"/>
      <c r="DZ111" s="128"/>
      <c r="EA111" s="128"/>
      <c r="EB111" s="128"/>
      <c r="EC111" s="128"/>
      <c r="ED111" s="128"/>
      <c r="EE111" s="128"/>
      <c r="EF111" s="128"/>
      <c r="EG111" s="42"/>
      <c r="EH111" s="128"/>
      <c r="EI111" s="128"/>
      <c r="EJ111" s="128"/>
      <c r="EK111" s="128"/>
      <c r="EL111" s="128"/>
      <c r="EM111" s="128"/>
      <c r="EN111" s="128"/>
      <c r="EO111" s="128"/>
      <c r="EP111" s="128"/>
      <c r="EQ111" s="128"/>
      <c r="ER111" s="128"/>
      <c r="ES111" s="128"/>
      <c r="ET111" s="128"/>
      <c r="EU111" s="128"/>
      <c r="EV111" s="128"/>
      <c r="EW111" s="128"/>
      <c r="EX111" s="128"/>
      <c r="EY111" s="128"/>
      <c r="EZ111" s="128"/>
      <c r="FA111" s="128"/>
      <c r="FB111" s="128"/>
      <c r="FC111" s="128"/>
      <c r="FD111" s="128"/>
      <c r="FE111" s="128"/>
      <c r="FF111" s="128"/>
      <c r="FG111" s="128"/>
      <c r="FH111" s="128"/>
      <c r="FI111" s="128"/>
      <c r="FJ111" s="128"/>
      <c r="FK111" s="128"/>
      <c r="FL111" s="128"/>
      <c r="FM111" s="128"/>
      <c r="FN111" s="128"/>
      <c r="FO111" s="128"/>
      <c r="FP111" s="128"/>
      <c r="FQ111" s="42"/>
      <c r="FR111" s="42"/>
      <c r="FS111" s="42"/>
      <c r="FT111" s="42"/>
      <c r="FU111" s="42"/>
      <c r="FV111" s="128"/>
      <c r="FW111" s="128"/>
      <c r="FX111" s="128"/>
      <c r="FY111" s="128"/>
      <c r="FZ111" s="128"/>
      <c r="GA111" s="128"/>
      <c r="GB111" s="128"/>
      <c r="GC111" s="128"/>
      <c r="GD111" s="128"/>
      <c r="GE111" s="128"/>
      <c r="GF111" s="128"/>
      <c r="GG111" s="128"/>
      <c r="GH111" s="128"/>
      <c r="GI111" s="128"/>
      <c r="GJ111" s="128"/>
      <c r="GK111" s="128"/>
      <c r="GL111" s="128"/>
      <c r="GM111" s="128"/>
      <c r="GN111" s="128"/>
      <c r="GO111" s="128"/>
      <c r="GP111" s="128"/>
      <c r="GQ111" s="128"/>
      <c r="GR111" s="128"/>
      <c r="GS111" s="128"/>
      <c r="GT111" s="128"/>
      <c r="GU111" s="128"/>
      <c r="GV111" s="128"/>
      <c r="GW111" s="128"/>
      <c r="GX111" s="128"/>
      <c r="GY111" s="128"/>
      <c r="GZ111" s="128"/>
      <c r="HA111" s="128"/>
      <c r="HB111" s="128"/>
      <c r="HC111" s="128"/>
      <c r="HD111" s="128"/>
      <c r="HE111" s="128"/>
      <c r="HF111" s="128"/>
      <c r="HG111" s="128"/>
      <c r="HH111" s="128"/>
      <c r="HI111" s="128"/>
      <c r="HJ111" s="128"/>
      <c r="HK111" s="128"/>
      <c r="HL111" s="128"/>
      <c r="HM111" s="128"/>
      <c r="HN111" s="128"/>
      <c r="HO111" s="128"/>
      <c r="HP111" s="128"/>
      <c r="HQ111" s="128"/>
      <c r="HR111" s="128"/>
      <c r="HS111" s="128"/>
      <c r="HT111" s="128"/>
      <c r="HU111" s="128"/>
      <c r="HV111" s="128"/>
      <c r="HW111" s="128"/>
      <c r="HX111" s="128"/>
      <c r="HY111" s="128"/>
      <c r="HZ111" s="128"/>
      <c r="IA111" s="128"/>
      <c r="IB111" s="128"/>
      <c r="IC111" s="128"/>
      <c r="ID111" s="128"/>
      <c r="IE111" s="128"/>
      <c r="IF111" s="128"/>
      <c r="IG111" s="128"/>
      <c r="IH111" s="128"/>
      <c r="II111" s="128"/>
      <c r="IJ111" s="128"/>
      <c r="IK111" s="128"/>
      <c r="IL111" s="128"/>
      <c r="IM111" s="128"/>
      <c r="IN111" s="128"/>
      <c r="IO111" s="128"/>
      <c r="IP111" s="128"/>
      <c r="IQ111" s="128"/>
      <c r="IR111" s="128"/>
      <c r="IS111" s="128"/>
      <c r="IT111" s="128"/>
      <c r="IU111" s="128"/>
      <c r="IV111" s="128"/>
      <c r="IW111" s="128"/>
      <c r="IX111" s="128"/>
      <c r="IY111" s="128"/>
      <c r="IZ111" s="128"/>
      <c r="JA111" s="128"/>
    </row>
    <row r="112" spans="2:261" s="17" customFormat="1" x14ac:dyDescent="0.25">
      <c r="B112" s="33"/>
      <c r="F112" s="35"/>
      <c r="G112" s="111"/>
      <c r="H112" s="33"/>
      <c r="I112" s="33"/>
      <c r="J112" s="42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128"/>
      <c r="CA112" s="128"/>
      <c r="CB112" s="128"/>
      <c r="CC112" s="128"/>
      <c r="CD112" s="128"/>
      <c r="CE112" s="128"/>
      <c r="CF112" s="128"/>
      <c r="CG112" s="128"/>
      <c r="CH112" s="128"/>
      <c r="CI112" s="128"/>
      <c r="CJ112" s="128"/>
      <c r="CK112" s="128"/>
      <c r="CL112" s="128"/>
      <c r="CM112" s="128"/>
      <c r="CN112" s="128"/>
      <c r="CO112" s="128"/>
      <c r="CP112" s="128"/>
      <c r="CQ112" s="128"/>
      <c r="CR112" s="128"/>
      <c r="CS112" s="128"/>
      <c r="CT112" s="128"/>
      <c r="CU112" s="128"/>
      <c r="CV112" s="128"/>
      <c r="CW112" s="42"/>
      <c r="CX112" s="128"/>
      <c r="CY112" s="128"/>
      <c r="CZ112" s="128"/>
      <c r="DA112" s="128"/>
      <c r="DB112" s="128"/>
      <c r="DC112" s="128"/>
      <c r="DD112" s="128"/>
      <c r="DE112" s="128"/>
      <c r="DF112" s="128"/>
      <c r="DG112" s="128"/>
      <c r="DH112" s="128"/>
      <c r="DI112" s="128"/>
      <c r="DJ112" s="128"/>
      <c r="DK112" s="128"/>
      <c r="DL112" s="128"/>
      <c r="DM112" s="128"/>
      <c r="DN112" s="128"/>
      <c r="DO112" s="128"/>
      <c r="DP112" s="128"/>
      <c r="DQ112" s="128"/>
      <c r="DR112" s="128"/>
      <c r="DS112" s="128"/>
      <c r="DT112" s="128"/>
      <c r="DU112" s="128"/>
      <c r="DV112" s="128"/>
      <c r="DW112" s="128"/>
      <c r="DX112" s="128"/>
      <c r="DY112" s="128"/>
      <c r="DZ112" s="128"/>
      <c r="EA112" s="128"/>
      <c r="EB112" s="128"/>
      <c r="EC112" s="128"/>
      <c r="ED112" s="128"/>
      <c r="EE112" s="128"/>
      <c r="EF112" s="128"/>
      <c r="EG112" s="42"/>
      <c r="EH112" s="128"/>
      <c r="EI112" s="128"/>
      <c r="EJ112" s="128"/>
      <c r="EK112" s="128"/>
      <c r="EL112" s="128"/>
      <c r="EM112" s="128"/>
      <c r="EN112" s="128"/>
      <c r="EO112" s="128"/>
      <c r="EP112" s="128"/>
      <c r="EQ112" s="128"/>
      <c r="ER112" s="128"/>
      <c r="ES112" s="128"/>
      <c r="ET112" s="128"/>
      <c r="EU112" s="128"/>
      <c r="EV112" s="128"/>
      <c r="EW112" s="128"/>
      <c r="EX112" s="128"/>
      <c r="EY112" s="128"/>
      <c r="EZ112" s="128"/>
      <c r="FA112" s="128"/>
      <c r="FB112" s="128"/>
      <c r="FC112" s="128"/>
      <c r="FD112" s="128"/>
      <c r="FE112" s="128"/>
      <c r="FF112" s="128"/>
      <c r="FG112" s="128"/>
      <c r="FH112" s="128"/>
      <c r="FI112" s="128"/>
      <c r="FJ112" s="128"/>
      <c r="FK112" s="128"/>
      <c r="FL112" s="128"/>
      <c r="FM112" s="128"/>
      <c r="FN112" s="128"/>
      <c r="FO112" s="128"/>
      <c r="FP112" s="128"/>
      <c r="FQ112" s="42"/>
      <c r="FR112" s="42"/>
      <c r="FS112" s="42"/>
      <c r="FT112" s="42"/>
      <c r="FU112" s="42"/>
      <c r="FV112" s="128"/>
      <c r="FW112" s="128"/>
      <c r="FX112" s="128"/>
      <c r="FY112" s="128"/>
      <c r="FZ112" s="128"/>
      <c r="GA112" s="128"/>
      <c r="GB112" s="128"/>
      <c r="GC112" s="128"/>
      <c r="GD112" s="128"/>
      <c r="GE112" s="128"/>
      <c r="GF112" s="128"/>
      <c r="GG112" s="128"/>
      <c r="GH112" s="128"/>
      <c r="GI112" s="128"/>
      <c r="GJ112" s="128"/>
      <c r="GK112" s="128"/>
      <c r="GL112" s="128"/>
      <c r="GM112" s="128"/>
      <c r="GN112" s="128"/>
      <c r="GO112" s="128"/>
      <c r="GP112" s="128"/>
      <c r="GQ112" s="128"/>
      <c r="GR112" s="128"/>
      <c r="GS112" s="128"/>
      <c r="GT112" s="128"/>
      <c r="GU112" s="128"/>
      <c r="GV112" s="128"/>
      <c r="GW112" s="128"/>
      <c r="GX112" s="128"/>
      <c r="GY112" s="128"/>
      <c r="GZ112" s="128"/>
      <c r="HA112" s="128"/>
      <c r="HB112" s="128"/>
      <c r="HC112" s="128"/>
      <c r="HD112" s="128"/>
      <c r="HE112" s="128"/>
      <c r="HF112" s="128"/>
      <c r="HG112" s="128"/>
      <c r="HH112" s="128"/>
      <c r="HI112" s="128"/>
      <c r="HJ112" s="128"/>
      <c r="HK112" s="128"/>
      <c r="HL112" s="128"/>
      <c r="HM112" s="128"/>
      <c r="HN112" s="128"/>
      <c r="HO112" s="128"/>
      <c r="HP112" s="128"/>
      <c r="HQ112" s="128"/>
      <c r="HR112" s="128"/>
      <c r="HS112" s="128"/>
      <c r="HT112" s="128"/>
      <c r="HU112" s="128"/>
      <c r="HV112" s="128"/>
      <c r="HW112" s="128"/>
      <c r="HX112" s="128"/>
      <c r="HY112" s="128"/>
      <c r="HZ112" s="128"/>
      <c r="IA112" s="128"/>
      <c r="IB112" s="128"/>
      <c r="IC112" s="128"/>
      <c r="ID112" s="128"/>
      <c r="IE112" s="128"/>
      <c r="IF112" s="128"/>
      <c r="IG112" s="128"/>
      <c r="IH112" s="128"/>
      <c r="II112" s="128"/>
      <c r="IJ112" s="128"/>
      <c r="IK112" s="128"/>
      <c r="IL112" s="128"/>
      <c r="IM112" s="128"/>
      <c r="IN112" s="128"/>
      <c r="IO112" s="128"/>
      <c r="IP112" s="128"/>
      <c r="IQ112" s="128"/>
      <c r="IR112" s="128"/>
      <c r="IS112" s="128"/>
      <c r="IT112" s="128"/>
      <c r="IU112" s="128"/>
      <c r="IV112" s="128"/>
      <c r="IW112" s="128"/>
      <c r="IX112" s="128"/>
      <c r="IY112" s="128"/>
      <c r="IZ112" s="128"/>
      <c r="JA112" s="128"/>
    </row>
    <row r="113" spans="2:261" s="17" customFormat="1" x14ac:dyDescent="0.25">
      <c r="B113" s="33"/>
      <c r="F113" s="35"/>
      <c r="G113" s="111"/>
      <c r="H113" s="33"/>
      <c r="I113" s="33"/>
      <c r="J113" s="42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128"/>
      <c r="CA113" s="128"/>
      <c r="CB113" s="128"/>
      <c r="CC113" s="128"/>
      <c r="CD113" s="128"/>
      <c r="CE113" s="128"/>
      <c r="CF113" s="128"/>
      <c r="CG113" s="128"/>
      <c r="CH113" s="128"/>
      <c r="CI113" s="128"/>
      <c r="CJ113" s="128"/>
      <c r="CK113" s="128"/>
      <c r="CL113" s="128"/>
      <c r="CM113" s="128"/>
      <c r="CN113" s="128"/>
      <c r="CO113" s="128"/>
      <c r="CP113" s="128"/>
      <c r="CQ113" s="128"/>
      <c r="CR113" s="128"/>
      <c r="CS113" s="128"/>
      <c r="CT113" s="128"/>
      <c r="CU113" s="128"/>
      <c r="CV113" s="128"/>
      <c r="CW113" s="42"/>
      <c r="CX113" s="128"/>
      <c r="CY113" s="128"/>
      <c r="CZ113" s="128"/>
      <c r="DA113" s="128"/>
      <c r="DB113" s="128"/>
      <c r="DC113" s="128"/>
      <c r="DD113" s="128"/>
      <c r="DE113" s="128"/>
      <c r="DF113" s="128"/>
      <c r="DG113" s="128"/>
      <c r="DH113" s="128"/>
      <c r="DI113" s="128"/>
      <c r="DJ113" s="128"/>
      <c r="DK113" s="128"/>
      <c r="DL113" s="128"/>
      <c r="DM113" s="128"/>
      <c r="DN113" s="128"/>
      <c r="DO113" s="128"/>
      <c r="DP113" s="128"/>
      <c r="DQ113" s="128"/>
      <c r="DR113" s="128"/>
      <c r="DS113" s="128"/>
      <c r="DT113" s="128"/>
      <c r="DU113" s="128"/>
      <c r="DV113" s="128"/>
      <c r="DW113" s="128"/>
      <c r="DX113" s="128"/>
      <c r="DY113" s="128"/>
      <c r="DZ113" s="128"/>
      <c r="EA113" s="128"/>
      <c r="EB113" s="128"/>
      <c r="EC113" s="128"/>
      <c r="ED113" s="128"/>
      <c r="EE113" s="128"/>
      <c r="EF113" s="128"/>
      <c r="EG113" s="42"/>
      <c r="EH113" s="128"/>
      <c r="EI113" s="128"/>
      <c r="EJ113" s="128"/>
      <c r="EK113" s="128"/>
      <c r="EL113" s="128"/>
      <c r="EM113" s="128"/>
      <c r="EN113" s="128"/>
      <c r="EO113" s="128"/>
      <c r="EP113" s="128"/>
      <c r="EQ113" s="128"/>
      <c r="ER113" s="128"/>
      <c r="ES113" s="128"/>
      <c r="ET113" s="128"/>
      <c r="EU113" s="128"/>
      <c r="EV113" s="128"/>
      <c r="EW113" s="128"/>
      <c r="EX113" s="128"/>
      <c r="EY113" s="128"/>
      <c r="EZ113" s="128"/>
      <c r="FA113" s="128"/>
      <c r="FB113" s="128"/>
      <c r="FC113" s="128"/>
      <c r="FD113" s="128"/>
      <c r="FE113" s="128"/>
      <c r="FF113" s="128"/>
      <c r="FG113" s="128"/>
      <c r="FH113" s="128"/>
      <c r="FI113" s="128"/>
      <c r="FJ113" s="128"/>
      <c r="FK113" s="128"/>
      <c r="FL113" s="128"/>
      <c r="FM113" s="128"/>
      <c r="FN113" s="128"/>
      <c r="FO113" s="128"/>
      <c r="FP113" s="128"/>
      <c r="FQ113" s="42"/>
      <c r="FR113" s="42"/>
      <c r="FS113" s="42"/>
      <c r="FT113" s="42"/>
      <c r="FU113" s="42"/>
      <c r="FV113" s="128"/>
      <c r="FW113" s="128"/>
      <c r="FX113" s="128"/>
      <c r="FY113" s="128"/>
      <c r="FZ113" s="128"/>
      <c r="GA113" s="128"/>
      <c r="GB113" s="128"/>
      <c r="GC113" s="128"/>
      <c r="GD113" s="128"/>
      <c r="GE113" s="128"/>
      <c r="GF113" s="128"/>
      <c r="GG113" s="128"/>
      <c r="GH113" s="128"/>
      <c r="GI113" s="128"/>
      <c r="GJ113" s="128"/>
      <c r="GK113" s="128"/>
      <c r="GL113" s="128"/>
      <c r="GM113" s="128"/>
      <c r="GN113" s="128"/>
      <c r="GO113" s="128"/>
      <c r="GP113" s="128"/>
      <c r="GQ113" s="128"/>
      <c r="GR113" s="128"/>
      <c r="GS113" s="128"/>
      <c r="GT113" s="128"/>
      <c r="GU113" s="128"/>
      <c r="GV113" s="128"/>
      <c r="GW113" s="128"/>
      <c r="GX113" s="128"/>
      <c r="GY113" s="128"/>
      <c r="GZ113" s="128"/>
      <c r="HA113" s="128"/>
      <c r="HB113" s="128"/>
      <c r="HC113" s="128"/>
      <c r="HD113" s="128"/>
      <c r="HE113" s="128"/>
      <c r="HF113" s="128"/>
      <c r="HG113" s="128"/>
      <c r="HH113" s="128"/>
      <c r="HI113" s="128"/>
      <c r="HJ113" s="128"/>
      <c r="HK113" s="128"/>
      <c r="HL113" s="128"/>
      <c r="HM113" s="128"/>
      <c r="HN113" s="128"/>
      <c r="HO113" s="128"/>
      <c r="HP113" s="128"/>
      <c r="HQ113" s="128"/>
      <c r="HR113" s="128"/>
      <c r="HS113" s="128"/>
      <c r="HT113" s="128"/>
      <c r="HU113" s="128"/>
      <c r="HV113" s="128"/>
      <c r="HW113" s="128"/>
      <c r="HX113" s="128"/>
      <c r="HY113" s="128"/>
      <c r="HZ113" s="128"/>
      <c r="IA113" s="128"/>
      <c r="IB113" s="128"/>
      <c r="IC113" s="128"/>
      <c r="ID113" s="128"/>
      <c r="IE113" s="128"/>
      <c r="IF113" s="128"/>
      <c r="IG113" s="128"/>
      <c r="IH113" s="128"/>
      <c r="II113" s="128"/>
      <c r="IJ113" s="128"/>
      <c r="IK113" s="128"/>
      <c r="IL113" s="128"/>
      <c r="IM113" s="128"/>
      <c r="IN113" s="128"/>
      <c r="IO113" s="128"/>
      <c r="IP113" s="128"/>
      <c r="IQ113" s="128"/>
      <c r="IR113" s="128"/>
      <c r="IS113" s="128"/>
      <c r="IT113" s="128"/>
      <c r="IU113" s="128"/>
      <c r="IV113" s="128"/>
      <c r="IW113" s="128"/>
      <c r="IX113" s="128"/>
      <c r="IY113" s="128"/>
      <c r="IZ113" s="128"/>
      <c r="JA113" s="128"/>
    </row>
    <row r="114" spans="2:261" s="17" customFormat="1" x14ac:dyDescent="0.25">
      <c r="B114" s="33"/>
      <c r="F114" s="35"/>
      <c r="G114" s="111"/>
      <c r="H114" s="33"/>
      <c r="I114" s="33"/>
      <c r="J114" s="42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128"/>
      <c r="CA114" s="128"/>
      <c r="CB114" s="128"/>
      <c r="CC114" s="128"/>
      <c r="CD114" s="128"/>
      <c r="CE114" s="128"/>
      <c r="CF114" s="128"/>
      <c r="CG114" s="128"/>
      <c r="CH114" s="128"/>
      <c r="CI114" s="128"/>
      <c r="CJ114" s="128"/>
      <c r="CK114" s="128"/>
      <c r="CL114" s="128"/>
      <c r="CM114" s="128"/>
      <c r="CN114" s="128"/>
      <c r="CO114" s="128"/>
      <c r="CP114" s="128"/>
      <c r="CQ114" s="128"/>
      <c r="CR114" s="128"/>
      <c r="CS114" s="128"/>
      <c r="CT114" s="128"/>
      <c r="CU114" s="128"/>
      <c r="CV114" s="128"/>
      <c r="CW114" s="42"/>
      <c r="CX114" s="128"/>
      <c r="CY114" s="128"/>
      <c r="CZ114" s="128"/>
      <c r="DA114" s="128"/>
      <c r="DB114" s="128"/>
      <c r="DC114" s="128"/>
      <c r="DD114" s="128"/>
      <c r="DE114" s="128"/>
      <c r="DF114" s="128"/>
      <c r="DG114" s="128"/>
      <c r="DH114" s="128"/>
      <c r="DI114" s="128"/>
      <c r="DJ114" s="128"/>
      <c r="DK114" s="128"/>
      <c r="DL114" s="128"/>
      <c r="DM114" s="128"/>
      <c r="DN114" s="128"/>
      <c r="DO114" s="128"/>
      <c r="DP114" s="128"/>
      <c r="DQ114" s="128"/>
      <c r="DR114" s="128"/>
      <c r="DS114" s="128"/>
      <c r="DT114" s="128"/>
      <c r="DU114" s="128"/>
      <c r="DV114" s="128"/>
      <c r="DW114" s="128"/>
      <c r="DX114" s="128"/>
      <c r="DY114" s="128"/>
      <c r="DZ114" s="128"/>
      <c r="EA114" s="128"/>
      <c r="EB114" s="128"/>
      <c r="EC114" s="128"/>
      <c r="ED114" s="128"/>
      <c r="EE114" s="128"/>
      <c r="EF114" s="128"/>
      <c r="EG114" s="42"/>
      <c r="EH114" s="128"/>
      <c r="EI114" s="128"/>
      <c r="EJ114" s="128"/>
      <c r="EK114" s="128"/>
      <c r="EL114" s="128"/>
      <c r="EM114" s="128"/>
      <c r="EN114" s="128"/>
      <c r="EO114" s="128"/>
      <c r="EP114" s="128"/>
      <c r="EQ114" s="128"/>
      <c r="ER114" s="128"/>
      <c r="ES114" s="128"/>
      <c r="ET114" s="128"/>
      <c r="EU114" s="128"/>
      <c r="EV114" s="128"/>
      <c r="EW114" s="128"/>
      <c r="EX114" s="128"/>
      <c r="EY114" s="128"/>
      <c r="EZ114" s="128"/>
      <c r="FA114" s="128"/>
      <c r="FB114" s="128"/>
      <c r="FC114" s="128"/>
      <c r="FD114" s="128"/>
      <c r="FE114" s="128"/>
      <c r="FF114" s="128"/>
      <c r="FG114" s="128"/>
      <c r="FH114" s="128"/>
      <c r="FI114" s="128"/>
      <c r="FJ114" s="128"/>
      <c r="FK114" s="128"/>
      <c r="FL114" s="128"/>
      <c r="FM114" s="128"/>
      <c r="FN114" s="128"/>
      <c r="FO114" s="128"/>
      <c r="FP114" s="128"/>
      <c r="FQ114" s="42"/>
      <c r="FR114" s="42"/>
      <c r="FS114" s="42"/>
      <c r="FT114" s="42"/>
      <c r="FU114" s="42"/>
      <c r="FV114" s="128"/>
      <c r="FW114" s="128"/>
      <c r="FX114" s="128"/>
      <c r="FY114" s="128"/>
      <c r="FZ114" s="128"/>
      <c r="GA114" s="128"/>
      <c r="GB114" s="128"/>
      <c r="GC114" s="128"/>
      <c r="GD114" s="128"/>
      <c r="GE114" s="128"/>
      <c r="GF114" s="128"/>
      <c r="GG114" s="128"/>
      <c r="GH114" s="128"/>
      <c r="GI114" s="128"/>
      <c r="GJ114" s="128"/>
      <c r="GK114" s="128"/>
      <c r="GL114" s="128"/>
      <c r="GM114" s="128"/>
      <c r="GN114" s="128"/>
      <c r="GO114" s="128"/>
      <c r="GP114" s="128"/>
      <c r="GQ114" s="128"/>
      <c r="GR114" s="128"/>
      <c r="GS114" s="128"/>
      <c r="GT114" s="128"/>
      <c r="GU114" s="128"/>
      <c r="GV114" s="128"/>
      <c r="GW114" s="128"/>
      <c r="GX114" s="128"/>
      <c r="GY114" s="128"/>
      <c r="GZ114" s="128"/>
      <c r="HA114" s="128"/>
      <c r="HB114" s="128"/>
      <c r="HC114" s="128"/>
      <c r="HD114" s="128"/>
      <c r="HE114" s="128"/>
      <c r="HF114" s="128"/>
      <c r="HG114" s="128"/>
      <c r="HH114" s="128"/>
      <c r="HI114" s="128"/>
      <c r="HJ114" s="128"/>
      <c r="HK114" s="128"/>
      <c r="HL114" s="128"/>
      <c r="HM114" s="128"/>
      <c r="HN114" s="128"/>
      <c r="HO114" s="128"/>
      <c r="HP114" s="128"/>
      <c r="HQ114" s="128"/>
      <c r="HR114" s="128"/>
      <c r="HS114" s="128"/>
      <c r="HT114" s="128"/>
      <c r="HU114" s="128"/>
      <c r="HV114" s="128"/>
      <c r="HW114" s="128"/>
      <c r="HX114" s="128"/>
      <c r="HY114" s="128"/>
      <c r="HZ114" s="128"/>
      <c r="IA114" s="128"/>
      <c r="IB114" s="128"/>
      <c r="IC114" s="128"/>
      <c r="ID114" s="128"/>
      <c r="IE114" s="128"/>
      <c r="IF114" s="128"/>
      <c r="IG114" s="128"/>
      <c r="IH114" s="128"/>
      <c r="II114" s="128"/>
      <c r="IJ114" s="128"/>
      <c r="IK114" s="128"/>
      <c r="IL114" s="128"/>
      <c r="IM114" s="128"/>
      <c r="IN114" s="128"/>
      <c r="IO114" s="128"/>
      <c r="IP114" s="128"/>
      <c r="IQ114" s="128"/>
      <c r="IR114" s="128"/>
      <c r="IS114" s="128"/>
      <c r="IT114" s="128"/>
      <c r="IU114" s="128"/>
      <c r="IV114" s="128"/>
      <c r="IW114" s="128"/>
      <c r="IX114" s="128"/>
      <c r="IY114" s="128"/>
      <c r="IZ114" s="128"/>
      <c r="JA114" s="128"/>
    </row>
    <row r="115" spans="2:261" s="17" customFormat="1" x14ac:dyDescent="0.25">
      <c r="B115" s="33"/>
      <c r="F115" s="35"/>
      <c r="G115" s="111"/>
      <c r="H115" s="33"/>
      <c r="I115" s="33"/>
      <c r="J115" s="42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128"/>
      <c r="CA115" s="128"/>
      <c r="CB115" s="128"/>
      <c r="CC115" s="128"/>
      <c r="CD115" s="128"/>
      <c r="CE115" s="128"/>
      <c r="CF115" s="128"/>
      <c r="CG115" s="128"/>
      <c r="CH115" s="128"/>
      <c r="CI115" s="128"/>
      <c r="CJ115" s="128"/>
      <c r="CK115" s="128"/>
      <c r="CL115" s="128"/>
      <c r="CM115" s="128"/>
      <c r="CN115" s="128"/>
      <c r="CO115" s="128"/>
      <c r="CP115" s="128"/>
      <c r="CQ115" s="128"/>
      <c r="CR115" s="128"/>
      <c r="CS115" s="128"/>
      <c r="CT115" s="128"/>
      <c r="CU115" s="128"/>
      <c r="CV115" s="128"/>
      <c r="CW115" s="42"/>
      <c r="CX115" s="128"/>
      <c r="CY115" s="128"/>
      <c r="CZ115" s="128"/>
      <c r="DA115" s="128"/>
      <c r="DB115" s="128"/>
      <c r="DC115" s="128"/>
      <c r="DD115" s="128"/>
      <c r="DE115" s="128"/>
      <c r="DF115" s="128"/>
      <c r="DG115" s="128"/>
      <c r="DH115" s="128"/>
      <c r="DI115" s="128"/>
      <c r="DJ115" s="128"/>
      <c r="DK115" s="128"/>
      <c r="DL115" s="128"/>
      <c r="DM115" s="128"/>
      <c r="DN115" s="128"/>
      <c r="DO115" s="128"/>
      <c r="DP115" s="128"/>
      <c r="DQ115" s="128"/>
      <c r="DR115" s="128"/>
      <c r="DS115" s="128"/>
      <c r="DT115" s="128"/>
      <c r="DU115" s="128"/>
      <c r="DV115" s="128"/>
      <c r="DW115" s="128"/>
      <c r="DX115" s="128"/>
      <c r="DY115" s="128"/>
      <c r="DZ115" s="128"/>
      <c r="EA115" s="128"/>
      <c r="EB115" s="128"/>
      <c r="EC115" s="128"/>
      <c r="ED115" s="128"/>
      <c r="EE115" s="128"/>
      <c r="EF115" s="128"/>
      <c r="EG115" s="42"/>
      <c r="EH115" s="128"/>
      <c r="EI115" s="128"/>
      <c r="EJ115" s="128"/>
      <c r="EK115" s="128"/>
      <c r="EL115" s="128"/>
      <c r="EM115" s="128"/>
      <c r="EN115" s="128"/>
      <c r="EO115" s="128"/>
      <c r="EP115" s="128"/>
      <c r="EQ115" s="128"/>
      <c r="ER115" s="128"/>
      <c r="ES115" s="128"/>
      <c r="ET115" s="128"/>
      <c r="EU115" s="128"/>
      <c r="EV115" s="128"/>
      <c r="EW115" s="128"/>
      <c r="EX115" s="128"/>
      <c r="EY115" s="128"/>
      <c r="EZ115" s="128"/>
      <c r="FA115" s="128"/>
      <c r="FB115" s="128"/>
      <c r="FC115" s="128"/>
      <c r="FD115" s="128"/>
      <c r="FE115" s="128"/>
      <c r="FF115" s="128"/>
      <c r="FG115" s="128"/>
      <c r="FH115" s="128"/>
      <c r="FI115" s="128"/>
      <c r="FJ115" s="128"/>
      <c r="FK115" s="128"/>
      <c r="FL115" s="128"/>
      <c r="FM115" s="128"/>
      <c r="FN115" s="128"/>
      <c r="FO115" s="128"/>
      <c r="FP115" s="128"/>
      <c r="FQ115" s="42"/>
      <c r="FR115" s="42"/>
      <c r="FS115" s="42"/>
      <c r="FT115" s="42"/>
      <c r="FU115" s="42"/>
      <c r="FV115" s="128"/>
      <c r="FW115" s="128"/>
      <c r="FX115" s="128"/>
      <c r="FY115" s="128"/>
      <c r="FZ115" s="128"/>
      <c r="GA115" s="128"/>
      <c r="GB115" s="128"/>
      <c r="GC115" s="128"/>
      <c r="GD115" s="128"/>
      <c r="GE115" s="128"/>
      <c r="GF115" s="128"/>
      <c r="GG115" s="128"/>
      <c r="GH115" s="128"/>
      <c r="GI115" s="128"/>
      <c r="GJ115" s="128"/>
      <c r="GK115" s="128"/>
      <c r="GL115" s="128"/>
      <c r="GM115" s="128"/>
      <c r="GN115" s="128"/>
      <c r="GO115" s="128"/>
      <c r="GP115" s="128"/>
      <c r="GQ115" s="128"/>
      <c r="GR115" s="128"/>
      <c r="GS115" s="128"/>
      <c r="GT115" s="128"/>
      <c r="GU115" s="128"/>
      <c r="GV115" s="128"/>
      <c r="GW115" s="128"/>
      <c r="GX115" s="128"/>
      <c r="GY115" s="128"/>
      <c r="GZ115" s="128"/>
      <c r="HA115" s="128"/>
      <c r="HB115" s="128"/>
      <c r="HC115" s="128"/>
      <c r="HD115" s="128"/>
      <c r="HE115" s="128"/>
      <c r="HF115" s="128"/>
      <c r="HG115" s="128"/>
      <c r="HH115" s="128"/>
      <c r="HI115" s="128"/>
      <c r="HJ115" s="128"/>
      <c r="HK115" s="128"/>
      <c r="HL115" s="128"/>
      <c r="HM115" s="128"/>
      <c r="HN115" s="128"/>
      <c r="HO115" s="128"/>
      <c r="HP115" s="128"/>
      <c r="HQ115" s="128"/>
      <c r="HR115" s="128"/>
      <c r="HS115" s="128"/>
      <c r="HT115" s="128"/>
      <c r="HU115" s="128"/>
      <c r="HV115" s="128"/>
      <c r="HW115" s="128"/>
      <c r="HX115" s="128"/>
      <c r="HY115" s="128"/>
      <c r="HZ115" s="128"/>
      <c r="IA115" s="128"/>
      <c r="IB115" s="128"/>
      <c r="IC115" s="128"/>
      <c r="ID115" s="128"/>
      <c r="IE115" s="128"/>
      <c r="IF115" s="128"/>
      <c r="IG115" s="128"/>
      <c r="IH115" s="128"/>
      <c r="II115" s="128"/>
      <c r="IJ115" s="128"/>
      <c r="IK115" s="128"/>
      <c r="IL115" s="128"/>
      <c r="IM115" s="128"/>
      <c r="IN115" s="128"/>
      <c r="IO115" s="128"/>
      <c r="IP115" s="128"/>
      <c r="IQ115" s="128"/>
      <c r="IR115" s="128"/>
      <c r="IS115" s="128"/>
      <c r="IT115" s="128"/>
      <c r="IU115" s="128"/>
      <c r="IV115" s="128"/>
      <c r="IW115" s="128"/>
      <c r="IX115" s="128"/>
      <c r="IY115" s="128"/>
      <c r="IZ115" s="128"/>
      <c r="JA115" s="128"/>
    </row>
    <row r="116" spans="2:261" s="17" customFormat="1" x14ac:dyDescent="0.25">
      <c r="B116" s="33"/>
      <c r="F116" s="35"/>
      <c r="G116" s="111"/>
      <c r="H116" s="33"/>
      <c r="I116" s="33"/>
      <c r="J116" s="42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128"/>
      <c r="CA116" s="128"/>
      <c r="CB116" s="128"/>
      <c r="CC116" s="128"/>
      <c r="CD116" s="128"/>
      <c r="CE116" s="128"/>
      <c r="CF116" s="128"/>
      <c r="CG116" s="128"/>
      <c r="CH116" s="128"/>
      <c r="CI116" s="128"/>
      <c r="CJ116" s="128"/>
      <c r="CK116" s="128"/>
      <c r="CL116" s="128"/>
      <c r="CM116" s="128"/>
      <c r="CN116" s="128"/>
      <c r="CO116" s="128"/>
      <c r="CP116" s="128"/>
      <c r="CQ116" s="128"/>
      <c r="CR116" s="128"/>
      <c r="CS116" s="128"/>
      <c r="CT116" s="128"/>
      <c r="CU116" s="128"/>
      <c r="CV116" s="128"/>
      <c r="CW116" s="42"/>
      <c r="CX116" s="128"/>
      <c r="CY116" s="128"/>
      <c r="CZ116" s="128"/>
      <c r="DA116" s="128"/>
      <c r="DB116" s="128"/>
      <c r="DC116" s="128"/>
      <c r="DD116" s="128"/>
      <c r="DE116" s="128"/>
      <c r="DF116" s="128"/>
      <c r="DG116" s="128"/>
      <c r="DH116" s="128"/>
      <c r="DI116" s="128"/>
      <c r="DJ116" s="128"/>
      <c r="DK116" s="128"/>
      <c r="DL116" s="128"/>
      <c r="DM116" s="128"/>
      <c r="DN116" s="128"/>
      <c r="DO116" s="128"/>
      <c r="DP116" s="128"/>
      <c r="DQ116" s="128"/>
      <c r="DR116" s="128"/>
      <c r="DS116" s="128"/>
      <c r="DT116" s="128"/>
      <c r="DU116" s="128"/>
      <c r="DV116" s="128"/>
      <c r="DW116" s="128"/>
      <c r="DX116" s="128"/>
      <c r="DY116" s="128"/>
      <c r="DZ116" s="128"/>
      <c r="EA116" s="128"/>
      <c r="EB116" s="128"/>
      <c r="EC116" s="128"/>
      <c r="ED116" s="128"/>
      <c r="EE116" s="128"/>
      <c r="EF116" s="128"/>
      <c r="EG116" s="42"/>
      <c r="EH116" s="128"/>
      <c r="EI116" s="128"/>
      <c r="EJ116" s="128"/>
      <c r="EK116" s="128"/>
      <c r="EL116" s="128"/>
      <c r="EM116" s="128"/>
      <c r="EN116" s="128"/>
      <c r="EO116" s="128"/>
      <c r="EP116" s="128"/>
      <c r="EQ116" s="128"/>
      <c r="ER116" s="128"/>
      <c r="ES116" s="128"/>
      <c r="ET116" s="128"/>
      <c r="EU116" s="128"/>
      <c r="EV116" s="128"/>
      <c r="EW116" s="128"/>
      <c r="EX116" s="128"/>
      <c r="EY116" s="128"/>
      <c r="EZ116" s="128"/>
      <c r="FA116" s="128"/>
      <c r="FB116" s="128"/>
      <c r="FC116" s="128"/>
      <c r="FD116" s="128"/>
      <c r="FE116" s="128"/>
      <c r="FF116" s="128"/>
      <c r="FG116" s="128"/>
      <c r="FH116" s="128"/>
      <c r="FI116" s="128"/>
      <c r="FJ116" s="128"/>
      <c r="FK116" s="128"/>
      <c r="FL116" s="128"/>
      <c r="FM116" s="128"/>
      <c r="FN116" s="128"/>
      <c r="FO116" s="128"/>
      <c r="FP116" s="128"/>
      <c r="FQ116" s="42"/>
      <c r="FR116" s="42"/>
      <c r="FS116" s="42"/>
      <c r="FT116" s="42"/>
      <c r="FU116" s="42"/>
      <c r="FV116" s="128"/>
      <c r="FW116" s="128"/>
      <c r="FX116" s="128"/>
      <c r="FY116" s="128"/>
      <c r="FZ116" s="128"/>
      <c r="GA116" s="128"/>
      <c r="GB116" s="128"/>
      <c r="GC116" s="128"/>
      <c r="GD116" s="128"/>
      <c r="GE116" s="128"/>
      <c r="GF116" s="128"/>
      <c r="GG116" s="128"/>
      <c r="GH116" s="128"/>
      <c r="GI116" s="128"/>
      <c r="GJ116" s="128"/>
      <c r="GK116" s="128"/>
      <c r="GL116" s="128"/>
      <c r="GM116" s="128"/>
      <c r="GN116" s="128"/>
      <c r="GO116" s="128"/>
      <c r="GP116" s="128"/>
      <c r="GQ116" s="128"/>
      <c r="GR116" s="128"/>
      <c r="GS116" s="128"/>
      <c r="GT116" s="128"/>
      <c r="GU116" s="128"/>
      <c r="GV116" s="128"/>
      <c r="GW116" s="128"/>
      <c r="GX116" s="128"/>
      <c r="GY116" s="128"/>
      <c r="GZ116" s="128"/>
      <c r="HA116" s="128"/>
      <c r="HB116" s="128"/>
      <c r="HC116" s="128"/>
      <c r="HD116" s="128"/>
      <c r="HE116" s="128"/>
      <c r="HF116" s="128"/>
      <c r="HG116" s="128"/>
      <c r="HH116" s="128"/>
      <c r="HI116" s="128"/>
      <c r="HJ116" s="128"/>
      <c r="HK116" s="128"/>
      <c r="HL116" s="128"/>
      <c r="HM116" s="128"/>
      <c r="HN116" s="128"/>
      <c r="HO116" s="128"/>
      <c r="HP116" s="128"/>
      <c r="HQ116" s="128"/>
      <c r="HR116" s="128"/>
      <c r="HS116" s="128"/>
      <c r="HT116" s="128"/>
      <c r="HU116" s="128"/>
      <c r="HV116" s="128"/>
      <c r="HW116" s="128"/>
      <c r="HX116" s="128"/>
      <c r="HY116" s="128"/>
      <c r="HZ116" s="128"/>
      <c r="IA116" s="128"/>
      <c r="IB116" s="128"/>
      <c r="IC116" s="128"/>
      <c r="ID116" s="128"/>
      <c r="IE116" s="128"/>
      <c r="IF116" s="128"/>
      <c r="IG116" s="128"/>
      <c r="IH116" s="128"/>
      <c r="II116" s="128"/>
      <c r="IJ116" s="128"/>
      <c r="IK116" s="128"/>
      <c r="IL116" s="128"/>
      <c r="IM116" s="128"/>
      <c r="IN116" s="128"/>
      <c r="IO116" s="128"/>
      <c r="IP116" s="128"/>
      <c r="IQ116" s="128"/>
      <c r="IR116" s="128"/>
      <c r="IS116" s="128"/>
      <c r="IT116" s="128"/>
      <c r="IU116" s="128"/>
      <c r="IV116" s="128"/>
      <c r="IW116" s="128"/>
      <c r="IX116" s="128"/>
      <c r="IY116" s="128"/>
      <c r="IZ116" s="128"/>
      <c r="JA116" s="128"/>
    </row>
    <row r="117" spans="2:261" s="17" customFormat="1" x14ac:dyDescent="0.25">
      <c r="B117" s="33"/>
      <c r="F117" s="35"/>
      <c r="G117" s="111"/>
      <c r="H117" s="33"/>
      <c r="I117" s="33"/>
      <c r="J117" s="42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128"/>
      <c r="CA117" s="128"/>
      <c r="CB117" s="128"/>
      <c r="CC117" s="128"/>
      <c r="CD117" s="128"/>
      <c r="CE117" s="128"/>
      <c r="CF117" s="128"/>
      <c r="CG117" s="128"/>
      <c r="CH117" s="128"/>
      <c r="CI117" s="128"/>
      <c r="CJ117" s="128"/>
      <c r="CK117" s="128"/>
      <c r="CL117" s="128"/>
      <c r="CM117" s="128"/>
      <c r="CN117" s="128"/>
      <c r="CO117" s="128"/>
      <c r="CP117" s="128"/>
      <c r="CQ117" s="128"/>
      <c r="CR117" s="128"/>
      <c r="CS117" s="128"/>
      <c r="CT117" s="128"/>
      <c r="CU117" s="128"/>
      <c r="CV117" s="128"/>
      <c r="CW117" s="42"/>
      <c r="CX117" s="128"/>
      <c r="CY117" s="128"/>
      <c r="CZ117" s="128"/>
      <c r="DA117" s="128"/>
      <c r="DB117" s="128"/>
      <c r="DC117" s="128"/>
      <c r="DD117" s="128"/>
      <c r="DE117" s="128"/>
      <c r="DF117" s="128"/>
      <c r="DG117" s="128"/>
      <c r="DH117" s="128"/>
      <c r="DI117" s="128"/>
      <c r="DJ117" s="128"/>
      <c r="DK117" s="128"/>
      <c r="DL117" s="128"/>
      <c r="DM117" s="128"/>
      <c r="DN117" s="128"/>
      <c r="DO117" s="128"/>
      <c r="DP117" s="128"/>
      <c r="DQ117" s="128"/>
      <c r="DR117" s="128"/>
      <c r="DS117" s="128"/>
      <c r="DT117" s="128"/>
      <c r="DU117" s="128"/>
      <c r="DV117" s="128"/>
      <c r="DW117" s="128"/>
      <c r="DX117" s="128"/>
      <c r="DY117" s="128"/>
      <c r="DZ117" s="128"/>
      <c r="EA117" s="128"/>
      <c r="EB117" s="128"/>
      <c r="EC117" s="128"/>
      <c r="ED117" s="128"/>
      <c r="EE117" s="128"/>
      <c r="EF117" s="128"/>
      <c r="EG117" s="42"/>
      <c r="EH117" s="128"/>
      <c r="EI117" s="128"/>
      <c r="EJ117" s="128"/>
      <c r="EK117" s="128"/>
      <c r="EL117" s="128"/>
      <c r="EM117" s="128"/>
      <c r="EN117" s="128"/>
      <c r="EO117" s="128"/>
      <c r="EP117" s="128"/>
      <c r="EQ117" s="128"/>
      <c r="ER117" s="128"/>
      <c r="ES117" s="128"/>
      <c r="ET117" s="128"/>
      <c r="EU117" s="128"/>
      <c r="EV117" s="128"/>
      <c r="EW117" s="128"/>
      <c r="EX117" s="128"/>
      <c r="EY117" s="128"/>
      <c r="EZ117" s="128"/>
      <c r="FA117" s="128"/>
      <c r="FB117" s="128"/>
      <c r="FC117" s="128"/>
      <c r="FD117" s="128"/>
      <c r="FE117" s="128"/>
      <c r="FF117" s="128"/>
      <c r="FG117" s="128"/>
      <c r="FH117" s="128"/>
      <c r="FI117" s="128"/>
      <c r="FJ117" s="128"/>
      <c r="FK117" s="128"/>
      <c r="FL117" s="128"/>
      <c r="FM117" s="128"/>
      <c r="FN117" s="128"/>
      <c r="FO117" s="128"/>
      <c r="FP117" s="128"/>
      <c r="FQ117" s="42"/>
      <c r="FR117" s="42"/>
      <c r="FS117" s="42"/>
      <c r="FT117" s="42"/>
      <c r="FU117" s="42"/>
      <c r="FV117" s="128"/>
      <c r="FW117" s="128"/>
      <c r="FX117" s="128"/>
      <c r="FY117" s="128"/>
      <c r="FZ117" s="128"/>
      <c r="GA117" s="128"/>
      <c r="GB117" s="128"/>
      <c r="GC117" s="128"/>
      <c r="GD117" s="128"/>
      <c r="GE117" s="128"/>
      <c r="GF117" s="128"/>
      <c r="GG117" s="128"/>
      <c r="GH117" s="128"/>
      <c r="GI117" s="128"/>
      <c r="GJ117" s="128"/>
      <c r="GK117" s="128"/>
      <c r="GL117" s="128"/>
      <c r="GM117" s="128"/>
      <c r="GN117" s="128"/>
      <c r="GO117" s="128"/>
      <c r="GP117" s="128"/>
      <c r="GQ117" s="128"/>
      <c r="GR117" s="128"/>
      <c r="GS117" s="128"/>
      <c r="GT117" s="128"/>
      <c r="GU117" s="128"/>
      <c r="GV117" s="128"/>
      <c r="GW117" s="128"/>
      <c r="GX117" s="128"/>
      <c r="GY117" s="128"/>
      <c r="GZ117" s="128"/>
      <c r="HA117" s="128"/>
      <c r="HB117" s="128"/>
      <c r="HC117" s="128"/>
      <c r="HD117" s="128"/>
      <c r="HE117" s="128"/>
      <c r="HF117" s="128"/>
      <c r="HG117" s="128"/>
      <c r="HH117" s="128"/>
      <c r="HI117" s="128"/>
      <c r="HJ117" s="128"/>
      <c r="HK117" s="128"/>
      <c r="HL117" s="128"/>
      <c r="HM117" s="128"/>
      <c r="HN117" s="128"/>
      <c r="HO117" s="128"/>
      <c r="HP117" s="128"/>
      <c r="HQ117" s="128"/>
      <c r="HR117" s="128"/>
      <c r="HS117" s="128"/>
      <c r="HT117" s="128"/>
      <c r="HU117" s="128"/>
      <c r="HV117" s="128"/>
      <c r="HW117" s="128"/>
      <c r="HX117" s="128"/>
      <c r="HY117" s="128"/>
      <c r="HZ117" s="128"/>
      <c r="IA117" s="128"/>
      <c r="IB117" s="128"/>
      <c r="IC117" s="128"/>
      <c r="ID117" s="128"/>
      <c r="IE117" s="128"/>
      <c r="IF117" s="128"/>
      <c r="IG117" s="128"/>
      <c r="IH117" s="128"/>
      <c r="II117" s="128"/>
      <c r="IJ117" s="128"/>
      <c r="IK117" s="128"/>
      <c r="IL117" s="128"/>
      <c r="IM117" s="128"/>
      <c r="IN117" s="128"/>
      <c r="IO117" s="128"/>
      <c r="IP117" s="128"/>
      <c r="IQ117" s="128"/>
      <c r="IR117" s="128"/>
      <c r="IS117" s="128"/>
      <c r="IT117" s="128"/>
      <c r="IU117" s="128"/>
      <c r="IV117" s="128"/>
      <c r="IW117" s="128"/>
      <c r="IX117" s="128"/>
      <c r="IY117" s="128"/>
      <c r="IZ117" s="128"/>
      <c r="JA117" s="128"/>
    </row>
    <row r="118" spans="2:261" s="17" customFormat="1" x14ac:dyDescent="0.25">
      <c r="B118" s="33"/>
      <c r="F118" s="35"/>
      <c r="G118" s="111"/>
      <c r="H118" s="33"/>
      <c r="I118" s="33"/>
      <c r="J118" s="42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128"/>
      <c r="CA118" s="128"/>
      <c r="CB118" s="128"/>
      <c r="CC118" s="128"/>
      <c r="CD118" s="128"/>
      <c r="CE118" s="128"/>
      <c r="CF118" s="128"/>
      <c r="CG118" s="128"/>
      <c r="CH118" s="128"/>
      <c r="CI118" s="128"/>
      <c r="CJ118" s="128"/>
      <c r="CK118" s="128"/>
      <c r="CL118" s="128"/>
      <c r="CM118" s="128"/>
      <c r="CN118" s="128"/>
      <c r="CO118" s="128"/>
      <c r="CP118" s="128"/>
      <c r="CQ118" s="128"/>
      <c r="CR118" s="128"/>
      <c r="CS118" s="128"/>
      <c r="CT118" s="128"/>
      <c r="CU118" s="128"/>
      <c r="CV118" s="128"/>
      <c r="CW118" s="42"/>
      <c r="CX118" s="128"/>
      <c r="CY118" s="128"/>
      <c r="CZ118" s="128"/>
      <c r="DA118" s="128"/>
      <c r="DB118" s="128"/>
      <c r="DC118" s="128"/>
      <c r="DD118" s="128"/>
      <c r="DE118" s="128"/>
      <c r="DF118" s="128"/>
      <c r="DG118" s="128"/>
      <c r="DH118" s="128"/>
      <c r="DI118" s="128"/>
      <c r="DJ118" s="128"/>
      <c r="DK118" s="128"/>
      <c r="DL118" s="128"/>
      <c r="DM118" s="128"/>
      <c r="DN118" s="128"/>
      <c r="DO118" s="128"/>
      <c r="DP118" s="128"/>
      <c r="DQ118" s="128"/>
      <c r="DR118" s="128"/>
      <c r="DS118" s="128"/>
      <c r="DT118" s="128"/>
      <c r="DU118" s="128"/>
      <c r="DV118" s="128"/>
      <c r="DW118" s="128"/>
      <c r="DX118" s="128"/>
      <c r="DY118" s="128"/>
      <c r="DZ118" s="128"/>
      <c r="EA118" s="128"/>
      <c r="EB118" s="128"/>
      <c r="EC118" s="128"/>
      <c r="ED118" s="128"/>
      <c r="EE118" s="128"/>
      <c r="EF118" s="128"/>
      <c r="EG118" s="42"/>
      <c r="EH118" s="128"/>
      <c r="EI118" s="128"/>
      <c r="EJ118" s="128"/>
      <c r="EK118" s="128"/>
      <c r="EL118" s="128"/>
      <c r="EM118" s="128"/>
      <c r="EN118" s="128"/>
      <c r="EO118" s="128"/>
      <c r="EP118" s="128"/>
      <c r="EQ118" s="128"/>
      <c r="ER118" s="128"/>
      <c r="ES118" s="128"/>
      <c r="ET118" s="128"/>
      <c r="EU118" s="128"/>
      <c r="EV118" s="128"/>
      <c r="EW118" s="128"/>
      <c r="EX118" s="128"/>
      <c r="EY118" s="128"/>
      <c r="EZ118" s="128"/>
      <c r="FA118" s="128"/>
      <c r="FB118" s="128"/>
      <c r="FC118" s="128"/>
      <c r="FD118" s="128"/>
      <c r="FE118" s="128"/>
      <c r="FF118" s="128"/>
      <c r="FG118" s="128"/>
      <c r="FH118" s="128"/>
      <c r="FI118" s="128"/>
      <c r="FJ118" s="128"/>
      <c r="FK118" s="128"/>
      <c r="FL118" s="128"/>
      <c r="FM118" s="128"/>
      <c r="FN118" s="128"/>
      <c r="FO118" s="128"/>
      <c r="FP118" s="128"/>
      <c r="FQ118" s="42"/>
      <c r="FR118" s="42"/>
      <c r="FS118" s="42"/>
      <c r="FT118" s="42"/>
      <c r="FU118" s="42"/>
      <c r="FV118" s="128"/>
      <c r="FW118" s="128"/>
      <c r="FX118" s="128"/>
      <c r="FY118" s="128"/>
      <c r="FZ118" s="128"/>
      <c r="GA118" s="128"/>
      <c r="GB118" s="128"/>
      <c r="GC118" s="128"/>
      <c r="GD118" s="128"/>
      <c r="GE118" s="128"/>
      <c r="GF118" s="128"/>
      <c r="GG118" s="128"/>
      <c r="GH118" s="128"/>
      <c r="GI118" s="128"/>
      <c r="GJ118" s="128"/>
      <c r="GK118" s="128"/>
      <c r="GL118" s="128"/>
      <c r="GM118" s="128"/>
      <c r="GN118" s="128"/>
      <c r="GO118" s="128"/>
      <c r="GP118" s="128"/>
      <c r="GQ118" s="128"/>
      <c r="GR118" s="128"/>
      <c r="GS118" s="128"/>
      <c r="GT118" s="128"/>
      <c r="GU118" s="128"/>
      <c r="GV118" s="128"/>
      <c r="GW118" s="128"/>
      <c r="GX118" s="128"/>
      <c r="GY118" s="128"/>
      <c r="GZ118" s="128"/>
      <c r="HA118" s="128"/>
      <c r="HB118" s="128"/>
      <c r="HC118" s="128"/>
      <c r="HD118" s="128"/>
      <c r="HE118" s="128"/>
      <c r="HF118" s="128"/>
      <c r="HG118" s="128"/>
      <c r="HH118" s="128"/>
      <c r="HI118" s="128"/>
      <c r="HJ118" s="128"/>
      <c r="HK118" s="128"/>
      <c r="HL118" s="128"/>
      <c r="HM118" s="128"/>
      <c r="HN118" s="128"/>
      <c r="HO118" s="128"/>
      <c r="HP118" s="128"/>
      <c r="HQ118" s="128"/>
      <c r="HR118" s="128"/>
      <c r="HS118" s="128"/>
      <c r="HT118" s="128"/>
      <c r="HU118" s="128"/>
      <c r="HV118" s="128"/>
      <c r="HW118" s="128"/>
      <c r="HX118" s="128"/>
      <c r="HY118" s="128"/>
      <c r="HZ118" s="128"/>
      <c r="IA118" s="128"/>
      <c r="IB118" s="128"/>
      <c r="IC118" s="128"/>
      <c r="ID118" s="128"/>
      <c r="IE118" s="128"/>
      <c r="IF118" s="128"/>
      <c r="IG118" s="128"/>
      <c r="IH118" s="128"/>
      <c r="II118" s="128"/>
      <c r="IJ118" s="128"/>
      <c r="IK118" s="128"/>
      <c r="IL118" s="128"/>
      <c r="IM118" s="128"/>
      <c r="IN118" s="128"/>
      <c r="IO118" s="128"/>
      <c r="IP118" s="128"/>
      <c r="IQ118" s="128"/>
      <c r="IR118" s="128"/>
      <c r="IS118" s="128"/>
      <c r="IT118" s="128"/>
      <c r="IU118" s="128"/>
      <c r="IV118" s="128"/>
      <c r="IW118" s="128"/>
      <c r="IX118" s="128"/>
      <c r="IY118" s="128"/>
      <c r="IZ118" s="128"/>
      <c r="JA118" s="128"/>
    </row>
    <row r="119" spans="2:261" s="17" customFormat="1" x14ac:dyDescent="0.25">
      <c r="B119" s="33"/>
      <c r="F119" s="35"/>
      <c r="G119" s="111"/>
      <c r="H119" s="33"/>
      <c r="I119" s="33"/>
      <c r="J119" s="42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128"/>
      <c r="CA119" s="128"/>
      <c r="CB119" s="128"/>
      <c r="CC119" s="128"/>
      <c r="CD119" s="128"/>
      <c r="CE119" s="128"/>
      <c r="CF119" s="128"/>
      <c r="CG119" s="128"/>
      <c r="CH119" s="128"/>
      <c r="CI119" s="128"/>
      <c r="CJ119" s="128"/>
      <c r="CK119" s="128"/>
      <c r="CL119" s="128"/>
      <c r="CM119" s="128"/>
      <c r="CN119" s="128"/>
      <c r="CO119" s="128"/>
      <c r="CP119" s="128"/>
      <c r="CQ119" s="128"/>
      <c r="CR119" s="128"/>
      <c r="CS119" s="128"/>
      <c r="CT119" s="128"/>
      <c r="CU119" s="128"/>
      <c r="CV119" s="128"/>
      <c r="CW119" s="42"/>
      <c r="CX119" s="128"/>
      <c r="CY119" s="128"/>
      <c r="CZ119" s="128"/>
      <c r="DA119" s="128"/>
      <c r="DB119" s="128"/>
      <c r="DC119" s="128"/>
      <c r="DD119" s="128"/>
      <c r="DE119" s="128"/>
      <c r="DF119" s="128"/>
      <c r="DG119" s="128"/>
      <c r="DH119" s="128"/>
      <c r="DI119" s="128"/>
      <c r="DJ119" s="128"/>
      <c r="DK119" s="128"/>
      <c r="DL119" s="128"/>
      <c r="DM119" s="128"/>
      <c r="DN119" s="128"/>
      <c r="DO119" s="128"/>
      <c r="DP119" s="128"/>
      <c r="DQ119" s="128"/>
      <c r="DR119" s="128"/>
      <c r="DS119" s="128"/>
      <c r="DT119" s="128"/>
      <c r="DU119" s="128"/>
      <c r="DV119" s="128"/>
      <c r="DW119" s="128"/>
      <c r="DX119" s="128"/>
      <c r="DY119" s="128"/>
      <c r="DZ119" s="128"/>
      <c r="EA119" s="128"/>
      <c r="EB119" s="128"/>
      <c r="EC119" s="128"/>
      <c r="ED119" s="128"/>
      <c r="EE119" s="128"/>
      <c r="EF119" s="128"/>
      <c r="EG119" s="42"/>
      <c r="EH119" s="128"/>
      <c r="EI119" s="128"/>
      <c r="EJ119" s="128"/>
      <c r="EK119" s="128"/>
      <c r="EL119" s="128"/>
      <c r="EM119" s="128"/>
      <c r="EN119" s="128"/>
      <c r="EO119" s="128"/>
      <c r="EP119" s="128"/>
      <c r="EQ119" s="128"/>
      <c r="ER119" s="128"/>
      <c r="ES119" s="128"/>
      <c r="ET119" s="128"/>
      <c r="EU119" s="128"/>
      <c r="EV119" s="128"/>
      <c r="EW119" s="128"/>
      <c r="EX119" s="128"/>
      <c r="EY119" s="128"/>
      <c r="EZ119" s="128"/>
      <c r="FA119" s="128"/>
      <c r="FB119" s="128"/>
      <c r="FC119" s="128"/>
      <c r="FD119" s="128"/>
      <c r="FE119" s="128"/>
      <c r="FF119" s="128"/>
      <c r="FG119" s="128"/>
      <c r="FH119" s="128"/>
      <c r="FI119" s="128"/>
      <c r="FJ119" s="128"/>
      <c r="FK119" s="128"/>
      <c r="FL119" s="128"/>
      <c r="FM119" s="128"/>
      <c r="FN119" s="128"/>
      <c r="FO119" s="128"/>
      <c r="FP119" s="128"/>
      <c r="FQ119" s="42"/>
      <c r="FR119" s="42"/>
      <c r="FS119" s="42"/>
      <c r="FT119" s="42"/>
      <c r="FU119" s="42"/>
      <c r="FV119" s="128"/>
      <c r="FW119" s="128"/>
      <c r="FX119" s="128"/>
      <c r="FY119" s="128"/>
      <c r="FZ119" s="128"/>
      <c r="GA119" s="128"/>
      <c r="GB119" s="128"/>
      <c r="GC119" s="128"/>
      <c r="GD119" s="128"/>
      <c r="GE119" s="128"/>
      <c r="GF119" s="128"/>
      <c r="GG119" s="128"/>
      <c r="GH119" s="128"/>
      <c r="GI119" s="128"/>
      <c r="GJ119" s="128"/>
      <c r="GK119" s="128"/>
      <c r="GL119" s="128"/>
      <c r="GM119" s="128"/>
      <c r="GN119" s="128"/>
      <c r="GO119" s="128"/>
      <c r="GP119" s="128"/>
      <c r="GQ119" s="128"/>
      <c r="GR119" s="128"/>
      <c r="GS119" s="128"/>
      <c r="GT119" s="128"/>
      <c r="GU119" s="128"/>
      <c r="GV119" s="128"/>
      <c r="GW119" s="128"/>
      <c r="GX119" s="128"/>
      <c r="GY119" s="128"/>
      <c r="GZ119" s="128"/>
      <c r="HA119" s="128"/>
      <c r="HB119" s="128"/>
      <c r="HC119" s="128"/>
      <c r="HD119" s="128"/>
      <c r="HE119" s="128"/>
      <c r="HF119" s="128"/>
      <c r="HG119" s="128"/>
      <c r="HH119" s="128"/>
      <c r="HI119" s="128"/>
      <c r="HJ119" s="128"/>
      <c r="HK119" s="128"/>
      <c r="HL119" s="128"/>
      <c r="HM119" s="128"/>
      <c r="HN119" s="128"/>
      <c r="HO119" s="128"/>
      <c r="HP119" s="128"/>
      <c r="HQ119" s="128"/>
      <c r="HR119" s="128"/>
      <c r="HS119" s="128"/>
      <c r="HT119" s="128"/>
      <c r="HU119" s="128"/>
      <c r="HV119" s="128"/>
      <c r="HW119" s="128"/>
      <c r="HX119" s="128"/>
      <c r="HY119" s="128"/>
      <c r="HZ119" s="128"/>
      <c r="IA119" s="128"/>
      <c r="IB119" s="128"/>
      <c r="IC119" s="128"/>
      <c r="ID119" s="128"/>
      <c r="IE119" s="128"/>
      <c r="IF119" s="128"/>
      <c r="IG119" s="128"/>
      <c r="IH119" s="128"/>
      <c r="II119" s="128"/>
      <c r="IJ119" s="128"/>
      <c r="IK119" s="128"/>
      <c r="IL119" s="128"/>
      <c r="IM119" s="128"/>
      <c r="IN119" s="128"/>
      <c r="IO119" s="128"/>
      <c r="IP119" s="128"/>
      <c r="IQ119" s="128"/>
      <c r="IR119" s="128"/>
      <c r="IS119" s="128"/>
      <c r="IT119" s="128"/>
      <c r="IU119" s="128"/>
      <c r="IV119" s="128"/>
      <c r="IW119" s="128"/>
      <c r="IX119" s="128"/>
      <c r="IY119" s="128"/>
      <c r="IZ119" s="128"/>
      <c r="JA119" s="128"/>
    </row>
    <row r="120" spans="2:261" s="17" customFormat="1" x14ac:dyDescent="0.25">
      <c r="B120" s="33"/>
      <c r="F120" s="35"/>
      <c r="G120" s="111"/>
      <c r="H120" s="33"/>
      <c r="I120" s="33"/>
      <c r="J120" s="42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128"/>
      <c r="CA120" s="128"/>
      <c r="CB120" s="128"/>
      <c r="CC120" s="128"/>
      <c r="CD120" s="128"/>
      <c r="CE120" s="128"/>
      <c r="CF120" s="128"/>
      <c r="CG120" s="128"/>
      <c r="CH120" s="128"/>
      <c r="CI120" s="128"/>
      <c r="CJ120" s="128"/>
      <c r="CK120" s="128"/>
      <c r="CL120" s="128"/>
      <c r="CM120" s="128"/>
      <c r="CN120" s="128"/>
      <c r="CO120" s="128"/>
      <c r="CP120" s="128"/>
      <c r="CQ120" s="128"/>
      <c r="CR120" s="128"/>
      <c r="CS120" s="128"/>
      <c r="CT120" s="128"/>
      <c r="CU120" s="128"/>
      <c r="CV120" s="128"/>
      <c r="CW120" s="42"/>
      <c r="CX120" s="128"/>
      <c r="CY120" s="128"/>
      <c r="CZ120" s="128"/>
      <c r="DA120" s="128"/>
      <c r="DB120" s="128"/>
      <c r="DC120" s="128"/>
      <c r="DD120" s="128"/>
      <c r="DE120" s="128"/>
      <c r="DF120" s="128"/>
      <c r="DG120" s="128"/>
      <c r="DH120" s="128"/>
      <c r="DI120" s="128"/>
      <c r="DJ120" s="128"/>
      <c r="DK120" s="128"/>
      <c r="DL120" s="128"/>
      <c r="DM120" s="128"/>
      <c r="DN120" s="128"/>
      <c r="DO120" s="128"/>
      <c r="DP120" s="128"/>
      <c r="DQ120" s="128"/>
      <c r="DR120" s="128"/>
      <c r="DS120" s="128"/>
      <c r="DT120" s="128"/>
      <c r="DU120" s="128"/>
      <c r="DV120" s="128"/>
      <c r="DW120" s="128"/>
      <c r="DX120" s="128"/>
      <c r="DY120" s="128"/>
      <c r="DZ120" s="128"/>
      <c r="EA120" s="128"/>
      <c r="EB120" s="128"/>
      <c r="EC120" s="128"/>
      <c r="ED120" s="128"/>
      <c r="EE120" s="128"/>
      <c r="EF120" s="128"/>
      <c r="EG120" s="42"/>
      <c r="EH120" s="128"/>
      <c r="EI120" s="128"/>
      <c r="EJ120" s="128"/>
      <c r="EK120" s="128"/>
      <c r="EL120" s="128"/>
      <c r="EM120" s="128"/>
      <c r="EN120" s="128"/>
      <c r="EO120" s="128"/>
      <c r="EP120" s="128"/>
      <c r="EQ120" s="128"/>
      <c r="ER120" s="128"/>
      <c r="ES120" s="128"/>
      <c r="ET120" s="128"/>
      <c r="EU120" s="128"/>
      <c r="EV120" s="128"/>
      <c r="EW120" s="128"/>
      <c r="EX120" s="128"/>
      <c r="EY120" s="128"/>
      <c r="EZ120" s="128"/>
      <c r="FA120" s="128"/>
      <c r="FB120" s="128"/>
      <c r="FC120" s="128"/>
      <c r="FD120" s="128"/>
      <c r="FE120" s="128"/>
      <c r="FF120" s="128"/>
      <c r="FG120" s="128"/>
      <c r="FH120" s="128"/>
      <c r="FI120" s="128"/>
      <c r="FJ120" s="128"/>
      <c r="FK120" s="128"/>
      <c r="FL120" s="128"/>
      <c r="FM120" s="128"/>
      <c r="FN120" s="128"/>
      <c r="FO120" s="128"/>
      <c r="FP120" s="128"/>
      <c r="FQ120" s="42"/>
      <c r="FR120" s="42"/>
      <c r="FS120" s="42"/>
      <c r="FT120" s="42"/>
      <c r="FU120" s="42"/>
      <c r="FV120" s="128"/>
      <c r="FW120" s="128"/>
      <c r="FX120" s="128"/>
      <c r="FY120" s="128"/>
      <c r="FZ120" s="128"/>
      <c r="GA120" s="128"/>
      <c r="GB120" s="128"/>
      <c r="GC120" s="128"/>
      <c r="GD120" s="128"/>
      <c r="GE120" s="128"/>
      <c r="GF120" s="128"/>
      <c r="GG120" s="128"/>
      <c r="GH120" s="128"/>
      <c r="GI120" s="128"/>
      <c r="GJ120" s="128"/>
      <c r="GK120" s="128"/>
      <c r="GL120" s="128"/>
      <c r="GM120" s="128"/>
      <c r="GN120" s="128"/>
      <c r="GO120" s="128"/>
      <c r="GP120" s="128"/>
      <c r="GQ120" s="128"/>
      <c r="GR120" s="128"/>
      <c r="GS120" s="128"/>
      <c r="GT120" s="128"/>
      <c r="GU120" s="128"/>
      <c r="GV120" s="128"/>
      <c r="GW120" s="128"/>
      <c r="GX120" s="128"/>
      <c r="GY120" s="128"/>
      <c r="GZ120" s="128"/>
      <c r="HA120" s="128"/>
      <c r="HB120" s="128"/>
      <c r="HC120" s="128"/>
      <c r="HD120" s="128"/>
      <c r="HE120" s="128"/>
      <c r="HF120" s="128"/>
      <c r="HG120" s="128"/>
      <c r="HH120" s="128"/>
      <c r="HI120" s="128"/>
      <c r="HJ120" s="128"/>
      <c r="HK120" s="128"/>
      <c r="HL120" s="128"/>
      <c r="HM120" s="128"/>
      <c r="HN120" s="128"/>
      <c r="HO120" s="128"/>
      <c r="HP120" s="128"/>
      <c r="HQ120" s="128"/>
      <c r="HR120" s="128"/>
      <c r="HS120" s="128"/>
      <c r="HT120" s="128"/>
      <c r="HU120" s="128"/>
      <c r="HV120" s="128"/>
      <c r="HW120" s="128"/>
      <c r="HX120" s="128"/>
      <c r="HY120" s="128"/>
      <c r="HZ120" s="128"/>
      <c r="IA120" s="128"/>
      <c r="IB120" s="128"/>
      <c r="IC120" s="128"/>
      <c r="ID120" s="128"/>
      <c r="IE120" s="128"/>
      <c r="IF120" s="128"/>
      <c r="IG120" s="128"/>
      <c r="IH120" s="128"/>
      <c r="II120" s="128"/>
      <c r="IJ120" s="128"/>
      <c r="IK120" s="128"/>
      <c r="IL120" s="128"/>
      <c r="IM120" s="128"/>
      <c r="IN120" s="128"/>
      <c r="IO120" s="128"/>
      <c r="IP120" s="128"/>
      <c r="IQ120" s="128"/>
      <c r="IR120" s="128"/>
      <c r="IS120" s="128"/>
      <c r="IT120" s="128"/>
      <c r="IU120" s="128"/>
      <c r="IV120" s="128"/>
      <c r="IW120" s="128"/>
      <c r="IX120" s="128"/>
      <c r="IY120" s="128"/>
      <c r="IZ120" s="128"/>
      <c r="JA120" s="128"/>
    </row>
    <row r="121" spans="2:261" s="17" customFormat="1" x14ac:dyDescent="0.25">
      <c r="B121" s="33"/>
      <c r="F121" s="35"/>
      <c r="G121" s="111"/>
      <c r="H121" s="33"/>
      <c r="I121" s="33"/>
      <c r="J121" s="42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128"/>
      <c r="CA121" s="128"/>
      <c r="CB121" s="128"/>
      <c r="CC121" s="128"/>
      <c r="CD121" s="128"/>
      <c r="CE121" s="128"/>
      <c r="CF121" s="128"/>
      <c r="CG121" s="128"/>
      <c r="CH121" s="128"/>
      <c r="CI121" s="128"/>
      <c r="CJ121" s="128"/>
      <c r="CK121" s="128"/>
      <c r="CL121" s="128"/>
      <c r="CM121" s="128"/>
      <c r="CN121" s="128"/>
      <c r="CO121" s="128"/>
      <c r="CP121" s="128"/>
      <c r="CQ121" s="128"/>
      <c r="CR121" s="128"/>
      <c r="CS121" s="128"/>
      <c r="CT121" s="128"/>
      <c r="CU121" s="128"/>
      <c r="CV121" s="128"/>
      <c r="CW121" s="42"/>
      <c r="CX121" s="128"/>
      <c r="CY121" s="128"/>
      <c r="CZ121" s="128"/>
      <c r="DA121" s="128"/>
      <c r="DB121" s="128"/>
      <c r="DC121" s="128"/>
      <c r="DD121" s="128"/>
      <c r="DE121" s="128"/>
      <c r="DF121" s="128"/>
      <c r="DG121" s="128"/>
      <c r="DH121" s="128"/>
      <c r="DI121" s="128"/>
      <c r="DJ121" s="128"/>
      <c r="DK121" s="128"/>
      <c r="DL121" s="128"/>
      <c r="DM121" s="128"/>
      <c r="DN121" s="128"/>
      <c r="DO121" s="128"/>
      <c r="DP121" s="128"/>
      <c r="DQ121" s="128"/>
      <c r="DR121" s="128"/>
      <c r="DS121" s="128"/>
      <c r="DT121" s="128"/>
      <c r="DU121" s="128"/>
      <c r="DV121" s="128"/>
      <c r="DW121" s="128"/>
      <c r="DX121" s="128"/>
      <c r="DY121" s="128"/>
      <c r="DZ121" s="128"/>
      <c r="EA121" s="128"/>
      <c r="EB121" s="128"/>
      <c r="EC121" s="128"/>
      <c r="ED121" s="128"/>
      <c r="EE121" s="128"/>
      <c r="EF121" s="128"/>
      <c r="EG121" s="42"/>
      <c r="EH121" s="128"/>
      <c r="EI121" s="128"/>
      <c r="EJ121" s="128"/>
      <c r="EK121" s="128"/>
      <c r="EL121" s="128"/>
      <c r="EM121" s="128"/>
      <c r="EN121" s="128"/>
      <c r="EO121" s="128"/>
      <c r="EP121" s="128"/>
      <c r="EQ121" s="128"/>
      <c r="ER121" s="128"/>
      <c r="ES121" s="128"/>
      <c r="ET121" s="128"/>
      <c r="EU121" s="128"/>
      <c r="EV121" s="128"/>
      <c r="EW121" s="128"/>
      <c r="EX121" s="128"/>
      <c r="EY121" s="128"/>
      <c r="EZ121" s="128"/>
      <c r="FA121" s="128"/>
      <c r="FB121" s="128"/>
      <c r="FC121" s="128"/>
      <c r="FD121" s="128"/>
      <c r="FE121" s="128"/>
      <c r="FF121" s="128"/>
      <c r="FG121" s="128"/>
      <c r="FH121" s="128"/>
      <c r="FI121" s="128"/>
      <c r="FJ121" s="128"/>
      <c r="FK121" s="128"/>
      <c r="FL121" s="128"/>
      <c r="FM121" s="128"/>
      <c r="FN121" s="128"/>
      <c r="FO121" s="128"/>
      <c r="FP121" s="128"/>
      <c r="FQ121" s="42"/>
      <c r="FR121" s="42"/>
      <c r="FS121" s="42"/>
      <c r="FT121" s="42"/>
      <c r="FU121" s="42"/>
      <c r="FV121" s="128"/>
      <c r="FW121" s="128"/>
      <c r="FX121" s="128"/>
      <c r="FY121" s="128"/>
      <c r="FZ121" s="128"/>
      <c r="GA121" s="128"/>
      <c r="GB121" s="128"/>
      <c r="GC121" s="128"/>
      <c r="GD121" s="128"/>
      <c r="GE121" s="128"/>
      <c r="GF121" s="128"/>
      <c r="GG121" s="128"/>
      <c r="GH121" s="128"/>
      <c r="GI121" s="128"/>
      <c r="GJ121" s="128"/>
      <c r="GK121" s="128"/>
      <c r="GL121" s="128"/>
      <c r="GM121" s="128"/>
      <c r="GN121" s="128"/>
      <c r="GO121" s="128"/>
      <c r="GP121" s="128"/>
      <c r="GQ121" s="128"/>
      <c r="GR121" s="128"/>
      <c r="GS121" s="128"/>
      <c r="GT121" s="128"/>
      <c r="GU121" s="128"/>
      <c r="GV121" s="128"/>
      <c r="GW121" s="128"/>
      <c r="GX121" s="128"/>
      <c r="GY121" s="128"/>
      <c r="GZ121" s="128"/>
      <c r="HA121" s="128"/>
      <c r="HB121" s="128"/>
      <c r="HC121" s="128"/>
      <c r="HD121" s="128"/>
      <c r="HE121" s="128"/>
      <c r="HF121" s="128"/>
      <c r="HG121" s="128"/>
      <c r="HH121" s="128"/>
      <c r="HI121" s="128"/>
      <c r="HJ121" s="128"/>
      <c r="HK121" s="128"/>
      <c r="HL121" s="128"/>
      <c r="HM121" s="128"/>
      <c r="HN121" s="128"/>
      <c r="HO121" s="128"/>
      <c r="HP121" s="128"/>
      <c r="HQ121" s="128"/>
      <c r="HR121" s="128"/>
      <c r="HS121" s="128"/>
      <c r="HT121" s="128"/>
      <c r="HU121" s="128"/>
      <c r="HV121" s="128"/>
      <c r="HW121" s="128"/>
      <c r="HX121" s="128"/>
      <c r="HY121" s="128"/>
      <c r="HZ121" s="128"/>
      <c r="IA121" s="128"/>
      <c r="IB121" s="128"/>
      <c r="IC121" s="128"/>
      <c r="ID121" s="128"/>
      <c r="IE121" s="128"/>
      <c r="IF121" s="128"/>
      <c r="IG121" s="128"/>
      <c r="IH121" s="128"/>
      <c r="II121" s="128"/>
      <c r="IJ121" s="128"/>
      <c r="IK121" s="128"/>
      <c r="IL121" s="128"/>
      <c r="IM121" s="128"/>
      <c r="IN121" s="128"/>
      <c r="IO121" s="128"/>
      <c r="IP121" s="128"/>
      <c r="IQ121" s="128"/>
      <c r="IR121" s="128"/>
      <c r="IS121" s="128"/>
      <c r="IT121" s="128"/>
      <c r="IU121" s="128"/>
      <c r="IV121" s="128"/>
      <c r="IW121" s="128"/>
      <c r="IX121" s="128"/>
      <c r="IY121" s="128"/>
      <c r="IZ121" s="128"/>
      <c r="JA121" s="128"/>
    </row>
    <row r="122" spans="2:261" s="17" customFormat="1" x14ac:dyDescent="0.25">
      <c r="B122" s="33"/>
      <c r="F122" s="35"/>
      <c r="G122" s="111"/>
      <c r="H122" s="33"/>
      <c r="I122" s="33"/>
      <c r="J122" s="42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128"/>
      <c r="CA122" s="128"/>
      <c r="CB122" s="128"/>
      <c r="CC122" s="128"/>
      <c r="CD122" s="128"/>
      <c r="CE122" s="128"/>
      <c r="CF122" s="128"/>
      <c r="CG122" s="128"/>
      <c r="CH122" s="128"/>
      <c r="CI122" s="128"/>
      <c r="CJ122" s="128"/>
      <c r="CK122" s="128"/>
      <c r="CL122" s="128"/>
      <c r="CM122" s="128"/>
      <c r="CN122" s="128"/>
      <c r="CO122" s="128"/>
      <c r="CP122" s="128"/>
      <c r="CQ122" s="128"/>
      <c r="CR122" s="128"/>
      <c r="CS122" s="128"/>
      <c r="CT122" s="128"/>
      <c r="CU122" s="128"/>
      <c r="CV122" s="128"/>
      <c r="CW122" s="42"/>
      <c r="CX122" s="128"/>
      <c r="CY122" s="128"/>
      <c r="CZ122" s="128"/>
      <c r="DA122" s="128"/>
      <c r="DB122" s="128"/>
      <c r="DC122" s="128"/>
      <c r="DD122" s="128"/>
      <c r="DE122" s="128"/>
      <c r="DF122" s="128"/>
      <c r="DG122" s="128"/>
      <c r="DH122" s="128"/>
      <c r="DI122" s="128"/>
      <c r="DJ122" s="128"/>
      <c r="DK122" s="128"/>
      <c r="DL122" s="128"/>
      <c r="DM122" s="128"/>
      <c r="DN122" s="128"/>
      <c r="DO122" s="128"/>
      <c r="DP122" s="128"/>
      <c r="DQ122" s="128"/>
      <c r="DR122" s="128"/>
      <c r="DS122" s="128"/>
      <c r="DT122" s="128"/>
      <c r="DU122" s="128"/>
      <c r="DV122" s="128"/>
      <c r="DW122" s="128"/>
      <c r="DX122" s="128"/>
      <c r="DY122" s="128"/>
      <c r="DZ122" s="128"/>
      <c r="EA122" s="128"/>
      <c r="EB122" s="128"/>
      <c r="EC122" s="128"/>
      <c r="ED122" s="128"/>
      <c r="EE122" s="128"/>
      <c r="EF122" s="128"/>
      <c r="EG122" s="42"/>
      <c r="EH122" s="128"/>
      <c r="EI122" s="128"/>
      <c r="EJ122" s="128"/>
      <c r="EK122" s="128"/>
      <c r="EL122" s="128"/>
      <c r="EM122" s="128"/>
      <c r="EN122" s="128"/>
      <c r="EO122" s="128"/>
      <c r="EP122" s="128"/>
      <c r="EQ122" s="128"/>
      <c r="ER122" s="128"/>
      <c r="ES122" s="128"/>
      <c r="ET122" s="128"/>
      <c r="EU122" s="128"/>
      <c r="EV122" s="128"/>
      <c r="EW122" s="128"/>
      <c r="EX122" s="128"/>
      <c r="EY122" s="128"/>
      <c r="EZ122" s="128"/>
      <c r="FA122" s="128"/>
      <c r="FB122" s="128"/>
      <c r="FC122" s="128"/>
      <c r="FD122" s="128"/>
      <c r="FE122" s="128"/>
      <c r="FF122" s="128"/>
      <c r="FG122" s="128"/>
      <c r="FH122" s="128"/>
      <c r="FI122" s="128"/>
      <c r="FJ122" s="128"/>
      <c r="FK122" s="128"/>
      <c r="FL122" s="128"/>
      <c r="FM122" s="128"/>
      <c r="FN122" s="128"/>
      <c r="FO122" s="128"/>
      <c r="FP122" s="128"/>
      <c r="FQ122" s="42"/>
      <c r="FR122" s="42"/>
      <c r="FS122" s="42"/>
      <c r="FT122" s="42"/>
      <c r="FU122" s="42"/>
      <c r="FV122" s="128"/>
      <c r="FW122" s="128"/>
      <c r="FX122" s="128"/>
      <c r="FY122" s="128"/>
      <c r="FZ122" s="128"/>
      <c r="GA122" s="128"/>
      <c r="GB122" s="128"/>
      <c r="GC122" s="128"/>
      <c r="GD122" s="128"/>
      <c r="GE122" s="128"/>
      <c r="GF122" s="128"/>
      <c r="GG122" s="128"/>
      <c r="GH122" s="128"/>
      <c r="GI122" s="128"/>
      <c r="GJ122" s="128"/>
      <c r="GK122" s="128"/>
      <c r="GL122" s="128"/>
      <c r="GM122" s="128"/>
      <c r="GN122" s="128"/>
      <c r="GO122" s="128"/>
      <c r="GP122" s="128"/>
      <c r="GQ122" s="128"/>
      <c r="GR122" s="128"/>
      <c r="GS122" s="128"/>
      <c r="GT122" s="128"/>
      <c r="GU122" s="128"/>
      <c r="GV122" s="128"/>
      <c r="GW122" s="128"/>
      <c r="GX122" s="128"/>
      <c r="GY122" s="128"/>
      <c r="GZ122" s="128"/>
      <c r="HA122" s="128"/>
      <c r="HB122" s="128"/>
      <c r="HC122" s="128"/>
      <c r="HD122" s="128"/>
      <c r="HE122" s="128"/>
      <c r="HF122" s="128"/>
      <c r="HG122" s="128"/>
      <c r="HH122" s="128"/>
      <c r="HI122" s="128"/>
      <c r="HJ122" s="128"/>
      <c r="HK122" s="128"/>
      <c r="HL122" s="128"/>
      <c r="HM122" s="128"/>
      <c r="HN122" s="128"/>
      <c r="HO122" s="128"/>
      <c r="HP122" s="128"/>
      <c r="HQ122" s="128"/>
      <c r="HR122" s="128"/>
      <c r="HS122" s="128"/>
      <c r="HT122" s="128"/>
      <c r="HU122" s="128"/>
      <c r="HV122" s="128"/>
      <c r="HW122" s="128"/>
      <c r="HX122" s="128"/>
      <c r="HY122" s="128"/>
      <c r="HZ122" s="128"/>
      <c r="IA122" s="128"/>
      <c r="IB122" s="128"/>
      <c r="IC122" s="128"/>
      <c r="ID122" s="128"/>
      <c r="IE122" s="128"/>
      <c r="IF122" s="128"/>
      <c r="IG122" s="128"/>
      <c r="IH122" s="128"/>
      <c r="II122" s="128"/>
      <c r="IJ122" s="128"/>
      <c r="IK122" s="128"/>
      <c r="IL122" s="128"/>
      <c r="IM122" s="128"/>
      <c r="IN122" s="128"/>
      <c r="IO122" s="128"/>
      <c r="IP122" s="128"/>
      <c r="IQ122" s="128"/>
      <c r="IR122" s="128"/>
      <c r="IS122" s="128"/>
      <c r="IT122" s="128"/>
      <c r="IU122" s="128"/>
      <c r="IV122" s="128"/>
      <c r="IW122" s="128"/>
      <c r="IX122" s="128"/>
      <c r="IY122" s="128"/>
      <c r="IZ122" s="128"/>
      <c r="JA122" s="128"/>
    </row>
    <row r="123" spans="2:261" s="17" customFormat="1" x14ac:dyDescent="0.25">
      <c r="B123" s="33"/>
      <c r="F123" s="35"/>
      <c r="G123" s="111"/>
      <c r="H123" s="33"/>
      <c r="I123" s="33"/>
      <c r="J123" s="42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128"/>
      <c r="CA123" s="128"/>
      <c r="CB123" s="128"/>
      <c r="CC123" s="128"/>
      <c r="CD123" s="128"/>
      <c r="CE123" s="128"/>
      <c r="CF123" s="128"/>
      <c r="CG123" s="128"/>
      <c r="CH123" s="128"/>
      <c r="CI123" s="128"/>
      <c r="CJ123" s="128"/>
      <c r="CK123" s="128"/>
      <c r="CL123" s="128"/>
      <c r="CM123" s="128"/>
      <c r="CN123" s="128"/>
      <c r="CO123" s="128"/>
      <c r="CP123" s="128"/>
      <c r="CQ123" s="128"/>
      <c r="CR123" s="128"/>
      <c r="CS123" s="128"/>
      <c r="CT123" s="128"/>
      <c r="CU123" s="128"/>
      <c r="CV123" s="128"/>
      <c r="CW123" s="42"/>
      <c r="CX123" s="128"/>
      <c r="CY123" s="128"/>
      <c r="CZ123" s="128"/>
      <c r="DA123" s="128"/>
      <c r="DB123" s="128"/>
      <c r="DC123" s="128"/>
      <c r="DD123" s="128"/>
      <c r="DE123" s="128"/>
      <c r="DF123" s="128"/>
      <c r="DG123" s="128"/>
      <c r="DH123" s="128"/>
      <c r="DI123" s="128"/>
      <c r="DJ123" s="128"/>
      <c r="DK123" s="128"/>
      <c r="DL123" s="128"/>
      <c r="DM123" s="128"/>
      <c r="DN123" s="128"/>
      <c r="DO123" s="128"/>
      <c r="DP123" s="128"/>
      <c r="DQ123" s="128"/>
      <c r="DR123" s="128"/>
      <c r="DS123" s="128"/>
      <c r="DT123" s="128"/>
      <c r="DU123" s="128"/>
      <c r="DV123" s="128"/>
      <c r="DW123" s="128"/>
      <c r="DX123" s="128"/>
      <c r="DY123" s="128"/>
      <c r="DZ123" s="128"/>
      <c r="EA123" s="128"/>
      <c r="EB123" s="128"/>
      <c r="EC123" s="128"/>
      <c r="ED123" s="128"/>
      <c r="EE123" s="128"/>
      <c r="EF123" s="128"/>
      <c r="EG123" s="42"/>
      <c r="EH123" s="128"/>
      <c r="EI123" s="128"/>
      <c r="EJ123" s="128"/>
      <c r="EK123" s="128"/>
      <c r="EL123" s="128"/>
      <c r="EM123" s="128"/>
      <c r="EN123" s="128"/>
      <c r="EO123" s="128"/>
      <c r="EP123" s="128"/>
      <c r="EQ123" s="128"/>
      <c r="ER123" s="128"/>
      <c r="ES123" s="128"/>
      <c r="ET123" s="128"/>
      <c r="EU123" s="128"/>
      <c r="EV123" s="128"/>
      <c r="EW123" s="128"/>
      <c r="EX123" s="128"/>
      <c r="EY123" s="128"/>
      <c r="EZ123" s="128"/>
      <c r="FA123" s="128"/>
      <c r="FB123" s="128"/>
      <c r="FC123" s="128"/>
      <c r="FD123" s="128"/>
      <c r="FE123" s="128"/>
      <c r="FF123" s="128"/>
      <c r="FG123" s="128"/>
      <c r="FH123" s="128"/>
      <c r="FI123" s="128"/>
      <c r="FJ123" s="128"/>
      <c r="FK123" s="128"/>
      <c r="FL123" s="128"/>
      <c r="FM123" s="128"/>
      <c r="FN123" s="128"/>
      <c r="FO123" s="128"/>
      <c r="FP123" s="128"/>
      <c r="FQ123" s="42"/>
      <c r="FR123" s="42"/>
      <c r="FS123" s="42"/>
      <c r="FT123" s="42"/>
      <c r="FU123" s="42"/>
      <c r="FV123" s="128"/>
      <c r="FW123" s="128"/>
      <c r="FX123" s="128"/>
      <c r="FY123" s="128"/>
      <c r="FZ123" s="128"/>
      <c r="GA123" s="128"/>
      <c r="GB123" s="128"/>
      <c r="GC123" s="128"/>
      <c r="GD123" s="128"/>
      <c r="GE123" s="128"/>
      <c r="GF123" s="128"/>
      <c r="GG123" s="128"/>
      <c r="GH123" s="128"/>
      <c r="GI123" s="128"/>
      <c r="GJ123" s="128"/>
      <c r="GK123" s="128"/>
      <c r="GL123" s="128"/>
      <c r="GM123" s="128"/>
      <c r="GN123" s="128"/>
      <c r="GO123" s="128"/>
      <c r="GP123" s="128"/>
      <c r="GQ123" s="128"/>
      <c r="GR123" s="128"/>
      <c r="GS123" s="128"/>
      <c r="GT123" s="128"/>
      <c r="GU123" s="128"/>
      <c r="GV123" s="128"/>
      <c r="GW123" s="128"/>
      <c r="GX123" s="128"/>
      <c r="GY123" s="128"/>
      <c r="GZ123" s="128"/>
      <c r="HA123" s="128"/>
      <c r="HB123" s="128"/>
      <c r="HC123" s="128"/>
      <c r="HD123" s="128"/>
      <c r="HE123" s="128"/>
      <c r="HF123" s="128"/>
      <c r="HG123" s="128"/>
      <c r="HH123" s="128"/>
      <c r="HI123" s="128"/>
      <c r="HJ123" s="128"/>
      <c r="HK123" s="128"/>
      <c r="HL123" s="128"/>
      <c r="HM123" s="128"/>
      <c r="HN123" s="128"/>
      <c r="HO123" s="128"/>
      <c r="HP123" s="128"/>
      <c r="HQ123" s="128"/>
      <c r="HR123" s="128"/>
      <c r="HS123" s="128"/>
      <c r="HT123" s="128"/>
      <c r="HU123" s="128"/>
      <c r="HV123" s="128"/>
      <c r="HW123" s="128"/>
      <c r="HX123" s="128"/>
      <c r="HY123" s="128"/>
      <c r="HZ123" s="128"/>
      <c r="IA123" s="128"/>
      <c r="IB123" s="128"/>
      <c r="IC123" s="128"/>
      <c r="ID123" s="128"/>
      <c r="IE123" s="128"/>
      <c r="IF123" s="128"/>
      <c r="IG123" s="128"/>
      <c r="IH123" s="128"/>
      <c r="II123" s="128"/>
      <c r="IJ123" s="128"/>
      <c r="IK123" s="128"/>
      <c r="IL123" s="128"/>
      <c r="IM123" s="128"/>
      <c r="IN123" s="128"/>
      <c r="IO123" s="128"/>
      <c r="IP123" s="128"/>
      <c r="IQ123" s="128"/>
      <c r="IR123" s="128"/>
      <c r="IS123" s="128"/>
      <c r="IT123" s="128"/>
      <c r="IU123" s="128"/>
      <c r="IV123" s="128"/>
      <c r="IW123" s="128"/>
      <c r="IX123" s="128"/>
      <c r="IY123" s="128"/>
      <c r="IZ123" s="128"/>
      <c r="JA123" s="128"/>
    </row>
    <row r="124" spans="2:261" s="17" customFormat="1" x14ac:dyDescent="0.25">
      <c r="B124" s="33"/>
      <c r="F124" s="35"/>
      <c r="G124" s="111"/>
      <c r="H124" s="33"/>
      <c r="I124" s="33"/>
      <c r="J124" s="42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128"/>
      <c r="CA124" s="128"/>
      <c r="CB124" s="128"/>
      <c r="CC124" s="128"/>
      <c r="CD124" s="128"/>
      <c r="CE124" s="128"/>
      <c r="CF124" s="128"/>
      <c r="CG124" s="128"/>
      <c r="CH124" s="128"/>
      <c r="CI124" s="128"/>
      <c r="CJ124" s="128"/>
      <c r="CK124" s="128"/>
      <c r="CL124" s="128"/>
      <c r="CM124" s="128"/>
      <c r="CN124" s="128"/>
      <c r="CO124" s="128"/>
      <c r="CP124" s="128"/>
      <c r="CQ124" s="128"/>
      <c r="CR124" s="128"/>
      <c r="CS124" s="128"/>
      <c r="CT124" s="128"/>
      <c r="CU124" s="128"/>
      <c r="CV124" s="128"/>
      <c r="CW124" s="42"/>
      <c r="CX124" s="128"/>
      <c r="CY124" s="128"/>
      <c r="CZ124" s="128"/>
      <c r="DA124" s="128"/>
      <c r="DB124" s="128"/>
      <c r="DC124" s="128"/>
      <c r="DD124" s="128"/>
      <c r="DE124" s="128"/>
      <c r="DF124" s="128"/>
      <c r="DG124" s="128"/>
      <c r="DH124" s="128"/>
      <c r="DI124" s="128"/>
      <c r="DJ124" s="128"/>
      <c r="DK124" s="128"/>
      <c r="DL124" s="128"/>
      <c r="DM124" s="128"/>
      <c r="DN124" s="128"/>
      <c r="DO124" s="128"/>
      <c r="DP124" s="128"/>
      <c r="DQ124" s="128"/>
      <c r="DR124" s="128"/>
      <c r="DS124" s="128"/>
      <c r="DT124" s="128"/>
      <c r="DU124" s="128"/>
      <c r="DV124" s="128"/>
      <c r="DW124" s="128"/>
      <c r="DX124" s="128"/>
      <c r="DY124" s="128"/>
      <c r="DZ124" s="128"/>
      <c r="EA124" s="128"/>
      <c r="EB124" s="128"/>
      <c r="EC124" s="128"/>
      <c r="ED124" s="128"/>
      <c r="EE124" s="128"/>
      <c r="EF124" s="128"/>
      <c r="EG124" s="42"/>
      <c r="EH124" s="128"/>
      <c r="EI124" s="128"/>
      <c r="EJ124" s="128"/>
      <c r="EK124" s="128"/>
      <c r="EL124" s="128"/>
      <c r="EM124" s="128"/>
      <c r="EN124" s="128"/>
      <c r="EO124" s="128"/>
      <c r="EP124" s="128"/>
      <c r="EQ124" s="128"/>
      <c r="ER124" s="128"/>
      <c r="ES124" s="128"/>
      <c r="ET124" s="128"/>
      <c r="EU124" s="128"/>
      <c r="EV124" s="128"/>
      <c r="EW124" s="128"/>
      <c r="EX124" s="128"/>
      <c r="EY124" s="128"/>
      <c r="EZ124" s="128"/>
      <c r="FA124" s="128"/>
      <c r="FB124" s="128"/>
      <c r="FC124" s="128"/>
      <c r="FD124" s="128"/>
      <c r="FE124" s="128"/>
      <c r="FF124" s="128"/>
      <c r="FG124" s="128"/>
      <c r="FH124" s="128"/>
      <c r="FI124" s="128"/>
      <c r="FJ124" s="128"/>
      <c r="FK124" s="128"/>
      <c r="FL124" s="128"/>
      <c r="FM124" s="128"/>
      <c r="FN124" s="128"/>
      <c r="FO124" s="128"/>
      <c r="FP124" s="128"/>
      <c r="FQ124" s="42"/>
      <c r="FR124" s="42"/>
      <c r="FS124" s="42"/>
      <c r="FT124" s="42"/>
      <c r="FU124" s="42"/>
      <c r="FV124" s="128"/>
      <c r="FW124" s="128"/>
      <c r="FX124" s="128"/>
      <c r="FY124" s="128"/>
      <c r="FZ124" s="128"/>
      <c r="GA124" s="128"/>
      <c r="GB124" s="128"/>
      <c r="GC124" s="128"/>
      <c r="GD124" s="128"/>
      <c r="GE124" s="128"/>
      <c r="GF124" s="128"/>
      <c r="GG124" s="128"/>
      <c r="GH124" s="128"/>
      <c r="GI124" s="128"/>
      <c r="GJ124" s="128"/>
      <c r="GK124" s="128"/>
      <c r="GL124" s="128"/>
      <c r="GM124" s="128"/>
      <c r="GN124" s="128"/>
      <c r="GO124" s="128"/>
      <c r="GP124" s="128"/>
      <c r="GQ124" s="128"/>
      <c r="GR124" s="128"/>
      <c r="GS124" s="128"/>
      <c r="GT124" s="128"/>
      <c r="GU124" s="128"/>
      <c r="GV124" s="128"/>
      <c r="GW124" s="128"/>
      <c r="GX124" s="128"/>
      <c r="GY124" s="128"/>
      <c r="GZ124" s="128"/>
      <c r="HA124" s="128"/>
      <c r="HB124" s="128"/>
      <c r="HC124" s="128"/>
      <c r="HD124" s="128"/>
      <c r="HE124" s="128"/>
      <c r="HF124" s="128"/>
      <c r="HG124" s="128"/>
      <c r="HH124" s="128"/>
      <c r="HI124" s="128"/>
      <c r="HJ124" s="128"/>
      <c r="HK124" s="128"/>
      <c r="HL124" s="128"/>
      <c r="HM124" s="128"/>
      <c r="HN124" s="128"/>
      <c r="HO124" s="128"/>
      <c r="HP124" s="128"/>
      <c r="HQ124" s="128"/>
      <c r="HR124" s="128"/>
      <c r="HS124" s="128"/>
      <c r="HT124" s="128"/>
      <c r="HU124" s="128"/>
      <c r="HV124" s="128"/>
      <c r="HW124" s="128"/>
      <c r="HX124" s="128"/>
      <c r="HY124" s="128"/>
      <c r="HZ124" s="128"/>
      <c r="IA124" s="128"/>
      <c r="IB124" s="128"/>
      <c r="IC124" s="128"/>
      <c r="ID124" s="128"/>
      <c r="IE124" s="128"/>
      <c r="IF124" s="128"/>
      <c r="IG124" s="128"/>
      <c r="IH124" s="128"/>
      <c r="II124" s="128"/>
      <c r="IJ124" s="128"/>
      <c r="IK124" s="128"/>
      <c r="IL124" s="128"/>
      <c r="IM124" s="128"/>
      <c r="IN124" s="128"/>
      <c r="IO124" s="128"/>
      <c r="IP124" s="128"/>
      <c r="IQ124" s="128"/>
      <c r="IR124" s="128"/>
      <c r="IS124" s="128"/>
      <c r="IT124" s="128"/>
      <c r="IU124" s="128"/>
      <c r="IV124" s="128"/>
      <c r="IW124" s="128"/>
      <c r="IX124" s="128"/>
      <c r="IY124" s="128"/>
      <c r="IZ124" s="128"/>
      <c r="JA124" s="128"/>
    </row>
    <row r="125" spans="2:261" s="17" customFormat="1" x14ac:dyDescent="0.25">
      <c r="B125" s="33"/>
      <c r="F125" s="35"/>
      <c r="G125" s="111"/>
      <c r="H125" s="33"/>
      <c r="I125" s="33"/>
      <c r="J125" s="42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128"/>
      <c r="CA125" s="128"/>
      <c r="CB125" s="128"/>
      <c r="CC125" s="128"/>
      <c r="CD125" s="128"/>
      <c r="CE125" s="128"/>
      <c r="CF125" s="128"/>
      <c r="CG125" s="128"/>
      <c r="CH125" s="128"/>
      <c r="CI125" s="128"/>
      <c r="CJ125" s="128"/>
      <c r="CK125" s="128"/>
      <c r="CL125" s="128"/>
      <c r="CM125" s="128"/>
      <c r="CN125" s="128"/>
      <c r="CO125" s="128"/>
      <c r="CP125" s="128"/>
      <c r="CQ125" s="128"/>
      <c r="CR125" s="128"/>
      <c r="CS125" s="128"/>
      <c r="CT125" s="128"/>
      <c r="CU125" s="128"/>
      <c r="CV125" s="128"/>
      <c r="CW125" s="42"/>
      <c r="CX125" s="128"/>
      <c r="CY125" s="128"/>
      <c r="CZ125" s="128"/>
      <c r="DA125" s="128"/>
      <c r="DB125" s="128"/>
      <c r="DC125" s="128"/>
      <c r="DD125" s="128"/>
      <c r="DE125" s="128"/>
      <c r="DF125" s="128"/>
      <c r="DG125" s="128"/>
      <c r="DH125" s="128"/>
      <c r="DI125" s="128"/>
      <c r="DJ125" s="128"/>
      <c r="DK125" s="128"/>
      <c r="DL125" s="128"/>
      <c r="DM125" s="128"/>
      <c r="DN125" s="128"/>
      <c r="DO125" s="128"/>
      <c r="DP125" s="128"/>
      <c r="DQ125" s="128"/>
      <c r="DR125" s="128"/>
      <c r="DS125" s="128"/>
      <c r="DT125" s="128"/>
      <c r="DU125" s="128"/>
      <c r="DV125" s="128"/>
      <c r="DW125" s="128"/>
      <c r="DX125" s="128"/>
      <c r="DY125" s="128"/>
      <c r="DZ125" s="128"/>
      <c r="EA125" s="128"/>
      <c r="EB125" s="128"/>
      <c r="EC125" s="128"/>
      <c r="ED125" s="128"/>
      <c r="EE125" s="128"/>
      <c r="EF125" s="128"/>
      <c r="EG125" s="42"/>
      <c r="EH125" s="128"/>
      <c r="EI125" s="128"/>
      <c r="EJ125" s="128"/>
      <c r="EK125" s="128"/>
      <c r="EL125" s="128"/>
      <c r="EM125" s="128"/>
      <c r="EN125" s="128"/>
      <c r="EO125" s="128"/>
      <c r="EP125" s="128"/>
      <c r="EQ125" s="128"/>
      <c r="ER125" s="128"/>
      <c r="ES125" s="128"/>
      <c r="ET125" s="128"/>
      <c r="EU125" s="128"/>
      <c r="EV125" s="128"/>
      <c r="EW125" s="128"/>
      <c r="EX125" s="128"/>
      <c r="EY125" s="128"/>
      <c r="EZ125" s="128"/>
      <c r="FA125" s="128"/>
      <c r="FB125" s="128"/>
      <c r="FC125" s="128"/>
      <c r="FD125" s="128"/>
      <c r="FE125" s="128"/>
      <c r="FF125" s="128"/>
      <c r="FG125" s="128"/>
      <c r="FH125" s="128"/>
      <c r="FI125" s="128"/>
      <c r="FJ125" s="128"/>
      <c r="FK125" s="128"/>
      <c r="FL125" s="128"/>
      <c r="FM125" s="128"/>
      <c r="FN125" s="128"/>
      <c r="FO125" s="128"/>
      <c r="FP125" s="128"/>
      <c r="FQ125" s="42"/>
      <c r="FR125" s="42"/>
      <c r="FS125" s="42"/>
      <c r="FT125" s="42"/>
      <c r="FU125" s="42"/>
      <c r="FV125" s="128"/>
      <c r="FW125" s="128"/>
      <c r="FX125" s="128"/>
      <c r="FY125" s="128"/>
      <c r="FZ125" s="128"/>
      <c r="GA125" s="128"/>
      <c r="GB125" s="128"/>
      <c r="GC125" s="128"/>
      <c r="GD125" s="128"/>
      <c r="GE125" s="128"/>
      <c r="GF125" s="128"/>
      <c r="GG125" s="128"/>
      <c r="GH125" s="128"/>
      <c r="GI125" s="128"/>
      <c r="GJ125" s="128"/>
      <c r="GK125" s="128"/>
      <c r="GL125" s="128"/>
      <c r="GM125" s="128"/>
      <c r="GN125" s="128"/>
      <c r="GO125" s="128"/>
      <c r="GP125" s="128"/>
      <c r="GQ125" s="128"/>
      <c r="GR125" s="128"/>
      <c r="GS125" s="128"/>
      <c r="GT125" s="128"/>
      <c r="GU125" s="128"/>
      <c r="GV125" s="128"/>
      <c r="GW125" s="128"/>
      <c r="GX125" s="128"/>
      <c r="GY125" s="128"/>
      <c r="GZ125" s="128"/>
      <c r="HA125" s="128"/>
      <c r="HB125" s="128"/>
      <c r="HC125" s="128"/>
      <c r="HD125" s="128"/>
      <c r="HE125" s="128"/>
      <c r="HF125" s="128"/>
      <c r="HG125" s="128"/>
      <c r="HH125" s="128"/>
      <c r="HI125" s="128"/>
      <c r="HJ125" s="128"/>
      <c r="HK125" s="128"/>
      <c r="HL125" s="128"/>
      <c r="HM125" s="128"/>
      <c r="HN125" s="128"/>
      <c r="HO125" s="128"/>
      <c r="HP125" s="128"/>
      <c r="HQ125" s="128"/>
      <c r="HR125" s="128"/>
      <c r="HS125" s="128"/>
      <c r="HT125" s="128"/>
      <c r="HU125" s="128"/>
      <c r="HV125" s="128"/>
      <c r="HW125" s="128"/>
      <c r="HX125" s="128"/>
      <c r="HY125" s="128"/>
      <c r="HZ125" s="128"/>
      <c r="IA125" s="128"/>
      <c r="IB125" s="128"/>
      <c r="IC125" s="128"/>
      <c r="ID125" s="128"/>
      <c r="IE125" s="128"/>
      <c r="IF125" s="128"/>
      <c r="IG125" s="128"/>
      <c r="IH125" s="128"/>
      <c r="II125" s="128"/>
      <c r="IJ125" s="128"/>
      <c r="IK125" s="128"/>
      <c r="IL125" s="128"/>
      <c r="IM125" s="128"/>
      <c r="IN125" s="128"/>
      <c r="IO125" s="128"/>
      <c r="IP125" s="128"/>
      <c r="IQ125" s="128"/>
      <c r="IR125" s="128"/>
      <c r="IS125" s="128"/>
      <c r="IT125" s="128"/>
      <c r="IU125" s="128"/>
      <c r="IV125" s="128"/>
      <c r="IW125" s="128"/>
      <c r="IX125" s="128"/>
      <c r="IY125" s="128"/>
      <c r="IZ125" s="128"/>
      <c r="JA125" s="128"/>
    </row>
    <row r="126" spans="2:261" s="17" customFormat="1" x14ac:dyDescent="0.25">
      <c r="B126" s="33"/>
      <c r="F126" s="35"/>
      <c r="G126" s="111"/>
      <c r="H126" s="33"/>
      <c r="I126" s="33"/>
      <c r="J126" s="42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128"/>
      <c r="CA126" s="128"/>
      <c r="CB126" s="128"/>
      <c r="CC126" s="128"/>
      <c r="CD126" s="128"/>
      <c r="CE126" s="128"/>
      <c r="CF126" s="128"/>
      <c r="CG126" s="128"/>
      <c r="CH126" s="128"/>
      <c r="CI126" s="128"/>
      <c r="CJ126" s="128"/>
      <c r="CK126" s="128"/>
      <c r="CL126" s="128"/>
      <c r="CM126" s="128"/>
      <c r="CN126" s="128"/>
      <c r="CO126" s="128"/>
      <c r="CP126" s="128"/>
      <c r="CQ126" s="128"/>
      <c r="CR126" s="128"/>
      <c r="CS126" s="128"/>
      <c r="CT126" s="128"/>
      <c r="CU126" s="128"/>
      <c r="CV126" s="128"/>
      <c r="CW126" s="42"/>
      <c r="CX126" s="128"/>
      <c r="CY126" s="128"/>
      <c r="CZ126" s="128"/>
      <c r="DA126" s="128"/>
      <c r="DB126" s="128"/>
      <c r="DC126" s="128"/>
      <c r="DD126" s="128"/>
      <c r="DE126" s="128"/>
      <c r="DF126" s="128"/>
      <c r="DG126" s="128"/>
      <c r="DH126" s="128"/>
      <c r="DI126" s="128"/>
      <c r="DJ126" s="128"/>
      <c r="DK126" s="128"/>
      <c r="DL126" s="128"/>
      <c r="DM126" s="128"/>
      <c r="DN126" s="128"/>
      <c r="DO126" s="128"/>
      <c r="DP126" s="128"/>
      <c r="DQ126" s="128"/>
      <c r="DR126" s="128"/>
      <c r="DS126" s="128"/>
      <c r="DT126" s="128"/>
      <c r="DU126" s="128"/>
      <c r="DV126" s="128"/>
      <c r="DW126" s="128"/>
      <c r="DX126" s="128"/>
      <c r="DY126" s="128"/>
      <c r="DZ126" s="128"/>
      <c r="EA126" s="128"/>
      <c r="EB126" s="128"/>
      <c r="EC126" s="128"/>
      <c r="ED126" s="128"/>
      <c r="EE126" s="128"/>
      <c r="EF126" s="128"/>
      <c r="EG126" s="42"/>
      <c r="EH126" s="128"/>
      <c r="EI126" s="128"/>
      <c r="EJ126" s="128"/>
      <c r="EK126" s="128"/>
      <c r="EL126" s="128"/>
      <c r="EM126" s="128"/>
      <c r="EN126" s="128"/>
      <c r="EO126" s="128"/>
      <c r="EP126" s="128"/>
      <c r="EQ126" s="128"/>
      <c r="ER126" s="128"/>
      <c r="ES126" s="128"/>
      <c r="ET126" s="128"/>
      <c r="EU126" s="128"/>
      <c r="EV126" s="128"/>
      <c r="EW126" s="128"/>
      <c r="EX126" s="128"/>
      <c r="EY126" s="128"/>
      <c r="EZ126" s="128"/>
      <c r="FA126" s="128"/>
      <c r="FB126" s="128"/>
      <c r="FC126" s="128"/>
      <c r="FD126" s="128"/>
      <c r="FE126" s="128"/>
      <c r="FF126" s="128"/>
      <c r="FG126" s="128"/>
      <c r="FH126" s="128"/>
      <c r="FI126" s="128"/>
      <c r="FJ126" s="128"/>
      <c r="FK126" s="128"/>
      <c r="FL126" s="128"/>
      <c r="FM126" s="128"/>
      <c r="FN126" s="128"/>
      <c r="FO126" s="128"/>
      <c r="FP126" s="128"/>
      <c r="FQ126" s="42"/>
      <c r="FR126" s="42"/>
      <c r="FS126" s="42"/>
      <c r="FT126" s="42"/>
      <c r="FU126" s="42"/>
      <c r="FV126" s="128"/>
      <c r="FW126" s="128"/>
      <c r="FX126" s="128"/>
      <c r="FY126" s="128"/>
      <c r="FZ126" s="128"/>
      <c r="GA126" s="128"/>
      <c r="GB126" s="128"/>
      <c r="GC126" s="128"/>
      <c r="GD126" s="128"/>
      <c r="GE126" s="128"/>
      <c r="GF126" s="128"/>
      <c r="GG126" s="128"/>
      <c r="GH126" s="128"/>
      <c r="GI126" s="128"/>
      <c r="GJ126" s="128"/>
      <c r="GK126" s="128"/>
      <c r="GL126" s="128"/>
      <c r="GM126" s="128"/>
      <c r="GN126" s="128"/>
      <c r="GO126" s="128"/>
      <c r="GP126" s="128"/>
      <c r="GQ126" s="128"/>
      <c r="GR126" s="128"/>
      <c r="GS126" s="128"/>
      <c r="GT126" s="128"/>
      <c r="GU126" s="128"/>
      <c r="GV126" s="128"/>
      <c r="GW126" s="128"/>
      <c r="GX126" s="128"/>
      <c r="GY126" s="128"/>
      <c r="GZ126" s="128"/>
      <c r="HA126" s="128"/>
      <c r="HB126" s="128"/>
      <c r="HC126" s="128"/>
      <c r="HD126" s="128"/>
      <c r="HE126" s="128"/>
      <c r="HF126" s="128"/>
      <c r="HG126" s="128"/>
      <c r="HH126" s="128"/>
      <c r="HI126" s="128"/>
      <c r="HJ126" s="128"/>
      <c r="HK126" s="128"/>
      <c r="HL126" s="128"/>
      <c r="HM126" s="128"/>
      <c r="HN126" s="128"/>
      <c r="HO126" s="128"/>
      <c r="HP126" s="128"/>
      <c r="HQ126" s="128"/>
      <c r="HR126" s="128"/>
      <c r="HS126" s="128"/>
      <c r="HT126" s="128"/>
      <c r="HU126" s="128"/>
      <c r="HV126" s="128"/>
      <c r="HW126" s="128"/>
      <c r="HX126" s="128"/>
      <c r="HY126" s="128"/>
      <c r="HZ126" s="128"/>
      <c r="IA126" s="128"/>
      <c r="IB126" s="128"/>
      <c r="IC126" s="128"/>
      <c r="ID126" s="128"/>
      <c r="IE126" s="128"/>
      <c r="IF126" s="128"/>
      <c r="IG126" s="128"/>
      <c r="IH126" s="128"/>
      <c r="II126" s="128"/>
      <c r="IJ126" s="128"/>
      <c r="IK126" s="128"/>
      <c r="IL126" s="128"/>
      <c r="IM126" s="128"/>
      <c r="IN126" s="128"/>
      <c r="IO126" s="128"/>
      <c r="IP126" s="128"/>
      <c r="IQ126" s="128"/>
      <c r="IR126" s="128"/>
      <c r="IS126" s="128"/>
      <c r="IT126" s="128"/>
      <c r="IU126" s="128"/>
      <c r="IV126" s="128"/>
      <c r="IW126" s="128"/>
      <c r="IX126" s="128"/>
      <c r="IY126" s="128"/>
      <c r="IZ126" s="128"/>
      <c r="JA126" s="128"/>
    </row>
    <row r="127" spans="2:261" s="17" customFormat="1" x14ac:dyDescent="0.25">
      <c r="B127" s="33"/>
      <c r="F127" s="35"/>
      <c r="G127" s="111"/>
      <c r="H127" s="33"/>
      <c r="I127" s="33"/>
      <c r="J127" s="42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128"/>
      <c r="CA127" s="128"/>
      <c r="CB127" s="128"/>
      <c r="CC127" s="128"/>
      <c r="CD127" s="128"/>
      <c r="CE127" s="128"/>
      <c r="CF127" s="128"/>
      <c r="CG127" s="128"/>
      <c r="CH127" s="128"/>
      <c r="CI127" s="128"/>
      <c r="CJ127" s="128"/>
      <c r="CK127" s="128"/>
      <c r="CL127" s="128"/>
      <c r="CM127" s="128"/>
      <c r="CN127" s="128"/>
      <c r="CO127" s="128"/>
      <c r="CP127" s="128"/>
      <c r="CQ127" s="128"/>
      <c r="CR127" s="128"/>
      <c r="CS127" s="128"/>
      <c r="CT127" s="128"/>
      <c r="CU127" s="128"/>
      <c r="CV127" s="128"/>
      <c r="CW127" s="42"/>
      <c r="CX127" s="128"/>
      <c r="CY127" s="128"/>
      <c r="CZ127" s="128"/>
      <c r="DA127" s="128"/>
      <c r="DB127" s="128"/>
      <c r="DC127" s="128"/>
      <c r="DD127" s="128"/>
      <c r="DE127" s="128"/>
      <c r="DF127" s="128"/>
      <c r="DG127" s="128"/>
      <c r="DH127" s="128"/>
      <c r="DI127" s="128"/>
      <c r="DJ127" s="128"/>
      <c r="DK127" s="128"/>
      <c r="DL127" s="128"/>
      <c r="DM127" s="128"/>
      <c r="DN127" s="128"/>
      <c r="DO127" s="128"/>
      <c r="DP127" s="128"/>
      <c r="DQ127" s="128"/>
      <c r="DR127" s="128"/>
      <c r="DS127" s="128"/>
      <c r="DT127" s="128"/>
      <c r="DU127" s="128"/>
      <c r="DV127" s="128"/>
      <c r="DW127" s="128"/>
      <c r="DX127" s="128"/>
      <c r="DY127" s="128"/>
      <c r="DZ127" s="128"/>
      <c r="EA127" s="128"/>
      <c r="EB127" s="128"/>
      <c r="EC127" s="128"/>
      <c r="ED127" s="128"/>
      <c r="EE127" s="128"/>
      <c r="EF127" s="128"/>
      <c r="EG127" s="42"/>
      <c r="EH127" s="128"/>
      <c r="EI127" s="128"/>
      <c r="EJ127" s="128"/>
      <c r="EK127" s="128"/>
      <c r="EL127" s="128"/>
      <c r="EM127" s="128"/>
      <c r="EN127" s="128"/>
      <c r="EO127" s="128"/>
      <c r="EP127" s="128"/>
      <c r="EQ127" s="128"/>
      <c r="ER127" s="128"/>
      <c r="ES127" s="128"/>
      <c r="ET127" s="128"/>
      <c r="EU127" s="128"/>
      <c r="EV127" s="128"/>
      <c r="EW127" s="128"/>
      <c r="EX127" s="128"/>
      <c r="EY127" s="128"/>
      <c r="EZ127" s="128"/>
      <c r="FA127" s="128"/>
      <c r="FB127" s="128"/>
      <c r="FC127" s="128"/>
      <c r="FD127" s="128"/>
      <c r="FE127" s="128"/>
      <c r="FF127" s="128"/>
      <c r="FG127" s="128"/>
      <c r="FH127" s="128"/>
      <c r="FI127" s="128"/>
      <c r="FJ127" s="128"/>
      <c r="FK127" s="128"/>
      <c r="FL127" s="128"/>
      <c r="FM127" s="128"/>
      <c r="FN127" s="128"/>
      <c r="FO127" s="128"/>
      <c r="FP127" s="128"/>
      <c r="FQ127" s="42"/>
      <c r="FR127" s="42"/>
      <c r="FS127" s="42"/>
      <c r="FT127" s="42"/>
      <c r="FU127" s="42"/>
      <c r="FV127" s="128"/>
      <c r="FW127" s="128"/>
      <c r="FX127" s="128"/>
      <c r="FY127" s="128"/>
      <c r="FZ127" s="128"/>
      <c r="GA127" s="128"/>
      <c r="GB127" s="128"/>
      <c r="GC127" s="128"/>
      <c r="GD127" s="128"/>
      <c r="GE127" s="128"/>
      <c r="GF127" s="128"/>
      <c r="GG127" s="128"/>
      <c r="GH127" s="128"/>
      <c r="GI127" s="128"/>
      <c r="GJ127" s="128"/>
      <c r="GK127" s="128"/>
      <c r="GL127" s="128"/>
      <c r="GM127" s="128"/>
      <c r="GN127" s="128"/>
      <c r="GO127" s="128"/>
      <c r="GP127" s="128"/>
      <c r="GQ127" s="128"/>
      <c r="GR127" s="128"/>
      <c r="GS127" s="128"/>
      <c r="GT127" s="128"/>
      <c r="GU127" s="128"/>
      <c r="GV127" s="128"/>
      <c r="GW127" s="128"/>
      <c r="GX127" s="128"/>
      <c r="GY127" s="128"/>
      <c r="GZ127" s="128"/>
      <c r="HA127" s="128"/>
      <c r="HB127" s="128"/>
      <c r="HC127" s="128"/>
      <c r="HD127" s="128"/>
      <c r="HE127" s="128"/>
      <c r="HF127" s="128"/>
      <c r="HG127" s="128"/>
      <c r="HH127" s="128"/>
      <c r="HI127" s="128"/>
      <c r="HJ127" s="128"/>
      <c r="HK127" s="128"/>
      <c r="HL127" s="128"/>
      <c r="HM127" s="128"/>
      <c r="HN127" s="128"/>
      <c r="HO127" s="128"/>
      <c r="HP127" s="128"/>
      <c r="HQ127" s="128"/>
      <c r="HR127" s="128"/>
      <c r="HS127" s="128"/>
      <c r="HT127" s="128"/>
      <c r="HU127" s="128"/>
      <c r="HV127" s="128"/>
      <c r="HW127" s="128"/>
      <c r="HX127" s="128"/>
      <c r="HY127" s="128"/>
      <c r="HZ127" s="128"/>
      <c r="IA127" s="128"/>
      <c r="IB127" s="128"/>
      <c r="IC127" s="128"/>
      <c r="ID127" s="128"/>
      <c r="IE127" s="128"/>
      <c r="IF127" s="128"/>
      <c r="IG127" s="128"/>
      <c r="IH127" s="128"/>
      <c r="II127" s="128"/>
      <c r="IJ127" s="128"/>
      <c r="IK127" s="128"/>
      <c r="IL127" s="128"/>
      <c r="IM127" s="128"/>
      <c r="IN127" s="128"/>
      <c r="IO127" s="128"/>
      <c r="IP127" s="128"/>
      <c r="IQ127" s="128"/>
      <c r="IR127" s="128"/>
      <c r="IS127" s="128"/>
      <c r="IT127" s="128"/>
      <c r="IU127" s="128"/>
      <c r="IV127" s="128"/>
      <c r="IW127" s="128"/>
      <c r="IX127" s="128"/>
      <c r="IY127" s="128"/>
      <c r="IZ127" s="128"/>
      <c r="JA127" s="128"/>
    </row>
    <row r="128" spans="2:261" s="17" customFormat="1" x14ac:dyDescent="0.25">
      <c r="B128" s="33"/>
      <c r="F128" s="35"/>
      <c r="G128" s="111"/>
      <c r="H128" s="33"/>
      <c r="I128" s="33"/>
      <c r="J128" s="42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128"/>
      <c r="CA128" s="128"/>
      <c r="CB128" s="128"/>
      <c r="CC128" s="128"/>
      <c r="CD128" s="128"/>
      <c r="CE128" s="128"/>
      <c r="CF128" s="128"/>
      <c r="CG128" s="128"/>
      <c r="CH128" s="128"/>
      <c r="CI128" s="128"/>
      <c r="CJ128" s="128"/>
      <c r="CK128" s="128"/>
      <c r="CL128" s="128"/>
      <c r="CM128" s="128"/>
      <c r="CN128" s="128"/>
      <c r="CO128" s="128"/>
      <c r="CP128" s="128"/>
      <c r="CQ128" s="128"/>
      <c r="CR128" s="128"/>
      <c r="CS128" s="128"/>
      <c r="CT128" s="128"/>
      <c r="CU128" s="128"/>
      <c r="CV128" s="128"/>
      <c r="CW128" s="42"/>
      <c r="CX128" s="128"/>
      <c r="CY128" s="128"/>
      <c r="CZ128" s="128"/>
      <c r="DA128" s="128"/>
      <c r="DB128" s="128"/>
      <c r="DC128" s="128"/>
      <c r="DD128" s="128"/>
      <c r="DE128" s="128"/>
      <c r="DF128" s="128"/>
      <c r="DG128" s="128"/>
      <c r="DH128" s="128"/>
      <c r="DI128" s="128"/>
      <c r="DJ128" s="128"/>
      <c r="DK128" s="128"/>
      <c r="DL128" s="128"/>
      <c r="DM128" s="128"/>
      <c r="DN128" s="128"/>
      <c r="DO128" s="128"/>
      <c r="DP128" s="128"/>
      <c r="DQ128" s="128"/>
      <c r="DR128" s="128"/>
      <c r="DS128" s="128"/>
      <c r="DT128" s="128"/>
      <c r="DU128" s="128"/>
      <c r="DV128" s="128"/>
      <c r="DW128" s="128"/>
      <c r="DX128" s="128"/>
      <c r="DY128" s="128"/>
      <c r="DZ128" s="128"/>
      <c r="EA128" s="128"/>
      <c r="EB128" s="128"/>
      <c r="EC128" s="128"/>
      <c r="ED128" s="128"/>
      <c r="EE128" s="128"/>
      <c r="EF128" s="128"/>
      <c r="EG128" s="42"/>
      <c r="EH128" s="128"/>
      <c r="EI128" s="128"/>
      <c r="EJ128" s="128"/>
      <c r="EK128" s="128"/>
      <c r="EL128" s="128"/>
      <c r="EM128" s="128"/>
      <c r="EN128" s="128"/>
      <c r="EO128" s="128"/>
      <c r="EP128" s="128"/>
      <c r="EQ128" s="128"/>
      <c r="ER128" s="128"/>
      <c r="ES128" s="128"/>
      <c r="ET128" s="128"/>
      <c r="EU128" s="128"/>
      <c r="EV128" s="128"/>
      <c r="EW128" s="128"/>
      <c r="EX128" s="128"/>
      <c r="EY128" s="128"/>
      <c r="EZ128" s="128"/>
      <c r="FA128" s="128"/>
      <c r="FB128" s="128"/>
      <c r="FC128" s="128"/>
      <c r="FD128" s="128"/>
      <c r="FE128" s="128"/>
      <c r="FF128" s="128"/>
      <c r="FG128" s="128"/>
      <c r="FH128" s="128"/>
      <c r="FI128" s="128"/>
      <c r="FJ128" s="128"/>
      <c r="FK128" s="128"/>
      <c r="FL128" s="128"/>
      <c r="FM128" s="128"/>
      <c r="FN128" s="128"/>
      <c r="FO128" s="128"/>
      <c r="FP128" s="128"/>
      <c r="FQ128" s="42"/>
      <c r="FR128" s="42"/>
      <c r="FS128" s="42"/>
      <c r="FT128" s="42"/>
      <c r="FU128" s="42"/>
      <c r="FV128" s="128"/>
      <c r="FW128" s="128"/>
      <c r="FX128" s="128"/>
      <c r="FY128" s="128"/>
      <c r="FZ128" s="128"/>
      <c r="GA128" s="128"/>
      <c r="GB128" s="128"/>
      <c r="GC128" s="128"/>
      <c r="GD128" s="128"/>
      <c r="GE128" s="128"/>
      <c r="GF128" s="128"/>
      <c r="GG128" s="128"/>
      <c r="GH128" s="128"/>
      <c r="GI128" s="128"/>
      <c r="GJ128" s="128"/>
      <c r="GK128" s="128"/>
      <c r="GL128" s="128"/>
      <c r="GM128" s="128"/>
      <c r="GN128" s="128"/>
      <c r="GO128" s="128"/>
      <c r="GP128" s="128"/>
      <c r="GQ128" s="128"/>
      <c r="GR128" s="128"/>
      <c r="GS128" s="128"/>
      <c r="GT128" s="128"/>
      <c r="GU128" s="128"/>
      <c r="GV128" s="128"/>
      <c r="GW128" s="128"/>
      <c r="GX128" s="128"/>
      <c r="GY128" s="128"/>
      <c r="GZ128" s="128"/>
      <c r="HA128" s="128"/>
      <c r="HB128" s="128"/>
      <c r="HC128" s="128"/>
      <c r="HD128" s="128"/>
      <c r="HE128" s="128"/>
      <c r="HF128" s="128"/>
      <c r="HG128" s="128"/>
      <c r="HH128" s="128"/>
      <c r="HI128" s="128"/>
      <c r="HJ128" s="128"/>
      <c r="HK128" s="128"/>
      <c r="HL128" s="128"/>
      <c r="HM128" s="128"/>
      <c r="HN128" s="128"/>
      <c r="HO128" s="128"/>
      <c r="HP128" s="128"/>
      <c r="HQ128" s="128"/>
      <c r="HR128" s="128"/>
      <c r="HS128" s="128"/>
      <c r="HT128" s="128"/>
      <c r="HU128" s="128"/>
      <c r="HV128" s="128"/>
      <c r="HW128" s="128"/>
      <c r="HX128" s="128"/>
      <c r="HY128" s="128"/>
      <c r="HZ128" s="128"/>
      <c r="IA128" s="128"/>
      <c r="IB128" s="128"/>
      <c r="IC128" s="128"/>
      <c r="ID128" s="128"/>
      <c r="IE128" s="128"/>
      <c r="IF128" s="128"/>
      <c r="IG128" s="128"/>
      <c r="IH128" s="128"/>
      <c r="II128" s="128"/>
      <c r="IJ128" s="128"/>
      <c r="IK128" s="128"/>
      <c r="IL128" s="128"/>
      <c r="IM128" s="128"/>
      <c r="IN128" s="128"/>
      <c r="IO128" s="128"/>
      <c r="IP128" s="128"/>
      <c r="IQ128" s="128"/>
      <c r="IR128" s="128"/>
      <c r="IS128" s="128"/>
      <c r="IT128" s="128"/>
      <c r="IU128" s="128"/>
      <c r="IV128" s="128"/>
      <c r="IW128" s="128"/>
      <c r="IX128" s="128"/>
      <c r="IY128" s="128"/>
      <c r="IZ128" s="128"/>
      <c r="JA128" s="128"/>
    </row>
    <row r="129" spans="2:261" s="17" customFormat="1" x14ac:dyDescent="0.25">
      <c r="B129" s="33"/>
      <c r="F129" s="35"/>
      <c r="G129" s="111"/>
      <c r="H129" s="33"/>
      <c r="I129" s="33"/>
      <c r="J129" s="42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128"/>
      <c r="CA129" s="128"/>
      <c r="CB129" s="128"/>
      <c r="CC129" s="128"/>
      <c r="CD129" s="128"/>
      <c r="CE129" s="128"/>
      <c r="CF129" s="128"/>
      <c r="CG129" s="128"/>
      <c r="CH129" s="128"/>
      <c r="CI129" s="128"/>
      <c r="CJ129" s="128"/>
      <c r="CK129" s="128"/>
      <c r="CL129" s="128"/>
      <c r="CM129" s="128"/>
      <c r="CN129" s="128"/>
      <c r="CO129" s="128"/>
      <c r="CP129" s="128"/>
      <c r="CQ129" s="128"/>
      <c r="CR129" s="128"/>
      <c r="CS129" s="128"/>
      <c r="CT129" s="128"/>
      <c r="CU129" s="128"/>
      <c r="CV129" s="128"/>
      <c r="CW129" s="42"/>
      <c r="CX129" s="128"/>
      <c r="CY129" s="128"/>
      <c r="CZ129" s="128"/>
      <c r="DA129" s="128"/>
      <c r="DB129" s="128"/>
      <c r="DC129" s="128"/>
      <c r="DD129" s="128"/>
      <c r="DE129" s="128"/>
      <c r="DF129" s="128"/>
      <c r="DG129" s="128"/>
      <c r="DH129" s="128"/>
      <c r="DI129" s="128"/>
      <c r="DJ129" s="128"/>
      <c r="DK129" s="128"/>
      <c r="DL129" s="128"/>
      <c r="DM129" s="128"/>
      <c r="DN129" s="128"/>
      <c r="DO129" s="128"/>
      <c r="DP129" s="128"/>
      <c r="DQ129" s="128"/>
      <c r="DR129" s="128"/>
      <c r="DS129" s="128"/>
      <c r="DT129" s="128"/>
      <c r="DU129" s="128"/>
      <c r="DV129" s="128"/>
      <c r="DW129" s="128"/>
      <c r="DX129" s="128"/>
      <c r="DY129" s="128"/>
      <c r="DZ129" s="128"/>
      <c r="EA129" s="128"/>
      <c r="EB129" s="128"/>
      <c r="EC129" s="128"/>
      <c r="ED129" s="128"/>
      <c r="EE129" s="128"/>
      <c r="EF129" s="128"/>
      <c r="EG129" s="42"/>
      <c r="EH129" s="128"/>
      <c r="EI129" s="128"/>
      <c r="EJ129" s="128"/>
      <c r="EK129" s="128"/>
      <c r="EL129" s="128"/>
      <c r="EM129" s="128"/>
      <c r="EN129" s="128"/>
      <c r="EO129" s="128"/>
      <c r="EP129" s="128"/>
      <c r="EQ129" s="128"/>
      <c r="ER129" s="128"/>
      <c r="ES129" s="128"/>
      <c r="ET129" s="128"/>
      <c r="EU129" s="128"/>
      <c r="EV129" s="128"/>
      <c r="EW129" s="128"/>
      <c r="EX129" s="128"/>
      <c r="EY129" s="128"/>
      <c r="EZ129" s="128"/>
      <c r="FA129" s="128"/>
      <c r="FB129" s="128"/>
      <c r="FC129" s="128"/>
      <c r="FD129" s="128"/>
      <c r="FE129" s="128"/>
      <c r="FF129" s="128"/>
      <c r="FG129" s="128"/>
      <c r="FH129" s="128"/>
      <c r="FI129" s="128"/>
      <c r="FJ129" s="128"/>
      <c r="FK129" s="128"/>
      <c r="FL129" s="128"/>
      <c r="FM129" s="128"/>
      <c r="FN129" s="128"/>
      <c r="FO129" s="128"/>
      <c r="FP129" s="128"/>
      <c r="FQ129" s="42"/>
      <c r="FR129" s="42"/>
      <c r="FS129" s="42"/>
      <c r="FT129" s="42"/>
      <c r="FU129" s="42"/>
      <c r="FV129" s="128"/>
      <c r="FW129" s="128"/>
      <c r="FX129" s="128"/>
      <c r="FY129" s="128"/>
      <c r="FZ129" s="128"/>
      <c r="GA129" s="128"/>
      <c r="GB129" s="128"/>
      <c r="GC129" s="128"/>
      <c r="GD129" s="128"/>
      <c r="GE129" s="128"/>
      <c r="GF129" s="128"/>
      <c r="GG129" s="128"/>
      <c r="GH129" s="128"/>
      <c r="GI129" s="128"/>
      <c r="GJ129" s="128"/>
      <c r="GK129" s="128"/>
      <c r="GL129" s="128"/>
      <c r="GM129" s="128"/>
      <c r="GN129" s="128"/>
      <c r="GO129" s="128"/>
      <c r="GP129" s="128"/>
      <c r="GQ129" s="128"/>
      <c r="GR129" s="128"/>
      <c r="GS129" s="128"/>
      <c r="GT129" s="128"/>
      <c r="GU129" s="128"/>
      <c r="GV129" s="128"/>
      <c r="GW129" s="128"/>
      <c r="GX129" s="128"/>
      <c r="GY129" s="128"/>
      <c r="GZ129" s="128"/>
      <c r="HA129" s="128"/>
      <c r="HB129" s="128"/>
      <c r="HC129" s="128"/>
      <c r="HD129" s="128"/>
      <c r="HE129" s="128"/>
      <c r="HF129" s="128"/>
      <c r="HG129" s="128"/>
      <c r="HH129" s="128"/>
      <c r="HI129" s="128"/>
      <c r="HJ129" s="128"/>
      <c r="HK129" s="128"/>
      <c r="HL129" s="128"/>
      <c r="HM129" s="128"/>
      <c r="HN129" s="128"/>
      <c r="HO129" s="128"/>
      <c r="HP129" s="128"/>
      <c r="HQ129" s="128"/>
      <c r="HR129" s="128"/>
      <c r="HS129" s="128"/>
      <c r="HT129" s="128"/>
      <c r="HU129" s="128"/>
      <c r="HV129" s="128"/>
      <c r="HW129" s="128"/>
      <c r="HX129" s="128"/>
      <c r="HY129" s="128"/>
      <c r="HZ129" s="128"/>
      <c r="IA129" s="128"/>
      <c r="IB129" s="128"/>
      <c r="IC129" s="128"/>
      <c r="ID129" s="128"/>
      <c r="IE129" s="128"/>
      <c r="IF129" s="128"/>
      <c r="IG129" s="128"/>
      <c r="IH129" s="128"/>
      <c r="II129" s="128"/>
      <c r="IJ129" s="128"/>
      <c r="IK129" s="128"/>
      <c r="IL129" s="128"/>
      <c r="IM129" s="128"/>
      <c r="IN129" s="128"/>
      <c r="IO129" s="128"/>
      <c r="IP129" s="128"/>
      <c r="IQ129" s="128"/>
      <c r="IR129" s="128"/>
      <c r="IS129" s="128"/>
      <c r="IT129" s="128"/>
      <c r="IU129" s="128"/>
      <c r="IV129" s="128"/>
      <c r="IW129" s="128"/>
      <c r="IX129" s="128"/>
      <c r="IY129" s="128"/>
      <c r="IZ129" s="128"/>
      <c r="JA129" s="128"/>
    </row>
    <row r="130" spans="2:261" s="17" customFormat="1" x14ac:dyDescent="0.25">
      <c r="B130" s="33"/>
      <c r="F130" s="35"/>
      <c r="G130" s="111"/>
      <c r="H130" s="33"/>
      <c r="I130" s="33"/>
      <c r="J130" s="42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128"/>
      <c r="CA130" s="128"/>
      <c r="CB130" s="128"/>
      <c r="CC130" s="128"/>
      <c r="CD130" s="128"/>
      <c r="CE130" s="128"/>
      <c r="CF130" s="128"/>
      <c r="CG130" s="128"/>
      <c r="CH130" s="128"/>
      <c r="CI130" s="128"/>
      <c r="CJ130" s="128"/>
      <c r="CK130" s="128"/>
      <c r="CL130" s="128"/>
      <c r="CM130" s="128"/>
      <c r="CN130" s="128"/>
      <c r="CO130" s="128"/>
      <c r="CP130" s="128"/>
      <c r="CQ130" s="128"/>
      <c r="CR130" s="128"/>
      <c r="CS130" s="128"/>
      <c r="CT130" s="128"/>
      <c r="CU130" s="128"/>
      <c r="CV130" s="128"/>
      <c r="CW130" s="42"/>
      <c r="CX130" s="128"/>
      <c r="CY130" s="128"/>
      <c r="CZ130" s="128"/>
      <c r="DA130" s="128"/>
      <c r="DB130" s="128"/>
      <c r="DC130" s="128"/>
      <c r="DD130" s="128"/>
      <c r="DE130" s="128"/>
      <c r="DF130" s="128"/>
      <c r="DG130" s="128"/>
      <c r="DH130" s="128"/>
      <c r="DI130" s="128"/>
      <c r="DJ130" s="128"/>
      <c r="DK130" s="128"/>
      <c r="DL130" s="128"/>
      <c r="DM130" s="128"/>
      <c r="DN130" s="128"/>
      <c r="DO130" s="128"/>
      <c r="DP130" s="128"/>
      <c r="DQ130" s="128"/>
      <c r="DR130" s="128"/>
      <c r="DS130" s="128"/>
      <c r="DT130" s="128"/>
      <c r="DU130" s="128"/>
      <c r="DV130" s="128"/>
      <c r="DW130" s="128"/>
      <c r="DX130" s="128"/>
      <c r="DY130" s="128"/>
      <c r="DZ130" s="128"/>
      <c r="EA130" s="128"/>
      <c r="EB130" s="128"/>
      <c r="EC130" s="128"/>
      <c r="ED130" s="128"/>
      <c r="EE130" s="128"/>
      <c r="EF130" s="128"/>
      <c r="EG130" s="42"/>
      <c r="EH130" s="128"/>
      <c r="EI130" s="128"/>
      <c r="EJ130" s="128"/>
      <c r="EK130" s="128"/>
      <c r="EL130" s="128"/>
      <c r="EM130" s="128"/>
      <c r="EN130" s="128"/>
      <c r="EO130" s="128"/>
      <c r="EP130" s="128"/>
      <c r="EQ130" s="128"/>
      <c r="ER130" s="128"/>
      <c r="ES130" s="128"/>
      <c r="ET130" s="128"/>
      <c r="EU130" s="128"/>
      <c r="EV130" s="128"/>
      <c r="EW130" s="128"/>
      <c r="EX130" s="128"/>
      <c r="EY130" s="128"/>
      <c r="EZ130" s="128"/>
      <c r="FA130" s="128"/>
      <c r="FB130" s="128"/>
      <c r="FC130" s="128"/>
      <c r="FD130" s="128"/>
      <c r="FE130" s="128"/>
      <c r="FF130" s="128"/>
      <c r="FG130" s="128"/>
      <c r="FH130" s="128"/>
      <c r="FI130" s="128"/>
      <c r="FJ130" s="128"/>
      <c r="FK130" s="128"/>
      <c r="FL130" s="128"/>
      <c r="FM130" s="128"/>
      <c r="FN130" s="128"/>
      <c r="FO130" s="128"/>
      <c r="FP130" s="128"/>
      <c r="FQ130" s="42"/>
      <c r="FR130" s="42"/>
      <c r="FS130" s="42"/>
      <c r="FT130" s="42"/>
      <c r="FU130" s="42"/>
      <c r="FV130" s="128"/>
      <c r="FW130" s="128"/>
      <c r="FX130" s="128"/>
      <c r="FY130" s="128"/>
      <c r="FZ130" s="128"/>
      <c r="GA130" s="128"/>
      <c r="GB130" s="128"/>
      <c r="GC130" s="128"/>
      <c r="GD130" s="128"/>
      <c r="GE130" s="128"/>
      <c r="GF130" s="128"/>
      <c r="GG130" s="128"/>
      <c r="GH130" s="128"/>
      <c r="GI130" s="128"/>
      <c r="GJ130" s="128"/>
      <c r="GK130" s="128"/>
      <c r="GL130" s="128"/>
      <c r="GM130" s="128"/>
      <c r="GN130" s="128"/>
      <c r="GO130" s="128"/>
      <c r="GP130" s="128"/>
      <c r="GQ130" s="128"/>
      <c r="GR130" s="128"/>
      <c r="GS130" s="128"/>
      <c r="GT130" s="128"/>
      <c r="GU130" s="128"/>
      <c r="GV130" s="128"/>
      <c r="GW130" s="128"/>
      <c r="GX130" s="128"/>
      <c r="GY130" s="128"/>
      <c r="GZ130" s="128"/>
      <c r="HA130" s="128"/>
      <c r="HB130" s="128"/>
      <c r="HC130" s="128"/>
      <c r="HD130" s="128"/>
      <c r="HE130" s="128"/>
      <c r="HF130" s="128"/>
      <c r="HG130" s="128"/>
      <c r="HH130" s="128"/>
      <c r="HI130" s="128"/>
      <c r="HJ130" s="128"/>
      <c r="HK130" s="128"/>
      <c r="HL130" s="128"/>
      <c r="HM130" s="128"/>
      <c r="HN130" s="128"/>
      <c r="HO130" s="128"/>
      <c r="HP130" s="128"/>
      <c r="HQ130" s="128"/>
      <c r="HR130" s="128"/>
      <c r="HS130" s="128"/>
      <c r="HT130" s="128"/>
      <c r="HU130" s="128"/>
      <c r="HV130" s="128"/>
      <c r="HW130" s="128"/>
      <c r="HX130" s="128"/>
      <c r="HY130" s="128"/>
      <c r="HZ130" s="128"/>
      <c r="IA130" s="128"/>
      <c r="IB130" s="128"/>
      <c r="IC130" s="128"/>
      <c r="ID130" s="128"/>
      <c r="IE130" s="128"/>
      <c r="IF130" s="128"/>
      <c r="IG130" s="128"/>
      <c r="IH130" s="128"/>
      <c r="II130" s="128"/>
      <c r="IJ130" s="128"/>
      <c r="IK130" s="128"/>
      <c r="IL130" s="128"/>
      <c r="IM130" s="128"/>
      <c r="IN130" s="128"/>
      <c r="IO130" s="128"/>
      <c r="IP130" s="128"/>
      <c r="IQ130" s="128"/>
      <c r="IR130" s="128"/>
      <c r="IS130" s="128"/>
      <c r="IT130" s="128"/>
      <c r="IU130" s="128"/>
      <c r="IV130" s="128"/>
      <c r="IW130" s="128"/>
      <c r="IX130" s="128"/>
      <c r="IY130" s="128"/>
      <c r="IZ130" s="128"/>
      <c r="JA130" s="128"/>
    </row>
    <row r="131" spans="2:261" s="17" customFormat="1" x14ac:dyDescent="0.25">
      <c r="B131" s="33"/>
      <c r="F131" s="35"/>
      <c r="G131" s="111"/>
      <c r="H131" s="33"/>
      <c r="I131" s="33"/>
      <c r="J131" s="42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128"/>
      <c r="CA131" s="128"/>
      <c r="CB131" s="128"/>
      <c r="CC131" s="128"/>
      <c r="CD131" s="128"/>
      <c r="CE131" s="128"/>
      <c r="CF131" s="128"/>
      <c r="CG131" s="128"/>
      <c r="CH131" s="128"/>
      <c r="CI131" s="128"/>
      <c r="CJ131" s="128"/>
      <c r="CK131" s="128"/>
      <c r="CL131" s="128"/>
      <c r="CM131" s="128"/>
      <c r="CN131" s="128"/>
      <c r="CO131" s="128"/>
      <c r="CP131" s="128"/>
      <c r="CQ131" s="128"/>
      <c r="CR131" s="128"/>
      <c r="CS131" s="128"/>
      <c r="CT131" s="128"/>
      <c r="CU131" s="128"/>
      <c r="CV131" s="128"/>
      <c r="CW131" s="42"/>
      <c r="CX131" s="128"/>
      <c r="CY131" s="128"/>
      <c r="CZ131" s="128"/>
      <c r="DA131" s="128"/>
      <c r="DB131" s="128"/>
      <c r="DC131" s="128"/>
      <c r="DD131" s="128"/>
      <c r="DE131" s="128"/>
      <c r="DF131" s="128"/>
      <c r="DG131" s="128"/>
      <c r="DH131" s="128"/>
      <c r="DI131" s="128"/>
      <c r="DJ131" s="128"/>
      <c r="DK131" s="128"/>
      <c r="DL131" s="128"/>
      <c r="DM131" s="128"/>
      <c r="DN131" s="128"/>
      <c r="DO131" s="128"/>
      <c r="DP131" s="128"/>
      <c r="DQ131" s="128"/>
      <c r="DR131" s="128"/>
      <c r="DS131" s="128"/>
      <c r="DT131" s="128"/>
      <c r="DU131" s="128"/>
      <c r="DV131" s="128"/>
      <c r="DW131" s="128"/>
      <c r="DX131" s="128"/>
      <c r="DY131" s="128"/>
      <c r="DZ131" s="128"/>
      <c r="EA131" s="128"/>
      <c r="EB131" s="128"/>
      <c r="EC131" s="128"/>
      <c r="ED131" s="128"/>
      <c r="EE131" s="128"/>
      <c r="EF131" s="128"/>
      <c r="EG131" s="42"/>
      <c r="EH131" s="128"/>
      <c r="EI131" s="128"/>
      <c r="EJ131" s="128"/>
      <c r="EK131" s="128"/>
      <c r="EL131" s="128"/>
      <c r="EM131" s="128"/>
      <c r="EN131" s="128"/>
      <c r="EO131" s="128"/>
      <c r="EP131" s="128"/>
      <c r="EQ131" s="128"/>
      <c r="ER131" s="128"/>
      <c r="ES131" s="128"/>
      <c r="ET131" s="128"/>
      <c r="EU131" s="128"/>
      <c r="EV131" s="128"/>
      <c r="EW131" s="128"/>
      <c r="EX131" s="128"/>
      <c r="EY131" s="128"/>
      <c r="EZ131" s="128"/>
      <c r="FA131" s="128"/>
      <c r="FB131" s="128"/>
      <c r="FC131" s="128"/>
      <c r="FD131" s="128"/>
      <c r="FE131" s="128"/>
      <c r="FF131" s="128"/>
      <c r="FG131" s="128"/>
      <c r="FH131" s="128"/>
      <c r="FI131" s="128"/>
      <c r="FJ131" s="128"/>
      <c r="FK131" s="128"/>
      <c r="FL131" s="128"/>
      <c r="FM131" s="128"/>
      <c r="FN131" s="128"/>
      <c r="FO131" s="128"/>
      <c r="FP131" s="128"/>
      <c r="FQ131" s="42"/>
      <c r="FR131" s="42"/>
      <c r="FS131" s="42"/>
      <c r="FT131" s="42"/>
      <c r="FU131" s="42"/>
      <c r="FV131" s="128"/>
      <c r="FW131" s="128"/>
      <c r="FX131" s="128"/>
      <c r="FY131" s="128"/>
      <c r="FZ131" s="128"/>
      <c r="GA131" s="128"/>
      <c r="GB131" s="128"/>
      <c r="GC131" s="128"/>
      <c r="GD131" s="128"/>
      <c r="GE131" s="128"/>
      <c r="GF131" s="128"/>
      <c r="GG131" s="128"/>
      <c r="GH131" s="128"/>
      <c r="GI131" s="128"/>
      <c r="GJ131" s="128"/>
      <c r="GK131" s="128"/>
      <c r="GL131" s="128"/>
      <c r="GM131" s="128"/>
      <c r="GN131" s="128"/>
      <c r="GO131" s="128"/>
      <c r="GP131" s="128"/>
      <c r="GQ131" s="128"/>
      <c r="GR131" s="128"/>
      <c r="GS131" s="128"/>
      <c r="GT131" s="128"/>
      <c r="GU131" s="128"/>
      <c r="GV131" s="128"/>
      <c r="GW131" s="128"/>
      <c r="GX131" s="128"/>
      <c r="GY131" s="128"/>
      <c r="GZ131" s="128"/>
      <c r="HA131" s="128"/>
      <c r="HB131" s="128"/>
      <c r="HC131" s="128"/>
      <c r="HD131" s="128"/>
      <c r="HE131" s="128"/>
      <c r="HF131" s="128"/>
      <c r="HG131" s="128"/>
      <c r="HH131" s="128"/>
      <c r="HI131" s="128"/>
      <c r="HJ131" s="128"/>
      <c r="HK131" s="128"/>
      <c r="HL131" s="128"/>
      <c r="HM131" s="128"/>
      <c r="HN131" s="128"/>
      <c r="HO131" s="128"/>
      <c r="HP131" s="128"/>
      <c r="HQ131" s="128"/>
      <c r="HR131" s="128"/>
      <c r="HS131" s="128"/>
      <c r="HT131" s="128"/>
      <c r="HU131" s="128"/>
      <c r="HV131" s="128"/>
      <c r="HW131" s="128"/>
      <c r="HX131" s="128"/>
      <c r="HY131" s="128"/>
      <c r="HZ131" s="128"/>
      <c r="IA131" s="128"/>
      <c r="IB131" s="128"/>
      <c r="IC131" s="128"/>
      <c r="ID131" s="128"/>
      <c r="IE131" s="128"/>
      <c r="IF131" s="128"/>
      <c r="IG131" s="128"/>
      <c r="IH131" s="128"/>
      <c r="II131" s="128"/>
      <c r="IJ131" s="128"/>
      <c r="IK131" s="128"/>
      <c r="IL131" s="128"/>
      <c r="IM131" s="128"/>
      <c r="IN131" s="128"/>
      <c r="IO131" s="128"/>
      <c r="IP131" s="128"/>
      <c r="IQ131" s="128"/>
      <c r="IR131" s="128"/>
      <c r="IS131" s="128"/>
      <c r="IT131" s="128"/>
      <c r="IU131" s="128"/>
      <c r="IV131" s="128"/>
      <c r="IW131" s="128"/>
      <c r="IX131" s="128"/>
      <c r="IY131" s="128"/>
      <c r="IZ131" s="128"/>
      <c r="JA131" s="128"/>
    </row>
    <row r="132" spans="2:261" s="17" customFormat="1" x14ac:dyDescent="0.25">
      <c r="B132" s="33"/>
      <c r="F132" s="35"/>
      <c r="G132" s="111"/>
      <c r="H132" s="33"/>
      <c r="I132" s="33"/>
      <c r="J132" s="42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128"/>
      <c r="CA132" s="128"/>
      <c r="CB132" s="128"/>
      <c r="CC132" s="128"/>
      <c r="CD132" s="128"/>
      <c r="CE132" s="128"/>
      <c r="CF132" s="128"/>
      <c r="CG132" s="128"/>
      <c r="CH132" s="128"/>
      <c r="CI132" s="128"/>
      <c r="CJ132" s="128"/>
      <c r="CK132" s="128"/>
      <c r="CL132" s="128"/>
      <c r="CM132" s="128"/>
      <c r="CN132" s="128"/>
      <c r="CO132" s="128"/>
      <c r="CP132" s="128"/>
      <c r="CQ132" s="128"/>
      <c r="CR132" s="128"/>
      <c r="CS132" s="128"/>
      <c r="CT132" s="128"/>
      <c r="CU132" s="128"/>
      <c r="CV132" s="128"/>
      <c r="CW132" s="42"/>
      <c r="CX132" s="128"/>
      <c r="CY132" s="128"/>
      <c r="CZ132" s="128"/>
      <c r="DA132" s="128"/>
      <c r="DB132" s="128"/>
      <c r="DC132" s="128"/>
      <c r="DD132" s="128"/>
      <c r="DE132" s="128"/>
      <c r="DF132" s="128"/>
      <c r="DG132" s="128"/>
      <c r="DH132" s="128"/>
      <c r="DI132" s="128"/>
      <c r="DJ132" s="128"/>
      <c r="DK132" s="128"/>
      <c r="DL132" s="128"/>
      <c r="DM132" s="128"/>
      <c r="DN132" s="128"/>
      <c r="DO132" s="128"/>
      <c r="DP132" s="128"/>
      <c r="DQ132" s="128"/>
      <c r="DR132" s="128"/>
      <c r="DS132" s="128"/>
      <c r="DT132" s="128"/>
      <c r="DU132" s="128"/>
      <c r="DV132" s="128"/>
      <c r="DW132" s="128"/>
      <c r="DX132" s="128"/>
      <c r="DY132" s="128"/>
      <c r="DZ132" s="128"/>
      <c r="EA132" s="128"/>
      <c r="EB132" s="128"/>
      <c r="EC132" s="128"/>
      <c r="ED132" s="128"/>
      <c r="EE132" s="128"/>
      <c r="EF132" s="128"/>
      <c r="EG132" s="42"/>
      <c r="EH132" s="128"/>
      <c r="EI132" s="128"/>
      <c r="EJ132" s="128"/>
      <c r="EK132" s="128"/>
      <c r="EL132" s="128"/>
      <c r="EM132" s="128"/>
      <c r="EN132" s="128"/>
      <c r="EO132" s="128"/>
      <c r="EP132" s="128"/>
      <c r="EQ132" s="128"/>
      <c r="ER132" s="128"/>
      <c r="ES132" s="128"/>
      <c r="ET132" s="128"/>
      <c r="EU132" s="128"/>
      <c r="EV132" s="128"/>
      <c r="EW132" s="128"/>
      <c r="EX132" s="128"/>
      <c r="EY132" s="128"/>
      <c r="EZ132" s="128"/>
      <c r="FA132" s="128"/>
      <c r="FB132" s="128"/>
      <c r="FC132" s="128"/>
      <c r="FD132" s="128"/>
      <c r="FE132" s="128"/>
      <c r="FF132" s="128"/>
      <c r="FG132" s="128"/>
      <c r="FH132" s="128"/>
      <c r="FI132" s="128"/>
      <c r="FJ132" s="128"/>
      <c r="FK132" s="128"/>
      <c r="FL132" s="128"/>
      <c r="FM132" s="128"/>
      <c r="FN132" s="128"/>
      <c r="FO132" s="128"/>
      <c r="FP132" s="128"/>
      <c r="FQ132" s="42"/>
      <c r="FR132" s="42"/>
      <c r="FS132" s="42"/>
      <c r="FT132" s="42"/>
      <c r="FU132" s="42"/>
      <c r="FV132" s="128"/>
      <c r="FW132" s="128"/>
      <c r="FX132" s="128"/>
      <c r="FY132" s="128"/>
      <c r="FZ132" s="128"/>
      <c r="GA132" s="128"/>
      <c r="GB132" s="128"/>
      <c r="GC132" s="128"/>
      <c r="GD132" s="128"/>
      <c r="GE132" s="128"/>
      <c r="GF132" s="128"/>
      <c r="GG132" s="128"/>
      <c r="GH132" s="128"/>
      <c r="GI132" s="128"/>
      <c r="GJ132" s="128"/>
      <c r="GK132" s="128"/>
      <c r="GL132" s="128"/>
      <c r="GM132" s="128"/>
      <c r="GN132" s="128"/>
      <c r="GO132" s="128"/>
      <c r="GP132" s="128"/>
      <c r="GQ132" s="128"/>
      <c r="GR132" s="128"/>
      <c r="GS132" s="128"/>
      <c r="GT132" s="128"/>
      <c r="GU132" s="128"/>
      <c r="GV132" s="128"/>
      <c r="GW132" s="128"/>
      <c r="GX132" s="128"/>
      <c r="GY132" s="128"/>
      <c r="GZ132" s="128"/>
      <c r="HA132" s="128"/>
      <c r="HB132" s="128"/>
      <c r="HC132" s="128"/>
      <c r="HD132" s="128"/>
      <c r="HE132" s="128"/>
      <c r="HF132" s="128"/>
      <c r="HG132" s="128"/>
      <c r="HH132" s="128"/>
      <c r="HI132" s="128"/>
      <c r="HJ132" s="128"/>
      <c r="HK132" s="128"/>
      <c r="HL132" s="128"/>
      <c r="HM132" s="128"/>
      <c r="HN132" s="128"/>
      <c r="HO132" s="128"/>
      <c r="HP132" s="128"/>
      <c r="HQ132" s="128"/>
      <c r="HR132" s="128"/>
      <c r="HS132" s="128"/>
      <c r="HT132" s="128"/>
      <c r="HU132" s="128"/>
      <c r="HV132" s="128"/>
      <c r="HW132" s="128"/>
      <c r="HX132" s="128"/>
      <c r="HY132" s="128"/>
      <c r="HZ132" s="128"/>
      <c r="IA132" s="128"/>
      <c r="IB132" s="128"/>
      <c r="IC132" s="128"/>
      <c r="ID132" s="128"/>
      <c r="IE132" s="128"/>
      <c r="IF132" s="128"/>
      <c r="IG132" s="128"/>
      <c r="IH132" s="128"/>
      <c r="II132" s="128"/>
      <c r="IJ132" s="128"/>
      <c r="IK132" s="128"/>
      <c r="IL132" s="128"/>
      <c r="IM132" s="128"/>
      <c r="IN132" s="128"/>
      <c r="IO132" s="128"/>
      <c r="IP132" s="128"/>
      <c r="IQ132" s="128"/>
      <c r="IR132" s="128"/>
      <c r="IS132" s="128"/>
      <c r="IT132" s="128"/>
      <c r="IU132" s="128"/>
      <c r="IV132" s="128"/>
      <c r="IW132" s="128"/>
      <c r="IX132" s="128"/>
      <c r="IY132" s="128"/>
      <c r="IZ132" s="128"/>
      <c r="JA132" s="128"/>
    </row>
    <row r="133" spans="2:261" s="17" customFormat="1" x14ac:dyDescent="0.25">
      <c r="B133" s="33"/>
      <c r="F133" s="35"/>
      <c r="G133" s="111"/>
      <c r="H133" s="33"/>
      <c r="I133" s="33"/>
      <c r="J133" s="42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128"/>
      <c r="CA133" s="128"/>
      <c r="CB133" s="128"/>
      <c r="CC133" s="128"/>
      <c r="CD133" s="128"/>
      <c r="CE133" s="128"/>
      <c r="CF133" s="128"/>
      <c r="CG133" s="128"/>
      <c r="CH133" s="128"/>
      <c r="CI133" s="128"/>
      <c r="CJ133" s="128"/>
      <c r="CK133" s="128"/>
      <c r="CL133" s="128"/>
      <c r="CM133" s="128"/>
      <c r="CN133" s="128"/>
      <c r="CO133" s="128"/>
      <c r="CP133" s="128"/>
      <c r="CQ133" s="128"/>
      <c r="CR133" s="128"/>
      <c r="CS133" s="128"/>
      <c r="CT133" s="128"/>
      <c r="CU133" s="128"/>
      <c r="CV133" s="128"/>
      <c r="CW133" s="42"/>
      <c r="CX133" s="128"/>
      <c r="CY133" s="128"/>
      <c r="CZ133" s="128"/>
      <c r="DA133" s="128"/>
      <c r="DB133" s="128"/>
      <c r="DC133" s="128"/>
      <c r="DD133" s="128"/>
      <c r="DE133" s="128"/>
      <c r="DF133" s="128"/>
      <c r="DG133" s="128"/>
      <c r="DH133" s="128"/>
      <c r="DI133" s="128"/>
      <c r="DJ133" s="128"/>
      <c r="DK133" s="128"/>
      <c r="DL133" s="128"/>
      <c r="DM133" s="128"/>
      <c r="DN133" s="128"/>
      <c r="DO133" s="128"/>
      <c r="DP133" s="128"/>
      <c r="DQ133" s="128"/>
      <c r="DR133" s="128"/>
      <c r="DS133" s="128"/>
      <c r="DT133" s="128"/>
      <c r="DU133" s="128"/>
      <c r="DV133" s="128"/>
      <c r="DW133" s="128"/>
      <c r="DX133" s="128"/>
      <c r="DY133" s="128"/>
      <c r="DZ133" s="128"/>
      <c r="EA133" s="128"/>
      <c r="EB133" s="128"/>
      <c r="EC133" s="128"/>
      <c r="ED133" s="128"/>
      <c r="EE133" s="128"/>
      <c r="EF133" s="128"/>
      <c r="EG133" s="42"/>
      <c r="EH133" s="128"/>
      <c r="EI133" s="128"/>
      <c r="EJ133" s="128"/>
      <c r="EK133" s="128"/>
      <c r="EL133" s="128"/>
      <c r="EM133" s="128"/>
      <c r="EN133" s="128"/>
      <c r="EO133" s="128"/>
      <c r="EP133" s="128"/>
      <c r="EQ133" s="128"/>
      <c r="ER133" s="128"/>
      <c r="ES133" s="128"/>
      <c r="ET133" s="128"/>
      <c r="EU133" s="128"/>
      <c r="EV133" s="128"/>
      <c r="EW133" s="128"/>
      <c r="EX133" s="128"/>
      <c r="EY133" s="128"/>
      <c r="EZ133" s="128"/>
      <c r="FA133" s="128"/>
      <c r="FB133" s="128"/>
      <c r="FC133" s="128"/>
      <c r="FD133" s="128"/>
      <c r="FE133" s="128"/>
      <c r="FF133" s="128"/>
      <c r="FG133" s="128"/>
      <c r="FH133" s="128"/>
      <c r="FI133" s="128"/>
      <c r="FJ133" s="128"/>
      <c r="FK133" s="128"/>
      <c r="FL133" s="128"/>
      <c r="FM133" s="128"/>
      <c r="FN133" s="128"/>
      <c r="FO133" s="128"/>
      <c r="FP133" s="128"/>
      <c r="FQ133" s="42"/>
      <c r="FR133" s="42"/>
      <c r="FS133" s="42"/>
      <c r="FT133" s="42"/>
      <c r="FU133" s="42"/>
      <c r="FV133" s="128"/>
      <c r="FW133" s="128"/>
      <c r="FX133" s="128"/>
      <c r="FY133" s="128"/>
      <c r="FZ133" s="128"/>
      <c r="GA133" s="128"/>
      <c r="GB133" s="128"/>
      <c r="GC133" s="128"/>
      <c r="GD133" s="128"/>
      <c r="GE133" s="128"/>
      <c r="GF133" s="128"/>
      <c r="GG133" s="128"/>
      <c r="GH133" s="128"/>
      <c r="GI133" s="128"/>
      <c r="GJ133" s="128"/>
      <c r="GK133" s="128"/>
      <c r="GL133" s="128"/>
      <c r="GM133" s="128"/>
      <c r="GN133" s="128"/>
      <c r="GO133" s="128"/>
      <c r="GP133" s="128"/>
      <c r="GQ133" s="128"/>
      <c r="GR133" s="128"/>
      <c r="GS133" s="128"/>
      <c r="GT133" s="128"/>
      <c r="GU133" s="128"/>
      <c r="GV133" s="128"/>
      <c r="GW133" s="128"/>
      <c r="GX133" s="128"/>
      <c r="GY133" s="128"/>
      <c r="GZ133" s="128"/>
      <c r="HA133" s="128"/>
      <c r="HB133" s="128"/>
      <c r="HC133" s="128"/>
      <c r="HD133" s="128"/>
      <c r="HE133" s="128"/>
      <c r="HF133" s="128"/>
      <c r="HG133" s="128"/>
      <c r="HH133" s="128"/>
      <c r="HI133" s="128"/>
      <c r="HJ133" s="128"/>
      <c r="HK133" s="128"/>
      <c r="HL133" s="128"/>
      <c r="HM133" s="128"/>
      <c r="HN133" s="128"/>
      <c r="HO133" s="128"/>
      <c r="HP133" s="128"/>
      <c r="HQ133" s="128"/>
      <c r="HR133" s="128"/>
      <c r="HS133" s="128"/>
      <c r="HT133" s="128"/>
      <c r="HU133" s="128"/>
      <c r="HV133" s="128"/>
      <c r="HW133" s="128"/>
      <c r="HX133" s="128"/>
      <c r="HY133" s="128"/>
      <c r="HZ133" s="128"/>
      <c r="IA133" s="128"/>
      <c r="IB133" s="128"/>
      <c r="IC133" s="128"/>
      <c r="ID133" s="128"/>
      <c r="IE133" s="128"/>
      <c r="IF133" s="128"/>
      <c r="IG133" s="128"/>
      <c r="IH133" s="128"/>
      <c r="II133" s="128"/>
      <c r="IJ133" s="128"/>
      <c r="IK133" s="128"/>
      <c r="IL133" s="128"/>
      <c r="IM133" s="128"/>
      <c r="IN133" s="128"/>
      <c r="IO133" s="128"/>
      <c r="IP133" s="128"/>
      <c r="IQ133" s="128"/>
      <c r="IR133" s="128"/>
      <c r="IS133" s="128"/>
      <c r="IT133" s="128"/>
      <c r="IU133" s="128"/>
      <c r="IV133" s="128"/>
      <c r="IW133" s="128"/>
      <c r="IX133" s="128"/>
      <c r="IY133" s="128"/>
      <c r="IZ133" s="128"/>
      <c r="JA133" s="128"/>
    </row>
    <row r="134" spans="2:261" s="17" customFormat="1" x14ac:dyDescent="0.25">
      <c r="B134" s="33"/>
      <c r="F134" s="35"/>
      <c r="G134" s="111"/>
      <c r="H134" s="33"/>
      <c r="I134" s="33"/>
      <c r="J134" s="42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128"/>
      <c r="CA134" s="128"/>
      <c r="CB134" s="128"/>
      <c r="CC134" s="128"/>
      <c r="CD134" s="128"/>
      <c r="CE134" s="128"/>
      <c r="CF134" s="128"/>
      <c r="CG134" s="128"/>
      <c r="CH134" s="128"/>
      <c r="CI134" s="128"/>
      <c r="CJ134" s="128"/>
      <c r="CK134" s="128"/>
      <c r="CL134" s="128"/>
      <c r="CM134" s="128"/>
      <c r="CN134" s="128"/>
      <c r="CO134" s="128"/>
      <c r="CP134" s="128"/>
      <c r="CQ134" s="128"/>
      <c r="CR134" s="128"/>
      <c r="CS134" s="128"/>
      <c r="CT134" s="128"/>
      <c r="CU134" s="128"/>
      <c r="CV134" s="128"/>
      <c r="CW134" s="42"/>
      <c r="CX134" s="128"/>
      <c r="CY134" s="128"/>
      <c r="CZ134" s="128"/>
      <c r="DA134" s="128"/>
      <c r="DB134" s="128"/>
      <c r="DC134" s="128"/>
      <c r="DD134" s="128"/>
      <c r="DE134" s="128"/>
      <c r="DF134" s="128"/>
      <c r="DG134" s="128"/>
      <c r="DH134" s="128"/>
      <c r="DI134" s="128"/>
      <c r="DJ134" s="128"/>
      <c r="DK134" s="128"/>
      <c r="DL134" s="128"/>
      <c r="DM134" s="128"/>
      <c r="DN134" s="128"/>
      <c r="DO134" s="128"/>
      <c r="DP134" s="128"/>
      <c r="DQ134" s="128"/>
      <c r="DR134" s="128"/>
      <c r="DS134" s="128"/>
      <c r="DT134" s="128"/>
      <c r="DU134" s="128"/>
      <c r="DV134" s="128"/>
      <c r="DW134" s="128"/>
      <c r="DX134" s="128"/>
      <c r="DY134" s="128"/>
      <c r="DZ134" s="128"/>
      <c r="EA134" s="128"/>
      <c r="EB134" s="128"/>
      <c r="EC134" s="128"/>
      <c r="ED134" s="128"/>
      <c r="EE134" s="128"/>
      <c r="EF134" s="128"/>
      <c r="EG134" s="42"/>
      <c r="EH134" s="128"/>
      <c r="EI134" s="128"/>
      <c r="EJ134" s="128"/>
      <c r="EK134" s="128"/>
      <c r="EL134" s="128"/>
      <c r="EM134" s="128"/>
      <c r="EN134" s="128"/>
      <c r="EO134" s="128"/>
      <c r="EP134" s="128"/>
      <c r="EQ134" s="128"/>
      <c r="ER134" s="128"/>
      <c r="ES134" s="128"/>
      <c r="ET134" s="128"/>
      <c r="EU134" s="128"/>
      <c r="EV134" s="128"/>
      <c r="EW134" s="128"/>
      <c r="EX134" s="128"/>
      <c r="EY134" s="128"/>
      <c r="EZ134" s="128"/>
      <c r="FA134" s="128"/>
      <c r="FB134" s="128"/>
      <c r="FC134" s="128"/>
      <c r="FD134" s="128"/>
      <c r="FE134" s="128"/>
      <c r="FF134" s="128"/>
      <c r="FG134" s="128"/>
      <c r="FH134" s="128"/>
      <c r="FI134" s="128"/>
      <c r="FJ134" s="128"/>
      <c r="FK134" s="128"/>
      <c r="FL134" s="128"/>
      <c r="FM134" s="128"/>
      <c r="FN134" s="128"/>
      <c r="FO134" s="128"/>
      <c r="FP134" s="128"/>
      <c r="FQ134" s="42"/>
      <c r="FR134" s="42"/>
      <c r="FS134" s="42"/>
      <c r="FT134" s="42"/>
      <c r="FU134" s="42"/>
      <c r="FV134" s="128"/>
      <c r="FW134" s="128"/>
      <c r="FX134" s="128"/>
      <c r="FY134" s="128"/>
      <c r="FZ134" s="128"/>
      <c r="GA134" s="128"/>
      <c r="GB134" s="128"/>
      <c r="GC134" s="128"/>
      <c r="GD134" s="128"/>
      <c r="GE134" s="128"/>
      <c r="GF134" s="128"/>
      <c r="GG134" s="128"/>
      <c r="GH134" s="128"/>
      <c r="GI134" s="128"/>
      <c r="GJ134" s="128"/>
      <c r="GK134" s="128"/>
      <c r="GL134" s="128"/>
      <c r="GM134" s="128"/>
      <c r="GN134" s="128"/>
      <c r="GO134" s="128"/>
      <c r="GP134" s="128"/>
      <c r="GQ134" s="128"/>
      <c r="GR134" s="128"/>
      <c r="GS134" s="128"/>
      <c r="GT134" s="128"/>
      <c r="GU134" s="128"/>
      <c r="GV134" s="128"/>
      <c r="GW134" s="128"/>
      <c r="GX134" s="128"/>
      <c r="GY134" s="128"/>
      <c r="GZ134" s="128"/>
      <c r="HA134" s="128"/>
      <c r="HB134" s="128"/>
      <c r="HC134" s="128"/>
      <c r="HD134" s="128"/>
      <c r="HE134" s="128"/>
      <c r="HF134" s="128"/>
      <c r="HG134" s="128"/>
      <c r="HH134" s="128"/>
      <c r="HI134" s="128"/>
      <c r="HJ134" s="128"/>
      <c r="HK134" s="128"/>
      <c r="HL134" s="128"/>
      <c r="HM134" s="128"/>
      <c r="HN134" s="128"/>
      <c r="HO134" s="128"/>
      <c r="HP134" s="128"/>
      <c r="HQ134" s="128"/>
      <c r="HR134" s="128"/>
      <c r="HS134" s="128"/>
      <c r="HT134" s="128"/>
      <c r="HU134" s="128"/>
      <c r="HV134" s="128"/>
      <c r="HW134" s="128"/>
      <c r="HX134" s="128"/>
      <c r="HY134" s="128"/>
      <c r="HZ134" s="128"/>
      <c r="IA134" s="128"/>
      <c r="IB134" s="128"/>
      <c r="IC134" s="128"/>
      <c r="ID134" s="128"/>
      <c r="IE134" s="128"/>
      <c r="IF134" s="128"/>
      <c r="IG134" s="128"/>
      <c r="IH134" s="128"/>
      <c r="II134" s="128"/>
      <c r="IJ134" s="128"/>
      <c r="IK134" s="128"/>
      <c r="IL134" s="128"/>
      <c r="IM134" s="128"/>
      <c r="IN134" s="128"/>
      <c r="IO134" s="128"/>
      <c r="IP134" s="128"/>
      <c r="IQ134" s="128"/>
      <c r="IR134" s="128"/>
      <c r="IS134" s="128"/>
      <c r="IT134" s="128"/>
      <c r="IU134" s="128"/>
      <c r="IV134" s="128"/>
      <c r="IW134" s="128"/>
      <c r="IX134" s="128"/>
      <c r="IY134" s="128"/>
      <c r="IZ134" s="128"/>
      <c r="JA134" s="128"/>
    </row>
    <row r="135" spans="2:261" s="17" customFormat="1" x14ac:dyDescent="0.25">
      <c r="B135" s="33"/>
      <c r="F135" s="35"/>
      <c r="G135" s="111"/>
      <c r="H135" s="33"/>
      <c r="I135" s="33"/>
      <c r="J135" s="42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128"/>
      <c r="CA135" s="128"/>
      <c r="CB135" s="128"/>
      <c r="CC135" s="128"/>
      <c r="CD135" s="128"/>
      <c r="CE135" s="128"/>
      <c r="CF135" s="128"/>
      <c r="CG135" s="128"/>
      <c r="CH135" s="128"/>
      <c r="CI135" s="128"/>
      <c r="CJ135" s="128"/>
      <c r="CK135" s="128"/>
      <c r="CL135" s="128"/>
      <c r="CM135" s="128"/>
      <c r="CN135" s="128"/>
      <c r="CO135" s="128"/>
      <c r="CP135" s="128"/>
      <c r="CQ135" s="128"/>
      <c r="CR135" s="128"/>
      <c r="CS135" s="128"/>
      <c r="CT135" s="128"/>
      <c r="CU135" s="128"/>
      <c r="CV135" s="128"/>
      <c r="CW135" s="42"/>
      <c r="CX135" s="128"/>
      <c r="CY135" s="128"/>
      <c r="CZ135" s="128"/>
      <c r="DA135" s="128"/>
      <c r="DB135" s="128"/>
      <c r="DC135" s="128"/>
      <c r="DD135" s="128"/>
      <c r="DE135" s="128"/>
      <c r="DF135" s="128"/>
      <c r="DG135" s="128"/>
      <c r="DH135" s="128"/>
      <c r="DI135" s="128"/>
      <c r="DJ135" s="128"/>
      <c r="DK135" s="128"/>
      <c r="DL135" s="128"/>
      <c r="DM135" s="128"/>
      <c r="DN135" s="128"/>
      <c r="DO135" s="128"/>
      <c r="DP135" s="128"/>
      <c r="DQ135" s="128"/>
      <c r="DR135" s="128"/>
      <c r="DS135" s="128"/>
      <c r="DT135" s="128"/>
      <c r="DU135" s="128"/>
      <c r="DV135" s="128"/>
      <c r="DW135" s="128"/>
      <c r="DX135" s="128"/>
      <c r="DY135" s="128"/>
      <c r="DZ135" s="128"/>
      <c r="EA135" s="128"/>
      <c r="EB135" s="128"/>
      <c r="EC135" s="128"/>
      <c r="ED135" s="128"/>
      <c r="EE135" s="128"/>
      <c r="EF135" s="128"/>
      <c r="EG135" s="42"/>
      <c r="EH135" s="128"/>
      <c r="EI135" s="128"/>
      <c r="EJ135" s="128"/>
      <c r="EK135" s="128"/>
      <c r="EL135" s="128"/>
      <c r="EM135" s="128"/>
      <c r="EN135" s="128"/>
      <c r="EO135" s="128"/>
      <c r="EP135" s="128"/>
      <c r="EQ135" s="128"/>
      <c r="ER135" s="128"/>
      <c r="ES135" s="128"/>
      <c r="ET135" s="128"/>
      <c r="EU135" s="128"/>
      <c r="EV135" s="128"/>
      <c r="EW135" s="128"/>
      <c r="EX135" s="128"/>
      <c r="EY135" s="128"/>
      <c r="EZ135" s="128"/>
      <c r="FA135" s="128"/>
      <c r="FB135" s="128"/>
      <c r="FC135" s="128"/>
      <c r="FD135" s="128"/>
      <c r="FE135" s="128"/>
      <c r="FF135" s="128"/>
      <c r="FG135" s="128"/>
      <c r="FH135" s="128"/>
      <c r="FI135" s="128"/>
      <c r="FJ135" s="128"/>
      <c r="FK135" s="128"/>
      <c r="FL135" s="128"/>
      <c r="FM135" s="128"/>
      <c r="FN135" s="128"/>
      <c r="FO135" s="128"/>
      <c r="FP135" s="128"/>
      <c r="FQ135" s="42"/>
      <c r="FR135" s="42"/>
      <c r="FS135" s="42"/>
      <c r="FT135" s="42"/>
      <c r="FU135" s="42"/>
      <c r="FV135" s="128"/>
      <c r="FW135" s="128"/>
      <c r="FX135" s="128"/>
      <c r="FY135" s="128"/>
      <c r="FZ135" s="128"/>
      <c r="GA135" s="128"/>
      <c r="GB135" s="128"/>
      <c r="GC135" s="128"/>
      <c r="GD135" s="128"/>
      <c r="GE135" s="128"/>
      <c r="GF135" s="128"/>
      <c r="GG135" s="128"/>
      <c r="GH135" s="128"/>
      <c r="GI135" s="128"/>
      <c r="GJ135" s="128"/>
      <c r="GK135" s="128"/>
      <c r="GL135" s="128"/>
      <c r="GM135" s="128"/>
      <c r="GN135" s="128"/>
      <c r="GO135" s="128"/>
      <c r="GP135" s="128"/>
      <c r="GQ135" s="128"/>
      <c r="GR135" s="128"/>
      <c r="GS135" s="128"/>
      <c r="GT135" s="128"/>
      <c r="GU135" s="128"/>
      <c r="GV135" s="128"/>
      <c r="GW135" s="128"/>
      <c r="GX135" s="128"/>
      <c r="GY135" s="128"/>
      <c r="GZ135" s="128"/>
      <c r="HA135" s="128"/>
      <c r="HB135" s="128"/>
      <c r="HC135" s="128"/>
      <c r="HD135" s="128"/>
      <c r="HE135" s="128"/>
      <c r="HF135" s="128"/>
      <c r="HG135" s="128"/>
      <c r="HH135" s="128"/>
      <c r="HI135" s="128"/>
      <c r="HJ135" s="128"/>
      <c r="HK135" s="128"/>
      <c r="HL135" s="128"/>
      <c r="HM135" s="128"/>
      <c r="HN135" s="128"/>
      <c r="HO135" s="128"/>
      <c r="HP135" s="128"/>
      <c r="HQ135" s="128"/>
      <c r="HR135" s="128"/>
      <c r="HS135" s="128"/>
      <c r="HT135" s="128"/>
      <c r="HU135" s="128"/>
      <c r="HV135" s="128"/>
      <c r="HW135" s="128"/>
      <c r="HX135" s="128"/>
      <c r="HY135" s="128"/>
      <c r="HZ135" s="128"/>
      <c r="IA135" s="128"/>
      <c r="IB135" s="128"/>
      <c r="IC135" s="128"/>
      <c r="ID135" s="128"/>
      <c r="IE135" s="128"/>
      <c r="IF135" s="128"/>
      <c r="IG135" s="128"/>
      <c r="IH135" s="128"/>
      <c r="II135" s="128"/>
      <c r="IJ135" s="128"/>
      <c r="IK135" s="128"/>
      <c r="IL135" s="128"/>
      <c r="IM135" s="128"/>
      <c r="IN135" s="128"/>
      <c r="IO135" s="128"/>
      <c r="IP135" s="128"/>
      <c r="IQ135" s="128"/>
      <c r="IR135" s="128"/>
      <c r="IS135" s="128"/>
      <c r="IT135" s="128"/>
      <c r="IU135" s="128"/>
      <c r="IV135" s="128"/>
      <c r="IW135" s="128"/>
      <c r="IX135" s="128"/>
      <c r="IY135" s="128"/>
      <c r="IZ135" s="128"/>
      <c r="JA135" s="128"/>
    </row>
    <row r="136" spans="2:261" s="17" customFormat="1" x14ac:dyDescent="0.25">
      <c r="B136" s="33"/>
      <c r="F136" s="35"/>
      <c r="G136" s="111"/>
      <c r="H136" s="33"/>
      <c r="I136" s="33"/>
      <c r="J136" s="42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128"/>
      <c r="CA136" s="128"/>
      <c r="CB136" s="128"/>
      <c r="CC136" s="128"/>
      <c r="CD136" s="128"/>
      <c r="CE136" s="128"/>
      <c r="CF136" s="128"/>
      <c r="CG136" s="128"/>
      <c r="CH136" s="128"/>
      <c r="CI136" s="128"/>
      <c r="CJ136" s="128"/>
      <c r="CK136" s="128"/>
      <c r="CL136" s="128"/>
      <c r="CM136" s="128"/>
      <c r="CN136" s="128"/>
      <c r="CO136" s="128"/>
      <c r="CP136" s="128"/>
      <c r="CQ136" s="128"/>
      <c r="CR136" s="128"/>
      <c r="CS136" s="128"/>
      <c r="CT136" s="128"/>
      <c r="CU136" s="128"/>
      <c r="CV136" s="128"/>
      <c r="CW136" s="42"/>
      <c r="CX136" s="128"/>
      <c r="CY136" s="128"/>
      <c r="CZ136" s="128"/>
      <c r="DA136" s="128"/>
      <c r="DB136" s="128"/>
      <c r="DC136" s="128"/>
      <c r="DD136" s="128"/>
      <c r="DE136" s="128"/>
      <c r="DF136" s="128"/>
      <c r="DG136" s="128"/>
      <c r="DH136" s="128"/>
      <c r="DI136" s="128"/>
      <c r="DJ136" s="128"/>
      <c r="DK136" s="128"/>
      <c r="DL136" s="128"/>
      <c r="DM136" s="128"/>
      <c r="DN136" s="128"/>
      <c r="DO136" s="128"/>
      <c r="DP136" s="128"/>
      <c r="DQ136" s="128"/>
      <c r="DR136" s="128"/>
      <c r="DS136" s="128"/>
      <c r="DT136" s="128"/>
      <c r="DU136" s="128"/>
      <c r="DV136" s="128"/>
      <c r="DW136" s="128"/>
      <c r="DX136" s="128"/>
      <c r="DY136" s="128"/>
      <c r="DZ136" s="128"/>
      <c r="EA136" s="128"/>
      <c r="EB136" s="128"/>
      <c r="EC136" s="128"/>
      <c r="ED136" s="128"/>
      <c r="EE136" s="128"/>
      <c r="EF136" s="128"/>
      <c r="EG136" s="42"/>
      <c r="EH136" s="128"/>
      <c r="EI136" s="128"/>
      <c r="EJ136" s="128"/>
      <c r="EK136" s="128"/>
      <c r="EL136" s="128"/>
      <c r="EM136" s="128"/>
      <c r="EN136" s="128"/>
      <c r="EO136" s="128"/>
      <c r="EP136" s="128"/>
      <c r="EQ136" s="128"/>
      <c r="ER136" s="128"/>
      <c r="ES136" s="128"/>
      <c r="ET136" s="128"/>
      <c r="EU136" s="128"/>
      <c r="EV136" s="128"/>
      <c r="EW136" s="128"/>
      <c r="EX136" s="128"/>
      <c r="EY136" s="128"/>
      <c r="EZ136" s="128"/>
      <c r="FA136" s="128"/>
      <c r="FB136" s="128"/>
      <c r="FC136" s="128"/>
      <c r="FD136" s="128"/>
      <c r="FE136" s="128"/>
      <c r="FF136" s="128"/>
      <c r="FG136" s="128"/>
      <c r="FH136" s="128"/>
      <c r="FI136" s="128"/>
      <c r="FJ136" s="128"/>
      <c r="FK136" s="128"/>
      <c r="FL136" s="128"/>
      <c r="FM136" s="128"/>
      <c r="FN136" s="128"/>
      <c r="FO136" s="128"/>
      <c r="FP136" s="128"/>
      <c r="FQ136" s="42"/>
      <c r="FR136" s="42"/>
      <c r="FS136" s="42"/>
      <c r="FT136" s="42"/>
      <c r="FU136" s="42"/>
      <c r="FV136" s="128"/>
      <c r="FW136" s="128"/>
      <c r="FX136" s="128"/>
      <c r="FY136" s="128"/>
      <c r="FZ136" s="128"/>
      <c r="GA136" s="128"/>
      <c r="GB136" s="128"/>
      <c r="GC136" s="128"/>
      <c r="GD136" s="128"/>
      <c r="GE136" s="128"/>
      <c r="GF136" s="128"/>
      <c r="GG136" s="128"/>
      <c r="GH136" s="128"/>
      <c r="GI136" s="128"/>
      <c r="GJ136" s="128"/>
      <c r="GK136" s="128"/>
      <c r="GL136" s="128"/>
      <c r="GM136" s="128"/>
      <c r="GN136" s="128"/>
      <c r="GO136" s="128"/>
      <c r="GP136" s="128"/>
      <c r="GQ136" s="128"/>
      <c r="GR136" s="128"/>
      <c r="GS136" s="128"/>
      <c r="GT136" s="128"/>
      <c r="GU136" s="128"/>
      <c r="GV136" s="128"/>
      <c r="GW136" s="128"/>
      <c r="GX136" s="128"/>
      <c r="GY136" s="128"/>
      <c r="GZ136" s="128"/>
      <c r="HA136" s="128"/>
      <c r="HB136" s="128"/>
      <c r="HC136" s="128"/>
      <c r="HD136" s="128"/>
      <c r="HE136" s="128"/>
      <c r="HF136" s="128"/>
      <c r="HG136" s="128"/>
      <c r="HH136" s="128"/>
      <c r="HI136" s="128"/>
      <c r="HJ136" s="128"/>
      <c r="HK136" s="128"/>
      <c r="HL136" s="128"/>
      <c r="HM136" s="128"/>
      <c r="HN136" s="128"/>
      <c r="HO136" s="128"/>
      <c r="HP136" s="128"/>
      <c r="HQ136" s="128"/>
      <c r="HR136" s="128"/>
      <c r="HS136" s="128"/>
      <c r="HT136" s="128"/>
      <c r="HU136" s="128"/>
      <c r="HV136" s="128"/>
      <c r="HW136" s="128"/>
      <c r="HX136" s="128"/>
      <c r="HY136" s="128"/>
      <c r="HZ136" s="128"/>
      <c r="IA136" s="128"/>
      <c r="IB136" s="128"/>
      <c r="IC136" s="128"/>
      <c r="ID136" s="128"/>
      <c r="IE136" s="128"/>
      <c r="IF136" s="128"/>
      <c r="IG136" s="128"/>
      <c r="IH136" s="128"/>
      <c r="II136" s="128"/>
      <c r="IJ136" s="128"/>
      <c r="IK136" s="128"/>
      <c r="IL136" s="128"/>
      <c r="IM136" s="128"/>
      <c r="IN136" s="128"/>
      <c r="IO136" s="128"/>
      <c r="IP136" s="128"/>
      <c r="IQ136" s="128"/>
      <c r="IR136" s="128"/>
      <c r="IS136" s="128"/>
      <c r="IT136" s="128"/>
      <c r="IU136" s="128"/>
      <c r="IV136" s="128"/>
      <c r="IW136" s="128"/>
      <c r="IX136" s="128"/>
      <c r="IY136" s="128"/>
      <c r="IZ136" s="128"/>
      <c r="JA136" s="128"/>
    </row>
    <row r="137" spans="2:261" s="17" customFormat="1" x14ac:dyDescent="0.25">
      <c r="B137" s="33"/>
      <c r="F137" s="35"/>
      <c r="G137" s="111"/>
      <c r="H137" s="33"/>
      <c r="I137" s="33"/>
      <c r="J137" s="42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128"/>
      <c r="CA137" s="128"/>
      <c r="CB137" s="128"/>
      <c r="CC137" s="128"/>
      <c r="CD137" s="128"/>
      <c r="CE137" s="128"/>
      <c r="CF137" s="128"/>
      <c r="CG137" s="128"/>
      <c r="CH137" s="128"/>
      <c r="CI137" s="128"/>
      <c r="CJ137" s="128"/>
      <c r="CK137" s="128"/>
      <c r="CL137" s="128"/>
      <c r="CM137" s="128"/>
      <c r="CN137" s="128"/>
      <c r="CO137" s="128"/>
      <c r="CP137" s="128"/>
      <c r="CQ137" s="128"/>
      <c r="CR137" s="128"/>
      <c r="CS137" s="128"/>
      <c r="CT137" s="128"/>
      <c r="CU137" s="128"/>
      <c r="CV137" s="128"/>
      <c r="CW137" s="42"/>
      <c r="CX137" s="128"/>
      <c r="CY137" s="128"/>
      <c r="CZ137" s="128"/>
      <c r="DA137" s="128"/>
      <c r="DB137" s="128"/>
      <c r="DC137" s="128"/>
      <c r="DD137" s="128"/>
      <c r="DE137" s="128"/>
      <c r="DF137" s="128"/>
      <c r="DG137" s="128"/>
      <c r="DH137" s="128"/>
      <c r="DI137" s="128"/>
      <c r="DJ137" s="128"/>
      <c r="DK137" s="128"/>
      <c r="DL137" s="128"/>
      <c r="DM137" s="128"/>
      <c r="DN137" s="128"/>
      <c r="DO137" s="128"/>
      <c r="DP137" s="128"/>
      <c r="DQ137" s="128"/>
      <c r="DR137" s="128"/>
      <c r="DS137" s="128"/>
      <c r="DT137" s="128"/>
      <c r="DU137" s="128"/>
      <c r="DV137" s="128"/>
      <c r="DW137" s="128"/>
      <c r="DX137" s="128"/>
      <c r="DY137" s="128"/>
      <c r="DZ137" s="128"/>
      <c r="EA137" s="128"/>
      <c r="EB137" s="128"/>
      <c r="EC137" s="128"/>
      <c r="ED137" s="128"/>
      <c r="EE137" s="128"/>
      <c r="EF137" s="128"/>
      <c r="EG137" s="42"/>
      <c r="EH137" s="128"/>
      <c r="EI137" s="128"/>
      <c r="EJ137" s="128"/>
      <c r="EK137" s="128"/>
      <c r="EL137" s="128"/>
      <c r="EM137" s="128"/>
      <c r="EN137" s="128"/>
      <c r="EO137" s="128"/>
      <c r="EP137" s="128"/>
      <c r="EQ137" s="128"/>
      <c r="ER137" s="128"/>
      <c r="ES137" s="128"/>
      <c r="ET137" s="128"/>
      <c r="EU137" s="128"/>
      <c r="EV137" s="128"/>
      <c r="EW137" s="128"/>
      <c r="EX137" s="128"/>
      <c r="EY137" s="128"/>
      <c r="EZ137" s="128"/>
      <c r="FA137" s="128"/>
      <c r="FB137" s="128"/>
      <c r="FC137" s="128"/>
      <c r="FD137" s="128"/>
      <c r="FE137" s="128"/>
      <c r="FF137" s="128"/>
      <c r="FG137" s="128"/>
      <c r="FH137" s="128"/>
      <c r="FI137" s="128"/>
      <c r="FJ137" s="128"/>
      <c r="FK137" s="128"/>
      <c r="FL137" s="128"/>
      <c r="FM137" s="128"/>
      <c r="FN137" s="128"/>
      <c r="FO137" s="128"/>
      <c r="FP137" s="128"/>
      <c r="FQ137" s="42"/>
      <c r="FR137" s="42"/>
      <c r="FS137" s="42"/>
      <c r="FT137" s="42"/>
      <c r="FU137" s="42"/>
      <c r="FV137" s="128"/>
      <c r="FW137" s="128"/>
      <c r="FX137" s="128"/>
      <c r="FY137" s="128"/>
      <c r="FZ137" s="128"/>
      <c r="GA137" s="128"/>
      <c r="GB137" s="128"/>
      <c r="GC137" s="128"/>
      <c r="GD137" s="128"/>
      <c r="GE137" s="128"/>
      <c r="GF137" s="128"/>
      <c r="GG137" s="128"/>
      <c r="GH137" s="128"/>
      <c r="GI137" s="128"/>
      <c r="GJ137" s="128"/>
      <c r="GK137" s="128"/>
      <c r="GL137" s="128"/>
      <c r="GM137" s="128"/>
      <c r="GN137" s="128"/>
      <c r="GO137" s="128"/>
      <c r="GP137" s="128"/>
      <c r="GQ137" s="128"/>
      <c r="GR137" s="128"/>
      <c r="GS137" s="128"/>
      <c r="GT137" s="128"/>
      <c r="GU137" s="128"/>
      <c r="GV137" s="128"/>
      <c r="GW137" s="128"/>
      <c r="GX137" s="128"/>
      <c r="GY137" s="128"/>
      <c r="GZ137" s="128"/>
      <c r="HA137" s="128"/>
      <c r="HB137" s="128"/>
      <c r="HC137" s="128"/>
      <c r="HD137" s="128"/>
      <c r="HE137" s="128"/>
      <c r="HF137" s="128"/>
      <c r="HG137" s="128"/>
      <c r="HH137" s="128"/>
      <c r="HI137" s="128"/>
      <c r="HJ137" s="128"/>
      <c r="HK137" s="128"/>
      <c r="HL137" s="128"/>
      <c r="HM137" s="128"/>
      <c r="HN137" s="128"/>
      <c r="HO137" s="128"/>
      <c r="HP137" s="128"/>
      <c r="HQ137" s="128"/>
      <c r="HR137" s="128"/>
      <c r="HS137" s="128"/>
      <c r="HT137" s="128"/>
      <c r="HU137" s="128"/>
      <c r="HV137" s="128"/>
      <c r="HW137" s="128"/>
      <c r="HX137" s="128"/>
      <c r="HY137" s="128"/>
      <c r="HZ137" s="128"/>
      <c r="IA137" s="128"/>
      <c r="IB137" s="128"/>
      <c r="IC137" s="128"/>
      <c r="ID137" s="128"/>
      <c r="IE137" s="128"/>
      <c r="IF137" s="128"/>
      <c r="IG137" s="128"/>
      <c r="IH137" s="128"/>
      <c r="II137" s="128"/>
      <c r="IJ137" s="128"/>
      <c r="IK137" s="128"/>
      <c r="IL137" s="128"/>
      <c r="IM137" s="128"/>
      <c r="IN137" s="128"/>
      <c r="IO137" s="128"/>
      <c r="IP137" s="128"/>
      <c r="IQ137" s="128"/>
      <c r="IR137" s="128"/>
      <c r="IS137" s="128"/>
      <c r="IT137" s="128"/>
      <c r="IU137" s="128"/>
      <c r="IV137" s="128"/>
      <c r="IW137" s="128"/>
      <c r="IX137" s="128"/>
      <c r="IY137" s="128"/>
      <c r="IZ137" s="128"/>
      <c r="JA137" s="128"/>
    </row>
    <row r="138" spans="2:261" s="17" customFormat="1" x14ac:dyDescent="0.25">
      <c r="B138" s="33"/>
      <c r="F138" s="35"/>
      <c r="G138" s="111"/>
      <c r="H138" s="33"/>
      <c r="I138" s="33"/>
      <c r="J138" s="42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128"/>
      <c r="CA138" s="128"/>
      <c r="CB138" s="128"/>
      <c r="CC138" s="128"/>
      <c r="CD138" s="128"/>
      <c r="CE138" s="128"/>
      <c r="CF138" s="128"/>
      <c r="CG138" s="128"/>
      <c r="CH138" s="128"/>
      <c r="CI138" s="128"/>
      <c r="CJ138" s="128"/>
      <c r="CK138" s="128"/>
      <c r="CL138" s="128"/>
      <c r="CM138" s="128"/>
      <c r="CN138" s="128"/>
      <c r="CO138" s="128"/>
      <c r="CP138" s="128"/>
      <c r="CQ138" s="128"/>
      <c r="CR138" s="128"/>
      <c r="CS138" s="128"/>
      <c r="CT138" s="128"/>
      <c r="CU138" s="128"/>
      <c r="CV138" s="128"/>
      <c r="CW138" s="42"/>
      <c r="CX138" s="128"/>
      <c r="CY138" s="128"/>
      <c r="CZ138" s="128"/>
      <c r="DA138" s="128"/>
      <c r="DB138" s="128"/>
      <c r="DC138" s="128"/>
      <c r="DD138" s="128"/>
      <c r="DE138" s="128"/>
      <c r="DF138" s="128"/>
      <c r="DG138" s="128"/>
      <c r="DH138" s="128"/>
      <c r="DI138" s="128"/>
      <c r="DJ138" s="128"/>
      <c r="DK138" s="128"/>
      <c r="DL138" s="128"/>
      <c r="DM138" s="128"/>
      <c r="DN138" s="128"/>
      <c r="DO138" s="128"/>
      <c r="DP138" s="128"/>
      <c r="DQ138" s="128"/>
      <c r="DR138" s="128"/>
      <c r="DS138" s="128"/>
      <c r="DT138" s="128"/>
      <c r="DU138" s="128"/>
      <c r="DV138" s="128"/>
      <c r="DW138" s="128"/>
      <c r="DX138" s="128"/>
      <c r="DY138" s="128"/>
      <c r="DZ138" s="128"/>
      <c r="EA138" s="128"/>
      <c r="EB138" s="128"/>
      <c r="EC138" s="128"/>
      <c r="ED138" s="128"/>
      <c r="EE138" s="128"/>
      <c r="EF138" s="128"/>
      <c r="EG138" s="42"/>
      <c r="EH138" s="128"/>
      <c r="EI138" s="128"/>
      <c r="EJ138" s="128"/>
      <c r="EK138" s="128"/>
      <c r="EL138" s="128"/>
      <c r="EM138" s="128"/>
      <c r="EN138" s="128"/>
      <c r="EO138" s="128"/>
      <c r="EP138" s="128"/>
      <c r="EQ138" s="128"/>
      <c r="ER138" s="128"/>
      <c r="ES138" s="128"/>
      <c r="ET138" s="128"/>
      <c r="EU138" s="128"/>
      <c r="EV138" s="128"/>
      <c r="EW138" s="128"/>
      <c r="EX138" s="128"/>
      <c r="EY138" s="128"/>
      <c r="EZ138" s="128"/>
      <c r="FA138" s="128"/>
      <c r="FB138" s="128"/>
      <c r="FC138" s="128"/>
      <c r="FD138" s="128"/>
      <c r="FE138" s="128"/>
      <c r="FF138" s="128"/>
      <c r="FG138" s="128"/>
      <c r="FH138" s="128"/>
      <c r="FI138" s="128"/>
      <c r="FJ138" s="128"/>
      <c r="FK138" s="128"/>
      <c r="FL138" s="128"/>
      <c r="FM138" s="128"/>
      <c r="FN138" s="128"/>
      <c r="FO138" s="128"/>
      <c r="FP138" s="128"/>
      <c r="FQ138" s="42"/>
      <c r="FR138" s="42"/>
      <c r="FS138" s="42"/>
      <c r="FT138" s="42"/>
      <c r="FU138" s="42"/>
      <c r="FV138" s="128"/>
      <c r="FW138" s="128"/>
      <c r="FX138" s="128"/>
      <c r="FY138" s="128"/>
      <c r="FZ138" s="128"/>
      <c r="GA138" s="128"/>
      <c r="GB138" s="128"/>
      <c r="GC138" s="128"/>
      <c r="GD138" s="128"/>
      <c r="GE138" s="128"/>
      <c r="GF138" s="128"/>
      <c r="GG138" s="128"/>
      <c r="GH138" s="128"/>
      <c r="GI138" s="128"/>
      <c r="GJ138" s="128"/>
      <c r="GK138" s="128"/>
      <c r="GL138" s="128"/>
      <c r="GM138" s="128"/>
      <c r="GN138" s="128"/>
      <c r="GO138" s="128"/>
      <c r="GP138" s="128"/>
      <c r="GQ138" s="128"/>
      <c r="GR138" s="128"/>
      <c r="GS138" s="128"/>
      <c r="GT138" s="128"/>
      <c r="GU138" s="128"/>
      <c r="GV138" s="128"/>
      <c r="GW138" s="128"/>
      <c r="GX138" s="128"/>
      <c r="GY138" s="128"/>
      <c r="GZ138" s="128"/>
      <c r="HA138" s="128"/>
      <c r="HB138" s="128"/>
      <c r="HC138" s="128"/>
      <c r="HD138" s="128"/>
      <c r="HE138" s="128"/>
      <c r="HF138" s="128"/>
      <c r="HG138" s="128"/>
      <c r="HH138" s="128"/>
      <c r="HI138" s="128"/>
      <c r="HJ138" s="128"/>
      <c r="HK138" s="128"/>
      <c r="HL138" s="128"/>
      <c r="HM138" s="128"/>
      <c r="HN138" s="128"/>
      <c r="HO138" s="128"/>
      <c r="HP138" s="128"/>
      <c r="HQ138" s="128"/>
      <c r="HR138" s="128"/>
      <c r="HS138" s="128"/>
      <c r="HT138" s="128"/>
      <c r="HU138" s="128"/>
      <c r="HV138" s="128"/>
      <c r="HW138" s="128"/>
      <c r="HX138" s="128"/>
      <c r="HY138" s="128"/>
      <c r="HZ138" s="128"/>
      <c r="IA138" s="128"/>
      <c r="IB138" s="128"/>
      <c r="IC138" s="128"/>
      <c r="ID138" s="128"/>
      <c r="IE138" s="128"/>
      <c r="IF138" s="128"/>
      <c r="IG138" s="128"/>
      <c r="IH138" s="128"/>
      <c r="II138" s="128"/>
      <c r="IJ138" s="128"/>
      <c r="IK138" s="128"/>
      <c r="IL138" s="128"/>
      <c r="IM138" s="128"/>
      <c r="IN138" s="128"/>
      <c r="IO138" s="128"/>
      <c r="IP138" s="128"/>
      <c r="IQ138" s="128"/>
      <c r="IR138" s="128"/>
      <c r="IS138" s="128"/>
      <c r="IT138" s="128"/>
      <c r="IU138" s="128"/>
      <c r="IV138" s="128"/>
      <c r="IW138" s="128"/>
      <c r="IX138" s="128"/>
      <c r="IY138" s="128"/>
      <c r="IZ138" s="128"/>
      <c r="JA138" s="128"/>
    </row>
    <row r="139" spans="2:261" s="17" customFormat="1" x14ac:dyDescent="0.25">
      <c r="B139" s="33"/>
      <c r="F139" s="35"/>
      <c r="G139" s="111"/>
      <c r="H139" s="33"/>
      <c r="I139" s="33"/>
      <c r="J139" s="42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128"/>
      <c r="CA139" s="128"/>
      <c r="CB139" s="128"/>
      <c r="CC139" s="128"/>
      <c r="CD139" s="128"/>
      <c r="CE139" s="128"/>
      <c r="CF139" s="128"/>
      <c r="CG139" s="128"/>
      <c r="CH139" s="128"/>
      <c r="CI139" s="128"/>
      <c r="CJ139" s="128"/>
      <c r="CK139" s="128"/>
      <c r="CL139" s="128"/>
      <c r="CM139" s="128"/>
      <c r="CN139" s="128"/>
      <c r="CO139" s="128"/>
      <c r="CP139" s="128"/>
      <c r="CQ139" s="128"/>
      <c r="CR139" s="128"/>
      <c r="CS139" s="128"/>
      <c r="CT139" s="128"/>
      <c r="CU139" s="128"/>
      <c r="CV139" s="128"/>
      <c r="CW139" s="42"/>
      <c r="CX139" s="128"/>
      <c r="CY139" s="128"/>
      <c r="CZ139" s="128"/>
      <c r="DA139" s="128"/>
      <c r="DB139" s="128"/>
      <c r="DC139" s="128"/>
      <c r="DD139" s="128"/>
      <c r="DE139" s="128"/>
      <c r="DF139" s="128"/>
      <c r="DG139" s="128"/>
      <c r="DH139" s="128"/>
      <c r="DI139" s="128"/>
      <c r="DJ139" s="128"/>
      <c r="DK139" s="128"/>
      <c r="DL139" s="128"/>
      <c r="DM139" s="128"/>
      <c r="DN139" s="128"/>
      <c r="DO139" s="128"/>
      <c r="DP139" s="128"/>
      <c r="DQ139" s="128"/>
      <c r="DR139" s="128"/>
      <c r="DS139" s="128"/>
      <c r="DT139" s="128"/>
      <c r="DU139" s="128"/>
      <c r="DV139" s="128"/>
      <c r="DW139" s="128"/>
      <c r="DX139" s="128"/>
      <c r="DY139" s="128"/>
      <c r="DZ139" s="128"/>
      <c r="EA139" s="128"/>
      <c r="EB139" s="128"/>
      <c r="EC139" s="128"/>
      <c r="ED139" s="128"/>
      <c r="EE139" s="128"/>
      <c r="EF139" s="128"/>
      <c r="EG139" s="42"/>
      <c r="EH139" s="128"/>
      <c r="EI139" s="128"/>
      <c r="EJ139" s="128"/>
      <c r="EK139" s="128"/>
      <c r="EL139" s="128"/>
      <c r="EM139" s="128"/>
      <c r="EN139" s="128"/>
      <c r="EO139" s="128"/>
      <c r="EP139" s="128"/>
      <c r="EQ139" s="128"/>
      <c r="ER139" s="128"/>
      <c r="ES139" s="128"/>
      <c r="ET139" s="128"/>
      <c r="EU139" s="128"/>
      <c r="EV139" s="128"/>
      <c r="EW139" s="128"/>
      <c r="EX139" s="128"/>
      <c r="EY139" s="128"/>
      <c r="EZ139" s="128"/>
      <c r="FA139" s="128"/>
      <c r="FB139" s="128"/>
      <c r="FC139" s="128"/>
      <c r="FD139" s="128"/>
      <c r="FE139" s="128"/>
      <c r="FF139" s="128"/>
      <c r="FG139" s="128"/>
      <c r="FH139" s="128"/>
      <c r="FI139" s="128"/>
      <c r="FJ139" s="128"/>
      <c r="FK139" s="128"/>
      <c r="FL139" s="128"/>
      <c r="FM139" s="128"/>
      <c r="FN139" s="128"/>
      <c r="FO139" s="128"/>
      <c r="FP139" s="128"/>
      <c r="FQ139" s="42"/>
      <c r="FR139" s="42"/>
      <c r="FS139" s="42"/>
      <c r="FT139" s="42"/>
      <c r="FU139" s="42"/>
      <c r="FV139" s="128"/>
      <c r="FW139" s="128"/>
      <c r="FX139" s="128"/>
      <c r="FY139" s="128"/>
      <c r="FZ139" s="128"/>
      <c r="GA139" s="128"/>
      <c r="GB139" s="128"/>
      <c r="GC139" s="128"/>
      <c r="GD139" s="128"/>
      <c r="GE139" s="128"/>
      <c r="GF139" s="128"/>
      <c r="GG139" s="128"/>
      <c r="GH139" s="128"/>
      <c r="GI139" s="128"/>
      <c r="GJ139" s="128"/>
      <c r="GK139" s="128"/>
      <c r="GL139" s="128"/>
      <c r="GM139" s="128"/>
      <c r="GN139" s="128"/>
      <c r="GO139" s="128"/>
      <c r="GP139" s="128"/>
      <c r="GQ139" s="128"/>
      <c r="GR139" s="128"/>
      <c r="GS139" s="128"/>
      <c r="GT139" s="128"/>
      <c r="GU139" s="128"/>
      <c r="GV139" s="128"/>
      <c r="GW139" s="128"/>
      <c r="GX139" s="128"/>
      <c r="GY139" s="128"/>
      <c r="GZ139" s="128"/>
      <c r="HA139" s="128"/>
      <c r="HB139" s="128"/>
      <c r="HC139" s="128"/>
      <c r="HD139" s="128"/>
      <c r="HE139" s="128"/>
      <c r="HF139" s="128"/>
      <c r="HG139" s="128"/>
      <c r="HH139" s="128"/>
      <c r="HI139" s="128"/>
      <c r="HJ139" s="128"/>
      <c r="HK139" s="128"/>
      <c r="HL139" s="128"/>
      <c r="HM139" s="128"/>
      <c r="HN139" s="128"/>
      <c r="HO139" s="128"/>
      <c r="HP139" s="128"/>
      <c r="HQ139" s="128"/>
      <c r="HR139" s="128"/>
      <c r="HS139" s="128"/>
      <c r="HT139" s="128"/>
      <c r="HU139" s="128"/>
      <c r="HV139" s="128"/>
      <c r="HW139" s="128"/>
      <c r="HX139" s="128"/>
      <c r="HY139" s="128"/>
      <c r="HZ139" s="128"/>
      <c r="IA139" s="128"/>
      <c r="IB139" s="128"/>
      <c r="IC139" s="128"/>
      <c r="ID139" s="128"/>
      <c r="IE139" s="128"/>
      <c r="IF139" s="128"/>
      <c r="IG139" s="128"/>
      <c r="IH139" s="128"/>
      <c r="II139" s="128"/>
      <c r="IJ139" s="128"/>
      <c r="IK139" s="128"/>
      <c r="IL139" s="128"/>
      <c r="IM139" s="128"/>
      <c r="IN139" s="128"/>
      <c r="IO139" s="128"/>
      <c r="IP139" s="128"/>
      <c r="IQ139" s="128"/>
      <c r="IR139" s="128"/>
      <c r="IS139" s="128"/>
      <c r="IT139" s="128"/>
      <c r="IU139" s="128"/>
      <c r="IV139" s="128"/>
      <c r="IW139" s="128"/>
      <c r="IX139" s="128"/>
      <c r="IY139" s="128"/>
      <c r="IZ139" s="128"/>
      <c r="JA139" s="128"/>
    </row>
    <row r="140" spans="2:261" s="17" customFormat="1" x14ac:dyDescent="0.25">
      <c r="B140" s="33"/>
      <c r="F140" s="35"/>
      <c r="G140" s="111"/>
      <c r="H140" s="33"/>
      <c r="I140" s="33"/>
      <c r="J140" s="42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128"/>
      <c r="CA140" s="128"/>
      <c r="CB140" s="128"/>
      <c r="CC140" s="128"/>
      <c r="CD140" s="128"/>
      <c r="CE140" s="128"/>
      <c r="CF140" s="128"/>
      <c r="CG140" s="128"/>
      <c r="CH140" s="128"/>
      <c r="CI140" s="128"/>
      <c r="CJ140" s="128"/>
      <c r="CK140" s="128"/>
      <c r="CL140" s="128"/>
      <c r="CM140" s="128"/>
      <c r="CN140" s="128"/>
      <c r="CO140" s="128"/>
      <c r="CP140" s="128"/>
      <c r="CQ140" s="128"/>
      <c r="CR140" s="128"/>
      <c r="CS140" s="128"/>
      <c r="CT140" s="128"/>
      <c r="CU140" s="128"/>
      <c r="CV140" s="128"/>
      <c r="CW140" s="42"/>
      <c r="CX140" s="128"/>
      <c r="CY140" s="128"/>
      <c r="CZ140" s="128"/>
      <c r="DA140" s="128"/>
      <c r="DB140" s="128"/>
      <c r="DC140" s="128"/>
      <c r="DD140" s="128"/>
      <c r="DE140" s="128"/>
      <c r="DF140" s="128"/>
      <c r="DG140" s="128"/>
      <c r="DH140" s="128"/>
      <c r="DI140" s="128"/>
      <c r="DJ140" s="128"/>
      <c r="DK140" s="128"/>
      <c r="DL140" s="128"/>
      <c r="DM140" s="128"/>
      <c r="DN140" s="128"/>
      <c r="DO140" s="128"/>
      <c r="DP140" s="128"/>
      <c r="DQ140" s="128"/>
      <c r="DR140" s="128"/>
      <c r="DS140" s="128"/>
      <c r="DT140" s="128"/>
      <c r="DU140" s="128"/>
      <c r="DV140" s="128"/>
      <c r="DW140" s="128"/>
      <c r="DX140" s="128"/>
      <c r="DY140" s="128"/>
      <c r="DZ140" s="128"/>
      <c r="EA140" s="128"/>
      <c r="EB140" s="128"/>
      <c r="EC140" s="128"/>
      <c r="ED140" s="128"/>
      <c r="EE140" s="128"/>
      <c r="EF140" s="128"/>
      <c r="EG140" s="42"/>
      <c r="EH140" s="128"/>
      <c r="EI140" s="128"/>
      <c r="EJ140" s="128"/>
      <c r="EK140" s="128"/>
      <c r="EL140" s="128"/>
      <c r="EM140" s="128"/>
      <c r="EN140" s="128"/>
      <c r="EO140" s="128"/>
      <c r="EP140" s="128"/>
      <c r="EQ140" s="128"/>
      <c r="ER140" s="128"/>
      <c r="ES140" s="128"/>
      <c r="ET140" s="128"/>
      <c r="EU140" s="128"/>
      <c r="EV140" s="128"/>
      <c r="EW140" s="128"/>
      <c r="EX140" s="128"/>
      <c r="EY140" s="128"/>
      <c r="EZ140" s="128"/>
      <c r="FA140" s="128"/>
      <c r="FB140" s="128"/>
      <c r="FC140" s="128"/>
      <c r="FD140" s="128"/>
      <c r="FE140" s="128"/>
      <c r="FF140" s="128"/>
      <c r="FG140" s="128"/>
      <c r="FH140" s="128"/>
      <c r="FI140" s="128"/>
      <c r="FJ140" s="128"/>
      <c r="FK140" s="128"/>
      <c r="FL140" s="128"/>
      <c r="FM140" s="128"/>
      <c r="FN140" s="128"/>
      <c r="FO140" s="128"/>
      <c r="FP140" s="128"/>
      <c r="FQ140" s="42"/>
      <c r="FR140" s="42"/>
      <c r="FS140" s="42"/>
      <c r="FT140" s="42"/>
      <c r="FU140" s="42"/>
      <c r="FV140" s="128"/>
      <c r="FW140" s="128"/>
      <c r="FX140" s="128"/>
      <c r="FY140" s="128"/>
      <c r="FZ140" s="128"/>
      <c r="GA140" s="128"/>
      <c r="GB140" s="128"/>
      <c r="GC140" s="128"/>
      <c r="GD140" s="128"/>
      <c r="GE140" s="128"/>
      <c r="GF140" s="128"/>
      <c r="GG140" s="128"/>
      <c r="GH140" s="128"/>
      <c r="GI140" s="128"/>
      <c r="GJ140" s="128"/>
      <c r="GK140" s="128"/>
      <c r="GL140" s="128"/>
      <c r="GM140" s="128"/>
      <c r="GN140" s="128"/>
      <c r="GO140" s="128"/>
      <c r="GP140" s="128"/>
      <c r="GQ140" s="128"/>
      <c r="GR140" s="128"/>
      <c r="GS140" s="128"/>
      <c r="GT140" s="128"/>
      <c r="GU140" s="128"/>
      <c r="GV140" s="128"/>
      <c r="GW140" s="128"/>
      <c r="GX140" s="128"/>
      <c r="GY140" s="128"/>
      <c r="GZ140" s="128"/>
      <c r="HA140" s="128"/>
      <c r="HB140" s="128"/>
      <c r="HC140" s="128"/>
      <c r="HD140" s="128"/>
      <c r="HE140" s="128"/>
      <c r="HF140" s="128"/>
      <c r="HG140" s="128"/>
      <c r="HH140" s="128"/>
      <c r="HI140" s="128"/>
      <c r="HJ140" s="128"/>
      <c r="HK140" s="128"/>
      <c r="HL140" s="128"/>
      <c r="HM140" s="128"/>
      <c r="HN140" s="128"/>
      <c r="HO140" s="128"/>
      <c r="HP140" s="128"/>
      <c r="HQ140" s="128"/>
      <c r="HR140" s="128"/>
      <c r="HS140" s="128"/>
      <c r="HT140" s="128"/>
      <c r="HU140" s="128"/>
      <c r="HV140" s="128"/>
      <c r="HW140" s="128"/>
      <c r="HX140" s="128"/>
      <c r="HY140" s="128"/>
      <c r="HZ140" s="128"/>
      <c r="IA140" s="128"/>
      <c r="IB140" s="128"/>
      <c r="IC140" s="128"/>
      <c r="ID140" s="128"/>
      <c r="IE140" s="128"/>
      <c r="IF140" s="128"/>
      <c r="IG140" s="128"/>
      <c r="IH140" s="128"/>
      <c r="II140" s="128"/>
      <c r="IJ140" s="128"/>
      <c r="IK140" s="128"/>
      <c r="IL140" s="128"/>
      <c r="IM140" s="128"/>
      <c r="IN140" s="128"/>
      <c r="IO140" s="128"/>
      <c r="IP140" s="128"/>
      <c r="IQ140" s="128"/>
      <c r="IR140" s="128"/>
      <c r="IS140" s="128"/>
      <c r="IT140" s="128"/>
      <c r="IU140" s="128"/>
      <c r="IV140" s="128"/>
      <c r="IW140" s="128"/>
      <c r="IX140" s="128"/>
      <c r="IY140" s="128"/>
      <c r="IZ140" s="128"/>
      <c r="JA140" s="128"/>
    </row>
    <row r="141" spans="2:261" s="17" customFormat="1" x14ac:dyDescent="0.25">
      <c r="B141" s="33"/>
      <c r="F141" s="35"/>
      <c r="G141" s="111"/>
      <c r="H141" s="33"/>
      <c r="I141" s="33"/>
      <c r="J141" s="42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128"/>
      <c r="CA141" s="128"/>
      <c r="CB141" s="128"/>
      <c r="CC141" s="128"/>
      <c r="CD141" s="128"/>
      <c r="CE141" s="128"/>
      <c r="CF141" s="128"/>
      <c r="CG141" s="128"/>
      <c r="CH141" s="128"/>
      <c r="CI141" s="128"/>
      <c r="CJ141" s="128"/>
      <c r="CK141" s="128"/>
      <c r="CL141" s="128"/>
      <c r="CM141" s="128"/>
      <c r="CN141" s="128"/>
      <c r="CO141" s="128"/>
      <c r="CP141" s="128"/>
      <c r="CQ141" s="128"/>
      <c r="CR141" s="128"/>
      <c r="CS141" s="128"/>
      <c r="CT141" s="128"/>
      <c r="CU141" s="128"/>
      <c r="CV141" s="128"/>
      <c r="CW141" s="42"/>
      <c r="CX141" s="128"/>
      <c r="CY141" s="128"/>
      <c r="CZ141" s="128"/>
      <c r="DA141" s="128"/>
      <c r="DB141" s="128"/>
      <c r="DC141" s="128"/>
      <c r="DD141" s="128"/>
      <c r="DE141" s="128"/>
      <c r="DF141" s="128"/>
      <c r="DG141" s="128"/>
      <c r="DH141" s="128"/>
      <c r="DI141" s="128"/>
      <c r="DJ141" s="128"/>
      <c r="DK141" s="128"/>
      <c r="DL141" s="128"/>
      <c r="DM141" s="128"/>
      <c r="DN141" s="128"/>
      <c r="DO141" s="128"/>
      <c r="DP141" s="128"/>
      <c r="DQ141" s="128"/>
      <c r="DR141" s="128"/>
      <c r="DS141" s="128"/>
      <c r="DT141" s="128"/>
      <c r="DU141" s="128"/>
      <c r="DV141" s="128"/>
      <c r="DW141" s="128"/>
      <c r="DX141" s="128"/>
      <c r="DY141" s="128"/>
      <c r="DZ141" s="128"/>
      <c r="EA141" s="128"/>
      <c r="EB141" s="128"/>
      <c r="EC141" s="128"/>
      <c r="ED141" s="128"/>
      <c r="EE141" s="128"/>
      <c r="EF141" s="128"/>
      <c r="EG141" s="42"/>
      <c r="EH141" s="128"/>
      <c r="EI141" s="128"/>
      <c r="EJ141" s="128"/>
      <c r="EK141" s="128"/>
      <c r="EL141" s="128"/>
      <c r="EM141" s="128"/>
      <c r="EN141" s="128"/>
      <c r="EO141" s="128"/>
      <c r="EP141" s="128"/>
      <c r="EQ141" s="128"/>
      <c r="ER141" s="128"/>
      <c r="ES141" s="128"/>
      <c r="ET141" s="128"/>
      <c r="EU141" s="128"/>
      <c r="EV141" s="128"/>
      <c r="EW141" s="128"/>
      <c r="EX141" s="128"/>
      <c r="EY141" s="128"/>
      <c r="EZ141" s="128"/>
      <c r="FA141" s="128"/>
      <c r="FB141" s="128"/>
      <c r="FC141" s="128"/>
      <c r="FD141" s="128"/>
      <c r="FE141" s="128"/>
      <c r="FF141" s="128"/>
      <c r="FG141" s="128"/>
      <c r="FH141" s="128"/>
      <c r="FI141" s="128"/>
      <c r="FJ141" s="128"/>
      <c r="FK141" s="128"/>
      <c r="FL141" s="128"/>
      <c r="FM141" s="128"/>
      <c r="FN141" s="128"/>
      <c r="FO141" s="128"/>
      <c r="FP141" s="128"/>
      <c r="FQ141" s="42"/>
      <c r="FR141" s="42"/>
      <c r="FS141" s="42"/>
      <c r="FT141" s="42"/>
      <c r="FU141" s="42"/>
      <c r="FV141" s="128"/>
      <c r="FW141" s="128"/>
      <c r="FX141" s="128"/>
      <c r="FY141" s="128"/>
      <c r="FZ141" s="128"/>
      <c r="GA141" s="128"/>
      <c r="GB141" s="128"/>
      <c r="GC141" s="128"/>
      <c r="GD141" s="128"/>
      <c r="GE141" s="128"/>
      <c r="GF141" s="128"/>
      <c r="GG141" s="128"/>
      <c r="GH141" s="128"/>
      <c r="GI141" s="128"/>
      <c r="GJ141" s="128"/>
      <c r="GK141" s="128"/>
      <c r="GL141" s="128"/>
      <c r="GM141" s="128"/>
      <c r="GN141" s="128"/>
      <c r="GO141" s="128"/>
      <c r="GP141" s="128"/>
      <c r="GQ141" s="128"/>
      <c r="GR141" s="128"/>
      <c r="GS141" s="128"/>
      <c r="GT141" s="128"/>
      <c r="GU141" s="128"/>
      <c r="GV141" s="128"/>
      <c r="GW141" s="128"/>
      <c r="GX141" s="128"/>
      <c r="GY141" s="128"/>
      <c r="GZ141" s="128"/>
      <c r="HA141" s="128"/>
      <c r="HB141" s="128"/>
      <c r="HC141" s="128"/>
      <c r="HD141" s="128"/>
      <c r="HE141" s="128"/>
      <c r="HF141" s="128"/>
      <c r="HG141" s="128"/>
      <c r="HH141" s="128"/>
      <c r="HI141" s="128"/>
      <c r="HJ141" s="128"/>
      <c r="HK141" s="128"/>
      <c r="HL141" s="128"/>
      <c r="HM141" s="128"/>
      <c r="HN141" s="128"/>
      <c r="HO141" s="128"/>
      <c r="HP141" s="128"/>
      <c r="HQ141" s="128"/>
      <c r="HR141" s="128"/>
      <c r="HS141" s="128"/>
      <c r="HT141" s="128"/>
      <c r="HU141" s="128"/>
      <c r="HV141" s="128"/>
      <c r="HW141" s="128"/>
      <c r="HX141" s="128"/>
      <c r="HY141" s="128"/>
      <c r="HZ141" s="128"/>
      <c r="IA141" s="128"/>
      <c r="IB141" s="128"/>
      <c r="IC141" s="128"/>
      <c r="ID141" s="128"/>
      <c r="IE141" s="128"/>
      <c r="IF141" s="128"/>
      <c r="IG141" s="128"/>
      <c r="IH141" s="128"/>
      <c r="II141" s="128"/>
      <c r="IJ141" s="128"/>
      <c r="IK141" s="128"/>
      <c r="IL141" s="128"/>
      <c r="IM141" s="128"/>
      <c r="IN141" s="128"/>
      <c r="IO141" s="128"/>
      <c r="IP141" s="128"/>
      <c r="IQ141" s="128"/>
      <c r="IR141" s="128"/>
      <c r="IS141" s="128"/>
      <c r="IT141" s="128"/>
      <c r="IU141" s="128"/>
      <c r="IV141" s="128"/>
      <c r="IW141" s="128"/>
      <c r="IX141" s="128"/>
      <c r="IY141" s="128"/>
      <c r="IZ141" s="128"/>
      <c r="JA141" s="128"/>
    </row>
    <row r="142" spans="2:261" s="17" customFormat="1" x14ac:dyDescent="0.25">
      <c r="B142" s="33"/>
      <c r="F142" s="35"/>
      <c r="G142" s="111"/>
      <c r="H142" s="33"/>
      <c r="I142" s="33"/>
      <c r="J142" s="42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128"/>
      <c r="CA142" s="128"/>
      <c r="CB142" s="128"/>
      <c r="CC142" s="128"/>
      <c r="CD142" s="128"/>
      <c r="CE142" s="128"/>
      <c r="CF142" s="128"/>
      <c r="CG142" s="128"/>
      <c r="CH142" s="128"/>
      <c r="CI142" s="128"/>
      <c r="CJ142" s="128"/>
      <c r="CK142" s="128"/>
      <c r="CL142" s="128"/>
      <c r="CM142" s="128"/>
      <c r="CN142" s="128"/>
      <c r="CO142" s="128"/>
      <c r="CP142" s="128"/>
      <c r="CQ142" s="128"/>
      <c r="CR142" s="128"/>
      <c r="CS142" s="128"/>
      <c r="CT142" s="128"/>
      <c r="CU142" s="128"/>
      <c r="CV142" s="128"/>
      <c r="CW142" s="42"/>
      <c r="CX142" s="128"/>
      <c r="CY142" s="128"/>
      <c r="CZ142" s="128"/>
      <c r="DA142" s="128"/>
      <c r="DB142" s="128"/>
      <c r="DC142" s="128"/>
      <c r="DD142" s="128"/>
      <c r="DE142" s="128"/>
      <c r="DF142" s="128"/>
      <c r="DG142" s="128"/>
      <c r="DH142" s="128"/>
      <c r="DI142" s="128"/>
      <c r="DJ142" s="128"/>
      <c r="DK142" s="128"/>
      <c r="DL142" s="128"/>
      <c r="DM142" s="128"/>
      <c r="DN142" s="128"/>
      <c r="DO142" s="128"/>
      <c r="DP142" s="128"/>
      <c r="DQ142" s="128"/>
      <c r="DR142" s="128"/>
      <c r="DS142" s="128"/>
      <c r="DT142" s="128"/>
      <c r="DU142" s="128"/>
      <c r="DV142" s="128"/>
      <c r="DW142" s="128"/>
      <c r="DX142" s="128"/>
      <c r="DY142" s="128"/>
      <c r="DZ142" s="128"/>
      <c r="EA142" s="128"/>
      <c r="EB142" s="128"/>
      <c r="EC142" s="128"/>
      <c r="ED142" s="128"/>
      <c r="EE142" s="128"/>
      <c r="EF142" s="128"/>
      <c r="EG142" s="42"/>
      <c r="EH142" s="128"/>
      <c r="EI142" s="128"/>
      <c r="EJ142" s="128"/>
      <c r="EK142" s="128"/>
      <c r="EL142" s="128"/>
      <c r="EM142" s="128"/>
      <c r="EN142" s="128"/>
      <c r="EO142" s="128"/>
      <c r="EP142" s="128"/>
      <c r="EQ142" s="128"/>
      <c r="ER142" s="128"/>
      <c r="ES142" s="128"/>
      <c r="ET142" s="128"/>
      <c r="EU142" s="128"/>
      <c r="EV142" s="128"/>
      <c r="EW142" s="128"/>
      <c r="EX142" s="128"/>
      <c r="EY142" s="128"/>
      <c r="EZ142" s="128"/>
      <c r="FA142" s="128"/>
      <c r="FB142" s="128"/>
      <c r="FC142" s="128"/>
      <c r="FD142" s="128"/>
      <c r="FE142" s="128"/>
      <c r="FF142" s="128"/>
      <c r="FG142" s="128"/>
      <c r="FH142" s="128"/>
      <c r="FI142" s="128"/>
      <c r="FJ142" s="128"/>
      <c r="FK142" s="128"/>
      <c r="FL142" s="128"/>
      <c r="FM142" s="128"/>
      <c r="FN142" s="128"/>
      <c r="FO142" s="128"/>
      <c r="FP142" s="128"/>
      <c r="FQ142" s="42"/>
      <c r="FR142" s="42"/>
      <c r="FS142" s="42"/>
      <c r="FT142" s="42"/>
      <c r="FU142" s="42"/>
      <c r="FV142" s="128"/>
      <c r="FW142" s="128"/>
      <c r="FX142" s="128"/>
      <c r="FY142" s="128"/>
      <c r="FZ142" s="128"/>
      <c r="GA142" s="128"/>
      <c r="GB142" s="128"/>
      <c r="GC142" s="128"/>
      <c r="GD142" s="128"/>
      <c r="GE142" s="128"/>
      <c r="GF142" s="128"/>
      <c r="GG142" s="128"/>
      <c r="GH142" s="128"/>
      <c r="GI142" s="128"/>
      <c r="GJ142" s="128"/>
      <c r="GK142" s="128"/>
      <c r="GL142" s="128"/>
      <c r="GM142" s="128"/>
      <c r="GN142" s="128"/>
      <c r="GO142" s="128"/>
      <c r="GP142" s="128"/>
      <c r="GQ142" s="128"/>
      <c r="GR142" s="128"/>
      <c r="GS142" s="128"/>
      <c r="GT142" s="128"/>
      <c r="GU142" s="128"/>
      <c r="GV142" s="128"/>
      <c r="GW142" s="128"/>
      <c r="GX142" s="128"/>
      <c r="GY142" s="128"/>
      <c r="GZ142" s="128"/>
      <c r="HA142" s="128"/>
      <c r="HB142" s="128"/>
      <c r="HC142" s="128"/>
      <c r="HD142" s="128"/>
      <c r="HE142" s="128"/>
      <c r="HF142" s="128"/>
      <c r="HG142" s="128"/>
      <c r="HH142" s="128"/>
      <c r="HI142" s="128"/>
      <c r="HJ142" s="128"/>
      <c r="HK142" s="128"/>
      <c r="HL142" s="128"/>
      <c r="HM142" s="128"/>
      <c r="HN142" s="128"/>
      <c r="HO142" s="128"/>
      <c r="HP142" s="128"/>
      <c r="HQ142" s="128"/>
      <c r="HR142" s="128"/>
      <c r="HS142" s="128"/>
      <c r="HT142" s="128"/>
      <c r="HU142" s="128"/>
      <c r="HV142" s="128"/>
      <c r="HW142" s="128"/>
      <c r="HX142" s="128"/>
      <c r="HY142" s="128"/>
      <c r="HZ142" s="128"/>
      <c r="IA142" s="128"/>
      <c r="IB142" s="128"/>
      <c r="IC142" s="128"/>
      <c r="ID142" s="128"/>
      <c r="IE142" s="128"/>
      <c r="IF142" s="128"/>
      <c r="IG142" s="128"/>
      <c r="IH142" s="128"/>
      <c r="II142" s="128"/>
      <c r="IJ142" s="128"/>
      <c r="IK142" s="128"/>
      <c r="IL142" s="128"/>
      <c r="IM142" s="128"/>
      <c r="IN142" s="128"/>
      <c r="IO142" s="128"/>
      <c r="IP142" s="128"/>
      <c r="IQ142" s="128"/>
      <c r="IR142" s="128"/>
      <c r="IS142" s="128"/>
      <c r="IT142" s="128"/>
      <c r="IU142" s="128"/>
      <c r="IV142" s="128"/>
      <c r="IW142" s="128"/>
      <c r="IX142" s="128"/>
      <c r="IY142" s="128"/>
      <c r="IZ142" s="128"/>
      <c r="JA142" s="128"/>
    </row>
    <row r="143" spans="2:261" s="17" customFormat="1" x14ac:dyDescent="0.25">
      <c r="B143" s="33"/>
      <c r="F143" s="35"/>
      <c r="G143" s="111"/>
      <c r="H143" s="33"/>
      <c r="I143" s="33"/>
      <c r="J143" s="42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128"/>
      <c r="CA143" s="128"/>
      <c r="CB143" s="128"/>
      <c r="CC143" s="128"/>
      <c r="CD143" s="128"/>
      <c r="CE143" s="128"/>
      <c r="CF143" s="128"/>
      <c r="CG143" s="128"/>
      <c r="CH143" s="128"/>
      <c r="CI143" s="128"/>
      <c r="CJ143" s="128"/>
      <c r="CK143" s="128"/>
      <c r="CL143" s="128"/>
      <c r="CM143" s="128"/>
      <c r="CN143" s="128"/>
      <c r="CO143" s="128"/>
      <c r="CP143" s="128"/>
      <c r="CQ143" s="128"/>
      <c r="CR143" s="128"/>
      <c r="CS143" s="128"/>
      <c r="CT143" s="128"/>
      <c r="CU143" s="128"/>
      <c r="CV143" s="128"/>
      <c r="CW143" s="42"/>
      <c r="CX143" s="128"/>
      <c r="CY143" s="128"/>
      <c r="CZ143" s="128"/>
      <c r="DA143" s="128"/>
      <c r="DB143" s="128"/>
      <c r="DC143" s="128"/>
      <c r="DD143" s="128"/>
      <c r="DE143" s="128"/>
      <c r="DF143" s="128"/>
      <c r="DG143" s="128"/>
      <c r="DH143" s="128"/>
      <c r="DI143" s="128"/>
      <c r="DJ143" s="128"/>
      <c r="DK143" s="128"/>
      <c r="DL143" s="128"/>
      <c r="DM143" s="128"/>
      <c r="DN143" s="128"/>
      <c r="DO143" s="128"/>
      <c r="DP143" s="128"/>
      <c r="DQ143" s="128"/>
      <c r="DR143" s="128"/>
      <c r="DS143" s="128"/>
      <c r="DT143" s="128"/>
      <c r="DU143" s="128"/>
      <c r="DV143" s="128"/>
      <c r="DW143" s="128"/>
      <c r="DX143" s="128"/>
      <c r="DY143" s="128"/>
      <c r="DZ143" s="128"/>
      <c r="EA143" s="128"/>
      <c r="EB143" s="128"/>
      <c r="EC143" s="128"/>
      <c r="ED143" s="128"/>
      <c r="EE143" s="128"/>
      <c r="EF143" s="128"/>
      <c r="EG143" s="42"/>
      <c r="EH143" s="128"/>
      <c r="EI143" s="128"/>
      <c r="EJ143" s="128"/>
      <c r="EK143" s="128"/>
      <c r="EL143" s="128"/>
      <c r="EM143" s="128"/>
      <c r="EN143" s="128"/>
      <c r="EO143" s="128"/>
      <c r="EP143" s="128"/>
      <c r="EQ143" s="128"/>
      <c r="ER143" s="128"/>
      <c r="ES143" s="128"/>
      <c r="ET143" s="128"/>
      <c r="EU143" s="128"/>
      <c r="EV143" s="128"/>
      <c r="EW143" s="128"/>
      <c r="EX143" s="128"/>
      <c r="EY143" s="128"/>
      <c r="EZ143" s="128"/>
      <c r="FA143" s="128"/>
      <c r="FB143" s="128"/>
      <c r="FC143" s="128"/>
      <c r="FD143" s="128"/>
      <c r="FE143" s="128"/>
      <c r="FF143" s="128"/>
      <c r="FG143" s="128"/>
      <c r="FH143" s="128"/>
      <c r="FI143" s="128"/>
      <c r="FJ143" s="128"/>
      <c r="FK143" s="128"/>
      <c r="FL143" s="128"/>
      <c r="FM143" s="128"/>
      <c r="FN143" s="128"/>
      <c r="FO143" s="128"/>
      <c r="FP143" s="128"/>
      <c r="FQ143" s="42"/>
      <c r="FR143" s="42"/>
      <c r="FS143" s="42"/>
      <c r="FT143" s="42"/>
      <c r="FU143" s="42"/>
      <c r="FV143" s="128"/>
      <c r="FW143" s="128"/>
      <c r="FX143" s="128"/>
      <c r="FY143" s="128"/>
      <c r="FZ143" s="128"/>
      <c r="GA143" s="128"/>
      <c r="GB143" s="128"/>
      <c r="GC143" s="128"/>
      <c r="GD143" s="128"/>
      <c r="GE143" s="128"/>
      <c r="GF143" s="128"/>
      <c r="GG143" s="128"/>
      <c r="GH143" s="128"/>
      <c r="GI143" s="128"/>
      <c r="GJ143" s="128"/>
      <c r="GK143" s="128"/>
      <c r="GL143" s="128"/>
      <c r="GM143" s="128"/>
      <c r="GN143" s="128"/>
      <c r="GO143" s="128"/>
      <c r="GP143" s="128"/>
      <c r="GQ143" s="128"/>
      <c r="GR143" s="128"/>
      <c r="GS143" s="128"/>
      <c r="GT143" s="128"/>
      <c r="GU143" s="128"/>
      <c r="GV143" s="128"/>
      <c r="GW143" s="128"/>
      <c r="GX143" s="128"/>
      <c r="GY143" s="128"/>
      <c r="GZ143" s="128"/>
      <c r="HA143" s="128"/>
      <c r="HB143" s="128"/>
      <c r="HC143" s="128"/>
      <c r="HD143" s="128"/>
      <c r="HE143" s="128"/>
      <c r="HF143" s="128"/>
      <c r="HG143" s="128"/>
      <c r="HH143" s="128"/>
      <c r="HI143" s="128"/>
      <c r="HJ143" s="128"/>
      <c r="HK143" s="128"/>
      <c r="HL143" s="128"/>
      <c r="HM143" s="128"/>
      <c r="HN143" s="128"/>
      <c r="HO143" s="128"/>
      <c r="HP143" s="128"/>
      <c r="HQ143" s="128"/>
      <c r="HR143" s="128"/>
      <c r="HS143" s="128"/>
      <c r="HT143" s="128"/>
      <c r="HU143" s="128"/>
      <c r="HV143" s="128"/>
      <c r="HW143" s="128"/>
      <c r="HX143" s="128"/>
      <c r="HY143" s="128"/>
      <c r="HZ143" s="128"/>
      <c r="IA143" s="128"/>
      <c r="IB143" s="128"/>
      <c r="IC143" s="128"/>
      <c r="ID143" s="128"/>
      <c r="IE143" s="128"/>
      <c r="IF143" s="128"/>
      <c r="IG143" s="128"/>
      <c r="IH143" s="128"/>
      <c r="II143" s="128"/>
      <c r="IJ143" s="128"/>
      <c r="IK143" s="128"/>
      <c r="IL143" s="128"/>
      <c r="IM143" s="128"/>
      <c r="IN143" s="128"/>
      <c r="IO143" s="128"/>
      <c r="IP143" s="128"/>
      <c r="IQ143" s="128"/>
      <c r="IR143" s="128"/>
      <c r="IS143" s="128"/>
      <c r="IT143" s="128"/>
      <c r="IU143" s="128"/>
      <c r="IV143" s="128"/>
      <c r="IW143" s="128"/>
      <c r="IX143" s="128"/>
      <c r="IY143" s="128"/>
      <c r="IZ143" s="128"/>
      <c r="JA143" s="128"/>
    </row>
    <row r="144" spans="2:261" s="17" customFormat="1" x14ac:dyDescent="0.25">
      <c r="B144" s="33"/>
      <c r="F144" s="35"/>
      <c r="G144" s="111"/>
      <c r="H144" s="33"/>
      <c r="I144" s="33"/>
      <c r="J144" s="42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128"/>
      <c r="CA144" s="128"/>
      <c r="CB144" s="128"/>
      <c r="CC144" s="128"/>
      <c r="CD144" s="128"/>
      <c r="CE144" s="128"/>
      <c r="CF144" s="128"/>
      <c r="CG144" s="128"/>
      <c r="CH144" s="128"/>
      <c r="CI144" s="128"/>
      <c r="CJ144" s="128"/>
      <c r="CK144" s="128"/>
      <c r="CL144" s="128"/>
      <c r="CM144" s="128"/>
      <c r="CN144" s="128"/>
      <c r="CO144" s="128"/>
      <c r="CP144" s="128"/>
      <c r="CQ144" s="128"/>
      <c r="CR144" s="128"/>
      <c r="CS144" s="128"/>
      <c r="CT144" s="128"/>
      <c r="CU144" s="128"/>
      <c r="CV144" s="128"/>
      <c r="CW144" s="42"/>
      <c r="CX144" s="128"/>
      <c r="CY144" s="128"/>
      <c r="CZ144" s="128"/>
      <c r="DA144" s="128"/>
      <c r="DB144" s="128"/>
      <c r="DC144" s="128"/>
      <c r="DD144" s="128"/>
      <c r="DE144" s="128"/>
      <c r="DF144" s="128"/>
      <c r="DG144" s="128"/>
      <c r="DH144" s="128"/>
      <c r="DI144" s="128"/>
      <c r="DJ144" s="128"/>
      <c r="DK144" s="128"/>
      <c r="DL144" s="128"/>
      <c r="DM144" s="128"/>
      <c r="DN144" s="128"/>
      <c r="DO144" s="128"/>
      <c r="DP144" s="128"/>
      <c r="DQ144" s="128"/>
      <c r="DR144" s="128"/>
      <c r="DS144" s="128"/>
      <c r="DT144" s="128"/>
      <c r="DU144" s="128"/>
      <c r="DV144" s="128"/>
      <c r="DW144" s="128"/>
      <c r="DX144" s="128"/>
      <c r="DY144" s="128"/>
      <c r="DZ144" s="128"/>
      <c r="EA144" s="128"/>
      <c r="EB144" s="128"/>
      <c r="EC144" s="128"/>
      <c r="ED144" s="128"/>
      <c r="EE144" s="128"/>
      <c r="EF144" s="128"/>
      <c r="EG144" s="42"/>
      <c r="EH144" s="128"/>
      <c r="EI144" s="128"/>
      <c r="EJ144" s="128"/>
      <c r="EK144" s="128"/>
      <c r="EL144" s="128"/>
      <c r="EM144" s="128"/>
      <c r="EN144" s="128"/>
      <c r="EO144" s="128"/>
      <c r="EP144" s="128"/>
      <c r="EQ144" s="128"/>
      <c r="ER144" s="128"/>
      <c r="ES144" s="128"/>
      <c r="ET144" s="128"/>
      <c r="EU144" s="128"/>
      <c r="EV144" s="128"/>
      <c r="EW144" s="128"/>
      <c r="EX144" s="128"/>
      <c r="EY144" s="128"/>
      <c r="EZ144" s="128"/>
      <c r="FA144" s="128"/>
      <c r="FB144" s="128"/>
      <c r="FC144" s="128"/>
      <c r="FD144" s="128"/>
      <c r="FE144" s="128"/>
      <c r="FF144" s="128"/>
      <c r="FG144" s="128"/>
      <c r="FH144" s="128"/>
      <c r="FI144" s="128"/>
      <c r="FJ144" s="128"/>
      <c r="FK144" s="128"/>
      <c r="FL144" s="128"/>
      <c r="FM144" s="128"/>
      <c r="FN144" s="128"/>
      <c r="FO144" s="128"/>
      <c r="FP144" s="128"/>
      <c r="FQ144" s="42"/>
      <c r="FR144" s="42"/>
      <c r="FS144" s="42"/>
      <c r="FT144" s="42"/>
      <c r="FU144" s="42"/>
      <c r="FV144" s="128"/>
      <c r="FW144" s="128"/>
      <c r="FX144" s="128"/>
      <c r="FY144" s="128"/>
      <c r="FZ144" s="128"/>
      <c r="GA144" s="128"/>
      <c r="GB144" s="128"/>
      <c r="GC144" s="128"/>
      <c r="GD144" s="128"/>
      <c r="GE144" s="128"/>
      <c r="GF144" s="128"/>
      <c r="GG144" s="128"/>
      <c r="GH144" s="128"/>
      <c r="GI144" s="128"/>
      <c r="GJ144" s="128"/>
      <c r="GK144" s="128"/>
      <c r="GL144" s="128"/>
      <c r="GM144" s="128"/>
      <c r="GN144" s="128"/>
      <c r="GO144" s="128"/>
      <c r="GP144" s="128"/>
      <c r="GQ144" s="128"/>
      <c r="GR144" s="128"/>
      <c r="GS144" s="128"/>
      <c r="GT144" s="128"/>
      <c r="GU144" s="128"/>
      <c r="GV144" s="128"/>
      <c r="GW144" s="128"/>
      <c r="GX144" s="128"/>
      <c r="GY144" s="128"/>
      <c r="GZ144" s="128"/>
      <c r="HA144" s="128"/>
      <c r="HB144" s="128"/>
      <c r="HC144" s="128"/>
      <c r="HD144" s="128"/>
      <c r="HE144" s="128"/>
      <c r="HF144" s="128"/>
      <c r="HG144" s="128"/>
      <c r="HH144" s="128"/>
      <c r="HI144" s="128"/>
      <c r="HJ144" s="128"/>
      <c r="HK144" s="128"/>
      <c r="HL144" s="128"/>
      <c r="HM144" s="128"/>
      <c r="HN144" s="128"/>
      <c r="HO144" s="128"/>
      <c r="HP144" s="128"/>
      <c r="HQ144" s="128"/>
      <c r="HR144" s="128"/>
      <c r="HS144" s="128"/>
      <c r="HT144" s="128"/>
      <c r="HU144" s="128"/>
      <c r="HV144" s="128"/>
      <c r="HW144" s="128"/>
      <c r="HX144" s="128"/>
      <c r="HY144" s="128"/>
      <c r="HZ144" s="128"/>
      <c r="IA144" s="128"/>
      <c r="IB144" s="128"/>
      <c r="IC144" s="128"/>
      <c r="ID144" s="128"/>
      <c r="IE144" s="128"/>
      <c r="IF144" s="128"/>
      <c r="IG144" s="128"/>
      <c r="IH144" s="128"/>
      <c r="II144" s="128"/>
      <c r="IJ144" s="128"/>
      <c r="IK144" s="128"/>
      <c r="IL144" s="128"/>
      <c r="IM144" s="128"/>
      <c r="IN144" s="128"/>
      <c r="IO144" s="128"/>
      <c r="IP144" s="128"/>
      <c r="IQ144" s="128"/>
      <c r="IR144" s="128"/>
      <c r="IS144" s="128"/>
      <c r="IT144" s="128"/>
      <c r="IU144" s="128"/>
      <c r="IV144" s="128"/>
      <c r="IW144" s="128"/>
      <c r="IX144" s="128"/>
      <c r="IY144" s="128"/>
      <c r="IZ144" s="128"/>
      <c r="JA144" s="128"/>
    </row>
    <row r="145" spans="2:261" s="17" customFormat="1" x14ac:dyDescent="0.25">
      <c r="B145" s="33"/>
      <c r="F145" s="35"/>
      <c r="G145" s="111"/>
      <c r="H145" s="33"/>
      <c r="I145" s="33"/>
      <c r="J145" s="42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128"/>
      <c r="CA145" s="128"/>
      <c r="CB145" s="128"/>
      <c r="CC145" s="128"/>
      <c r="CD145" s="128"/>
      <c r="CE145" s="128"/>
      <c r="CF145" s="128"/>
      <c r="CG145" s="128"/>
      <c r="CH145" s="128"/>
      <c r="CI145" s="128"/>
      <c r="CJ145" s="128"/>
      <c r="CK145" s="128"/>
      <c r="CL145" s="128"/>
      <c r="CM145" s="128"/>
      <c r="CN145" s="128"/>
      <c r="CO145" s="128"/>
      <c r="CP145" s="128"/>
      <c r="CQ145" s="128"/>
      <c r="CR145" s="128"/>
      <c r="CS145" s="128"/>
      <c r="CT145" s="128"/>
      <c r="CU145" s="128"/>
      <c r="CV145" s="128"/>
      <c r="CW145" s="42"/>
      <c r="CX145" s="128"/>
      <c r="CY145" s="128"/>
      <c r="CZ145" s="128"/>
      <c r="DA145" s="128"/>
      <c r="DB145" s="128"/>
      <c r="DC145" s="128"/>
      <c r="DD145" s="128"/>
      <c r="DE145" s="128"/>
      <c r="DF145" s="128"/>
      <c r="DG145" s="128"/>
      <c r="DH145" s="128"/>
      <c r="DI145" s="128"/>
      <c r="DJ145" s="128"/>
      <c r="DK145" s="128"/>
      <c r="DL145" s="128"/>
      <c r="DM145" s="128"/>
      <c r="DN145" s="128"/>
      <c r="DO145" s="128"/>
      <c r="DP145" s="128"/>
      <c r="DQ145" s="128"/>
      <c r="DR145" s="128"/>
      <c r="DS145" s="128"/>
      <c r="DT145" s="128"/>
      <c r="DU145" s="128"/>
      <c r="DV145" s="128"/>
      <c r="DW145" s="128"/>
      <c r="DX145" s="128"/>
      <c r="DY145" s="128"/>
      <c r="DZ145" s="128"/>
      <c r="EA145" s="128"/>
      <c r="EB145" s="128"/>
      <c r="EC145" s="128"/>
      <c r="ED145" s="128"/>
      <c r="EE145" s="128"/>
      <c r="EF145" s="128"/>
      <c r="EG145" s="42"/>
      <c r="EH145" s="128"/>
      <c r="EI145" s="128"/>
      <c r="EJ145" s="128"/>
      <c r="EK145" s="128"/>
      <c r="EL145" s="128"/>
      <c r="EM145" s="128"/>
      <c r="EN145" s="128"/>
      <c r="EO145" s="128"/>
      <c r="EP145" s="128"/>
      <c r="EQ145" s="128"/>
      <c r="ER145" s="128"/>
      <c r="ES145" s="128"/>
      <c r="ET145" s="128"/>
      <c r="EU145" s="128"/>
      <c r="EV145" s="128"/>
      <c r="EW145" s="128"/>
      <c r="EX145" s="128"/>
      <c r="EY145" s="128"/>
      <c r="EZ145" s="128"/>
      <c r="FA145" s="128"/>
      <c r="FB145" s="128"/>
      <c r="FC145" s="128"/>
      <c r="FD145" s="128"/>
      <c r="FE145" s="128"/>
      <c r="FF145" s="128"/>
      <c r="FG145" s="128"/>
      <c r="FH145" s="128"/>
      <c r="FI145" s="128"/>
      <c r="FJ145" s="128"/>
      <c r="FK145" s="128"/>
      <c r="FL145" s="128"/>
      <c r="FM145" s="128"/>
      <c r="FN145" s="128"/>
      <c r="FO145" s="128"/>
      <c r="FP145" s="128"/>
      <c r="FQ145" s="42"/>
      <c r="FR145" s="42"/>
      <c r="FS145" s="42"/>
      <c r="FT145" s="42"/>
      <c r="FU145" s="42"/>
      <c r="FV145" s="128"/>
      <c r="FW145" s="128"/>
      <c r="FX145" s="128"/>
      <c r="FY145" s="128"/>
      <c r="FZ145" s="128"/>
      <c r="GA145" s="128"/>
      <c r="GB145" s="128"/>
      <c r="GC145" s="128"/>
      <c r="GD145" s="128"/>
      <c r="GE145" s="128"/>
      <c r="GF145" s="128"/>
      <c r="GG145" s="128"/>
      <c r="GH145" s="128"/>
      <c r="GI145" s="128"/>
      <c r="GJ145" s="128"/>
      <c r="GK145" s="128"/>
      <c r="GL145" s="128"/>
      <c r="GM145" s="128"/>
      <c r="GN145" s="128"/>
      <c r="GO145" s="128"/>
      <c r="GP145" s="128"/>
      <c r="GQ145" s="128"/>
      <c r="GR145" s="128"/>
      <c r="GS145" s="128"/>
      <c r="GT145" s="128"/>
      <c r="GU145" s="128"/>
      <c r="GV145" s="128"/>
      <c r="GW145" s="128"/>
      <c r="GX145" s="128"/>
      <c r="GY145" s="128"/>
      <c r="GZ145" s="128"/>
      <c r="HA145" s="128"/>
      <c r="HB145" s="128"/>
      <c r="HC145" s="128"/>
      <c r="HD145" s="128"/>
      <c r="HE145" s="128"/>
      <c r="HF145" s="128"/>
      <c r="HG145" s="128"/>
      <c r="HH145" s="128"/>
      <c r="HI145" s="128"/>
      <c r="HJ145" s="128"/>
      <c r="HK145" s="128"/>
      <c r="HL145" s="128"/>
      <c r="HM145" s="128"/>
      <c r="HN145" s="128"/>
      <c r="HO145" s="128"/>
      <c r="HP145" s="128"/>
      <c r="HQ145" s="128"/>
      <c r="HR145" s="128"/>
      <c r="HS145" s="128"/>
      <c r="HT145" s="128"/>
      <c r="HU145" s="128"/>
      <c r="HV145" s="128"/>
      <c r="HW145" s="128"/>
      <c r="HX145" s="128"/>
      <c r="HY145" s="128"/>
      <c r="HZ145" s="128"/>
      <c r="IA145" s="128"/>
      <c r="IB145" s="128"/>
      <c r="IC145" s="128"/>
      <c r="ID145" s="128"/>
      <c r="IE145" s="128"/>
      <c r="IF145" s="128"/>
      <c r="IG145" s="128"/>
      <c r="IH145" s="128"/>
      <c r="II145" s="128"/>
      <c r="IJ145" s="128"/>
      <c r="IK145" s="128"/>
      <c r="IL145" s="128"/>
      <c r="IM145" s="128"/>
      <c r="IN145" s="128"/>
      <c r="IO145" s="128"/>
      <c r="IP145" s="128"/>
      <c r="IQ145" s="128"/>
      <c r="IR145" s="128"/>
      <c r="IS145" s="128"/>
      <c r="IT145" s="128"/>
      <c r="IU145" s="128"/>
      <c r="IV145" s="128"/>
      <c r="IW145" s="128"/>
      <c r="IX145" s="128"/>
      <c r="IY145" s="128"/>
      <c r="IZ145" s="128"/>
      <c r="JA145" s="128"/>
    </row>
    <row r="146" spans="2:261" s="17" customFormat="1" x14ac:dyDescent="0.25">
      <c r="B146" s="33"/>
      <c r="F146" s="35"/>
      <c r="G146" s="111"/>
      <c r="H146" s="33"/>
      <c r="I146" s="33"/>
      <c r="J146" s="42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128"/>
      <c r="CA146" s="128"/>
      <c r="CB146" s="128"/>
      <c r="CC146" s="128"/>
      <c r="CD146" s="128"/>
      <c r="CE146" s="128"/>
      <c r="CF146" s="128"/>
      <c r="CG146" s="128"/>
      <c r="CH146" s="128"/>
      <c r="CI146" s="128"/>
      <c r="CJ146" s="128"/>
      <c r="CK146" s="128"/>
      <c r="CL146" s="128"/>
      <c r="CM146" s="128"/>
      <c r="CN146" s="128"/>
      <c r="CO146" s="128"/>
      <c r="CP146" s="128"/>
      <c r="CQ146" s="128"/>
      <c r="CR146" s="128"/>
      <c r="CS146" s="128"/>
      <c r="CT146" s="128"/>
      <c r="CU146" s="128"/>
      <c r="CV146" s="128"/>
      <c r="CW146" s="42"/>
      <c r="CX146" s="128"/>
      <c r="CY146" s="128"/>
      <c r="CZ146" s="128"/>
      <c r="DA146" s="128"/>
      <c r="DB146" s="128"/>
      <c r="DC146" s="128"/>
      <c r="DD146" s="128"/>
      <c r="DE146" s="128"/>
      <c r="DF146" s="128"/>
      <c r="DG146" s="128"/>
      <c r="DH146" s="128"/>
      <c r="DI146" s="128"/>
      <c r="DJ146" s="128"/>
      <c r="DK146" s="128"/>
      <c r="DL146" s="128"/>
      <c r="DM146" s="128"/>
      <c r="DN146" s="128"/>
      <c r="DO146" s="128"/>
      <c r="DP146" s="128"/>
      <c r="DQ146" s="128"/>
      <c r="DR146" s="128"/>
      <c r="DS146" s="128"/>
      <c r="DT146" s="128"/>
      <c r="DU146" s="128"/>
      <c r="DV146" s="128"/>
      <c r="DW146" s="128"/>
      <c r="DX146" s="128"/>
      <c r="DY146" s="128"/>
      <c r="DZ146" s="128"/>
      <c r="EA146" s="128"/>
      <c r="EB146" s="128"/>
      <c r="EC146" s="128"/>
      <c r="ED146" s="128"/>
      <c r="EE146" s="128"/>
      <c r="EF146" s="128"/>
      <c r="EG146" s="42"/>
      <c r="EH146" s="128"/>
      <c r="EI146" s="128"/>
      <c r="EJ146" s="128"/>
      <c r="EK146" s="128"/>
      <c r="EL146" s="128"/>
      <c r="EM146" s="128"/>
      <c r="EN146" s="128"/>
      <c r="EO146" s="128"/>
      <c r="EP146" s="128"/>
      <c r="EQ146" s="128"/>
      <c r="ER146" s="128"/>
      <c r="ES146" s="128"/>
      <c r="ET146" s="128"/>
      <c r="EU146" s="128"/>
      <c r="EV146" s="128"/>
      <c r="EW146" s="128"/>
      <c r="EX146" s="128"/>
      <c r="EY146" s="128"/>
      <c r="EZ146" s="128"/>
      <c r="FA146" s="128"/>
      <c r="FB146" s="128"/>
      <c r="FC146" s="128"/>
      <c r="FD146" s="128"/>
      <c r="FE146" s="128"/>
      <c r="FF146" s="128"/>
      <c r="FG146" s="128"/>
      <c r="FH146" s="128"/>
      <c r="FI146" s="128"/>
      <c r="FJ146" s="128"/>
      <c r="FK146" s="128"/>
      <c r="FL146" s="128"/>
      <c r="FM146" s="128"/>
      <c r="FN146" s="128"/>
      <c r="FO146" s="128"/>
      <c r="FP146" s="128"/>
      <c r="FQ146" s="42"/>
      <c r="FR146" s="42"/>
      <c r="FS146" s="42"/>
      <c r="FT146" s="42"/>
      <c r="FU146" s="42"/>
      <c r="FV146" s="128"/>
      <c r="FW146" s="128"/>
      <c r="FX146" s="128"/>
      <c r="FY146" s="128"/>
      <c r="FZ146" s="128"/>
      <c r="GA146" s="128"/>
      <c r="GB146" s="128"/>
      <c r="GC146" s="128"/>
      <c r="GD146" s="128"/>
      <c r="GE146" s="128"/>
      <c r="GF146" s="128"/>
      <c r="GG146" s="128"/>
      <c r="GH146" s="128"/>
      <c r="GI146" s="128"/>
      <c r="GJ146" s="128"/>
      <c r="GK146" s="128"/>
      <c r="GL146" s="128"/>
      <c r="GM146" s="128"/>
      <c r="GN146" s="128"/>
      <c r="GO146" s="128"/>
      <c r="GP146" s="128"/>
      <c r="GQ146" s="128"/>
      <c r="GR146" s="128"/>
      <c r="GS146" s="128"/>
      <c r="GT146" s="128"/>
      <c r="GU146" s="128"/>
      <c r="GV146" s="128"/>
      <c r="GW146" s="128"/>
      <c r="GX146" s="128"/>
      <c r="GY146" s="128"/>
      <c r="GZ146" s="128"/>
      <c r="HA146" s="128"/>
      <c r="HB146" s="128"/>
      <c r="HC146" s="128"/>
      <c r="HD146" s="128"/>
      <c r="HE146" s="128"/>
      <c r="HF146" s="128"/>
      <c r="HG146" s="128"/>
      <c r="HH146" s="128"/>
      <c r="HI146" s="128"/>
      <c r="HJ146" s="128"/>
      <c r="HK146" s="128"/>
      <c r="HL146" s="128"/>
      <c r="HM146" s="128"/>
      <c r="HN146" s="128"/>
      <c r="HO146" s="128"/>
      <c r="HP146" s="128"/>
      <c r="HQ146" s="128"/>
      <c r="HR146" s="128"/>
      <c r="HS146" s="128"/>
      <c r="HT146" s="128"/>
      <c r="HU146" s="128"/>
      <c r="HV146" s="128"/>
      <c r="HW146" s="128"/>
      <c r="HX146" s="128"/>
      <c r="HY146" s="128"/>
      <c r="HZ146" s="128"/>
      <c r="IA146" s="128"/>
      <c r="IB146" s="128"/>
      <c r="IC146" s="128"/>
      <c r="ID146" s="128"/>
      <c r="IE146" s="128"/>
      <c r="IF146" s="128"/>
      <c r="IG146" s="128"/>
      <c r="IH146" s="128"/>
      <c r="II146" s="128"/>
      <c r="IJ146" s="128"/>
      <c r="IK146" s="128"/>
      <c r="IL146" s="128"/>
      <c r="IM146" s="128"/>
      <c r="IN146" s="128"/>
      <c r="IO146" s="128"/>
      <c r="IP146" s="128"/>
      <c r="IQ146" s="128"/>
      <c r="IR146" s="128"/>
      <c r="IS146" s="128"/>
      <c r="IT146" s="128"/>
      <c r="IU146" s="128"/>
      <c r="IV146" s="128"/>
      <c r="IW146" s="128"/>
      <c r="IX146" s="128"/>
      <c r="IY146" s="128"/>
      <c r="IZ146" s="128"/>
      <c r="JA146" s="128"/>
    </row>
    <row r="147" spans="2:261" s="17" customFormat="1" x14ac:dyDescent="0.25">
      <c r="B147" s="33"/>
      <c r="F147" s="35"/>
      <c r="G147" s="111"/>
      <c r="H147" s="33"/>
      <c r="I147" s="33"/>
      <c r="J147" s="42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128"/>
      <c r="CA147" s="128"/>
      <c r="CB147" s="128"/>
      <c r="CC147" s="128"/>
      <c r="CD147" s="128"/>
      <c r="CE147" s="128"/>
      <c r="CF147" s="128"/>
      <c r="CG147" s="128"/>
      <c r="CH147" s="128"/>
      <c r="CI147" s="128"/>
      <c r="CJ147" s="128"/>
      <c r="CK147" s="128"/>
      <c r="CL147" s="128"/>
      <c r="CM147" s="128"/>
      <c r="CN147" s="128"/>
      <c r="CO147" s="128"/>
      <c r="CP147" s="128"/>
      <c r="CQ147" s="128"/>
      <c r="CR147" s="128"/>
      <c r="CS147" s="128"/>
      <c r="CT147" s="128"/>
      <c r="CU147" s="128"/>
      <c r="CV147" s="128"/>
      <c r="CW147" s="42"/>
      <c r="CX147" s="128"/>
      <c r="CY147" s="128"/>
      <c r="CZ147" s="128"/>
      <c r="DA147" s="128"/>
      <c r="DB147" s="128"/>
      <c r="DC147" s="128"/>
      <c r="DD147" s="128"/>
      <c r="DE147" s="128"/>
      <c r="DF147" s="128"/>
      <c r="DG147" s="128"/>
      <c r="DH147" s="128"/>
      <c r="DI147" s="128"/>
      <c r="DJ147" s="128"/>
      <c r="DK147" s="128"/>
      <c r="DL147" s="128"/>
      <c r="DM147" s="128"/>
      <c r="DN147" s="128"/>
      <c r="DO147" s="128"/>
      <c r="DP147" s="128"/>
      <c r="DQ147" s="128"/>
      <c r="DR147" s="128"/>
      <c r="DS147" s="128"/>
      <c r="DT147" s="128"/>
      <c r="DU147" s="128"/>
      <c r="DV147" s="128"/>
      <c r="DW147" s="128"/>
      <c r="DX147" s="128"/>
      <c r="DY147" s="128"/>
      <c r="DZ147" s="128"/>
      <c r="EA147" s="128"/>
      <c r="EB147" s="128"/>
      <c r="EC147" s="128"/>
      <c r="ED147" s="128"/>
      <c r="EE147" s="128"/>
      <c r="EF147" s="128"/>
      <c r="EG147" s="42"/>
      <c r="EH147" s="128"/>
      <c r="EI147" s="128"/>
      <c r="EJ147" s="128"/>
      <c r="EK147" s="128"/>
      <c r="EL147" s="128"/>
      <c r="EM147" s="128"/>
      <c r="EN147" s="128"/>
      <c r="EO147" s="128"/>
      <c r="EP147" s="128"/>
      <c r="EQ147" s="128"/>
      <c r="ER147" s="128"/>
      <c r="ES147" s="128"/>
      <c r="ET147" s="128"/>
      <c r="EU147" s="128"/>
      <c r="EV147" s="128"/>
      <c r="EW147" s="128"/>
      <c r="EX147" s="128"/>
      <c r="EY147" s="128"/>
      <c r="EZ147" s="128"/>
      <c r="FA147" s="128"/>
      <c r="FB147" s="128"/>
      <c r="FC147" s="128"/>
      <c r="FD147" s="128"/>
      <c r="FE147" s="128"/>
      <c r="FF147" s="128"/>
      <c r="FG147" s="128"/>
      <c r="FH147" s="128"/>
      <c r="FI147" s="128"/>
      <c r="FJ147" s="128"/>
      <c r="FK147" s="128"/>
      <c r="FL147" s="128"/>
      <c r="FM147" s="128"/>
      <c r="FN147" s="128"/>
      <c r="FO147" s="128"/>
      <c r="FP147" s="128"/>
      <c r="FQ147" s="42"/>
      <c r="FR147" s="42"/>
      <c r="FS147" s="42"/>
      <c r="FT147" s="42"/>
      <c r="FU147" s="42"/>
      <c r="FV147" s="128"/>
      <c r="FW147" s="128"/>
      <c r="FX147" s="128"/>
      <c r="FY147" s="128"/>
      <c r="FZ147" s="128"/>
      <c r="GA147" s="128"/>
      <c r="GB147" s="128"/>
      <c r="GC147" s="128"/>
      <c r="GD147" s="128"/>
      <c r="GE147" s="128"/>
      <c r="GF147" s="128"/>
      <c r="GG147" s="128"/>
      <c r="GH147" s="128"/>
      <c r="GI147" s="128"/>
      <c r="GJ147" s="128"/>
      <c r="GK147" s="128"/>
      <c r="GL147" s="128"/>
      <c r="GM147" s="128"/>
      <c r="GN147" s="128"/>
      <c r="GO147" s="128"/>
      <c r="GP147" s="128"/>
      <c r="GQ147" s="128"/>
      <c r="GR147" s="128"/>
      <c r="GS147" s="128"/>
      <c r="GT147" s="128"/>
      <c r="GU147" s="128"/>
      <c r="GV147" s="128"/>
      <c r="GW147" s="128"/>
      <c r="GX147" s="128"/>
      <c r="GY147" s="128"/>
      <c r="GZ147" s="128"/>
      <c r="HA147" s="128"/>
      <c r="HB147" s="128"/>
      <c r="HC147" s="128"/>
      <c r="HD147" s="128"/>
      <c r="HE147" s="128"/>
      <c r="HF147" s="128"/>
      <c r="HG147" s="128"/>
      <c r="HH147" s="128"/>
      <c r="HI147" s="128"/>
      <c r="HJ147" s="128"/>
      <c r="HK147" s="128"/>
      <c r="HL147" s="128"/>
      <c r="HM147" s="128"/>
      <c r="HN147" s="128"/>
      <c r="HO147" s="128"/>
      <c r="HP147" s="128"/>
      <c r="HQ147" s="128"/>
      <c r="HR147" s="128"/>
      <c r="HS147" s="128"/>
      <c r="HT147" s="128"/>
      <c r="HU147" s="128"/>
      <c r="HV147" s="128"/>
      <c r="HW147" s="128"/>
      <c r="HX147" s="128"/>
      <c r="HY147" s="128"/>
      <c r="HZ147" s="128"/>
      <c r="IA147" s="128"/>
      <c r="IB147" s="128"/>
      <c r="IC147" s="128"/>
      <c r="ID147" s="128"/>
      <c r="IE147" s="128"/>
      <c r="IF147" s="128"/>
      <c r="IG147" s="128"/>
      <c r="IH147" s="128"/>
      <c r="II147" s="128"/>
      <c r="IJ147" s="128"/>
      <c r="IK147" s="128"/>
      <c r="IL147" s="128"/>
      <c r="IM147" s="128"/>
      <c r="IN147" s="128"/>
      <c r="IO147" s="128"/>
      <c r="IP147" s="128"/>
      <c r="IQ147" s="128"/>
      <c r="IR147" s="128"/>
      <c r="IS147" s="128"/>
      <c r="IT147" s="128"/>
      <c r="IU147" s="128"/>
      <c r="IV147" s="128"/>
      <c r="IW147" s="128"/>
      <c r="IX147" s="128"/>
      <c r="IY147" s="128"/>
      <c r="IZ147" s="128"/>
      <c r="JA147" s="128"/>
    </row>
    <row r="148" spans="2:261" s="17" customFormat="1" x14ac:dyDescent="0.25">
      <c r="B148" s="33"/>
      <c r="F148" s="35"/>
      <c r="G148" s="111"/>
      <c r="H148" s="33"/>
      <c r="I148" s="33"/>
      <c r="J148" s="42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128"/>
      <c r="CA148" s="128"/>
      <c r="CB148" s="128"/>
      <c r="CC148" s="128"/>
      <c r="CD148" s="128"/>
      <c r="CE148" s="128"/>
      <c r="CF148" s="128"/>
      <c r="CG148" s="128"/>
      <c r="CH148" s="128"/>
      <c r="CI148" s="128"/>
      <c r="CJ148" s="128"/>
      <c r="CK148" s="128"/>
      <c r="CL148" s="128"/>
      <c r="CM148" s="128"/>
      <c r="CN148" s="128"/>
      <c r="CO148" s="128"/>
      <c r="CP148" s="128"/>
      <c r="CQ148" s="128"/>
      <c r="CR148" s="128"/>
      <c r="CS148" s="128"/>
      <c r="CT148" s="128"/>
      <c r="CU148" s="128"/>
      <c r="CV148" s="128"/>
      <c r="CW148" s="42"/>
      <c r="CX148" s="128"/>
      <c r="CY148" s="128"/>
      <c r="CZ148" s="128"/>
      <c r="DA148" s="128"/>
      <c r="DB148" s="128"/>
      <c r="DC148" s="128"/>
      <c r="DD148" s="128"/>
      <c r="DE148" s="128"/>
      <c r="DF148" s="128"/>
      <c r="DG148" s="128"/>
      <c r="DH148" s="128"/>
      <c r="DI148" s="128"/>
      <c r="DJ148" s="128"/>
      <c r="DK148" s="128"/>
      <c r="DL148" s="128"/>
      <c r="DM148" s="128"/>
      <c r="DN148" s="128"/>
      <c r="DO148" s="128"/>
      <c r="DP148" s="128"/>
      <c r="DQ148" s="128"/>
      <c r="DR148" s="128"/>
      <c r="DS148" s="128"/>
      <c r="DT148" s="128"/>
      <c r="DU148" s="128"/>
      <c r="DV148" s="128"/>
      <c r="DW148" s="128"/>
      <c r="DX148" s="128"/>
      <c r="DY148" s="128"/>
      <c r="DZ148" s="128"/>
      <c r="EA148" s="128"/>
      <c r="EB148" s="128"/>
      <c r="EC148" s="128"/>
      <c r="ED148" s="128"/>
      <c r="EE148" s="128"/>
      <c r="EF148" s="128"/>
      <c r="EG148" s="42"/>
      <c r="EH148" s="128"/>
      <c r="EI148" s="128"/>
      <c r="EJ148" s="128"/>
      <c r="EK148" s="128"/>
      <c r="EL148" s="128"/>
      <c r="EM148" s="128"/>
      <c r="EN148" s="128"/>
      <c r="EO148" s="128"/>
      <c r="EP148" s="128"/>
      <c r="EQ148" s="128"/>
      <c r="ER148" s="128"/>
      <c r="ES148" s="128"/>
      <c r="ET148" s="128"/>
      <c r="EU148" s="128"/>
      <c r="EV148" s="128"/>
      <c r="EW148" s="128"/>
      <c r="EX148" s="128"/>
      <c r="EY148" s="128"/>
      <c r="EZ148" s="128"/>
      <c r="FA148" s="128"/>
      <c r="FB148" s="128"/>
      <c r="FC148" s="128"/>
      <c r="FD148" s="128"/>
      <c r="FE148" s="128"/>
      <c r="FF148" s="128"/>
      <c r="FG148" s="128"/>
      <c r="FH148" s="128"/>
      <c r="FI148" s="128"/>
      <c r="FJ148" s="128"/>
      <c r="FK148" s="128"/>
      <c r="FL148" s="128"/>
      <c r="FM148" s="128"/>
      <c r="FN148" s="128"/>
      <c r="FO148" s="128"/>
      <c r="FP148" s="128"/>
      <c r="FQ148" s="42"/>
      <c r="FR148" s="42"/>
      <c r="FS148" s="42"/>
      <c r="FT148" s="42"/>
      <c r="FU148" s="42"/>
      <c r="FV148" s="128"/>
      <c r="FW148" s="128"/>
      <c r="FX148" s="128"/>
      <c r="FY148" s="128"/>
      <c r="FZ148" s="128"/>
      <c r="GA148" s="128"/>
      <c r="GB148" s="128"/>
      <c r="GC148" s="128"/>
      <c r="GD148" s="128"/>
      <c r="GE148" s="128"/>
      <c r="GF148" s="128"/>
      <c r="GG148" s="128"/>
      <c r="GH148" s="128"/>
      <c r="GI148" s="128"/>
      <c r="GJ148" s="128"/>
      <c r="GK148" s="128"/>
      <c r="GL148" s="128"/>
      <c r="GM148" s="128"/>
      <c r="GN148" s="128"/>
      <c r="GO148" s="128"/>
      <c r="GP148" s="128"/>
      <c r="GQ148" s="128"/>
      <c r="GR148" s="128"/>
      <c r="GS148" s="128"/>
      <c r="GT148" s="128"/>
      <c r="GU148" s="128"/>
      <c r="GV148" s="128"/>
      <c r="GW148" s="128"/>
      <c r="GX148" s="128"/>
      <c r="GY148" s="128"/>
      <c r="GZ148" s="128"/>
      <c r="HA148" s="128"/>
      <c r="HB148" s="128"/>
      <c r="HC148" s="128"/>
      <c r="HD148" s="128"/>
      <c r="HE148" s="128"/>
      <c r="HF148" s="128"/>
      <c r="HG148" s="128"/>
      <c r="HH148" s="128"/>
      <c r="HI148" s="128"/>
      <c r="HJ148" s="128"/>
      <c r="HK148" s="128"/>
      <c r="HL148" s="128"/>
      <c r="HM148" s="128"/>
      <c r="HN148" s="128"/>
      <c r="HO148" s="128"/>
      <c r="HP148" s="128"/>
      <c r="HQ148" s="128"/>
      <c r="HR148" s="128"/>
      <c r="HS148" s="128"/>
      <c r="HT148" s="128"/>
      <c r="HU148" s="128"/>
      <c r="HV148" s="128"/>
      <c r="HW148" s="128"/>
      <c r="HX148" s="128"/>
      <c r="HY148" s="128"/>
      <c r="HZ148" s="128"/>
      <c r="IA148" s="128"/>
      <c r="IB148" s="128"/>
      <c r="IC148" s="128"/>
      <c r="ID148" s="128"/>
      <c r="IE148" s="128"/>
      <c r="IF148" s="128"/>
      <c r="IG148" s="128"/>
      <c r="IH148" s="128"/>
      <c r="II148" s="128"/>
      <c r="IJ148" s="128"/>
      <c r="IK148" s="128"/>
      <c r="IL148" s="128"/>
      <c r="IM148" s="128"/>
      <c r="IN148" s="128"/>
      <c r="IO148" s="128"/>
      <c r="IP148" s="128"/>
      <c r="IQ148" s="128"/>
      <c r="IR148" s="128"/>
      <c r="IS148" s="128"/>
      <c r="IT148" s="128"/>
      <c r="IU148" s="128"/>
      <c r="IV148" s="128"/>
      <c r="IW148" s="128"/>
      <c r="IX148" s="128"/>
      <c r="IY148" s="128"/>
      <c r="IZ148" s="128"/>
      <c r="JA148" s="128"/>
    </row>
    <row r="149" spans="2:261" s="17" customFormat="1" x14ac:dyDescent="0.25">
      <c r="B149" s="33"/>
      <c r="F149" s="35"/>
      <c r="G149" s="111"/>
      <c r="H149" s="33"/>
      <c r="I149" s="33"/>
      <c r="J149" s="42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128"/>
      <c r="CA149" s="128"/>
      <c r="CB149" s="128"/>
      <c r="CC149" s="128"/>
      <c r="CD149" s="128"/>
      <c r="CE149" s="128"/>
      <c r="CF149" s="128"/>
      <c r="CG149" s="128"/>
      <c r="CH149" s="128"/>
      <c r="CI149" s="128"/>
      <c r="CJ149" s="128"/>
      <c r="CK149" s="128"/>
      <c r="CL149" s="128"/>
      <c r="CM149" s="128"/>
      <c r="CN149" s="128"/>
      <c r="CO149" s="128"/>
      <c r="CP149" s="128"/>
      <c r="CQ149" s="128"/>
      <c r="CR149" s="128"/>
      <c r="CS149" s="128"/>
      <c r="CT149" s="128"/>
      <c r="CU149" s="128"/>
      <c r="CV149" s="128"/>
      <c r="CW149" s="42"/>
      <c r="CX149" s="128"/>
      <c r="CY149" s="128"/>
      <c r="CZ149" s="128"/>
      <c r="DA149" s="128"/>
      <c r="DB149" s="128"/>
      <c r="DC149" s="128"/>
      <c r="DD149" s="128"/>
      <c r="DE149" s="128"/>
      <c r="DF149" s="128"/>
      <c r="DG149" s="128"/>
      <c r="DH149" s="128"/>
      <c r="DI149" s="128"/>
      <c r="DJ149" s="128"/>
      <c r="DK149" s="128"/>
      <c r="DL149" s="128"/>
      <c r="DM149" s="128"/>
      <c r="DN149" s="128"/>
      <c r="DO149" s="128"/>
      <c r="DP149" s="128"/>
      <c r="DQ149" s="128"/>
      <c r="DR149" s="128"/>
      <c r="DS149" s="128"/>
      <c r="DT149" s="128"/>
      <c r="DU149" s="128"/>
      <c r="DV149" s="128"/>
      <c r="DW149" s="128"/>
      <c r="DX149" s="128"/>
      <c r="DY149" s="128"/>
      <c r="DZ149" s="128"/>
      <c r="EA149" s="128"/>
      <c r="EB149" s="128"/>
      <c r="EC149" s="128"/>
      <c r="ED149" s="128"/>
      <c r="EE149" s="128"/>
      <c r="EF149" s="128"/>
      <c r="EG149" s="42"/>
      <c r="EH149" s="128"/>
      <c r="EI149" s="128"/>
      <c r="EJ149" s="128"/>
      <c r="EK149" s="128"/>
      <c r="EL149" s="128"/>
      <c r="EM149" s="128"/>
      <c r="EN149" s="128"/>
      <c r="EO149" s="128"/>
      <c r="EP149" s="128"/>
      <c r="EQ149" s="128"/>
      <c r="ER149" s="128"/>
      <c r="ES149" s="128"/>
      <c r="ET149" s="128"/>
      <c r="EU149" s="128"/>
      <c r="EV149" s="128"/>
      <c r="EW149" s="128"/>
      <c r="EX149" s="128"/>
      <c r="EY149" s="128"/>
      <c r="EZ149" s="128"/>
      <c r="FA149" s="128"/>
      <c r="FB149" s="128"/>
      <c r="FC149" s="128"/>
      <c r="FD149" s="128"/>
      <c r="FE149" s="128"/>
      <c r="FF149" s="128"/>
      <c r="FG149" s="128"/>
      <c r="FH149" s="128"/>
      <c r="FI149" s="128"/>
      <c r="FJ149" s="128"/>
      <c r="FK149" s="128"/>
      <c r="FL149" s="128"/>
      <c r="FM149" s="128"/>
      <c r="FN149" s="128"/>
      <c r="FO149" s="128"/>
      <c r="FP149" s="128"/>
      <c r="FQ149" s="42"/>
      <c r="FR149" s="42"/>
      <c r="FS149" s="42"/>
      <c r="FT149" s="42"/>
      <c r="FU149" s="42"/>
      <c r="FV149" s="128"/>
      <c r="FW149" s="128"/>
      <c r="FX149" s="128"/>
      <c r="FY149" s="128"/>
      <c r="FZ149" s="128"/>
      <c r="GA149" s="128"/>
      <c r="GB149" s="128"/>
      <c r="GC149" s="128"/>
      <c r="GD149" s="128"/>
      <c r="GE149" s="128"/>
      <c r="GF149" s="128"/>
      <c r="GG149" s="128"/>
      <c r="GH149" s="128"/>
      <c r="GI149" s="128"/>
      <c r="GJ149" s="128"/>
      <c r="GK149" s="128"/>
      <c r="GL149" s="128"/>
      <c r="GM149" s="128"/>
      <c r="GN149" s="128"/>
      <c r="GO149" s="128"/>
      <c r="GP149" s="128"/>
      <c r="GQ149" s="128"/>
      <c r="GR149" s="128"/>
      <c r="GS149" s="128"/>
      <c r="GT149" s="128"/>
      <c r="GU149" s="128"/>
      <c r="GV149" s="128"/>
      <c r="GW149" s="128"/>
      <c r="GX149" s="128"/>
      <c r="GY149" s="128"/>
      <c r="GZ149" s="128"/>
      <c r="HA149" s="128"/>
      <c r="HB149" s="128"/>
      <c r="HC149" s="128"/>
      <c r="HD149" s="128"/>
      <c r="HE149" s="128"/>
      <c r="HF149" s="128"/>
      <c r="HG149" s="128"/>
      <c r="HH149" s="128"/>
      <c r="HI149" s="128"/>
      <c r="HJ149" s="128"/>
      <c r="HK149" s="128"/>
      <c r="HL149" s="128"/>
      <c r="HM149" s="128"/>
      <c r="HN149" s="128"/>
      <c r="HO149" s="128"/>
      <c r="HP149" s="128"/>
      <c r="HQ149" s="128"/>
      <c r="HR149" s="128"/>
      <c r="HS149" s="128"/>
      <c r="HT149" s="128"/>
      <c r="HU149" s="128"/>
      <c r="HV149" s="128"/>
      <c r="HW149" s="128"/>
      <c r="HX149" s="128"/>
      <c r="HY149" s="128"/>
      <c r="HZ149" s="128"/>
      <c r="IA149" s="128"/>
      <c r="IB149" s="128"/>
      <c r="IC149" s="128"/>
      <c r="ID149" s="128"/>
      <c r="IE149" s="128"/>
      <c r="IF149" s="128"/>
      <c r="IG149" s="128"/>
      <c r="IH149" s="128"/>
      <c r="II149" s="128"/>
      <c r="IJ149" s="128"/>
      <c r="IK149" s="128"/>
      <c r="IL149" s="128"/>
      <c r="IM149" s="128"/>
      <c r="IN149" s="128"/>
      <c r="IO149" s="128"/>
      <c r="IP149" s="128"/>
      <c r="IQ149" s="128"/>
      <c r="IR149" s="128"/>
      <c r="IS149" s="128"/>
      <c r="IT149" s="128"/>
      <c r="IU149" s="128"/>
      <c r="IV149" s="128"/>
      <c r="IW149" s="128"/>
      <c r="IX149" s="128"/>
      <c r="IY149" s="128"/>
      <c r="IZ149" s="128"/>
      <c r="JA149" s="128"/>
    </row>
    <row r="150" spans="2:261" s="17" customFormat="1" x14ac:dyDescent="0.25">
      <c r="B150" s="33"/>
      <c r="F150" s="35"/>
      <c r="G150" s="111"/>
      <c r="H150" s="33"/>
      <c r="I150" s="33"/>
      <c r="J150" s="42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128"/>
      <c r="CA150" s="128"/>
      <c r="CB150" s="128"/>
      <c r="CC150" s="128"/>
      <c r="CD150" s="128"/>
      <c r="CE150" s="128"/>
      <c r="CF150" s="128"/>
      <c r="CG150" s="128"/>
      <c r="CH150" s="128"/>
      <c r="CI150" s="128"/>
      <c r="CJ150" s="128"/>
      <c r="CK150" s="128"/>
      <c r="CL150" s="128"/>
      <c r="CM150" s="128"/>
      <c r="CN150" s="128"/>
      <c r="CO150" s="128"/>
      <c r="CP150" s="128"/>
      <c r="CQ150" s="128"/>
      <c r="CR150" s="128"/>
      <c r="CS150" s="128"/>
      <c r="CT150" s="128"/>
      <c r="CU150" s="128"/>
      <c r="CV150" s="128"/>
      <c r="CW150" s="42"/>
      <c r="CX150" s="128"/>
      <c r="CY150" s="128"/>
      <c r="CZ150" s="128"/>
      <c r="DA150" s="128"/>
      <c r="DB150" s="128"/>
      <c r="DC150" s="128"/>
      <c r="DD150" s="128"/>
      <c r="DE150" s="128"/>
      <c r="DF150" s="128"/>
      <c r="DG150" s="128"/>
      <c r="DH150" s="128"/>
      <c r="DI150" s="128"/>
      <c r="DJ150" s="128"/>
      <c r="DK150" s="128"/>
      <c r="DL150" s="128"/>
      <c r="DM150" s="128"/>
      <c r="DN150" s="128"/>
      <c r="DO150" s="128"/>
      <c r="DP150" s="128"/>
      <c r="DQ150" s="128"/>
      <c r="DR150" s="128"/>
      <c r="DS150" s="128"/>
      <c r="DT150" s="128"/>
      <c r="DU150" s="128"/>
      <c r="DV150" s="128"/>
      <c r="DW150" s="128"/>
      <c r="DX150" s="128"/>
      <c r="DY150" s="128"/>
      <c r="DZ150" s="128"/>
      <c r="EA150" s="128"/>
      <c r="EB150" s="128"/>
      <c r="EC150" s="128"/>
      <c r="ED150" s="128"/>
      <c r="EE150" s="128"/>
      <c r="EF150" s="128"/>
      <c r="EG150" s="42"/>
      <c r="EH150" s="128"/>
      <c r="EI150" s="128"/>
      <c r="EJ150" s="128"/>
      <c r="EK150" s="128"/>
      <c r="EL150" s="128"/>
      <c r="EM150" s="128"/>
      <c r="EN150" s="128"/>
      <c r="EO150" s="128"/>
      <c r="EP150" s="128"/>
      <c r="EQ150" s="128"/>
      <c r="ER150" s="128"/>
      <c r="ES150" s="128"/>
      <c r="ET150" s="128"/>
      <c r="EU150" s="128"/>
      <c r="EV150" s="128"/>
      <c r="EW150" s="128"/>
      <c r="EX150" s="128"/>
      <c r="EY150" s="128"/>
      <c r="EZ150" s="128"/>
      <c r="FA150" s="128"/>
      <c r="FB150" s="128"/>
      <c r="FC150" s="128"/>
      <c r="FD150" s="128"/>
      <c r="FE150" s="128"/>
      <c r="FF150" s="128"/>
      <c r="FG150" s="128"/>
      <c r="FH150" s="128"/>
      <c r="FI150" s="128"/>
      <c r="FJ150" s="128"/>
      <c r="FK150" s="128"/>
      <c r="FL150" s="128"/>
      <c r="FM150" s="128"/>
      <c r="FN150" s="128"/>
      <c r="FO150" s="128"/>
      <c r="FP150" s="128"/>
      <c r="FQ150" s="42"/>
      <c r="FR150" s="42"/>
      <c r="FS150" s="42"/>
      <c r="FT150" s="42"/>
      <c r="FU150" s="42"/>
      <c r="FV150" s="128"/>
      <c r="FW150" s="128"/>
      <c r="FX150" s="128"/>
      <c r="FY150" s="128"/>
      <c r="FZ150" s="128"/>
      <c r="GA150" s="128"/>
      <c r="GB150" s="128"/>
      <c r="GC150" s="128"/>
      <c r="GD150" s="128"/>
      <c r="GE150" s="128"/>
      <c r="GF150" s="128"/>
      <c r="GG150" s="128"/>
      <c r="GH150" s="128"/>
      <c r="GI150" s="128"/>
      <c r="GJ150" s="128"/>
      <c r="GK150" s="128"/>
      <c r="GL150" s="128"/>
      <c r="GM150" s="128"/>
      <c r="GN150" s="128"/>
      <c r="GO150" s="128"/>
      <c r="GP150" s="128"/>
      <c r="GQ150" s="128"/>
      <c r="GR150" s="128"/>
      <c r="GS150" s="128"/>
      <c r="GT150" s="128"/>
      <c r="GU150" s="128"/>
      <c r="GV150" s="128"/>
      <c r="GW150" s="128"/>
      <c r="GX150" s="128"/>
      <c r="GY150" s="128"/>
      <c r="GZ150" s="128"/>
      <c r="HA150" s="128"/>
      <c r="HB150" s="128"/>
      <c r="HC150" s="128"/>
      <c r="HD150" s="128"/>
      <c r="HE150" s="128"/>
      <c r="HF150" s="128"/>
      <c r="HG150" s="128"/>
      <c r="HH150" s="128"/>
      <c r="HI150" s="128"/>
      <c r="HJ150" s="128"/>
      <c r="HK150" s="128"/>
      <c r="HL150" s="128"/>
      <c r="HM150" s="128"/>
      <c r="HN150" s="128"/>
      <c r="HO150" s="128"/>
      <c r="HP150" s="128"/>
      <c r="HQ150" s="128"/>
      <c r="HR150" s="128"/>
      <c r="HS150" s="128"/>
      <c r="HT150" s="128"/>
      <c r="HU150" s="128"/>
      <c r="HV150" s="128"/>
      <c r="HW150" s="128"/>
      <c r="HX150" s="128"/>
      <c r="HY150" s="128"/>
      <c r="HZ150" s="128"/>
      <c r="IA150" s="128"/>
      <c r="IB150" s="128"/>
      <c r="IC150" s="128"/>
      <c r="ID150" s="128"/>
      <c r="IE150" s="128"/>
      <c r="IF150" s="128"/>
      <c r="IG150" s="128"/>
      <c r="IH150" s="128"/>
      <c r="II150" s="128"/>
      <c r="IJ150" s="128"/>
      <c r="IK150" s="128"/>
      <c r="IL150" s="128"/>
      <c r="IM150" s="128"/>
      <c r="IN150" s="128"/>
      <c r="IO150" s="128"/>
      <c r="IP150" s="128"/>
      <c r="IQ150" s="128"/>
      <c r="IR150" s="128"/>
      <c r="IS150" s="128"/>
      <c r="IT150" s="128"/>
      <c r="IU150" s="128"/>
      <c r="IV150" s="128"/>
      <c r="IW150" s="128"/>
      <c r="IX150" s="128"/>
      <c r="IY150" s="128"/>
      <c r="IZ150" s="128"/>
      <c r="JA150" s="128"/>
    </row>
    <row r="151" spans="2:261" s="17" customFormat="1" x14ac:dyDescent="0.25">
      <c r="B151" s="33"/>
      <c r="F151" s="35"/>
      <c r="G151" s="111"/>
      <c r="H151" s="33"/>
      <c r="I151" s="33"/>
      <c r="J151" s="42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128"/>
      <c r="CA151" s="128"/>
      <c r="CB151" s="128"/>
      <c r="CC151" s="128"/>
      <c r="CD151" s="128"/>
      <c r="CE151" s="128"/>
      <c r="CF151" s="128"/>
      <c r="CG151" s="128"/>
      <c r="CH151" s="128"/>
      <c r="CI151" s="128"/>
      <c r="CJ151" s="128"/>
      <c r="CK151" s="128"/>
      <c r="CL151" s="128"/>
      <c r="CM151" s="128"/>
      <c r="CN151" s="128"/>
      <c r="CO151" s="128"/>
      <c r="CP151" s="128"/>
      <c r="CQ151" s="128"/>
      <c r="CR151" s="128"/>
      <c r="CS151" s="128"/>
      <c r="CT151" s="128"/>
      <c r="CU151" s="128"/>
      <c r="CV151" s="128"/>
      <c r="CW151" s="42"/>
      <c r="CX151" s="128"/>
      <c r="CY151" s="128"/>
      <c r="CZ151" s="128"/>
      <c r="DA151" s="128"/>
      <c r="DB151" s="128"/>
      <c r="DC151" s="128"/>
      <c r="DD151" s="128"/>
      <c r="DE151" s="128"/>
      <c r="DF151" s="128"/>
      <c r="DG151" s="128"/>
      <c r="DH151" s="128"/>
      <c r="DI151" s="128"/>
      <c r="DJ151" s="128"/>
      <c r="DK151" s="128"/>
      <c r="DL151" s="128"/>
      <c r="DM151" s="128"/>
      <c r="DN151" s="128"/>
      <c r="DO151" s="128"/>
      <c r="DP151" s="128"/>
      <c r="DQ151" s="128"/>
      <c r="DR151" s="128"/>
      <c r="DS151" s="128"/>
      <c r="DT151" s="128"/>
      <c r="DU151" s="128"/>
      <c r="DV151" s="128"/>
      <c r="DW151" s="128"/>
      <c r="DX151" s="128"/>
      <c r="DY151" s="128"/>
      <c r="DZ151" s="128"/>
      <c r="EA151" s="128"/>
      <c r="EB151" s="128"/>
      <c r="EC151" s="128"/>
      <c r="ED151" s="128"/>
      <c r="EE151" s="128"/>
      <c r="EF151" s="128"/>
      <c r="EG151" s="42"/>
      <c r="EH151" s="128"/>
      <c r="EI151" s="128"/>
      <c r="EJ151" s="128"/>
      <c r="EK151" s="128"/>
      <c r="EL151" s="128"/>
      <c r="EM151" s="128"/>
      <c r="EN151" s="128"/>
      <c r="EO151" s="128"/>
      <c r="EP151" s="128"/>
      <c r="EQ151" s="128"/>
      <c r="ER151" s="128"/>
      <c r="ES151" s="128"/>
      <c r="ET151" s="128"/>
      <c r="EU151" s="128"/>
      <c r="EV151" s="128"/>
      <c r="EW151" s="128"/>
      <c r="EX151" s="128"/>
      <c r="EY151" s="128"/>
      <c r="EZ151" s="128"/>
      <c r="FA151" s="128"/>
      <c r="FB151" s="128"/>
      <c r="FC151" s="128"/>
      <c r="FD151" s="128"/>
      <c r="FE151" s="128"/>
      <c r="FF151" s="128"/>
      <c r="FG151" s="128"/>
      <c r="FH151" s="128"/>
      <c r="FI151" s="128"/>
      <c r="FJ151" s="128"/>
      <c r="FK151" s="128"/>
      <c r="FL151" s="128"/>
      <c r="FM151" s="128"/>
      <c r="FN151" s="128"/>
      <c r="FO151" s="128"/>
      <c r="FP151" s="128"/>
      <c r="FQ151" s="42"/>
      <c r="FR151" s="42"/>
      <c r="FS151" s="42"/>
      <c r="FT151" s="42"/>
      <c r="FU151" s="42"/>
      <c r="FV151" s="128"/>
      <c r="FW151" s="128"/>
      <c r="FX151" s="128"/>
      <c r="FY151" s="128"/>
      <c r="FZ151" s="128"/>
      <c r="GA151" s="128"/>
      <c r="GB151" s="128"/>
      <c r="GC151" s="128"/>
      <c r="GD151" s="128"/>
      <c r="GE151" s="128"/>
      <c r="GF151" s="128"/>
      <c r="GG151" s="128"/>
      <c r="GH151" s="128"/>
      <c r="GI151" s="128"/>
      <c r="GJ151" s="128"/>
      <c r="GK151" s="128"/>
      <c r="GL151" s="128"/>
      <c r="GM151" s="128"/>
      <c r="GN151" s="128"/>
      <c r="GO151" s="128"/>
      <c r="GP151" s="128"/>
      <c r="GQ151" s="128"/>
      <c r="GR151" s="128"/>
      <c r="GS151" s="128"/>
      <c r="GT151" s="128"/>
      <c r="GU151" s="128"/>
      <c r="GV151" s="128"/>
      <c r="GW151" s="128"/>
      <c r="GX151" s="128"/>
      <c r="GY151" s="128"/>
      <c r="GZ151" s="128"/>
      <c r="HA151" s="128"/>
      <c r="HB151" s="128"/>
      <c r="HC151" s="128"/>
      <c r="HD151" s="128"/>
      <c r="HE151" s="128"/>
      <c r="HF151" s="128"/>
      <c r="HG151" s="128"/>
      <c r="HH151" s="128"/>
      <c r="HI151" s="128"/>
      <c r="HJ151" s="128"/>
      <c r="HK151" s="128"/>
      <c r="HL151" s="128"/>
      <c r="HM151" s="128"/>
      <c r="HN151" s="128"/>
      <c r="HO151" s="128"/>
      <c r="HP151" s="128"/>
      <c r="HQ151" s="128"/>
      <c r="HR151" s="128"/>
      <c r="HS151" s="128"/>
      <c r="HT151" s="128"/>
      <c r="HU151" s="128"/>
      <c r="HV151" s="128"/>
      <c r="HW151" s="128"/>
      <c r="HX151" s="128"/>
      <c r="HY151" s="128"/>
      <c r="HZ151" s="128"/>
      <c r="IA151" s="128"/>
      <c r="IB151" s="128"/>
      <c r="IC151" s="128"/>
      <c r="ID151" s="128"/>
      <c r="IE151" s="128"/>
      <c r="IF151" s="128"/>
      <c r="IG151" s="128"/>
      <c r="IH151" s="128"/>
      <c r="II151" s="128"/>
      <c r="IJ151" s="128"/>
      <c r="IK151" s="128"/>
      <c r="IL151" s="128"/>
      <c r="IM151" s="128"/>
      <c r="IN151" s="128"/>
      <c r="IO151" s="128"/>
      <c r="IP151" s="128"/>
      <c r="IQ151" s="128"/>
      <c r="IR151" s="128"/>
      <c r="IS151" s="128"/>
      <c r="IT151" s="128"/>
      <c r="IU151" s="128"/>
      <c r="IV151" s="128"/>
      <c r="IW151" s="128"/>
      <c r="IX151" s="128"/>
      <c r="IY151" s="128"/>
      <c r="IZ151" s="128"/>
      <c r="JA151" s="128"/>
    </row>
    <row r="152" spans="2:261" s="17" customFormat="1" x14ac:dyDescent="0.25">
      <c r="B152" s="33"/>
      <c r="F152" s="35"/>
      <c r="G152" s="111"/>
      <c r="H152" s="33"/>
      <c r="I152" s="33"/>
      <c r="J152" s="42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  <c r="BA152" s="128"/>
      <c r="BB152" s="128"/>
      <c r="BC152" s="128"/>
      <c r="BD152" s="128"/>
      <c r="BE152" s="128"/>
      <c r="BF152" s="128"/>
      <c r="BG152" s="128"/>
      <c r="BH152" s="128"/>
      <c r="BI152" s="128"/>
      <c r="BJ152" s="128"/>
      <c r="BK152" s="128"/>
      <c r="BL152" s="128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128"/>
      <c r="CA152" s="128"/>
      <c r="CB152" s="128"/>
      <c r="CC152" s="128"/>
      <c r="CD152" s="128"/>
      <c r="CE152" s="128"/>
      <c r="CF152" s="128"/>
      <c r="CG152" s="128"/>
      <c r="CH152" s="128"/>
      <c r="CI152" s="128"/>
      <c r="CJ152" s="128"/>
      <c r="CK152" s="128"/>
      <c r="CL152" s="128"/>
      <c r="CM152" s="128"/>
      <c r="CN152" s="128"/>
      <c r="CO152" s="128"/>
      <c r="CP152" s="128"/>
      <c r="CQ152" s="128"/>
      <c r="CR152" s="128"/>
      <c r="CS152" s="128"/>
      <c r="CT152" s="128"/>
      <c r="CU152" s="128"/>
      <c r="CV152" s="128"/>
      <c r="CW152" s="42"/>
      <c r="CX152" s="128"/>
      <c r="CY152" s="128"/>
      <c r="CZ152" s="128"/>
      <c r="DA152" s="128"/>
      <c r="DB152" s="128"/>
      <c r="DC152" s="128"/>
      <c r="DD152" s="128"/>
      <c r="DE152" s="128"/>
      <c r="DF152" s="128"/>
      <c r="DG152" s="128"/>
      <c r="DH152" s="128"/>
      <c r="DI152" s="128"/>
      <c r="DJ152" s="128"/>
      <c r="DK152" s="128"/>
      <c r="DL152" s="128"/>
      <c r="DM152" s="128"/>
      <c r="DN152" s="128"/>
      <c r="DO152" s="128"/>
      <c r="DP152" s="128"/>
      <c r="DQ152" s="128"/>
      <c r="DR152" s="128"/>
      <c r="DS152" s="128"/>
      <c r="DT152" s="128"/>
      <c r="DU152" s="128"/>
      <c r="DV152" s="128"/>
      <c r="DW152" s="128"/>
      <c r="DX152" s="128"/>
      <c r="DY152" s="128"/>
      <c r="DZ152" s="128"/>
      <c r="EA152" s="128"/>
      <c r="EB152" s="128"/>
      <c r="EC152" s="128"/>
      <c r="ED152" s="128"/>
      <c r="EE152" s="128"/>
      <c r="EF152" s="128"/>
      <c r="EG152" s="42"/>
      <c r="EH152" s="128"/>
      <c r="EI152" s="128"/>
      <c r="EJ152" s="128"/>
      <c r="EK152" s="128"/>
      <c r="EL152" s="128"/>
      <c r="EM152" s="128"/>
      <c r="EN152" s="128"/>
      <c r="EO152" s="128"/>
      <c r="EP152" s="128"/>
      <c r="EQ152" s="128"/>
      <c r="ER152" s="128"/>
      <c r="ES152" s="128"/>
      <c r="ET152" s="128"/>
      <c r="EU152" s="128"/>
      <c r="EV152" s="128"/>
      <c r="EW152" s="128"/>
      <c r="EX152" s="128"/>
      <c r="EY152" s="128"/>
      <c r="EZ152" s="128"/>
      <c r="FA152" s="128"/>
      <c r="FB152" s="128"/>
      <c r="FC152" s="128"/>
      <c r="FD152" s="128"/>
      <c r="FE152" s="128"/>
      <c r="FF152" s="128"/>
      <c r="FG152" s="128"/>
      <c r="FH152" s="128"/>
      <c r="FI152" s="128"/>
      <c r="FJ152" s="128"/>
      <c r="FK152" s="128"/>
      <c r="FL152" s="128"/>
      <c r="FM152" s="128"/>
      <c r="FN152" s="128"/>
      <c r="FO152" s="128"/>
      <c r="FP152" s="128"/>
      <c r="FQ152" s="42"/>
      <c r="FR152" s="42"/>
      <c r="FS152" s="42"/>
      <c r="FT152" s="42"/>
      <c r="FU152" s="42"/>
      <c r="FV152" s="128"/>
      <c r="FW152" s="128"/>
      <c r="FX152" s="128"/>
      <c r="FY152" s="128"/>
      <c r="FZ152" s="128"/>
      <c r="GA152" s="128"/>
      <c r="GB152" s="128"/>
      <c r="GC152" s="128"/>
      <c r="GD152" s="128"/>
      <c r="GE152" s="128"/>
      <c r="GF152" s="128"/>
      <c r="GG152" s="128"/>
      <c r="GH152" s="128"/>
      <c r="GI152" s="128"/>
      <c r="GJ152" s="128"/>
      <c r="GK152" s="128"/>
      <c r="GL152" s="128"/>
      <c r="GM152" s="128"/>
      <c r="GN152" s="128"/>
      <c r="GO152" s="128"/>
      <c r="GP152" s="128"/>
      <c r="GQ152" s="128"/>
      <c r="GR152" s="128"/>
      <c r="GS152" s="128"/>
      <c r="GT152" s="128"/>
      <c r="GU152" s="128"/>
      <c r="GV152" s="128"/>
      <c r="GW152" s="128"/>
      <c r="GX152" s="128"/>
      <c r="GY152" s="128"/>
      <c r="GZ152" s="128"/>
      <c r="HA152" s="128"/>
      <c r="HB152" s="128"/>
      <c r="HC152" s="128"/>
      <c r="HD152" s="128"/>
      <c r="HE152" s="128"/>
      <c r="HF152" s="128"/>
      <c r="HG152" s="128"/>
      <c r="HH152" s="128"/>
      <c r="HI152" s="128"/>
      <c r="HJ152" s="128"/>
      <c r="HK152" s="128"/>
      <c r="HL152" s="128"/>
      <c r="HM152" s="128"/>
      <c r="HN152" s="128"/>
      <c r="HO152" s="128"/>
      <c r="HP152" s="128"/>
      <c r="HQ152" s="128"/>
      <c r="HR152" s="128"/>
      <c r="HS152" s="128"/>
      <c r="HT152" s="128"/>
      <c r="HU152" s="128"/>
      <c r="HV152" s="128"/>
      <c r="HW152" s="128"/>
      <c r="HX152" s="128"/>
      <c r="HY152" s="128"/>
      <c r="HZ152" s="128"/>
      <c r="IA152" s="128"/>
      <c r="IB152" s="128"/>
      <c r="IC152" s="128"/>
      <c r="ID152" s="128"/>
      <c r="IE152" s="128"/>
      <c r="IF152" s="128"/>
      <c r="IG152" s="128"/>
      <c r="IH152" s="128"/>
      <c r="II152" s="128"/>
      <c r="IJ152" s="128"/>
      <c r="IK152" s="128"/>
      <c r="IL152" s="128"/>
      <c r="IM152" s="128"/>
      <c r="IN152" s="128"/>
      <c r="IO152" s="128"/>
      <c r="IP152" s="128"/>
      <c r="IQ152" s="128"/>
      <c r="IR152" s="128"/>
      <c r="IS152" s="128"/>
      <c r="IT152" s="128"/>
      <c r="IU152" s="128"/>
      <c r="IV152" s="128"/>
      <c r="IW152" s="128"/>
      <c r="IX152" s="128"/>
      <c r="IY152" s="128"/>
      <c r="IZ152" s="128"/>
      <c r="JA152" s="128"/>
    </row>
    <row r="153" spans="2:261" s="17" customFormat="1" x14ac:dyDescent="0.25">
      <c r="B153" s="33"/>
      <c r="F153" s="35"/>
      <c r="G153" s="111"/>
      <c r="H153" s="33"/>
      <c r="I153" s="33"/>
      <c r="J153" s="42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  <c r="BA153" s="128"/>
      <c r="BB153" s="128"/>
      <c r="BC153" s="128"/>
      <c r="BD153" s="128"/>
      <c r="BE153" s="128"/>
      <c r="BF153" s="128"/>
      <c r="BG153" s="128"/>
      <c r="BH153" s="128"/>
      <c r="BI153" s="128"/>
      <c r="BJ153" s="128"/>
      <c r="BK153" s="128"/>
      <c r="BL153" s="128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128"/>
      <c r="CA153" s="128"/>
      <c r="CB153" s="128"/>
      <c r="CC153" s="128"/>
      <c r="CD153" s="128"/>
      <c r="CE153" s="128"/>
      <c r="CF153" s="128"/>
      <c r="CG153" s="128"/>
      <c r="CH153" s="128"/>
      <c r="CI153" s="128"/>
      <c r="CJ153" s="128"/>
      <c r="CK153" s="128"/>
      <c r="CL153" s="128"/>
      <c r="CM153" s="128"/>
      <c r="CN153" s="128"/>
      <c r="CO153" s="128"/>
      <c r="CP153" s="128"/>
      <c r="CQ153" s="128"/>
      <c r="CR153" s="128"/>
      <c r="CS153" s="128"/>
      <c r="CT153" s="128"/>
      <c r="CU153" s="128"/>
      <c r="CV153" s="128"/>
      <c r="CW153" s="42"/>
      <c r="CX153" s="128"/>
      <c r="CY153" s="128"/>
      <c r="CZ153" s="128"/>
      <c r="DA153" s="128"/>
      <c r="DB153" s="128"/>
      <c r="DC153" s="128"/>
      <c r="DD153" s="128"/>
      <c r="DE153" s="128"/>
      <c r="DF153" s="128"/>
      <c r="DG153" s="128"/>
      <c r="DH153" s="128"/>
      <c r="DI153" s="128"/>
      <c r="DJ153" s="128"/>
      <c r="DK153" s="128"/>
      <c r="DL153" s="128"/>
      <c r="DM153" s="128"/>
      <c r="DN153" s="128"/>
      <c r="DO153" s="128"/>
      <c r="DP153" s="128"/>
      <c r="DQ153" s="128"/>
      <c r="DR153" s="128"/>
      <c r="DS153" s="128"/>
      <c r="DT153" s="128"/>
      <c r="DU153" s="128"/>
      <c r="DV153" s="128"/>
      <c r="DW153" s="128"/>
      <c r="DX153" s="128"/>
      <c r="DY153" s="128"/>
      <c r="DZ153" s="128"/>
      <c r="EA153" s="128"/>
      <c r="EB153" s="128"/>
      <c r="EC153" s="128"/>
      <c r="ED153" s="128"/>
      <c r="EE153" s="128"/>
      <c r="EF153" s="128"/>
      <c r="EG153" s="42"/>
      <c r="EH153" s="128"/>
      <c r="EI153" s="128"/>
      <c r="EJ153" s="128"/>
      <c r="EK153" s="128"/>
      <c r="EL153" s="128"/>
      <c r="EM153" s="128"/>
      <c r="EN153" s="128"/>
      <c r="EO153" s="128"/>
      <c r="EP153" s="128"/>
      <c r="EQ153" s="128"/>
      <c r="ER153" s="128"/>
      <c r="ES153" s="128"/>
      <c r="ET153" s="128"/>
      <c r="EU153" s="128"/>
      <c r="EV153" s="128"/>
      <c r="EW153" s="128"/>
      <c r="EX153" s="128"/>
      <c r="EY153" s="128"/>
      <c r="EZ153" s="128"/>
      <c r="FA153" s="128"/>
      <c r="FB153" s="128"/>
      <c r="FC153" s="128"/>
      <c r="FD153" s="128"/>
      <c r="FE153" s="128"/>
      <c r="FF153" s="128"/>
      <c r="FG153" s="128"/>
      <c r="FH153" s="128"/>
      <c r="FI153" s="128"/>
      <c r="FJ153" s="128"/>
      <c r="FK153" s="128"/>
      <c r="FL153" s="128"/>
      <c r="FM153" s="128"/>
      <c r="FN153" s="128"/>
      <c r="FO153" s="128"/>
      <c r="FP153" s="128"/>
      <c r="FQ153" s="42"/>
      <c r="FR153" s="42"/>
      <c r="FS153" s="42"/>
      <c r="FT153" s="42"/>
      <c r="FU153" s="42"/>
      <c r="FV153" s="128"/>
      <c r="FW153" s="128"/>
      <c r="FX153" s="128"/>
      <c r="FY153" s="128"/>
      <c r="FZ153" s="128"/>
      <c r="GA153" s="128"/>
      <c r="GB153" s="128"/>
      <c r="GC153" s="128"/>
      <c r="GD153" s="128"/>
      <c r="GE153" s="128"/>
      <c r="GF153" s="128"/>
      <c r="GG153" s="128"/>
      <c r="GH153" s="128"/>
      <c r="GI153" s="128"/>
      <c r="GJ153" s="128"/>
      <c r="GK153" s="128"/>
      <c r="GL153" s="128"/>
      <c r="GM153" s="128"/>
      <c r="GN153" s="128"/>
      <c r="GO153" s="128"/>
      <c r="GP153" s="128"/>
      <c r="GQ153" s="128"/>
      <c r="GR153" s="128"/>
      <c r="GS153" s="128"/>
      <c r="GT153" s="128"/>
      <c r="GU153" s="128"/>
      <c r="GV153" s="128"/>
      <c r="GW153" s="128"/>
      <c r="GX153" s="128"/>
      <c r="GY153" s="128"/>
      <c r="GZ153" s="128"/>
      <c r="HA153" s="128"/>
      <c r="HB153" s="128"/>
      <c r="HC153" s="128"/>
      <c r="HD153" s="128"/>
      <c r="HE153" s="128"/>
      <c r="HF153" s="128"/>
      <c r="HG153" s="128"/>
      <c r="HH153" s="128"/>
      <c r="HI153" s="128"/>
      <c r="HJ153" s="128"/>
      <c r="HK153" s="128"/>
      <c r="HL153" s="128"/>
      <c r="HM153" s="128"/>
      <c r="HN153" s="128"/>
      <c r="HO153" s="128"/>
      <c r="HP153" s="128"/>
      <c r="HQ153" s="128"/>
      <c r="HR153" s="128"/>
      <c r="HS153" s="128"/>
      <c r="HT153" s="128"/>
      <c r="HU153" s="128"/>
      <c r="HV153" s="128"/>
      <c r="HW153" s="128"/>
      <c r="HX153" s="128"/>
      <c r="HY153" s="128"/>
      <c r="HZ153" s="128"/>
      <c r="IA153" s="128"/>
      <c r="IB153" s="128"/>
      <c r="IC153" s="128"/>
      <c r="ID153" s="128"/>
      <c r="IE153" s="128"/>
      <c r="IF153" s="128"/>
      <c r="IG153" s="128"/>
      <c r="IH153" s="128"/>
      <c r="II153" s="128"/>
      <c r="IJ153" s="128"/>
      <c r="IK153" s="128"/>
      <c r="IL153" s="128"/>
      <c r="IM153" s="128"/>
      <c r="IN153" s="128"/>
      <c r="IO153" s="128"/>
      <c r="IP153" s="128"/>
      <c r="IQ153" s="128"/>
      <c r="IR153" s="128"/>
      <c r="IS153" s="128"/>
      <c r="IT153" s="128"/>
      <c r="IU153" s="128"/>
      <c r="IV153" s="128"/>
      <c r="IW153" s="128"/>
      <c r="IX153" s="128"/>
      <c r="IY153" s="128"/>
      <c r="IZ153" s="128"/>
      <c r="JA153" s="128"/>
    </row>
    <row r="154" spans="2:261" s="17" customFormat="1" x14ac:dyDescent="0.25">
      <c r="B154" s="33"/>
      <c r="F154" s="35"/>
      <c r="G154" s="111"/>
      <c r="H154" s="33"/>
      <c r="I154" s="33"/>
      <c r="J154" s="42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28"/>
      <c r="BG154" s="128"/>
      <c r="BH154" s="128"/>
      <c r="BI154" s="128"/>
      <c r="BJ154" s="128"/>
      <c r="BK154" s="128"/>
      <c r="BL154" s="128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128"/>
      <c r="CA154" s="128"/>
      <c r="CB154" s="128"/>
      <c r="CC154" s="128"/>
      <c r="CD154" s="128"/>
      <c r="CE154" s="128"/>
      <c r="CF154" s="128"/>
      <c r="CG154" s="128"/>
      <c r="CH154" s="128"/>
      <c r="CI154" s="128"/>
      <c r="CJ154" s="128"/>
      <c r="CK154" s="128"/>
      <c r="CL154" s="128"/>
      <c r="CM154" s="128"/>
      <c r="CN154" s="128"/>
      <c r="CO154" s="128"/>
      <c r="CP154" s="128"/>
      <c r="CQ154" s="128"/>
      <c r="CR154" s="128"/>
      <c r="CS154" s="128"/>
      <c r="CT154" s="128"/>
      <c r="CU154" s="128"/>
      <c r="CV154" s="128"/>
      <c r="CW154" s="42"/>
      <c r="CX154" s="128"/>
      <c r="CY154" s="128"/>
      <c r="CZ154" s="128"/>
      <c r="DA154" s="128"/>
      <c r="DB154" s="128"/>
      <c r="DC154" s="128"/>
      <c r="DD154" s="128"/>
      <c r="DE154" s="128"/>
      <c r="DF154" s="128"/>
      <c r="DG154" s="128"/>
      <c r="DH154" s="128"/>
      <c r="DI154" s="128"/>
      <c r="DJ154" s="128"/>
      <c r="DK154" s="128"/>
      <c r="DL154" s="128"/>
      <c r="DM154" s="128"/>
      <c r="DN154" s="128"/>
      <c r="DO154" s="128"/>
      <c r="DP154" s="128"/>
      <c r="DQ154" s="128"/>
      <c r="DR154" s="128"/>
      <c r="DS154" s="128"/>
      <c r="DT154" s="128"/>
      <c r="DU154" s="128"/>
      <c r="DV154" s="128"/>
      <c r="DW154" s="128"/>
      <c r="DX154" s="128"/>
      <c r="DY154" s="128"/>
      <c r="DZ154" s="128"/>
      <c r="EA154" s="128"/>
      <c r="EB154" s="128"/>
      <c r="EC154" s="128"/>
      <c r="ED154" s="128"/>
      <c r="EE154" s="128"/>
      <c r="EF154" s="128"/>
      <c r="EG154" s="42"/>
      <c r="EH154" s="128"/>
      <c r="EI154" s="128"/>
      <c r="EJ154" s="128"/>
      <c r="EK154" s="128"/>
      <c r="EL154" s="128"/>
      <c r="EM154" s="128"/>
      <c r="EN154" s="128"/>
      <c r="EO154" s="128"/>
      <c r="EP154" s="128"/>
      <c r="EQ154" s="128"/>
      <c r="ER154" s="128"/>
      <c r="ES154" s="128"/>
      <c r="ET154" s="128"/>
      <c r="EU154" s="128"/>
      <c r="EV154" s="128"/>
      <c r="EW154" s="128"/>
      <c r="EX154" s="128"/>
      <c r="EY154" s="128"/>
      <c r="EZ154" s="128"/>
      <c r="FA154" s="128"/>
      <c r="FB154" s="128"/>
      <c r="FC154" s="128"/>
      <c r="FD154" s="128"/>
      <c r="FE154" s="128"/>
      <c r="FF154" s="128"/>
      <c r="FG154" s="128"/>
      <c r="FH154" s="128"/>
      <c r="FI154" s="128"/>
      <c r="FJ154" s="128"/>
      <c r="FK154" s="128"/>
      <c r="FL154" s="128"/>
      <c r="FM154" s="128"/>
      <c r="FN154" s="128"/>
      <c r="FO154" s="128"/>
      <c r="FP154" s="128"/>
      <c r="FQ154" s="42"/>
      <c r="FR154" s="42"/>
      <c r="FS154" s="42"/>
      <c r="FT154" s="42"/>
      <c r="FU154" s="42"/>
      <c r="FV154" s="128"/>
      <c r="FW154" s="128"/>
      <c r="FX154" s="128"/>
      <c r="FY154" s="128"/>
      <c r="FZ154" s="128"/>
      <c r="GA154" s="128"/>
      <c r="GB154" s="128"/>
      <c r="GC154" s="128"/>
      <c r="GD154" s="128"/>
      <c r="GE154" s="128"/>
      <c r="GF154" s="128"/>
      <c r="GG154" s="128"/>
      <c r="GH154" s="128"/>
      <c r="GI154" s="128"/>
      <c r="GJ154" s="128"/>
      <c r="GK154" s="128"/>
      <c r="GL154" s="128"/>
      <c r="GM154" s="128"/>
      <c r="GN154" s="128"/>
      <c r="GO154" s="128"/>
      <c r="GP154" s="128"/>
      <c r="GQ154" s="128"/>
      <c r="GR154" s="128"/>
      <c r="GS154" s="128"/>
      <c r="GT154" s="128"/>
      <c r="GU154" s="128"/>
      <c r="GV154" s="128"/>
      <c r="GW154" s="128"/>
      <c r="GX154" s="128"/>
      <c r="GY154" s="128"/>
      <c r="GZ154" s="128"/>
      <c r="HA154" s="128"/>
      <c r="HB154" s="128"/>
      <c r="HC154" s="128"/>
      <c r="HD154" s="128"/>
      <c r="HE154" s="128"/>
      <c r="HF154" s="128"/>
      <c r="HG154" s="128"/>
      <c r="HH154" s="128"/>
      <c r="HI154" s="128"/>
      <c r="HJ154" s="128"/>
      <c r="HK154" s="128"/>
      <c r="HL154" s="128"/>
      <c r="HM154" s="128"/>
      <c r="HN154" s="128"/>
      <c r="HO154" s="128"/>
      <c r="HP154" s="128"/>
      <c r="HQ154" s="128"/>
      <c r="HR154" s="128"/>
      <c r="HS154" s="128"/>
      <c r="HT154" s="128"/>
      <c r="HU154" s="128"/>
      <c r="HV154" s="128"/>
      <c r="HW154" s="128"/>
      <c r="HX154" s="128"/>
      <c r="HY154" s="128"/>
      <c r="HZ154" s="128"/>
      <c r="IA154" s="128"/>
      <c r="IB154" s="128"/>
      <c r="IC154" s="128"/>
      <c r="ID154" s="128"/>
      <c r="IE154" s="128"/>
      <c r="IF154" s="128"/>
      <c r="IG154" s="128"/>
      <c r="IH154" s="128"/>
      <c r="II154" s="128"/>
      <c r="IJ154" s="128"/>
      <c r="IK154" s="128"/>
      <c r="IL154" s="128"/>
      <c r="IM154" s="128"/>
      <c r="IN154" s="128"/>
      <c r="IO154" s="128"/>
      <c r="IP154" s="128"/>
      <c r="IQ154" s="128"/>
      <c r="IR154" s="128"/>
      <c r="IS154" s="128"/>
      <c r="IT154" s="128"/>
      <c r="IU154" s="128"/>
      <c r="IV154" s="128"/>
      <c r="IW154" s="128"/>
      <c r="IX154" s="128"/>
      <c r="IY154" s="128"/>
      <c r="IZ154" s="128"/>
      <c r="JA154" s="128"/>
    </row>
    <row r="155" spans="2:261" s="17" customFormat="1" x14ac:dyDescent="0.25">
      <c r="B155" s="33"/>
      <c r="F155" s="35"/>
      <c r="G155" s="111"/>
      <c r="H155" s="33"/>
      <c r="I155" s="33"/>
      <c r="J155" s="42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  <c r="BA155" s="128"/>
      <c r="BB155" s="128"/>
      <c r="BC155" s="128"/>
      <c r="BD155" s="128"/>
      <c r="BE155" s="128"/>
      <c r="BF155" s="128"/>
      <c r="BG155" s="128"/>
      <c r="BH155" s="128"/>
      <c r="BI155" s="128"/>
      <c r="BJ155" s="128"/>
      <c r="BK155" s="128"/>
      <c r="BL155" s="128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128"/>
      <c r="CA155" s="128"/>
      <c r="CB155" s="128"/>
      <c r="CC155" s="128"/>
      <c r="CD155" s="128"/>
      <c r="CE155" s="128"/>
      <c r="CF155" s="128"/>
      <c r="CG155" s="128"/>
      <c r="CH155" s="128"/>
      <c r="CI155" s="128"/>
      <c r="CJ155" s="128"/>
      <c r="CK155" s="128"/>
      <c r="CL155" s="128"/>
      <c r="CM155" s="128"/>
      <c r="CN155" s="128"/>
      <c r="CO155" s="128"/>
      <c r="CP155" s="128"/>
      <c r="CQ155" s="128"/>
      <c r="CR155" s="128"/>
      <c r="CS155" s="128"/>
      <c r="CT155" s="128"/>
      <c r="CU155" s="128"/>
      <c r="CV155" s="128"/>
      <c r="CW155" s="42"/>
      <c r="CX155" s="128"/>
      <c r="CY155" s="128"/>
      <c r="CZ155" s="128"/>
      <c r="DA155" s="128"/>
      <c r="DB155" s="128"/>
      <c r="DC155" s="128"/>
      <c r="DD155" s="128"/>
      <c r="DE155" s="128"/>
      <c r="DF155" s="128"/>
      <c r="DG155" s="128"/>
      <c r="DH155" s="128"/>
      <c r="DI155" s="128"/>
      <c r="DJ155" s="128"/>
      <c r="DK155" s="128"/>
      <c r="DL155" s="128"/>
      <c r="DM155" s="128"/>
      <c r="DN155" s="128"/>
      <c r="DO155" s="128"/>
      <c r="DP155" s="128"/>
      <c r="DQ155" s="128"/>
      <c r="DR155" s="128"/>
      <c r="DS155" s="128"/>
      <c r="DT155" s="128"/>
      <c r="DU155" s="128"/>
      <c r="DV155" s="128"/>
      <c r="DW155" s="128"/>
      <c r="DX155" s="128"/>
      <c r="DY155" s="128"/>
      <c r="DZ155" s="128"/>
      <c r="EA155" s="128"/>
      <c r="EB155" s="128"/>
      <c r="EC155" s="128"/>
      <c r="ED155" s="128"/>
      <c r="EE155" s="128"/>
      <c r="EF155" s="128"/>
      <c r="EG155" s="42"/>
      <c r="EH155" s="128"/>
      <c r="EI155" s="128"/>
      <c r="EJ155" s="128"/>
      <c r="EK155" s="128"/>
      <c r="EL155" s="128"/>
      <c r="EM155" s="128"/>
      <c r="EN155" s="128"/>
      <c r="EO155" s="128"/>
      <c r="EP155" s="128"/>
      <c r="EQ155" s="128"/>
      <c r="ER155" s="128"/>
      <c r="ES155" s="128"/>
      <c r="ET155" s="128"/>
      <c r="EU155" s="128"/>
      <c r="EV155" s="128"/>
      <c r="EW155" s="128"/>
      <c r="EX155" s="128"/>
      <c r="EY155" s="128"/>
      <c r="EZ155" s="128"/>
      <c r="FA155" s="128"/>
      <c r="FB155" s="128"/>
      <c r="FC155" s="128"/>
      <c r="FD155" s="128"/>
      <c r="FE155" s="128"/>
      <c r="FF155" s="128"/>
      <c r="FG155" s="128"/>
      <c r="FH155" s="128"/>
      <c r="FI155" s="128"/>
      <c r="FJ155" s="128"/>
      <c r="FK155" s="128"/>
      <c r="FL155" s="128"/>
      <c r="FM155" s="128"/>
      <c r="FN155" s="128"/>
      <c r="FO155" s="128"/>
      <c r="FP155" s="128"/>
      <c r="FQ155" s="42"/>
      <c r="FR155" s="42"/>
      <c r="FS155" s="42"/>
      <c r="FT155" s="42"/>
      <c r="FU155" s="42"/>
      <c r="FV155" s="128"/>
      <c r="FW155" s="128"/>
      <c r="FX155" s="128"/>
      <c r="FY155" s="128"/>
      <c r="FZ155" s="128"/>
      <c r="GA155" s="128"/>
      <c r="GB155" s="128"/>
      <c r="GC155" s="128"/>
      <c r="GD155" s="128"/>
      <c r="GE155" s="128"/>
      <c r="GF155" s="128"/>
      <c r="GG155" s="128"/>
      <c r="GH155" s="128"/>
      <c r="GI155" s="128"/>
      <c r="GJ155" s="128"/>
      <c r="GK155" s="128"/>
      <c r="GL155" s="128"/>
      <c r="GM155" s="128"/>
      <c r="GN155" s="128"/>
      <c r="GO155" s="128"/>
      <c r="GP155" s="128"/>
      <c r="GQ155" s="128"/>
      <c r="GR155" s="128"/>
      <c r="GS155" s="128"/>
      <c r="GT155" s="128"/>
      <c r="GU155" s="128"/>
      <c r="GV155" s="128"/>
      <c r="GW155" s="128"/>
      <c r="GX155" s="128"/>
      <c r="GY155" s="128"/>
      <c r="GZ155" s="128"/>
      <c r="HA155" s="128"/>
      <c r="HB155" s="128"/>
      <c r="HC155" s="128"/>
      <c r="HD155" s="128"/>
      <c r="HE155" s="128"/>
      <c r="HF155" s="128"/>
      <c r="HG155" s="128"/>
      <c r="HH155" s="128"/>
      <c r="HI155" s="128"/>
      <c r="HJ155" s="128"/>
      <c r="HK155" s="128"/>
      <c r="HL155" s="128"/>
      <c r="HM155" s="128"/>
      <c r="HN155" s="128"/>
      <c r="HO155" s="128"/>
      <c r="HP155" s="128"/>
      <c r="HQ155" s="128"/>
      <c r="HR155" s="128"/>
      <c r="HS155" s="128"/>
      <c r="HT155" s="128"/>
      <c r="HU155" s="128"/>
      <c r="HV155" s="128"/>
      <c r="HW155" s="128"/>
      <c r="HX155" s="128"/>
      <c r="HY155" s="128"/>
      <c r="HZ155" s="128"/>
      <c r="IA155" s="128"/>
      <c r="IB155" s="128"/>
      <c r="IC155" s="128"/>
      <c r="ID155" s="128"/>
      <c r="IE155" s="128"/>
      <c r="IF155" s="128"/>
      <c r="IG155" s="128"/>
      <c r="IH155" s="128"/>
      <c r="II155" s="128"/>
      <c r="IJ155" s="128"/>
      <c r="IK155" s="128"/>
      <c r="IL155" s="128"/>
      <c r="IM155" s="128"/>
      <c r="IN155" s="128"/>
      <c r="IO155" s="128"/>
      <c r="IP155" s="128"/>
      <c r="IQ155" s="128"/>
      <c r="IR155" s="128"/>
      <c r="IS155" s="128"/>
      <c r="IT155" s="128"/>
      <c r="IU155" s="128"/>
      <c r="IV155" s="128"/>
      <c r="IW155" s="128"/>
      <c r="IX155" s="128"/>
      <c r="IY155" s="128"/>
      <c r="IZ155" s="128"/>
      <c r="JA155" s="128"/>
    </row>
    <row r="156" spans="2:261" s="17" customFormat="1" x14ac:dyDescent="0.25">
      <c r="B156" s="33"/>
      <c r="F156" s="35"/>
      <c r="G156" s="111"/>
      <c r="H156" s="33"/>
      <c r="I156" s="33"/>
      <c r="J156" s="42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28"/>
      <c r="BD156" s="128"/>
      <c r="BE156" s="128"/>
      <c r="BF156" s="128"/>
      <c r="BG156" s="128"/>
      <c r="BH156" s="128"/>
      <c r="BI156" s="128"/>
      <c r="BJ156" s="128"/>
      <c r="BK156" s="128"/>
      <c r="BL156" s="128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128"/>
      <c r="CA156" s="128"/>
      <c r="CB156" s="128"/>
      <c r="CC156" s="128"/>
      <c r="CD156" s="128"/>
      <c r="CE156" s="128"/>
      <c r="CF156" s="128"/>
      <c r="CG156" s="128"/>
      <c r="CH156" s="128"/>
      <c r="CI156" s="128"/>
      <c r="CJ156" s="128"/>
      <c r="CK156" s="128"/>
      <c r="CL156" s="128"/>
      <c r="CM156" s="128"/>
      <c r="CN156" s="128"/>
      <c r="CO156" s="128"/>
      <c r="CP156" s="128"/>
      <c r="CQ156" s="128"/>
      <c r="CR156" s="128"/>
      <c r="CS156" s="128"/>
      <c r="CT156" s="128"/>
      <c r="CU156" s="128"/>
      <c r="CV156" s="128"/>
      <c r="CW156" s="42"/>
      <c r="CX156" s="128"/>
      <c r="CY156" s="128"/>
      <c r="CZ156" s="128"/>
      <c r="DA156" s="128"/>
      <c r="DB156" s="128"/>
      <c r="DC156" s="128"/>
      <c r="DD156" s="128"/>
      <c r="DE156" s="128"/>
      <c r="DF156" s="128"/>
      <c r="DG156" s="128"/>
      <c r="DH156" s="128"/>
      <c r="DI156" s="128"/>
      <c r="DJ156" s="128"/>
      <c r="DK156" s="128"/>
      <c r="DL156" s="128"/>
      <c r="DM156" s="128"/>
      <c r="DN156" s="128"/>
      <c r="DO156" s="128"/>
      <c r="DP156" s="128"/>
      <c r="DQ156" s="128"/>
      <c r="DR156" s="128"/>
      <c r="DS156" s="128"/>
      <c r="DT156" s="128"/>
      <c r="DU156" s="128"/>
      <c r="DV156" s="128"/>
      <c r="DW156" s="128"/>
      <c r="DX156" s="128"/>
      <c r="DY156" s="128"/>
      <c r="DZ156" s="128"/>
      <c r="EA156" s="128"/>
      <c r="EB156" s="128"/>
      <c r="EC156" s="128"/>
      <c r="ED156" s="128"/>
      <c r="EE156" s="128"/>
      <c r="EF156" s="128"/>
      <c r="EG156" s="42"/>
      <c r="EH156" s="128"/>
      <c r="EI156" s="128"/>
      <c r="EJ156" s="128"/>
      <c r="EK156" s="128"/>
      <c r="EL156" s="128"/>
      <c r="EM156" s="128"/>
      <c r="EN156" s="128"/>
      <c r="EO156" s="128"/>
      <c r="EP156" s="128"/>
      <c r="EQ156" s="128"/>
      <c r="ER156" s="128"/>
      <c r="ES156" s="128"/>
      <c r="ET156" s="128"/>
      <c r="EU156" s="128"/>
      <c r="EV156" s="128"/>
      <c r="EW156" s="128"/>
      <c r="EX156" s="128"/>
      <c r="EY156" s="128"/>
      <c r="EZ156" s="128"/>
      <c r="FA156" s="128"/>
      <c r="FB156" s="128"/>
      <c r="FC156" s="128"/>
      <c r="FD156" s="128"/>
      <c r="FE156" s="128"/>
      <c r="FF156" s="128"/>
      <c r="FG156" s="128"/>
      <c r="FH156" s="128"/>
      <c r="FI156" s="128"/>
      <c r="FJ156" s="128"/>
      <c r="FK156" s="128"/>
      <c r="FL156" s="128"/>
      <c r="FM156" s="128"/>
      <c r="FN156" s="128"/>
      <c r="FO156" s="128"/>
      <c r="FP156" s="128"/>
      <c r="FQ156" s="42"/>
      <c r="FR156" s="42"/>
      <c r="FS156" s="42"/>
      <c r="FT156" s="42"/>
      <c r="FU156" s="42"/>
      <c r="FV156" s="128"/>
      <c r="FW156" s="128"/>
      <c r="FX156" s="128"/>
      <c r="FY156" s="128"/>
      <c r="FZ156" s="128"/>
      <c r="GA156" s="128"/>
      <c r="GB156" s="128"/>
      <c r="GC156" s="128"/>
      <c r="GD156" s="128"/>
      <c r="GE156" s="128"/>
      <c r="GF156" s="128"/>
      <c r="GG156" s="128"/>
      <c r="GH156" s="128"/>
      <c r="GI156" s="128"/>
      <c r="GJ156" s="128"/>
      <c r="GK156" s="128"/>
      <c r="GL156" s="128"/>
      <c r="GM156" s="128"/>
      <c r="GN156" s="128"/>
      <c r="GO156" s="128"/>
      <c r="GP156" s="128"/>
      <c r="GQ156" s="128"/>
      <c r="GR156" s="128"/>
      <c r="GS156" s="128"/>
      <c r="GT156" s="128"/>
      <c r="GU156" s="128"/>
      <c r="GV156" s="128"/>
      <c r="GW156" s="128"/>
      <c r="GX156" s="128"/>
      <c r="GY156" s="128"/>
      <c r="GZ156" s="128"/>
      <c r="HA156" s="128"/>
      <c r="HB156" s="128"/>
      <c r="HC156" s="128"/>
      <c r="HD156" s="128"/>
      <c r="HE156" s="128"/>
      <c r="HF156" s="128"/>
      <c r="HG156" s="128"/>
      <c r="HH156" s="128"/>
      <c r="HI156" s="128"/>
      <c r="HJ156" s="128"/>
      <c r="HK156" s="128"/>
      <c r="HL156" s="128"/>
      <c r="HM156" s="128"/>
      <c r="HN156" s="128"/>
      <c r="HO156" s="128"/>
      <c r="HP156" s="128"/>
      <c r="HQ156" s="128"/>
      <c r="HR156" s="128"/>
      <c r="HS156" s="128"/>
      <c r="HT156" s="128"/>
      <c r="HU156" s="128"/>
      <c r="HV156" s="128"/>
      <c r="HW156" s="128"/>
      <c r="HX156" s="128"/>
      <c r="HY156" s="128"/>
      <c r="HZ156" s="128"/>
      <c r="IA156" s="128"/>
      <c r="IB156" s="128"/>
      <c r="IC156" s="128"/>
      <c r="ID156" s="128"/>
      <c r="IE156" s="128"/>
      <c r="IF156" s="128"/>
      <c r="IG156" s="128"/>
      <c r="IH156" s="128"/>
      <c r="II156" s="128"/>
      <c r="IJ156" s="128"/>
      <c r="IK156" s="128"/>
      <c r="IL156" s="128"/>
      <c r="IM156" s="128"/>
      <c r="IN156" s="128"/>
      <c r="IO156" s="128"/>
      <c r="IP156" s="128"/>
      <c r="IQ156" s="128"/>
      <c r="IR156" s="128"/>
      <c r="IS156" s="128"/>
      <c r="IT156" s="128"/>
      <c r="IU156" s="128"/>
      <c r="IV156" s="128"/>
      <c r="IW156" s="128"/>
      <c r="IX156" s="128"/>
      <c r="IY156" s="128"/>
      <c r="IZ156" s="128"/>
      <c r="JA156" s="128"/>
    </row>
    <row r="157" spans="2:261" s="17" customFormat="1" x14ac:dyDescent="0.25">
      <c r="B157" s="33"/>
      <c r="F157" s="35"/>
      <c r="G157" s="111"/>
      <c r="H157" s="33"/>
      <c r="I157" s="33"/>
      <c r="J157" s="42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128"/>
      <c r="CA157" s="128"/>
      <c r="CB157" s="128"/>
      <c r="CC157" s="128"/>
      <c r="CD157" s="128"/>
      <c r="CE157" s="128"/>
      <c r="CF157" s="128"/>
      <c r="CG157" s="128"/>
      <c r="CH157" s="128"/>
      <c r="CI157" s="128"/>
      <c r="CJ157" s="128"/>
      <c r="CK157" s="128"/>
      <c r="CL157" s="128"/>
      <c r="CM157" s="128"/>
      <c r="CN157" s="128"/>
      <c r="CO157" s="128"/>
      <c r="CP157" s="128"/>
      <c r="CQ157" s="128"/>
      <c r="CR157" s="128"/>
      <c r="CS157" s="128"/>
      <c r="CT157" s="128"/>
      <c r="CU157" s="128"/>
      <c r="CV157" s="128"/>
      <c r="CW157" s="42"/>
      <c r="CX157" s="128"/>
      <c r="CY157" s="128"/>
      <c r="CZ157" s="128"/>
      <c r="DA157" s="128"/>
      <c r="DB157" s="128"/>
      <c r="DC157" s="128"/>
      <c r="DD157" s="128"/>
      <c r="DE157" s="128"/>
      <c r="DF157" s="128"/>
      <c r="DG157" s="128"/>
      <c r="DH157" s="128"/>
      <c r="DI157" s="128"/>
      <c r="DJ157" s="128"/>
      <c r="DK157" s="128"/>
      <c r="DL157" s="128"/>
      <c r="DM157" s="128"/>
      <c r="DN157" s="128"/>
      <c r="DO157" s="128"/>
      <c r="DP157" s="128"/>
      <c r="DQ157" s="128"/>
      <c r="DR157" s="128"/>
      <c r="DS157" s="128"/>
      <c r="DT157" s="128"/>
      <c r="DU157" s="128"/>
      <c r="DV157" s="128"/>
      <c r="DW157" s="128"/>
      <c r="DX157" s="128"/>
      <c r="DY157" s="128"/>
      <c r="DZ157" s="128"/>
      <c r="EA157" s="128"/>
      <c r="EB157" s="128"/>
      <c r="EC157" s="128"/>
      <c r="ED157" s="128"/>
      <c r="EE157" s="128"/>
      <c r="EF157" s="128"/>
      <c r="EG157" s="42"/>
      <c r="EH157" s="128"/>
      <c r="EI157" s="128"/>
      <c r="EJ157" s="128"/>
      <c r="EK157" s="128"/>
      <c r="EL157" s="128"/>
      <c r="EM157" s="128"/>
      <c r="EN157" s="128"/>
      <c r="EO157" s="128"/>
      <c r="EP157" s="128"/>
      <c r="EQ157" s="128"/>
      <c r="ER157" s="128"/>
      <c r="ES157" s="128"/>
      <c r="ET157" s="128"/>
      <c r="EU157" s="128"/>
      <c r="EV157" s="128"/>
      <c r="EW157" s="128"/>
      <c r="EX157" s="128"/>
      <c r="EY157" s="128"/>
      <c r="EZ157" s="128"/>
      <c r="FA157" s="128"/>
      <c r="FB157" s="128"/>
      <c r="FC157" s="128"/>
      <c r="FD157" s="128"/>
      <c r="FE157" s="128"/>
      <c r="FF157" s="128"/>
      <c r="FG157" s="128"/>
      <c r="FH157" s="128"/>
      <c r="FI157" s="128"/>
      <c r="FJ157" s="128"/>
      <c r="FK157" s="128"/>
      <c r="FL157" s="128"/>
      <c r="FM157" s="128"/>
      <c r="FN157" s="128"/>
      <c r="FO157" s="128"/>
      <c r="FP157" s="128"/>
      <c r="FQ157" s="42"/>
      <c r="FR157" s="42"/>
      <c r="FS157" s="42"/>
      <c r="FT157" s="42"/>
      <c r="FU157" s="42"/>
      <c r="FV157" s="128"/>
      <c r="FW157" s="128"/>
      <c r="FX157" s="128"/>
      <c r="FY157" s="128"/>
      <c r="FZ157" s="128"/>
      <c r="GA157" s="128"/>
      <c r="GB157" s="128"/>
      <c r="GC157" s="128"/>
      <c r="GD157" s="128"/>
      <c r="GE157" s="128"/>
      <c r="GF157" s="128"/>
      <c r="GG157" s="128"/>
      <c r="GH157" s="128"/>
      <c r="GI157" s="128"/>
      <c r="GJ157" s="128"/>
      <c r="GK157" s="128"/>
      <c r="GL157" s="128"/>
      <c r="GM157" s="128"/>
      <c r="GN157" s="128"/>
      <c r="GO157" s="128"/>
      <c r="GP157" s="128"/>
      <c r="GQ157" s="128"/>
      <c r="GR157" s="128"/>
      <c r="GS157" s="128"/>
      <c r="GT157" s="128"/>
      <c r="GU157" s="128"/>
      <c r="GV157" s="128"/>
      <c r="GW157" s="128"/>
      <c r="GX157" s="128"/>
      <c r="GY157" s="128"/>
      <c r="GZ157" s="128"/>
      <c r="HA157" s="128"/>
      <c r="HB157" s="128"/>
      <c r="HC157" s="128"/>
      <c r="HD157" s="128"/>
      <c r="HE157" s="128"/>
      <c r="HF157" s="128"/>
      <c r="HG157" s="128"/>
      <c r="HH157" s="128"/>
      <c r="HI157" s="128"/>
      <c r="HJ157" s="128"/>
      <c r="HK157" s="128"/>
      <c r="HL157" s="128"/>
      <c r="HM157" s="128"/>
      <c r="HN157" s="128"/>
      <c r="HO157" s="128"/>
      <c r="HP157" s="128"/>
      <c r="HQ157" s="128"/>
      <c r="HR157" s="128"/>
      <c r="HS157" s="128"/>
      <c r="HT157" s="128"/>
      <c r="HU157" s="128"/>
      <c r="HV157" s="128"/>
      <c r="HW157" s="128"/>
      <c r="HX157" s="128"/>
      <c r="HY157" s="128"/>
      <c r="HZ157" s="128"/>
      <c r="IA157" s="128"/>
      <c r="IB157" s="128"/>
      <c r="IC157" s="128"/>
      <c r="ID157" s="128"/>
      <c r="IE157" s="128"/>
      <c r="IF157" s="128"/>
      <c r="IG157" s="128"/>
      <c r="IH157" s="128"/>
      <c r="II157" s="128"/>
      <c r="IJ157" s="128"/>
      <c r="IK157" s="128"/>
      <c r="IL157" s="128"/>
      <c r="IM157" s="128"/>
      <c r="IN157" s="128"/>
      <c r="IO157" s="128"/>
      <c r="IP157" s="128"/>
      <c r="IQ157" s="128"/>
      <c r="IR157" s="128"/>
      <c r="IS157" s="128"/>
      <c r="IT157" s="128"/>
      <c r="IU157" s="128"/>
      <c r="IV157" s="128"/>
      <c r="IW157" s="128"/>
      <c r="IX157" s="128"/>
      <c r="IY157" s="128"/>
      <c r="IZ157" s="128"/>
      <c r="JA157" s="128"/>
    </row>
    <row r="158" spans="2:261" s="17" customFormat="1" x14ac:dyDescent="0.25">
      <c r="B158" s="33"/>
      <c r="F158" s="35"/>
      <c r="G158" s="111"/>
      <c r="H158" s="33"/>
      <c r="I158" s="33"/>
      <c r="J158" s="42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  <c r="BA158" s="128"/>
      <c r="BB158" s="128"/>
      <c r="BC158" s="128"/>
      <c r="BD158" s="128"/>
      <c r="BE158" s="128"/>
      <c r="BF158" s="128"/>
      <c r="BG158" s="128"/>
      <c r="BH158" s="128"/>
      <c r="BI158" s="128"/>
      <c r="BJ158" s="128"/>
      <c r="BK158" s="128"/>
      <c r="BL158" s="128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128"/>
      <c r="CA158" s="128"/>
      <c r="CB158" s="128"/>
      <c r="CC158" s="128"/>
      <c r="CD158" s="128"/>
      <c r="CE158" s="128"/>
      <c r="CF158" s="128"/>
      <c r="CG158" s="128"/>
      <c r="CH158" s="128"/>
      <c r="CI158" s="128"/>
      <c r="CJ158" s="128"/>
      <c r="CK158" s="128"/>
      <c r="CL158" s="128"/>
      <c r="CM158" s="128"/>
      <c r="CN158" s="128"/>
      <c r="CO158" s="128"/>
      <c r="CP158" s="128"/>
      <c r="CQ158" s="128"/>
      <c r="CR158" s="128"/>
      <c r="CS158" s="128"/>
      <c r="CT158" s="128"/>
      <c r="CU158" s="128"/>
      <c r="CV158" s="128"/>
      <c r="CW158" s="42"/>
      <c r="CX158" s="128"/>
      <c r="CY158" s="128"/>
      <c r="CZ158" s="128"/>
      <c r="DA158" s="128"/>
      <c r="DB158" s="128"/>
      <c r="DC158" s="128"/>
      <c r="DD158" s="128"/>
      <c r="DE158" s="128"/>
      <c r="DF158" s="128"/>
      <c r="DG158" s="128"/>
      <c r="DH158" s="128"/>
      <c r="DI158" s="128"/>
      <c r="DJ158" s="128"/>
      <c r="DK158" s="128"/>
      <c r="DL158" s="128"/>
      <c r="DM158" s="128"/>
      <c r="DN158" s="128"/>
      <c r="DO158" s="128"/>
      <c r="DP158" s="128"/>
      <c r="DQ158" s="128"/>
      <c r="DR158" s="128"/>
      <c r="DS158" s="128"/>
      <c r="DT158" s="128"/>
      <c r="DU158" s="128"/>
      <c r="DV158" s="128"/>
      <c r="DW158" s="128"/>
      <c r="DX158" s="128"/>
      <c r="DY158" s="128"/>
      <c r="DZ158" s="128"/>
      <c r="EA158" s="128"/>
      <c r="EB158" s="128"/>
      <c r="EC158" s="128"/>
      <c r="ED158" s="128"/>
      <c r="EE158" s="128"/>
      <c r="EF158" s="128"/>
      <c r="EG158" s="42"/>
      <c r="EH158" s="128"/>
      <c r="EI158" s="128"/>
      <c r="EJ158" s="128"/>
      <c r="EK158" s="128"/>
      <c r="EL158" s="128"/>
      <c r="EM158" s="128"/>
      <c r="EN158" s="128"/>
      <c r="EO158" s="128"/>
      <c r="EP158" s="128"/>
      <c r="EQ158" s="128"/>
      <c r="ER158" s="128"/>
      <c r="ES158" s="128"/>
      <c r="ET158" s="128"/>
      <c r="EU158" s="128"/>
      <c r="EV158" s="128"/>
      <c r="EW158" s="128"/>
      <c r="EX158" s="128"/>
      <c r="EY158" s="128"/>
      <c r="EZ158" s="128"/>
      <c r="FA158" s="128"/>
      <c r="FB158" s="128"/>
      <c r="FC158" s="128"/>
      <c r="FD158" s="128"/>
      <c r="FE158" s="128"/>
      <c r="FF158" s="128"/>
      <c r="FG158" s="128"/>
      <c r="FH158" s="128"/>
      <c r="FI158" s="128"/>
      <c r="FJ158" s="128"/>
      <c r="FK158" s="128"/>
      <c r="FL158" s="128"/>
      <c r="FM158" s="128"/>
      <c r="FN158" s="128"/>
      <c r="FO158" s="128"/>
      <c r="FP158" s="128"/>
      <c r="FQ158" s="42"/>
      <c r="FR158" s="42"/>
      <c r="FS158" s="42"/>
      <c r="FT158" s="42"/>
      <c r="FU158" s="42"/>
      <c r="FV158" s="128"/>
      <c r="FW158" s="128"/>
      <c r="FX158" s="128"/>
      <c r="FY158" s="128"/>
      <c r="FZ158" s="128"/>
      <c r="GA158" s="128"/>
      <c r="GB158" s="128"/>
      <c r="GC158" s="128"/>
      <c r="GD158" s="128"/>
      <c r="GE158" s="128"/>
      <c r="GF158" s="128"/>
      <c r="GG158" s="128"/>
      <c r="GH158" s="128"/>
      <c r="GI158" s="128"/>
      <c r="GJ158" s="128"/>
      <c r="GK158" s="128"/>
      <c r="GL158" s="128"/>
      <c r="GM158" s="128"/>
      <c r="GN158" s="128"/>
      <c r="GO158" s="128"/>
      <c r="GP158" s="128"/>
      <c r="GQ158" s="128"/>
      <c r="GR158" s="128"/>
      <c r="GS158" s="128"/>
      <c r="GT158" s="128"/>
      <c r="GU158" s="128"/>
      <c r="GV158" s="128"/>
      <c r="GW158" s="128"/>
      <c r="GX158" s="128"/>
      <c r="GY158" s="128"/>
      <c r="GZ158" s="128"/>
      <c r="HA158" s="128"/>
      <c r="HB158" s="128"/>
      <c r="HC158" s="128"/>
      <c r="HD158" s="128"/>
      <c r="HE158" s="128"/>
      <c r="HF158" s="128"/>
      <c r="HG158" s="128"/>
      <c r="HH158" s="128"/>
      <c r="HI158" s="128"/>
      <c r="HJ158" s="128"/>
      <c r="HK158" s="128"/>
      <c r="HL158" s="128"/>
      <c r="HM158" s="128"/>
      <c r="HN158" s="128"/>
      <c r="HO158" s="128"/>
      <c r="HP158" s="128"/>
      <c r="HQ158" s="128"/>
      <c r="HR158" s="128"/>
      <c r="HS158" s="128"/>
      <c r="HT158" s="128"/>
      <c r="HU158" s="128"/>
      <c r="HV158" s="128"/>
      <c r="HW158" s="128"/>
      <c r="HX158" s="128"/>
      <c r="HY158" s="128"/>
      <c r="HZ158" s="128"/>
      <c r="IA158" s="128"/>
      <c r="IB158" s="128"/>
      <c r="IC158" s="128"/>
      <c r="ID158" s="128"/>
      <c r="IE158" s="128"/>
      <c r="IF158" s="128"/>
      <c r="IG158" s="128"/>
      <c r="IH158" s="128"/>
      <c r="II158" s="128"/>
      <c r="IJ158" s="128"/>
      <c r="IK158" s="128"/>
      <c r="IL158" s="128"/>
      <c r="IM158" s="128"/>
      <c r="IN158" s="128"/>
      <c r="IO158" s="128"/>
      <c r="IP158" s="128"/>
      <c r="IQ158" s="128"/>
      <c r="IR158" s="128"/>
      <c r="IS158" s="128"/>
      <c r="IT158" s="128"/>
      <c r="IU158" s="128"/>
      <c r="IV158" s="128"/>
      <c r="IW158" s="128"/>
      <c r="IX158" s="128"/>
      <c r="IY158" s="128"/>
      <c r="IZ158" s="128"/>
      <c r="JA158" s="128"/>
    </row>
    <row r="159" spans="2:261" s="17" customFormat="1" x14ac:dyDescent="0.25">
      <c r="B159" s="33"/>
      <c r="F159" s="35"/>
      <c r="G159" s="111"/>
      <c r="H159" s="33"/>
      <c r="I159" s="33"/>
      <c r="J159" s="42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8"/>
      <c r="BD159" s="128"/>
      <c r="BE159" s="128"/>
      <c r="BF159" s="128"/>
      <c r="BG159" s="128"/>
      <c r="BH159" s="128"/>
      <c r="BI159" s="128"/>
      <c r="BJ159" s="128"/>
      <c r="BK159" s="128"/>
      <c r="BL159" s="128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128"/>
      <c r="CA159" s="128"/>
      <c r="CB159" s="128"/>
      <c r="CC159" s="128"/>
      <c r="CD159" s="128"/>
      <c r="CE159" s="128"/>
      <c r="CF159" s="128"/>
      <c r="CG159" s="128"/>
      <c r="CH159" s="128"/>
      <c r="CI159" s="128"/>
      <c r="CJ159" s="128"/>
      <c r="CK159" s="128"/>
      <c r="CL159" s="128"/>
      <c r="CM159" s="128"/>
      <c r="CN159" s="128"/>
      <c r="CO159" s="128"/>
      <c r="CP159" s="128"/>
      <c r="CQ159" s="128"/>
      <c r="CR159" s="128"/>
      <c r="CS159" s="128"/>
      <c r="CT159" s="128"/>
      <c r="CU159" s="128"/>
      <c r="CV159" s="128"/>
      <c r="CW159" s="42"/>
      <c r="CX159" s="128"/>
      <c r="CY159" s="128"/>
      <c r="CZ159" s="128"/>
      <c r="DA159" s="128"/>
      <c r="DB159" s="128"/>
      <c r="DC159" s="128"/>
      <c r="DD159" s="128"/>
      <c r="DE159" s="128"/>
      <c r="DF159" s="128"/>
      <c r="DG159" s="128"/>
      <c r="DH159" s="128"/>
      <c r="DI159" s="128"/>
      <c r="DJ159" s="128"/>
      <c r="DK159" s="128"/>
      <c r="DL159" s="128"/>
      <c r="DM159" s="128"/>
      <c r="DN159" s="128"/>
      <c r="DO159" s="128"/>
      <c r="DP159" s="128"/>
      <c r="DQ159" s="128"/>
      <c r="DR159" s="128"/>
      <c r="DS159" s="128"/>
      <c r="DT159" s="128"/>
      <c r="DU159" s="128"/>
      <c r="DV159" s="128"/>
      <c r="DW159" s="128"/>
      <c r="DX159" s="128"/>
      <c r="DY159" s="128"/>
      <c r="DZ159" s="128"/>
      <c r="EA159" s="128"/>
      <c r="EB159" s="128"/>
      <c r="EC159" s="128"/>
      <c r="ED159" s="128"/>
      <c r="EE159" s="128"/>
      <c r="EF159" s="128"/>
      <c r="EG159" s="42"/>
      <c r="EH159" s="128"/>
      <c r="EI159" s="128"/>
      <c r="EJ159" s="128"/>
      <c r="EK159" s="128"/>
      <c r="EL159" s="128"/>
      <c r="EM159" s="128"/>
      <c r="EN159" s="128"/>
      <c r="EO159" s="128"/>
      <c r="EP159" s="128"/>
      <c r="EQ159" s="128"/>
      <c r="ER159" s="128"/>
      <c r="ES159" s="128"/>
      <c r="ET159" s="128"/>
      <c r="EU159" s="128"/>
      <c r="EV159" s="128"/>
      <c r="EW159" s="128"/>
      <c r="EX159" s="128"/>
      <c r="EY159" s="128"/>
      <c r="EZ159" s="128"/>
      <c r="FA159" s="128"/>
      <c r="FB159" s="128"/>
      <c r="FC159" s="128"/>
      <c r="FD159" s="128"/>
      <c r="FE159" s="128"/>
      <c r="FF159" s="128"/>
      <c r="FG159" s="128"/>
      <c r="FH159" s="128"/>
      <c r="FI159" s="128"/>
      <c r="FJ159" s="128"/>
      <c r="FK159" s="128"/>
      <c r="FL159" s="128"/>
      <c r="FM159" s="128"/>
      <c r="FN159" s="128"/>
      <c r="FO159" s="128"/>
      <c r="FP159" s="128"/>
      <c r="FQ159" s="42"/>
      <c r="FR159" s="42"/>
      <c r="FS159" s="42"/>
      <c r="FT159" s="42"/>
      <c r="FU159" s="42"/>
      <c r="FV159" s="128"/>
      <c r="FW159" s="128"/>
      <c r="FX159" s="128"/>
      <c r="FY159" s="128"/>
      <c r="FZ159" s="128"/>
      <c r="GA159" s="128"/>
      <c r="GB159" s="128"/>
      <c r="GC159" s="128"/>
      <c r="GD159" s="128"/>
      <c r="GE159" s="128"/>
      <c r="GF159" s="128"/>
      <c r="GG159" s="128"/>
      <c r="GH159" s="128"/>
      <c r="GI159" s="128"/>
      <c r="GJ159" s="128"/>
      <c r="GK159" s="128"/>
      <c r="GL159" s="128"/>
      <c r="GM159" s="128"/>
      <c r="GN159" s="128"/>
      <c r="GO159" s="128"/>
      <c r="GP159" s="128"/>
      <c r="GQ159" s="128"/>
      <c r="GR159" s="128"/>
      <c r="GS159" s="128"/>
      <c r="GT159" s="128"/>
      <c r="GU159" s="128"/>
      <c r="GV159" s="128"/>
      <c r="GW159" s="128"/>
      <c r="GX159" s="128"/>
      <c r="GY159" s="128"/>
      <c r="GZ159" s="128"/>
      <c r="HA159" s="128"/>
      <c r="HB159" s="128"/>
      <c r="HC159" s="128"/>
      <c r="HD159" s="128"/>
      <c r="HE159" s="128"/>
      <c r="HF159" s="128"/>
      <c r="HG159" s="128"/>
      <c r="HH159" s="128"/>
      <c r="HI159" s="128"/>
      <c r="HJ159" s="128"/>
      <c r="HK159" s="128"/>
      <c r="HL159" s="128"/>
      <c r="HM159" s="128"/>
      <c r="HN159" s="128"/>
      <c r="HO159" s="128"/>
      <c r="HP159" s="128"/>
      <c r="HQ159" s="128"/>
      <c r="HR159" s="128"/>
      <c r="HS159" s="128"/>
      <c r="HT159" s="128"/>
      <c r="HU159" s="128"/>
      <c r="HV159" s="128"/>
      <c r="HW159" s="128"/>
      <c r="HX159" s="128"/>
      <c r="HY159" s="128"/>
      <c r="HZ159" s="128"/>
      <c r="IA159" s="128"/>
      <c r="IB159" s="128"/>
      <c r="IC159" s="128"/>
      <c r="ID159" s="128"/>
      <c r="IE159" s="128"/>
      <c r="IF159" s="128"/>
      <c r="IG159" s="128"/>
      <c r="IH159" s="128"/>
      <c r="II159" s="128"/>
      <c r="IJ159" s="128"/>
      <c r="IK159" s="128"/>
      <c r="IL159" s="128"/>
      <c r="IM159" s="128"/>
      <c r="IN159" s="128"/>
      <c r="IO159" s="128"/>
      <c r="IP159" s="128"/>
      <c r="IQ159" s="128"/>
      <c r="IR159" s="128"/>
      <c r="IS159" s="128"/>
      <c r="IT159" s="128"/>
      <c r="IU159" s="128"/>
      <c r="IV159" s="128"/>
      <c r="IW159" s="128"/>
      <c r="IX159" s="128"/>
      <c r="IY159" s="128"/>
      <c r="IZ159" s="128"/>
      <c r="JA159" s="128"/>
    </row>
    <row r="160" spans="2:261" s="17" customFormat="1" x14ac:dyDescent="0.25">
      <c r="B160" s="33"/>
      <c r="F160" s="35"/>
      <c r="G160" s="111"/>
      <c r="H160" s="33"/>
      <c r="I160" s="33"/>
      <c r="J160" s="42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  <c r="BD160" s="128"/>
      <c r="BE160" s="128"/>
      <c r="BF160" s="128"/>
      <c r="BG160" s="128"/>
      <c r="BH160" s="128"/>
      <c r="BI160" s="128"/>
      <c r="BJ160" s="128"/>
      <c r="BK160" s="128"/>
      <c r="BL160" s="128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128"/>
      <c r="CA160" s="128"/>
      <c r="CB160" s="128"/>
      <c r="CC160" s="128"/>
      <c r="CD160" s="128"/>
      <c r="CE160" s="128"/>
      <c r="CF160" s="128"/>
      <c r="CG160" s="128"/>
      <c r="CH160" s="128"/>
      <c r="CI160" s="128"/>
      <c r="CJ160" s="128"/>
      <c r="CK160" s="128"/>
      <c r="CL160" s="128"/>
      <c r="CM160" s="128"/>
      <c r="CN160" s="128"/>
      <c r="CO160" s="128"/>
      <c r="CP160" s="128"/>
      <c r="CQ160" s="128"/>
      <c r="CR160" s="128"/>
      <c r="CS160" s="128"/>
      <c r="CT160" s="128"/>
      <c r="CU160" s="128"/>
      <c r="CV160" s="128"/>
      <c r="CW160" s="42"/>
      <c r="CX160" s="128"/>
      <c r="CY160" s="128"/>
      <c r="CZ160" s="128"/>
      <c r="DA160" s="128"/>
      <c r="DB160" s="128"/>
      <c r="DC160" s="128"/>
      <c r="DD160" s="128"/>
      <c r="DE160" s="128"/>
      <c r="DF160" s="128"/>
      <c r="DG160" s="128"/>
      <c r="DH160" s="128"/>
      <c r="DI160" s="128"/>
      <c r="DJ160" s="128"/>
      <c r="DK160" s="128"/>
      <c r="DL160" s="128"/>
      <c r="DM160" s="128"/>
      <c r="DN160" s="128"/>
      <c r="DO160" s="128"/>
      <c r="DP160" s="128"/>
      <c r="DQ160" s="128"/>
      <c r="DR160" s="128"/>
      <c r="DS160" s="128"/>
      <c r="DT160" s="128"/>
      <c r="DU160" s="128"/>
      <c r="DV160" s="128"/>
      <c r="DW160" s="128"/>
      <c r="DX160" s="128"/>
      <c r="DY160" s="128"/>
      <c r="DZ160" s="128"/>
      <c r="EA160" s="128"/>
      <c r="EB160" s="128"/>
      <c r="EC160" s="128"/>
      <c r="ED160" s="128"/>
      <c r="EE160" s="128"/>
      <c r="EF160" s="128"/>
      <c r="EG160" s="42"/>
      <c r="EH160" s="128"/>
      <c r="EI160" s="128"/>
      <c r="EJ160" s="128"/>
      <c r="EK160" s="128"/>
      <c r="EL160" s="128"/>
      <c r="EM160" s="128"/>
      <c r="EN160" s="128"/>
      <c r="EO160" s="128"/>
      <c r="EP160" s="128"/>
      <c r="EQ160" s="128"/>
      <c r="ER160" s="128"/>
      <c r="ES160" s="128"/>
      <c r="ET160" s="128"/>
      <c r="EU160" s="128"/>
      <c r="EV160" s="128"/>
      <c r="EW160" s="128"/>
      <c r="EX160" s="128"/>
      <c r="EY160" s="128"/>
      <c r="EZ160" s="128"/>
      <c r="FA160" s="128"/>
      <c r="FB160" s="128"/>
      <c r="FC160" s="128"/>
      <c r="FD160" s="128"/>
      <c r="FE160" s="128"/>
      <c r="FF160" s="128"/>
      <c r="FG160" s="128"/>
      <c r="FH160" s="128"/>
      <c r="FI160" s="128"/>
      <c r="FJ160" s="128"/>
      <c r="FK160" s="128"/>
      <c r="FL160" s="128"/>
      <c r="FM160" s="128"/>
      <c r="FN160" s="128"/>
      <c r="FO160" s="128"/>
      <c r="FP160" s="128"/>
      <c r="FQ160" s="42"/>
      <c r="FR160" s="42"/>
      <c r="FS160" s="42"/>
      <c r="FT160" s="42"/>
      <c r="FU160" s="42"/>
      <c r="FV160" s="128"/>
      <c r="FW160" s="128"/>
      <c r="FX160" s="128"/>
      <c r="FY160" s="128"/>
      <c r="FZ160" s="128"/>
      <c r="GA160" s="128"/>
      <c r="GB160" s="128"/>
      <c r="GC160" s="128"/>
      <c r="GD160" s="128"/>
      <c r="GE160" s="128"/>
      <c r="GF160" s="128"/>
      <c r="GG160" s="128"/>
      <c r="GH160" s="128"/>
      <c r="GI160" s="128"/>
      <c r="GJ160" s="128"/>
      <c r="GK160" s="128"/>
      <c r="GL160" s="128"/>
      <c r="GM160" s="128"/>
      <c r="GN160" s="128"/>
      <c r="GO160" s="128"/>
      <c r="GP160" s="128"/>
      <c r="GQ160" s="128"/>
      <c r="GR160" s="128"/>
      <c r="GS160" s="128"/>
      <c r="GT160" s="128"/>
      <c r="GU160" s="128"/>
      <c r="GV160" s="128"/>
      <c r="GW160" s="128"/>
      <c r="GX160" s="128"/>
      <c r="GY160" s="128"/>
      <c r="GZ160" s="128"/>
      <c r="HA160" s="128"/>
      <c r="HB160" s="128"/>
      <c r="HC160" s="128"/>
      <c r="HD160" s="128"/>
      <c r="HE160" s="128"/>
      <c r="HF160" s="128"/>
      <c r="HG160" s="128"/>
      <c r="HH160" s="128"/>
      <c r="HI160" s="128"/>
      <c r="HJ160" s="128"/>
      <c r="HK160" s="128"/>
      <c r="HL160" s="128"/>
      <c r="HM160" s="128"/>
      <c r="HN160" s="128"/>
      <c r="HO160" s="128"/>
      <c r="HP160" s="128"/>
      <c r="HQ160" s="128"/>
      <c r="HR160" s="128"/>
      <c r="HS160" s="128"/>
      <c r="HT160" s="128"/>
      <c r="HU160" s="128"/>
      <c r="HV160" s="128"/>
      <c r="HW160" s="128"/>
      <c r="HX160" s="128"/>
      <c r="HY160" s="128"/>
      <c r="HZ160" s="128"/>
      <c r="IA160" s="128"/>
      <c r="IB160" s="128"/>
      <c r="IC160" s="128"/>
      <c r="ID160" s="128"/>
      <c r="IE160" s="128"/>
      <c r="IF160" s="128"/>
      <c r="IG160" s="128"/>
      <c r="IH160" s="128"/>
      <c r="II160" s="128"/>
      <c r="IJ160" s="128"/>
      <c r="IK160" s="128"/>
      <c r="IL160" s="128"/>
      <c r="IM160" s="128"/>
      <c r="IN160" s="128"/>
      <c r="IO160" s="128"/>
      <c r="IP160" s="128"/>
      <c r="IQ160" s="128"/>
      <c r="IR160" s="128"/>
      <c r="IS160" s="128"/>
      <c r="IT160" s="128"/>
      <c r="IU160" s="128"/>
      <c r="IV160" s="128"/>
      <c r="IW160" s="128"/>
      <c r="IX160" s="128"/>
      <c r="IY160" s="128"/>
      <c r="IZ160" s="128"/>
      <c r="JA160" s="128"/>
    </row>
    <row r="161" spans="2:261" s="17" customFormat="1" x14ac:dyDescent="0.25">
      <c r="B161" s="33"/>
      <c r="F161" s="35"/>
      <c r="G161" s="111"/>
      <c r="H161" s="33"/>
      <c r="I161" s="33"/>
      <c r="J161" s="42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  <c r="BA161" s="128"/>
      <c r="BB161" s="128"/>
      <c r="BC161" s="128"/>
      <c r="BD161" s="128"/>
      <c r="BE161" s="128"/>
      <c r="BF161" s="128"/>
      <c r="BG161" s="128"/>
      <c r="BH161" s="128"/>
      <c r="BI161" s="128"/>
      <c r="BJ161" s="128"/>
      <c r="BK161" s="128"/>
      <c r="BL161" s="128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128"/>
      <c r="CA161" s="128"/>
      <c r="CB161" s="128"/>
      <c r="CC161" s="128"/>
      <c r="CD161" s="128"/>
      <c r="CE161" s="128"/>
      <c r="CF161" s="128"/>
      <c r="CG161" s="128"/>
      <c r="CH161" s="128"/>
      <c r="CI161" s="128"/>
      <c r="CJ161" s="128"/>
      <c r="CK161" s="128"/>
      <c r="CL161" s="128"/>
      <c r="CM161" s="128"/>
      <c r="CN161" s="128"/>
      <c r="CO161" s="128"/>
      <c r="CP161" s="128"/>
      <c r="CQ161" s="128"/>
      <c r="CR161" s="128"/>
      <c r="CS161" s="128"/>
      <c r="CT161" s="128"/>
      <c r="CU161" s="128"/>
      <c r="CV161" s="128"/>
      <c r="CW161" s="42"/>
      <c r="CX161" s="128"/>
      <c r="CY161" s="128"/>
      <c r="CZ161" s="128"/>
      <c r="DA161" s="128"/>
      <c r="DB161" s="128"/>
      <c r="DC161" s="128"/>
      <c r="DD161" s="128"/>
      <c r="DE161" s="128"/>
      <c r="DF161" s="128"/>
      <c r="DG161" s="128"/>
      <c r="DH161" s="128"/>
      <c r="DI161" s="128"/>
      <c r="DJ161" s="128"/>
      <c r="DK161" s="128"/>
      <c r="DL161" s="128"/>
      <c r="DM161" s="128"/>
      <c r="DN161" s="128"/>
      <c r="DO161" s="128"/>
      <c r="DP161" s="128"/>
      <c r="DQ161" s="128"/>
      <c r="DR161" s="128"/>
      <c r="DS161" s="128"/>
      <c r="DT161" s="128"/>
      <c r="DU161" s="128"/>
      <c r="DV161" s="128"/>
      <c r="DW161" s="128"/>
      <c r="DX161" s="128"/>
      <c r="DY161" s="128"/>
      <c r="DZ161" s="128"/>
      <c r="EA161" s="128"/>
      <c r="EB161" s="128"/>
      <c r="EC161" s="128"/>
      <c r="ED161" s="128"/>
      <c r="EE161" s="128"/>
      <c r="EF161" s="128"/>
      <c r="EG161" s="42"/>
      <c r="EH161" s="128"/>
      <c r="EI161" s="128"/>
      <c r="EJ161" s="128"/>
      <c r="EK161" s="128"/>
      <c r="EL161" s="128"/>
      <c r="EM161" s="128"/>
      <c r="EN161" s="128"/>
      <c r="EO161" s="128"/>
      <c r="EP161" s="128"/>
      <c r="EQ161" s="128"/>
      <c r="ER161" s="128"/>
      <c r="ES161" s="128"/>
      <c r="ET161" s="128"/>
      <c r="EU161" s="128"/>
      <c r="EV161" s="128"/>
      <c r="EW161" s="128"/>
      <c r="EX161" s="128"/>
      <c r="EY161" s="128"/>
      <c r="EZ161" s="128"/>
      <c r="FA161" s="128"/>
      <c r="FB161" s="128"/>
      <c r="FC161" s="128"/>
      <c r="FD161" s="128"/>
      <c r="FE161" s="128"/>
      <c r="FF161" s="128"/>
      <c r="FG161" s="128"/>
      <c r="FH161" s="128"/>
      <c r="FI161" s="128"/>
      <c r="FJ161" s="128"/>
      <c r="FK161" s="128"/>
      <c r="FL161" s="128"/>
      <c r="FM161" s="128"/>
      <c r="FN161" s="128"/>
      <c r="FO161" s="128"/>
      <c r="FP161" s="128"/>
      <c r="FQ161" s="42"/>
      <c r="FR161" s="42"/>
      <c r="FS161" s="42"/>
      <c r="FT161" s="42"/>
      <c r="FU161" s="42"/>
      <c r="FV161" s="128"/>
      <c r="FW161" s="128"/>
      <c r="FX161" s="128"/>
      <c r="FY161" s="128"/>
      <c r="FZ161" s="128"/>
      <c r="GA161" s="128"/>
      <c r="GB161" s="128"/>
      <c r="GC161" s="128"/>
      <c r="GD161" s="128"/>
      <c r="GE161" s="128"/>
      <c r="GF161" s="128"/>
      <c r="GG161" s="128"/>
      <c r="GH161" s="128"/>
      <c r="GI161" s="128"/>
      <c r="GJ161" s="128"/>
      <c r="GK161" s="128"/>
      <c r="GL161" s="128"/>
      <c r="GM161" s="128"/>
      <c r="GN161" s="128"/>
      <c r="GO161" s="128"/>
      <c r="GP161" s="128"/>
      <c r="GQ161" s="128"/>
      <c r="GR161" s="128"/>
      <c r="GS161" s="128"/>
      <c r="GT161" s="128"/>
      <c r="GU161" s="128"/>
      <c r="GV161" s="128"/>
      <c r="GW161" s="128"/>
      <c r="GX161" s="128"/>
      <c r="GY161" s="128"/>
      <c r="GZ161" s="128"/>
      <c r="HA161" s="128"/>
      <c r="HB161" s="128"/>
      <c r="HC161" s="128"/>
      <c r="HD161" s="128"/>
      <c r="HE161" s="128"/>
      <c r="HF161" s="128"/>
      <c r="HG161" s="128"/>
      <c r="HH161" s="128"/>
      <c r="HI161" s="128"/>
      <c r="HJ161" s="128"/>
      <c r="HK161" s="128"/>
      <c r="HL161" s="128"/>
      <c r="HM161" s="128"/>
      <c r="HN161" s="128"/>
      <c r="HO161" s="128"/>
      <c r="HP161" s="128"/>
      <c r="HQ161" s="128"/>
      <c r="HR161" s="128"/>
      <c r="HS161" s="128"/>
      <c r="HT161" s="128"/>
      <c r="HU161" s="128"/>
      <c r="HV161" s="128"/>
      <c r="HW161" s="128"/>
      <c r="HX161" s="128"/>
      <c r="HY161" s="128"/>
      <c r="HZ161" s="128"/>
      <c r="IA161" s="128"/>
      <c r="IB161" s="128"/>
      <c r="IC161" s="128"/>
      <c r="ID161" s="128"/>
      <c r="IE161" s="128"/>
      <c r="IF161" s="128"/>
      <c r="IG161" s="128"/>
      <c r="IH161" s="128"/>
      <c r="II161" s="128"/>
      <c r="IJ161" s="128"/>
      <c r="IK161" s="128"/>
      <c r="IL161" s="128"/>
      <c r="IM161" s="128"/>
      <c r="IN161" s="128"/>
      <c r="IO161" s="128"/>
      <c r="IP161" s="128"/>
      <c r="IQ161" s="128"/>
      <c r="IR161" s="128"/>
      <c r="IS161" s="128"/>
      <c r="IT161" s="128"/>
      <c r="IU161" s="128"/>
      <c r="IV161" s="128"/>
      <c r="IW161" s="128"/>
      <c r="IX161" s="128"/>
      <c r="IY161" s="128"/>
      <c r="IZ161" s="128"/>
      <c r="JA161" s="128"/>
    </row>
    <row r="162" spans="2:261" s="17" customFormat="1" x14ac:dyDescent="0.25">
      <c r="B162" s="33"/>
      <c r="F162" s="35"/>
      <c r="G162" s="111"/>
      <c r="H162" s="33"/>
      <c r="I162" s="33"/>
      <c r="J162" s="42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  <c r="BA162" s="128"/>
      <c r="BB162" s="128"/>
      <c r="BC162" s="128"/>
      <c r="BD162" s="128"/>
      <c r="BE162" s="128"/>
      <c r="BF162" s="128"/>
      <c r="BG162" s="128"/>
      <c r="BH162" s="128"/>
      <c r="BI162" s="128"/>
      <c r="BJ162" s="128"/>
      <c r="BK162" s="128"/>
      <c r="BL162" s="128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128"/>
      <c r="CA162" s="128"/>
      <c r="CB162" s="128"/>
      <c r="CC162" s="128"/>
      <c r="CD162" s="128"/>
      <c r="CE162" s="128"/>
      <c r="CF162" s="128"/>
      <c r="CG162" s="128"/>
      <c r="CH162" s="128"/>
      <c r="CI162" s="128"/>
      <c r="CJ162" s="128"/>
      <c r="CK162" s="128"/>
      <c r="CL162" s="128"/>
      <c r="CM162" s="128"/>
      <c r="CN162" s="128"/>
      <c r="CO162" s="128"/>
      <c r="CP162" s="128"/>
      <c r="CQ162" s="128"/>
      <c r="CR162" s="128"/>
      <c r="CS162" s="128"/>
      <c r="CT162" s="128"/>
      <c r="CU162" s="128"/>
      <c r="CV162" s="128"/>
      <c r="CW162" s="42"/>
      <c r="CX162" s="128"/>
      <c r="CY162" s="128"/>
      <c r="CZ162" s="128"/>
      <c r="DA162" s="128"/>
      <c r="DB162" s="128"/>
      <c r="DC162" s="128"/>
      <c r="DD162" s="128"/>
      <c r="DE162" s="128"/>
      <c r="DF162" s="128"/>
      <c r="DG162" s="128"/>
      <c r="DH162" s="128"/>
      <c r="DI162" s="128"/>
      <c r="DJ162" s="128"/>
      <c r="DK162" s="128"/>
      <c r="DL162" s="128"/>
      <c r="DM162" s="128"/>
      <c r="DN162" s="128"/>
      <c r="DO162" s="128"/>
      <c r="DP162" s="128"/>
      <c r="DQ162" s="128"/>
      <c r="DR162" s="128"/>
      <c r="DS162" s="128"/>
      <c r="DT162" s="128"/>
      <c r="DU162" s="128"/>
      <c r="DV162" s="128"/>
      <c r="DW162" s="128"/>
      <c r="DX162" s="128"/>
      <c r="DY162" s="128"/>
      <c r="DZ162" s="128"/>
      <c r="EA162" s="128"/>
      <c r="EB162" s="128"/>
      <c r="EC162" s="128"/>
      <c r="ED162" s="128"/>
      <c r="EE162" s="128"/>
      <c r="EF162" s="128"/>
      <c r="EG162" s="42"/>
      <c r="EH162" s="128"/>
      <c r="EI162" s="128"/>
      <c r="EJ162" s="128"/>
      <c r="EK162" s="128"/>
      <c r="EL162" s="128"/>
      <c r="EM162" s="128"/>
      <c r="EN162" s="128"/>
      <c r="EO162" s="128"/>
      <c r="EP162" s="128"/>
      <c r="EQ162" s="128"/>
      <c r="ER162" s="128"/>
      <c r="ES162" s="128"/>
      <c r="ET162" s="128"/>
      <c r="EU162" s="128"/>
      <c r="EV162" s="128"/>
      <c r="EW162" s="128"/>
      <c r="EX162" s="128"/>
      <c r="EY162" s="128"/>
      <c r="EZ162" s="128"/>
      <c r="FA162" s="128"/>
      <c r="FB162" s="128"/>
      <c r="FC162" s="128"/>
      <c r="FD162" s="128"/>
      <c r="FE162" s="128"/>
      <c r="FF162" s="128"/>
      <c r="FG162" s="128"/>
      <c r="FH162" s="128"/>
      <c r="FI162" s="128"/>
      <c r="FJ162" s="128"/>
      <c r="FK162" s="128"/>
      <c r="FL162" s="128"/>
      <c r="FM162" s="128"/>
      <c r="FN162" s="128"/>
      <c r="FO162" s="128"/>
      <c r="FP162" s="128"/>
      <c r="FQ162" s="42"/>
      <c r="FR162" s="42"/>
      <c r="FS162" s="42"/>
      <c r="FT162" s="42"/>
      <c r="FU162" s="42"/>
      <c r="FV162" s="128"/>
      <c r="FW162" s="128"/>
      <c r="FX162" s="128"/>
      <c r="FY162" s="128"/>
      <c r="FZ162" s="128"/>
      <c r="GA162" s="128"/>
      <c r="GB162" s="128"/>
      <c r="GC162" s="128"/>
      <c r="GD162" s="128"/>
      <c r="GE162" s="128"/>
      <c r="GF162" s="128"/>
      <c r="GG162" s="128"/>
      <c r="GH162" s="128"/>
      <c r="GI162" s="128"/>
      <c r="GJ162" s="128"/>
      <c r="GK162" s="128"/>
      <c r="GL162" s="128"/>
      <c r="GM162" s="128"/>
      <c r="GN162" s="128"/>
      <c r="GO162" s="128"/>
      <c r="GP162" s="128"/>
      <c r="GQ162" s="128"/>
      <c r="GR162" s="128"/>
      <c r="GS162" s="128"/>
      <c r="GT162" s="128"/>
      <c r="GU162" s="128"/>
      <c r="GV162" s="128"/>
      <c r="GW162" s="128"/>
      <c r="GX162" s="128"/>
      <c r="GY162" s="128"/>
      <c r="GZ162" s="128"/>
      <c r="HA162" s="128"/>
      <c r="HB162" s="128"/>
      <c r="HC162" s="128"/>
      <c r="HD162" s="128"/>
      <c r="HE162" s="128"/>
      <c r="HF162" s="128"/>
      <c r="HG162" s="128"/>
      <c r="HH162" s="128"/>
      <c r="HI162" s="128"/>
      <c r="HJ162" s="128"/>
      <c r="HK162" s="128"/>
      <c r="HL162" s="128"/>
      <c r="HM162" s="128"/>
      <c r="HN162" s="128"/>
      <c r="HO162" s="128"/>
      <c r="HP162" s="128"/>
      <c r="HQ162" s="128"/>
      <c r="HR162" s="128"/>
      <c r="HS162" s="128"/>
      <c r="HT162" s="128"/>
      <c r="HU162" s="128"/>
      <c r="HV162" s="128"/>
      <c r="HW162" s="128"/>
      <c r="HX162" s="128"/>
      <c r="HY162" s="128"/>
      <c r="HZ162" s="128"/>
      <c r="IA162" s="128"/>
      <c r="IB162" s="128"/>
      <c r="IC162" s="128"/>
      <c r="ID162" s="128"/>
      <c r="IE162" s="128"/>
      <c r="IF162" s="128"/>
      <c r="IG162" s="128"/>
      <c r="IH162" s="128"/>
      <c r="II162" s="128"/>
      <c r="IJ162" s="128"/>
      <c r="IK162" s="128"/>
      <c r="IL162" s="128"/>
      <c r="IM162" s="128"/>
      <c r="IN162" s="128"/>
      <c r="IO162" s="128"/>
      <c r="IP162" s="128"/>
      <c r="IQ162" s="128"/>
      <c r="IR162" s="128"/>
      <c r="IS162" s="128"/>
      <c r="IT162" s="128"/>
      <c r="IU162" s="128"/>
      <c r="IV162" s="128"/>
      <c r="IW162" s="128"/>
      <c r="IX162" s="128"/>
      <c r="IY162" s="128"/>
      <c r="IZ162" s="128"/>
      <c r="JA162" s="128"/>
    </row>
    <row r="163" spans="2:261" s="17" customFormat="1" x14ac:dyDescent="0.25">
      <c r="B163" s="33"/>
      <c r="F163" s="35"/>
      <c r="G163" s="111"/>
      <c r="H163" s="33"/>
      <c r="I163" s="33"/>
      <c r="J163" s="42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  <c r="BA163" s="128"/>
      <c r="BB163" s="128"/>
      <c r="BC163" s="128"/>
      <c r="BD163" s="128"/>
      <c r="BE163" s="128"/>
      <c r="BF163" s="128"/>
      <c r="BG163" s="128"/>
      <c r="BH163" s="128"/>
      <c r="BI163" s="128"/>
      <c r="BJ163" s="128"/>
      <c r="BK163" s="128"/>
      <c r="BL163" s="128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128"/>
      <c r="CA163" s="128"/>
      <c r="CB163" s="128"/>
      <c r="CC163" s="128"/>
      <c r="CD163" s="128"/>
      <c r="CE163" s="128"/>
      <c r="CF163" s="128"/>
      <c r="CG163" s="128"/>
      <c r="CH163" s="128"/>
      <c r="CI163" s="128"/>
      <c r="CJ163" s="128"/>
      <c r="CK163" s="128"/>
      <c r="CL163" s="128"/>
      <c r="CM163" s="128"/>
      <c r="CN163" s="128"/>
      <c r="CO163" s="128"/>
      <c r="CP163" s="128"/>
      <c r="CQ163" s="128"/>
      <c r="CR163" s="128"/>
      <c r="CS163" s="128"/>
      <c r="CT163" s="128"/>
      <c r="CU163" s="128"/>
      <c r="CV163" s="128"/>
      <c r="CW163" s="42"/>
      <c r="CX163" s="128"/>
      <c r="CY163" s="128"/>
      <c r="CZ163" s="128"/>
      <c r="DA163" s="128"/>
      <c r="DB163" s="128"/>
      <c r="DC163" s="128"/>
      <c r="DD163" s="128"/>
      <c r="DE163" s="128"/>
      <c r="DF163" s="128"/>
      <c r="DG163" s="128"/>
      <c r="DH163" s="128"/>
      <c r="DI163" s="128"/>
      <c r="DJ163" s="128"/>
      <c r="DK163" s="128"/>
      <c r="DL163" s="128"/>
      <c r="DM163" s="128"/>
      <c r="DN163" s="128"/>
      <c r="DO163" s="128"/>
      <c r="DP163" s="128"/>
      <c r="DQ163" s="128"/>
      <c r="DR163" s="128"/>
      <c r="DS163" s="128"/>
      <c r="DT163" s="128"/>
      <c r="DU163" s="128"/>
      <c r="DV163" s="128"/>
      <c r="DW163" s="128"/>
      <c r="DX163" s="128"/>
      <c r="DY163" s="128"/>
      <c r="DZ163" s="128"/>
      <c r="EA163" s="128"/>
      <c r="EB163" s="128"/>
      <c r="EC163" s="128"/>
      <c r="ED163" s="128"/>
      <c r="EE163" s="128"/>
      <c r="EF163" s="128"/>
      <c r="EG163" s="42"/>
      <c r="EH163" s="128"/>
      <c r="EI163" s="128"/>
      <c r="EJ163" s="128"/>
      <c r="EK163" s="128"/>
      <c r="EL163" s="128"/>
      <c r="EM163" s="128"/>
      <c r="EN163" s="128"/>
      <c r="EO163" s="128"/>
      <c r="EP163" s="128"/>
      <c r="EQ163" s="128"/>
      <c r="ER163" s="128"/>
      <c r="ES163" s="128"/>
      <c r="ET163" s="128"/>
      <c r="EU163" s="128"/>
      <c r="EV163" s="128"/>
      <c r="EW163" s="128"/>
      <c r="EX163" s="128"/>
      <c r="EY163" s="128"/>
      <c r="EZ163" s="128"/>
      <c r="FA163" s="128"/>
      <c r="FB163" s="128"/>
      <c r="FC163" s="128"/>
      <c r="FD163" s="128"/>
      <c r="FE163" s="128"/>
      <c r="FF163" s="128"/>
      <c r="FG163" s="128"/>
      <c r="FH163" s="128"/>
      <c r="FI163" s="128"/>
      <c r="FJ163" s="128"/>
      <c r="FK163" s="128"/>
      <c r="FL163" s="128"/>
      <c r="FM163" s="128"/>
      <c r="FN163" s="128"/>
      <c r="FO163" s="128"/>
      <c r="FP163" s="128"/>
      <c r="FQ163" s="42"/>
      <c r="FR163" s="42"/>
      <c r="FS163" s="42"/>
      <c r="FT163" s="42"/>
      <c r="FU163" s="42"/>
      <c r="FV163" s="128"/>
      <c r="FW163" s="128"/>
      <c r="FX163" s="128"/>
      <c r="FY163" s="128"/>
      <c r="FZ163" s="128"/>
      <c r="GA163" s="128"/>
      <c r="GB163" s="128"/>
      <c r="GC163" s="128"/>
      <c r="GD163" s="128"/>
      <c r="GE163" s="128"/>
      <c r="GF163" s="128"/>
      <c r="GG163" s="128"/>
      <c r="GH163" s="128"/>
      <c r="GI163" s="128"/>
      <c r="GJ163" s="128"/>
      <c r="GK163" s="128"/>
      <c r="GL163" s="128"/>
      <c r="GM163" s="128"/>
      <c r="GN163" s="128"/>
      <c r="GO163" s="128"/>
      <c r="GP163" s="128"/>
      <c r="GQ163" s="128"/>
      <c r="GR163" s="128"/>
      <c r="GS163" s="128"/>
      <c r="GT163" s="128"/>
      <c r="GU163" s="128"/>
      <c r="GV163" s="128"/>
      <c r="GW163" s="128"/>
      <c r="GX163" s="128"/>
      <c r="GY163" s="128"/>
      <c r="GZ163" s="128"/>
      <c r="HA163" s="128"/>
      <c r="HB163" s="128"/>
      <c r="HC163" s="128"/>
      <c r="HD163" s="128"/>
      <c r="HE163" s="128"/>
      <c r="HF163" s="128"/>
      <c r="HG163" s="128"/>
      <c r="HH163" s="128"/>
      <c r="HI163" s="128"/>
      <c r="HJ163" s="128"/>
      <c r="HK163" s="128"/>
      <c r="HL163" s="128"/>
      <c r="HM163" s="128"/>
      <c r="HN163" s="128"/>
      <c r="HO163" s="128"/>
      <c r="HP163" s="128"/>
      <c r="HQ163" s="128"/>
      <c r="HR163" s="128"/>
      <c r="HS163" s="128"/>
      <c r="HT163" s="128"/>
      <c r="HU163" s="128"/>
      <c r="HV163" s="128"/>
      <c r="HW163" s="128"/>
      <c r="HX163" s="128"/>
      <c r="HY163" s="128"/>
      <c r="HZ163" s="128"/>
      <c r="IA163" s="128"/>
      <c r="IB163" s="128"/>
      <c r="IC163" s="128"/>
      <c r="ID163" s="128"/>
      <c r="IE163" s="128"/>
      <c r="IF163" s="128"/>
      <c r="IG163" s="128"/>
      <c r="IH163" s="128"/>
      <c r="II163" s="128"/>
      <c r="IJ163" s="128"/>
      <c r="IK163" s="128"/>
      <c r="IL163" s="128"/>
      <c r="IM163" s="128"/>
      <c r="IN163" s="128"/>
      <c r="IO163" s="128"/>
      <c r="IP163" s="128"/>
      <c r="IQ163" s="128"/>
      <c r="IR163" s="128"/>
      <c r="IS163" s="128"/>
      <c r="IT163" s="128"/>
      <c r="IU163" s="128"/>
      <c r="IV163" s="128"/>
      <c r="IW163" s="128"/>
      <c r="IX163" s="128"/>
      <c r="IY163" s="128"/>
      <c r="IZ163" s="128"/>
      <c r="JA163" s="128"/>
    </row>
    <row r="164" spans="2:261" s="17" customFormat="1" x14ac:dyDescent="0.25">
      <c r="B164" s="33"/>
      <c r="F164" s="35"/>
      <c r="G164" s="111"/>
      <c r="H164" s="33"/>
      <c r="I164" s="33"/>
      <c r="J164" s="42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  <c r="BA164" s="128"/>
      <c r="BB164" s="128"/>
      <c r="BC164" s="128"/>
      <c r="BD164" s="128"/>
      <c r="BE164" s="128"/>
      <c r="BF164" s="128"/>
      <c r="BG164" s="128"/>
      <c r="BH164" s="128"/>
      <c r="BI164" s="128"/>
      <c r="BJ164" s="128"/>
      <c r="BK164" s="128"/>
      <c r="BL164" s="128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  <c r="BZ164" s="128"/>
      <c r="CA164" s="128"/>
      <c r="CB164" s="128"/>
      <c r="CC164" s="128"/>
      <c r="CD164" s="128"/>
      <c r="CE164" s="128"/>
      <c r="CF164" s="128"/>
      <c r="CG164" s="128"/>
      <c r="CH164" s="128"/>
      <c r="CI164" s="128"/>
      <c r="CJ164" s="128"/>
      <c r="CK164" s="128"/>
      <c r="CL164" s="128"/>
      <c r="CM164" s="128"/>
      <c r="CN164" s="128"/>
      <c r="CO164" s="128"/>
      <c r="CP164" s="128"/>
      <c r="CQ164" s="128"/>
      <c r="CR164" s="128"/>
      <c r="CS164" s="128"/>
      <c r="CT164" s="128"/>
      <c r="CU164" s="128"/>
      <c r="CV164" s="128"/>
      <c r="CW164" s="42"/>
      <c r="CX164" s="128"/>
      <c r="CY164" s="128"/>
      <c r="CZ164" s="128"/>
      <c r="DA164" s="128"/>
      <c r="DB164" s="128"/>
      <c r="DC164" s="128"/>
      <c r="DD164" s="128"/>
      <c r="DE164" s="128"/>
      <c r="DF164" s="128"/>
      <c r="DG164" s="128"/>
      <c r="DH164" s="128"/>
      <c r="DI164" s="128"/>
      <c r="DJ164" s="128"/>
      <c r="DK164" s="128"/>
      <c r="DL164" s="128"/>
      <c r="DM164" s="128"/>
      <c r="DN164" s="128"/>
      <c r="DO164" s="128"/>
      <c r="DP164" s="128"/>
      <c r="DQ164" s="128"/>
      <c r="DR164" s="128"/>
      <c r="DS164" s="128"/>
      <c r="DT164" s="128"/>
      <c r="DU164" s="128"/>
      <c r="DV164" s="128"/>
      <c r="DW164" s="128"/>
      <c r="DX164" s="128"/>
      <c r="DY164" s="128"/>
      <c r="DZ164" s="128"/>
      <c r="EA164" s="128"/>
      <c r="EB164" s="128"/>
      <c r="EC164" s="128"/>
      <c r="ED164" s="128"/>
      <c r="EE164" s="128"/>
      <c r="EF164" s="128"/>
      <c r="EG164" s="42"/>
      <c r="EH164" s="128"/>
      <c r="EI164" s="128"/>
      <c r="EJ164" s="128"/>
      <c r="EK164" s="128"/>
      <c r="EL164" s="128"/>
      <c r="EM164" s="128"/>
      <c r="EN164" s="128"/>
      <c r="EO164" s="128"/>
      <c r="EP164" s="128"/>
      <c r="EQ164" s="128"/>
      <c r="ER164" s="128"/>
      <c r="ES164" s="128"/>
      <c r="ET164" s="128"/>
      <c r="EU164" s="128"/>
      <c r="EV164" s="128"/>
      <c r="EW164" s="128"/>
      <c r="EX164" s="128"/>
      <c r="EY164" s="128"/>
      <c r="EZ164" s="128"/>
      <c r="FA164" s="128"/>
      <c r="FB164" s="128"/>
      <c r="FC164" s="128"/>
      <c r="FD164" s="128"/>
      <c r="FE164" s="128"/>
      <c r="FF164" s="128"/>
      <c r="FG164" s="128"/>
      <c r="FH164" s="128"/>
      <c r="FI164" s="128"/>
      <c r="FJ164" s="128"/>
      <c r="FK164" s="128"/>
      <c r="FL164" s="128"/>
      <c r="FM164" s="128"/>
      <c r="FN164" s="128"/>
      <c r="FO164" s="128"/>
      <c r="FP164" s="128"/>
      <c r="FQ164" s="42"/>
      <c r="FR164" s="42"/>
      <c r="FS164" s="42"/>
      <c r="FT164" s="42"/>
      <c r="FU164" s="42"/>
      <c r="FV164" s="128"/>
      <c r="FW164" s="128"/>
      <c r="FX164" s="128"/>
      <c r="FY164" s="128"/>
      <c r="FZ164" s="128"/>
      <c r="GA164" s="128"/>
      <c r="GB164" s="128"/>
      <c r="GC164" s="128"/>
      <c r="GD164" s="128"/>
      <c r="GE164" s="128"/>
      <c r="GF164" s="128"/>
      <c r="GG164" s="128"/>
      <c r="GH164" s="128"/>
      <c r="GI164" s="128"/>
      <c r="GJ164" s="128"/>
      <c r="GK164" s="128"/>
      <c r="GL164" s="128"/>
      <c r="GM164" s="128"/>
      <c r="GN164" s="128"/>
      <c r="GO164" s="128"/>
      <c r="GP164" s="128"/>
      <c r="GQ164" s="128"/>
      <c r="GR164" s="128"/>
      <c r="GS164" s="128"/>
      <c r="GT164" s="128"/>
      <c r="GU164" s="128"/>
      <c r="GV164" s="128"/>
      <c r="GW164" s="128"/>
      <c r="GX164" s="128"/>
      <c r="GY164" s="128"/>
      <c r="GZ164" s="128"/>
      <c r="HA164" s="128"/>
      <c r="HB164" s="128"/>
      <c r="HC164" s="128"/>
      <c r="HD164" s="128"/>
      <c r="HE164" s="128"/>
      <c r="HF164" s="128"/>
      <c r="HG164" s="128"/>
      <c r="HH164" s="128"/>
      <c r="HI164" s="128"/>
      <c r="HJ164" s="128"/>
      <c r="HK164" s="128"/>
      <c r="HL164" s="128"/>
      <c r="HM164" s="128"/>
      <c r="HN164" s="128"/>
      <c r="HO164" s="128"/>
      <c r="HP164" s="128"/>
      <c r="HQ164" s="128"/>
      <c r="HR164" s="128"/>
      <c r="HS164" s="128"/>
      <c r="HT164" s="128"/>
      <c r="HU164" s="128"/>
      <c r="HV164" s="128"/>
      <c r="HW164" s="128"/>
      <c r="HX164" s="128"/>
      <c r="HY164" s="128"/>
      <c r="HZ164" s="128"/>
      <c r="IA164" s="128"/>
      <c r="IB164" s="128"/>
      <c r="IC164" s="128"/>
      <c r="ID164" s="128"/>
      <c r="IE164" s="128"/>
      <c r="IF164" s="128"/>
      <c r="IG164" s="128"/>
      <c r="IH164" s="128"/>
      <c r="II164" s="128"/>
      <c r="IJ164" s="128"/>
      <c r="IK164" s="128"/>
      <c r="IL164" s="128"/>
      <c r="IM164" s="128"/>
      <c r="IN164" s="128"/>
      <c r="IO164" s="128"/>
      <c r="IP164" s="128"/>
      <c r="IQ164" s="128"/>
      <c r="IR164" s="128"/>
      <c r="IS164" s="128"/>
      <c r="IT164" s="128"/>
      <c r="IU164" s="128"/>
      <c r="IV164" s="128"/>
      <c r="IW164" s="128"/>
      <c r="IX164" s="128"/>
      <c r="IY164" s="128"/>
      <c r="IZ164" s="128"/>
      <c r="JA164" s="128"/>
    </row>
    <row r="165" spans="2:261" s="17" customFormat="1" x14ac:dyDescent="0.25">
      <c r="B165" s="33"/>
      <c r="F165" s="35"/>
      <c r="G165" s="111"/>
      <c r="H165" s="33"/>
      <c r="I165" s="33"/>
      <c r="J165" s="42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  <c r="BA165" s="128"/>
      <c r="BB165" s="128"/>
      <c r="BC165" s="128"/>
      <c r="BD165" s="128"/>
      <c r="BE165" s="128"/>
      <c r="BF165" s="128"/>
      <c r="BG165" s="128"/>
      <c r="BH165" s="128"/>
      <c r="BI165" s="128"/>
      <c r="BJ165" s="128"/>
      <c r="BK165" s="128"/>
      <c r="BL165" s="128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128"/>
      <c r="CA165" s="128"/>
      <c r="CB165" s="128"/>
      <c r="CC165" s="128"/>
      <c r="CD165" s="128"/>
      <c r="CE165" s="128"/>
      <c r="CF165" s="128"/>
      <c r="CG165" s="128"/>
      <c r="CH165" s="128"/>
      <c r="CI165" s="128"/>
      <c r="CJ165" s="128"/>
      <c r="CK165" s="128"/>
      <c r="CL165" s="128"/>
      <c r="CM165" s="128"/>
      <c r="CN165" s="128"/>
      <c r="CO165" s="128"/>
      <c r="CP165" s="128"/>
      <c r="CQ165" s="128"/>
      <c r="CR165" s="128"/>
      <c r="CS165" s="128"/>
      <c r="CT165" s="128"/>
      <c r="CU165" s="128"/>
      <c r="CV165" s="128"/>
      <c r="CW165" s="42"/>
      <c r="CX165" s="128"/>
      <c r="CY165" s="128"/>
      <c r="CZ165" s="128"/>
      <c r="DA165" s="128"/>
      <c r="DB165" s="128"/>
      <c r="DC165" s="128"/>
      <c r="DD165" s="128"/>
      <c r="DE165" s="128"/>
      <c r="DF165" s="128"/>
      <c r="DG165" s="128"/>
      <c r="DH165" s="128"/>
      <c r="DI165" s="128"/>
      <c r="DJ165" s="128"/>
      <c r="DK165" s="128"/>
      <c r="DL165" s="128"/>
      <c r="DM165" s="128"/>
      <c r="DN165" s="128"/>
      <c r="DO165" s="128"/>
      <c r="DP165" s="128"/>
      <c r="DQ165" s="128"/>
      <c r="DR165" s="128"/>
      <c r="DS165" s="128"/>
      <c r="DT165" s="128"/>
      <c r="DU165" s="128"/>
      <c r="DV165" s="128"/>
      <c r="DW165" s="128"/>
      <c r="DX165" s="128"/>
      <c r="DY165" s="128"/>
      <c r="DZ165" s="128"/>
      <c r="EA165" s="128"/>
      <c r="EB165" s="128"/>
      <c r="EC165" s="128"/>
      <c r="ED165" s="128"/>
      <c r="EE165" s="128"/>
      <c r="EF165" s="128"/>
      <c r="EG165" s="42"/>
      <c r="EH165" s="128"/>
      <c r="EI165" s="128"/>
      <c r="EJ165" s="128"/>
      <c r="EK165" s="128"/>
      <c r="EL165" s="128"/>
      <c r="EM165" s="128"/>
      <c r="EN165" s="128"/>
      <c r="EO165" s="128"/>
      <c r="EP165" s="128"/>
      <c r="EQ165" s="128"/>
      <c r="ER165" s="128"/>
      <c r="ES165" s="128"/>
      <c r="ET165" s="128"/>
      <c r="EU165" s="128"/>
      <c r="EV165" s="128"/>
      <c r="EW165" s="128"/>
      <c r="EX165" s="128"/>
      <c r="EY165" s="128"/>
      <c r="EZ165" s="128"/>
      <c r="FA165" s="128"/>
      <c r="FB165" s="128"/>
      <c r="FC165" s="128"/>
      <c r="FD165" s="128"/>
      <c r="FE165" s="128"/>
      <c r="FF165" s="128"/>
      <c r="FG165" s="128"/>
      <c r="FH165" s="128"/>
      <c r="FI165" s="128"/>
      <c r="FJ165" s="128"/>
      <c r="FK165" s="128"/>
      <c r="FL165" s="128"/>
      <c r="FM165" s="128"/>
      <c r="FN165" s="128"/>
      <c r="FO165" s="128"/>
      <c r="FP165" s="128"/>
      <c r="FQ165" s="42"/>
      <c r="FR165" s="42"/>
      <c r="FS165" s="42"/>
      <c r="FT165" s="42"/>
      <c r="FU165" s="42"/>
      <c r="FV165" s="128"/>
      <c r="FW165" s="128"/>
      <c r="FX165" s="128"/>
      <c r="FY165" s="128"/>
      <c r="FZ165" s="128"/>
      <c r="GA165" s="128"/>
      <c r="GB165" s="128"/>
      <c r="GC165" s="128"/>
      <c r="GD165" s="128"/>
      <c r="GE165" s="128"/>
      <c r="GF165" s="128"/>
      <c r="GG165" s="128"/>
      <c r="GH165" s="128"/>
      <c r="GI165" s="128"/>
      <c r="GJ165" s="128"/>
      <c r="GK165" s="128"/>
      <c r="GL165" s="128"/>
      <c r="GM165" s="128"/>
      <c r="GN165" s="128"/>
      <c r="GO165" s="128"/>
      <c r="GP165" s="128"/>
      <c r="GQ165" s="128"/>
      <c r="GR165" s="128"/>
      <c r="GS165" s="128"/>
      <c r="GT165" s="128"/>
      <c r="GU165" s="128"/>
      <c r="GV165" s="128"/>
      <c r="GW165" s="128"/>
      <c r="GX165" s="128"/>
      <c r="GY165" s="128"/>
      <c r="GZ165" s="128"/>
      <c r="HA165" s="128"/>
      <c r="HB165" s="128"/>
      <c r="HC165" s="128"/>
      <c r="HD165" s="128"/>
      <c r="HE165" s="128"/>
      <c r="HF165" s="128"/>
      <c r="HG165" s="128"/>
      <c r="HH165" s="128"/>
      <c r="HI165" s="128"/>
      <c r="HJ165" s="128"/>
      <c r="HK165" s="128"/>
      <c r="HL165" s="128"/>
      <c r="HM165" s="128"/>
      <c r="HN165" s="128"/>
      <c r="HO165" s="128"/>
      <c r="HP165" s="128"/>
      <c r="HQ165" s="128"/>
      <c r="HR165" s="128"/>
      <c r="HS165" s="128"/>
      <c r="HT165" s="128"/>
      <c r="HU165" s="128"/>
      <c r="HV165" s="128"/>
      <c r="HW165" s="128"/>
      <c r="HX165" s="128"/>
      <c r="HY165" s="128"/>
      <c r="HZ165" s="128"/>
      <c r="IA165" s="128"/>
      <c r="IB165" s="128"/>
      <c r="IC165" s="128"/>
      <c r="ID165" s="128"/>
      <c r="IE165" s="128"/>
      <c r="IF165" s="128"/>
      <c r="IG165" s="128"/>
      <c r="IH165" s="128"/>
      <c r="II165" s="128"/>
      <c r="IJ165" s="128"/>
      <c r="IK165" s="128"/>
      <c r="IL165" s="128"/>
      <c r="IM165" s="128"/>
      <c r="IN165" s="128"/>
      <c r="IO165" s="128"/>
      <c r="IP165" s="128"/>
      <c r="IQ165" s="128"/>
      <c r="IR165" s="128"/>
      <c r="IS165" s="128"/>
      <c r="IT165" s="128"/>
      <c r="IU165" s="128"/>
      <c r="IV165" s="128"/>
      <c r="IW165" s="128"/>
      <c r="IX165" s="128"/>
      <c r="IY165" s="128"/>
      <c r="IZ165" s="128"/>
      <c r="JA165" s="128"/>
    </row>
    <row r="166" spans="2:261" s="17" customFormat="1" x14ac:dyDescent="0.25">
      <c r="B166" s="33"/>
      <c r="F166" s="35"/>
      <c r="G166" s="111"/>
      <c r="H166" s="33"/>
      <c r="I166" s="33"/>
      <c r="J166" s="42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  <c r="BA166" s="128"/>
      <c r="BB166" s="128"/>
      <c r="BC166" s="128"/>
      <c r="BD166" s="128"/>
      <c r="BE166" s="128"/>
      <c r="BF166" s="128"/>
      <c r="BG166" s="128"/>
      <c r="BH166" s="128"/>
      <c r="BI166" s="128"/>
      <c r="BJ166" s="128"/>
      <c r="BK166" s="128"/>
      <c r="BL166" s="128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128"/>
      <c r="CA166" s="128"/>
      <c r="CB166" s="128"/>
      <c r="CC166" s="128"/>
      <c r="CD166" s="128"/>
      <c r="CE166" s="128"/>
      <c r="CF166" s="128"/>
      <c r="CG166" s="128"/>
      <c r="CH166" s="128"/>
      <c r="CI166" s="128"/>
      <c r="CJ166" s="128"/>
      <c r="CK166" s="128"/>
      <c r="CL166" s="128"/>
      <c r="CM166" s="128"/>
      <c r="CN166" s="128"/>
      <c r="CO166" s="128"/>
      <c r="CP166" s="128"/>
      <c r="CQ166" s="128"/>
      <c r="CR166" s="128"/>
      <c r="CS166" s="128"/>
      <c r="CT166" s="128"/>
      <c r="CU166" s="128"/>
      <c r="CV166" s="128"/>
      <c r="CW166" s="42"/>
      <c r="CX166" s="128"/>
      <c r="CY166" s="128"/>
      <c r="CZ166" s="128"/>
      <c r="DA166" s="128"/>
      <c r="DB166" s="128"/>
      <c r="DC166" s="128"/>
      <c r="DD166" s="128"/>
      <c r="DE166" s="128"/>
      <c r="DF166" s="128"/>
      <c r="DG166" s="128"/>
      <c r="DH166" s="128"/>
      <c r="DI166" s="128"/>
      <c r="DJ166" s="128"/>
      <c r="DK166" s="128"/>
      <c r="DL166" s="128"/>
      <c r="DM166" s="128"/>
      <c r="DN166" s="128"/>
      <c r="DO166" s="128"/>
      <c r="DP166" s="128"/>
      <c r="DQ166" s="128"/>
      <c r="DR166" s="128"/>
      <c r="DS166" s="128"/>
      <c r="DT166" s="128"/>
      <c r="DU166" s="128"/>
      <c r="DV166" s="128"/>
      <c r="DW166" s="128"/>
      <c r="DX166" s="128"/>
      <c r="DY166" s="128"/>
      <c r="DZ166" s="128"/>
      <c r="EA166" s="128"/>
      <c r="EB166" s="128"/>
      <c r="EC166" s="128"/>
      <c r="ED166" s="128"/>
      <c r="EE166" s="128"/>
      <c r="EF166" s="128"/>
      <c r="EG166" s="42"/>
      <c r="EH166" s="128"/>
      <c r="EI166" s="128"/>
      <c r="EJ166" s="128"/>
      <c r="EK166" s="128"/>
      <c r="EL166" s="128"/>
      <c r="EM166" s="128"/>
      <c r="EN166" s="128"/>
      <c r="EO166" s="128"/>
      <c r="EP166" s="128"/>
      <c r="EQ166" s="128"/>
      <c r="ER166" s="128"/>
      <c r="ES166" s="128"/>
      <c r="ET166" s="128"/>
      <c r="EU166" s="128"/>
      <c r="EV166" s="128"/>
      <c r="EW166" s="128"/>
      <c r="EX166" s="128"/>
      <c r="EY166" s="128"/>
      <c r="EZ166" s="128"/>
      <c r="FA166" s="128"/>
      <c r="FB166" s="128"/>
      <c r="FC166" s="128"/>
      <c r="FD166" s="128"/>
      <c r="FE166" s="128"/>
      <c r="FF166" s="128"/>
      <c r="FG166" s="128"/>
      <c r="FH166" s="128"/>
      <c r="FI166" s="128"/>
      <c r="FJ166" s="128"/>
      <c r="FK166" s="128"/>
      <c r="FL166" s="128"/>
      <c r="FM166" s="128"/>
      <c r="FN166" s="128"/>
      <c r="FO166" s="128"/>
      <c r="FP166" s="128"/>
      <c r="FQ166" s="42"/>
      <c r="FR166" s="42"/>
      <c r="FS166" s="42"/>
      <c r="FT166" s="42"/>
      <c r="FU166" s="42"/>
      <c r="FV166" s="128"/>
      <c r="FW166" s="128"/>
      <c r="FX166" s="128"/>
      <c r="FY166" s="128"/>
      <c r="FZ166" s="128"/>
      <c r="GA166" s="128"/>
      <c r="GB166" s="128"/>
      <c r="GC166" s="128"/>
      <c r="GD166" s="128"/>
      <c r="GE166" s="128"/>
      <c r="GF166" s="128"/>
      <c r="GG166" s="128"/>
      <c r="GH166" s="128"/>
      <c r="GI166" s="128"/>
      <c r="GJ166" s="128"/>
      <c r="GK166" s="128"/>
      <c r="GL166" s="128"/>
      <c r="GM166" s="128"/>
      <c r="GN166" s="128"/>
      <c r="GO166" s="128"/>
      <c r="GP166" s="128"/>
      <c r="GQ166" s="128"/>
      <c r="GR166" s="128"/>
      <c r="GS166" s="128"/>
      <c r="GT166" s="128"/>
      <c r="GU166" s="128"/>
      <c r="GV166" s="128"/>
      <c r="GW166" s="128"/>
      <c r="GX166" s="128"/>
      <c r="GY166" s="128"/>
      <c r="GZ166" s="128"/>
      <c r="HA166" s="128"/>
      <c r="HB166" s="128"/>
      <c r="HC166" s="128"/>
      <c r="HD166" s="128"/>
      <c r="HE166" s="128"/>
      <c r="HF166" s="128"/>
      <c r="HG166" s="128"/>
      <c r="HH166" s="128"/>
      <c r="HI166" s="128"/>
      <c r="HJ166" s="128"/>
      <c r="HK166" s="128"/>
      <c r="HL166" s="128"/>
      <c r="HM166" s="128"/>
      <c r="HN166" s="128"/>
      <c r="HO166" s="128"/>
      <c r="HP166" s="128"/>
      <c r="HQ166" s="128"/>
      <c r="HR166" s="128"/>
      <c r="HS166" s="128"/>
      <c r="HT166" s="128"/>
      <c r="HU166" s="128"/>
      <c r="HV166" s="128"/>
      <c r="HW166" s="128"/>
      <c r="HX166" s="128"/>
      <c r="HY166" s="128"/>
      <c r="HZ166" s="128"/>
      <c r="IA166" s="128"/>
      <c r="IB166" s="128"/>
      <c r="IC166" s="128"/>
      <c r="ID166" s="128"/>
      <c r="IE166" s="128"/>
      <c r="IF166" s="128"/>
      <c r="IG166" s="128"/>
      <c r="IH166" s="128"/>
      <c r="II166" s="128"/>
      <c r="IJ166" s="128"/>
      <c r="IK166" s="128"/>
      <c r="IL166" s="128"/>
      <c r="IM166" s="128"/>
      <c r="IN166" s="128"/>
      <c r="IO166" s="128"/>
      <c r="IP166" s="128"/>
      <c r="IQ166" s="128"/>
      <c r="IR166" s="128"/>
      <c r="IS166" s="128"/>
      <c r="IT166" s="128"/>
      <c r="IU166" s="128"/>
      <c r="IV166" s="128"/>
      <c r="IW166" s="128"/>
      <c r="IX166" s="128"/>
      <c r="IY166" s="128"/>
      <c r="IZ166" s="128"/>
      <c r="JA166" s="128"/>
    </row>
    <row r="167" spans="2:261" s="17" customFormat="1" x14ac:dyDescent="0.25">
      <c r="B167" s="33"/>
      <c r="F167" s="35"/>
      <c r="G167" s="111"/>
      <c r="H167" s="33"/>
      <c r="I167" s="33"/>
      <c r="J167" s="42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  <c r="BA167" s="128"/>
      <c r="BB167" s="128"/>
      <c r="BC167" s="128"/>
      <c r="BD167" s="128"/>
      <c r="BE167" s="128"/>
      <c r="BF167" s="128"/>
      <c r="BG167" s="128"/>
      <c r="BH167" s="128"/>
      <c r="BI167" s="128"/>
      <c r="BJ167" s="128"/>
      <c r="BK167" s="128"/>
      <c r="BL167" s="128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128"/>
      <c r="CA167" s="128"/>
      <c r="CB167" s="128"/>
      <c r="CC167" s="128"/>
      <c r="CD167" s="128"/>
      <c r="CE167" s="128"/>
      <c r="CF167" s="128"/>
      <c r="CG167" s="128"/>
      <c r="CH167" s="128"/>
      <c r="CI167" s="128"/>
      <c r="CJ167" s="128"/>
      <c r="CK167" s="128"/>
      <c r="CL167" s="128"/>
      <c r="CM167" s="128"/>
      <c r="CN167" s="128"/>
      <c r="CO167" s="128"/>
      <c r="CP167" s="128"/>
      <c r="CQ167" s="128"/>
      <c r="CR167" s="128"/>
      <c r="CS167" s="128"/>
      <c r="CT167" s="128"/>
      <c r="CU167" s="128"/>
      <c r="CV167" s="128"/>
      <c r="CW167" s="42"/>
      <c r="CX167" s="128"/>
      <c r="CY167" s="128"/>
      <c r="CZ167" s="128"/>
      <c r="DA167" s="128"/>
      <c r="DB167" s="128"/>
      <c r="DC167" s="128"/>
      <c r="DD167" s="128"/>
      <c r="DE167" s="128"/>
      <c r="DF167" s="128"/>
      <c r="DG167" s="128"/>
      <c r="DH167" s="128"/>
      <c r="DI167" s="128"/>
      <c r="DJ167" s="128"/>
      <c r="DK167" s="128"/>
      <c r="DL167" s="128"/>
      <c r="DM167" s="128"/>
      <c r="DN167" s="128"/>
      <c r="DO167" s="128"/>
      <c r="DP167" s="128"/>
      <c r="DQ167" s="128"/>
      <c r="DR167" s="128"/>
      <c r="DS167" s="128"/>
      <c r="DT167" s="128"/>
      <c r="DU167" s="128"/>
      <c r="DV167" s="128"/>
      <c r="DW167" s="128"/>
      <c r="DX167" s="128"/>
      <c r="DY167" s="128"/>
      <c r="DZ167" s="128"/>
      <c r="EA167" s="128"/>
      <c r="EB167" s="128"/>
      <c r="EC167" s="128"/>
      <c r="ED167" s="128"/>
      <c r="EE167" s="128"/>
      <c r="EF167" s="128"/>
      <c r="EG167" s="42"/>
      <c r="EH167" s="128"/>
      <c r="EI167" s="128"/>
      <c r="EJ167" s="128"/>
      <c r="EK167" s="128"/>
      <c r="EL167" s="128"/>
      <c r="EM167" s="128"/>
      <c r="EN167" s="128"/>
      <c r="EO167" s="128"/>
      <c r="EP167" s="128"/>
      <c r="EQ167" s="128"/>
      <c r="ER167" s="128"/>
      <c r="ES167" s="128"/>
      <c r="ET167" s="128"/>
      <c r="EU167" s="128"/>
      <c r="EV167" s="128"/>
      <c r="EW167" s="128"/>
      <c r="EX167" s="128"/>
      <c r="EY167" s="128"/>
      <c r="EZ167" s="128"/>
      <c r="FA167" s="128"/>
      <c r="FB167" s="128"/>
      <c r="FC167" s="128"/>
      <c r="FD167" s="128"/>
      <c r="FE167" s="128"/>
      <c r="FF167" s="128"/>
      <c r="FG167" s="128"/>
      <c r="FH167" s="128"/>
      <c r="FI167" s="128"/>
      <c r="FJ167" s="128"/>
      <c r="FK167" s="128"/>
      <c r="FL167" s="128"/>
      <c r="FM167" s="128"/>
      <c r="FN167" s="128"/>
      <c r="FO167" s="128"/>
      <c r="FP167" s="128"/>
      <c r="FQ167" s="42"/>
      <c r="FR167" s="42"/>
      <c r="FS167" s="42"/>
      <c r="FT167" s="42"/>
      <c r="FU167" s="42"/>
      <c r="FV167" s="128"/>
      <c r="FW167" s="128"/>
      <c r="FX167" s="128"/>
      <c r="FY167" s="128"/>
      <c r="FZ167" s="128"/>
      <c r="GA167" s="128"/>
      <c r="GB167" s="128"/>
      <c r="GC167" s="128"/>
      <c r="GD167" s="128"/>
      <c r="GE167" s="128"/>
      <c r="GF167" s="128"/>
      <c r="GG167" s="128"/>
      <c r="GH167" s="128"/>
      <c r="GI167" s="128"/>
      <c r="GJ167" s="128"/>
      <c r="GK167" s="128"/>
      <c r="GL167" s="128"/>
      <c r="GM167" s="128"/>
      <c r="GN167" s="128"/>
      <c r="GO167" s="128"/>
      <c r="GP167" s="128"/>
      <c r="GQ167" s="128"/>
      <c r="GR167" s="128"/>
      <c r="GS167" s="128"/>
      <c r="GT167" s="128"/>
      <c r="GU167" s="128"/>
      <c r="GV167" s="128"/>
      <c r="GW167" s="128"/>
      <c r="GX167" s="128"/>
      <c r="GY167" s="128"/>
      <c r="GZ167" s="128"/>
      <c r="HA167" s="128"/>
      <c r="HB167" s="128"/>
      <c r="HC167" s="128"/>
      <c r="HD167" s="128"/>
      <c r="HE167" s="128"/>
      <c r="HF167" s="128"/>
      <c r="HG167" s="128"/>
      <c r="HH167" s="128"/>
      <c r="HI167" s="128"/>
      <c r="HJ167" s="128"/>
      <c r="HK167" s="128"/>
      <c r="HL167" s="128"/>
      <c r="HM167" s="128"/>
      <c r="HN167" s="128"/>
      <c r="HO167" s="128"/>
      <c r="HP167" s="128"/>
      <c r="HQ167" s="128"/>
      <c r="HR167" s="128"/>
      <c r="HS167" s="128"/>
      <c r="HT167" s="128"/>
      <c r="HU167" s="128"/>
      <c r="HV167" s="128"/>
      <c r="HW167" s="128"/>
      <c r="HX167" s="128"/>
      <c r="HY167" s="128"/>
      <c r="HZ167" s="128"/>
      <c r="IA167" s="128"/>
      <c r="IB167" s="128"/>
      <c r="IC167" s="128"/>
      <c r="ID167" s="128"/>
      <c r="IE167" s="128"/>
      <c r="IF167" s="128"/>
      <c r="IG167" s="128"/>
      <c r="IH167" s="128"/>
      <c r="II167" s="128"/>
      <c r="IJ167" s="128"/>
      <c r="IK167" s="128"/>
      <c r="IL167" s="128"/>
      <c r="IM167" s="128"/>
      <c r="IN167" s="128"/>
      <c r="IO167" s="128"/>
      <c r="IP167" s="128"/>
      <c r="IQ167" s="128"/>
      <c r="IR167" s="128"/>
      <c r="IS167" s="128"/>
      <c r="IT167" s="128"/>
      <c r="IU167" s="128"/>
      <c r="IV167" s="128"/>
      <c r="IW167" s="128"/>
      <c r="IX167" s="128"/>
      <c r="IY167" s="128"/>
      <c r="IZ167" s="128"/>
      <c r="JA167" s="128"/>
    </row>
    <row r="168" spans="2:261" s="17" customFormat="1" x14ac:dyDescent="0.25">
      <c r="B168" s="33"/>
      <c r="F168" s="35"/>
      <c r="G168" s="111"/>
      <c r="H168" s="33"/>
      <c r="I168" s="33"/>
      <c r="J168" s="42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  <c r="BA168" s="128"/>
      <c r="BB168" s="128"/>
      <c r="BC168" s="128"/>
      <c r="BD168" s="128"/>
      <c r="BE168" s="128"/>
      <c r="BF168" s="128"/>
      <c r="BG168" s="128"/>
      <c r="BH168" s="128"/>
      <c r="BI168" s="128"/>
      <c r="BJ168" s="128"/>
      <c r="BK168" s="128"/>
      <c r="BL168" s="128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128"/>
      <c r="CA168" s="128"/>
      <c r="CB168" s="128"/>
      <c r="CC168" s="128"/>
      <c r="CD168" s="128"/>
      <c r="CE168" s="128"/>
      <c r="CF168" s="128"/>
      <c r="CG168" s="128"/>
      <c r="CH168" s="128"/>
      <c r="CI168" s="128"/>
      <c r="CJ168" s="128"/>
      <c r="CK168" s="128"/>
      <c r="CL168" s="128"/>
      <c r="CM168" s="128"/>
      <c r="CN168" s="128"/>
      <c r="CO168" s="128"/>
      <c r="CP168" s="128"/>
      <c r="CQ168" s="128"/>
      <c r="CR168" s="128"/>
      <c r="CS168" s="128"/>
      <c r="CT168" s="128"/>
      <c r="CU168" s="128"/>
      <c r="CV168" s="128"/>
      <c r="CW168" s="42"/>
      <c r="CX168" s="128"/>
      <c r="CY168" s="128"/>
      <c r="CZ168" s="128"/>
      <c r="DA168" s="128"/>
      <c r="DB168" s="128"/>
      <c r="DC168" s="128"/>
      <c r="DD168" s="128"/>
      <c r="DE168" s="128"/>
      <c r="DF168" s="128"/>
      <c r="DG168" s="128"/>
      <c r="DH168" s="128"/>
      <c r="DI168" s="128"/>
      <c r="DJ168" s="128"/>
      <c r="DK168" s="128"/>
      <c r="DL168" s="128"/>
      <c r="DM168" s="128"/>
      <c r="DN168" s="128"/>
      <c r="DO168" s="128"/>
      <c r="DP168" s="128"/>
      <c r="DQ168" s="128"/>
      <c r="DR168" s="128"/>
      <c r="DS168" s="128"/>
      <c r="DT168" s="128"/>
      <c r="DU168" s="128"/>
      <c r="DV168" s="128"/>
      <c r="DW168" s="128"/>
      <c r="DX168" s="128"/>
      <c r="DY168" s="128"/>
      <c r="DZ168" s="128"/>
      <c r="EA168" s="128"/>
      <c r="EB168" s="128"/>
      <c r="EC168" s="128"/>
      <c r="ED168" s="128"/>
      <c r="EE168" s="128"/>
      <c r="EF168" s="128"/>
      <c r="EG168" s="42"/>
      <c r="EH168" s="128"/>
      <c r="EI168" s="128"/>
      <c r="EJ168" s="128"/>
      <c r="EK168" s="128"/>
      <c r="EL168" s="128"/>
      <c r="EM168" s="128"/>
      <c r="EN168" s="128"/>
      <c r="EO168" s="128"/>
      <c r="EP168" s="128"/>
      <c r="EQ168" s="128"/>
      <c r="ER168" s="128"/>
      <c r="ES168" s="128"/>
      <c r="ET168" s="128"/>
      <c r="EU168" s="128"/>
      <c r="EV168" s="128"/>
      <c r="EW168" s="128"/>
      <c r="EX168" s="128"/>
      <c r="EY168" s="128"/>
      <c r="EZ168" s="128"/>
      <c r="FA168" s="128"/>
      <c r="FB168" s="128"/>
      <c r="FC168" s="128"/>
      <c r="FD168" s="128"/>
      <c r="FE168" s="128"/>
      <c r="FF168" s="128"/>
      <c r="FG168" s="128"/>
      <c r="FH168" s="128"/>
      <c r="FI168" s="128"/>
      <c r="FJ168" s="128"/>
      <c r="FK168" s="128"/>
      <c r="FL168" s="128"/>
      <c r="FM168" s="128"/>
      <c r="FN168" s="128"/>
      <c r="FO168" s="128"/>
      <c r="FP168" s="128"/>
      <c r="FQ168" s="42"/>
      <c r="FR168" s="42"/>
      <c r="FS168" s="42"/>
      <c r="FT168" s="42"/>
      <c r="FU168" s="42"/>
      <c r="FV168" s="128"/>
      <c r="FW168" s="128"/>
      <c r="FX168" s="128"/>
      <c r="FY168" s="128"/>
      <c r="FZ168" s="128"/>
      <c r="GA168" s="128"/>
      <c r="GB168" s="128"/>
      <c r="GC168" s="128"/>
      <c r="GD168" s="128"/>
      <c r="GE168" s="128"/>
      <c r="GF168" s="128"/>
      <c r="GG168" s="128"/>
      <c r="GH168" s="128"/>
      <c r="GI168" s="128"/>
      <c r="GJ168" s="128"/>
      <c r="GK168" s="128"/>
      <c r="GL168" s="128"/>
      <c r="GM168" s="128"/>
      <c r="GN168" s="128"/>
      <c r="GO168" s="128"/>
      <c r="GP168" s="128"/>
      <c r="GQ168" s="128"/>
      <c r="GR168" s="128"/>
      <c r="GS168" s="128"/>
      <c r="GT168" s="128"/>
      <c r="GU168" s="128"/>
      <c r="GV168" s="128"/>
      <c r="GW168" s="128"/>
      <c r="GX168" s="128"/>
      <c r="GY168" s="128"/>
      <c r="GZ168" s="128"/>
      <c r="HA168" s="128"/>
      <c r="HB168" s="128"/>
      <c r="HC168" s="128"/>
      <c r="HD168" s="128"/>
      <c r="HE168" s="128"/>
      <c r="HF168" s="128"/>
      <c r="HG168" s="128"/>
      <c r="HH168" s="128"/>
      <c r="HI168" s="128"/>
      <c r="HJ168" s="128"/>
      <c r="HK168" s="128"/>
      <c r="HL168" s="128"/>
      <c r="HM168" s="128"/>
      <c r="HN168" s="128"/>
      <c r="HO168" s="128"/>
      <c r="HP168" s="128"/>
      <c r="HQ168" s="128"/>
      <c r="HR168" s="128"/>
      <c r="HS168" s="128"/>
      <c r="HT168" s="128"/>
      <c r="HU168" s="128"/>
      <c r="HV168" s="128"/>
      <c r="HW168" s="128"/>
      <c r="HX168" s="128"/>
      <c r="HY168" s="128"/>
      <c r="HZ168" s="128"/>
      <c r="IA168" s="128"/>
      <c r="IB168" s="128"/>
      <c r="IC168" s="128"/>
      <c r="ID168" s="128"/>
      <c r="IE168" s="128"/>
      <c r="IF168" s="128"/>
      <c r="IG168" s="128"/>
      <c r="IH168" s="128"/>
      <c r="II168" s="128"/>
      <c r="IJ168" s="128"/>
      <c r="IK168" s="128"/>
      <c r="IL168" s="128"/>
      <c r="IM168" s="128"/>
      <c r="IN168" s="128"/>
      <c r="IO168" s="128"/>
      <c r="IP168" s="128"/>
      <c r="IQ168" s="128"/>
      <c r="IR168" s="128"/>
      <c r="IS168" s="128"/>
      <c r="IT168" s="128"/>
      <c r="IU168" s="128"/>
      <c r="IV168" s="128"/>
      <c r="IW168" s="128"/>
      <c r="IX168" s="128"/>
      <c r="IY168" s="128"/>
      <c r="IZ168" s="128"/>
      <c r="JA168" s="128"/>
    </row>
    <row r="169" spans="2:261" s="17" customFormat="1" x14ac:dyDescent="0.25">
      <c r="B169" s="33"/>
      <c r="F169" s="35"/>
      <c r="G169" s="111"/>
      <c r="H169" s="33"/>
      <c r="I169" s="33"/>
      <c r="J169" s="42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  <c r="BA169" s="128"/>
      <c r="BB169" s="128"/>
      <c r="BC169" s="128"/>
      <c r="BD169" s="128"/>
      <c r="BE169" s="128"/>
      <c r="BF169" s="128"/>
      <c r="BG169" s="128"/>
      <c r="BH169" s="128"/>
      <c r="BI169" s="128"/>
      <c r="BJ169" s="128"/>
      <c r="BK169" s="128"/>
      <c r="BL169" s="128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128"/>
      <c r="CA169" s="128"/>
      <c r="CB169" s="128"/>
      <c r="CC169" s="128"/>
      <c r="CD169" s="128"/>
      <c r="CE169" s="128"/>
      <c r="CF169" s="128"/>
      <c r="CG169" s="128"/>
      <c r="CH169" s="128"/>
      <c r="CI169" s="128"/>
      <c r="CJ169" s="128"/>
      <c r="CK169" s="128"/>
      <c r="CL169" s="128"/>
      <c r="CM169" s="128"/>
      <c r="CN169" s="128"/>
      <c r="CO169" s="128"/>
      <c r="CP169" s="128"/>
      <c r="CQ169" s="128"/>
      <c r="CR169" s="128"/>
      <c r="CS169" s="128"/>
      <c r="CT169" s="128"/>
      <c r="CU169" s="128"/>
      <c r="CV169" s="128"/>
      <c r="CW169" s="42"/>
      <c r="CX169" s="128"/>
      <c r="CY169" s="128"/>
      <c r="CZ169" s="128"/>
      <c r="DA169" s="128"/>
      <c r="DB169" s="128"/>
      <c r="DC169" s="128"/>
      <c r="DD169" s="128"/>
      <c r="DE169" s="128"/>
      <c r="DF169" s="128"/>
      <c r="DG169" s="128"/>
      <c r="DH169" s="128"/>
      <c r="DI169" s="128"/>
      <c r="DJ169" s="128"/>
      <c r="DK169" s="128"/>
      <c r="DL169" s="128"/>
      <c r="DM169" s="128"/>
      <c r="DN169" s="128"/>
      <c r="DO169" s="128"/>
      <c r="DP169" s="128"/>
      <c r="DQ169" s="128"/>
      <c r="DR169" s="128"/>
      <c r="DS169" s="128"/>
      <c r="DT169" s="128"/>
      <c r="DU169" s="128"/>
      <c r="DV169" s="128"/>
      <c r="DW169" s="128"/>
      <c r="DX169" s="128"/>
      <c r="DY169" s="128"/>
      <c r="DZ169" s="128"/>
      <c r="EA169" s="128"/>
      <c r="EB169" s="128"/>
      <c r="EC169" s="128"/>
      <c r="ED169" s="128"/>
      <c r="EE169" s="128"/>
      <c r="EF169" s="128"/>
      <c r="EG169" s="42"/>
      <c r="EH169" s="128"/>
      <c r="EI169" s="128"/>
      <c r="EJ169" s="128"/>
      <c r="EK169" s="128"/>
      <c r="EL169" s="128"/>
      <c r="EM169" s="128"/>
      <c r="EN169" s="128"/>
      <c r="EO169" s="128"/>
      <c r="EP169" s="128"/>
      <c r="EQ169" s="128"/>
      <c r="ER169" s="128"/>
      <c r="ES169" s="128"/>
      <c r="ET169" s="128"/>
      <c r="EU169" s="128"/>
      <c r="EV169" s="128"/>
      <c r="EW169" s="128"/>
      <c r="EX169" s="128"/>
      <c r="EY169" s="128"/>
      <c r="EZ169" s="128"/>
      <c r="FA169" s="128"/>
      <c r="FB169" s="128"/>
      <c r="FC169" s="128"/>
      <c r="FD169" s="128"/>
      <c r="FE169" s="128"/>
      <c r="FF169" s="128"/>
      <c r="FG169" s="128"/>
      <c r="FH169" s="128"/>
      <c r="FI169" s="128"/>
      <c r="FJ169" s="128"/>
      <c r="FK169" s="128"/>
      <c r="FL169" s="128"/>
      <c r="FM169" s="128"/>
      <c r="FN169" s="128"/>
      <c r="FO169" s="128"/>
      <c r="FP169" s="128"/>
      <c r="FQ169" s="42"/>
      <c r="FR169" s="42"/>
      <c r="FS169" s="42"/>
      <c r="FT169" s="42"/>
      <c r="FU169" s="42"/>
      <c r="FV169" s="128"/>
      <c r="FW169" s="128"/>
      <c r="FX169" s="128"/>
      <c r="FY169" s="128"/>
      <c r="FZ169" s="128"/>
      <c r="GA169" s="128"/>
      <c r="GB169" s="128"/>
      <c r="GC169" s="128"/>
      <c r="GD169" s="128"/>
      <c r="GE169" s="128"/>
      <c r="GF169" s="128"/>
      <c r="GG169" s="128"/>
      <c r="GH169" s="128"/>
      <c r="GI169" s="128"/>
      <c r="GJ169" s="128"/>
      <c r="GK169" s="128"/>
      <c r="GL169" s="128"/>
      <c r="GM169" s="128"/>
      <c r="GN169" s="128"/>
      <c r="GO169" s="128"/>
      <c r="GP169" s="128"/>
      <c r="GQ169" s="128"/>
      <c r="GR169" s="128"/>
      <c r="GS169" s="128"/>
      <c r="GT169" s="128"/>
      <c r="GU169" s="128"/>
      <c r="GV169" s="128"/>
      <c r="GW169" s="128"/>
      <c r="GX169" s="128"/>
      <c r="GY169" s="128"/>
      <c r="GZ169" s="128"/>
      <c r="HA169" s="128"/>
      <c r="HB169" s="128"/>
      <c r="HC169" s="128"/>
      <c r="HD169" s="128"/>
      <c r="HE169" s="128"/>
      <c r="HF169" s="128"/>
      <c r="HG169" s="128"/>
      <c r="HH169" s="128"/>
      <c r="HI169" s="128"/>
      <c r="HJ169" s="128"/>
      <c r="HK169" s="128"/>
      <c r="HL169" s="128"/>
      <c r="HM169" s="128"/>
      <c r="HN169" s="128"/>
      <c r="HO169" s="128"/>
      <c r="HP169" s="128"/>
      <c r="HQ169" s="128"/>
      <c r="HR169" s="128"/>
      <c r="HS169" s="128"/>
      <c r="HT169" s="128"/>
      <c r="HU169" s="128"/>
      <c r="HV169" s="128"/>
      <c r="HW169" s="128"/>
      <c r="HX169" s="128"/>
      <c r="HY169" s="128"/>
      <c r="HZ169" s="128"/>
      <c r="IA169" s="128"/>
      <c r="IB169" s="128"/>
      <c r="IC169" s="128"/>
      <c r="ID169" s="128"/>
      <c r="IE169" s="128"/>
      <c r="IF169" s="128"/>
      <c r="IG169" s="128"/>
      <c r="IH169" s="128"/>
      <c r="II169" s="128"/>
      <c r="IJ169" s="128"/>
      <c r="IK169" s="128"/>
      <c r="IL169" s="128"/>
      <c r="IM169" s="128"/>
      <c r="IN169" s="128"/>
      <c r="IO169" s="128"/>
      <c r="IP169" s="128"/>
      <c r="IQ169" s="128"/>
      <c r="IR169" s="128"/>
      <c r="IS169" s="128"/>
      <c r="IT169" s="128"/>
      <c r="IU169" s="128"/>
      <c r="IV169" s="128"/>
      <c r="IW169" s="128"/>
      <c r="IX169" s="128"/>
      <c r="IY169" s="128"/>
      <c r="IZ169" s="128"/>
      <c r="JA169" s="128"/>
    </row>
    <row r="170" spans="2:261" s="17" customFormat="1" x14ac:dyDescent="0.25">
      <c r="B170" s="33"/>
      <c r="F170" s="35"/>
      <c r="G170" s="111"/>
      <c r="H170" s="33"/>
      <c r="I170" s="33"/>
      <c r="J170" s="42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  <c r="BA170" s="128"/>
      <c r="BB170" s="128"/>
      <c r="BC170" s="128"/>
      <c r="BD170" s="128"/>
      <c r="BE170" s="128"/>
      <c r="BF170" s="128"/>
      <c r="BG170" s="128"/>
      <c r="BH170" s="128"/>
      <c r="BI170" s="128"/>
      <c r="BJ170" s="128"/>
      <c r="BK170" s="128"/>
      <c r="BL170" s="128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128"/>
      <c r="CA170" s="128"/>
      <c r="CB170" s="128"/>
      <c r="CC170" s="128"/>
      <c r="CD170" s="128"/>
      <c r="CE170" s="128"/>
      <c r="CF170" s="128"/>
      <c r="CG170" s="128"/>
      <c r="CH170" s="128"/>
      <c r="CI170" s="128"/>
      <c r="CJ170" s="128"/>
      <c r="CK170" s="128"/>
      <c r="CL170" s="128"/>
      <c r="CM170" s="128"/>
      <c r="CN170" s="128"/>
      <c r="CO170" s="128"/>
      <c r="CP170" s="128"/>
      <c r="CQ170" s="128"/>
      <c r="CR170" s="128"/>
      <c r="CS170" s="128"/>
      <c r="CT170" s="128"/>
      <c r="CU170" s="128"/>
      <c r="CV170" s="128"/>
      <c r="CW170" s="42"/>
      <c r="CX170" s="128"/>
      <c r="CY170" s="128"/>
      <c r="CZ170" s="128"/>
      <c r="DA170" s="128"/>
      <c r="DB170" s="128"/>
      <c r="DC170" s="128"/>
      <c r="DD170" s="128"/>
      <c r="DE170" s="128"/>
      <c r="DF170" s="128"/>
      <c r="DG170" s="128"/>
      <c r="DH170" s="128"/>
      <c r="DI170" s="128"/>
      <c r="DJ170" s="128"/>
      <c r="DK170" s="128"/>
      <c r="DL170" s="128"/>
      <c r="DM170" s="128"/>
      <c r="DN170" s="128"/>
      <c r="DO170" s="128"/>
      <c r="DP170" s="128"/>
      <c r="DQ170" s="128"/>
      <c r="DR170" s="128"/>
      <c r="DS170" s="128"/>
      <c r="DT170" s="128"/>
      <c r="DU170" s="128"/>
      <c r="DV170" s="128"/>
      <c r="DW170" s="128"/>
      <c r="DX170" s="128"/>
      <c r="DY170" s="128"/>
      <c r="DZ170" s="128"/>
      <c r="EA170" s="128"/>
      <c r="EB170" s="128"/>
      <c r="EC170" s="128"/>
      <c r="ED170" s="128"/>
      <c r="EE170" s="128"/>
      <c r="EF170" s="128"/>
      <c r="EG170" s="42"/>
      <c r="EH170" s="128"/>
      <c r="EI170" s="128"/>
      <c r="EJ170" s="128"/>
      <c r="EK170" s="128"/>
      <c r="EL170" s="128"/>
      <c r="EM170" s="128"/>
      <c r="EN170" s="128"/>
      <c r="EO170" s="128"/>
      <c r="EP170" s="128"/>
      <c r="EQ170" s="128"/>
      <c r="ER170" s="128"/>
      <c r="ES170" s="128"/>
      <c r="ET170" s="128"/>
      <c r="EU170" s="128"/>
      <c r="EV170" s="128"/>
      <c r="EW170" s="128"/>
      <c r="EX170" s="128"/>
      <c r="EY170" s="128"/>
      <c r="EZ170" s="128"/>
      <c r="FA170" s="128"/>
      <c r="FB170" s="128"/>
      <c r="FC170" s="128"/>
      <c r="FD170" s="128"/>
      <c r="FE170" s="128"/>
      <c r="FF170" s="128"/>
      <c r="FG170" s="128"/>
      <c r="FH170" s="128"/>
      <c r="FI170" s="128"/>
      <c r="FJ170" s="128"/>
      <c r="FK170" s="128"/>
      <c r="FL170" s="128"/>
      <c r="FM170" s="128"/>
      <c r="FN170" s="128"/>
      <c r="FO170" s="128"/>
      <c r="FP170" s="128"/>
      <c r="FQ170" s="42"/>
      <c r="FR170" s="42"/>
      <c r="FS170" s="42"/>
      <c r="FT170" s="42"/>
      <c r="FU170" s="42"/>
      <c r="FV170" s="128"/>
      <c r="FW170" s="128"/>
      <c r="FX170" s="128"/>
      <c r="FY170" s="128"/>
      <c r="FZ170" s="128"/>
      <c r="GA170" s="128"/>
      <c r="GB170" s="128"/>
      <c r="GC170" s="128"/>
      <c r="GD170" s="128"/>
      <c r="GE170" s="128"/>
      <c r="GF170" s="128"/>
      <c r="GG170" s="128"/>
      <c r="GH170" s="128"/>
      <c r="GI170" s="128"/>
      <c r="GJ170" s="128"/>
      <c r="GK170" s="128"/>
      <c r="GL170" s="128"/>
      <c r="GM170" s="128"/>
      <c r="GN170" s="128"/>
      <c r="GO170" s="128"/>
      <c r="GP170" s="128"/>
      <c r="GQ170" s="128"/>
      <c r="GR170" s="128"/>
      <c r="GS170" s="128"/>
      <c r="GT170" s="128"/>
      <c r="GU170" s="128"/>
      <c r="GV170" s="128"/>
      <c r="GW170" s="128"/>
      <c r="GX170" s="128"/>
      <c r="GY170" s="128"/>
      <c r="GZ170" s="128"/>
      <c r="HA170" s="128"/>
      <c r="HB170" s="128"/>
      <c r="HC170" s="128"/>
      <c r="HD170" s="128"/>
      <c r="HE170" s="128"/>
      <c r="HF170" s="128"/>
      <c r="HG170" s="128"/>
      <c r="HH170" s="128"/>
      <c r="HI170" s="128"/>
      <c r="HJ170" s="128"/>
      <c r="HK170" s="128"/>
      <c r="HL170" s="128"/>
      <c r="HM170" s="128"/>
      <c r="HN170" s="128"/>
      <c r="HO170" s="128"/>
      <c r="HP170" s="128"/>
      <c r="HQ170" s="128"/>
      <c r="HR170" s="128"/>
      <c r="HS170" s="128"/>
      <c r="HT170" s="128"/>
      <c r="HU170" s="128"/>
      <c r="HV170" s="128"/>
      <c r="HW170" s="128"/>
      <c r="HX170" s="128"/>
      <c r="HY170" s="128"/>
      <c r="HZ170" s="128"/>
      <c r="IA170" s="128"/>
      <c r="IB170" s="128"/>
      <c r="IC170" s="128"/>
      <c r="ID170" s="128"/>
      <c r="IE170" s="128"/>
      <c r="IF170" s="128"/>
      <c r="IG170" s="128"/>
      <c r="IH170" s="128"/>
      <c r="II170" s="128"/>
      <c r="IJ170" s="128"/>
      <c r="IK170" s="128"/>
      <c r="IL170" s="128"/>
      <c r="IM170" s="128"/>
      <c r="IN170" s="128"/>
      <c r="IO170" s="128"/>
      <c r="IP170" s="128"/>
      <c r="IQ170" s="128"/>
      <c r="IR170" s="128"/>
      <c r="IS170" s="128"/>
      <c r="IT170" s="128"/>
      <c r="IU170" s="128"/>
      <c r="IV170" s="128"/>
      <c r="IW170" s="128"/>
      <c r="IX170" s="128"/>
      <c r="IY170" s="128"/>
      <c r="IZ170" s="128"/>
      <c r="JA170" s="128"/>
    </row>
    <row r="171" spans="2:261" s="17" customFormat="1" x14ac:dyDescent="0.25">
      <c r="B171" s="33"/>
      <c r="F171" s="35"/>
      <c r="G171" s="111"/>
      <c r="H171" s="33"/>
      <c r="I171" s="33"/>
      <c r="J171" s="42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/>
      <c r="BE171" s="128"/>
      <c r="BF171" s="128"/>
      <c r="BG171" s="128"/>
      <c r="BH171" s="128"/>
      <c r="BI171" s="128"/>
      <c r="BJ171" s="128"/>
      <c r="BK171" s="128"/>
      <c r="BL171" s="128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128"/>
      <c r="CA171" s="128"/>
      <c r="CB171" s="128"/>
      <c r="CC171" s="128"/>
      <c r="CD171" s="128"/>
      <c r="CE171" s="128"/>
      <c r="CF171" s="128"/>
      <c r="CG171" s="128"/>
      <c r="CH171" s="128"/>
      <c r="CI171" s="128"/>
      <c r="CJ171" s="128"/>
      <c r="CK171" s="128"/>
      <c r="CL171" s="128"/>
      <c r="CM171" s="128"/>
      <c r="CN171" s="128"/>
      <c r="CO171" s="128"/>
      <c r="CP171" s="128"/>
      <c r="CQ171" s="128"/>
      <c r="CR171" s="128"/>
      <c r="CS171" s="128"/>
      <c r="CT171" s="128"/>
      <c r="CU171" s="128"/>
      <c r="CV171" s="128"/>
      <c r="CW171" s="42"/>
      <c r="CX171" s="128"/>
      <c r="CY171" s="128"/>
      <c r="CZ171" s="128"/>
      <c r="DA171" s="128"/>
      <c r="DB171" s="128"/>
      <c r="DC171" s="128"/>
      <c r="DD171" s="128"/>
      <c r="DE171" s="128"/>
      <c r="DF171" s="128"/>
      <c r="DG171" s="128"/>
      <c r="DH171" s="128"/>
      <c r="DI171" s="128"/>
      <c r="DJ171" s="128"/>
      <c r="DK171" s="128"/>
      <c r="DL171" s="128"/>
      <c r="DM171" s="128"/>
      <c r="DN171" s="128"/>
      <c r="DO171" s="128"/>
      <c r="DP171" s="128"/>
      <c r="DQ171" s="128"/>
      <c r="DR171" s="128"/>
      <c r="DS171" s="128"/>
      <c r="DT171" s="128"/>
      <c r="DU171" s="128"/>
      <c r="DV171" s="128"/>
      <c r="DW171" s="128"/>
      <c r="DX171" s="128"/>
      <c r="DY171" s="128"/>
      <c r="DZ171" s="128"/>
      <c r="EA171" s="128"/>
      <c r="EB171" s="128"/>
      <c r="EC171" s="128"/>
      <c r="ED171" s="128"/>
      <c r="EE171" s="128"/>
      <c r="EF171" s="128"/>
      <c r="EG171" s="42"/>
      <c r="EH171" s="128"/>
      <c r="EI171" s="128"/>
      <c r="EJ171" s="128"/>
      <c r="EK171" s="128"/>
      <c r="EL171" s="128"/>
      <c r="EM171" s="128"/>
      <c r="EN171" s="128"/>
      <c r="EO171" s="128"/>
      <c r="EP171" s="128"/>
      <c r="EQ171" s="128"/>
      <c r="ER171" s="128"/>
      <c r="ES171" s="128"/>
      <c r="ET171" s="128"/>
      <c r="EU171" s="128"/>
      <c r="EV171" s="128"/>
      <c r="EW171" s="128"/>
      <c r="EX171" s="128"/>
      <c r="EY171" s="128"/>
      <c r="EZ171" s="128"/>
      <c r="FA171" s="128"/>
      <c r="FB171" s="128"/>
      <c r="FC171" s="128"/>
      <c r="FD171" s="128"/>
      <c r="FE171" s="128"/>
      <c r="FF171" s="128"/>
      <c r="FG171" s="128"/>
      <c r="FH171" s="128"/>
      <c r="FI171" s="128"/>
      <c r="FJ171" s="128"/>
      <c r="FK171" s="128"/>
      <c r="FL171" s="128"/>
      <c r="FM171" s="128"/>
      <c r="FN171" s="128"/>
      <c r="FO171" s="128"/>
      <c r="FP171" s="128"/>
      <c r="FQ171" s="42"/>
      <c r="FR171" s="42"/>
      <c r="FS171" s="42"/>
      <c r="FT171" s="42"/>
      <c r="FU171" s="42"/>
      <c r="FV171" s="128"/>
      <c r="FW171" s="128"/>
      <c r="FX171" s="128"/>
      <c r="FY171" s="128"/>
      <c r="FZ171" s="128"/>
      <c r="GA171" s="128"/>
      <c r="GB171" s="128"/>
      <c r="GC171" s="128"/>
      <c r="GD171" s="128"/>
      <c r="GE171" s="128"/>
      <c r="GF171" s="128"/>
      <c r="GG171" s="128"/>
      <c r="GH171" s="128"/>
      <c r="GI171" s="128"/>
      <c r="GJ171" s="128"/>
      <c r="GK171" s="128"/>
      <c r="GL171" s="128"/>
      <c r="GM171" s="128"/>
      <c r="GN171" s="128"/>
      <c r="GO171" s="128"/>
      <c r="GP171" s="128"/>
      <c r="GQ171" s="128"/>
      <c r="GR171" s="128"/>
      <c r="GS171" s="128"/>
      <c r="GT171" s="128"/>
      <c r="GU171" s="128"/>
      <c r="GV171" s="128"/>
      <c r="GW171" s="128"/>
      <c r="GX171" s="128"/>
      <c r="GY171" s="128"/>
      <c r="GZ171" s="128"/>
      <c r="HA171" s="128"/>
      <c r="HB171" s="128"/>
      <c r="HC171" s="128"/>
      <c r="HD171" s="128"/>
      <c r="HE171" s="128"/>
      <c r="HF171" s="128"/>
      <c r="HG171" s="128"/>
      <c r="HH171" s="128"/>
      <c r="HI171" s="128"/>
      <c r="HJ171" s="128"/>
      <c r="HK171" s="128"/>
      <c r="HL171" s="128"/>
      <c r="HM171" s="128"/>
      <c r="HN171" s="128"/>
      <c r="HO171" s="128"/>
      <c r="HP171" s="128"/>
      <c r="HQ171" s="128"/>
      <c r="HR171" s="128"/>
      <c r="HS171" s="128"/>
      <c r="HT171" s="128"/>
      <c r="HU171" s="128"/>
      <c r="HV171" s="128"/>
      <c r="HW171" s="128"/>
      <c r="HX171" s="128"/>
      <c r="HY171" s="128"/>
      <c r="HZ171" s="128"/>
      <c r="IA171" s="128"/>
      <c r="IB171" s="128"/>
      <c r="IC171" s="128"/>
      <c r="ID171" s="128"/>
      <c r="IE171" s="128"/>
      <c r="IF171" s="128"/>
      <c r="IG171" s="128"/>
      <c r="IH171" s="128"/>
      <c r="II171" s="128"/>
      <c r="IJ171" s="128"/>
      <c r="IK171" s="128"/>
      <c r="IL171" s="128"/>
      <c r="IM171" s="128"/>
      <c r="IN171" s="128"/>
      <c r="IO171" s="128"/>
      <c r="IP171" s="128"/>
      <c r="IQ171" s="128"/>
      <c r="IR171" s="128"/>
      <c r="IS171" s="128"/>
      <c r="IT171" s="128"/>
      <c r="IU171" s="128"/>
      <c r="IV171" s="128"/>
      <c r="IW171" s="128"/>
      <c r="IX171" s="128"/>
      <c r="IY171" s="128"/>
      <c r="IZ171" s="128"/>
      <c r="JA171" s="128"/>
    </row>
    <row r="172" spans="2:261" s="17" customFormat="1" x14ac:dyDescent="0.25">
      <c r="B172" s="33"/>
      <c r="F172" s="35"/>
      <c r="G172" s="111"/>
      <c r="H172" s="33"/>
      <c r="I172" s="33"/>
      <c r="J172" s="42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  <c r="BA172" s="128"/>
      <c r="BB172" s="128"/>
      <c r="BC172" s="128"/>
      <c r="BD172" s="128"/>
      <c r="BE172" s="128"/>
      <c r="BF172" s="128"/>
      <c r="BG172" s="128"/>
      <c r="BH172" s="128"/>
      <c r="BI172" s="128"/>
      <c r="BJ172" s="128"/>
      <c r="BK172" s="128"/>
      <c r="BL172" s="128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128"/>
      <c r="CA172" s="128"/>
      <c r="CB172" s="128"/>
      <c r="CC172" s="128"/>
      <c r="CD172" s="128"/>
      <c r="CE172" s="128"/>
      <c r="CF172" s="128"/>
      <c r="CG172" s="128"/>
      <c r="CH172" s="128"/>
      <c r="CI172" s="128"/>
      <c r="CJ172" s="128"/>
      <c r="CK172" s="128"/>
      <c r="CL172" s="128"/>
      <c r="CM172" s="128"/>
      <c r="CN172" s="128"/>
      <c r="CO172" s="128"/>
      <c r="CP172" s="128"/>
      <c r="CQ172" s="128"/>
      <c r="CR172" s="128"/>
      <c r="CS172" s="128"/>
      <c r="CT172" s="128"/>
      <c r="CU172" s="128"/>
      <c r="CV172" s="128"/>
      <c r="CW172" s="42"/>
      <c r="CX172" s="128"/>
      <c r="CY172" s="128"/>
      <c r="CZ172" s="128"/>
      <c r="DA172" s="128"/>
      <c r="DB172" s="128"/>
      <c r="DC172" s="128"/>
      <c r="DD172" s="128"/>
      <c r="DE172" s="128"/>
      <c r="DF172" s="128"/>
      <c r="DG172" s="128"/>
      <c r="DH172" s="128"/>
      <c r="DI172" s="128"/>
      <c r="DJ172" s="128"/>
      <c r="DK172" s="128"/>
      <c r="DL172" s="128"/>
      <c r="DM172" s="128"/>
      <c r="DN172" s="128"/>
      <c r="DO172" s="128"/>
      <c r="DP172" s="128"/>
      <c r="DQ172" s="128"/>
      <c r="DR172" s="128"/>
      <c r="DS172" s="128"/>
      <c r="DT172" s="128"/>
      <c r="DU172" s="128"/>
      <c r="DV172" s="128"/>
      <c r="DW172" s="128"/>
      <c r="DX172" s="128"/>
      <c r="DY172" s="128"/>
      <c r="DZ172" s="128"/>
      <c r="EA172" s="128"/>
      <c r="EB172" s="128"/>
      <c r="EC172" s="128"/>
      <c r="ED172" s="128"/>
      <c r="EE172" s="128"/>
      <c r="EF172" s="128"/>
      <c r="EG172" s="42"/>
      <c r="EH172" s="128"/>
      <c r="EI172" s="128"/>
      <c r="EJ172" s="128"/>
      <c r="EK172" s="128"/>
      <c r="EL172" s="128"/>
      <c r="EM172" s="128"/>
      <c r="EN172" s="128"/>
      <c r="EO172" s="128"/>
      <c r="EP172" s="128"/>
      <c r="EQ172" s="128"/>
      <c r="ER172" s="128"/>
      <c r="ES172" s="128"/>
      <c r="ET172" s="128"/>
      <c r="EU172" s="128"/>
      <c r="EV172" s="128"/>
      <c r="EW172" s="128"/>
      <c r="EX172" s="128"/>
      <c r="EY172" s="128"/>
      <c r="EZ172" s="128"/>
      <c r="FA172" s="128"/>
      <c r="FB172" s="128"/>
      <c r="FC172" s="128"/>
      <c r="FD172" s="128"/>
      <c r="FE172" s="128"/>
      <c r="FF172" s="128"/>
      <c r="FG172" s="128"/>
      <c r="FH172" s="128"/>
      <c r="FI172" s="128"/>
      <c r="FJ172" s="128"/>
      <c r="FK172" s="128"/>
      <c r="FL172" s="128"/>
      <c r="FM172" s="128"/>
      <c r="FN172" s="128"/>
      <c r="FO172" s="128"/>
      <c r="FP172" s="128"/>
      <c r="FQ172" s="42"/>
      <c r="FR172" s="42"/>
      <c r="FS172" s="42"/>
      <c r="FT172" s="42"/>
      <c r="FU172" s="42"/>
      <c r="FV172" s="128"/>
      <c r="FW172" s="128"/>
      <c r="FX172" s="128"/>
      <c r="FY172" s="128"/>
      <c r="FZ172" s="128"/>
      <c r="GA172" s="128"/>
      <c r="GB172" s="128"/>
      <c r="GC172" s="128"/>
      <c r="GD172" s="128"/>
      <c r="GE172" s="128"/>
      <c r="GF172" s="128"/>
      <c r="GG172" s="128"/>
      <c r="GH172" s="128"/>
      <c r="GI172" s="128"/>
      <c r="GJ172" s="128"/>
      <c r="GK172" s="128"/>
      <c r="GL172" s="128"/>
      <c r="GM172" s="128"/>
      <c r="GN172" s="128"/>
      <c r="GO172" s="128"/>
      <c r="GP172" s="128"/>
      <c r="GQ172" s="128"/>
      <c r="GR172" s="128"/>
      <c r="GS172" s="128"/>
      <c r="GT172" s="128"/>
      <c r="GU172" s="128"/>
      <c r="GV172" s="128"/>
      <c r="GW172" s="128"/>
      <c r="GX172" s="128"/>
      <c r="GY172" s="128"/>
      <c r="GZ172" s="128"/>
      <c r="HA172" s="128"/>
      <c r="HB172" s="128"/>
      <c r="HC172" s="128"/>
      <c r="HD172" s="128"/>
      <c r="HE172" s="128"/>
      <c r="HF172" s="128"/>
      <c r="HG172" s="128"/>
      <c r="HH172" s="128"/>
      <c r="HI172" s="128"/>
      <c r="HJ172" s="128"/>
      <c r="HK172" s="128"/>
      <c r="HL172" s="128"/>
      <c r="HM172" s="128"/>
      <c r="HN172" s="128"/>
      <c r="HO172" s="128"/>
      <c r="HP172" s="128"/>
      <c r="HQ172" s="128"/>
      <c r="HR172" s="128"/>
      <c r="HS172" s="128"/>
      <c r="HT172" s="128"/>
      <c r="HU172" s="128"/>
      <c r="HV172" s="128"/>
      <c r="HW172" s="128"/>
      <c r="HX172" s="128"/>
      <c r="HY172" s="128"/>
      <c r="HZ172" s="128"/>
      <c r="IA172" s="128"/>
      <c r="IB172" s="128"/>
      <c r="IC172" s="128"/>
      <c r="ID172" s="128"/>
      <c r="IE172" s="128"/>
      <c r="IF172" s="128"/>
      <c r="IG172" s="128"/>
      <c r="IH172" s="128"/>
      <c r="II172" s="128"/>
      <c r="IJ172" s="128"/>
      <c r="IK172" s="128"/>
      <c r="IL172" s="128"/>
      <c r="IM172" s="128"/>
      <c r="IN172" s="128"/>
      <c r="IO172" s="128"/>
      <c r="IP172" s="128"/>
      <c r="IQ172" s="128"/>
      <c r="IR172" s="128"/>
      <c r="IS172" s="128"/>
      <c r="IT172" s="128"/>
      <c r="IU172" s="128"/>
      <c r="IV172" s="128"/>
      <c r="IW172" s="128"/>
      <c r="IX172" s="128"/>
      <c r="IY172" s="128"/>
      <c r="IZ172" s="128"/>
      <c r="JA172" s="128"/>
    </row>
    <row r="173" spans="2:261" s="17" customFormat="1" x14ac:dyDescent="0.25">
      <c r="B173" s="33"/>
      <c r="F173" s="35"/>
      <c r="G173" s="111"/>
      <c r="H173" s="33"/>
      <c r="I173" s="33"/>
      <c r="J173" s="42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  <c r="BA173" s="128"/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128"/>
      <c r="CA173" s="128"/>
      <c r="CB173" s="128"/>
      <c r="CC173" s="128"/>
      <c r="CD173" s="128"/>
      <c r="CE173" s="128"/>
      <c r="CF173" s="128"/>
      <c r="CG173" s="128"/>
      <c r="CH173" s="128"/>
      <c r="CI173" s="128"/>
      <c r="CJ173" s="128"/>
      <c r="CK173" s="128"/>
      <c r="CL173" s="128"/>
      <c r="CM173" s="128"/>
      <c r="CN173" s="128"/>
      <c r="CO173" s="128"/>
      <c r="CP173" s="128"/>
      <c r="CQ173" s="128"/>
      <c r="CR173" s="128"/>
      <c r="CS173" s="128"/>
      <c r="CT173" s="128"/>
      <c r="CU173" s="128"/>
      <c r="CV173" s="128"/>
      <c r="CW173" s="42"/>
      <c r="CX173" s="128"/>
      <c r="CY173" s="128"/>
      <c r="CZ173" s="128"/>
      <c r="DA173" s="128"/>
      <c r="DB173" s="128"/>
      <c r="DC173" s="128"/>
      <c r="DD173" s="128"/>
      <c r="DE173" s="128"/>
      <c r="DF173" s="128"/>
      <c r="DG173" s="128"/>
      <c r="DH173" s="128"/>
      <c r="DI173" s="128"/>
      <c r="DJ173" s="128"/>
      <c r="DK173" s="128"/>
      <c r="DL173" s="128"/>
      <c r="DM173" s="128"/>
      <c r="DN173" s="128"/>
      <c r="DO173" s="128"/>
      <c r="DP173" s="128"/>
      <c r="DQ173" s="128"/>
      <c r="DR173" s="128"/>
      <c r="DS173" s="128"/>
      <c r="DT173" s="128"/>
      <c r="DU173" s="128"/>
      <c r="DV173" s="128"/>
      <c r="DW173" s="128"/>
      <c r="DX173" s="128"/>
      <c r="DY173" s="128"/>
      <c r="DZ173" s="128"/>
      <c r="EA173" s="128"/>
      <c r="EB173" s="128"/>
      <c r="EC173" s="128"/>
      <c r="ED173" s="128"/>
      <c r="EE173" s="128"/>
      <c r="EF173" s="128"/>
      <c r="EG173" s="42"/>
      <c r="EH173" s="128"/>
      <c r="EI173" s="128"/>
      <c r="EJ173" s="128"/>
      <c r="EK173" s="128"/>
      <c r="EL173" s="128"/>
      <c r="EM173" s="128"/>
      <c r="EN173" s="128"/>
      <c r="EO173" s="128"/>
      <c r="EP173" s="128"/>
      <c r="EQ173" s="128"/>
      <c r="ER173" s="128"/>
      <c r="ES173" s="128"/>
      <c r="ET173" s="128"/>
      <c r="EU173" s="128"/>
      <c r="EV173" s="128"/>
      <c r="EW173" s="128"/>
      <c r="EX173" s="128"/>
      <c r="EY173" s="128"/>
      <c r="EZ173" s="128"/>
      <c r="FA173" s="128"/>
      <c r="FB173" s="128"/>
      <c r="FC173" s="128"/>
      <c r="FD173" s="128"/>
      <c r="FE173" s="128"/>
      <c r="FF173" s="128"/>
      <c r="FG173" s="128"/>
      <c r="FH173" s="128"/>
      <c r="FI173" s="128"/>
      <c r="FJ173" s="128"/>
      <c r="FK173" s="128"/>
      <c r="FL173" s="128"/>
      <c r="FM173" s="128"/>
      <c r="FN173" s="128"/>
      <c r="FO173" s="128"/>
      <c r="FP173" s="128"/>
      <c r="FQ173" s="42"/>
      <c r="FR173" s="42"/>
      <c r="FS173" s="42"/>
      <c r="FT173" s="42"/>
      <c r="FU173" s="42"/>
      <c r="FV173" s="128"/>
      <c r="FW173" s="128"/>
      <c r="FX173" s="128"/>
      <c r="FY173" s="128"/>
      <c r="FZ173" s="128"/>
      <c r="GA173" s="128"/>
      <c r="GB173" s="128"/>
      <c r="GC173" s="128"/>
      <c r="GD173" s="128"/>
      <c r="GE173" s="128"/>
      <c r="GF173" s="128"/>
      <c r="GG173" s="128"/>
      <c r="GH173" s="128"/>
      <c r="GI173" s="128"/>
      <c r="GJ173" s="128"/>
      <c r="GK173" s="128"/>
      <c r="GL173" s="128"/>
      <c r="GM173" s="128"/>
      <c r="GN173" s="128"/>
      <c r="GO173" s="128"/>
      <c r="GP173" s="128"/>
      <c r="GQ173" s="128"/>
      <c r="GR173" s="128"/>
      <c r="GS173" s="128"/>
      <c r="GT173" s="128"/>
      <c r="GU173" s="128"/>
      <c r="GV173" s="128"/>
      <c r="GW173" s="128"/>
      <c r="GX173" s="128"/>
      <c r="GY173" s="128"/>
      <c r="GZ173" s="128"/>
      <c r="HA173" s="128"/>
      <c r="HB173" s="128"/>
      <c r="HC173" s="128"/>
      <c r="HD173" s="128"/>
      <c r="HE173" s="128"/>
      <c r="HF173" s="128"/>
      <c r="HG173" s="128"/>
      <c r="HH173" s="128"/>
      <c r="HI173" s="128"/>
      <c r="HJ173" s="128"/>
      <c r="HK173" s="128"/>
      <c r="HL173" s="128"/>
      <c r="HM173" s="128"/>
      <c r="HN173" s="128"/>
      <c r="HO173" s="128"/>
      <c r="HP173" s="128"/>
      <c r="HQ173" s="128"/>
      <c r="HR173" s="128"/>
      <c r="HS173" s="128"/>
      <c r="HT173" s="128"/>
      <c r="HU173" s="128"/>
      <c r="HV173" s="128"/>
      <c r="HW173" s="128"/>
      <c r="HX173" s="128"/>
      <c r="HY173" s="128"/>
      <c r="HZ173" s="128"/>
      <c r="IA173" s="128"/>
      <c r="IB173" s="128"/>
      <c r="IC173" s="128"/>
      <c r="ID173" s="128"/>
      <c r="IE173" s="128"/>
      <c r="IF173" s="128"/>
      <c r="IG173" s="128"/>
      <c r="IH173" s="128"/>
      <c r="II173" s="128"/>
      <c r="IJ173" s="128"/>
      <c r="IK173" s="128"/>
      <c r="IL173" s="128"/>
      <c r="IM173" s="128"/>
      <c r="IN173" s="128"/>
      <c r="IO173" s="128"/>
      <c r="IP173" s="128"/>
      <c r="IQ173" s="128"/>
      <c r="IR173" s="128"/>
      <c r="IS173" s="128"/>
      <c r="IT173" s="128"/>
      <c r="IU173" s="128"/>
      <c r="IV173" s="128"/>
      <c r="IW173" s="128"/>
      <c r="IX173" s="128"/>
      <c r="IY173" s="128"/>
      <c r="IZ173" s="128"/>
      <c r="JA173" s="128"/>
    </row>
    <row r="174" spans="2:261" s="17" customFormat="1" x14ac:dyDescent="0.25">
      <c r="B174" s="33"/>
      <c r="F174" s="35"/>
      <c r="G174" s="111"/>
      <c r="H174" s="33"/>
      <c r="I174" s="33"/>
      <c r="J174" s="42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  <c r="BA174" s="128"/>
      <c r="BB174" s="128"/>
      <c r="BC174" s="128"/>
      <c r="BD174" s="128"/>
      <c r="BE174" s="128"/>
      <c r="BF174" s="128"/>
      <c r="BG174" s="128"/>
      <c r="BH174" s="128"/>
      <c r="BI174" s="128"/>
      <c r="BJ174" s="128"/>
      <c r="BK174" s="128"/>
      <c r="BL174" s="128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  <c r="BZ174" s="128"/>
      <c r="CA174" s="128"/>
      <c r="CB174" s="128"/>
      <c r="CC174" s="128"/>
      <c r="CD174" s="128"/>
      <c r="CE174" s="128"/>
      <c r="CF174" s="128"/>
      <c r="CG174" s="128"/>
      <c r="CH174" s="128"/>
      <c r="CI174" s="128"/>
      <c r="CJ174" s="128"/>
      <c r="CK174" s="128"/>
      <c r="CL174" s="128"/>
      <c r="CM174" s="128"/>
      <c r="CN174" s="128"/>
      <c r="CO174" s="128"/>
      <c r="CP174" s="128"/>
      <c r="CQ174" s="128"/>
      <c r="CR174" s="128"/>
      <c r="CS174" s="128"/>
      <c r="CT174" s="128"/>
      <c r="CU174" s="128"/>
      <c r="CV174" s="128"/>
      <c r="CW174" s="42"/>
      <c r="CX174" s="128"/>
      <c r="CY174" s="128"/>
      <c r="CZ174" s="128"/>
      <c r="DA174" s="128"/>
      <c r="DB174" s="128"/>
      <c r="DC174" s="128"/>
      <c r="DD174" s="128"/>
      <c r="DE174" s="128"/>
      <c r="DF174" s="128"/>
      <c r="DG174" s="128"/>
      <c r="DH174" s="128"/>
      <c r="DI174" s="128"/>
      <c r="DJ174" s="128"/>
      <c r="DK174" s="128"/>
      <c r="DL174" s="128"/>
      <c r="DM174" s="128"/>
      <c r="DN174" s="128"/>
      <c r="DO174" s="128"/>
      <c r="DP174" s="128"/>
      <c r="DQ174" s="128"/>
      <c r="DR174" s="128"/>
      <c r="DS174" s="128"/>
      <c r="DT174" s="128"/>
      <c r="DU174" s="128"/>
      <c r="DV174" s="128"/>
      <c r="DW174" s="128"/>
      <c r="DX174" s="128"/>
      <c r="DY174" s="128"/>
      <c r="DZ174" s="128"/>
      <c r="EA174" s="128"/>
      <c r="EB174" s="128"/>
      <c r="EC174" s="128"/>
      <c r="ED174" s="128"/>
      <c r="EE174" s="128"/>
      <c r="EF174" s="128"/>
      <c r="EG174" s="42"/>
      <c r="EH174" s="128"/>
      <c r="EI174" s="128"/>
      <c r="EJ174" s="128"/>
      <c r="EK174" s="128"/>
      <c r="EL174" s="128"/>
      <c r="EM174" s="128"/>
      <c r="EN174" s="128"/>
      <c r="EO174" s="128"/>
      <c r="EP174" s="128"/>
      <c r="EQ174" s="128"/>
      <c r="ER174" s="128"/>
      <c r="ES174" s="128"/>
      <c r="ET174" s="128"/>
      <c r="EU174" s="128"/>
      <c r="EV174" s="128"/>
      <c r="EW174" s="128"/>
      <c r="EX174" s="128"/>
      <c r="EY174" s="128"/>
      <c r="EZ174" s="128"/>
      <c r="FA174" s="128"/>
      <c r="FB174" s="128"/>
      <c r="FC174" s="128"/>
      <c r="FD174" s="128"/>
      <c r="FE174" s="128"/>
      <c r="FF174" s="128"/>
      <c r="FG174" s="128"/>
      <c r="FH174" s="128"/>
      <c r="FI174" s="128"/>
      <c r="FJ174" s="128"/>
      <c r="FK174" s="128"/>
      <c r="FL174" s="128"/>
      <c r="FM174" s="128"/>
      <c r="FN174" s="128"/>
      <c r="FO174" s="128"/>
      <c r="FP174" s="128"/>
      <c r="FQ174" s="42"/>
      <c r="FR174" s="42"/>
      <c r="FS174" s="42"/>
      <c r="FT174" s="42"/>
      <c r="FU174" s="42"/>
      <c r="FV174" s="128"/>
      <c r="FW174" s="128"/>
      <c r="FX174" s="128"/>
      <c r="FY174" s="128"/>
      <c r="FZ174" s="128"/>
      <c r="GA174" s="128"/>
      <c r="GB174" s="128"/>
      <c r="GC174" s="128"/>
      <c r="GD174" s="128"/>
      <c r="GE174" s="128"/>
      <c r="GF174" s="128"/>
      <c r="GG174" s="128"/>
      <c r="GH174" s="128"/>
      <c r="GI174" s="128"/>
      <c r="GJ174" s="128"/>
      <c r="GK174" s="128"/>
      <c r="GL174" s="128"/>
      <c r="GM174" s="128"/>
      <c r="GN174" s="128"/>
      <c r="GO174" s="128"/>
      <c r="GP174" s="128"/>
      <c r="GQ174" s="128"/>
      <c r="GR174" s="128"/>
      <c r="GS174" s="128"/>
      <c r="GT174" s="128"/>
      <c r="GU174" s="128"/>
      <c r="GV174" s="128"/>
      <c r="GW174" s="128"/>
      <c r="GX174" s="128"/>
      <c r="GY174" s="128"/>
      <c r="GZ174" s="128"/>
      <c r="HA174" s="128"/>
      <c r="HB174" s="128"/>
      <c r="HC174" s="128"/>
      <c r="HD174" s="128"/>
      <c r="HE174" s="128"/>
      <c r="HF174" s="128"/>
      <c r="HG174" s="128"/>
      <c r="HH174" s="128"/>
      <c r="HI174" s="128"/>
      <c r="HJ174" s="128"/>
      <c r="HK174" s="128"/>
      <c r="HL174" s="128"/>
      <c r="HM174" s="128"/>
      <c r="HN174" s="128"/>
      <c r="HO174" s="128"/>
      <c r="HP174" s="128"/>
      <c r="HQ174" s="128"/>
      <c r="HR174" s="128"/>
      <c r="HS174" s="128"/>
      <c r="HT174" s="128"/>
      <c r="HU174" s="128"/>
      <c r="HV174" s="128"/>
      <c r="HW174" s="128"/>
      <c r="HX174" s="128"/>
      <c r="HY174" s="128"/>
      <c r="HZ174" s="128"/>
      <c r="IA174" s="128"/>
      <c r="IB174" s="128"/>
      <c r="IC174" s="128"/>
      <c r="ID174" s="128"/>
      <c r="IE174" s="128"/>
      <c r="IF174" s="128"/>
      <c r="IG174" s="128"/>
      <c r="IH174" s="128"/>
      <c r="II174" s="128"/>
      <c r="IJ174" s="128"/>
      <c r="IK174" s="128"/>
      <c r="IL174" s="128"/>
      <c r="IM174" s="128"/>
      <c r="IN174" s="128"/>
      <c r="IO174" s="128"/>
      <c r="IP174" s="128"/>
      <c r="IQ174" s="128"/>
      <c r="IR174" s="128"/>
      <c r="IS174" s="128"/>
      <c r="IT174" s="128"/>
      <c r="IU174" s="128"/>
      <c r="IV174" s="128"/>
      <c r="IW174" s="128"/>
      <c r="IX174" s="128"/>
      <c r="IY174" s="128"/>
      <c r="IZ174" s="128"/>
      <c r="JA174" s="128"/>
    </row>
    <row r="175" spans="2:261" s="17" customFormat="1" x14ac:dyDescent="0.25">
      <c r="B175" s="33"/>
      <c r="F175" s="35"/>
      <c r="G175" s="111"/>
      <c r="H175" s="33"/>
      <c r="I175" s="33"/>
      <c r="J175" s="42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  <c r="CN175" s="128"/>
      <c r="CO175" s="128"/>
      <c r="CP175" s="128"/>
      <c r="CQ175" s="128"/>
      <c r="CR175" s="128"/>
      <c r="CS175" s="128"/>
      <c r="CT175" s="128"/>
      <c r="CU175" s="128"/>
      <c r="CV175" s="128"/>
      <c r="CW175" s="42"/>
      <c r="CX175" s="128"/>
      <c r="CY175" s="128"/>
      <c r="CZ175" s="128"/>
      <c r="DA175" s="128"/>
      <c r="DB175" s="128"/>
      <c r="DC175" s="128"/>
      <c r="DD175" s="128"/>
      <c r="DE175" s="128"/>
      <c r="DF175" s="128"/>
      <c r="DG175" s="128"/>
      <c r="DH175" s="128"/>
      <c r="DI175" s="128"/>
      <c r="DJ175" s="128"/>
      <c r="DK175" s="128"/>
      <c r="DL175" s="128"/>
      <c r="DM175" s="128"/>
      <c r="DN175" s="128"/>
      <c r="DO175" s="128"/>
      <c r="DP175" s="128"/>
      <c r="DQ175" s="128"/>
      <c r="DR175" s="128"/>
      <c r="DS175" s="128"/>
      <c r="DT175" s="128"/>
      <c r="DU175" s="128"/>
      <c r="DV175" s="128"/>
      <c r="DW175" s="128"/>
      <c r="DX175" s="128"/>
      <c r="DY175" s="128"/>
      <c r="DZ175" s="128"/>
      <c r="EA175" s="128"/>
      <c r="EB175" s="128"/>
      <c r="EC175" s="128"/>
      <c r="ED175" s="128"/>
      <c r="EE175" s="128"/>
      <c r="EF175" s="128"/>
      <c r="EG175" s="42"/>
      <c r="EH175" s="128"/>
      <c r="EI175" s="128"/>
      <c r="EJ175" s="128"/>
      <c r="EK175" s="128"/>
      <c r="EL175" s="128"/>
      <c r="EM175" s="128"/>
      <c r="EN175" s="128"/>
      <c r="EO175" s="128"/>
      <c r="EP175" s="128"/>
      <c r="EQ175" s="128"/>
      <c r="ER175" s="128"/>
      <c r="ES175" s="128"/>
      <c r="ET175" s="128"/>
      <c r="EU175" s="128"/>
      <c r="EV175" s="128"/>
      <c r="EW175" s="128"/>
      <c r="EX175" s="128"/>
      <c r="EY175" s="128"/>
      <c r="EZ175" s="128"/>
      <c r="FA175" s="128"/>
      <c r="FB175" s="128"/>
      <c r="FC175" s="128"/>
      <c r="FD175" s="128"/>
      <c r="FE175" s="128"/>
      <c r="FF175" s="128"/>
      <c r="FG175" s="128"/>
      <c r="FH175" s="128"/>
      <c r="FI175" s="128"/>
      <c r="FJ175" s="128"/>
      <c r="FK175" s="128"/>
      <c r="FL175" s="128"/>
      <c r="FM175" s="128"/>
      <c r="FN175" s="128"/>
      <c r="FO175" s="128"/>
      <c r="FP175" s="128"/>
      <c r="FQ175" s="42"/>
      <c r="FR175" s="42"/>
      <c r="FS175" s="42"/>
      <c r="FT175" s="42"/>
      <c r="FU175" s="42"/>
      <c r="FV175" s="128"/>
      <c r="FW175" s="128"/>
      <c r="FX175" s="128"/>
      <c r="FY175" s="128"/>
      <c r="FZ175" s="128"/>
      <c r="GA175" s="128"/>
      <c r="GB175" s="128"/>
      <c r="GC175" s="128"/>
      <c r="GD175" s="128"/>
      <c r="GE175" s="128"/>
      <c r="GF175" s="128"/>
      <c r="GG175" s="128"/>
      <c r="GH175" s="128"/>
      <c r="GI175" s="128"/>
      <c r="GJ175" s="128"/>
      <c r="GK175" s="128"/>
      <c r="GL175" s="128"/>
      <c r="GM175" s="128"/>
      <c r="GN175" s="128"/>
      <c r="GO175" s="128"/>
      <c r="GP175" s="128"/>
      <c r="GQ175" s="128"/>
      <c r="GR175" s="128"/>
      <c r="GS175" s="128"/>
      <c r="GT175" s="128"/>
      <c r="GU175" s="128"/>
      <c r="GV175" s="128"/>
      <c r="GW175" s="128"/>
      <c r="GX175" s="128"/>
      <c r="GY175" s="128"/>
      <c r="GZ175" s="128"/>
      <c r="HA175" s="128"/>
      <c r="HB175" s="128"/>
      <c r="HC175" s="128"/>
      <c r="HD175" s="128"/>
      <c r="HE175" s="128"/>
      <c r="HF175" s="128"/>
      <c r="HG175" s="128"/>
      <c r="HH175" s="128"/>
      <c r="HI175" s="128"/>
      <c r="HJ175" s="128"/>
      <c r="HK175" s="128"/>
      <c r="HL175" s="128"/>
      <c r="HM175" s="128"/>
      <c r="HN175" s="128"/>
      <c r="HO175" s="128"/>
      <c r="HP175" s="128"/>
      <c r="HQ175" s="128"/>
      <c r="HR175" s="128"/>
      <c r="HS175" s="128"/>
      <c r="HT175" s="128"/>
      <c r="HU175" s="128"/>
      <c r="HV175" s="128"/>
      <c r="HW175" s="128"/>
      <c r="HX175" s="128"/>
      <c r="HY175" s="128"/>
      <c r="HZ175" s="128"/>
      <c r="IA175" s="128"/>
      <c r="IB175" s="128"/>
      <c r="IC175" s="128"/>
      <c r="ID175" s="128"/>
      <c r="IE175" s="128"/>
      <c r="IF175" s="128"/>
      <c r="IG175" s="128"/>
      <c r="IH175" s="128"/>
      <c r="II175" s="128"/>
      <c r="IJ175" s="128"/>
      <c r="IK175" s="128"/>
      <c r="IL175" s="128"/>
      <c r="IM175" s="128"/>
      <c r="IN175" s="128"/>
      <c r="IO175" s="128"/>
      <c r="IP175" s="128"/>
      <c r="IQ175" s="128"/>
      <c r="IR175" s="128"/>
      <c r="IS175" s="128"/>
      <c r="IT175" s="128"/>
      <c r="IU175" s="128"/>
      <c r="IV175" s="128"/>
      <c r="IW175" s="128"/>
      <c r="IX175" s="128"/>
      <c r="IY175" s="128"/>
      <c r="IZ175" s="128"/>
      <c r="JA175" s="128"/>
    </row>
    <row r="176" spans="2:261" s="17" customFormat="1" x14ac:dyDescent="0.25">
      <c r="B176" s="33"/>
      <c r="F176" s="35"/>
      <c r="G176" s="111"/>
      <c r="H176" s="33"/>
      <c r="I176" s="33"/>
      <c r="J176" s="42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  <c r="BA176" s="128"/>
      <c r="BB176" s="128"/>
      <c r="BC176" s="128"/>
      <c r="BD176" s="128"/>
      <c r="BE176" s="128"/>
      <c r="BF176" s="128"/>
      <c r="BG176" s="128"/>
      <c r="BH176" s="128"/>
      <c r="BI176" s="128"/>
      <c r="BJ176" s="128"/>
      <c r="BK176" s="128"/>
      <c r="BL176" s="128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128"/>
      <c r="CA176" s="128"/>
      <c r="CB176" s="128"/>
      <c r="CC176" s="128"/>
      <c r="CD176" s="128"/>
      <c r="CE176" s="128"/>
      <c r="CF176" s="128"/>
      <c r="CG176" s="128"/>
      <c r="CH176" s="128"/>
      <c r="CI176" s="128"/>
      <c r="CJ176" s="128"/>
      <c r="CK176" s="128"/>
      <c r="CL176" s="128"/>
      <c r="CM176" s="128"/>
      <c r="CN176" s="128"/>
      <c r="CO176" s="128"/>
      <c r="CP176" s="128"/>
      <c r="CQ176" s="128"/>
      <c r="CR176" s="128"/>
      <c r="CS176" s="128"/>
      <c r="CT176" s="128"/>
      <c r="CU176" s="128"/>
      <c r="CV176" s="128"/>
      <c r="CW176" s="42"/>
      <c r="CX176" s="128"/>
      <c r="CY176" s="128"/>
      <c r="CZ176" s="128"/>
      <c r="DA176" s="128"/>
      <c r="DB176" s="128"/>
      <c r="DC176" s="128"/>
      <c r="DD176" s="128"/>
      <c r="DE176" s="128"/>
      <c r="DF176" s="128"/>
      <c r="DG176" s="128"/>
      <c r="DH176" s="128"/>
      <c r="DI176" s="128"/>
      <c r="DJ176" s="128"/>
      <c r="DK176" s="128"/>
      <c r="DL176" s="128"/>
      <c r="DM176" s="128"/>
      <c r="DN176" s="128"/>
      <c r="DO176" s="128"/>
      <c r="DP176" s="128"/>
      <c r="DQ176" s="128"/>
      <c r="DR176" s="128"/>
      <c r="DS176" s="128"/>
      <c r="DT176" s="128"/>
      <c r="DU176" s="128"/>
      <c r="DV176" s="128"/>
      <c r="DW176" s="128"/>
      <c r="DX176" s="128"/>
      <c r="DY176" s="128"/>
      <c r="DZ176" s="128"/>
      <c r="EA176" s="128"/>
      <c r="EB176" s="128"/>
      <c r="EC176" s="128"/>
      <c r="ED176" s="128"/>
      <c r="EE176" s="128"/>
      <c r="EF176" s="128"/>
      <c r="EG176" s="42"/>
      <c r="EH176" s="128"/>
      <c r="EI176" s="128"/>
      <c r="EJ176" s="128"/>
      <c r="EK176" s="128"/>
      <c r="EL176" s="128"/>
      <c r="EM176" s="128"/>
      <c r="EN176" s="128"/>
      <c r="EO176" s="128"/>
      <c r="EP176" s="128"/>
      <c r="EQ176" s="128"/>
      <c r="ER176" s="128"/>
      <c r="ES176" s="128"/>
      <c r="ET176" s="128"/>
      <c r="EU176" s="128"/>
      <c r="EV176" s="128"/>
      <c r="EW176" s="128"/>
      <c r="EX176" s="128"/>
      <c r="EY176" s="128"/>
      <c r="EZ176" s="128"/>
      <c r="FA176" s="128"/>
      <c r="FB176" s="128"/>
      <c r="FC176" s="128"/>
      <c r="FD176" s="128"/>
      <c r="FE176" s="128"/>
      <c r="FF176" s="128"/>
      <c r="FG176" s="128"/>
      <c r="FH176" s="128"/>
      <c r="FI176" s="128"/>
      <c r="FJ176" s="128"/>
      <c r="FK176" s="128"/>
      <c r="FL176" s="128"/>
      <c r="FM176" s="128"/>
      <c r="FN176" s="128"/>
      <c r="FO176" s="128"/>
      <c r="FP176" s="128"/>
      <c r="FQ176" s="42"/>
      <c r="FR176" s="42"/>
      <c r="FS176" s="42"/>
      <c r="FT176" s="42"/>
      <c r="FU176" s="42"/>
      <c r="FV176" s="128"/>
      <c r="FW176" s="128"/>
      <c r="FX176" s="128"/>
      <c r="FY176" s="128"/>
      <c r="FZ176" s="128"/>
      <c r="GA176" s="128"/>
      <c r="GB176" s="128"/>
      <c r="GC176" s="128"/>
      <c r="GD176" s="128"/>
      <c r="GE176" s="128"/>
      <c r="GF176" s="128"/>
      <c r="GG176" s="128"/>
      <c r="GH176" s="128"/>
      <c r="GI176" s="128"/>
      <c r="GJ176" s="128"/>
      <c r="GK176" s="128"/>
      <c r="GL176" s="128"/>
      <c r="GM176" s="128"/>
      <c r="GN176" s="128"/>
      <c r="GO176" s="128"/>
      <c r="GP176" s="128"/>
      <c r="GQ176" s="128"/>
      <c r="GR176" s="128"/>
      <c r="GS176" s="128"/>
      <c r="GT176" s="128"/>
      <c r="GU176" s="128"/>
      <c r="GV176" s="128"/>
      <c r="GW176" s="128"/>
      <c r="GX176" s="128"/>
      <c r="GY176" s="128"/>
      <c r="GZ176" s="128"/>
      <c r="HA176" s="128"/>
      <c r="HB176" s="128"/>
      <c r="HC176" s="128"/>
      <c r="HD176" s="128"/>
      <c r="HE176" s="128"/>
      <c r="HF176" s="128"/>
      <c r="HG176" s="128"/>
      <c r="HH176" s="128"/>
      <c r="HI176" s="128"/>
      <c r="HJ176" s="128"/>
      <c r="HK176" s="128"/>
      <c r="HL176" s="128"/>
      <c r="HM176" s="128"/>
      <c r="HN176" s="128"/>
      <c r="HO176" s="128"/>
      <c r="HP176" s="128"/>
      <c r="HQ176" s="128"/>
      <c r="HR176" s="128"/>
      <c r="HS176" s="128"/>
      <c r="HT176" s="128"/>
      <c r="HU176" s="128"/>
      <c r="HV176" s="128"/>
      <c r="HW176" s="128"/>
      <c r="HX176" s="128"/>
      <c r="HY176" s="128"/>
      <c r="HZ176" s="128"/>
      <c r="IA176" s="128"/>
      <c r="IB176" s="128"/>
      <c r="IC176" s="128"/>
      <c r="ID176" s="128"/>
      <c r="IE176" s="128"/>
      <c r="IF176" s="128"/>
      <c r="IG176" s="128"/>
      <c r="IH176" s="128"/>
      <c r="II176" s="128"/>
      <c r="IJ176" s="128"/>
      <c r="IK176" s="128"/>
      <c r="IL176" s="128"/>
      <c r="IM176" s="128"/>
      <c r="IN176" s="128"/>
      <c r="IO176" s="128"/>
      <c r="IP176" s="128"/>
      <c r="IQ176" s="128"/>
      <c r="IR176" s="128"/>
      <c r="IS176" s="128"/>
      <c r="IT176" s="128"/>
      <c r="IU176" s="128"/>
      <c r="IV176" s="128"/>
      <c r="IW176" s="128"/>
      <c r="IX176" s="128"/>
      <c r="IY176" s="128"/>
      <c r="IZ176" s="128"/>
      <c r="JA176" s="128"/>
    </row>
    <row r="177" spans="2:261" s="17" customFormat="1" x14ac:dyDescent="0.25">
      <c r="B177" s="33"/>
      <c r="F177" s="35"/>
      <c r="G177" s="111"/>
      <c r="H177" s="33"/>
      <c r="I177" s="33"/>
      <c r="J177" s="42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  <c r="BA177" s="128"/>
      <c r="BB177" s="128"/>
      <c r="BC177" s="128"/>
      <c r="BD177" s="128"/>
      <c r="BE177" s="128"/>
      <c r="BF177" s="128"/>
      <c r="BG177" s="128"/>
      <c r="BH177" s="128"/>
      <c r="BI177" s="128"/>
      <c r="BJ177" s="128"/>
      <c r="BK177" s="128"/>
      <c r="BL177" s="128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128"/>
      <c r="CA177" s="128"/>
      <c r="CB177" s="128"/>
      <c r="CC177" s="128"/>
      <c r="CD177" s="128"/>
      <c r="CE177" s="128"/>
      <c r="CF177" s="128"/>
      <c r="CG177" s="128"/>
      <c r="CH177" s="128"/>
      <c r="CI177" s="128"/>
      <c r="CJ177" s="128"/>
      <c r="CK177" s="128"/>
      <c r="CL177" s="128"/>
      <c r="CM177" s="128"/>
      <c r="CN177" s="128"/>
      <c r="CO177" s="128"/>
      <c r="CP177" s="128"/>
      <c r="CQ177" s="128"/>
      <c r="CR177" s="128"/>
      <c r="CS177" s="128"/>
      <c r="CT177" s="128"/>
      <c r="CU177" s="128"/>
      <c r="CV177" s="128"/>
      <c r="CW177" s="42"/>
      <c r="CX177" s="128"/>
      <c r="CY177" s="128"/>
      <c r="CZ177" s="128"/>
      <c r="DA177" s="128"/>
      <c r="DB177" s="128"/>
      <c r="DC177" s="128"/>
      <c r="DD177" s="128"/>
      <c r="DE177" s="128"/>
      <c r="DF177" s="128"/>
      <c r="DG177" s="128"/>
      <c r="DH177" s="128"/>
      <c r="DI177" s="128"/>
      <c r="DJ177" s="128"/>
      <c r="DK177" s="128"/>
      <c r="DL177" s="128"/>
      <c r="DM177" s="128"/>
      <c r="DN177" s="128"/>
      <c r="DO177" s="128"/>
      <c r="DP177" s="128"/>
      <c r="DQ177" s="128"/>
      <c r="DR177" s="128"/>
      <c r="DS177" s="128"/>
      <c r="DT177" s="128"/>
      <c r="DU177" s="128"/>
      <c r="DV177" s="128"/>
      <c r="DW177" s="128"/>
      <c r="DX177" s="128"/>
      <c r="DY177" s="128"/>
      <c r="DZ177" s="128"/>
      <c r="EA177" s="128"/>
      <c r="EB177" s="128"/>
      <c r="EC177" s="128"/>
      <c r="ED177" s="128"/>
      <c r="EE177" s="128"/>
      <c r="EF177" s="128"/>
      <c r="EG177" s="42"/>
      <c r="EH177" s="128"/>
      <c r="EI177" s="128"/>
      <c r="EJ177" s="128"/>
      <c r="EK177" s="128"/>
      <c r="EL177" s="128"/>
      <c r="EM177" s="128"/>
      <c r="EN177" s="128"/>
      <c r="EO177" s="128"/>
      <c r="EP177" s="128"/>
      <c r="EQ177" s="128"/>
      <c r="ER177" s="128"/>
      <c r="ES177" s="128"/>
      <c r="ET177" s="128"/>
      <c r="EU177" s="128"/>
      <c r="EV177" s="128"/>
      <c r="EW177" s="128"/>
      <c r="EX177" s="128"/>
      <c r="EY177" s="128"/>
      <c r="EZ177" s="128"/>
      <c r="FA177" s="128"/>
      <c r="FB177" s="128"/>
      <c r="FC177" s="128"/>
      <c r="FD177" s="128"/>
      <c r="FE177" s="128"/>
      <c r="FF177" s="128"/>
      <c r="FG177" s="128"/>
      <c r="FH177" s="128"/>
      <c r="FI177" s="128"/>
      <c r="FJ177" s="128"/>
      <c r="FK177" s="128"/>
      <c r="FL177" s="128"/>
      <c r="FM177" s="128"/>
      <c r="FN177" s="128"/>
      <c r="FO177" s="128"/>
      <c r="FP177" s="128"/>
      <c r="FQ177" s="42"/>
      <c r="FR177" s="42"/>
      <c r="FS177" s="42"/>
      <c r="FT177" s="42"/>
      <c r="FU177" s="42"/>
      <c r="FV177" s="128"/>
      <c r="FW177" s="128"/>
      <c r="FX177" s="128"/>
      <c r="FY177" s="128"/>
      <c r="FZ177" s="128"/>
      <c r="GA177" s="128"/>
      <c r="GB177" s="128"/>
      <c r="GC177" s="128"/>
      <c r="GD177" s="128"/>
      <c r="GE177" s="128"/>
      <c r="GF177" s="128"/>
      <c r="GG177" s="128"/>
      <c r="GH177" s="128"/>
      <c r="GI177" s="128"/>
      <c r="GJ177" s="128"/>
      <c r="GK177" s="128"/>
      <c r="GL177" s="128"/>
      <c r="GM177" s="128"/>
      <c r="GN177" s="128"/>
      <c r="GO177" s="128"/>
      <c r="GP177" s="128"/>
      <c r="GQ177" s="128"/>
      <c r="GR177" s="128"/>
      <c r="GS177" s="128"/>
      <c r="GT177" s="128"/>
      <c r="GU177" s="128"/>
      <c r="GV177" s="128"/>
      <c r="GW177" s="128"/>
      <c r="GX177" s="128"/>
      <c r="GY177" s="128"/>
      <c r="GZ177" s="128"/>
      <c r="HA177" s="128"/>
      <c r="HB177" s="128"/>
      <c r="HC177" s="128"/>
      <c r="HD177" s="128"/>
      <c r="HE177" s="128"/>
      <c r="HF177" s="128"/>
      <c r="HG177" s="128"/>
      <c r="HH177" s="128"/>
      <c r="HI177" s="128"/>
      <c r="HJ177" s="128"/>
      <c r="HK177" s="128"/>
      <c r="HL177" s="128"/>
      <c r="HM177" s="128"/>
      <c r="HN177" s="128"/>
      <c r="HO177" s="128"/>
      <c r="HP177" s="128"/>
      <c r="HQ177" s="128"/>
      <c r="HR177" s="128"/>
      <c r="HS177" s="128"/>
      <c r="HT177" s="128"/>
      <c r="HU177" s="128"/>
      <c r="HV177" s="128"/>
      <c r="HW177" s="128"/>
      <c r="HX177" s="128"/>
      <c r="HY177" s="128"/>
      <c r="HZ177" s="128"/>
      <c r="IA177" s="128"/>
      <c r="IB177" s="128"/>
      <c r="IC177" s="128"/>
      <c r="ID177" s="128"/>
      <c r="IE177" s="128"/>
      <c r="IF177" s="128"/>
      <c r="IG177" s="128"/>
      <c r="IH177" s="128"/>
      <c r="II177" s="128"/>
      <c r="IJ177" s="128"/>
      <c r="IK177" s="128"/>
      <c r="IL177" s="128"/>
      <c r="IM177" s="128"/>
      <c r="IN177" s="128"/>
      <c r="IO177" s="128"/>
      <c r="IP177" s="128"/>
      <c r="IQ177" s="128"/>
      <c r="IR177" s="128"/>
      <c r="IS177" s="128"/>
      <c r="IT177" s="128"/>
      <c r="IU177" s="128"/>
      <c r="IV177" s="128"/>
      <c r="IW177" s="128"/>
      <c r="IX177" s="128"/>
      <c r="IY177" s="128"/>
      <c r="IZ177" s="128"/>
      <c r="JA177" s="128"/>
    </row>
    <row r="178" spans="2:261" s="17" customFormat="1" x14ac:dyDescent="0.25">
      <c r="B178" s="33"/>
      <c r="F178" s="35"/>
      <c r="G178" s="111"/>
      <c r="H178" s="33"/>
      <c r="I178" s="33"/>
      <c r="J178" s="42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  <c r="BA178" s="128"/>
      <c r="BB178" s="128"/>
      <c r="BC178" s="128"/>
      <c r="BD178" s="128"/>
      <c r="BE178" s="128"/>
      <c r="BF178" s="128"/>
      <c r="BG178" s="128"/>
      <c r="BH178" s="128"/>
      <c r="BI178" s="128"/>
      <c r="BJ178" s="128"/>
      <c r="BK178" s="128"/>
      <c r="BL178" s="128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128"/>
      <c r="CA178" s="128"/>
      <c r="CB178" s="128"/>
      <c r="CC178" s="128"/>
      <c r="CD178" s="128"/>
      <c r="CE178" s="128"/>
      <c r="CF178" s="128"/>
      <c r="CG178" s="128"/>
      <c r="CH178" s="128"/>
      <c r="CI178" s="128"/>
      <c r="CJ178" s="128"/>
      <c r="CK178" s="128"/>
      <c r="CL178" s="128"/>
      <c r="CM178" s="128"/>
      <c r="CN178" s="128"/>
      <c r="CO178" s="128"/>
      <c r="CP178" s="128"/>
      <c r="CQ178" s="128"/>
      <c r="CR178" s="128"/>
      <c r="CS178" s="128"/>
      <c r="CT178" s="128"/>
      <c r="CU178" s="128"/>
      <c r="CV178" s="128"/>
      <c r="CW178" s="42"/>
      <c r="CX178" s="128"/>
      <c r="CY178" s="128"/>
      <c r="CZ178" s="128"/>
      <c r="DA178" s="128"/>
      <c r="DB178" s="128"/>
      <c r="DC178" s="128"/>
      <c r="DD178" s="128"/>
      <c r="DE178" s="128"/>
      <c r="DF178" s="128"/>
      <c r="DG178" s="128"/>
      <c r="DH178" s="128"/>
      <c r="DI178" s="128"/>
      <c r="DJ178" s="128"/>
      <c r="DK178" s="128"/>
      <c r="DL178" s="128"/>
      <c r="DM178" s="128"/>
      <c r="DN178" s="128"/>
      <c r="DO178" s="128"/>
      <c r="DP178" s="128"/>
      <c r="DQ178" s="128"/>
      <c r="DR178" s="128"/>
      <c r="DS178" s="128"/>
      <c r="DT178" s="128"/>
      <c r="DU178" s="128"/>
      <c r="DV178" s="128"/>
      <c r="DW178" s="128"/>
      <c r="DX178" s="128"/>
      <c r="DY178" s="128"/>
      <c r="DZ178" s="128"/>
      <c r="EA178" s="128"/>
      <c r="EB178" s="128"/>
      <c r="EC178" s="128"/>
      <c r="ED178" s="128"/>
      <c r="EE178" s="128"/>
      <c r="EF178" s="128"/>
      <c r="EG178" s="42"/>
      <c r="EH178" s="128"/>
      <c r="EI178" s="128"/>
      <c r="EJ178" s="128"/>
      <c r="EK178" s="128"/>
      <c r="EL178" s="128"/>
      <c r="EM178" s="128"/>
      <c r="EN178" s="128"/>
      <c r="EO178" s="128"/>
      <c r="EP178" s="128"/>
      <c r="EQ178" s="128"/>
      <c r="ER178" s="128"/>
      <c r="ES178" s="128"/>
      <c r="ET178" s="128"/>
      <c r="EU178" s="128"/>
      <c r="EV178" s="128"/>
      <c r="EW178" s="128"/>
      <c r="EX178" s="128"/>
      <c r="EY178" s="128"/>
      <c r="EZ178" s="128"/>
      <c r="FA178" s="128"/>
      <c r="FB178" s="128"/>
      <c r="FC178" s="128"/>
      <c r="FD178" s="128"/>
      <c r="FE178" s="128"/>
      <c r="FF178" s="128"/>
      <c r="FG178" s="128"/>
      <c r="FH178" s="128"/>
      <c r="FI178" s="128"/>
      <c r="FJ178" s="128"/>
      <c r="FK178" s="128"/>
      <c r="FL178" s="128"/>
      <c r="FM178" s="128"/>
      <c r="FN178" s="128"/>
      <c r="FO178" s="128"/>
      <c r="FP178" s="128"/>
      <c r="FQ178" s="42"/>
      <c r="FR178" s="42"/>
      <c r="FS178" s="42"/>
      <c r="FT178" s="42"/>
      <c r="FU178" s="42"/>
      <c r="FV178" s="128"/>
      <c r="FW178" s="128"/>
      <c r="FX178" s="128"/>
      <c r="FY178" s="128"/>
      <c r="FZ178" s="128"/>
      <c r="GA178" s="128"/>
      <c r="GB178" s="128"/>
      <c r="GC178" s="128"/>
      <c r="GD178" s="128"/>
      <c r="GE178" s="128"/>
      <c r="GF178" s="128"/>
      <c r="GG178" s="128"/>
      <c r="GH178" s="128"/>
      <c r="GI178" s="128"/>
      <c r="GJ178" s="128"/>
      <c r="GK178" s="128"/>
      <c r="GL178" s="128"/>
      <c r="GM178" s="128"/>
      <c r="GN178" s="128"/>
      <c r="GO178" s="128"/>
      <c r="GP178" s="128"/>
      <c r="GQ178" s="128"/>
      <c r="GR178" s="128"/>
      <c r="GS178" s="128"/>
      <c r="GT178" s="128"/>
      <c r="GU178" s="128"/>
      <c r="GV178" s="128"/>
      <c r="GW178" s="128"/>
      <c r="GX178" s="128"/>
      <c r="GY178" s="128"/>
      <c r="GZ178" s="128"/>
      <c r="HA178" s="128"/>
      <c r="HB178" s="128"/>
      <c r="HC178" s="128"/>
      <c r="HD178" s="128"/>
      <c r="HE178" s="128"/>
      <c r="HF178" s="128"/>
      <c r="HG178" s="128"/>
      <c r="HH178" s="128"/>
      <c r="HI178" s="128"/>
      <c r="HJ178" s="128"/>
      <c r="HK178" s="128"/>
      <c r="HL178" s="128"/>
      <c r="HM178" s="128"/>
      <c r="HN178" s="128"/>
      <c r="HO178" s="128"/>
      <c r="HP178" s="128"/>
      <c r="HQ178" s="128"/>
      <c r="HR178" s="128"/>
      <c r="HS178" s="128"/>
      <c r="HT178" s="128"/>
      <c r="HU178" s="128"/>
      <c r="HV178" s="128"/>
      <c r="HW178" s="128"/>
      <c r="HX178" s="128"/>
      <c r="HY178" s="128"/>
      <c r="HZ178" s="128"/>
      <c r="IA178" s="128"/>
      <c r="IB178" s="128"/>
      <c r="IC178" s="128"/>
      <c r="ID178" s="128"/>
      <c r="IE178" s="128"/>
      <c r="IF178" s="128"/>
      <c r="IG178" s="128"/>
      <c r="IH178" s="128"/>
      <c r="II178" s="128"/>
      <c r="IJ178" s="128"/>
      <c r="IK178" s="128"/>
      <c r="IL178" s="128"/>
      <c r="IM178" s="128"/>
      <c r="IN178" s="128"/>
      <c r="IO178" s="128"/>
      <c r="IP178" s="128"/>
      <c r="IQ178" s="128"/>
      <c r="IR178" s="128"/>
      <c r="IS178" s="128"/>
      <c r="IT178" s="128"/>
      <c r="IU178" s="128"/>
      <c r="IV178" s="128"/>
      <c r="IW178" s="128"/>
      <c r="IX178" s="128"/>
      <c r="IY178" s="128"/>
      <c r="IZ178" s="128"/>
      <c r="JA178" s="128"/>
    </row>
    <row r="179" spans="2:261" s="17" customFormat="1" x14ac:dyDescent="0.25">
      <c r="B179" s="33"/>
      <c r="F179" s="35"/>
      <c r="G179" s="111"/>
      <c r="H179" s="33"/>
      <c r="I179" s="33"/>
      <c r="J179" s="42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  <c r="BA179" s="128"/>
      <c r="BB179" s="128"/>
      <c r="BC179" s="128"/>
      <c r="BD179" s="128"/>
      <c r="BE179" s="128"/>
      <c r="BF179" s="128"/>
      <c r="BG179" s="128"/>
      <c r="BH179" s="128"/>
      <c r="BI179" s="128"/>
      <c r="BJ179" s="128"/>
      <c r="BK179" s="128"/>
      <c r="BL179" s="128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128"/>
      <c r="CA179" s="128"/>
      <c r="CB179" s="128"/>
      <c r="CC179" s="128"/>
      <c r="CD179" s="128"/>
      <c r="CE179" s="128"/>
      <c r="CF179" s="128"/>
      <c r="CG179" s="128"/>
      <c r="CH179" s="128"/>
      <c r="CI179" s="128"/>
      <c r="CJ179" s="128"/>
      <c r="CK179" s="128"/>
      <c r="CL179" s="128"/>
      <c r="CM179" s="128"/>
      <c r="CN179" s="128"/>
      <c r="CO179" s="128"/>
      <c r="CP179" s="128"/>
      <c r="CQ179" s="128"/>
      <c r="CR179" s="128"/>
      <c r="CS179" s="128"/>
      <c r="CT179" s="128"/>
      <c r="CU179" s="128"/>
      <c r="CV179" s="128"/>
      <c r="CW179" s="42"/>
      <c r="CX179" s="128"/>
      <c r="CY179" s="128"/>
      <c r="CZ179" s="128"/>
      <c r="DA179" s="128"/>
      <c r="DB179" s="128"/>
      <c r="DC179" s="128"/>
      <c r="DD179" s="128"/>
      <c r="DE179" s="128"/>
      <c r="DF179" s="128"/>
      <c r="DG179" s="128"/>
      <c r="DH179" s="128"/>
      <c r="DI179" s="128"/>
      <c r="DJ179" s="128"/>
      <c r="DK179" s="128"/>
      <c r="DL179" s="128"/>
      <c r="DM179" s="128"/>
      <c r="DN179" s="128"/>
      <c r="DO179" s="128"/>
      <c r="DP179" s="128"/>
      <c r="DQ179" s="128"/>
      <c r="DR179" s="128"/>
      <c r="DS179" s="128"/>
      <c r="DT179" s="128"/>
      <c r="DU179" s="128"/>
      <c r="DV179" s="128"/>
      <c r="DW179" s="128"/>
      <c r="DX179" s="128"/>
      <c r="DY179" s="128"/>
      <c r="DZ179" s="128"/>
      <c r="EA179" s="128"/>
      <c r="EB179" s="128"/>
      <c r="EC179" s="128"/>
      <c r="ED179" s="128"/>
      <c r="EE179" s="128"/>
      <c r="EF179" s="128"/>
      <c r="EG179" s="42"/>
      <c r="EH179" s="128"/>
      <c r="EI179" s="128"/>
      <c r="EJ179" s="128"/>
      <c r="EK179" s="128"/>
      <c r="EL179" s="128"/>
      <c r="EM179" s="128"/>
      <c r="EN179" s="128"/>
      <c r="EO179" s="128"/>
      <c r="EP179" s="128"/>
      <c r="EQ179" s="128"/>
      <c r="ER179" s="128"/>
      <c r="ES179" s="128"/>
      <c r="ET179" s="128"/>
      <c r="EU179" s="128"/>
      <c r="EV179" s="128"/>
      <c r="EW179" s="128"/>
      <c r="EX179" s="128"/>
      <c r="EY179" s="128"/>
      <c r="EZ179" s="128"/>
      <c r="FA179" s="128"/>
      <c r="FB179" s="128"/>
      <c r="FC179" s="128"/>
      <c r="FD179" s="128"/>
      <c r="FE179" s="128"/>
      <c r="FF179" s="128"/>
      <c r="FG179" s="128"/>
      <c r="FH179" s="128"/>
      <c r="FI179" s="128"/>
      <c r="FJ179" s="128"/>
      <c r="FK179" s="128"/>
      <c r="FL179" s="128"/>
      <c r="FM179" s="128"/>
      <c r="FN179" s="128"/>
      <c r="FO179" s="128"/>
      <c r="FP179" s="128"/>
      <c r="FQ179" s="42"/>
      <c r="FR179" s="42"/>
      <c r="FS179" s="42"/>
      <c r="FT179" s="42"/>
      <c r="FU179" s="42"/>
      <c r="FV179" s="128"/>
      <c r="FW179" s="128"/>
      <c r="FX179" s="128"/>
      <c r="FY179" s="128"/>
      <c r="FZ179" s="128"/>
      <c r="GA179" s="128"/>
      <c r="GB179" s="128"/>
      <c r="GC179" s="128"/>
      <c r="GD179" s="128"/>
      <c r="GE179" s="128"/>
      <c r="GF179" s="128"/>
      <c r="GG179" s="128"/>
      <c r="GH179" s="128"/>
      <c r="GI179" s="128"/>
      <c r="GJ179" s="128"/>
      <c r="GK179" s="128"/>
      <c r="GL179" s="128"/>
      <c r="GM179" s="128"/>
      <c r="GN179" s="128"/>
      <c r="GO179" s="128"/>
      <c r="GP179" s="128"/>
      <c r="GQ179" s="128"/>
      <c r="GR179" s="128"/>
      <c r="GS179" s="128"/>
      <c r="GT179" s="128"/>
      <c r="GU179" s="128"/>
      <c r="GV179" s="128"/>
      <c r="GW179" s="128"/>
      <c r="GX179" s="128"/>
      <c r="GY179" s="128"/>
      <c r="GZ179" s="128"/>
      <c r="HA179" s="128"/>
      <c r="HB179" s="128"/>
      <c r="HC179" s="128"/>
      <c r="HD179" s="128"/>
      <c r="HE179" s="128"/>
      <c r="HF179" s="128"/>
      <c r="HG179" s="128"/>
      <c r="HH179" s="128"/>
      <c r="HI179" s="128"/>
      <c r="HJ179" s="128"/>
      <c r="HK179" s="128"/>
      <c r="HL179" s="128"/>
      <c r="HM179" s="128"/>
      <c r="HN179" s="128"/>
      <c r="HO179" s="128"/>
      <c r="HP179" s="128"/>
      <c r="HQ179" s="128"/>
      <c r="HR179" s="128"/>
      <c r="HS179" s="128"/>
      <c r="HT179" s="128"/>
      <c r="HU179" s="128"/>
      <c r="HV179" s="128"/>
      <c r="HW179" s="128"/>
      <c r="HX179" s="128"/>
      <c r="HY179" s="128"/>
      <c r="HZ179" s="128"/>
      <c r="IA179" s="128"/>
      <c r="IB179" s="128"/>
      <c r="IC179" s="128"/>
      <c r="ID179" s="128"/>
      <c r="IE179" s="128"/>
      <c r="IF179" s="128"/>
      <c r="IG179" s="128"/>
      <c r="IH179" s="128"/>
      <c r="II179" s="128"/>
      <c r="IJ179" s="128"/>
      <c r="IK179" s="128"/>
      <c r="IL179" s="128"/>
      <c r="IM179" s="128"/>
      <c r="IN179" s="128"/>
      <c r="IO179" s="128"/>
      <c r="IP179" s="128"/>
      <c r="IQ179" s="128"/>
      <c r="IR179" s="128"/>
      <c r="IS179" s="128"/>
      <c r="IT179" s="128"/>
      <c r="IU179" s="128"/>
      <c r="IV179" s="128"/>
      <c r="IW179" s="128"/>
      <c r="IX179" s="128"/>
      <c r="IY179" s="128"/>
      <c r="IZ179" s="128"/>
      <c r="JA179" s="128"/>
    </row>
    <row r="180" spans="2:261" s="17" customFormat="1" x14ac:dyDescent="0.25">
      <c r="B180" s="33"/>
      <c r="F180" s="35"/>
      <c r="G180" s="111"/>
      <c r="H180" s="33"/>
      <c r="I180" s="33"/>
      <c r="J180" s="42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  <c r="BA180" s="128"/>
      <c r="BB180" s="128"/>
      <c r="BC180" s="128"/>
      <c r="BD180" s="128"/>
      <c r="BE180" s="128"/>
      <c r="BF180" s="128"/>
      <c r="BG180" s="128"/>
      <c r="BH180" s="128"/>
      <c r="BI180" s="128"/>
      <c r="BJ180" s="128"/>
      <c r="BK180" s="128"/>
      <c r="BL180" s="128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128"/>
      <c r="CA180" s="128"/>
      <c r="CB180" s="128"/>
      <c r="CC180" s="128"/>
      <c r="CD180" s="128"/>
      <c r="CE180" s="128"/>
      <c r="CF180" s="128"/>
      <c r="CG180" s="128"/>
      <c r="CH180" s="128"/>
      <c r="CI180" s="128"/>
      <c r="CJ180" s="128"/>
      <c r="CK180" s="128"/>
      <c r="CL180" s="128"/>
      <c r="CM180" s="128"/>
      <c r="CN180" s="128"/>
      <c r="CO180" s="128"/>
      <c r="CP180" s="128"/>
      <c r="CQ180" s="128"/>
      <c r="CR180" s="128"/>
      <c r="CS180" s="128"/>
      <c r="CT180" s="128"/>
      <c r="CU180" s="128"/>
      <c r="CV180" s="128"/>
      <c r="CW180" s="42"/>
      <c r="CX180" s="128"/>
      <c r="CY180" s="128"/>
      <c r="CZ180" s="128"/>
      <c r="DA180" s="128"/>
      <c r="DB180" s="128"/>
      <c r="DC180" s="128"/>
      <c r="DD180" s="128"/>
      <c r="DE180" s="128"/>
      <c r="DF180" s="128"/>
      <c r="DG180" s="128"/>
      <c r="DH180" s="128"/>
      <c r="DI180" s="128"/>
      <c r="DJ180" s="128"/>
      <c r="DK180" s="128"/>
      <c r="DL180" s="128"/>
      <c r="DM180" s="128"/>
      <c r="DN180" s="128"/>
      <c r="DO180" s="128"/>
      <c r="DP180" s="128"/>
      <c r="DQ180" s="128"/>
      <c r="DR180" s="128"/>
      <c r="DS180" s="128"/>
      <c r="DT180" s="128"/>
      <c r="DU180" s="128"/>
      <c r="DV180" s="128"/>
      <c r="DW180" s="128"/>
      <c r="DX180" s="128"/>
      <c r="DY180" s="128"/>
      <c r="DZ180" s="128"/>
      <c r="EA180" s="128"/>
      <c r="EB180" s="128"/>
      <c r="EC180" s="128"/>
      <c r="ED180" s="128"/>
      <c r="EE180" s="128"/>
      <c r="EF180" s="128"/>
      <c r="EG180" s="42"/>
      <c r="EH180" s="128"/>
      <c r="EI180" s="128"/>
      <c r="EJ180" s="128"/>
      <c r="EK180" s="128"/>
      <c r="EL180" s="128"/>
      <c r="EM180" s="128"/>
      <c r="EN180" s="128"/>
      <c r="EO180" s="128"/>
      <c r="EP180" s="128"/>
      <c r="EQ180" s="128"/>
      <c r="ER180" s="128"/>
      <c r="ES180" s="128"/>
      <c r="ET180" s="128"/>
      <c r="EU180" s="128"/>
      <c r="EV180" s="128"/>
      <c r="EW180" s="128"/>
      <c r="EX180" s="128"/>
      <c r="EY180" s="128"/>
      <c r="EZ180" s="128"/>
      <c r="FA180" s="128"/>
      <c r="FB180" s="128"/>
      <c r="FC180" s="128"/>
      <c r="FD180" s="128"/>
      <c r="FE180" s="128"/>
      <c r="FF180" s="128"/>
      <c r="FG180" s="128"/>
      <c r="FH180" s="128"/>
      <c r="FI180" s="128"/>
      <c r="FJ180" s="128"/>
      <c r="FK180" s="128"/>
      <c r="FL180" s="128"/>
      <c r="FM180" s="128"/>
      <c r="FN180" s="128"/>
      <c r="FO180" s="128"/>
      <c r="FP180" s="128"/>
      <c r="FQ180" s="42"/>
      <c r="FR180" s="42"/>
      <c r="FS180" s="42"/>
      <c r="FT180" s="42"/>
      <c r="FU180" s="42"/>
      <c r="FV180" s="128"/>
      <c r="FW180" s="128"/>
      <c r="FX180" s="128"/>
      <c r="FY180" s="128"/>
      <c r="FZ180" s="128"/>
      <c r="GA180" s="128"/>
      <c r="GB180" s="128"/>
      <c r="GC180" s="128"/>
      <c r="GD180" s="128"/>
      <c r="GE180" s="128"/>
      <c r="GF180" s="128"/>
      <c r="GG180" s="128"/>
      <c r="GH180" s="128"/>
      <c r="GI180" s="128"/>
      <c r="GJ180" s="128"/>
      <c r="GK180" s="128"/>
      <c r="GL180" s="128"/>
      <c r="GM180" s="128"/>
      <c r="GN180" s="128"/>
      <c r="GO180" s="128"/>
      <c r="GP180" s="128"/>
      <c r="GQ180" s="128"/>
      <c r="GR180" s="128"/>
      <c r="GS180" s="128"/>
      <c r="GT180" s="128"/>
      <c r="GU180" s="128"/>
      <c r="GV180" s="128"/>
      <c r="GW180" s="128"/>
      <c r="GX180" s="128"/>
      <c r="GY180" s="128"/>
      <c r="GZ180" s="128"/>
      <c r="HA180" s="128"/>
      <c r="HB180" s="128"/>
      <c r="HC180" s="128"/>
      <c r="HD180" s="128"/>
      <c r="HE180" s="128"/>
      <c r="HF180" s="128"/>
      <c r="HG180" s="128"/>
      <c r="HH180" s="128"/>
      <c r="HI180" s="128"/>
      <c r="HJ180" s="128"/>
      <c r="HK180" s="128"/>
      <c r="HL180" s="128"/>
      <c r="HM180" s="128"/>
      <c r="HN180" s="128"/>
      <c r="HO180" s="128"/>
      <c r="HP180" s="128"/>
      <c r="HQ180" s="128"/>
      <c r="HR180" s="128"/>
      <c r="HS180" s="128"/>
      <c r="HT180" s="128"/>
      <c r="HU180" s="128"/>
      <c r="HV180" s="128"/>
      <c r="HW180" s="128"/>
      <c r="HX180" s="128"/>
      <c r="HY180" s="128"/>
      <c r="HZ180" s="128"/>
      <c r="IA180" s="128"/>
      <c r="IB180" s="128"/>
      <c r="IC180" s="128"/>
      <c r="ID180" s="128"/>
      <c r="IE180" s="128"/>
      <c r="IF180" s="128"/>
      <c r="IG180" s="128"/>
      <c r="IH180" s="128"/>
      <c r="II180" s="128"/>
      <c r="IJ180" s="128"/>
      <c r="IK180" s="128"/>
      <c r="IL180" s="128"/>
      <c r="IM180" s="128"/>
      <c r="IN180" s="128"/>
      <c r="IO180" s="128"/>
      <c r="IP180" s="128"/>
      <c r="IQ180" s="128"/>
      <c r="IR180" s="128"/>
      <c r="IS180" s="128"/>
      <c r="IT180" s="128"/>
      <c r="IU180" s="128"/>
      <c r="IV180" s="128"/>
      <c r="IW180" s="128"/>
      <c r="IX180" s="128"/>
      <c r="IY180" s="128"/>
      <c r="IZ180" s="128"/>
      <c r="JA180" s="128"/>
    </row>
    <row r="181" spans="2:261" s="17" customFormat="1" x14ac:dyDescent="0.25">
      <c r="B181" s="33"/>
      <c r="F181" s="35"/>
      <c r="G181" s="111"/>
      <c r="H181" s="33"/>
      <c r="I181" s="33"/>
      <c r="J181" s="42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  <c r="BA181" s="128"/>
      <c r="BB181" s="128"/>
      <c r="BC181" s="128"/>
      <c r="BD181" s="128"/>
      <c r="BE181" s="128"/>
      <c r="BF181" s="128"/>
      <c r="BG181" s="128"/>
      <c r="BH181" s="128"/>
      <c r="BI181" s="128"/>
      <c r="BJ181" s="128"/>
      <c r="BK181" s="128"/>
      <c r="BL181" s="128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128"/>
      <c r="CA181" s="128"/>
      <c r="CB181" s="128"/>
      <c r="CC181" s="128"/>
      <c r="CD181" s="128"/>
      <c r="CE181" s="128"/>
      <c r="CF181" s="128"/>
      <c r="CG181" s="128"/>
      <c r="CH181" s="128"/>
      <c r="CI181" s="128"/>
      <c r="CJ181" s="128"/>
      <c r="CK181" s="128"/>
      <c r="CL181" s="128"/>
      <c r="CM181" s="128"/>
      <c r="CN181" s="128"/>
      <c r="CO181" s="128"/>
      <c r="CP181" s="128"/>
      <c r="CQ181" s="128"/>
      <c r="CR181" s="128"/>
      <c r="CS181" s="128"/>
      <c r="CT181" s="128"/>
      <c r="CU181" s="128"/>
      <c r="CV181" s="128"/>
      <c r="CW181" s="42"/>
      <c r="CX181" s="128"/>
      <c r="CY181" s="128"/>
      <c r="CZ181" s="128"/>
      <c r="DA181" s="128"/>
      <c r="DB181" s="128"/>
      <c r="DC181" s="128"/>
      <c r="DD181" s="128"/>
      <c r="DE181" s="128"/>
      <c r="DF181" s="128"/>
      <c r="DG181" s="128"/>
      <c r="DH181" s="128"/>
      <c r="DI181" s="128"/>
      <c r="DJ181" s="128"/>
      <c r="DK181" s="128"/>
      <c r="DL181" s="128"/>
      <c r="DM181" s="128"/>
      <c r="DN181" s="128"/>
      <c r="DO181" s="128"/>
      <c r="DP181" s="128"/>
      <c r="DQ181" s="128"/>
      <c r="DR181" s="128"/>
      <c r="DS181" s="128"/>
      <c r="DT181" s="128"/>
      <c r="DU181" s="128"/>
      <c r="DV181" s="128"/>
      <c r="DW181" s="128"/>
      <c r="DX181" s="128"/>
      <c r="DY181" s="128"/>
      <c r="DZ181" s="128"/>
      <c r="EA181" s="128"/>
      <c r="EB181" s="128"/>
      <c r="EC181" s="128"/>
      <c r="ED181" s="128"/>
      <c r="EE181" s="128"/>
      <c r="EF181" s="128"/>
      <c r="EG181" s="42"/>
      <c r="EH181" s="128"/>
      <c r="EI181" s="128"/>
      <c r="EJ181" s="128"/>
      <c r="EK181" s="128"/>
      <c r="EL181" s="128"/>
      <c r="EM181" s="128"/>
      <c r="EN181" s="128"/>
      <c r="EO181" s="128"/>
      <c r="EP181" s="128"/>
      <c r="EQ181" s="128"/>
      <c r="ER181" s="128"/>
      <c r="ES181" s="128"/>
      <c r="ET181" s="128"/>
      <c r="EU181" s="128"/>
      <c r="EV181" s="128"/>
      <c r="EW181" s="128"/>
      <c r="EX181" s="128"/>
      <c r="EY181" s="128"/>
      <c r="EZ181" s="128"/>
      <c r="FA181" s="128"/>
      <c r="FB181" s="128"/>
      <c r="FC181" s="128"/>
      <c r="FD181" s="128"/>
      <c r="FE181" s="128"/>
      <c r="FF181" s="128"/>
      <c r="FG181" s="128"/>
      <c r="FH181" s="128"/>
      <c r="FI181" s="128"/>
      <c r="FJ181" s="128"/>
      <c r="FK181" s="128"/>
      <c r="FL181" s="128"/>
      <c r="FM181" s="128"/>
      <c r="FN181" s="128"/>
      <c r="FO181" s="128"/>
      <c r="FP181" s="128"/>
      <c r="FQ181" s="42"/>
      <c r="FR181" s="42"/>
      <c r="FS181" s="42"/>
      <c r="FT181" s="42"/>
      <c r="FU181" s="42"/>
      <c r="FV181" s="128"/>
      <c r="FW181" s="128"/>
      <c r="FX181" s="128"/>
      <c r="FY181" s="128"/>
      <c r="FZ181" s="128"/>
      <c r="GA181" s="128"/>
      <c r="GB181" s="128"/>
      <c r="GC181" s="128"/>
      <c r="GD181" s="128"/>
      <c r="GE181" s="128"/>
      <c r="GF181" s="128"/>
      <c r="GG181" s="128"/>
      <c r="GH181" s="128"/>
      <c r="GI181" s="128"/>
      <c r="GJ181" s="128"/>
      <c r="GK181" s="128"/>
      <c r="GL181" s="128"/>
      <c r="GM181" s="128"/>
      <c r="GN181" s="128"/>
      <c r="GO181" s="128"/>
      <c r="GP181" s="128"/>
      <c r="GQ181" s="128"/>
      <c r="GR181" s="128"/>
      <c r="GS181" s="128"/>
      <c r="GT181" s="128"/>
      <c r="GU181" s="128"/>
      <c r="GV181" s="128"/>
      <c r="GW181" s="128"/>
      <c r="GX181" s="128"/>
      <c r="GY181" s="128"/>
      <c r="GZ181" s="128"/>
      <c r="HA181" s="128"/>
      <c r="HB181" s="128"/>
      <c r="HC181" s="128"/>
      <c r="HD181" s="128"/>
      <c r="HE181" s="128"/>
      <c r="HF181" s="128"/>
      <c r="HG181" s="128"/>
      <c r="HH181" s="128"/>
      <c r="HI181" s="128"/>
      <c r="HJ181" s="128"/>
      <c r="HK181" s="128"/>
      <c r="HL181" s="128"/>
      <c r="HM181" s="128"/>
      <c r="HN181" s="128"/>
      <c r="HO181" s="128"/>
      <c r="HP181" s="128"/>
      <c r="HQ181" s="128"/>
      <c r="HR181" s="128"/>
      <c r="HS181" s="128"/>
      <c r="HT181" s="128"/>
      <c r="HU181" s="128"/>
      <c r="HV181" s="128"/>
      <c r="HW181" s="128"/>
      <c r="HX181" s="128"/>
      <c r="HY181" s="128"/>
      <c r="HZ181" s="128"/>
      <c r="IA181" s="128"/>
      <c r="IB181" s="128"/>
      <c r="IC181" s="128"/>
      <c r="ID181" s="128"/>
      <c r="IE181" s="128"/>
      <c r="IF181" s="128"/>
      <c r="IG181" s="128"/>
      <c r="IH181" s="128"/>
      <c r="II181" s="128"/>
      <c r="IJ181" s="128"/>
      <c r="IK181" s="128"/>
      <c r="IL181" s="128"/>
      <c r="IM181" s="128"/>
      <c r="IN181" s="128"/>
      <c r="IO181" s="128"/>
      <c r="IP181" s="128"/>
      <c r="IQ181" s="128"/>
      <c r="IR181" s="128"/>
      <c r="IS181" s="128"/>
      <c r="IT181" s="128"/>
      <c r="IU181" s="128"/>
      <c r="IV181" s="128"/>
      <c r="IW181" s="128"/>
      <c r="IX181" s="128"/>
      <c r="IY181" s="128"/>
      <c r="IZ181" s="128"/>
      <c r="JA181" s="128"/>
    </row>
    <row r="182" spans="2:261" s="17" customFormat="1" x14ac:dyDescent="0.25">
      <c r="B182" s="33"/>
      <c r="F182" s="35"/>
      <c r="G182" s="111"/>
      <c r="H182" s="33"/>
      <c r="I182" s="33"/>
      <c r="J182" s="42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  <c r="BA182" s="128"/>
      <c r="BB182" s="128"/>
      <c r="BC182" s="128"/>
      <c r="BD182" s="128"/>
      <c r="BE182" s="128"/>
      <c r="BF182" s="128"/>
      <c r="BG182" s="128"/>
      <c r="BH182" s="128"/>
      <c r="BI182" s="128"/>
      <c r="BJ182" s="128"/>
      <c r="BK182" s="128"/>
      <c r="BL182" s="128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128"/>
      <c r="CA182" s="128"/>
      <c r="CB182" s="128"/>
      <c r="CC182" s="128"/>
      <c r="CD182" s="128"/>
      <c r="CE182" s="128"/>
      <c r="CF182" s="128"/>
      <c r="CG182" s="128"/>
      <c r="CH182" s="128"/>
      <c r="CI182" s="128"/>
      <c r="CJ182" s="128"/>
      <c r="CK182" s="128"/>
      <c r="CL182" s="128"/>
      <c r="CM182" s="128"/>
      <c r="CN182" s="128"/>
      <c r="CO182" s="128"/>
      <c r="CP182" s="128"/>
      <c r="CQ182" s="128"/>
      <c r="CR182" s="128"/>
      <c r="CS182" s="128"/>
      <c r="CT182" s="128"/>
      <c r="CU182" s="128"/>
      <c r="CV182" s="128"/>
      <c r="CW182" s="42"/>
      <c r="CX182" s="128"/>
      <c r="CY182" s="128"/>
      <c r="CZ182" s="128"/>
      <c r="DA182" s="128"/>
      <c r="DB182" s="128"/>
      <c r="DC182" s="128"/>
      <c r="DD182" s="128"/>
      <c r="DE182" s="128"/>
      <c r="DF182" s="128"/>
      <c r="DG182" s="128"/>
      <c r="DH182" s="128"/>
      <c r="DI182" s="128"/>
      <c r="DJ182" s="128"/>
      <c r="DK182" s="128"/>
      <c r="DL182" s="128"/>
      <c r="DM182" s="128"/>
      <c r="DN182" s="128"/>
      <c r="DO182" s="128"/>
      <c r="DP182" s="128"/>
      <c r="DQ182" s="128"/>
      <c r="DR182" s="128"/>
      <c r="DS182" s="128"/>
      <c r="DT182" s="128"/>
      <c r="DU182" s="128"/>
      <c r="DV182" s="128"/>
      <c r="DW182" s="128"/>
      <c r="DX182" s="128"/>
      <c r="DY182" s="128"/>
      <c r="DZ182" s="128"/>
      <c r="EA182" s="128"/>
      <c r="EB182" s="128"/>
      <c r="EC182" s="128"/>
      <c r="ED182" s="128"/>
      <c r="EE182" s="128"/>
      <c r="EF182" s="128"/>
      <c r="EG182" s="42"/>
      <c r="EH182" s="128"/>
      <c r="EI182" s="128"/>
      <c r="EJ182" s="128"/>
      <c r="EK182" s="128"/>
      <c r="EL182" s="128"/>
      <c r="EM182" s="128"/>
      <c r="EN182" s="128"/>
      <c r="EO182" s="128"/>
      <c r="EP182" s="128"/>
      <c r="EQ182" s="128"/>
      <c r="ER182" s="128"/>
      <c r="ES182" s="128"/>
      <c r="ET182" s="128"/>
      <c r="EU182" s="128"/>
      <c r="EV182" s="128"/>
      <c r="EW182" s="128"/>
      <c r="EX182" s="128"/>
      <c r="EY182" s="128"/>
      <c r="EZ182" s="128"/>
      <c r="FA182" s="128"/>
      <c r="FB182" s="128"/>
      <c r="FC182" s="128"/>
      <c r="FD182" s="128"/>
      <c r="FE182" s="128"/>
      <c r="FF182" s="128"/>
      <c r="FG182" s="128"/>
      <c r="FH182" s="128"/>
      <c r="FI182" s="128"/>
      <c r="FJ182" s="128"/>
      <c r="FK182" s="128"/>
      <c r="FL182" s="128"/>
      <c r="FM182" s="128"/>
      <c r="FN182" s="128"/>
      <c r="FO182" s="128"/>
      <c r="FP182" s="128"/>
      <c r="FQ182" s="42"/>
      <c r="FR182" s="42"/>
      <c r="FS182" s="42"/>
      <c r="FT182" s="42"/>
      <c r="FU182" s="42"/>
      <c r="FV182" s="128"/>
      <c r="FW182" s="128"/>
      <c r="FX182" s="128"/>
      <c r="FY182" s="128"/>
      <c r="FZ182" s="128"/>
      <c r="GA182" s="128"/>
      <c r="GB182" s="128"/>
      <c r="GC182" s="128"/>
      <c r="GD182" s="128"/>
      <c r="GE182" s="128"/>
      <c r="GF182" s="128"/>
      <c r="GG182" s="128"/>
      <c r="GH182" s="128"/>
      <c r="GI182" s="128"/>
      <c r="GJ182" s="128"/>
      <c r="GK182" s="128"/>
      <c r="GL182" s="128"/>
      <c r="GM182" s="128"/>
      <c r="GN182" s="128"/>
      <c r="GO182" s="128"/>
      <c r="GP182" s="128"/>
      <c r="GQ182" s="128"/>
      <c r="GR182" s="128"/>
      <c r="GS182" s="128"/>
      <c r="GT182" s="128"/>
      <c r="GU182" s="128"/>
      <c r="GV182" s="128"/>
      <c r="GW182" s="128"/>
      <c r="GX182" s="128"/>
      <c r="GY182" s="128"/>
      <c r="GZ182" s="128"/>
      <c r="HA182" s="128"/>
      <c r="HB182" s="128"/>
      <c r="HC182" s="128"/>
      <c r="HD182" s="128"/>
      <c r="HE182" s="128"/>
      <c r="HF182" s="128"/>
      <c r="HG182" s="128"/>
      <c r="HH182" s="128"/>
      <c r="HI182" s="128"/>
      <c r="HJ182" s="128"/>
      <c r="HK182" s="128"/>
      <c r="HL182" s="128"/>
      <c r="HM182" s="128"/>
      <c r="HN182" s="128"/>
      <c r="HO182" s="128"/>
      <c r="HP182" s="128"/>
      <c r="HQ182" s="128"/>
      <c r="HR182" s="128"/>
      <c r="HS182" s="128"/>
      <c r="HT182" s="128"/>
      <c r="HU182" s="128"/>
      <c r="HV182" s="128"/>
      <c r="HW182" s="128"/>
      <c r="HX182" s="128"/>
      <c r="HY182" s="128"/>
      <c r="HZ182" s="128"/>
      <c r="IA182" s="128"/>
      <c r="IB182" s="128"/>
      <c r="IC182" s="128"/>
      <c r="ID182" s="128"/>
      <c r="IE182" s="128"/>
      <c r="IF182" s="128"/>
      <c r="IG182" s="128"/>
      <c r="IH182" s="128"/>
      <c r="II182" s="128"/>
      <c r="IJ182" s="128"/>
      <c r="IK182" s="128"/>
      <c r="IL182" s="128"/>
      <c r="IM182" s="128"/>
      <c r="IN182" s="128"/>
      <c r="IO182" s="128"/>
      <c r="IP182" s="128"/>
      <c r="IQ182" s="128"/>
      <c r="IR182" s="128"/>
      <c r="IS182" s="128"/>
      <c r="IT182" s="128"/>
      <c r="IU182" s="128"/>
      <c r="IV182" s="128"/>
      <c r="IW182" s="128"/>
      <c r="IX182" s="128"/>
      <c r="IY182" s="128"/>
      <c r="IZ182" s="128"/>
      <c r="JA182" s="128"/>
    </row>
    <row r="183" spans="2:261" s="17" customFormat="1" x14ac:dyDescent="0.25">
      <c r="B183" s="33"/>
      <c r="F183" s="35"/>
      <c r="G183" s="111"/>
      <c r="H183" s="33"/>
      <c r="I183" s="33"/>
      <c r="J183" s="42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128"/>
      <c r="CA183" s="128"/>
      <c r="CB183" s="128"/>
      <c r="CC183" s="128"/>
      <c r="CD183" s="128"/>
      <c r="CE183" s="128"/>
      <c r="CF183" s="128"/>
      <c r="CG183" s="128"/>
      <c r="CH183" s="128"/>
      <c r="CI183" s="128"/>
      <c r="CJ183" s="128"/>
      <c r="CK183" s="128"/>
      <c r="CL183" s="128"/>
      <c r="CM183" s="128"/>
      <c r="CN183" s="128"/>
      <c r="CO183" s="128"/>
      <c r="CP183" s="128"/>
      <c r="CQ183" s="128"/>
      <c r="CR183" s="128"/>
      <c r="CS183" s="128"/>
      <c r="CT183" s="128"/>
      <c r="CU183" s="128"/>
      <c r="CV183" s="128"/>
      <c r="CW183" s="42"/>
      <c r="CX183" s="128"/>
      <c r="CY183" s="128"/>
      <c r="CZ183" s="128"/>
      <c r="DA183" s="128"/>
      <c r="DB183" s="128"/>
      <c r="DC183" s="128"/>
      <c r="DD183" s="128"/>
      <c r="DE183" s="128"/>
      <c r="DF183" s="128"/>
      <c r="DG183" s="128"/>
      <c r="DH183" s="128"/>
      <c r="DI183" s="128"/>
      <c r="DJ183" s="128"/>
      <c r="DK183" s="128"/>
      <c r="DL183" s="128"/>
      <c r="DM183" s="128"/>
      <c r="DN183" s="128"/>
      <c r="DO183" s="128"/>
      <c r="DP183" s="128"/>
      <c r="DQ183" s="128"/>
      <c r="DR183" s="128"/>
      <c r="DS183" s="128"/>
      <c r="DT183" s="128"/>
      <c r="DU183" s="128"/>
      <c r="DV183" s="128"/>
      <c r="DW183" s="128"/>
      <c r="DX183" s="128"/>
      <c r="DY183" s="128"/>
      <c r="DZ183" s="128"/>
      <c r="EA183" s="128"/>
      <c r="EB183" s="128"/>
      <c r="EC183" s="128"/>
      <c r="ED183" s="128"/>
      <c r="EE183" s="128"/>
      <c r="EF183" s="128"/>
      <c r="EG183" s="42"/>
      <c r="EH183" s="128"/>
      <c r="EI183" s="128"/>
      <c r="EJ183" s="128"/>
      <c r="EK183" s="128"/>
      <c r="EL183" s="128"/>
      <c r="EM183" s="128"/>
      <c r="EN183" s="128"/>
      <c r="EO183" s="128"/>
      <c r="EP183" s="128"/>
      <c r="EQ183" s="128"/>
      <c r="ER183" s="128"/>
      <c r="ES183" s="128"/>
      <c r="ET183" s="128"/>
      <c r="EU183" s="128"/>
      <c r="EV183" s="128"/>
      <c r="EW183" s="128"/>
      <c r="EX183" s="128"/>
      <c r="EY183" s="128"/>
      <c r="EZ183" s="128"/>
      <c r="FA183" s="128"/>
      <c r="FB183" s="128"/>
      <c r="FC183" s="128"/>
      <c r="FD183" s="128"/>
      <c r="FE183" s="128"/>
      <c r="FF183" s="128"/>
      <c r="FG183" s="128"/>
      <c r="FH183" s="128"/>
      <c r="FI183" s="128"/>
      <c r="FJ183" s="128"/>
      <c r="FK183" s="128"/>
      <c r="FL183" s="128"/>
      <c r="FM183" s="128"/>
      <c r="FN183" s="128"/>
      <c r="FO183" s="128"/>
      <c r="FP183" s="128"/>
      <c r="FQ183" s="42"/>
      <c r="FR183" s="42"/>
      <c r="FS183" s="42"/>
      <c r="FT183" s="42"/>
      <c r="FU183" s="42"/>
      <c r="FV183" s="128"/>
      <c r="FW183" s="128"/>
      <c r="FX183" s="128"/>
      <c r="FY183" s="128"/>
      <c r="FZ183" s="128"/>
      <c r="GA183" s="128"/>
      <c r="GB183" s="128"/>
      <c r="GC183" s="128"/>
      <c r="GD183" s="128"/>
      <c r="GE183" s="128"/>
      <c r="GF183" s="128"/>
      <c r="GG183" s="128"/>
      <c r="GH183" s="128"/>
      <c r="GI183" s="128"/>
      <c r="GJ183" s="128"/>
      <c r="GK183" s="128"/>
      <c r="GL183" s="128"/>
      <c r="GM183" s="128"/>
      <c r="GN183" s="128"/>
      <c r="GO183" s="128"/>
      <c r="GP183" s="128"/>
      <c r="GQ183" s="128"/>
      <c r="GR183" s="128"/>
      <c r="GS183" s="128"/>
      <c r="GT183" s="128"/>
      <c r="GU183" s="128"/>
      <c r="GV183" s="128"/>
      <c r="GW183" s="128"/>
      <c r="GX183" s="128"/>
      <c r="GY183" s="128"/>
      <c r="GZ183" s="128"/>
      <c r="HA183" s="128"/>
      <c r="HB183" s="128"/>
      <c r="HC183" s="128"/>
      <c r="HD183" s="128"/>
      <c r="HE183" s="128"/>
      <c r="HF183" s="128"/>
      <c r="HG183" s="128"/>
      <c r="HH183" s="128"/>
      <c r="HI183" s="128"/>
      <c r="HJ183" s="128"/>
      <c r="HK183" s="128"/>
      <c r="HL183" s="128"/>
      <c r="HM183" s="128"/>
      <c r="HN183" s="128"/>
      <c r="HO183" s="128"/>
      <c r="HP183" s="128"/>
      <c r="HQ183" s="128"/>
      <c r="HR183" s="128"/>
      <c r="HS183" s="128"/>
      <c r="HT183" s="128"/>
      <c r="HU183" s="128"/>
      <c r="HV183" s="128"/>
      <c r="HW183" s="128"/>
      <c r="HX183" s="128"/>
      <c r="HY183" s="128"/>
      <c r="HZ183" s="128"/>
      <c r="IA183" s="128"/>
      <c r="IB183" s="128"/>
      <c r="IC183" s="128"/>
      <c r="ID183" s="128"/>
      <c r="IE183" s="128"/>
      <c r="IF183" s="128"/>
      <c r="IG183" s="128"/>
      <c r="IH183" s="128"/>
      <c r="II183" s="128"/>
      <c r="IJ183" s="128"/>
      <c r="IK183" s="128"/>
      <c r="IL183" s="128"/>
      <c r="IM183" s="128"/>
      <c r="IN183" s="128"/>
      <c r="IO183" s="128"/>
      <c r="IP183" s="128"/>
      <c r="IQ183" s="128"/>
      <c r="IR183" s="128"/>
      <c r="IS183" s="128"/>
      <c r="IT183" s="128"/>
      <c r="IU183" s="128"/>
      <c r="IV183" s="128"/>
      <c r="IW183" s="128"/>
      <c r="IX183" s="128"/>
      <c r="IY183" s="128"/>
      <c r="IZ183" s="128"/>
      <c r="JA183" s="128"/>
    </row>
    <row r="184" spans="2:261" s="17" customFormat="1" x14ac:dyDescent="0.25">
      <c r="B184" s="33"/>
      <c r="F184" s="35"/>
      <c r="G184" s="111"/>
      <c r="H184" s="33"/>
      <c r="I184" s="33"/>
      <c r="J184" s="42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  <c r="BA184" s="128"/>
      <c r="BB184" s="128"/>
      <c r="BC184" s="128"/>
      <c r="BD184" s="128"/>
      <c r="BE184" s="128"/>
      <c r="BF184" s="128"/>
      <c r="BG184" s="128"/>
      <c r="BH184" s="128"/>
      <c r="BI184" s="128"/>
      <c r="BJ184" s="128"/>
      <c r="BK184" s="128"/>
      <c r="BL184" s="128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128"/>
      <c r="CA184" s="128"/>
      <c r="CB184" s="128"/>
      <c r="CC184" s="128"/>
      <c r="CD184" s="128"/>
      <c r="CE184" s="128"/>
      <c r="CF184" s="128"/>
      <c r="CG184" s="128"/>
      <c r="CH184" s="128"/>
      <c r="CI184" s="128"/>
      <c r="CJ184" s="128"/>
      <c r="CK184" s="128"/>
      <c r="CL184" s="128"/>
      <c r="CM184" s="128"/>
      <c r="CN184" s="128"/>
      <c r="CO184" s="128"/>
      <c r="CP184" s="128"/>
      <c r="CQ184" s="128"/>
      <c r="CR184" s="128"/>
      <c r="CS184" s="128"/>
      <c r="CT184" s="128"/>
      <c r="CU184" s="128"/>
      <c r="CV184" s="128"/>
      <c r="CW184" s="42"/>
      <c r="CX184" s="128"/>
      <c r="CY184" s="128"/>
      <c r="CZ184" s="128"/>
      <c r="DA184" s="128"/>
      <c r="DB184" s="128"/>
      <c r="DC184" s="128"/>
      <c r="DD184" s="128"/>
      <c r="DE184" s="128"/>
      <c r="DF184" s="128"/>
      <c r="DG184" s="128"/>
      <c r="DH184" s="128"/>
      <c r="DI184" s="128"/>
      <c r="DJ184" s="128"/>
      <c r="DK184" s="128"/>
      <c r="DL184" s="128"/>
      <c r="DM184" s="128"/>
      <c r="DN184" s="128"/>
      <c r="DO184" s="128"/>
      <c r="DP184" s="128"/>
      <c r="DQ184" s="128"/>
      <c r="DR184" s="128"/>
      <c r="DS184" s="128"/>
      <c r="DT184" s="128"/>
      <c r="DU184" s="128"/>
      <c r="DV184" s="128"/>
      <c r="DW184" s="128"/>
      <c r="DX184" s="128"/>
      <c r="DY184" s="128"/>
      <c r="DZ184" s="128"/>
      <c r="EA184" s="128"/>
      <c r="EB184" s="128"/>
      <c r="EC184" s="128"/>
      <c r="ED184" s="128"/>
      <c r="EE184" s="128"/>
      <c r="EF184" s="128"/>
      <c r="EG184" s="42"/>
      <c r="EH184" s="128"/>
      <c r="EI184" s="128"/>
      <c r="EJ184" s="128"/>
      <c r="EK184" s="128"/>
      <c r="EL184" s="128"/>
      <c r="EM184" s="128"/>
      <c r="EN184" s="128"/>
      <c r="EO184" s="128"/>
      <c r="EP184" s="128"/>
      <c r="EQ184" s="128"/>
      <c r="ER184" s="128"/>
      <c r="ES184" s="128"/>
      <c r="ET184" s="128"/>
      <c r="EU184" s="128"/>
      <c r="EV184" s="128"/>
      <c r="EW184" s="128"/>
      <c r="EX184" s="128"/>
      <c r="EY184" s="128"/>
      <c r="EZ184" s="128"/>
      <c r="FA184" s="128"/>
      <c r="FB184" s="128"/>
      <c r="FC184" s="128"/>
      <c r="FD184" s="128"/>
      <c r="FE184" s="128"/>
      <c r="FF184" s="128"/>
      <c r="FG184" s="128"/>
      <c r="FH184" s="128"/>
      <c r="FI184" s="128"/>
      <c r="FJ184" s="128"/>
      <c r="FK184" s="128"/>
      <c r="FL184" s="128"/>
      <c r="FM184" s="128"/>
      <c r="FN184" s="128"/>
      <c r="FO184" s="128"/>
      <c r="FP184" s="128"/>
      <c r="FQ184" s="42"/>
      <c r="FR184" s="42"/>
      <c r="FS184" s="42"/>
      <c r="FT184" s="42"/>
      <c r="FU184" s="42"/>
      <c r="FV184" s="128"/>
      <c r="FW184" s="128"/>
      <c r="FX184" s="128"/>
      <c r="FY184" s="128"/>
      <c r="FZ184" s="128"/>
      <c r="GA184" s="128"/>
      <c r="GB184" s="128"/>
      <c r="GC184" s="128"/>
      <c r="GD184" s="128"/>
      <c r="GE184" s="128"/>
      <c r="GF184" s="128"/>
      <c r="GG184" s="128"/>
      <c r="GH184" s="128"/>
      <c r="GI184" s="128"/>
      <c r="GJ184" s="128"/>
      <c r="GK184" s="128"/>
      <c r="GL184" s="128"/>
      <c r="GM184" s="128"/>
      <c r="GN184" s="128"/>
      <c r="GO184" s="128"/>
      <c r="GP184" s="128"/>
      <c r="GQ184" s="128"/>
      <c r="GR184" s="128"/>
      <c r="GS184" s="128"/>
      <c r="GT184" s="128"/>
      <c r="GU184" s="128"/>
      <c r="GV184" s="128"/>
      <c r="GW184" s="128"/>
      <c r="GX184" s="128"/>
      <c r="GY184" s="128"/>
      <c r="GZ184" s="128"/>
      <c r="HA184" s="128"/>
      <c r="HB184" s="128"/>
      <c r="HC184" s="128"/>
      <c r="HD184" s="128"/>
      <c r="HE184" s="128"/>
      <c r="HF184" s="128"/>
      <c r="HG184" s="128"/>
      <c r="HH184" s="128"/>
      <c r="HI184" s="128"/>
      <c r="HJ184" s="128"/>
      <c r="HK184" s="128"/>
      <c r="HL184" s="128"/>
      <c r="HM184" s="128"/>
      <c r="HN184" s="128"/>
      <c r="HO184" s="128"/>
      <c r="HP184" s="128"/>
      <c r="HQ184" s="128"/>
      <c r="HR184" s="128"/>
      <c r="HS184" s="128"/>
      <c r="HT184" s="128"/>
      <c r="HU184" s="128"/>
      <c r="HV184" s="128"/>
      <c r="HW184" s="128"/>
      <c r="HX184" s="128"/>
      <c r="HY184" s="128"/>
      <c r="HZ184" s="128"/>
      <c r="IA184" s="128"/>
      <c r="IB184" s="128"/>
      <c r="IC184" s="128"/>
      <c r="ID184" s="128"/>
      <c r="IE184" s="128"/>
      <c r="IF184" s="128"/>
      <c r="IG184" s="128"/>
      <c r="IH184" s="128"/>
      <c r="II184" s="128"/>
      <c r="IJ184" s="128"/>
      <c r="IK184" s="128"/>
      <c r="IL184" s="128"/>
      <c r="IM184" s="128"/>
      <c r="IN184" s="128"/>
      <c r="IO184" s="128"/>
      <c r="IP184" s="128"/>
      <c r="IQ184" s="128"/>
      <c r="IR184" s="128"/>
      <c r="IS184" s="128"/>
      <c r="IT184" s="128"/>
      <c r="IU184" s="128"/>
      <c r="IV184" s="128"/>
      <c r="IW184" s="128"/>
      <c r="IX184" s="128"/>
      <c r="IY184" s="128"/>
      <c r="IZ184" s="128"/>
      <c r="JA184" s="128"/>
    </row>
    <row r="185" spans="2:261" s="17" customFormat="1" x14ac:dyDescent="0.25">
      <c r="B185" s="33"/>
      <c r="F185" s="35"/>
      <c r="G185" s="111"/>
      <c r="H185" s="33"/>
      <c r="I185" s="33"/>
      <c r="J185" s="42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  <c r="BA185" s="128"/>
      <c r="BB185" s="128"/>
      <c r="BC185" s="128"/>
      <c r="BD185" s="128"/>
      <c r="BE185" s="128"/>
      <c r="BF185" s="128"/>
      <c r="BG185" s="128"/>
      <c r="BH185" s="128"/>
      <c r="BI185" s="128"/>
      <c r="BJ185" s="128"/>
      <c r="BK185" s="128"/>
      <c r="BL185" s="128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128"/>
      <c r="CA185" s="128"/>
      <c r="CB185" s="128"/>
      <c r="CC185" s="128"/>
      <c r="CD185" s="128"/>
      <c r="CE185" s="128"/>
      <c r="CF185" s="128"/>
      <c r="CG185" s="128"/>
      <c r="CH185" s="128"/>
      <c r="CI185" s="128"/>
      <c r="CJ185" s="128"/>
      <c r="CK185" s="128"/>
      <c r="CL185" s="128"/>
      <c r="CM185" s="128"/>
      <c r="CN185" s="128"/>
      <c r="CO185" s="128"/>
      <c r="CP185" s="128"/>
      <c r="CQ185" s="128"/>
      <c r="CR185" s="128"/>
      <c r="CS185" s="128"/>
      <c r="CT185" s="128"/>
      <c r="CU185" s="128"/>
      <c r="CV185" s="128"/>
      <c r="CW185" s="42"/>
      <c r="CX185" s="128"/>
      <c r="CY185" s="128"/>
      <c r="CZ185" s="128"/>
      <c r="DA185" s="128"/>
      <c r="DB185" s="128"/>
      <c r="DC185" s="128"/>
      <c r="DD185" s="128"/>
      <c r="DE185" s="128"/>
      <c r="DF185" s="128"/>
      <c r="DG185" s="128"/>
      <c r="DH185" s="128"/>
      <c r="DI185" s="128"/>
      <c r="DJ185" s="128"/>
      <c r="DK185" s="128"/>
      <c r="DL185" s="128"/>
      <c r="DM185" s="128"/>
      <c r="DN185" s="128"/>
      <c r="DO185" s="128"/>
      <c r="DP185" s="128"/>
      <c r="DQ185" s="128"/>
      <c r="DR185" s="128"/>
      <c r="DS185" s="128"/>
      <c r="DT185" s="128"/>
      <c r="DU185" s="128"/>
      <c r="DV185" s="128"/>
      <c r="DW185" s="128"/>
      <c r="DX185" s="128"/>
      <c r="DY185" s="128"/>
      <c r="DZ185" s="128"/>
      <c r="EA185" s="128"/>
      <c r="EB185" s="128"/>
      <c r="EC185" s="128"/>
      <c r="ED185" s="128"/>
      <c r="EE185" s="128"/>
      <c r="EF185" s="128"/>
      <c r="EG185" s="42"/>
      <c r="EH185" s="128"/>
      <c r="EI185" s="128"/>
      <c r="EJ185" s="128"/>
      <c r="EK185" s="128"/>
      <c r="EL185" s="128"/>
      <c r="EM185" s="128"/>
      <c r="EN185" s="128"/>
      <c r="EO185" s="128"/>
      <c r="EP185" s="128"/>
      <c r="EQ185" s="128"/>
      <c r="ER185" s="128"/>
      <c r="ES185" s="128"/>
      <c r="ET185" s="128"/>
      <c r="EU185" s="128"/>
      <c r="EV185" s="128"/>
      <c r="EW185" s="128"/>
      <c r="EX185" s="128"/>
      <c r="EY185" s="128"/>
      <c r="EZ185" s="128"/>
      <c r="FA185" s="128"/>
      <c r="FB185" s="128"/>
      <c r="FC185" s="128"/>
      <c r="FD185" s="128"/>
      <c r="FE185" s="128"/>
      <c r="FF185" s="128"/>
      <c r="FG185" s="128"/>
      <c r="FH185" s="128"/>
      <c r="FI185" s="128"/>
      <c r="FJ185" s="128"/>
      <c r="FK185" s="128"/>
      <c r="FL185" s="128"/>
      <c r="FM185" s="128"/>
      <c r="FN185" s="128"/>
      <c r="FO185" s="128"/>
      <c r="FP185" s="128"/>
      <c r="FQ185" s="42"/>
      <c r="FR185" s="42"/>
      <c r="FS185" s="42"/>
      <c r="FT185" s="42"/>
      <c r="FU185" s="42"/>
      <c r="FV185" s="128"/>
      <c r="FW185" s="128"/>
      <c r="FX185" s="128"/>
      <c r="FY185" s="128"/>
      <c r="FZ185" s="128"/>
      <c r="GA185" s="128"/>
      <c r="GB185" s="128"/>
      <c r="GC185" s="128"/>
      <c r="GD185" s="128"/>
      <c r="GE185" s="128"/>
      <c r="GF185" s="128"/>
      <c r="GG185" s="128"/>
      <c r="GH185" s="128"/>
      <c r="GI185" s="128"/>
      <c r="GJ185" s="128"/>
      <c r="GK185" s="128"/>
      <c r="GL185" s="128"/>
      <c r="GM185" s="128"/>
      <c r="GN185" s="128"/>
      <c r="GO185" s="128"/>
      <c r="GP185" s="128"/>
      <c r="GQ185" s="128"/>
      <c r="GR185" s="128"/>
      <c r="GS185" s="128"/>
      <c r="GT185" s="128"/>
      <c r="GU185" s="128"/>
      <c r="GV185" s="128"/>
      <c r="GW185" s="128"/>
      <c r="GX185" s="128"/>
      <c r="GY185" s="128"/>
      <c r="GZ185" s="128"/>
      <c r="HA185" s="128"/>
      <c r="HB185" s="128"/>
      <c r="HC185" s="128"/>
      <c r="HD185" s="128"/>
      <c r="HE185" s="128"/>
      <c r="HF185" s="128"/>
      <c r="HG185" s="128"/>
      <c r="HH185" s="128"/>
      <c r="HI185" s="128"/>
      <c r="HJ185" s="128"/>
      <c r="HK185" s="128"/>
      <c r="HL185" s="128"/>
      <c r="HM185" s="128"/>
      <c r="HN185" s="128"/>
      <c r="HO185" s="128"/>
      <c r="HP185" s="128"/>
      <c r="HQ185" s="128"/>
      <c r="HR185" s="128"/>
      <c r="HS185" s="128"/>
      <c r="HT185" s="128"/>
      <c r="HU185" s="128"/>
      <c r="HV185" s="128"/>
      <c r="HW185" s="128"/>
      <c r="HX185" s="128"/>
      <c r="HY185" s="128"/>
      <c r="HZ185" s="128"/>
      <c r="IA185" s="128"/>
      <c r="IB185" s="128"/>
      <c r="IC185" s="128"/>
      <c r="ID185" s="128"/>
      <c r="IE185" s="128"/>
      <c r="IF185" s="128"/>
      <c r="IG185" s="128"/>
      <c r="IH185" s="128"/>
      <c r="II185" s="128"/>
      <c r="IJ185" s="128"/>
      <c r="IK185" s="128"/>
      <c r="IL185" s="128"/>
      <c r="IM185" s="128"/>
      <c r="IN185" s="128"/>
      <c r="IO185" s="128"/>
      <c r="IP185" s="128"/>
      <c r="IQ185" s="128"/>
      <c r="IR185" s="128"/>
      <c r="IS185" s="128"/>
      <c r="IT185" s="128"/>
      <c r="IU185" s="128"/>
      <c r="IV185" s="128"/>
      <c r="IW185" s="128"/>
      <c r="IX185" s="128"/>
      <c r="IY185" s="128"/>
      <c r="IZ185" s="128"/>
      <c r="JA185" s="128"/>
    </row>
    <row r="186" spans="2:261" s="17" customFormat="1" x14ac:dyDescent="0.25">
      <c r="B186" s="33"/>
      <c r="F186" s="35"/>
      <c r="G186" s="111"/>
      <c r="H186" s="33"/>
      <c r="I186" s="33"/>
      <c r="J186" s="42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  <c r="BA186" s="128"/>
      <c r="BB186" s="128"/>
      <c r="BC186" s="128"/>
      <c r="BD186" s="128"/>
      <c r="BE186" s="128"/>
      <c r="BF186" s="128"/>
      <c r="BG186" s="128"/>
      <c r="BH186" s="128"/>
      <c r="BI186" s="128"/>
      <c r="BJ186" s="128"/>
      <c r="BK186" s="128"/>
      <c r="BL186" s="128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128"/>
      <c r="CA186" s="128"/>
      <c r="CB186" s="128"/>
      <c r="CC186" s="128"/>
      <c r="CD186" s="128"/>
      <c r="CE186" s="128"/>
      <c r="CF186" s="128"/>
      <c r="CG186" s="128"/>
      <c r="CH186" s="128"/>
      <c r="CI186" s="128"/>
      <c r="CJ186" s="128"/>
      <c r="CK186" s="128"/>
      <c r="CL186" s="128"/>
      <c r="CM186" s="128"/>
      <c r="CN186" s="128"/>
      <c r="CO186" s="128"/>
      <c r="CP186" s="128"/>
      <c r="CQ186" s="128"/>
      <c r="CR186" s="128"/>
      <c r="CS186" s="128"/>
      <c r="CT186" s="128"/>
      <c r="CU186" s="128"/>
      <c r="CV186" s="128"/>
      <c r="CW186" s="42"/>
      <c r="CX186" s="128"/>
      <c r="CY186" s="128"/>
      <c r="CZ186" s="128"/>
      <c r="DA186" s="128"/>
      <c r="DB186" s="128"/>
      <c r="DC186" s="128"/>
      <c r="DD186" s="128"/>
      <c r="DE186" s="128"/>
      <c r="DF186" s="128"/>
      <c r="DG186" s="128"/>
      <c r="DH186" s="128"/>
      <c r="DI186" s="128"/>
      <c r="DJ186" s="128"/>
      <c r="DK186" s="128"/>
      <c r="DL186" s="128"/>
      <c r="DM186" s="128"/>
      <c r="DN186" s="128"/>
      <c r="DO186" s="128"/>
      <c r="DP186" s="128"/>
      <c r="DQ186" s="128"/>
      <c r="DR186" s="128"/>
      <c r="DS186" s="128"/>
      <c r="DT186" s="128"/>
      <c r="DU186" s="128"/>
      <c r="DV186" s="128"/>
      <c r="DW186" s="128"/>
      <c r="DX186" s="128"/>
      <c r="DY186" s="128"/>
      <c r="DZ186" s="128"/>
      <c r="EA186" s="128"/>
      <c r="EB186" s="128"/>
      <c r="EC186" s="128"/>
      <c r="ED186" s="128"/>
      <c r="EE186" s="128"/>
      <c r="EF186" s="128"/>
      <c r="EG186" s="42"/>
      <c r="EH186" s="128"/>
      <c r="EI186" s="128"/>
      <c r="EJ186" s="128"/>
      <c r="EK186" s="128"/>
      <c r="EL186" s="128"/>
      <c r="EM186" s="128"/>
      <c r="EN186" s="128"/>
      <c r="EO186" s="128"/>
      <c r="EP186" s="128"/>
      <c r="EQ186" s="128"/>
      <c r="ER186" s="128"/>
      <c r="ES186" s="128"/>
      <c r="ET186" s="128"/>
      <c r="EU186" s="128"/>
      <c r="EV186" s="128"/>
      <c r="EW186" s="128"/>
      <c r="EX186" s="128"/>
      <c r="EY186" s="128"/>
      <c r="EZ186" s="128"/>
      <c r="FA186" s="128"/>
      <c r="FB186" s="128"/>
      <c r="FC186" s="128"/>
      <c r="FD186" s="128"/>
      <c r="FE186" s="128"/>
      <c r="FF186" s="128"/>
      <c r="FG186" s="128"/>
      <c r="FH186" s="128"/>
      <c r="FI186" s="128"/>
      <c r="FJ186" s="128"/>
      <c r="FK186" s="128"/>
      <c r="FL186" s="128"/>
      <c r="FM186" s="128"/>
      <c r="FN186" s="128"/>
      <c r="FO186" s="128"/>
      <c r="FP186" s="128"/>
      <c r="FQ186" s="42"/>
      <c r="FR186" s="42"/>
      <c r="FS186" s="42"/>
      <c r="FT186" s="42"/>
      <c r="FU186" s="42"/>
      <c r="FV186" s="128"/>
      <c r="FW186" s="128"/>
      <c r="FX186" s="128"/>
      <c r="FY186" s="128"/>
      <c r="FZ186" s="128"/>
      <c r="GA186" s="128"/>
      <c r="GB186" s="128"/>
      <c r="GC186" s="128"/>
      <c r="GD186" s="128"/>
      <c r="GE186" s="128"/>
      <c r="GF186" s="128"/>
      <c r="GG186" s="128"/>
      <c r="GH186" s="128"/>
      <c r="GI186" s="128"/>
      <c r="GJ186" s="128"/>
      <c r="GK186" s="128"/>
      <c r="GL186" s="128"/>
      <c r="GM186" s="128"/>
      <c r="GN186" s="128"/>
      <c r="GO186" s="128"/>
      <c r="GP186" s="128"/>
      <c r="GQ186" s="128"/>
      <c r="GR186" s="128"/>
      <c r="GS186" s="128"/>
      <c r="GT186" s="128"/>
      <c r="GU186" s="128"/>
      <c r="GV186" s="128"/>
      <c r="GW186" s="128"/>
      <c r="GX186" s="128"/>
      <c r="GY186" s="128"/>
      <c r="GZ186" s="128"/>
      <c r="HA186" s="128"/>
      <c r="HB186" s="128"/>
      <c r="HC186" s="128"/>
      <c r="HD186" s="128"/>
      <c r="HE186" s="128"/>
      <c r="HF186" s="128"/>
      <c r="HG186" s="128"/>
      <c r="HH186" s="128"/>
      <c r="HI186" s="128"/>
      <c r="HJ186" s="128"/>
      <c r="HK186" s="128"/>
      <c r="HL186" s="128"/>
      <c r="HM186" s="128"/>
      <c r="HN186" s="128"/>
      <c r="HO186" s="128"/>
      <c r="HP186" s="128"/>
      <c r="HQ186" s="128"/>
      <c r="HR186" s="128"/>
      <c r="HS186" s="128"/>
      <c r="HT186" s="128"/>
      <c r="HU186" s="128"/>
      <c r="HV186" s="128"/>
      <c r="HW186" s="128"/>
      <c r="HX186" s="128"/>
      <c r="HY186" s="128"/>
      <c r="HZ186" s="128"/>
      <c r="IA186" s="128"/>
      <c r="IB186" s="128"/>
      <c r="IC186" s="128"/>
      <c r="ID186" s="128"/>
      <c r="IE186" s="128"/>
      <c r="IF186" s="128"/>
      <c r="IG186" s="128"/>
      <c r="IH186" s="128"/>
      <c r="II186" s="128"/>
      <c r="IJ186" s="128"/>
      <c r="IK186" s="128"/>
      <c r="IL186" s="128"/>
      <c r="IM186" s="128"/>
      <c r="IN186" s="128"/>
      <c r="IO186" s="128"/>
      <c r="IP186" s="128"/>
      <c r="IQ186" s="128"/>
      <c r="IR186" s="128"/>
      <c r="IS186" s="128"/>
      <c r="IT186" s="128"/>
      <c r="IU186" s="128"/>
      <c r="IV186" s="128"/>
      <c r="IW186" s="128"/>
      <c r="IX186" s="128"/>
      <c r="IY186" s="128"/>
      <c r="IZ186" s="128"/>
      <c r="JA186" s="128"/>
    </row>
    <row r="187" spans="2:261" s="17" customFormat="1" x14ac:dyDescent="0.25">
      <c r="B187" s="33"/>
      <c r="F187" s="35"/>
      <c r="G187" s="111"/>
      <c r="H187" s="33"/>
      <c r="I187" s="33"/>
      <c r="J187" s="42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  <c r="BA187" s="128"/>
      <c r="BB187" s="128"/>
      <c r="BC187" s="128"/>
      <c r="BD187" s="128"/>
      <c r="BE187" s="128"/>
      <c r="BF187" s="128"/>
      <c r="BG187" s="128"/>
      <c r="BH187" s="128"/>
      <c r="BI187" s="128"/>
      <c r="BJ187" s="128"/>
      <c r="BK187" s="128"/>
      <c r="BL187" s="128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128"/>
      <c r="CA187" s="128"/>
      <c r="CB187" s="128"/>
      <c r="CC187" s="128"/>
      <c r="CD187" s="128"/>
      <c r="CE187" s="128"/>
      <c r="CF187" s="128"/>
      <c r="CG187" s="128"/>
      <c r="CH187" s="128"/>
      <c r="CI187" s="128"/>
      <c r="CJ187" s="128"/>
      <c r="CK187" s="128"/>
      <c r="CL187" s="128"/>
      <c r="CM187" s="128"/>
      <c r="CN187" s="128"/>
      <c r="CO187" s="128"/>
      <c r="CP187" s="128"/>
      <c r="CQ187" s="128"/>
      <c r="CR187" s="128"/>
      <c r="CS187" s="128"/>
      <c r="CT187" s="128"/>
      <c r="CU187" s="128"/>
      <c r="CV187" s="128"/>
      <c r="CW187" s="42"/>
      <c r="CX187" s="128"/>
      <c r="CY187" s="128"/>
      <c r="CZ187" s="128"/>
      <c r="DA187" s="128"/>
      <c r="DB187" s="128"/>
      <c r="DC187" s="128"/>
      <c r="DD187" s="128"/>
      <c r="DE187" s="128"/>
      <c r="DF187" s="128"/>
      <c r="DG187" s="128"/>
      <c r="DH187" s="128"/>
      <c r="DI187" s="128"/>
      <c r="DJ187" s="128"/>
      <c r="DK187" s="128"/>
      <c r="DL187" s="128"/>
      <c r="DM187" s="128"/>
      <c r="DN187" s="128"/>
      <c r="DO187" s="128"/>
      <c r="DP187" s="128"/>
      <c r="DQ187" s="128"/>
      <c r="DR187" s="128"/>
      <c r="DS187" s="128"/>
      <c r="DT187" s="128"/>
      <c r="DU187" s="128"/>
      <c r="DV187" s="128"/>
      <c r="DW187" s="128"/>
      <c r="DX187" s="128"/>
      <c r="DY187" s="128"/>
      <c r="DZ187" s="128"/>
      <c r="EA187" s="128"/>
      <c r="EB187" s="128"/>
      <c r="EC187" s="128"/>
      <c r="ED187" s="128"/>
      <c r="EE187" s="128"/>
      <c r="EF187" s="128"/>
      <c r="EG187" s="42"/>
      <c r="EH187" s="128"/>
      <c r="EI187" s="128"/>
      <c r="EJ187" s="128"/>
      <c r="EK187" s="128"/>
      <c r="EL187" s="128"/>
      <c r="EM187" s="128"/>
      <c r="EN187" s="128"/>
      <c r="EO187" s="128"/>
      <c r="EP187" s="128"/>
      <c r="EQ187" s="128"/>
      <c r="ER187" s="128"/>
      <c r="ES187" s="128"/>
      <c r="ET187" s="128"/>
      <c r="EU187" s="128"/>
      <c r="EV187" s="128"/>
      <c r="EW187" s="128"/>
      <c r="EX187" s="128"/>
      <c r="EY187" s="128"/>
      <c r="EZ187" s="128"/>
      <c r="FA187" s="128"/>
      <c r="FB187" s="128"/>
      <c r="FC187" s="128"/>
      <c r="FD187" s="128"/>
      <c r="FE187" s="128"/>
      <c r="FF187" s="128"/>
      <c r="FG187" s="128"/>
      <c r="FH187" s="128"/>
      <c r="FI187" s="128"/>
      <c r="FJ187" s="128"/>
      <c r="FK187" s="128"/>
      <c r="FL187" s="128"/>
      <c r="FM187" s="128"/>
      <c r="FN187" s="128"/>
      <c r="FO187" s="128"/>
      <c r="FP187" s="128"/>
      <c r="FQ187" s="42"/>
      <c r="FR187" s="42"/>
      <c r="FS187" s="42"/>
      <c r="FT187" s="42"/>
      <c r="FU187" s="42"/>
      <c r="FV187" s="128"/>
      <c r="FW187" s="128"/>
      <c r="FX187" s="128"/>
      <c r="FY187" s="128"/>
      <c r="FZ187" s="128"/>
      <c r="GA187" s="128"/>
      <c r="GB187" s="128"/>
      <c r="GC187" s="128"/>
      <c r="GD187" s="128"/>
      <c r="GE187" s="128"/>
      <c r="GF187" s="128"/>
      <c r="GG187" s="128"/>
      <c r="GH187" s="128"/>
      <c r="GI187" s="128"/>
      <c r="GJ187" s="128"/>
      <c r="GK187" s="128"/>
      <c r="GL187" s="128"/>
      <c r="GM187" s="128"/>
      <c r="GN187" s="128"/>
      <c r="GO187" s="128"/>
      <c r="GP187" s="128"/>
      <c r="GQ187" s="128"/>
      <c r="GR187" s="128"/>
      <c r="GS187" s="128"/>
      <c r="GT187" s="128"/>
      <c r="GU187" s="128"/>
      <c r="GV187" s="128"/>
      <c r="GW187" s="128"/>
      <c r="GX187" s="128"/>
      <c r="GY187" s="128"/>
      <c r="GZ187" s="128"/>
      <c r="HA187" s="128"/>
      <c r="HB187" s="128"/>
      <c r="HC187" s="128"/>
      <c r="HD187" s="128"/>
      <c r="HE187" s="128"/>
      <c r="HF187" s="128"/>
      <c r="HG187" s="128"/>
      <c r="HH187" s="128"/>
      <c r="HI187" s="128"/>
      <c r="HJ187" s="128"/>
      <c r="HK187" s="128"/>
      <c r="HL187" s="128"/>
      <c r="HM187" s="128"/>
      <c r="HN187" s="128"/>
      <c r="HO187" s="128"/>
      <c r="HP187" s="128"/>
      <c r="HQ187" s="128"/>
      <c r="HR187" s="128"/>
      <c r="HS187" s="128"/>
      <c r="HT187" s="128"/>
      <c r="HU187" s="128"/>
      <c r="HV187" s="128"/>
      <c r="HW187" s="128"/>
      <c r="HX187" s="128"/>
      <c r="HY187" s="128"/>
      <c r="HZ187" s="128"/>
      <c r="IA187" s="128"/>
      <c r="IB187" s="128"/>
      <c r="IC187" s="128"/>
      <c r="ID187" s="128"/>
      <c r="IE187" s="128"/>
      <c r="IF187" s="128"/>
      <c r="IG187" s="128"/>
      <c r="IH187" s="128"/>
      <c r="II187" s="128"/>
      <c r="IJ187" s="128"/>
      <c r="IK187" s="128"/>
      <c r="IL187" s="128"/>
      <c r="IM187" s="128"/>
      <c r="IN187" s="128"/>
      <c r="IO187" s="128"/>
      <c r="IP187" s="128"/>
      <c r="IQ187" s="128"/>
      <c r="IR187" s="128"/>
      <c r="IS187" s="128"/>
      <c r="IT187" s="128"/>
      <c r="IU187" s="128"/>
      <c r="IV187" s="128"/>
      <c r="IW187" s="128"/>
      <c r="IX187" s="128"/>
      <c r="IY187" s="128"/>
      <c r="IZ187" s="128"/>
      <c r="JA187" s="128"/>
    </row>
    <row r="188" spans="2:261" s="17" customFormat="1" x14ac:dyDescent="0.25">
      <c r="B188" s="33"/>
      <c r="F188" s="35"/>
      <c r="G188" s="111"/>
      <c r="H188" s="33"/>
      <c r="I188" s="33"/>
      <c r="J188" s="42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  <c r="BA188" s="128"/>
      <c r="BB188" s="128"/>
      <c r="BC188" s="128"/>
      <c r="BD188" s="128"/>
      <c r="BE188" s="128"/>
      <c r="BF188" s="128"/>
      <c r="BG188" s="128"/>
      <c r="BH188" s="128"/>
      <c r="BI188" s="128"/>
      <c r="BJ188" s="128"/>
      <c r="BK188" s="128"/>
      <c r="BL188" s="128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128"/>
      <c r="CA188" s="128"/>
      <c r="CB188" s="128"/>
      <c r="CC188" s="128"/>
      <c r="CD188" s="128"/>
      <c r="CE188" s="128"/>
      <c r="CF188" s="128"/>
      <c r="CG188" s="128"/>
      <c r="CH188" s="128"/>
      <c r="CI188" s="128"/>
      <c r="CJ188" s="128"/>
      <c r="CK188" s="128"/>
      <c r="CL188" s="128"/>
      <c r="CM188" s="128"/>
      <c r="CN188" s="128"/>
      <c r="CO188" s="128"/>
      <c r="CP188" s="128"/>
      <c r="CQ188" s="128"/>
      <c r="CR188" s="128"/>
      <c r="CS188" s="128"/>
      <c r="CT188" s="128"/>
      <c r="CU188" s="128"/>
      <c r="CV188" s="128"/>
      <c r="CW188" s="42"/>
      <c r="CX188" s="128"/>
      <c r="CY188" s="128"/>
      <c r="CZ188" s="128"/>
      <c r="DA188" s="128"/>
      <c r="DB188" s="128"/>
      <c r="DC188" s="128"/>
      <c r="DD188" s="128"/>
      <c r="DE188" s="128"/>
      <c r="DF188" s="128"/>
      <c r="DG188" s="128"/>
      <c r="DH188" s="128"/>
      <c r="DI188" s="128"/>
      <c r="DJ188" s="128"/>
      <c r="DK188" s="128"/>
      <c r="DL188" s="128"/>
      <c r="DM188" s="128"/>
      <c r="DN188" s="128"/>
      <c r="DO188" s="128"/>
      <c r="DP188" s="128"/>
      <c r="DQ188" s="128"/>
      <c r="DR188" s="128"/>
      <c r="DS188" s="128"/>
      <c r="DT188" s="128"/>
      <c r="DU188" s="128"/>
      <c r="DV188" s="128"/>
      <c r="DW188" s="128"/>
      <c r="DX188" s="128"/>
      <c r="DY188" s="128"/>
      <c r="DZ188" s="128"/>
      <c r="EA188" s="128"/>
      <c r="EB188" s="128"/>
      <c r="EC188" s="128"/>
      <c r="ED188" s="128"/>
      <c r="EE188" s="128"/>
      <c r="EF188" s="128"/>
      <c r="EG188" s="42"/>
      <c r="EH188" s="128"/>
      <c r="EI188" s="128"/>
      <c r="EJ188" s="128"/>
      <c r="EK188" s="128"/>
      <c r="EL188" s="128"/>
      <c r="EM188" s="128"/>
      <c r="EN188" s="128"/>
      <c r="EO188" s="128"/>
      <c r="EP188" s="128"/>
      <c r="EQ188" s="128"/>
      <c r="ER188" s="128"/>
      <c r="ES188" s="128"/>
      <c r="ET188" s="128"/>
      <c r="EU188" s="128"/>
      <c r="EV188" s="128"/>
      <c r="EW188" s="128"/>
      <c r="EX188" s="128"/>
      <c r="EY188" s="128"/>
      <c r="EZ188" s="128"/>
      <c r="FA188" s="128"/>
      <c r="FB188" s="128"/>
      <c r="FC188" s="128"/>
      <c r="FD188" s="128"/>
      <c r="FE188" s="128"/>
      <c r="FF188" s="128"/>
      <c r="FG188" s="128"/>
      <c r="FH188" s="128"/>
      <c r="FI188" s="128"/>
      <c r="FJ188" s="128"/>
      <c r="FK188" s="128"/>
      <c r="FL188" s="128"/>
      <c r="FM188" s="128"/>
      <c r="FN188" s="128"/>
      <c r="FO188" s="128"/>
      <c r="FP188" s="128"/>
      <c r="FQ188" s="42"/>
      <c r="FR188" s="42"/>
      <c r="FS188" s="42"/>
      <c r="FT188" s="42"/>
      <c r="FU188" s="42"/>
      <c r="FV188" s="128"/>
      <c r="FW188" s="128"/>
      <c r="FX188" s="128"/>
      <c r="FY188" s="128"/>
      <c r="FZ188" s="128"/>
      <c r="GA188" s="128"/>
      <c r="GB188" s="128"/>
      <c r="GC188" s="128"/>
      <c r="GD188" s="128"/>
      <c r="GE188" s="128"/>
      <c r="GF188" s="128"/>
      <c r="GG188" s="128"/>
      <c r="GH188" s="128"/>
      <c r="GI188" s="128"/>
      <c r="GJ188" s="128"/>
      <c r="GK188" s="128"/>
      <c r="GL188" s="128"/>
      <c r="GM188" s="128"/>
      <c r="GN188" s="128"/>
      <c r="GO188" s="128"/>
      <c r="GP188" s="128"/>
      <c r="GQ188" s="128"/>
      <c r="GR188" s="128"/>
      <c r="GS188" s="128"/>
      <c r="GT188" s="128"/>
      <c r="GU188" s="128"/>
      <c r="GV188" s="128"/>
      <c r="GW188" s="128"/>
      <c r="GX188" s="128"/>
      <c r="GY188" s="128"/>
      <c r="GZ188" s="128"/>
      <c r="HA188" s="128"/>
      <c r="HB188" s="128"/>
      <c r="HC188" s="128"/>
      <c r="HD188" s="128"/>
      <c r="HE188" s="128"/>
      <c r="HF188" s="128"/>
      <c r="HG188" s="128"/>
      <c r="HH188" s="128"/>
      <c r="HI188" s="128"/>
      <c r="HJ188" s="128"/>
      <c r="HK188" s="128"/>
      <c r="HL188" s="128"/>
      <c r="HM188" s="128"/>
      <c r="HN188" s="128"/>
      <c r="HO188" s="128"/>
      <c r="HP188" s="128"/>
      <c r="HQ188" s="128"/>
      <c r="HR188" s="128"/>
      <c r="HS188" s="128"/>
      <c r="HT188" s="128"/>
      <c r="HU188" s="128"/>
      <c r="HV188" s="128"/>
      <c r="HW188" s="128"/>
      <c r="HX188" s="128"/>
      <c r="HY188" s="128"/>
      <c r="HZ188" s="128"/>
      <c r="IA188" s="128"/>
      <c r="IB188" s="128"/>
      <c r="IC188" s="128"/>
      <c r="ID188" s="128"/>
      <c r="IE188" s="128"/>
      <c r="IF188" s="128"/>
      <c r="IG188" s="128"/>
      <c r="IH188" s="128"/>
      <c r="II188" s="128"/>
      <c r="IJ188" s="128"/>
      <c r="IK188" s="128"/>
      <c r="IL188" s="128"/>
      <c r="IM188" s="128"/>
      <c r="IN188" s="128"/>
      <c r="IO188" s="128"/>
      <c r="IP188" s="128"/>
      <c r="IQ188" s="128"/>
      <c r="IR188" s="128"/>
      <c r="IS188" s="128"/>
      <c r="IT188" s="128"/>
      <c r="IU188" s="128"/>
      <c r="IV188" s="128"/>
      <c r="IW188" s="128"/>
      <c r="IX188" s="128"/>
      <c r="IY188" s="128"/>
      <c r="IZ188" s="128"/>
      <c r="JA188" s="128"/>
    </row>
    <row r="189" spans="2:261" s="17" customFormat="1" x14ac:dyDescent="0.25">
      <c r="B189" s="33"/>
      <c r="F189" s="35"/>
      <c r="G189" s="111"/>
      <c r="H189" s="33"/>
      <c r="I189" s="33"/>
      <c r="J189" s="42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  <c r="BA189" s="128"/>
      <c r="BB189" s="128"/>
      <c r="BC189" s="128"/>
      <c r="BD189" s="128"/>
      <c r="BE189" s="128"/>
      <c r="BF189" s="128"/>
      <c r="BG189" s="128"/>
      <c r="BH189" s="128"/>
      <c r="BI189" s="128"/>
      <c r="BJ189" s="128"/>
      <c r="BK189" s="128"/>
      <c r="BL189" s="128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128"/>
      <c r="CA189" s="128"/>
      <c r="CB189" s="128"/>
      <c r="CC189" s="128"/>
      <c r="CD189" s="128"/>
      <c r="CE189" s="128"/>
      <c r="CF189" s="128"/>
      <c r="CG189" s="128"/>
      <c r="CH189" s="128"/>
      <c r="CI189" s="128"/>
      <c r="CJ189" s="128"/>
      <c r="CK189" s="128"/>
      <c r="CL189" s="128"/>
      <c r="CM189" s="128"/>
      <c r="CN189" s="128"/>
      <c r="CO189" s="128"/>
      <c r="CP189" s="128"/>
      <c r="CQ189" s="128"/>
      <c r="CR189" s="128"/>
      <c r="CS189" s="128"/>
      <c r="CT189" s="128"/>
      <c r="CU189" s="128"/>
      <c r="CV189" s="128"/>
      <c r="CW189" s="42"/>
      <c r="CX189" s="128"/>
      <c r="CY189" s="128"/>
      <c r="CZ189" s="128"/>
      <c r="DA189" s="128"/>
      <c r="DB189" s="128"/>
      <c r="DC189" s="128"/>
      <c r="DD189" s="128"/>
      <c r="DE189" s="128"/>
      <c r="DF189" s="128"/>
      <c r="DG189" s="128"/>
      <c r="DH189" s="128"/>
      <c r="DI189" s="128"/>
      <c r="DJ189" s="128"/>
      <c r="DK189" s="128"/>
      <c r="DL189" s="128"/>
      <c r="DM189" s="128"/>
      <c r="DN189" s="128"/>
      <c r="DO189" s="128"/>
      <c r="DP189" s="128"/>
      <c r="DQ189" s="128"/>
      <c r="DR189" s="128"/>
      <c r="DS189" s="128"/>
      <c r="DT189" s="128"/>
      <c r="DU189" s="128"/>
      <c r="DV189" s="128"/>
      <c r="DW189" s="128"/>
      <c r="DX189" s="128"/>
      <c r="DY189" s="128"/>
      <c r="DZ189" s="128"/>
      <c r="EA189" s="128"/>
      <c r="EB189" s="128"/>
      <c r="EC189" s="128"/>
      <c r="ED189" s="128"/>
      <c r="EE189" s="128"/>
      <c r="EF189" s="128"/>
      <c r="EG189" s="42"/>
      <c r="EH189" s="128"/>
      <c r="EI189" s="128"/>
      <c r="EJ189" s="128"/>
      <c r="EK189" s="128"/>
      <c r="EL189" s="128"/>
      <c r="EM189" s="128"/>
      <c r="EN189" s="128"/>
      <c r="EO189" s="128"/>
      <c r="EP189" s="128"/>
      <c r="EQ189" s="128"/>
      <c r="ER189" s="128"/>
      <c r="ES189" s="128"/>
      <c r="ET189" s="128"/>
      <c r="EU189" s="128"/>
      <c r="EV189" s="128"/>
      <c r="EW189" s="128"/>
      <c r="EX189" s="128"/>
      <c r="EY189" s="128"/>
      <c r="EZ189" s="128"/>
      <c r="FA189" s="128"/>
      <c r="FB189" s="128"/>
      <c r="FC189" s="128"/>
      <c r="FD189" s="128"/>
      <c r="FE189" s="128"/>
      <c r="FF189" s="128"/>
      <c r="FG189" s="128"/>
      <c r="FH189" s="128"/>
      <c r="FI189" s="128"/>
      <c r="FJ189" s="128"/>
      <c r="FK189" s="128"/>
      <c r="FL189" s="128"/>
      <c r="FM189" s="128"/>
      <c r="FN189" s="128"/>
      <c r="FO189" s="128"/>
      <c r="FP189" s="128"/>
      <c r="FQ189" s="42"/>
      <c r="FR189" s="42"/>
      <c r="FS189" s="42"/>
      <c r="FT189" s="42"/>
      <c r="FU189" s="42"/>
      <c r="FV189" s="128"/>
      <c r="FW189" s="128"/>
      <c r="FX189" s="128"/>
      <c r="FY189" s="128"/>
      <c r="FZ189" s="128"/>
      <c r="GA189" s="128"/>
      <c r="GB189" s="128"/>
      <c r="GC189" s="128"/>
      <c r="GD189" s="128"/>
      <c r="GE189" s="128"/>
      <c r="GF189" s="128"/>
      <c r="GG189" s="128"/>
      <c r="GH189" s="128"/>
      <c r="GI189" s="128"/>
      <c r="GJ189" s="128"/>
      <c r="GK189" s="128"/>
      <c r="GL189" s="128"/>
      <c r="GM189" s="128"/>
      <c r="GN189" s="128"/>
      <c r="GO189" s="128"/>
      <c r="GP189" s="128"/>
      <c r="GQ189" s="128"/>
      <c r="GR189" s="128"/>
      <c r="GS189" s="128"/>
      <c r="GT189" s="128"/>
      <c r="GU189" s="128"/>
      <c r="GV189" s="128"/>
      <c r="GW189" s="128"/>
      <c r="GX189" s="128"/>
      <c r="GY189" s="128"/>
      <c r="GZ189" s="128"/>
      <c r="HA189" s="128"/>
      <c r="HB189" s="128"/>
      <c r="HC189" s="128"/>
      <c r="HD189" s="128"/>
      <c r="HE189" s="128"/>
      <c r="HF189" s="128"/>
      <c r="HG189" s="128"/>
      <c r="HH189" s="128"/>
      <c r="HI189" s="128"/>
      <c r="HJ189" s="128"/>
      <c r="HK189" s="128"/>
      <c r="HL189" s="128"/>
      <c r="HM189" s="128"/>
      <c r="HN189" s="128"/>
      <c r="HO189" s="128"/>
      <c r="HP189" s="128"/>
      <c r="HQ189" s="128"/>
      <c r="HR189" s="128"/>
      <c r="HS189" s="128"/>
      <c r="HT189" s="128"/>
      <c r="HU189" s="128"/>
      <c r="HV189" s="128"/>
      <c r="HW189" s="128"/>
      <c r="HX189" s="128"/>
      <c r="HY189" s="128"/>
      <c r="HZ189" s="128"/>
      <c r="IA189" s="128"/>
      <c r="IB189" s="128"/>
      <c r="IC189" s="128"/>
      <c r="ID189" s="128"/>
      <c r="IE189" s="128"/>
      <c r="IF189" s="128"/>
      <c r="IG189" s="128"/>
      <c r="IH189" s="128"/>
      <c r="II189" s="128"/>
      <c r="IJ189" s="128"/>
      <c r="IK189" s="128"/>
      <c r="IL189" s="128"/>
      <c r="IM189" s="128"/>
      <c r="IN189" s="128"/>
      <c r="IO189" s="128"/>
      <c r="IP189" s="128"/>
      <c r="IQ189" s="128"/>
      <c r="IR189" s="128"/>
      <c r="IS189" s="128"/>
      <c r="IT189" s="128"/>
      <c r="IU189" s="128"/>
      <c r="IV189" s="128"/>
      <c r="IW189" s="128"/>
      <c r="IX189" s="128"/>
      <c r="IY189" s="128"/>
      <c r="IZ189" s="128"/>
      <c r="JA189" s="128"/>
    </row>
    <row r="190" spans="2:261" s="17" customFormat="1" x14ac:dyDescent="0.25">
      <c r="B190" s="33"/>
      <c r="F190" s="35"/>
      <c r="G190" s="111"/>
      <c r="H190" s="33"/>
      <c r="I190" s="33"/>
      <c r="J190" s="42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  <c r="BA190" s="128"/>
      <c r="BB190" s="128"/>
      <c r="BC190" s="128"/>
      <c r="BD190" s="128"/>
      <c r="BE190" s="128"/>
      <c r="BF190" s="128"/>
      <c r="BG190" s="128"/>
      <c r="BH190" s="128"/>
      <c r="BI190" s="128"/>
      <c r="BJ190" s="128"/>
      <c r="BK190" s="128"/>
      <c r="BL190" s="128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128"/>
      <c r="CA190" s="128"/>
      <c r="CB190" s="128"/>
      <c r="CC190" s="128"/>
      <c r="CD190" s="128"/>
      <c r="CE190" s="128"/>
      <c r="CF190" s="128"/>
      <c r="CG190" s="128"/>
      <c r="CH190" s="128"/>
      <c r="CI190" s="128"/>
      <c r="CJ190" s="128"/>
      <c r="CK190" s="128"/>
      <c r="CL190" s="128"/>
      <c r="CM190" s="128"/>
      <c r="CN190" s="128"/>
      <c r="CO190" s="128"/>
      <c r="CP190" s="128"/>
      <c r="CQ190" s="128"/>
      <c r="CR190" s="128"/>
      <c r="CS190" s="128"/>
      <c r="CT190" s="128"/>
      <c r="CU190" s="128"/>
      <c r="CV190" s="128"/>
      <c r="CW190" s="42"/>
      <c r="CX190" s="128"/>
      <c r="CY190" s="128"/>
      <c r="CZ190" s="128"/>
      <c r="DA190" s="128"/>
      <c r="DB190" s="128"/>
      <c r="DC190" s="128"/>
      <c r="DD190" s="128"/>
      <c r="DE190" s="128"/>
      <c r="DF190" s="128"/>
      <c r="DG190" s="128"/>
      <c r="DH190" s="128"/>
      <c r="DI190" s="128"/>
      <c r="DJ190" s="128"/>
      <c r="DK190" s="128"/>
      <c r="DL190" s="128"/>
      <c r="DM190" s="128"/>
      <c r="DN190" s="128"/>
      <c r="DO190" s="128"/>
      <c r="DP190" s="128"/>
      <c r="DQ190" s="128"/>
      <c r="DR190" s="128"/>
      <c r="DS190" s="128"/>
      <c r="DT190" s="128"/>
      <c r="DU190" s="128"/>
      <c r="DV190" s="128"/>
      <c r="DW190" s="128"/>
      <c r="DX190" s="128"/>
      <c r="DY190" s="128"/>
      <c r="DZ190" s="128"/>
      <c r="EA190" s="128"/>
      <c r="EB190" s="128"/>
      <c r="EC190" s="128"/>
      <c r="ED190" s="128"/>
      <c r="EE190" s="128"/>
      <c r="EF190" s="128"/>
      <c r="EG190" s="42"/>
      <c r="EH190" s="128"/>
      <c r="EI190" s="128"/>
      <c r="EJ190" s="128"/>
      <c r="EK190" s="128"/>
      <c r="EL190" s="128"/>
      <c r="EM190" s="128"/>
      <c r="EN190" s="128"/>
      <c r="EO190" s="128"/>
      <c r="EP190" s="128"/>
      <c r="EQ190" s="128"/>
      <c r="ER190" s="128"/>
      <c r="ES190" s="128"/>
      <c r="ET190" s="128"/>
      <c r="EU190" s="128"/>
      <c r="EV190" s="128"/>
      <c r="EW190" s="128"/>
      <c r="EX190" s="128"/>
      <c r="EY190" s="128"/>
      <c r="EZ190" s="128"/>
      <c r="FA190" s="128"/>
      <c r="FB190" s="128"/>
      <c r="FC190" s="128"/>
      <c r="FD190" s="128"/>
      <c r="FE190" s="128"/>
      <c r="FF190" s="128"/>
      <c r="FG190" s="128"/>
      <c r="FH190" s="128"/>
      <c r="FI190" s="128"/>
      <c r="FJ190" s="128"/>
      <c r="FK190" s="128"/>
      <c r="FL190" s="128"/>
      <c r="FM190" s="128"/>
      <c r="FN190" s="128"/>
      <c r="FO190" s="128"/>
      <c r="FP190" s="128"/>
      <c r="FQ190" s="42"/>
      <c r="FR190" s="42"/>
      <c r="FS190" s="42"/>
      <c r="FT190" s="42"/>
      <c r="FU190" s="42"/>
      <c r="FV190" s="128"/>
      <c r="FW190" s="128"/>
      <c r="FX190" s="128"/>
      <c r="FY190" s="128"/>
      <c r="FZ190" s="128"/>
      <c r="GA190" s="128"/>
      <c r="GB190" s="128"/>
      <c r="GC190" s="128"/>
      <c r="GD190" s="128"/>
      <c r="GE190" s="128"/>
      <c r="GF190" s="128"/>
      <c r="GG190" s="128"/>
      <c r="GH190" s="128"/>
      <c r="GI190" s="128"/>
      <c r="GJ190" s="128"/>
      <c r="GK190" s="128"/>
      <c r="GL190" s="128"/>
      <c r="GM190" s="128"/>
      <c r="GN190" s="128"/>
      <c r="GO190" s="128"/>
      <c r="GP190" s="128"/>
      <c r="GQ190" s="128"/>
      <c r="GR190" s="128"/>
      <c r="GS190" s="128"/>
      <c r="GT190" s="128"/>
      <c r="GU190" s="128"/>
      <c r="GV190" s="128"/>
      <c r="GW190" s="128"/>
      <c r="GX190" s="128"/>
      <c r="GY190" s="128"/>
      <c r="GZ190" s="128"/>
      <c r="HA190" s="128"/>
      <c r="HB190" s="128"/>
      <c r="HC190" s="128"/>
      <c r="HD190" s="128"/>
      <c r="HE190" s="128"/>
      <c r="HF190" s="128"/>
      <c r="HG190" s="128"/>
      <c r="HH190" s="128"/>
      <c r="HI190" s="128"/>
      <c r="HJ190" s="128"/>
      <c r="HK190" s="128"/>
      <c r="HL190" s="128"/>
      <c r="HM190" s="128"/>
      <c r="HN190" s="128"/>
      <c r="HO190" s="128"/>
      <c r="HP190" s="128"/>
      <c r="HQ190" s="128"/>
      <c r="HR190" s="128"/>
      <c r="HS190" s="128"/>
      <c r="HT190" s="128"/>
      <c r="HU190" s="128"/>
      <c r="HV190" s="128"/>
      <c r="HW190" s="128"/>
      <c r="HX190" s="128"/>
      <c r="HY190" s="128"/>
      <c r="HZ190" s="128"/>
      <c r="IA190" s="128"/>
      <c r="IB190" s="128"/>
      <c r="IC190" s="128"/>
      <c r="ID190" s="128"/>
      <c r="IE190" s="128"/>
      <c r="IF190" s="128"/>
      <c r="IG190" s="128"/>
      <c r="IH190" s="128"/>
      <c r="II190" s="128"/>
      <c r="IJ190" s="128"/>
      <c r="IK190" s="128"/>
      <c r="IL190" s="128"/>
      <c r="IM190" s="128"/>
      <c r="IN190" s="128"/>
      <c r="IO190" s="128"/>
      <c r="IP190" s="128"/>
      <c r="IQ190" s="128"/>
      <c r="IR190" s="128"/>
      <c r="IS190" s="128"/>
      <c r="IT190" s="128"/>
      <c r="IU190" s="128"/>
      <c r="IV190" s="128"/>
      <c r="IW190" s="128"/>
      <c r="IX190" s="128"/>
      <c r="IY190" s="128"/>
      <c r="IZ190" s="128"/>
      <c r="JA190" s="128"/>
    </row>
    <row r="191" spans="2:261" s="17" customFormat="1" x14ac:dyDescent="0.25">
      <c r="B191" s="33"/>
      <c r="F191" s="35"/>
      <c r="G191" s="111"/>
      <c r="H191" s="33"/>
      <c r="I191" s="33"/>
      <c r="J191" s="42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  <c r="AA191" s="128"/>
      <c r="AB191" s="128"/>
      <c r="AC191" s="128"/>
      <c r="AD191" s="128"/>
      <c r="AE191" s="128"/>
      <c r="AF191" s="128"/>
      <c r="AG191" s="128"/>
      <c r="AH191" s="128"/>
      <c r="AI191" s="128"/>
      <c r="AJ191" s="128"/>
      <c r="AK191" s="128"/>
      <c r="AL191" s="128"/>
      <c r="AM191" s="128"/>
      <c r="AN191" s="128"/>
      <c r="AO191" s="128"/>
      <c r="AP191" s="128"/>
      <c r="AQ191" s="128"/>
      <c r="AR191" s="128"/>
      <c r="AS191" s="128"/>
      <c r="AT191" s="128"/>
      <c r="AU191" s="128"/>
      <c r="AV191" s="128"/>
      <c r="AW191" s="128"/>
      <c r="AX191" s="128"/>
      <c r="AY191" s="128"/>
      <c r="AZ191" s="128"/>
      <c r="BA191" s="128"/>
      <c r="BB191" s="128"/>
      <c r="BC191" s="128"/>
      <c r="BD191" s="128"/>
      <c r="BE191" s="128"/>
      <c r="BF191" s="128"/>
      <c r="BG191" s="128"/>
      <c r="BH191" s="128"/>
      <c r="BI191" s="128"/>
      <c r="BJ191" s="128"/>
      <c r="BK191" s="128"/>
      <c r="BL191" s="128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128"/>
      <c r="CA191" s="128"/>
      <c r="CB191" s="128"/>
      <c r="CC191" s="128"/>
      <c r="CD191" s="128"/>
      <c r="CE191" s="128"/>
      <c r="CF191" s="128"/>
      <c r="CG191" s="128"/>
      <c r="CH191" s="128"/>
      <c r="CI191" s="128"/>
      <c r="CJ191" s="128"/>
      <c r="CK191" s="128"/>
      <c r="CL191" s="128"/>
      <c r="CM191" s="128"/>
      <c r="CN191" s="128"/>
      <c r="CO191" s="128"/>
      <c r="CP191" s="128"/>
      <c r="CQ191" s="128"/>
      <c r="CR191" s="128"/>
      <c r="CS191" s="128"/>
      <c r="CT191" s="128"/>
      <c r="CU191" s="128"/>
      <c r="CV191" s="128"/>
      <c r="CW191" s="42"/>
      <c r="CX191" s="128"/>
      <c r="CY191" s="128"/>
      <c r="CZ191" s="128"/>
      <c r="DA191" s="128"/>
      <c r="DB191" s="128"/>
      <c r="DC191" s="128"/>
      <c r="DD191" s="128"/>
      <c r="DE191" s="128"/>
      <c r="DF191" s="128"/>
      <c r="DG191" s="128"/>
      <c r="DH191" s="128"/>
      <c r="DI191" s="128"/>
      <c r="DJ191" s="128"/>
      <c r="DK191" s="128"/>
      <c r="DL191" s="128"/>
      <c r="DM191" s="128"/>
      <c r="DN191" s="128"/>
      <c r="DO191" s="128"/>
      <c r="DP191" s="128"/>
      <c r="DQ191" s="128"/>
      <c r="DR191" s="128"/>
      <c r="DS191" s="128"/>
      <c r="DT191" s="128"/>
      <c r="DU191" s="128"/>
      <c r="DV191" s="128"/>
      <c r="DW191" s="128"/>
      <c r="DX191" s="128"/>
      <c r="DY191" s="128"/>
      <c r="DZ191" s="128"/>
      <c r="EA191" s="128"/>
      <c r="EB191" s="128"/>
      <c r="EC191" s="128"/>
      <c r="ED191" s="128"/>
      <c r="EE191" s="128"/>
      <c r="EF191" s="128"/>
      <c r="EG191" s="42"/>
      <c r="EH191" s="128"/>
      <c r="EI191" s="128"/>
      <c r="EJ191" s="128"/>
      <c r="EK191" s="128"/>
      <c r="EL191" s="128"/>
      <c r="EM191" s="128"/>
      <c r="EN191" s="128"/>
      <c r="EO191" s="128"/>
      <c r="EP191" s="128"/>
      <c r="EQ191" s="128"/>
      <c r="ER191" s="128"/>
      <c r="ES191" s="128"/>
      <c r="ET191" s="128"/>
      <c r="EU191" s="128"/>
      <c r="EV191" s="128"/>
      <c r="EW191" s="128"/>
      <c r="EX191" s="128"/>
      <c r="EY191" s="128"/>
      <c r="EZ191" s="128"/>
      <c r="FA191" s="128"/>
      <c r="FB191" s="128"/>
      <c r="FC191" s="128"/>
      <c r="FD191" s="128"/>
      <c r="FE191" s="128"/>
      <c r="FF191" s="128"/>
      <c r="FG191" s="128"/>
      <c r="FH191" s="128"/>
      <c r="FI191" s="128"/>
      <c r="FJ191" s="128"/>
      <c r="FK191" s="128"/>
      <c r="FL191" s="128"/>
      <c r="FM191" s="128"/>
      <c r="FN191" s="128"/>
      <c r="FO191" s="128"/>
      <c r="FP191" s="128"/>
      <c r="FQ191" s="42"/>
      <c r="FR191" s="42"/>
      <c r="FS191" s="42"/>
      <c r="FT191" s="42"/>
      <c r="FU191" s="42"/>
      <c r="FV191" s="128"/>
      <c r="FW191" s="128"/>
      <c r="FX191" s="128"/>
      <c r="FY191" s="128"/>
      <c r="FZ191" s="128"/>
      <c r="GA191" s="128"/>
      <c r="GB191" s="128"/>
      <c r="GC191" s="128"/>
      <c r="GD191" s="128"/>
      <c r="GE191" s="128"/>
      <c r="GF191" s="128"/>
      <c r="GG191" s="128"/>
      <c r="GH191" s="128"/>
      <c r="GI191" s="128"/>
      <c r="GJ191" s="128"/>
      <c r="GK191" s="128"/>
      <c r="GL191" s="128"/>
      <c r="GM191" s="128"/>
      <c r="GN191" s="128"/>
      <c r="GO191" s="128"/>
      <c r="GP191" s="128"/>
      <c r="GQ191" s="128"/>
      <c r="GR191" s="128"/>
      <c r="GS191" s="128"/>
      <c r="GT191" s="128"/>
      <c r="GU191" s="128"/>
      <c r="GV191" s="128"/>
      <c r="GW191" s="128"/>
      <c r="GX191" s="128"/>
      <c r="GY191" s="128"/>
      <c r="GZ191" s="128"/>
      <c r="HA191" s="128"/>
      <c r="HB191" s="128"/>
      <c r="HC191" s="128"/>
      <c r="HD191" s="128"/>
      <c r="HE191" s="128"/>
      <c r="HF191" s="128"/>
      <c r="HG191" s="128"/>
      <c r="HH191" s="128"/>
      <c r="HI191" s="128"/>
      <c r="HJ191" s="128"/>
      <c r="HK191" s="128"/>
      <c r="HL191" s="128"/>
      <c r="HM191" s="128"/>
      <c r="HN191" s="128"/>
      <c r="HO191" s="128"/>
      <c r="HP191" s="128"/>
      <c r="HQ191" s="128"/>
      <c r="HR191" s="128"/>
      <c r="HS191" s="128"/>
      <c r="HT191" s="128"/>
      <c r="HU191" s="128"/>
      <c r="HV191" s="128"/>
      <c r="HW191" s="128"/>
      <c r="HX191" s="128"/>
      <c r="HY191" s="128"/>
      <c r="HZ191" s="128"/>
      <c r="IA191" s="128"/>
      <c r="IB191" s="128"/>
      <c r="IC191" s="128"/>
      <c r="ID191" s="128"/>
      <c r="IE191" s="128"/>
      <c r="IF191" s="128"/>
      <c r="IG191" s="128"/>
      <c r="IH191" s="128"/>
      <c r="II191" s="128"/>
      <c r="IJ191" s="128"/>
      <c r="IK191" s="128"/>
      <c r="IL191" s="128"/>
      <c r="IM191" s="128"/>
      <c r="IN191" s="128"/>
      <c r="IO191" s="128"/>
      <c r="IP191" s="128"/>
      <c r="IQ191" s="128"/>
      <c r="IR191" s="128"/>
      <c r="IS191" s="128"/>
      <c r="IT191" s="128"/>
      <c r="IU191" s="128"/>
      <c r="IV191" s="128"/>
      <c r="IW191" s="128"/>
      <c r="IX191" s="128"/>
      <c r="IY191" s="128"/>
      <c r="IZ191" s="128"/>
      <c r="JA191" s="128"/>
    </row>
    <row r="192" spans="2:261" s="17" customFormat="1" x14ac:dyDescent="0.25">
      <c r="B192" s="33"/>
      <c r="F192" s="35"/>
      <c r="G192" s="111"/>
      <c r="H192" s="33"/>
      <c r="I192" s="33"/>
      <c r="J192" s="42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8"/>
      <c r="AA192" s="128"/>
      <c r="AB192" s="128"/>
      <c r="AC192" s="128"/>
      <c r="AD192" s="128"/>
      <c r="AE192" s="128"/>
      <c r="AF192" s="128"/>
      <c r="AG192" s="128"/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8"/>
      <c r="AV192" s="128"/>
      <c r="AW192" s="128"/>
      <c r="AX192" s="128"/>
      <c r="AY192" s="128"/>
      <c r="AZ192" s="128"/>
      <c r="BA192" s="128"/>
      <c r="BB192" s="128"/>
      <c r="BC192" s="128"/>
      <c r="BD192" s="128"/>
      <c r="BE192" s="128"/>
      <c r="BF192" s="128"/>
      <c r="BG192" s="128"/>
      <c r="BH192" s="128"/>
      <c r="BI192" s="128"/>
      <c r="BJ192" s="128"/>
      <c r="BK192" s="128"/>
      <c r="BL192" s="128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128"/>
      <c r="CA192" s="128"/>
      <c r="CB192" s="128"/>
      <c r="CC192" s="128"/>
      <c r="CD192" s="128"/>
      <c r="CE192" s="128"/>
      <c r="CF192" s="128"/>
      <c r="CG192" s="128"/>
      <c r="CH192" s="128"/>
      <c r="CI192" s="128"/>
      <c r="CJ192" s="128"/>
      <c r="CK192" s="128"/>
      <c r="CL192" s="128"/>
      <c r="CM192" s="128"/>
      <c r="CN192" s="128"/>
      <c r="CO192" s="128"/>
      <c r="CP192" s="128"/>
      <c r="CQ192" s="128"/>
      <c r="CR192" s="128"/>
      <c r="CS192" s="128"/>
      <c r="CT192" s="128"/>
      <c r="CU192" s="128"/>
      <c r="CV192" s="128"/>
      <c r="CW192" s="42"/>
      <c r="CX192" s="128"/>
      <c r="CY192" s="128"/>
      <c r="CZ192" s="128"/>
      <c r="DA192" s="128"/>
      <c r="DB192" s="128"/>
      <c r="DC192" s="128"/>
      <c r="DD192" s="128"/>
      <c r="DE192" s="128"/>
      <c r="DF192" s="128"/>
      <c r="DG192" s="128"/>
      <c r="DH192" s="128"/>
      <c r="DI192" s="128"/>
      <c r="DJ192" s="128"/>
      <c r="DK192" s="128"/>
      <c r="DL192" s="128"/>
      <c r="DM192" s="128"/>
      <c r="DN192" s="128"/>
      <c r="DO192" s="128"/>
      <c r="DP192" s="128"/>
      <c r="DQ192" s="128"/>
      <c r="DR192" s="128"/>
      <c r="DS192" s="128"/>
      <c r="DT192" s="128"/>
      <c r="DU192" s="128"/>
      <c r="DV192" s="128"/>
      <c r="DW192" s="128"/>
      <c r="DX192" s="128"/>
      <c r="DY192" s="128"/>
      <c r="DZ192" s="128"/>
      <c r="EA192" s="128"/>
      <c r="EB192" s="128"/>
      <c r="EC192" s="128"/>
      <c r="ED192" s="128"/>
      <c r="EE192" s="128"/>
      <c r="EF192" s="128"/>
      <c r="EG192" s="42"/>
      <c r="EH192" s="128"/>
      <c r="EI192" s="128"/>
      <c r="EJ192" s="128"/>
      <c r="EK192" s="128"/>
      <c r="EL192" s="128"/>
      <c r="EM192" s="128"/>
      <c r="EN192" s="128"/>
      <c r="EO192" s="128"/>
      <c r="EP192" s="128"/>
      <c r="EQ192" s="128"/>
      <c r="ER192" s="128"/>
      <c r="ES192" s="128"/>
      <c r="ET192" s="128"/>
      <c r="EU192" s="128"/>
      <c r="EV192" s="128"/>
      <c r="EW192" s="128"/>
      <c r="EX192" s="128"/>
      <c r="EY192" s="128"/>
      <c r="EZ192" s="128"/>
      <c r="FA192" s="128"/>
      <c r="FB192" s="128"/>
      <c r="FC192" s="128"/>
      <c r="FD192" s="128"/>
      <c r="FE192" s="128"/>
      <c r="FF192" s="128"/>
      <c r="FG192" s="128"/>
      <c r="FH192" s="128"/>
      <c r="FI192" s="128"/>
      <c r="FJ192" s="128"/>
      <c r="FK192" s="128"/>
      <c r="FL192" s="128"/>
      <c r="FM192" s="128"/>
      <c r="FN192" s="128"/>
      <c r="FO192" s="128"/>
      <c r="FP192" s="128"/>
      <c r="FQ192" s="42"/>
      <c r="FR192" s="42"/>
      <c r="FS192" s="42"/>
      <c r="FT192" s="42"/>
      <c r="FU192" s="42"/>
      <c r="FV192" s="128"/>
      <c r="FW192" s="128"/>
      <c r="FX192" s="128"/>
      <c r="FY192" s="128"/>
      <c r="FZ192" s="128"/>
      <c r="GA192" s="128"/>
      <c r="GB192" s="128"/>
      <c r="GC192" s="128"/>
      <c r="GD192" s="128"/>
      <c r="GE192" s="128"/>
      <c r="GF192" s="128"/>
      <c r="GG192" s="128"/>
      <c r="GH192" s="128"/>
      <c r="GI192" s="128"/>
      <c r="GJ192" s="128"/>
      <c r="GK192" s="128"/>
      <c r="GL192" s="128"/>
      <c r="GM192" s="128"/>
      <c r="GN192" s="128"/>
      <c r="GO192" s="128"/>
      <c r="GP192" s="128"/>
      <c r="GQ192" s="128"/>
      <c r="GR192" s="128"/>
      <c r="GS192" s="128"/>
      <c r="GT192" s="128"/>
      <c r="GU192" s="128"/>
      <c r="GV192" s="128"/>
      <c r="GW192" s="128"/>
      <c r="GX192" s="128"/>
      <c r="GY192" s="128"/>
      <c r="GZ192" s="128"/>
      <c r="HA192" s="128"/>
      <c r="HB192" s="128"/>
      <c r="HC192" s="128"/>
      <c r="HD192" s="128"/>
      <c r="HE192" s="128"/>
      <c r="HF192" s="128"/>
      <c r="HG192" s="128"/>
      <c r="HH192" s="128"/>
      <c r="HI192" s="128"/>
      <c r="HJ192" s="128"/>
      <c r="HK192" s="128"/>
      <c r="HL192" s="128"/>
      <c r="HM192" s="128"/>
      <c r="HN192" s="128"/>
      <c r="HO192" s="128"/>
      <c r="HP192" s="128"/>
      <c r="HQ192" s="128"/>
      <c r="HR192" s="128"/>
      <c r="HS192" s="128"/>
      <c r="HT192" s="128"/>
      <c r="HU192" s="128"/>
      <c r="HV192" s="128"/>
      <c r="HW192" s="128"/>
      <c r="HX192" s="128"/>
      <c r="HY192" s="128"/>
      <c r="HZ192" s="128"/>
      <c r="IA192" s="128"/>
      <c r="IB192" s="128"/>
      <c r="IC192" s="128"/>
      <c r="ID192" s="128"/>
      <c r="IE192" s="128"/>
      <c r="IF192" s="128"/>
      <c r="IG192" s="128"/>
      <c r="IH192" s="128"/>
      <c r="II192" s="128"/>
      <c r="IJ192" s="128"/>
      <c r="IK192" s="128"/>
      <c r="IL192" s="128"/>
      <c r="IM192" s="128"/>
      <c r="IN192" s="128"/>
      <c r="IO192" s="128"/>
      <c r="IP192" s="128"/>
      <c r="IQ192" s="128"/>
      <c r="IR192" s="128"/>
      <c r="IS192" s="128"/>
      <c r="IT192" s="128"/>
      <c r="IU192" s="128"/>
      <c r="IV192" s="128"/>
      <c r="IW192" s="128"/>
      <c r="IX192" s="128"/>
      <c r="IY192" s="128"/>
      <c r="IZ192" s="128"/>
      <c r="JA192" s="128"/>
    </row>
    <row r="193" spans="2:261" s="17" customFormat="1" x14ac:dyDescent="0.25">
      <c r="B193" s="33"/>
      <c r="F193" s="35"/>
      <c r="G193" s="111"/>
      <c r="H193" s="33"/>
      <c r="I193" s="33"/>
      <c r="J193" s="42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  <c r="AA193" s="128"/>
      <c r="AB193" s="128"/>
      <c r="AC193" s="128"/>
      <c r="AD193" s="128"/>
      <c r="AE193" s="128"/>
      <c r="AF193" s="128"/>
      <c r="AG193" s="128"/>
      <c r="AH193" s="128"/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8"/>
      <c r="AZ193" s="128"/>
      <c r="BA193" s="128"/>
      <c r="BB193" s="128"/>
      <c r="BC193" s="128"/>
      <c r="BD193" s="128"/>
      <c r="BE193" s="128"/>
      <c r="BF193" s="128"/>
      <c r="BG193" s="128"/>
      <c r="BH193" s="128"/>
      <c r="BI193" s="128"/>
      <c r="BJ193" s="128"/>
      <c r="BK193" s="128"/>
      <c r="BL193" s="128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128"/>
      <c r="CA193" s="128"/>
      <c r="CB193" s="128"/>
      <c r="CC193" s="128"/>
      <c r="CD193" s="128"/>
      <c r="CE193" s="128"/>
      <c r="CF193" s="128"/>
      <c r="CG193" s="128"/>
      <c r="CH193" s="128"/>
      <c r="CI193" s="128"/>
      <c r="CJ193" s="128"/>
      <c r="CK193" s="128"/>
      <c r="CL193" s="128"/>
      <c r="CM193" s="128"/>
      <c r="CN193" s="128"/>
      <c r="CO193" s="128"/>
      <c r="CP193" s="128"/>
      <c r="CQ193" s="128"/>
      <c r="CR193" s="128"/>
      <c r="CS193" s="128"/>
      <c r="CT193" s="128"/>
      <c r="CU193" s="128"/>
      <c r="CV193" s="128"/>
      <c r="CW193" s="42"/>
      <c r="CX193" s="128"/>
      <c r="CY193" s="128"/>
      <c r="CZ193" s="128"/>
      <c r="DA193" s="128"/>
      <c r="DB193" s="128"/>
      <c r="DC193" s="128"/>
      <c r="DD193" s="128"/>
      <c r="DE193" s="128"/>
      <c r="DF193" s="128"/>
      <c r="DG193" s="128"/>
      <c r="DH193" s="128"/>
      <c r="DI193" s="128"/>
      <c r="DJ193" s="128"/>
      <c r="DK193" s="128"/>
      <c r="DL193" s="128"/>
      <c r="DM193" s="128"/>
      <c r="DN193" s="128"/>
      <c r="DO193" s="128"/>
      <c r="DP193" s="128"/>
      <c r="DQ193" s="128"/>
      <c r="DR193" s="128"/>
      <c r="DS193" s="128"/>
      <c r="DT193" s="128"/>
      <c r="DU193" s="128"/>
      <c r="DV193" s="128"/>
      <c r="DW193" s="128"/>
      <c r="DX193" s="128"/>
      <c r="DY193" s="128"/>
      <c r="DZ193" s="128"/>
      <c r="EA193" s="128"/>
      <c r="EB193" s="128"/>
      <c r="EC193" s="128"/>
      <c r="ED193" s="128"/>
      <c r="EE193" s="128"/>
      <c r="EF193" s="128"/>
      <c r="EG193" s="42"/>
      <c r="EH193" s="128"/>
      <c r="EI193" s="128"/>
      <c r="EJ193" s="128"/>
      <c r="EK193" s="128"/>
      <c r="EL193" s="128"/>
      <c r="EM193" s="128"/>
      <c r="EN193" s="128"/>
      <c r="EO193" s="128"/>
      <c r="EP193" s="128"/>
      <c r="EQ193" s="128"/>
      <c r="ER193" s="128"/>
      <c r="ES193" s="128"/>
      <c r="ET193" s="128"/>
      <c r="EU193" s="128"/>
      <c r="EV193" s="128"/>
      <c r="EW193" s="128"/>
      <c r="EX193" s="128"/>
      <c r="EY193" s="128"/>
      <c r="EZ193" s="128"/>
      <c r="FA193" s="128"/>
      <c r="FB193" s="128"/>
      <c r="FC193" s="128"/>
      <c r="FD193" s="128"/>
      <c r="FE193" s="128"/>
      <c r="FF193" s="128"/>
      <c r="FG193" s="128"/>
      <c r="FH193" s="128"/>
      <c r="FI193" s="128"/>
      <c r="FJ193" s="128"/>
      <c r="FK193" s="128"/>
      <c r="FL193" s="128"/>
      <c r="FM193" s="128"/>
      <c r="FN193" s="128"/>
      <c r="FO193" s="128"/>
      <c r="FP193" s="128"/>
      <c r="FQ193" s="42"/>
      <c r="FR193" s="42"/>
      <c r="FS193" s="42"/>
      <c r="FT193" s="42"/>
      <c r="FU193" s="42"/>
      <c r="FV193" s="128"/>
      <c r="FW193" s="128"/>
      <c r="FX193" s="128"/>
      <c r="FY193" s="128"/>
      <c r="FZ193" s="128"/>
      <c r="GA193" s="128"/>
      <c r="GB193" s="128"/>
      <c r="GC193" s="128"/>
      <c r="GD193" s="128"/>
      <c r="GE193" s="128"/>
      <c r="GF193" s="128"/>
      <c r="GG193" s="128"/>
      <c r="GH193" s="128"/>
      <c r="GI193" s="128"/>
      <c r="GJ193" s="128"/>
      <c r="GK193" s="128"/>
      <c r="GL193" s="128"/>
      <c r="GM193" s="128"/>
      <c r="GN193" s="128"/>
      <c r="GO193" s="128"/>
      <c r="GP193" s="128"/>
      <c r="GQ193" s="128"/>
      <c r="GR193" s="128"/>
      <c r="GS193" s="128"/>
      <c r="GT193" s="128"/>
      <c r="GU193" s="128"/>
      <c r="GV193" s="128"/>
      <c r="GW193" s="128"/>
      <c r="GX193" s="128"/>
      <c r="GY193" s="128"/>
      <c r="GZ193" s="128"/>
      <c r="HA193" s="128"/>
      <c r="HB193" s="128"/>
      <c r="HC193" s="128"/>
      <c r="HD193" s="128"/>
      <c r="HE193" s="128"/>
      <c r="HF193" s="128"/>
      <c r="HG193" s="128"/>
      <c r="HH193" s="128"/>
      <c r="HI193" s="128"/>
      <c r="HJ193" s="128"/>
      <c r="HK193" s="128"/>
      <c r="HL193" s="128"/>
      <c r="HM193" s="128"/>
      <c r="HN193" s="128"/>
      <c r="HO193" s="128"/>
      <c r="HP193" s="128"/>
      <c r="HQ193" s="128"/>
      <c r="HR193" s="128"/>
      <c r="HS193" s="128"/>
      <c r="HT193" s="128"/>
      <c r="HU193" s="128"/>
      <c r="HV193" s="128"/>
      <c r="HW193" s="128"/>
      <c r="HX193" s="128"/>
      <c r="HY193" s="128"/>
      <c r="HZ193" s="128"/>
      <c r="IA193" s="128"/>
      <c r="IB193" s="128"/>
      <c r="IC193" s="128"/>
      <c r="ID193" s="128"/>
      <c r="IE193" s="128"/>
      <c r="IF193" s="128"/>
      <c r="IG193" s="128"/>
      <c r="IH193" s="128"/>
      <c r="II193" s="128"/>
      <c r="IJ193" s="128"/>
      <c r="IK193" s="128"/>
      <c r="IL193" s="128"/>
      <c r="IM193" s="128"/>
      <c r="IN193" s="128"/>
      <c r="IO193" s="128"/>
      <c r="IP193" s="128"/>
      <c r="IQ193" s="128"/>
      <c r="IR193" s="128"/>
      <c r="IS193" s="128"/>
      <c r="IT193" s="128"/>
      <c r="IU193" s="128"/>
      <c r="IV193" s="128"/>
      <c r="IW193" s="128"/>
      <c r="IX193" s="128"/>
      <c r="IY193" s="128"/>
      <c r="IZ193" s="128"/>
      <c r="JA193" s="128"/>
    </row>
    <row r="194" spans="2:261" s="17" customFormat="1" x14ac:dyDescent="0.25">
      <c r="B194" s="33"/>
      <c r="F194" s="35"/>
      <c r="G194" s="111"/>
      <c r="H194" s="33"/>
      <c r="I194" s="33"/>
      <c r="J194" s="42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  <c r="AA194" s="128"/>
      <c r="AB194" s="128"/>
      <c r="AC194" s="128"/>
      <c r="AD194" s="128"/>
      <c r="AE194" s="128"/>
      <c r="AF194" s="128"/>
      <c r="AG194" s="128"/>
      <c r="AH194" s="128"/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8"/>
      <c r="AT194" s="128"/>
      <c r="AU194" s="128"/>
      <c r="AV194" s="128"/>
      <c r="AW194" s="128"/>
      <c r="AX194" s="128"/>
      <c r="AY194" s="128"/>
      <c r="AZ194" s="128"/>
      <c r="BA194" s="128"/>
      <c r="BB194" s="128"/>
      <c r="BC194" s="128"/>
      <c r="BD194" s="128"/>
      <c r="BE194" s="128"/>
      <c r="BF194" s="128"/>
      <c r="BG194" s="128"/>
      <c r="BH194" s="128"/>
      <c r="BI194" s="128"/>
      <c r="BJ194" s="128"/>
      <c r="BK194" s="128"/>
      <c r="BL194" s="128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128"/>
      <c r="CA194" s="128"/>
      <c r="CB194" s="128"/>
      <c r="CC194" s="128"/>
      <c r="CD194" s="128"/>
      <c r="CE194" s="128"/>
      <c r="CF194" s="128"/>
      <c r="CG194" s="128"/>
      <c r="CH194" s="128"/>
      <c r="CI194" s="128"/>
      <c r="CJ194" s="128"/>
      <c r="CK194" s="128"/>
      <c r="CL194" s="128"/>
      <c r="CM194" s="128"/>
      <c r="CN194" s="128"/>
      <c r="CO194" s="128"/>
      <c r="CP194" s="128"/>
      <c r="CQ194" s="128"/>
      <c r="CR194" s="128"/>
      <c r="CS194" s="128"/>
      <c r="CT194" s="128"/>
      <c r="CU194" s="128"/>
      <c r="CV194" s="128"/>
      <c r="CW194" s="42"/>
      <c r="CX194" s="128"/>
      <c r="CY194" s="128"/>
      <c r="CZ194" s="128"/>
      <c r="DA194" s="128"/>
      <c r="DB194" s="128"/>
      <c r="DC194" s="128"/>
      <c r="DD194" s="128"/>
      <c r="DE194" s="128"/>
      <c r="DF194" s="128"/>
      <c r="DG194" s="128"/>
      <c r="DH194" s="128"/>
      <c r="DI194" s="128"/>
      <c r="DJ194" s="128"/>
      <c r="DK194" s="128"/>
      <c r="DL194" s="128"/>
      <c r="DM194" s="128"/>
      <c r="DN194" s="128"/>
      <c r="DO194" s="128"/>
      <c r="DP194" s="128"/>
      <c r="DQ194" s="128"/>
      <c r="DR194" s="128"/>
      <c r="DS194" s="128"/>
      <c r="DT194" s="128"/>
      <c r="DU194" s="128"/>
      <c r="DV194" s="128"/>
      <c r="DW194" s="128"/>
      <c r="DX194" s="128"/>
      <c r="DY194" s="128"/>
      <c r="DZ194" s="128"/>
      <c r="EA194" s="128"/>
      <c r="EB194" s="128"/>
      <c r="EC194" s="128"/>
      <c r="ED194" s="128"/>
      <c r="EE194" s="128"/>
      <c r="EF194" s="128"/>
      <c r="EG194" s="42"/>
      <c r="EH194" s="128"/>
      <c r="EI194" s="128"/>
      <c r="EJ194" s="128"/>
      <c r="EK194" s="128"/>
      <c r="EL194" s="128"/>
      <c r="EM194" s="128"/>
      <c r="EN194" s="128"/>
      <c r="EO194" s="128"/>
      <c r="EP194" s="128"/>
      <c r="EQ194" s="128"/>
      <c r="ER194" s="128"/>
      <c r="ES194" s="128"/>
      <c r="ET194" s="128"/>
      <c r="EU194" s="128"/>
      <c r="EV194" s="128"/>
      <c r="EW194" s="128"/>
      <c r="EX194" s="128"/>
      <c r="EY194" s="128"/>
      <c r="EZ194" s="128"/>
      <c r="FA194" s="128"/>
      <c r="FB194" s="128"/>
      <c r="FC194" s="128"/>
      <c r="FD194" s="128"/>
      <c r="FE194" s="128"/>
      <c r="FF194" s="128"/>
      <c r="FG194" s="128"/>
      <c r="FH194" s="128"/>
      <c r="FI194" s="128"/>
      <c r="FJ194" s="128"/>
      <c r="FK194" s="128"/>
      <c r="FL194" s="128"/>
      <c r="FM194" s="128"/>
      <c r="FN194" s="128"/>
      <c r="FO194" s="128"/>
      <c r="FP194" s="128"/>
      <c r="FQ194" s="42"/>
      <c r="FR194" s="42"/>
      <c r="FS194" s="42"/>
      <c r="FT194" s="42"/>
      <c r="FU194" s="42"/>
      <c r="FV194" s="128"/>
      <c r="FW194" s="128"/>
      <c r="FX194" s="128"/>
      <c r="FY194" s="128"/>
      <c r="FZ194" s="128"/>
      <c r="GA194" s="128"/>
      <c r="GB194" s="128"/>
      <c r="GC194" s="128"/>
      <c r="GD194" s="128"/>
      <c r="GE194" s="128"/>
      <c r="GF194" s="128"/>
      <c r="GG194" s="128"/>
      <c r="GH194" s="128"/>
      <c r="GI194" s="128"/>
      <c r="GJ194" s="128"/>
      <c r="GK194" s="128"/>
      <c r="GL194" s="128"/>
      <c r="GM194" s="128"/>
      <c r="GN194" s="128"/>
      <c r="GO194" s="128"/>
      <c r="GP194" s="128"/>
      <c r="GQ194" s="128"/>
      <c r="GR194" s="128"/>
      <c r="GS194" s="128"/>
      <c r="GT194" s="128"/>
      <c r="GU194" s="128"/>
      <c r="GV194" s="128"/>
      <c r="GW194" s="128"/>
      <c r="GX194" s="128"/>
      <c r="GY194" s="128"/>
      <c r="GZ194" s="128"/>
      <c r="HA194" s="128"/>
      <c r="HB194" s="128"/>
      <c r="HC194" s="128"/>
      <c r="HD194" s="128"/>
      <c r="HE194" s="128"/>
      <c r="HF194" s="128"/>
      <c r="HG194" s="128"/>
      <c r="HH194" s="128"/>
      <c r="HI194" s="128"/>
      <c r="HJ194" s="128"/>
      <c r="HK194" s="128"/>
      <c r="HL194" s="128"/>
      <c r="HM194" s="128"/>
      <c r="HN194" s="128"/>
      <c r="HO194" s="128"/>
      <c r="HP194" s="128"/>
      <c r="HQ194" s="128"/>
      <c r="HR194" s="128"/>
      <c r="HS194" s="128"/>
      <c r="HT194" s="128"/>
      <c r="HU194" s="128"/>
      <c r="HV194" s="128"/>
      <c r="HW194" s="128"/>
      <c r="HX194" s="128"/>
      <c r="HY194" s="128"/>
      <c r="HZ194" s="128"/>
      <c r="IA194" s="128"/>
      <c r="IB194" s="128"/>
      <c r="IC194" s="128"/>
      <c r="ID194" s="128"/>
      <c r="IE194" s="128"/>
      <c r="IF194" s="128"/>
      <c r="IG194" s="128"/>
      <c r="IH194" s="128"/>
      <c r="II194" s="128"/>
      <c r="IJ194" s="128"/>
      <c r="IK194" s="128"/>
      <c r="IL194" s="128"/>
      <c r="IM194" s="128"/>
      <c r="IN194" s="128"/>
      <c r="IO194" s="128"/>
      <c r="IP194" s="128"/>
      <c r="IQ194" s="128"/>
      <c r="IR194" s="128"/>
      <c r="IS194" s="128"/>
      <c r="IT194" s="128"/>
      <c r="IU194" s="128"/>
      <c r="IV194" s="128"/>
      <c r="IW194" s="128"/>
      <c r="IX194" s="128"/>
      <c r="IY194" s="128"/>
      <c r="IZ194" s="128"/>
      <c r="JA194" s="128"/>
    </row>
    <row r="195" spans="2:261" s="17" customFormat="1" x14ac:dyDescent="0.25">
      <c r="B195" s="33"/>
      <c r="F195" s="35"/>
      <c r="G195" s="111"/>
      <c r="H195" s="33"/>
      <c r="I195" s="33"/>
      <c r="J195" s="42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  <c r="AA195" s="128"/>
      <c r="AB195" s="128"/>
      <c r="AC195" s="128"/>
      <c r="AD195" s="128"/>
      <c r="AE195" s="128"/>
      <c r="AF195" s="128"/>
      <c r="AG195" s="128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128"/>
      <c r="CA195" s="128"/>
      <c r="CB195" s="128"/>
      <c r="CC195" s="128"/>
      <c r="CD195" s="128"/>
      <c r="CE195" s="128"/>
      <c r="CF195" s="128"/>
      <c r="CG195" s="128"/>
      <c r="CH195" s="128"/>
      <c r="CI195" s="128"/>
      <c r="CJ195" s="128"/>
      <c r="CK195" s="128"/>
      <c r="CL195" s="128"/>
      <c r="CM195" s="128"/>
      <c r="CN195" s="128"/>
      <c r="CO195" s="128"/>
      <c r="CP195" s="128"/>
      <c r="CQ195" s="128"/>
      <c r="CR195" s="128"/>
      <c r="CS195" s="128"/>
      <c r="CT195" s="128"/>
      <c r="CU195" s="128"/>
      <c r="CV195" s="128"/>
      <c r="CW195" s="42"/>
      <c r="CX195" s="128"/>
      <c r="CY195" s="128"/>
      <c r="CZ195" s="128"/>
      <c r="DA195" s="128"/>
      <c r="DB195" s="128"/>
      <c r="DC195" s="128"/>
      <c r="DD195" s="128"/>
      <c r="DE195" s="128"/>
      <c r="DF195" s="128"/>
      <c r="DG195" s="128"/>
      <c r="DH195" s="128"/>
      <c r="DI195" s="128"/>
      <c r="DJ195" s="128"/>
      <c r="DK195" s="128"/>
      <c r="DL195" s="128"/>
      <c r="DM195" s="128"/>
      <c r="DN195" s="128"/>
      <c r="DO195" s="128"/>
      <c r="DP195" s="128"/>
      <c r="DQ195" s="128"/>
      <c r="DR195" s="128"/>
      <c r="DS195" s="128"/>
      <c r="DT195" s="128"/>
      <c r="DU195" s="128"/>
      <c r="DV195" s="128"/>
      <c r="DW195" s="128"/>
      <c r="DX195" s="128"/>
      <c r="DY195" s="128"/>
      <c r="DZ195" s="128"/>
      <c r="EA195" s="128"/>
      <c r="EB195" s="128"/>
      <c r="EC195" s="128"/>
      <c r="ED195" s="128"/>
      <c r="EE195" s="128"/>
      <c r="EF195" s="128"/>
      <c r="EG195" s="42"/>
      <c r="EH195" s="128"/>
      <c r="EI195" s="128"/>
      <c r="EJ195" s="128"/>
      <c r="EK195" s="128"/>
      <c r="EL195" s="128"/>
      <c r="EM195" s="128"/>
      <c r="EN195" s="128"/>
      <c r="EO195" s="128"/>
      <c r="EP195" s="128"/>
      <c r="EQ195" s="128"/>
      <c r="ER195" s="128"/>
      <c r="ES195" s="128"/>
      <c r="ET195" s="128"/>
      <c r="EU195" s="128"/>
      <c r="EV195" s="128"/>
      <c r="EW195" s="128"/>
      <c r="EX195" s="128"/>
      <c r="EY195" s="128"/>
      <c r="EZ195" s="128"/>
      <c r="FA195" s="128"/>
      <c r="FB195" s="128"/>
      <c r="FC195" s="128"/>
      <c r="FD195" s="128"/>
      <c r="FE195" s="128"/>
      <c r="FF195" s="128"/>
      <c r="FG195" s="128"/>
      <c r="FH195" s="128"/>
      <c r="FI195" s="128"/>
      <c r="FJ195" s="128"/>
      <c r="FK195" s="128"/>
      <c r="FL195" s="128"/>
      <c r="FM195" s="128"/>
      <c r="FN195" s="128"/>
      <c r="FO195" s="128"/>
      <c r="FP195" s="128"/>
      <c r="FQ195" s="42"/>
      <c r="FR195" s="42"/>
      <c r="FS195" s="42"/>
      <c r="FT195" s="42"/>
      <c r="FU195" s="42"/>
      <c r="FV195" s="128"/>
      <c r="FW195" s="128"/>
      <c r="FX195" s="128"/>
      <c r="FY195" s="128"/>
      <c r="FZ195" s="128"/>
      <c r="GA195" s="128"/>
      <c r="GB195" s="128"/>
      <c r="GC195" s="128"/>
      <c r="GD195" s="128"/>
      <c r="GE195" s="128"/>
      <c r="GF195" s="128"/>
      <c r="GG195" s="128"/>
      <c r="GH195" s="128"/>
      <c r="GI195" s="128"/>
      <c r="GJ195" s="128"/>
      <c r="GK195" s="128"/>
      <c r="GL195" s="128"/>
      <c r="GM195" s="128"/>
      <c r="GN195" s="128"/>
      <c r="GO195" s="128"/>
      <c r="GP195" s="128"/>
      <c r="GQ195" s="128"/>
      <c r="GR195" s="128"/>
      <c r="GS195" s="128"/>
      <c r="GT195" s="128"/>
      <c r="GU195" s="128"/>
      <c r="GV195" s="128"/>
      <c r="GW195" s="128"/>
      <c r="GX195" s="128"/>
      <c r="GY195" s="128"/>
      <c r="GZ195" s="128"/>
      <c r="HA195" s="128"/>
      <c r="HB195" s="128"/>
      <c r="HC195" s="128"/>
      <c r="HD195" s="128"/>
      <c r="HE195" s="128"/>
      <c r="HF195" s="128"/>
      <c r="HG195" s="128"/>
      <c r="HH195" s="128"/>
      <c r="HI195" s="128"/>
      <c r="HJ195" s="128"/>
      <c r="HK195" s="128"/>
      <c r="HL195" s="128"/>
      <c r="HM195" s="128"/>
      <c r="HN195" s="128"/>
      <c r="HO195" s="128"/>
      <c r="HP195" s="128"/>
      <c r="HQ195" s="128"/>
      <c r="HR195" s="128"/>
      <c r="HS195" s="128"/>
      <c r="HT195" s="128"/>
      <c r="HU195" s="128"/>
      <c r="HV195" s="128"/>
      <c r="HW195" s="128"/>
      <c r="HX195" s="128"/>
      <c r="HY195" s="128"/>
      <c r="HZ195" s="128"/>
      <c r="IA195" s="128"/>
      <c r="IB195" s="128"/>
      <c r="IC195" s="128"/>
      <c r="ID195" s="128"/>
      <c r="IE195" s="128"/>
      <c r="IF195" s="128"/>
      <c r="IG195" s="128"/>
      <c r="IH195" s="128"/>
      <c r="II195" s="128"/>
      <c r="IJ195" s="128"/>
      <c r="IK195" s="128"/>
      <c r="IL195" s="128"/>
      <c r="IM195" s="128"/>
      <c r="IN195" s="128"/>
      <c r="IO195" s="128"/>
      <c r="IP195" s="128"/>
      <c r="IQ195" s="128"/>
      <c r="IR195" s="128"/>
      <c r="IS195" s="128"/>
      <c r="IT195" s="128"/>
      <c r="IU195" s="128"/>
      <c r="IV195" s="128"/>
      <c r="IW195" s="128"/>
      <c r="IX195" s="128"/>
      <c r="IY195" s="128"/>
      <c r="IZ195" s="128"/>
      <c r="JA195" s="128"/>
    </row>
    <row r="196" spans="2:261" s="17" customFormat="1" x14ac:dyDescent="0.25">
      <c r="B196" s="33"/>
      <c r="F196" s="35"/>
      <c r="G196" s="111"/>
      <c r="H196" s="33"/>
      <c r="I196" s="33"/>
      <c r="J196" s="42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8"/>
      <c r="AB196" s="128"/>
      <c r="AC196" s="128"/>
      <c r="AD196" s="128"/>
      <c r="AE196" s="128"/>
      <c r="AF196" s="128"/>
      <c r="AG196" s="12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8"/>
      <c r="AT196" s="128"/>
      <c r="AU196" s="128"/>
      <c r="AV196" s="128"/>
      <c r="AW196" s="128"/>
      <c r="AX196" s="128"/>
      <c r="AY196" s="128"/>
      <c r="AZ196" s="128"/>
      <c r="BA196" s="128"/>
      <c r="BB196" s="128"/>
      <c r="BC196" s="128"/>
      <c r="BD196" s="128"/>
      <c r="BE196" s="128"/>
      <c r="BF196" s="128"/>
      <c r="BG196" s="128"/>
      <c r="BH196" s="128"/>
      <c r="BI196" s="128"/>
      <c r="BJ196" s="128"/>
      <c r="BK196" s="128"/>
      <c r="BL196" s="128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128"/>
      <c r="CA196" s="128"/>
      <c r="CB196" s="128"/>
      <c r="CC196" s="128"/>
      <c r="CD196" s="128"/>
      <c r="CE196" s="128"/>
      <c r="CF196" s="128"/>
      <c r="CG196" s="128"/>
      <c r="CH196" s="128"/>
      <c r="CI196" s="128"/>
      <c r="CJ196" s="128"/>
      <c r="CK196" s="128"/>
      <c r="CL196" s="128"/>
      <c r="CM196" s="128"/>
      <c r="CN196" s="128"/>
      <c r="CO196" s="128"/>
      <c r="CP196" s="128"/>
      <c r="CQ196" s="128"/>
      <c r="CR196" s="128"/>
      <c r="CS196" s="128"/>
      <c r="CT196" s="128"/>
      <c r="CU196" s="128"/>
      <c r="CV196" s="128"/>
      <c r="CW196" s="42"/>
      <c r="CX196" s="128"/>
      <c r="CY196" s="128"/>
      <c r="CZ196" s="128"/>
      <c r="DA196" s="128"/>
      <c r="DB196" s="128"/>
      <c r="DC196" s="128"/>
      <c r="DD196" s="128"/>
      <c r="DE196" s="128"/>
      <c r="DF196" s="128"/>
      <c r="DG196" s="128"/>
      <c r="DH196" s="128"/>
      <c r="DI196" s="128"/>
      <c r="DJ196" s="128"/>
      <c r="DK196" s="128"/>
      <c r="DL196" s="128"/>
      <c r="DM196" s="128"/>
      <c r="DN196" s="128"/>
      <c r="DO196" s="128"/>
      <c r="DP196" s="128"/>
      <c r="DQ196" s="128"/>
      <c r="DR196" s="128"/>
      <c r="DS196" s="128"/>
      <c r="DT196" s="128"/>
      <c r="DU196" s="128"/>
      <c r="DV196" s="128"/>
      <c r="DW196" s="128"/>
      <c r="DX196" s="128"/>
      <c r="DY196" s="128"/>
      <c r="DZ196" s="128"/>
      <c r="EA196" s="128"/>
      <c r="EB196" s="128"/>
      <c r="EC196" s="128"/>
      <c r="ED196" s="128"/>
      <c r="EE196" s="128"/>
      <c r="EF196" s="128"/>
      <c r="EG196" s="42"/>
      <c r="EH196" s="128"/>
      <c r="EI196" s="128"/>
      <c r="EJ196" s="128"/>
      <c r="EK196" s="128"/>
      <c r="EL196" s="128"/>
      <c r="EM196" s="128"/>
      <c r="EN196" s="128"/>
      <c r="EO196" s="128"/>
      <c r="EP196" s="128"/>
      <c r="EQ196" s="128"/>
      <c r="ER196" s="128"/>
      <c r="ES196" s="128"/>
      <c r="ET196" s="128"/>
      <c r="EU196" s="128"/>
      <c r="EV196" s="128"/>
      <c r="EW196" s="128"/>
      <c r="EX196" s="128"/>
      <c r="EY196" s="128"/>
      <c r="EZ196" s="128"/>
      <c r="FA196" s="128"/>
      <c r="FB196" s="128"/>
      <c r="FC196" s="128"/>
      <c r="FD196" s="128"/>
      <c r="FE196" s="128"/>
      <c r="FF196" s="128"/>
      <c r="FG196" s="128"/>
      <c r="FH196" s="128"/>
      <c r="FI196" s="128"/>
      <c r="FJ196" s="128"/>
      <c r="FK196" s="128"/>
      <c r="FL196" s="128"/>
      <c r="FM196" s="128"/>
      <c r="FN196" s="128"/>
      <c r="FO196" s="128"/>
      <c r="FP196" s="128"/>
      <c r="FQ196" s="42"/>
      <c r="FR196" s="42"/>
      <c r="FS196" s="42"/>
      <c r="FT196" s="42"/>
      <c r="FU196" s="42"/>
      <c r="FV196" s="128"/>
      <c r="FW196" s="128"/>
      <c r="FX196" s="128"/>
      <c r="FY196" s="128"/>
      <c r="FZ196" s="128"/>
      <c r="GA196" s="128"/>
      <c r="GB196" s="128"/>
      <c r="GC196" s="128"/>
      <c r="GD196" s="128"/>
      <c r="GE196" s="128"/>
      <c r="GF196" s="128"/>
      <c r="GG196" s="128"/>
      <c r="GH196" s="128"/>
      <c r="GI196" s="128"/>
      <c r="GJ196" s="128"/>
      <c r="GK196" s="128"/>
      <c r="GL196" s="128"/>
      <c r="GM196" s="128"/>
      <c r="GN196" s="128"/>
      <c r="GO196" s="128"/>
      <c r="GP196" s="128"/>
      <c r="GQ196" s="128"/>
      <c r="GR196" s="128"/>
      <c r="GS196" s="128"/>
      <c r="GT196" s="128"/>
      <c r="GU196" s="128"/>
      <c r="GV196" s="128"/>
      <c r="GW196" s="128"/>
      <c r="GX196" s="128"/>
      <c r="GY196" s="128"/>
      <c r="GZ196" s="128"/>
      <c r="HA196" s="128"/>
      <c r="HB196" s="128"/>
      <c r="HC196" s="128"/>
      <c r="HD196" s="128"/>
      <c r="HE196" s="128"/>
      <c r="HF196" s="128"/>
      <c r="HG196" s="128"/>
      <c r="HH196" s="128"/>
      <c r="HI196" s="128"/>
      <c r="HJ196" s="128"/>
      <c r="HK196" s="128"/>
      <c r="HL196" s="128"/>
      <c r="HM196" s="128"/>
      <c r="HN196" s="128"/>
      <c r="HO196" s="128"/>
      <c r="HP196" s="128"/>
      <c r="HQ196" s="128"/>
      <c r="HR196" s="128"/>
      <c r="HS196" s="128"/>
      <c r="HT196" s="128"/>
      <c r="HU196" s="128"/>
      <c r="HV196" s="128"/>
      <c r="HW196" s="128"/>
      <c r="HX196" s="128"/>
      <c r="HY196" s="128"/>
      <c r="HZ196" s="128"/>
      <c r="IA196" s="128"/>
      <c r="IB196" s="128"/>
      <c r="IC196" s="128"/>
      <c r="ID196" s="128"/>
      <c r="IE196" s="128"/>
      <c r="IF196" s="128"/>
      <c r="IG196" s="128"/>
      <c r="IH196" s="128"/>
      <c r="II196" s="128"/>
      <c r="IJ196" s="128"/>
      <c r="IK196" s="128"/>
      <c r="IL196" s="128"/>
      <c r="IM196" s="128"/>
      <c r="IN196" s="128"/>
      <c r="IO196" s="128"/>
      <c r="IP196" s="128"/>
      <c r="IQ196" s="128"/>
      <c r="IR196" s="128"/>
      <c r="IS196" s="128"/>
      <c r="IT196" s="128"/>
      <c r="IU196" s="128"/>
      <c r="IV196" s="128"/>
      <c r="IW196" s="128"/>
      <c r="IX196" s="128"/>
      <c r="IY196" s="128"/>
      <c r="IZ196" s="128"/>
      <c r="JA196" s="128"/>
    </row>
    <row r="197" spans="2:261" s="17" customFormat="1" x14ac:dyDescent="0.25">
      <c r="B197" s="33"/>
      <c r="F197" s="35"/>
      <c r="G197" s="111"/>
      <c r="H197" s="33"/>
      <c r="I197" s="33"/>
      <c r="J197" s="42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  <c r="AA197" s="128"/>
      <c r="AB197" s="128"/>
      <c r="AC197" s="128"/>
      <c r="AD197" s="128"/>
      <c r="AE197" s="128"/>
      <c r="AF197" s="128"/>
      <c r="AG197" s="128"/>
      <c r="AH197" s="128"/>
      <c r="AI197" s="128"/>
      <c r="AJ197" s="128"/>
      <c r="AK197" s="128"/>
      <c r="AL197" s="128"/>
      <c r="AM197" s="128"/>
      <c r="AN197" s="128"/>
      <c r="AO197" s="128"/>
      <c r="AP197" s="128"/>
      <c r="AQ197" s="128"/>
      <c r="AR197" s="128"/>
      <c r="AS197" s="128"/>
      <c r="AT197" s="128"/>
      <c r="AU197" s="128"/>
      <c r="AV197" s="128"/>
      <c r="AW197" s="128"/>
      <c r="AX197" s="128"/>
      <c r="AY197" s="128"/>
      <c r="AZ197" s="128"/>
      <c r="BA197" s="128"/>
      <c r="BB197" s="128"/>
      <c r="BC197" s="128"/>
      <c r="BD197" s="128"/>
      <c r="BE197" s="128"/>
      <c r="BF197" s="128"/>
      <c r="BG197" s="128"/>
      <c r="BH197" s="128"/>
      <c r="BI197" s="128"/>
      <c r="BJ197" s="128"/>
      <c r="BK197" s="128"/>
      <c r="BL197" s="128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128"/>
      <c r="CA197" s="128"/>
      <c r="CB197" s="128"/>
      <c r="CC197" s="128"/>
      <c r="CD197" s="128"/>
      <c r="CE197" s="128"/>
      <c r="CF197" s="128"/>
      <c r="CG197" s="128"/>
      <c r="CH197" s="128"/>
      <c r="CI197" s="128"/>
      <c r="CJ197" s="128"/>
      <c r="CK197" s="128"/>
      <c r="CL197" s="128"/>
      <c r="CM197" s="128"/>
      <c r="CN197" s="128"/>
      <c r="CO197" s="128"/>
      <c r="CP197" s="128"/>
      <c r="CQ197" s="128"/>
      <c r="CR197" s="128"/>
      <c r="CS197" s="128"/>
      <c r="CT197" s="128"/>
      <c r="CU197" s="128"/>
      <c r="CV197" s="128"/>
      <c r="CW197" s="42"/>
      <c r="CX197" s="128"/>
      <c r="CY197" s="128"/>
      <c r="CZ197" s="128"/>
      <c r="DA197" s="128"/>
      <c r="DB197" s="128"/>
      <c r="DC197" s="128"/>
      <c r="DD197" s="128"/>
      <c r="DE197" s="128"/>
      <c r="DF197" s="128"/>
      <c r="DG197" s="128"/>
      <c r="DH197" s="128"/>
      <c r="DI197" s="128"/>
      <c r="DJ197" s="128"/>
      <c r="DK197" s="128"/>
      <c r="DL197" s="128"/>
      <c r="DM197" s="128"/>
      <c r="DN197" s="128"/>
      <c r="DO197" s="128"/>
      <c r="DP197" s="128"/>
      <c r="DQ197" s="128"/>
      <c r="DR197" s="128"/>
      <c r="DS197" s="128"/>
      <c r="DT197" s="128"/>
      <c r="DU197" s="128"/>
      <c r="DV197" s="128"/>
      <c r="DW197" s="128"/>
      <c r="DX197" s="128"/>
      <c r="DY197" s="128"/>
      <c r="DZ197" s="128"/>
      <c r="EA197" s="128"/>
      <c r="EB197" s="128"/>
      <c r="EC197" s="128"/>
      <c r="ED197" s="128"/>
      <c r="EE197" s="128"/>
      <c r="EF197" s="128"/>
      <c r="EG197" s="42"/>
      <c r="EH197" s="128"/>
      <c r="EI197" s="128"/>
      <c r="EJ197" s="128"/>
      <c r="EK197" s="128"/>
      <c r="EL197" s="128"/>
      <c r="EM197" s="128"/>
      <c r="EN197" s="128"/>
      <c r="EO197" s="128"/>
      <c r="EP197" s="128"/>
      <c r="EQ197" s="128"/>
      <c r="ER197" s="128"/>
      <c r="ES197" s="128"/>
      <c r="ET197" s="128"/>
      <c r="EU197" s="128"/>
      <c r="EV197" s="128"/>
      <c r="EW197" s="128"/>
      <c r="EX197" s="128"/>
      <c r="EY197" s="128"/>
      <c r="EZ197" s="128"/>
      <c r="FA197" s="128"/>
      <c r="FB197" s="128"/>
      <c r="FC197" s="128"/>
      <c r="FD197" s="128"/>
      <c r="FE197" s="128"/>
      <c r="FF197" s="128"/>
      <c r="FG197" s="128"/>
      <c r="FH197" s="128"/>
      <c r="FI197" s="128"/>
      <c r="FJ197" s="128"/>
      <c r="FK197" s="128"/>
      <c r="FL197" s="128"/>
      <c r="FM197" s="128"/>
      <c r="FN197" s="128"/>
      <c r="FO197" s="128"/>
      <c r="FP197" s="128"/>
      <c r="FQ197" s="42"/>
      <c r="FR197" s="42"/>
      <c r="FS197" s="42"/>
      <c r="FT197" s="42"/>
      <c r="FU197" s="42"/>
      <c r="FV197" s="128"/>
      <c r="FW197" s="128"/>
      <c r="FX197" s="128"/>
      <c r="FY197" s="128"/>
      <c r="FZ197" s="128"/>
      <c r="GA197" s="128"/>
      <c r="GB197" s="128"/>
      <c r="GC197" s="128"/>
      <c r="GD197" s="128"/>
      <c r="GE197" s="128"/>
      <c r="GF197" s="128"/>
      <c r="GG197" s="128"/>
      <c r="GH197" s="128"/>
      <c r="GI197" s="128"/>
      <c r="GJ197" s="128"/>
      <c r="GK197" s="128"/>
      <c r="GL197" s="128"/>
      <c r="GM197" s="128"/>
      <c r="GN197" s="128"/>
      <c r="GO197" s="128"/>
      <c r="GP197" s="128"/>
      <c r="GQ197" s="128"/>
      <c r="GR197" s="128"/>
      <c r="GS197" s="128"/>
      <c r="GT197" s="128"/>
      <c r="GU197" s="128"/>
      <c r="GV197" s="128"/>
      <c r="GW197" s="128"/>
      <c r="GX197" s="128"/>
      <c r="GY197" s="128"/>
      <c r="GZ197" s="128"/>
      <c r="HA197" s="128"/>
      <c r="HB197" s="128"/>
      <c r="HC197" s="128"/>
      <c r="HD197" s="128"/>
      <c r="HE197" s="128"/>
      <c r="HF197" s="128"/>
      <c r="HG197" s="128"/>
      <c r="HH197" s="128"/>
      <c r="HI197" s="128"/>
      <c r="HJ197" s="128"/>
      <c r="HK197" s="128"/>
      <c r="HL197" s="128"/>
      <c r="HM197" s="128"/>
      <c r="HN197" s="128"/>
      <c r="HO197" s="128"/>
      <c r="HP197" s="128"/>
      <c r="HQ197" s="128"/>
      <c r="HR197" s="128"/>
      <c r="HS197" s="128"/>
      <c r="HT197" s="128"/>
      <c r="HU197" s="128"/>
      <c r="HV197" s="128"/>
      <c r="HW197" s="128"/>
      <c r="HX197" s="128"/>
      <c r="HY197" s="128"/>
      <c r="HZ197" s="128"/>
      <c r="IA197" s="128"/>
      <c r="IB197" s="128"/>
      <c r="IC197" s="128"/>
      <c r="ID197" s="128"/>
      <c r="IE197" s="128"/>
      <c r="IF197" s="128"/>
      <c r="IG197" s="128"/>
      <c r="IH197" s="128"/>
      <c r="II197" s="128"/>
      <c r="IJ197" s="128"/>
      <c r="IK197" s="128"/>
      <c r="IL197" s="128"/>
      <c r="IM197" s="128"/>
      <c r="IN197" s="128"/>
      <c r="IO197" s="128"/>
      <c r="IP197" s="128"/>
      <c r="IQ197" s="128"/>
      <c r="IR197" s="128"/>
      <c r="IS197" s="128"/>
      <c r="IT197" s="128"/>
      <c r="IU197" s="128"/>
      <c r="IV197" s="128"/>
      <c r="IW197" s="128"/>
      <c r="IX197" s="128"/>
      <c r="IY197" s="128"/>
      <c r="IZ197" s="128"/>
      <c r="JA197" s="128"/>
    </row>
    <row r="198" spans="2:261" s="17" customFormat="1" x14ac:dyDescent="0.25">
      <c r="B198" s="33"/>
      <c r="F198" s="35"/>
      <c r="G198" s="111"/>
      <c r="H198" s="33"/>
      <c r="I198" s="33"/>
      <c r="J198" s="42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  <c r="AA198" s="128"/>
      <c r="AB198" s="128"/>
      <c r="AC198" s="128"/>
      <c r="AD198" s="128"/>
      <c r="AE198" s="128"/>
      <c r="AF198" s="128"/>
      <c r="AG198" s="128"/>
      <c r="AH198" s="128"/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  <c r="AY198" s="128"/>
      <c r="AZ198" s="128"/>
      <c r="BA198" s="128"/>
      <c r="BB198" s="128"/>
      <c r="BC198" s="128"/>
      <c r="BD198" s="128"/>
      <c r="BE198" s="128"/>
      <c r="BF198" s="128"/>
      <c r="BG198" s="128"/>
      <c r="BH198" s="128"/>
      <c r="BI198" s="128"/>
      <c r="BJ198" s="128"/>
      <c r="BK198" s="128"/>
      <c r="BL198" s="128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128"/>
      <c r="CA198" s="128"/>
      <c r="CB198" s="128"/>
      <c r="CC198" s="128"/>
      <c r="CD198" s="128"/>
      <c r="CE198" s="128"/>
      <c r="CF198" s="128"/>
      <c r="CG198" s="128"/>
      <c r="CH198" s="128"/>
      <c r="CI198" s="128"/>
      <c r="CJ198" s="128"/>
      <c r="CK198" s="128"/>
      <c r="CL198" s="128"/>
      <c r="CM198" s="128"/>
      <c r="CN198" s="128"/>
      <c r="CO198" s="128"/>
      <c r="CP198" s="128"/>
      <c r="CQ198" s="128"/>
      <c r="CR198" s="128"/>
      <c r="CS198" s="128"/>
      <c r="CT198" s="128"/>
      <c r="CU198" s="128"/>
      <c r="CV198" s="128"/>
      <c r="CW198" s="42"/>
      <c r="CX198" s="128"/>
      <c r="CY198" s="128"/>
      <c r="CZ198" s="128"/>
      <c r="DA198" s="128"/>
      <c r="DB198" s="128"/>
      <c r="DC198" s="128"/>
      <c r="DD198" s="128"/>
      <c r="DE198" s="128"/>
      <c r="DF198" s="128"/>
      <c r="DG198" s="128"/>
      <c r="DH198" s="128"/>
      <c r="DI198" s="128"/>
      <c r="DJ198" s="128"/>
      <c r="DK198" s="128"/>
      <c r="DL198" s="128"/>
      <c r="DM198" s="128"/>
      <c r="DN198" s="128"/>
      <c r="DO198" s="128"/>
      <c r="DP198" s="128"/>
      <c r="DQ198" s="128"/>
      <c r="DR198" s="128"/>
      <c r="DS198" s="128"/>
      <c r="DT198" s="128"/>
      <c r="DU198" s="128"/>
      <c r="DV198" s="128"/>
      <c r="DW198" s="128"/>
      <c r="DX198" s="128"/>
      <c r="DY198" s="128"/>
      <c r="DZ198" s="128"/>
      <c r="EA198" s="128"/>
      <c r="EB198" s="128"/>
      <c r="EC198" s="128"/>
      <c r="ED198" s="128"/>
      <c r="EE198" s="128"/>
      <c r="EF198" s="128"/>
      <c r="EG198" s="42"/>
      <c r="EH198" s="128"/>
      <c r="EI198" s="128"/>
      <c r="EJ198" s="128"/>
      <c r="EK198" s="128"/>
      <c r="EL198" s="128"/>
      <c r="EM198" s="128"/>
      <c r="EN198" s="128"/>
      <c r="EO198" s="128"/>
      <c r="EP198" s="128"/>
      <c r="EQ198" s="128"/>
      <c r="ER198" s="128"/>
      <c r="ES198" s="128"/>
      <c r="ET198" s="128"/>
      <c r="EU198" s="128"/>
      <c r="EV198" s="128"/>
      <c r="EW198" s="128"/>
      <c r="EX198" s="128"/>
      <c r="EY198" s="128"/>
      <c r="EZ198" s="128"/>
      <c r="FA198" s="128"/>
      <c r="FB198" s="128"/>
      <c r="FC198" s="128"/>
      <c r="FD198" s="128"/>
      <c r="FE198" s="128"/>
      <c r="FF198" s="128"/>
      <c r="FG198" s="128"/>
      <c r="FH198" s="128"/>
      <c r="FI198" s="128"/>
      <c r="FJ198" s="128"/>
      <c r="FK198" s="128"/>
      <c r="FL198" s="128"/>
      <c r="FM198" s="128"/>
      <c r="FN198" s="128"/>
      <c r="FO198" s="128"/>
      <c r="FP198" s="128"/>
      <c r="FQ198" s="42"/>
      <c r="FR198" s="42"/>
      <c r="FS198" s="42"/>
      <c r="FT198" s="42"/>
      <c r="FU198" s="42"/>
      <c r="FV198" s="128"/>
      <c r="FW198" s="128"/>
      <c r="FX198" s="128"/>
      <c r="FY198" s="128"/>
      <c r="FZ198" s="128"/>
      <c r="GA198" s="128"/>
      <c r="GB198" s="128"/>
      <c r="GC198" s="128"/>
      <c r="GD198" s="128"/>
      <c r="GE198" s="128"/>
      <c r="GF198" s="128"/>
      <c r="GG198" s="128"/>
      <c r="GH198" s="128"/>
      <c r="GI198" s="128"/>
      <c r="GJ198" s="128"/>
      <c r="GK198" s="128"/>
      <c r="GL198" s="128"/>
      <c r="GM198" s="128"/>
      <c r="GN198" s="128"/>
      <c r="GO198" s="128"/>
      <c r="GP198" s="128"/>
      <c r="GQ198" s="128"/>
      <c r="GR198" s="128"/>
      <c r="GS198" s="128"/>
      <c r="GT198" s="128"/>
      <c r="GU198" s="128"/>
      <c r="GV198" s="128"/>
      <c r="GW198" s="128"/>
      <c r="GX198" s="128"/>
      <c r="GY198" s="128"/>
      <c r="GZ198" s="128"/>
      <c r="HA198" s="128"/>
      <c r="HB198" s="128"/>
      <c r="HC198" s="128"/>
      <c r="HD198" s="128"/>
      <c r="HE198" s="128"/>
      <c r="HF198" s="128"/>
      <c r="HG198" s="128"/>
      <c r="HH198" s="128"/>
      <c r="HI198" s="128"/>
      <c r="HJ198" s="128"/>
      <c r="HK198" s="128"/>
      <c r="HL198" s="128"/>
      <c r="HM198" s="128"/>
      <c r="HN198" s="128"/>
      <c r="HO198" s="128"/>
      <c r="HP198" s="128"/>
      <c r="HQ198" s="128"/>
      <c r="HR198" s="128"/>
      <c r="HS198" s="128"/>
      <c r="HT198" s="128"/>
      <c r="HU198" s="128"/>
      <c r="HV198" s="128"/>
      <c r="HW198" s="128"/>
      <c r="HX198" s="128"/>
      <c r="HY198" s="128"/>
      <c r="HZ198" s="128"/>
      <c r="IA198" s="128"/>
      <c r="IB198" s="128"/>
      <c r="IC198" s="128"/>
      <c r="ID198" s="128"/>
      <c r="IE198" s="128"/>
      <c r="IF198" s="128"/>
      <c r="IG198" s="128"/>
      <c r="IH198" s="128"/>
      <c r="II198" s="128"/>
      <c r="IJ198" s="128"/>
      <c r="IK198" s="128"/>
      <c r="IL198" s="128"/>
      <c r="IM198" s="128"/>
      <c r="IN198" s="128"/>
      <c r="IO198" s="128"/>
      <c r="IP198" s="128"/>
      <c r="IQ198" s="128"/>
      <c r="IR198" s="128"/>
      <c r="IS198" s="128"/>
      <c r="IT198" s="128"/>
      <c r="IU198" s="128"/>
      <c r="IV198" s="128"/>
      <c r="IW198" s="128"/>
      <c r="IX198" s="128"/>
      <c r="IY198" s="128"/>
      <c r="IZ198" s="128"/>
      <c r="JA198" s="128"/>
    </row>
    <row r="199" spans="2:261" s="17" customFormat="1" x14ac:dyDescent="0.25">
      <c r="B199" s="33"/>
      <c r="F199" s="35"/>
      <c r="G199" s="111"/>
      <c r="H199" s="33"/>
      <c r="I199" s="33"/>
      <c r="J199" s="42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  <c r="AA199" s="128"/>
      <c r="AB199" s="128"/>
      <c r="AC199" s="128"/>
      <c r="AD199" s="128"/>
      <c r="AE199" s="128"/>
      <c r="AF199" s="128"/>
      <c r="AG199" s="128"/>
      <c r="AH199" s="128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8"/>
      <c r="AT199" s="128"/>
      <c r="AU199" s="128"/>
      <c r="AV199" s="128"/>
      <c r="AW199" s="128"/>
      <c r="AX199" s="128"/>
      <c r="AY199" s="128"/>
      <c r="AZ199" s="128"/>
      <c r="BA199" s="128"/>
      <c r="BB199" s="128"/>
      <c r="BC199" s="128"/>
      <c r="BD199" s="128"/>
      <c r="BE199" s="128"/>
      <c r="BF199" s="128"/>
      <c r="BG199" s="128"/>
      <c r="BH199" s="128"/>
      <c r="BI199" s="128"/>
      <c r="BJ199" s="128"/>
      <c r="BK199" s="128"/>
      <c r="BL199" s="128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128"/>
      <c r="CA199" s="128"/>
      <c r="CB199" s="128"/>
      <c r="CC199" s="128"/>
      <c r="CD199" s="128"/>
      <c r="CE199" s="128"/>
      <c r="CF199" s="128"/>
      <c r="CG199" s="128"/>
      <c r="CH199" s="128"/>
      <c r="CI199" s="128"/>
      <c r="CJ199" s="128"/>
      <c r="CK199" s="128"/>
      <c r="CL199" s="128"/>
      <c r="CM199" s="128"/>
      <c r="CN199" s="128"/>
      <c r="CO199" s="128"/>
      <c r="CP199" s="128"/>
      <c r="CQ199" s="128"/>
      <c r="CR199" s="128"/>
      <c r="CS199" s="128"/>
      <c r="CT199" s="128"/>
      <c r="CU199" s="128"/>
      <c r="CV199" s="128"/>
      <c r="CW199" s="42"/>
      <c r="CX199" s="128"/>
      <c r="CY199" s="128"/>
      <c r="CZ199" s="128"/>
      <c r="DA199" s="128"/>
      <c r="DB199" s="128"/>
      <c r="DC199" s="128"/>
      <c r="DD199" s="128"/>
      <c r="DE199" s="128"/>
      <c r="DF199" s="128"/>
      <c r="DG199" s="128"/>
      <c r="DH199" s="128"/>
      <c r="DI199" s="128"/>
      <c r="DJ199" s="128"/>
      <c r="DK199" s="128"/>
      <c r="DL199" s="128"/>
      <c r="DM199" s="128"/>
      <c r="DN199" s="128"/>
      <c r="DO199" s="128"/>
      <c r="DP199" s="128"/>
      <c r="DQ199" s="128"/>
      <c r="DR199" s="128"/>
      <c r="DS199" s="128"/>
      <c r="DT199" s="128"/>
      <c r="DU199" s="128"/>
      <c r="DV199" s="128"/>
      <c r="DW199" s="128"/>
      <c r="DX199" s="128"/>
      <c r="DY199" s="128"/>
      <c r="DZ199" s="128"/>
      <c r="EA199" s="128"/>
      <c r="EB199" s="128"/>
      <c r="EC199" s="128"/>
      <c r="ED199" s="128"/>
      <c r="EE199" s="128"/>
      <c r="EF199" s="128"/>
      <c r="EG199" s="42"/>
      <c r="EH199" s="128"/>
      <c r="EI199" s="128"/>
      <c r="EJ199" s="128"/>
      <c r="EK199" s="128"/>
      <c r="EL199" s="128"/>
      <c r="EM199" s="128"/>
      <c r="EN199" s="128"/>
      <c r="EO199" s="128"/>
      <c r="EP199" s="128"/>
      <c r="EQ199" s="128"/>
      <c r="ER199" s="128"/>
      <c r="ES199" s="128"/>
      <c r="ET199" s="128"/>
      <c r="EU199" s="128"/>
      <c r="EV199" s="128"/>
      <c r="EW199" s="128"/>
      <c r="EX199" s="128"/>
      <c r="EY199" s="128"/>
      <c r="EZ199" s="128"/>
      <c r="FA199" s="128"/>
      <c r="FB199" s="128"/>
      <c r="FC199" s="128"/>
      <c r="FD199" s="128"/>
      <c r="FE199" s="128"/>
      <c r="FF199" s="128"/>
      <c r="FG199" s="128"/>
      <c r="FH199" s="128"/>
      <c r="FI199" s="128"/>
      <c r="FJ199" s="128"/>
      <c r="FK199" s="128"/>
      <c r="FL199" s="128"/>
      <c r="FM199" s="128"/>
      <c r="FN199" s="128"/>
      <c r="FO199" s="128"/>
      <c r="FP199" s="128"/>
      <c r="FQ199" s="42"/>
      <c r="FR199" s="42"/>
      <c r="FS199" s="42"/>
      <c r="FT199" s="42"/>
      <c r="FU199" s="42"/>
      <c r="FV199" s="128"/>
      <c r="FW199" s="128"/>
      <c r="FX199" s="128"/>
      <c r="FY199" s="128"/>
      <c r="FZ199" s="128"/>
      <c r="GA199" s="128"/>
      <c r="GB199" s="128"/>
      <c r="GC199" s="128"/>
      <c r="GD199" s="128"/>
      <c r="GE199" s="128"/>
      <c r="GF199" s="128"/>
      <c r="GG199" s="128"/>
      <c r="GH199" s="128"/>
      <c r="GI199" s="128"/>
      <c r="GJ199" s="128"/>
      <c r="GK199" s="128"/>
      <c r="GL199" s="128"/>
      <c r="GM199" s="128"/>
      <c r="GN199" s="128"/>
      <c r="GO199" s="128"/>
      <c r="GP199" s="128"/>
      <c r="GQ199" s="128"/>
      <c r="GR199" s="128"/>
      <c r="GS199" s="128"/>
      <c r="GT199" s="128"/>
      <c r="GU199" s="128"/>
      <c r="GV199" s="128"/>
      <c r="GW199" s="128"/>
      <c r="GX199" s="128"/>
      <c r="GY199" s="128"/>
      <c r="GZ199" s="128"/>
      <c r="HA199" s="128"/>
      <c r="HB199" s="128"/>
      <c r="HC199" s="128"/>
      <c r="HD199" s="128"/>
      <c r="HE199" s="128"/>
      <c r="HF199" s="128"/>
      <c r="HG199" s="128"/>
      <c r="HH199" s="128"/>
      <c r="HI199" s="128"/>
      <c r="HJ199" s="128"/>
      <c r="HK199" s="128"/>
      <c r="HL199" s="128"/>
      <c r="HM199" s="128"/>
      <c r="HN199" s="128"/>
      <c r="HO199" s="128"/>
      <c r="HP199" s="128"/>
      <c r="HQ199" s="128"/>
      <c r="HR199" s="128"/>
      <c r="HS199" s="128"/>
      <c r="HT199" s="128"/>
      <c r="HU199" s="128"/>
      <c r="HV199" s="128"/>
      <c r="HW199" s="128"/>
      <c r="HX199" s="128"/>
      <c r="HY199" s="128"/>
      <c r="HZ199" s="128"/>
      <c r="IA199" s="128"/>
      <c r="IB199" s="128"/>
      <c r="IC199" s="128"/>
      <c r="ID199" s="128"/>
      <c r="IE199" s="128"/>
      <c r="IF199" s="128"/>
      <c r="IG199" s="128"/>
      <c r="IH199" s="128"/>
      <c r="II199" s="128"/>
      <c r="IJ199" s="128"/>
      <c r="IK199" s="128"/>
      <c r="IL199" s="128"/>
      <c r="IM199" s="128"/>
      <c r="IN199" s="128"/>
      <c r="IO199" s="128"/>
      <c r="IP199" s="128"/>
      <c r="IQ199" s="128"/>
      <c r="IR199" s="128"/>
      <c r="IS199" s="128"/>
      <c r="IT199" s="128"/>
      <c r="IU199" s="128"/>
      <c r="IV199" s="128"/>
      <c r="IW199" s="128"/>
      <c r="IX199" s="128"/>
      <c r="IY199" s="128"/>
      <c r="IZ199" s="128"/>
      <c r="JA199" s="128"/>
    </row>
    <row r="200" spans="2:261" s="17" customFormat="1" x14ac:dyDescent="0.25">
      <c r="B200" s="33"/>
      <c r="F200" s="35"/>
      <c r="G200" s="111"/>
      <c r="H200" s="33"/>
      <c r="I200" s="33"/>
      <c r="J200" s="42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8"/>
      <c r="AZ200" s="128"/>
      <c r="BA200" s="128"/>
      <c r="BB200" s="128"/>
      <c r="BC200" s="128"/>
      <c r="BD200" s="128"/>
      <c r="BE200" s="128"/>
      <c r="BF200" s="128"/>
      <c r="BG200" s="128"/>
      <c r="BH200" s="128"/>
      <c r="BI200" s="128"/>
      <c r="BJ200" s="128"/>
      <c r="BK200" s="128"/>
      <c r="BL200" s="128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128"/>
      <c r="CA200" s="128"/>
      <c r="CB200" s="128"/>
      <c r="CC200" s="128"/>
      <c r="CD200" s="128"/>
      <c r="CE200" s="128"/>
      <c r="CF200" s="128"/>
      <c r="CG200" s="128"/>
      <c r="CH200" s="128"/>
      <c r="CI200" s="128"/>
      <c r="CJ200" s="128"/>
      <c r="CK200" s="128"/>
      <c r="CL200" s="128"/>
      <c r="CM200" s="128"/>
      <c r="CN200" s="128"/>
      <c r="CO200" s="128"/>
      <c r="CP200" s="128"/>
      <c r="CQ200" s="128"/>
      <c r="CR200" s="128"/>
      <c r="CS200" s="128"/>
      <c r="CT200" s="128"/>
      <c r="CU200" s="128"/>
      <c r="CV200" s="128"/>
      <c r="CW200" s="42"/>
      <c r="CX200" s="128"/>
      <c r="CY200" s="128"/>
      <c r="CZ200" s="128"/>
      <c r="DA200" s="128"/>
      <c r="DB200" s="128"/>
      <c r="DC200" s="128"/>
      <c r="DD200" s="128"/>
      <c r="DE200" s="128"/>
      <c r="DF200" s="128"/>
      <c r="DG200" s="128"/>
      <c r="DH200" s="128"/>
      <c r="DI200" s="128"/>
      <c r="DJ200" s="128"/>
      <c r="DK200" s="128"/>
      <c r="DL200" s="128"/>
      <c r="DM200" s="128"/>
      <c r="DN200" s="128"/>
      <c r="DO200" s="128"/>
      <c r="DP200" s="128"/>
      <c r="DQ200" s="128"/>
      <c r="DR200" s="128"/>
      <c r="DS200" s="128"/>
      <c r="DT200" s="128"/>
      <c r="DU200" s="128"/>
      <c r="DV200" s="128"/>
      <c r="DW200" s="128"/>
      <c r="DX200" s="128"/>
      <c r="DY200" s="128"/>
      <c r="DZ200" s="128"/>
      <c r="EA200" s="128"/>
      <c r="EB200" s="128"/>
      <c r="EC200" s="128"/>
      <c r="ED200" s="128"/>
      <c r="EE200" s="128"/>
      <c r="EF200" s="128"/>
      <c r="EG200" s="42"/>
      <c r="EH200" s="128"/>
      <c r="EI200" s="128"/>
      <c r="EJ200" s="128"/>
      <c r="EK200" s="128"/>
      <c r="EL200" s="128"/>
      <c r="EM200" s="128"/>
      <c r="EN200" s="128"/>
      <c r="EO200" s="128"/>
      <c r="EP200" s="128"/>
      <c r="EQ200" s="128"/>
      <c r="ER200" s="128"/>
      <c r="ES200" s="128"/>
      <c r="ET200" s="128"/>
      <c r="EU200" s="128"/>
      <c r="EV200" s="128"/>
      <c r="EW200" s="128"/>
      <c r="EX200" s="128"/>
      <c r="EY200" s="128"/>
      <c r="EZ200" s="128"/>
      <c r="FA200" s="128"/>
      <c r="FB200" s="128"/>
      <c r="FC200" s="128"/>
      <c r="FD200" s="128"/>
      <c r="FE200" s="128"/>
      <c r="FF200" s="128"/>
      <c r="FG200" s="128"/>
      <c r="FH200" s="128"/>
      <c r="FI200" s="128"/>
      <c r="FJ200" s="128"/>
      <c r="FK200" s="128"/>
      <c r="FL200" s="128"/>
      <c r="FM200" s="128"/>
      <c r="FN200" s="128"/>
      <c r="FO200" s="128"/>
      <c r="FP200" s="128"/>
      <c r="FQ200" s="42"/>
      <c r="FR200" s="42"/>
      <c r="FS200" s="42"/>
      <c r="FT200" s="42"/>
      <c r="FU200" s="42"/>
      <c r="FV200" s="128"/>
      <c r="FW200" s="128"/>
      <c r="FX200" s="128"/>
      <c r="FY200" s="128"/>
      <c r="FZ200" s="128"/>
      <c r="GA200" s="128"/>
      <c r="GB200" s="128"/>
      <c r="GC200" s="128"/>
      <c r="GD200" s="128"/>
      <c r="GE200" s="128"/>
      <c r="GF200" s="128"/>
      <c r="GG200" s="128"/>
      <c r="GH200" s="128"/>
      <c r="GI200" s="128"/>
      <c r="GJ200" s="128"/>
      <c r="GK200" s="128"/>
      <c r="GL200" s="128"/>
      <c r="GM200" s="128"/>
      <c r="GN200" s="128"/>
      <c r="GO200" s="128"/>
      <c r="GP200" s="128"/>
      <c r="GQ200" s="128"/>
      <c r="GR200" s="128"/>
      <c r="GS200" s="128"/>
      <c r="GT200" s="128"/>
      <c r="GU200" s="128"/>
      <c r="GV200" s="128"/>
      <c r="GW200" s="128"/>
      <c r="GX200" s="128"/>
      <c r="GY200" s="128"/>
      <c r="GZ200" s="128"/>
      <c r="HA200" s="128"/>
      <c r="HB200" s="128"/>
      <c r="HC200" s="128"/>
      <c r="HD200" s="128"/>
      <c r="HE200" s="128"/>
      <c r="HF200" s="128"/>
      <c r="HG200" s="128"/>
      <c r="HH200" s="128"/>
      <c r="HI200" s="128"/>
      <c r="HJ200" s="128"/>
      <c r="HK200" s="128"/>
      <c r="HL200" s="128"/>
      <c r="HM200" s="128"/>
      <c r="HN200" s="128"/>
      <c r="HO200" s="128"/>
      <c r="HP200" s="128"/>
      <c r="HQ200" s="128"/>
      <c r="HR200" s="128"/>
      <c r="HS200" s="128"/>
      <c r="HT200" s="128"/>
      <c r="HU200" s="128"/>
      <c r="HV200" s="128"/>
      <c r="HW200" s="128"/>
      <c r="HX200" s="128"/>
      <c r="HY200" s="128"/>
      <c r="HZ200" s="128"/>
      <c r="IA200" s="128"/>
      <c r="IB200" s="128"/>
      <c r="IC200" s="128"/>
      <c r="ID200" s="128"/>
      <c r="IE200" s="128"/>
      <c r="IF200" s="128"/>
      <c r="IG200" s="128"/>
      <c r="IH200" s="128"/>
      <c r="II200" s="128"/>
      <c r="IJ200" s="128"/>
      <c r="IK200" s="128"/>
      <c r="IL200" s="128"/>
      <c r="IM200" s="128"/>
      <c r="IN200" s="128"/>
      <c r="IO200" s="128"/>
      <c r="IP200" s="128"/>
      <c r="IQ200" s="128"/>
      <c r="IR200" s="128"/>
      <c r="IS200" s="128"/>
      <c r="IT200" s="128"/>
      <c r="IU200" s="128"/>
      <c r="IV200" s="128"/>
      <c r="IW200" s="128"/>
      <c r="IX200" s="128"/>
      <c r="IY200" s="128"/>
      <c r="IZ200" s="128"/>
      <c r="JA200" s="128"/>
    </row>
    <row r="201" spans="2:261" s="17" customFormat="1" x14ac:dyDescent="0.25">
      <c r="B201" s="33"/>
      <c r="F201" s="35"/>
      <c r="G201" s="111"/>
      <c r="H201" s="33"/>
      <c r="I201" s="33"/>
      <c r="J201" s="42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8"/>
      <c r="AK201" s="128"/>
      <c r="AL201" s="128"/>
      <c r="AM201" s="128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128"/>
      <c r="CA201" s="128"/>
      <c r="CB201" s="128"/>
      <c r="CC201" s="128"/>
      <c r="CD201" s="128"/>
      <c r="CE201" s="128"/>
      <c r="CF201" s="128"/>
      <c r="CG201" s="128"/>
      <c r="CH201" s="128"/>
      <c r="CI201" s="128"/>
      <c r="CJ201" s="128"/>
      <c r="CK201" s="128"/>
      <c r="CL201" s="128"/>
      <c r="CM201" s="128"/>
      <c r="CN201" s="128"/>
      <c r="CO201" s="128"/>
      <c r="CP201" s="128"/>
      <c r="CQ201" s="128"/>
      <c r="CR201" s="128"/>
      <c r="CS201" s="128"/>
      <c r="CT201" s="128"/>
      <c r="CU201" s="128"/>
      <c r="CV201" s="128"/>
      <c r="CW201" s="42"/>
      <c r="CX201" s="128"/>
      <c r="CY201" s="128"/>
      <c r="CZ201" s="128"/>
      <c r="DA201" s="128"/>
      <c r="DB201" s="128"/>
      <c r="DC201" s="128"/>
      <c r="DD201" s="128"/>
      <c r="DE201" s="128"/>
      <c r="DF201" s="128"/>
      <c r="DG201" s="128"/>
      <c r="DH201" s="128"/>
      <c r="DI201" s="128"/>
      <c r="DJ201" s="128"/>
      <c r="DK201" s="128"/>
      <c r="DL201" s="128"/>
      <c r="DM201" s="128"/>
      <c r="DN201" s="128"/>
      <c r="DO201" s="128"/>
      <c r="DP201" s="128"/>
      <c r="DQ201" s="128"/>
      <c r="DR201" s="128"/>
      <c r="DS201" s="128"/>
      <c r="DT201" s="128"/>
      <c r="DU201" s="128"/>
      <c r="DV201" s="128"/>
      <c r="DW201" s="128"/>
      <c r="DX201" s="128"/>
      <c r="DY201" s="128"/>
      <c r="DZ201" s="128"/>
      <c r="EA201" s="128"/>
      <c r="EB201" s="128"/>
      <c r="EC201" s="128"/>
      <c r="ED201" s="128"/>
      <c r="EE201" s="128"/>
      <c r="EF201" s="128"/>
      <c r="EG201" s="42"/>
      <c r="EH201" s="128"/>
      <c r="EI201" s="128"/>
      <c r="EJ201" s="128"/>
      <c r="EK201" s="128"/>
      <c r="EL201" s="128"/>
      <c r="EM201" s="128"/>
      <c r="EN201" s="128"/>
      <c r="EO201" s="128"/>
      <c r="EP201" s="128"/>
      <c r="EQ201" s="128"/>
      <c r="ER201" s="128"/>
      <c r="ES201" s="128"/>
      <c r="ET201" s="128"/>
      <c r="EU201" s="128"/>
      <c r="EV201" s="128"/>
      <c r="EW201" s="128"/>
      <c r="EX201" s="128"/>
      <c r="EY201" s="128"/>
      <c r="EZ201" s="128"/>
      <c r="FA201" s="128"/>
      <c r="FB201" s="128"/>
      <c r="FC201" s="128"/>
      <c r="FD201" s="128"/>
      <c r="FE201" s="128"/>
      <c r="FF201" s="128"/>
      <c r="FG201" s="128"/>
      <c r="FH201" s="128"/>
      <c r="FI201" s="128"/>
      <c r="FJ201" s="128"/>
      <c r="FK201" s="128"/>
      <c r="FL201" s="128"/>
      <c r="FM201" s="128"/>
      <c r="FN201" s="128"/>
      <c r="FO201" s="128"/>
      <c r="FP201" s="128"/>
      <c r="FQ201" s="42"/>
      <c r="FR201" s="42"/>
      <c r="FS201" s="42"/>
      <c r="FT201" s="42"/>
      <c r="FU201" s="42"/>
      <c r="FV201" s="128"/>
      <c r="FW201" s="128"/>
      <c r="FX201" s="128"/>
      <c r="FY201" s="128"/>
      <c r="FZ201" s="128"/>
      <c r="GA201" s="128"/>
      <c r="GB201" s="128"/>
      <c r="GC201" s="128"/>
      <c r="GD201" s="128"/>
      <c r="GE201" s="128"/>
      <c r="GF201" s="128"/>
      <c r="GG201" s="128"/>
      <c r="GH201" s="128"/>
      <c r="GI201" s="128"/>
      <c r="GJ201" s="128"/>
      <c r="GK201" s="128"/>
      <c r="GL201" s="128"/>
      <c r="GM201" s="128"/>
      <c r="GN201" s="128"/>
      <c r="GO201" s="128"/>
      <c r="GP201" s="128"/>
      <c r="GQ201" s="128"/>
      <c r="GR201" s="128"/>
      <c r="GS201" s="128"/>
      <c r="GT201" s="128"/>
      <c r="GU201" s="128"/>
      <c r="GV201" s="128"/>
      <c r="GW201" s="128"/>
      <c r="GX201" s="128"/>
      <c r="GY201" s="128"/>
      <c r="GZ201" s="128"/>
      <c r="HA201" s="128"/>
      <c r="HB201" s="128"/>
      <c r="HC201" s="128"/>
      <c r="HD201" s="128"/>
      <c r="HE201" s="128"/>
      <c r="HF201" s="128"/>
      <c r="HG201" s="128"/>
      <c r="HH201" s="128"/>
      <c r="HI201" s="128"/>
      <c r="HJ201" s="128"/>
      <c r="HK201" s="128"/>
      <c r="HL201" s="128"/>
      <c r="HM201" s="128"/>
      <c r="HN201" s="128"/>
      <c r="HO201" s="128"/>
      <c r="HP201" s="128"/>
      <c r="HQ201" s="128"/>
      <c r="HR201" s="128"/>
      <c r="HS201" s="128"/>
      <c r="HT201" s="128"/>
      <c r="HU201" s="128"/>
      <c r="HV201" s="128"/>
      <c r="HW201" s="128"/>
      <c r="HX201" s="128"/>
      <c r="HY201" s="128"/>
      <c r="HZ201" s="128"/>
      <c r="IA201" s="128"/>
      <c r="IB201" s="128"/>
      <c r="IC201" s="128"/>
      <c r="ID201" s="128"/>
      <c r="IE201" s="128"/>
      <c r="IF201" s="128"/>
      <c r="IG201" s="128"/>
      <c r="IH201" s="128"/>
      <c r="II201" s="128"/>
      <c r="IJ201" s="128"/>
      <c r="IK201" s="128"/>
      <c r="IL201" s="128"/>
      <c r="IM201" s="128"/>
      <c r="IN201" s="128"/>
      <c r="IO201" s="128"/>
      <c r="IP201" s="128"/>
      <c r="IQ201" s="128"/>
      <c r="IR201" s="128"/>
      <c r="IS201" s="128"/>
      <c r="IT201" s="128"/>
      <c r="IU201" s="128"/>
      <c r="IV201" s="128"/>
      <c r="IW201" s="128"/>
      <c r="IX201" s="128"/>
      <c r="IY201" s="128"/>
      <c r="IZ201" s="128"/>
      <c r="JA201" s="128"/>
    </row>
    <row r="202" spans="2:261" s="17" customFormat="1" x14ac:dyDescent="0.25">
      <c r="B202" s="33"/>
      <c r="F202" s="35"/>
      <c r="G202" s="111"/>
      <c r="H202" s="33"/>
      <c r="I202" s="33"/>
      <c r="J202" s="42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  <c r="AU202" s="128"/>
      <c r="AV202" s="128"/>
      <c r="AW202" s="128"/>
      <c r="AX202" s="128"/>
      <c r="AY202" s="128"/>
      <c r="AZ202" s="128"/>
      <c r="BA202" s="128"/>
      <c r="BB202" s="128"/>
      <c r="BC202" s="128"/>
      <c r="BD202" s="128"/>
      <c r="BE202" s="128"/>
      <c r="BF202" s="128"/>
      <c r="BG202" s="128"/>
      <c r="BH202" s="128"/>
      <c r="BI202" s="128"/>
      <c r="BJ202" s="128"/>
      <c r="BK202" s="128"/>
      <c r="BL202" s="128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128"/>
      <c r="CA202" s="128"/>
      <c r="CB202" s="128"/>
      <c r="CC202" s="128"/>
      <c r="CD202" s="128"/>
      <c r="CE202" s="128"/>
      <c r="CF202" s="128"/>
      <c r="CG202" s="128"/>
      <c r="CH202" s="128"/>
      <c r="CI202" s="128"/>
      <c r="CJ202" s="128"/>
      <c r="CK202" s="128"/>
      <c r="CL202" s="128"/>
      <c r="CM202" s="128"/>
      <c r="CN202" s="128"/>
      <c r="CO202" s="128"/>
      <c r="CP202" s="128"/>
      <c r="CQ202" s="128"/>
      <c r="CR202" s="128"/>
      <c r="CS202" s="128"/>
      <c r="CT202" s="128"/>
      <c r="CU202" s="128"/>
      <c r="CV202" s="128"/>
      <c r="CW202" s="42"/>
      <c r="CX202" s="128"/>
      <c r="CY202" s="128"/>
      <c r="CZ202" s="128"/>
      <c r="DA202" s="128"/>
      <c r="DB202" s="128"/>
      <c r="DC202" s="128"/>
      <c r="DD202" s="128"/>
      <c r="DE202" s="128"/>
      <c r="DF202" s="128"/>
      <c r="DG202" s="128"/>
      <c r="DH202" s="128"/>
      <c r="DI202" s="128"/>
      <c r="DJ202" s="128"/>
      <c r="DK202" s="128"/>
      <c r="DL202" s="128"/>
      <c r="DM202" s="128"/>
      <c r="DN202" s="128"/>
      <c r="DO202" s="128"/>
      <c r="DP202" s="128"/>
      <c r="DQ202" s="128"/>
      <c r="DR202" s="128"/>
      <c r="DS202" s="128"/>
      <c r="DT202" s="128"/>
      <c r="DU202" s="128"/>
      <c r="DV202" s="128"/>
      <c r="DW202" s="128"/>
      <c r="DX202" s="128"/>
      <c r="DY202" s="128"/>
      <c r="DZ202" s="128"/>
      <c r="EA202" s="128"/>
      <c r="EB202" s="128"/>
      <c r="EC202" s="128"/>
      <c r="ED202" s="128"/>
      <c r="EE202" s="128"/>
      <c r="EF202" s="128"/>
      <c r="EG202" s="42"/>
      <c r="EH202" s="128"/>
      <c r="EI202" s="128"/>
      <c r="EJ202" s="128"/>
      <c r="EK202" s="128"/>
      <c r="EL202" s="128"/>
      <c r="EM202" s="128"/>
      <c r="EN202" s="128"/>
      <c r="EO202" s="128"/>
      <c r="EP202" s="128"/>
      <c r="EQ202" s="128"/>
      <c r="ER202" s="128"/>
      <c r="ES202" s="128"/>
      <c r="ET202" s="128"/>
      <c r="EU202" s="128"/>
      <c r="EV202" s="128"/>
      <c r="EW202" s="128"/>
      <c r="EX202" s="128"/>
      <c r="EY202" s="128"/>
      <c r="EZ202" s="128"/>
      <c r="FA202" s="128"/>
      <c r="FB202" s="128"/>
      <c r="FC202" s="128"/>
      <c r="FD202" s="128"/>
      <c r="FE202" s="128"/>
      <c r="FF202" s="128"/>
      <c r="FG202" s="128"/>
      <c r="FH202" s="128"/>
      <c r="FI202" s="128"/>
      <c r="FJ202" s="128"/>
      <c r="FK202" s="128"/>
      <c r="FL202" s="128"/>
      <c r="FM202" s="128"/>
      <c r="FN202" s="128"/>
      <c r="FO202" s="128"/>
      <c r="FP202" s="128"/>
      <c r="FQ202" s="42"/>
      <c r="FR202" s="42"/>
      <c r="FS202" s="42"/>
      <c r="FT202" s="42"/>
      <c r="FU202" s="42"/>
      <c r="FV202" s="128"/>
      <c r="FW202" s="128"/>
      <c r="FX202" s="128"/>
      <c r="FY202" s="128"/>
      <c r="FZ202" s="128"/>
      <c r="GA202" s="128"/>
      <c r="GB202" s="128"/>
      <c r="GC202" s="128"/>
      <c r="GD202" s="128"/>
      <c r="GE202" s="128"/>
      <c r="GF202" s="128"/>
      <c r="GG202" s="128"/>
      <c r="GH202" s="128"/>
      <c r="GI202" s="128"/>
      <c r="GJ202" s="128"/>
      <c r="GK202" s="128"/>
      <c r="GL202" s="128"/>
      <c r="GM202" s="128"/>
      <c r="GN202" s="128"/>
      <c r="GO202" s="128"/>
      <c r="GP202" s="128"/>
      <c r="GQ202" s="128"/>
      <c r="GR202" s="128"/>
      <c r="GS202" s="128"/>
      <c r="GT202" s="128"/>
      <c r="GU202" s="128"/>
      <c r="GV202" s="128"/>
      <c r="GW202" s="128"/>
      <c r="GX202" s="128"/>
      <c r="GY202" s="128"/>
      <c r="GZ202" s="128"/>
      <c r="HA202" s="128"/>
      <c r="HB202" s="128"/>
      <c r="HC202" s="128"/>
      <c r="HD202" s="128"/>
      <c r="HE202" s="128"/>
      <c r="HF202" s="128"/>
      <c r="HG202" s="128"/>
      <c r="HH202" s="128"/>
      <c r="HI202" s="128"/>
      <c r="HJ202" s="128"/>
      <c r="HK202" s="128"/>
      <c r="HL202" s="128"/>
      <c r="HM202" s="128"/>
      <c r="HN202" s="128"/>
      <c r="HO202" s="128"/>
      <c r="HP202" s="128"/>
      <c r="HQ202" s="128"/>
      <c r="HR202" s="128"/>
      <c r="HS202" s="128"/>
      <c r="HT202" s="128"/>
      <c r="HU202" s="128"/>
      <c r="HV202" s="128"/>
      <c r="HW202" s="128"/>
      <c r="HX202" s="128"/>
      <c r="HY202" s="128"/>
      <c r="HZ202" s="128"/>
      <c r="IA202" s="128"/>
      <c r="IB202" s="128"/>
      <c r="IC202" s="128"/>
      <c r="ID202" s="128"/>
      <c r="IE202" s="128"/>
      <c r="IF202" s="128"/>
      <c r="IG202" s="128"/>
      <c r="IH202" s="128"/>
      <c r="II202" s="128"/>
      <c r="IJ202" s="128"/>
      <c r="IK202" s="128"/>
      <c r="IL202" s="128"/>
      <c r="IM202" s="128"/>
      <c r="IN202" s="128"/>
      <c r="IO202" s="128"/>
      <c r="IP202" s="128"/>
      <c r="IQ202" s="128"/>
      <c r="IR202" s="128"/>
      <c r="IS202" s="128"/>
      <c r="IT202" s="128"/>
      <c r="IU202" s="128"/>
      <c r="IV202" s="128"/>
      <c r="IW202" s="128"/>
      <c r="IX202" s="128"/>
      <c r="IY202" s="128"/>
      <c r="IZ202" s="128"/>
      <c r="JA202" s="128"/>
    </row>
    <row r="203" spans="2:261" s="17" customFormat="1" x14ac:dyDescent="0.25">
      <c r="B203" s="33"/>
      <c r="F203" s="35"/>
      <c r="G203" s="111"/>
      <c r="H203" s="33"/>
      <c r="I203" s="33"/>
      <c r="J203" s="42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  <c r="AA203" s="128"/>
      <c r="AB203" s="128"/>
      <c r="AC203" s="128"/>
      <c r="AD203" s="128"/>
      <c r="AE203" s="128"/>
      <c r="AF203" s="128"/>
      <c r="AG203" s="128"/>
      <c r="AH203" s="128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8"/>
      <c r="AT203" s="128"/>
      <c r="AU203" s="128"/>
      <c r="AV203" s="128"/>
      <c r="AW203" s="128"/>
      <c r="AX203" s="128"/>
      <c r="AY203" s="128"/>
      <c r="AZ203" s="128"/>
      <c r="BA203" s="128"/>
      <c r="BB203" s="128"/>
      <c r="BC203" s="128"/>
      <c r="BD203" s="128"/>
      <c r="BE203" s="128"/>
      <c r="BF203" s="128"/>
      <c r="BG203" s="128"/>
      <c r="BH203" s="128"/>
      <c r="BI203" s="128"/>
      <c r="BJ203" s="128"/>
      <c r="BK203" s="128"/>
      <c r="BL203" s="128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128"/>
      <c r="CA203" s="128"/>
      <c r="CB203" s="128"/>
      <c r="CC203" s="128"/>
      <c r="CD203" s="128"/>
      <c r="CE203" s="128"/>
      <c r="CF203" s="128"/>
      <c r="CG203" s="128"/>
      <c r="CH203" s="128"/>
      <c r="CI203" s="128"/>
      <c r="CJ203" s="128"/>
      <c r="CK203" s="128"/>
      <c r="CL203" s="128"/>
      <c r="CM203" s="128"/>
      <c r="CN203" s="128"/>
      <c r="CO203" s="128"/>
      <c r="CP203" s="128"/>
      <c r="CQ203" s="128"/>
      <c r="CR203" s="128"/>
      <c r="CS203" s="128"/>
      <c r="CT203" s="128"/>
      <c r="CU203" s="128"/>
      <c r="CV203" s="128"/>
      <c r="CW203" s="42"/>
      <c r="CX203" s="128"/>
      <c r="CY203" s="128"/>
      <c r="CZ203" s="128"/>
      <c r="DA203" s="128"/>
      <c r="DB203" s="128"/>
      <c r="DC203" s="128"/>
      <c r="DD203" s="128"/>
      <c r="DE203" s="128"/>
      <c r="DF203" s="128"/>
      <c r="DG203" s="128"/>
      <c r="DH203" s="128"/>
      <c r="DI203" s="128"/>
      <c r="DJ203" s="128"/>
      <c r="DK203" s="128"/>
      <c r="DL203" s="128"/>
      <c r="DM203" s="128"/>
      <c r="DN203" s="128"/>
      <c r="DO203" s="128"/>
      <c r="DP203" s="128"/>
      <c r="DQ203" s="128"/>
      <c r="DR203" s="128"/>
      <c r="DS203" s="128"/>
      <c r="DT203" s="128"/>
      <c r="DU203" s="128"/>
      <c r="DV203" s="128"/>
      <c r="DW203" s="128"/>
      <c r="DX203" s="128"/>
      <c r="DY203" s="128"/>
      <c r="DZ203" s="128"/>
      <c r="EA203" s="128"/>
      <c r="EB203" s="128"/>
      <c r="EC203" s="128"/>
      <c r="ED203" s="128"/>
      <c r="EE203" s="128"/>
      <c r="EF203" s="128"/>
      <c r="EG203" s="42"/>
      <c r="EH203" s="128"/>
      <c r="EI203" s="128"/>
      <c r="EJ203" s="128"/>
      <c r="EK203" s="128"/>
      <c r="EL203" s="128"/>
      <c r="EM203" s="128"/>
      <c r="EN203" s="128"/>
      <c r="EO203" s="128"/>
      <c r="EP203" s="128"/>
      <c r="EQ203" s="128"/>
      <c r="ER203" s="128"/>
      <c r="ES203" s="128"/>
      <c r="ET203" s="128"/>
      <c r="EU203" s="128"/>
      <c r="EV203" s="128"/>
      <c r="EW203" s="128"/>
      <c r="EX203" s="128"/>
      <c r="EY203" s="128"/>
      <c r="EZ203" s="128"/>
      <c r="FA203" s="128"/>
      <c r="FB203" s="128"/>
      <c r="FC203" s="128"/>
      <c r="FD203" s="128"/>
      <c r="FE203" s="128"/>
      <c r="FF203" s="128"/>
      <c r="FG203" s="128"/>
      <c r="FH203" s="128"/>
      <c r="FI203" s="128"/>
      <c r="FJ203" s="128"/>
      <c r="FK203" s="128"/>
      <c r="FL203" s="128"/>
      <c r="FM203" s="128"/>
      <c r="FN203" s="128"/>
      <c r="FO203" s="128"/>
      <c r="FP203" s="128"/>
      <c r="FQ203" s="42"/>
      <c r="FR203" s="42"/>
      <c r="FS203" s="42"/>
      <c r="FT203" s="42"/>
      <c r="FU203" s="42"/>
      <c r="FV203" s="128"/>
      <c r="FW203" s="128"/>
      <c r="FX203" s="128"/>
      <c r="FY203" s="128"/>
      <c r="FZ203" s="128"/>
      <c r="GA203" s="128"/>
      <c r="GB203" s="128"/>
      <c r="GC203" s="128"/>
      <c r="GD203" s="128"/>
      <c r="GE203" s="128"/>
      <c r="GF203" s="128"/>
      <c r="GG203" s="128"/>
      <c r="GH203" s="128"/>
      <c r="GI203" s="128"/>
      <c r="GJ203" s="128"/>
      <c r="GK203" s="128"/>
      <c r="GL203" s="128"/>
      <c r="GM203" s="128"/>
      <c r="GN203" s="128"/>
      <c r="GO203" s="128"/>
      <c r="GP203" s="128"/>
      <c r="GQ203" s="128"/>
      <c r="GR203" s="128"/>
      <c r="GS203" s="128"/>
      <c r="GT203" s="128"/>
      <c r="GU203" s="128"/>
      <c r="GV203" s="128"/>
      <c r="GW203" s="128"/>
      <c r="GX203" s="128"/>
      <c r="GY203" s="128"/>
      <c r="GZ203" s="128"/>
      <c r="HA203" s="128"/>
      <c r="HB203" s="128"/>
      <c r="HC203" s="128"/>
      <c r="HD203" s="128"/>
      <c r="HE203" s="128"/>
      <c r="HF203" s="128"/>
      <c r="HG203" s="128"/>
      <c r="HH203" s="128"/>
      <c r="HI203" s="128"/>
      <c r="HJ203" s="128"/>
      <c r="HK203" s="128"/>
      <c r="HL203" s="128"/>
      <c r="HM203" s="128"/>
      <c r="HN203" s="128"/>
      <c r="HO203" s="128"/>
      <c r="HP203" s="128"/>
      <c r="HQ203" s="128"/>
      <c r="HR203" s="128"/>
      <c r="HS203" s="128"/>
      <c r="HT203" s="128"/>
      <c r="HU203" s="128"/>
      <c r="HV203" s="128"/>
      <c r="HW203" s="128"/>
      <c r="HX203" s="128"/>
      <c r="HY203" s="128"/>
      <c r="HZ203" s="128"/>
      <c r="IA203" s="128"/>
      <c r="IB203" s="128"/>
      <c r="IC203" s="128"/>
      <c r="ID203" s="128"/>
      <c r="IE203" s="128"/>
      <c r="IF203" s="128"/>
      <c r="IG203" s="128"/>
      <c r="IH203" s="128"/>
      <c r="II203" s="128"/>
      <c r="IJ203" s="128"/>
      <c r="IK203" s="128"/>
      <c r="IL203" s="128"/>
      <c r="IM203" s="128"/>
      <c r="IN203" s="128"/>
      <c r="IO203" s="128"/>
      <c r="IP203" s="128"/>
      <c r="IQ203" s="128"/>
      <c r="IR203" s="128"/>
      <c r="IS203" s="128"/>
      <c r="IT203" s="128"/>
      <c r="IU203" s="128"/>
      <c r="IV203" s="128"/>
      <c r="IW203" s="128"/>
      <c r="IX203" s="128"/>
      <c r="IY203" s="128"/>
      <c r="IZ203" s="128"/>
      <c r="JA203" s="128"/>
    </row>
    <row r="204" spans="2:261" s="17" customFormat="1" x14ac:dyDescent="0.25">
      <c r="B204" s="33"/>
      <c r="F204" s="35"/>
      <c r="G204" s="111"/>
      <c r="H204" s="33"/>
      <c r="I204" s="33"/>
      <c r="J204" s="42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  <c r="AA204" s="128"/>
      <c r="AB204" s="128"/>
      <c r="AC204" s="128"/>
      <c r="AD204" s="128"/>
      <c r="AE204" s="128"/>
      <c r="AF204" s="128"/>
      <c r="AG204" s="128"/>
      <c r="AH204" s="128"/>
      <c r="AI204" s="128"/>
      <c r="AJ204" s="128"/>
      <c r="AK204" s="128"/>
      <c r="AL204" s="128"/>
      <c r="AM204" s="128"/>
      <c r="AN204" s="128"/>
      <c r="AO204" s="128"/>
      <c r="AP204" s="128"/>
      <c r="AQ204" s="128"/>
      <c r="AR204" s="128"/>
      <c r="AS204" s="128"/>
      <c r="AT204" s="128"/>
      <c r="AU204" s="128"/>
      <c r="AV204" s="128"/>
      <c r="AW204" s="128"/>
      <c r="AX204" s="128"/>
      <c r="AY204" s="128"/>
      <c r="AZ204" s="128"/>
      <c r="BA204" s="128"/>
      <c r="BB204" s="128"/>
      <c r="BC204" s="128"/>
      <c r="BD204" s="128"/>
      <c r="BE204" s="128"/>
      <c r="BF204" s="128"/>
      <c r="BG204" s="128"/>
      <c r="BH204" s="128"/>
      <c r="BI204" s="128"/>
      <c r="BJ204" s="128"/>
      <c r="BK204" s="128"/>
      <c r="BL204" s="128"/>
      <c r="BM204" s="42"/>
      <c r="BN204" s="42"/>
      <c r="BO204" s="42"/>
      <c r="BP204" s="42"/>
      <c r="BQ204" s="42"/>
      <c r="BR204" s="42"/>
      <c r="BS204" s="42"/>
      <c r="BT204" s="42"/>
      <c r="BU204" s="42"/>
      <c r="BV204" s="42"/>
      <c r="BW204" s="42"/>
      <c r="BX204" s="42"/>
      <c r="BY204" s="42"/>
      <c r="BZ204" s="128"/>
      <c r="CA204" s="128"/>
      <c r="CB204" s="128"/>
      <c r="CC204" s="128"/>
      <c r="CD204" s="128"/>
      <c r="CE204" s="128"/>
      <c r="CF204" s="128"/>
      <c r="CG204" s="128"/>
      <c r="CH204" s="128"/>
      <c r="CI204" s="128"/>
      <c r="CJ204" s="128"/>
      <c r="CK204" s="128"/>
      <c r="CL204" s="128"/>
      <c r="CM204" s="128"/>
      <c r="CN204" s="128"/>
      <c r="CO204" s="128"/>
      <c r="CP204" s="128"/>
      <c r="CQ204" s="128"/>
      <c r="CR204" s="128"/>
      <c r="CS204" s="128"/>
      <c r="CT204" s="128"/>
      <c r="CU204" s="128"/>
      <c r="CV204" s="128"/>
      <c r="CW204" s="42"/>
      <c r="CX204" s="128"/>
      <c r="CY204" s="128"/>
      <c r="CZ204" s="128"/>
      <c r="DA204" s="128"/>
      <c r="DB204" s="128"/>
      <c r="DC204" s="128"/>
      <c r="DD204" s="128"/>
      <c r="DE204" s="128"/>
      <c r="DF204" s="128"/>
      <c r="DG204" s="128"/>
      <c r="DH204" s="128"/>
      <c r="DI204" s="128"/>
      <c r="DJ204" s="128"/>
      <c r="DK204" s="128"/>
      <c r="DL204" s="128"/>
      <c r="DM204" s="128"/>
      <c r="DN204" s="128"/>
      <c r="DO204" s="128"/>
      <c r="DP204" s="128"/>
      <c r="DQ204" s="128"/>
      <c r="DR204" s="128"/>
      <c r="DS204" s="128"/>
      <c r="DT204" s="128"/>
      <c r="DU204" s="128"/>
      <c r="DV204" s="128"/>
      <c r="DW204" s="128"/>
      <c r="DX204" s="128"/>
      <c r="DY204" s="128"/>
      <c r="DZ204" s="128"/>
      <c r="EA204" s="128"/>
      <c r="EB204" s="128"/>
      <c r="EC204" s="128"/>
      <c r="ED204" s="128"/>
      <c r="EE204" s="128"/>
      <c r="EF204" s="128"/>
      <c r="EG204" s="42"/>
      <c r="EH204" s="128"/>
      <c r="EI204" s="128"/>
      <c r="EJ204" s="128"/>
      <c r="EK204" s="128"/>
      <c r="EL204" s="128"/>
      <c r="EM204" s="128"/>
      <c r="EN204" s="128"/>
      <c r="EO204" s="128"/>
      <c r="EP204" s="128"/>
      <c r="EQ204" s="128"/>
      <c r="ER204" s="128"/>
      <c r="ES204" s="128"/>
      <c r="ET204" s="128"/>
      <c r="EU204" s="128"/>
      <c r="EV204" s="128"/>
      <c r="EW204" s="128"/>
      <c r="EX204" s="128"/>
      <c r="EY204" s="128"/>
      <c r="EZ204" s="128"/>
      <c r="FA204" s="128"/>
      <c r="FB204" s="128"/>
      <c r="FC204" s="128"/>
      <c r="FD204" s="128"/>
      <c r="FE204" s="128"/>
      <c r="FF204" s="128"/>
      <c r="FG204" s="128"/>
      <c r="FH204" s="128"/>
      <c r="FI204" s="128"/>
      <c r="FJ204" s="128"/>
      <c r="FK204" s="128"/>
      <c r="FL204" s="128"/>
      <c r="FM204" s="128"/>
      <c r="FN204" s="128"/>
      <c r="FO204" s="128"/>
      <c r="FP204" s="128"/>
      <c r="FQ204" s="42"/>
      <c r="FR204" s="42"/>
      <c r="FS204" s="42"/>
      <c r="FT204" s="42"/>
      <c r="FU204" s="42"/>
      <c r="FV204" s="128"/>
      <c r="FW204" s="128"/>
      <c r="FX204" s="128"/>
      <c r="FY204" s="128"/>
      <c r="FZ204" s="128"/>
      <c r="GA204" s="128"/>
      <c r="GB204" s="128"/>
      <c r="GC204" s="128"/>
      <c r="GD204" s="128"/>
      <c r="GE204" s="128"/>
      <c r="GF204" s="128"/>
      <c r="GG204" s="128"/>
      <c r="GH204" s="128"/>
      <c r="GI204" s="128"/>
      <c r="GJ204" s="128"/>
      <c r="GK204" s="128"/>
      <c r="GL204" s="128"/>
      <c r="GM204" s="128"/>
      <c r="GN204" s="128"/>
      <c r="GO204" s="128"/>
      <c r="GP204" s="128"/>
      <c r="GQ204" s="128"/>
      <c r="GR204" s="128"/>
      <c r="GS204" s="128"/>
      <c r="GT204" s="128"/>
      <c r="GU204" s="128"/>
      <c r="GV204" s="128"/>
      <c r="GW204" s="128"/>
      <c r="GX204" s="128"/>
      <c r="GY204" s="128"/>
      <c r="GZ204" s="128"/>
      <c r="HA204" s="128"/>
      <c r="HB204" s="128"/>
      <c r="HC204" s="128"/>
      <c r="HD204" s="128"/>
      <c r="HE204" s="128"/>
      <c r="HF204" s="128"/>
      <c r="HG204" s="128"/>
      <c r="HH204" s="128"/>
      <c r="HI204" s="128"/>
      <c r="HJ204" s="128"/>
      <c r="HK204" s="128"/>
      <c r="HL204" s="128"/>
      <c r="HM204" s="128"/>
      <c r="HN204" s="128"/>
      <c r="HO204" s="128"/>
      <c r="HP204" s="128"/>
      <c r="HQ204" s="128"/>
      <c r="HR204" s="128"/>
      <c r="HS204" s="128"/>
      <c r="HT204" s="128"/>
      <c r="HU204" s="128"/>
      <c r="HV204" s="128"/>
      <c r="HW204" s="128"/>
      <c r="HX204" s="128"/>
      <c r="HY204" s="128"/>
      <c r="HZ204" s="128"/>
      <c r="IA204" s="128"/>
      <c r="IB204" s="128"/>
      <c r="IC204" s="128"/>
      <c r="ID204" s="128"/>
      <c r="IE204" s="128"/>
      <c r="IF204" s="128"/>
      <c r="IG204" s="128"/>
      <c r="IH204" s="128"/>
      <c r="II204" s="128"/>
      <c r="IJ204" s="128"/>
      <c r="IK204" s="128"/>
      <c r="IL204" s="128"/>
      <c r="IM204" s="128"/>
      <c r="IN204" s="128"/>
      <c r="IO204" s="128"/>
      <c r="IP204" s="128"/>
      <c r="IQ204" s="128"/>
      <c r="IR204" s="128"/>
      <c r="IS204" s="128"/>
      <c r="IT204" s="128"/>
      <c r="IU204" s="128"/>
      <c r="IV204" s="128"/>
      <c r="IW204" s="128"/>
      <c r="IX204" s="128"/>
      <c r="IY204" s="128"/>
      <c r="IZ204" s="128"/>
      <c r="JA204" s="128"/>
    </row>
    <row r="205" spans="2:261" s="17" customFormat="1" x14ac:dyDescent="0.25">
      <c r="B205" s="33"/>
      <c r="F205" s="35"/>
      <c r="G205" s="111"/>
      <c r="H205" s="33"/>
      <c r="I205" s="33"/>
      <c r="J205" s="42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  <c r="AA205" s="128"/>
      <c r="AB205" s="128"/>
      <c r="AC205" s="128"/>
      <c r="AD205" s="128"/>
      <c r="AE205" s="128"/>
      <c r="AF205" s="128"/>
      <c r="AG205" s="128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8"/>
      <c r="AT205" s="128"/>
      <c r="AU205" s="128"/>
      <c r="AV205" s="128"/>
      <c r="AW205" s="128"/>
      <c r="AX205" s="128"/>
      <c r="AY205" s="128"/>
      <c r="AZ205" s="128"/>
      <c r="BA205" s="128"/>
      <c r="BB205" s="128"/>
      <c r="BC205" s="128"/>
      <c r="BD205" s="128"/>
      <c r="BE205" s="128"/>
      <c r="BF205" s="128"/>
      <c r="BG205" s="128"/>
      <c r="BH205" s="128"/>
      <c r="BI205" s="128"/>
      <c r="BJ205" s="128"/>
      <c r="BK205" s="128"/>
      <c r="BL205" s="128"/>
      <c r="BM205" s="42"/>
      <c r="BN205" s="42"/>
      <c r="BO205" s="42"/>
      <c r="BP205" s="42"/>
      <c r="BQ205" s="42"/>
      <c r="BR205" s="42"/>
      <c r="BS205" s="42"/>
      <c r="BT205" s="42"/>
      <c r="BU205" s="42"/>
      <c r="BV205" s="42"/>
      <c r="BW205" s="42"/>
      <c r="BX205" s="42"/>
      <c r="BY205" s="42"/>
      <c r="BZ205" s="128"/>
      <c r="CA205" s="128"/>
      <c r="CB205" s="128"/>
      <c r="CC205" s="128"/>
      <c r="CD205" s="128"/>
      <c r="CE205" s="128"/>
      <c r="CF205" s="128"/>
      <c r="CG205" s="128"/>
      <c r="CH205" s="128"/>
      <c r="CI205" s="128"/>
      <c r="CJ205" s="128"/>
      <c r="CK205" s="128"/>
      <c r="CL205" s="128"/>
      <c r="CM205" s="128"/>
      <c r="CN205" s="128"/>
      <c r="CO205" s="128"/>
      <c r="CP205" s="128"/>
      <c r="CQ205" s="128"/>
      <c r="CR205" s="128"/>
      <c r="CS205" s="128"/>
      <c r="CT205" s="128"/>
      <c r="CU205" s="128"/>
      <c r="CV205" s="128"/>
      <c r="CW205" s="42"/>
      <c r="CX205" s="128"/>
      <c r="CY205" s="128"/>
      <c r="CZ205" s="128"/>
      <c r="DA205" s="128"/>
      <c r="DB205" s="128"/>
      <c r="DC205" s="128"/>
      <c r="DD205" s="128"/>
      <c r="DE205" s="128"/>
      <c r="DF205" s="128"/>
      <c r="DG205" s="128"/>
      <c r="DH205" s="128"/>
      <c r="DI205" s="128"/>
      <c r="DJ205" s="128"/>
      <c r="DK205" s="128"/>
      <c r="DL205" s="128"/>
      <c r="DM205" s="128"/>
      <c r="DN205" s="128"/>
      <c r="DO205" s="128"/>
      <c r="DP205" s="128"/>
      <c r="DQ205" s="128"/>
      <c r="DR205" s="128"/>
      <c r="DS205" s="128"/>
      <c r="DT205" s="128"/>
      <c r="DU205" s="128"/>
      <c r="DV205" s="128"/>
      <c r="DW205" s="128"/>
      <c r="DX205" s="128"/>
      <c r="DY205" s="128"/>
      <c r="DZ205" s="128"/>
      <c r="EA205" s="128"/>
      <c r="EB205" s="128"/>
      <c r="EC205" s="128"/>
      <c r="ED205" s="128"/>
      <c r="EE205" s="128"/>
      <c r="EF205" s="128"/>
      <c r="EG205" s="42"/>
      <c r="EH205" s="128"/>
      <c r="EI205" s="128"/>
      <c r="EJ205" s="128"/>
      <c r="EK205" s="128"/>
      <c r="EL205" s="128"/>
      <c r="EM205" s="128"/>
      <c r="EN205" s="128"/>
      <c r="EO205" s="128"/>
      <c r="EP205" s="128"/>
      <c r="EQ205" s="128"/>
      <c r="ER205" s="128"/>
      <c r="ES205" s="128"/>
      <c r="ET205" s="128"/>
      <c r="EU205" s="128"/>
      <c r="EV205" s="128"/>
      <c r="EW205" s="128"/>
      <c r="EX205" s="128"/>
      <c r="EY205" s="128"/>
      <c r="EZ205" s="128"/>
      <c r="FA205" s="128"/>
      <c r="FB205" s="128"/>
      <c r="FC205" s="128"/>
      <c r="FD205" s="128"/>
      <c r="FE205" s="128"/>
      <c r="FF205" s="128"/>
      <c r="FG205" s="128"/>
      <c r="FH205" s="128"/>
      <c r="FI205" s="128"/>
      <c r="FJ205" s="128"/>
      <c r="FK205" s="128"/>
      <c r="FL205" s="128"/>
      <c r="FM205" s="128"/>
      <c r="FN205" s="128"/>
      <c r="FO205" s="128"/>
      <c r="FP205" s="128"/>
      <c r="FQ205" s="42"/>
      <c r="FR205" s="42"/>
      <c r="FS205" s="42"/>
      <c r="FT205" s="42"/>
      <c r="FU205" s="42"/>
      <c r="FV205" s="128"/>
      <c r="FW205" s="128"/>
      <c r="FX205" s="128"/>
      <c r="FY205" s="128"/>
      <c r="FZ205" s="128"/>
      <c r="GA205" s="128"/>
      <c r="GB205" s="128"/>
      <c r="GC205" s="128"/>
      <c r="GD205" s="128"/>
      <c r="GE205" s="128"/>
      <c r="GF205" s="128"/>
      <c r="GG205" s="128"/>
      <c r="GH205" s="128"/>
      <c r="GI205" s="128"/>
      <c r="GJ205" s="128"/>
      <c r="GK205" s="128"/>
      <c r="GL205" s="128"/>
      <c r="GM205" s="128"/>
      <c r="GN205" s="128"/>
      <c r="GO205" s="128"/>
      <c r="GP205" s="128"/>
      <c r="GQ205" s="128"/>
      <c r="GR205" s="128"/>
      <c r="GS205" s="128"/>
      <c r="GT205" s="128"/>
      <c r="GU205" s="128"/>
      <c r="GV205" s="128"/>
      <c r="GW205" s="128"/>
      <c r="GX205" s="128"/>
      <c r="GY205" s="128"/>
      <c r="GZ205" s="128"/>
      <c r="HA205" s="128"/>
      <c r="HB205" s="128"/>
      <c r="HC205" s="128"/>
      <c r="HD205" s="128"/>
      <c r="HE205" s="128"/>
      <c r="HF205" s="128"/>
      <c r="HG205" s="128"/>
      <c r="HH205" s="128"/>
      <c r="HI205" s="128"/>
      <c r="HJ205" s="128"/>
      <c r="HK205" s="128"/>
      <c r="HL205" s="128"/>
      <c r="HM205" s="128"/>
      <c r="HN205" s="128"/>
      <c r="HO205" s="128"/>
      <c r="HP205" s="128"/>
      <c r="HQ205" s="128"/>
      <c r="HR205" s="128"/>
      <c r="HS205" s="128"/>
      <c r="HT205" s="128"/>
      <c r="HU205" s="128"/>
      <c r="HV205" s="128"/>
      <c r="HW205" s="128"/>
      <c r="HX205" s="128"/>
      <c r="HY205" s="128"/>
      <c r="HZ205" s="128"/>
      <c r="IA205" s="128"/>
      <c r="IB205" s="128"/>
      <c r="IC205" s="128"/>
      <c r="ID205" s="128"/>
      <c r="IE205" s="128"/>
      <c r="IF205" s="128"/>
      <c r="IG205" s="128"/>
      <c r="IH205" s="128"/>
      <c r="II205" s="128"/>
      <c r="IJ205" s="128"/>
      <c r="IK205" s="128"/>
      <c r="IL205" s="128"/>
      <c r="IM205" s="128"/>
      <c r="IN205" s="128"/>
      <c r="IO205" s="128"/>
      <c r="IP205" s="128"/>
      <c r="IQ205" s="128"/>
      <c r="IR205" s="128"/>
      <c r="IS205" s="128"/>
      <c r="IT205" s="128"/>
      <c r="IU205" s="128"/>
      <c r="IV205" s="128"/>
      <c r="IW205" s="128"/>
      <c r="IX205" s="128"/>
      <c r="IY205" s="128"/>
      <c r="IZ205" s="128"/>
      <c r="JA205" s="128"/>
    </row>
    <row r="206" spans="2:261" s="17" customFormat="1" x14ac:dyDescent="0.25">
      <c r="B206" s="33"/>
      <c r="F206" s="35"/>
      <c r="G206" s="111"/>
      <c r="H206" s="33"/>
      <c r="I206" s="33"/>
      <c r="J206" s="42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  <c r="AA206" s="128"/>
      <c r="AB206" s="128"/>
      <c r="AC206" s="128"/>
      <c r="AD206" s="128"/>
      <c r="AE206" s="128"/>
      <c r="AF206" s="128"/>
      <c r="AG206" s="128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/>
      <c r="AY206" s="128"/>
      <c r="AZ206" s="128"/>
      <c r="BA206" s="128"/>
      <c r="BB206" s="128"/>
      <c r="BC206" s="128"/>
      <c r="BD206" s="128"/>
      <c r="BE206" s="128"/>
      <c r="BF206" s="128"/>
      <c r="BG206" s="128"/>
      <c r="BH206" s="128"/>
      <c r="BI206" s="128"/>
      <c r="BJ206" s="128"/>
      <c r="BK206" s="128"/>
      <c r="BL206" s="128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  <c r="BZ206" s="128"/>
      <c r="CA206" s="128"/>
      <c r="CB206" s="128"/>
      <c r="CC206" s="128"/>
      <c r="CD206" s="128"/>
      <c r="CE206" s="128"/>
      <c r="CF206" s="128"/>
      <c r="CG206" s="128"/>
      <c r="CH206" s="128"/>
      <c r="CI206" s="128"/>
      <c r="CJ206" s="128"/>
      <c r="CK206" s="128"/>
      <c r="CL206" s="128"/>
      <c r="CM206" s="128"/>
      <c r="CN206" s="128"/>
      <c r="CO206" s="128"/>
      <c r="CP206" s="128"/>
      <c r="CQ206" s="128"/>
      <c r="CR206" s="128"/>
      <c r="CS206" s="128"/>
      <c r="CT206" s="128"/>
      <c r="CU206" s="128"/>
      <c r="CV206" s="128"/>
      <c r="CW206" s="42"/>
      <c r="CX206" s="128"/>
      <c r="CY206" s="128"/>
      <c r="CZ206" s="128"/>
      <c r="DA206" s="128"/>
      <c r="DB206" s="128"/>
      <c r="DC206" s="128"/>
      <c r="DD206" s="128"/>
      <c r="DE206" s="128"/>
      <c r="DF206" s="128"/>
      <c r="DG206" s="128"/>
      <c r="DH206" s="128"/>
      <c r="DI206" s="128"/>
      <c r="DJ206" s="128"/>
      <c r="DK206" s="128"/>
      <c r="DL206" s="128"/>
      <c r="DM206" s="128"/>
      <c r="DN206" s="128"/>
      <c r="DO206" s="128"/>
      <c r="DP206" s="128"/>
      <c r="DQ206" s="128"/>
      <c r="DR206" s="128"/>
      <c r="DS206" s="128"/>
      <c r="DT206" s="128"/>
      <c r="DU206" s="128"/>
      <c r="DV206" s="128"/>
      <c r="DW206" s="128"/>
      <c r="DX206" s="128"/>
      <c r="DY206" s="128"/>
      <c r="DZ206" s="128"/>
      <c r="EA206" s="128"/>
      <c r="EB206" s="128"/>
      <c r="EC206" s="128"/>
      <c r="ED206" s="128"/>
      <c r="EE206" s="128"/>
      <c r="EF206" s="128"/>
      <c r="EG206" s="42"/>
      <c r="EH206" s="128"/>
      <c r="EI206" s="128"/>
      <c r="EJ206" s="128"/>
      <c r="EK206" s="128"/>
      <c r="EL206" s="128"/>
      <c r="EM206" s="128"/>
      <c r="EN206" s="128"/>
      <c r="EO206" s="128"/>
      <c r="EP206" s="128"/>
      <c r="EQ206" s="128"/>
      <c r="ER206" s="128"/>
      <c r="ES206" s="128"/>
      <c r="ET206" s="128"/>
      <c r="EU206" s="128"/>
      <c r="EV206" s="128"/>
      <c r="EW206" s="128"/>
      <c r="EX206" s="128"/>
      <c r="EY206" s="128"/>
      <c r="EZ206" s="128"/>
      <c r="FA206" s="128"/>
      <c r="FB206" s="128"/>
      <c r="FC206" s="128"/>
      <c r="FD206" s="128"/>
      <c r="FE206" s="128"/>
      <c r="FF206" s="128"/>
      <c r="FG206" s="128"/>
      <c r="FH206" s="128"/>
      <c r="FI206" s="128"/>
      <c r="FJ206" s="128"/>
      <c r="FK206" s="128"/>
      <c r="FL206" s="128"/>
      <c r="FM206" s="128"/>
      <c r="FN206" s="128"/>
      <c r="FO206" s="128"/>
      <c r="FP206" s="128"/>
      <c r="FQ206" s="42"/>
      <c r="FR206" s="42"/>
      <c r="FS206" s="42"/>
      <c r="FT206" s="42"/>
      <c r="FU206" s="42"/>
      <c r="FV206" s="128"/>
      <c r="FW206" s="128"/>
      <c r="FX206" s="128"/>
      <c r="FY206" s="128"/>
      <c r="FZ206" s="128"/>
      <c r="GA206" s="128"/>
      <c r="GB206" s="128"/>
      <c r="GC206" s="128"/>
      <c r="GD206" s="128"/>
      <c r="GE206" s="128"/>
      <c r="GF206" s="128"/>
      <c r="GG206" s="128"/>
      <c r="GH206" s="128"/>
      <c r="GI206" s="128"/>
      <c r="GJ206" s="128"/>
      <c r="GK206" s="128"/>
      <c r="GL206" s="128"/>
      <c r="GM206" s="128"/>
      <c r="GN206" s="128"/>
      <c r="GO206" s="128"/>
      <c r="GP206" s="128"/>
      <c r="GQ206" s="128"/>
      <c r="GR206" s="128"/>
      <c r="GS206" s="128"/>
      <c r="GT206" s="128"/>
      <c r="GU206" s="128"/>
      <c r="GV206" s="128"/>
      <c r="GW206" s="128"/>
      <c r="GX206" s="128"/>
      <c r="GY206" s="128"/>
      <c r="GZ206" s="128"/>
      <c r="HA206" s="128"/>
      <c r="HB206" s="128"/>
      <c r="HC206" s="128"/>
      <c r="HD206" s="128"/>
      <c r="HE206" s="128"/>
      <c r="HF206" s="128"/>
      <c r="HG206" s="128"/>
      <c r="HH206" s="128"/>
      <c r="HI206" s="128"/>
      <c r="HJ206" s="128"/>
      <c r="HK206" s="128"/>
      <c r="HL206" s="128"/>
      <c r="HM206" s="128"/>
      <c r="HN206" s="128"/>
      <c r="HO206" s="128"/>
      <c r="HP206" s="128"/>
      <c r="HQ206" s="128"/>
      <c r="HR206" s="128"/>
      <c r="HS206" s="128"/>
      <c r="HT206" s="128"/>
      <c r="HU206" s="128"/>
      <c r="HV206" s="128"/>
      <c r="HW206" s="128"/>
      <c r="HX206" s="128"/>
      <c r="HY206" s="128"/>
      <c r="HZ206" s="128"/>
      <c r="IA206" s="128"/>
      <c r="IB206" s="128"/>
      <c r="IC206" s="128"/>
      <c r="ID206" s="128"/>
      <c r="IE206" s="128"/>
      <c r="IF206" s="128"/>
      <c r="IG206" s="128"/>
      <c r="IH206" s="128"/>
      <c r="II206" s="128"/>
      <c r="IJ206" s="128"/>
      <c r="IK206" s="128"/>
      <c r="IL206" s="128"/>
      <c r="IM206" s="128"/>
      <c r="IN206" s="128"/>
      <c r="IO206" s="128"/>
      <c r="IP206" s="128"/>
      <c r="IQ206" s="128"/>
      <c r="IR206" s="128"/>
      <c r="IS206" s="128"/>
      <c r="IT206" s="128"/>
      <c r="IU206" s="128"/>
      <c r="IV206" s="128"/>
      <c r="IW206" s="128"/>
      <c r="IX206" s="128"/>
      <c r="IY206" s="128"/>
      <c r="IZ206" s="128"/>
      <c r="JA206" s="128"/>
    </row>
    <row r="207" spans="2:261" s="17" customFormat="1" x14ac:dyDescent="0.25">
      <c r="B207" s="33"/>
      <c r="F207" s="35"/>
      <c r="G207" s="111"/>
      <c r="H207" s="33"/>
      <c r="I207" s="33"/>
      <c r="J207" s="42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  <c r="AA207" s="128"/>
      <c r="AB207" s="128"/>
      <c r="AC207" s="128"/>
      <c r="AD207" s="128"/>
      <c r="AE207" s="128"/>
      <c r="AF207" s="128"/>
      <c r="AG207" s="128"/>
      <c r="AH207" s="128"/>
      <c r="AI207" s="128"/>
      <c r="AJ207" s="128"/>
      <c r="AK207" s="128"/>
      <c r="AL207" s="128"/>
      <c r="AM207" s="128"/>
      <c r="AN207" s="128"/>
      <c r="AO207" s="128"/>
      <c r="AP207" s="128"/>
      <c r="AQ207" s="128"/>
      <c r="AR207" s="128"/>
      <c r="AS207" s="128"/>
      <c r="AT207" s="128"/>
      <c r="AU207" s="128"/>
      <c r="AV207" s="128"/>
      <c r="AW207" s="128"/>
      <c r="AX207" s="128"/>
      <c r="AY207" s="128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128"/>
      <c r="CA207" s="128"/>
      <c r="CB207" s="128"/>
      <c r="CC207" s="128"/>
      <c r="CD207" s="128"/>
      <c r="CE207" s="128"/>
      <c r="CF207" s="128"/>
      <c r="CG207" s="128"/>
      <c r="CH207" s="128"/>
      <c r="CI207" s="128"/>
      <c r="CJ207" s="128"/>
      <c r="CK207" s="128"/>
      <c r="CL207" s="128"/>
      <c r="CM207" s="128"/>
      <c r="CN207" s="128"/>
      <c r="CO207" s="128"/>
      <c r="CP207" s="128"/>
      <c r="CQ207" s="128"/>
      <c r="CR207" s="128"/>
      <c r="CS207" s="128"/>
      <c r="CT207" s="128"/>
      <c r="CU207" s="128"/>
      <c r="CV207" s="128"/>
      <c r="CW207" s="42"/>
      <c r="CX207" s="128"/>
      <c r="CY207" s="128"/>
      <c r="CZ207" s="128"/>
      <c r="DA207" s="128"/>
      <c r="DB207" s="128"/>
      <c r="DC207" s="128"/>
      <c r="DD207" s="128"/>
      <c r="DE207" s="128"/>
      <c r="DF207" s="128"/>
      <c r="DG207" s="128"/>
      <c r="DH207" s="128"/>
      <c r="DI207" s="128"/>
      <c r="DJ207" s="128"/>
      <c r="DK207" s="128"/>
      <c r="DL207" s="128"/>
      <c r="DM207" s="128"/>
      <c r="DN207" s="128"/>
      <c r="DO207" s="128"/>
      <c r="DP207" s="128"/>
      <c r="DQ207" s="128"/>
      <c r="DR207" s="128"/>
      <c r="DS207" s="128"/>
      <c r="DT207" s="128"/>
      <c r="DU207" s="128"/>
      <c r="DV207" s="128"/>
      <c r="DW207" s="128"/>
      <c r="DX207" s="128"/>
      <c r="DY207" s="128"/>
      <c r="DZ207" s="128"/>
      <c r="EA207" s="128"/>
      <c r="EB207" s="128"/>
      <c r="EC207" s="128"/>
      <c r="ED207" s="128"/>
      <c r="EE207" s="128"/>
      <c r="EF207" s="128"/>
      <c r="EG207" s="42"/>
      <c r="EH207" s="128"/>
      <c r="EI207" s="128"/>
      <c r="EJ207" s="128"/>
      <c r="EK207" s="128"/>
      <c r="EL207" s="128"/>
      <c r="EM207" s="128"/>
      <c r="EN207" s="128"/>
      <c r="EO207" s="128"/>
      <c r="EP207" s="128"/>
      <c r="EQ207" s="128"/>
      <c r="ER207" s="128"/>
      <c r="ES207" s="128"/>
      <c r="ET207" s="128"/>
      <c r="EU207" s="128"/>
      <c r="EV207" s="128"/>
      <c r="EW207" s="128"/>
      <c r="EX207" s="128"/>
      <c r="EY207" s="128"/>
      <c r="EZ207" s="128"/>
      <c r="FA207" s="128"/>
      <c r="FB207" s="128"/>
      <c r="FC207" s="128"/>
      <c r="FD207" s="128"/>
      <c r="FE207" s="128"/>
      <c r="FF207" s="128"/>
      <c r="FG207" s="128"/>
      <c r="FH207" s="128"/>
      <c r="FI207" s="128"/>
      <c r="FJ207" s="128"/>
      <c r="FK207" s="128"/>
      <c r="FL207" s="128"/>
      <c r="FM207" s="128"/>
      <c r="FN207" s="128"/>
      <c r="FO207" s="128"/>
      <c r="FP207" s="128"/>
      <c r="FQ207" s="42"/>
      <c r="FR207" s="42"/>
      <c r="FS207" s="42"/>
      <c r="FT207" s="42"/>
      <c r="FU207" s="42"/>
      <c r="FV207" s="128"/>
      <c r="FW207" s="128"/>
      <c r="FX207" s="128"/>
      <c r="FY207" s="128"/>
      <c r="FZ207" s="128"/>
      <c r="GA207" s="128"/>
      <c r="GB207" s="128"/>
      <c r="GC207" s="128"/>
      <c r="GD207" s="128"/>
      <c r="GE207" s="128"/>
      <c r="GF207" s="128"/>
      <c r="GG207" s="128"/>
      <c r="GH207" s="128"/>
      <c r="GI207" s="128"/>
      <c r="GJ207" s="128"/>
      <c r="GK207" s="128"/>
      <c r="GL207" s="128"/>
      <c r="GM207" s="128"/>
      <c r="GN207" s="128"/>
      <c r="GO207" s="128"/>
      <c r="GP207" s="128"/>
      <c r="GQ207" s="128"/>
      <c r="GR207" s="128"/>
      <c r="GS207" s="128"/>
      <c r="GT207" s="128"/>
      <c r="GU207" s="128"/>
      <c r="GV207" s="128"/>
      <c r="GW207" s="128"/>
      <c r="GX207" s="128"/>
      <c r="GY207" s="128"/>
      <c r="GZ207" s="128"/>
      <c r="HA207" s="128"/>
      <c r="HB207" s="128"/>
      <c r="HC207" s="128"/>
      <c r="HD207" s="128"/>
      <c r="HE207" s="128"/>
      <c r="HF207" s="128"/>
      <c r="HG207" s="128"/>
      <c r="HH207" s="128"/>
      <c r="HI207" s="128"/>
      <c r="HJ207" s="128"/>
      <c r="HK207" s="128"/>
      <c r="HL207" s="128"/>
      <c r="HM207" s="128"/>
      <c r="HN207" s="128"/>
      <c r="HO207" s="128"/>
      <c r="HP207" s="128"/>
      <c r="HQ207" s="128"/>
      <c r="HR207" s="128"/>
      <c r="HS207" s="128"/>
      <c r="HT207" s="128"/>
      <c r="HU207" s="128"/>
      <c r="HV207" s="128"/>
      <c r="HW207" s="128"/>
      <c r="HX207" s="128"/>
      <c r="HY207" s="128"/>
      <c r="HZ207" s="128"/>
      <c r="IA207" s="128"/>
      <c r="IB207" s="128"/>
      <c r="IC207" s="128"/>
      <c r="ID207" s="128"/>
      <c r="IE207" s="128"/>
      <c r="IF207" s="128"/>
      <c r="IG207" s="128"/>
      <c r="IH207" s="128"/>
      <c r="II207" s="128"/>
      <c r="IJ207" s="128"/>
      <c r="IK207" s="128"/>
      <c r="IL207" s="128"/>
      <c r="IM207" s="128"/>
      <c r="IN207" s="128"/>
      <c r="IO207" s="128"/>
      <c r="IP207" s="128"/>
      <c r="IQ207" s="128"/>
      <c r="IR207" s="128"/>
      <c r="IS207" s="128"/>
      <c r="IT207" s="128"/>
      <c r="IU207" s="128"/>
      <c r="IV207" s="128"/>
      <c r="IW207" s="128"/>
      <c r="IX207" s="128"/>
      <c r="IY207" s="128"/>
      <c r="IZ207" s="128"/>
      <c r="JA207" s="128"/>
    </row>
    <row r="208" spans="2:261" s="17" customFormat="1" x14ac:dyDescent="0.25">
      <c r="B208" s="33"/>
      <c r="F208" s="35"/>
      <c r="G208" s="111"/>
      <c r="H208" s="33"/>
      <c r="I208" s="33"/>
      <c r="J208" s="42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  <c r="AA208" s="128"/>
      <c r="AB208" s="128"/>
      <c r="AC208" s="128"/>
      <c r="AD208" s="128"/>
      <c r="AE208" s="128"/>
      <c r="AF208" s="128"/>
      <c r="AG208" s="12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8"/>
      <c r="AZ208" s="128"/>
      <c r="BA208" s="128"/>
      <c r="BB208" s="128"/>
      <c r="BC208" s="128"/>
      <c r="BD208" s="128"/>
      <c r="BE208" s="128"/>
      <c r="BF208" s="128"/>
      <c r="BG208" s="128"/>
      <c r="BH208" s="128"/>
      <c r="BI208" s="128"/>
      <c r="BJ208" s="128"/>
      <c r="BK208" s="128"/>
      <c r="BL208" s="128"/>
      <c r="BM208" s="42"/>
      <c r="BN208" s="42"/>
      <c r="BO208" s="42"/>
      <c r="BP208" s="42"/>
      <c r="BQ208" s="42"/>
      <c r="BR208" s="42"/>
      <c r="BS208" s="42"/>
      <c r="BT208" s="42"/>
      <c r="BU208" s="42"/>
      <c r="BV208" s="42"/>
      <c r="BW208" s="42"/>
      <c r="BX208" s="42"/>
      <c r="BY208" s="42"/>
      <c r="BZ208" s="128"/>
      <c r="CA208" s="128"/>
      <c r="CB208" s="128"/>
      <c r="CC208" s="128"/>
      <c r="CD208" s="128"/>
      <c r="CE208" s="128"/>
      <c r="CF208" s="128"/>
      <c r="CG208" s="128"/>
      <c r="CH208" s="128"/>
      <c r="CI208" s="128"/>
      <c r="CJ208" s="128"/>
      <c r="CK208" s="128"/>
      <c r="CL208" s="128"/>
      <c r="CM208" s="128"/>
      <c r="CN208" s="128"/>
      <c r="CO208" s="128"/>
      <c r="CP208" s="128"/>
      <c r="CQ208" s="128"/>
      <c r="CR208" s="128"/>
      <c r="CS208" s="128"/>
      <c r="CT208" s="128"/>
      <c r="CU208" s="128"/>
      <c r="CV208" s="128"/>
      <c r="CW208" s="42"/>
      <c r="CX208" s="128"/>
      <c r="CY208" s="128"/>
      <c r="CZ208" s="128"/>
      <c r="DA208" s="128"/>
      <c r="DB208" s="128"/>
      <c r="DC208" s="128"/>
      <c r="DD208" s="128"/>
      <c r="DE208" s="128"/>
      <c r="DF208" s="128"/>
      <c r="DG208" s="128"/>
      <c r="DH208" s="128"/>
      <c r="DI208" s="128"/>
      <c r="DJ208" s="128"/>
      <c r="DK208" s="128"/>
      <c r="DL208" s="128"/>
      <c r="DM208" s="128"/>
      <c r="DN208" s="128"/>
      <c r="DO208" s="128"/>
      <c r="DP208" s="128"/>
      <c r="DQ208" s="128"/>
      <c r="DR208" s="128"/>
      <c r="DS208" s="128"/>
      <c r="DT208" s="128"/>
      <c r="DU208" s="128"/>
      <c r="DV208" s="128"/>
      <c r="DW208" s="128"/>
      <c r="DX208" s="128"/>
      <c r="DY208" s="128"/>
      <c r="DZ208" s="128"/>
      <c r="EA208" s="128"/>
      <c r="EB208" s="128"/>
      <c r="EC208" s="128"/>
      <c r="ED208" s="128"/>
      <c r="EE208" s="128"/>
      <c r="EF208" s="128"/>
      <c r="EG208" s="42"/>
      <c r="EH208" s="128"/>
      <c r="EI208" s="128"/>
      <c r="EJ208" s="128"/>
      <c r="EK208" s="128"/>
      <c r="EL208" s="128"/>
      <c r="EM208" s="128"/>
      <c r="EN208" s="128"/>
      <c r="EO208" s="128"/>
      <c r="EP208" s="128"/>
      <c r="EQ208" s="128"/>
      <c r="ER208" s="128"/>
      <c r="ES208" s="128"/>
      <c r="ET208" s="128"/>
      <c r="EU208" s="128"/>
      <c r="EV208" s="128"/>
      <c r="EW208" s="128"/>
      <c r="EX208" s="128"/>
      <c r="EY208" s="128"/>
      <c r="EZ208" s="128"/>
      <c r="FA208" s="128"/>
      <c r="FB208" s="128"/>
      <c r="FC208" s="128"/>
      <c r="FD208" s="128"/>
      <c r="FE208" s="128"/>
      <c r="FF208" s="128"/>
      <c r="FG208" s="128"/>
      <c r="FH208" s="128"/>
      <c r="FI208" s="128"/>
      <c r="FJ208" s="128"/>
      <c r="FK208" s="128"/>
      <c r="FL208" s="128"/>
      <c r="FM208" s="128"/>
      <c r="FN208" s="128"/>
      <c r="FO208" s="128"/>
      <c r="FP208" s="128"/>
      <c r="FQ208" s="42"/>
      <c r="FR208" s="42"/>
      <c r="FS208" s="42"/>
      <c r="FT208" s="42"/>
      <c r="FU208" s="42"/>
      <c r="FV208" s="128"/>
      <c r="FW208" s="128"/>
      <c r="FX208" s="128"/>
      <c r="FY208" s="128"/>
      <c r="FZ208" s="128"/>
      <c r="GA208" s="128"/>
      <c r="GB208" s="128"/>
      <c r="GC208" s="128"/>
      <c r="GD208" s="128"/>
      <c r="GE208" s="128"/>
      <c r="GF208" s="128"/>
      <c r="GG208" s="128"/>
      <c r="GH208" s="128"/>
      <c r="GI208" s="128"/>
      <c r="GJ208" s="128"/>
      <c r="GK208" s="128"/>
      <c r="GL208" s="128"/>
      <c r="GM208" s="128"/>
      <c r="GN208" s="128"/>
      <c r="GO208" s="128"/>
      <c r="GP208" s="128"/>
      <c r="GQ208" s="128"/>
      <c r="GR208" s="128"/>
      <c r="GS208" s="128"/>
      <c r="GT208" s="128"/>
      <c r="GU208" s="128"/>
      <c r="GV208" s="128"/>
      <c r="GW208" s="128"/>
      <c r="GX208" s="128"/>
      <c r="GY208" s="128"/>
      <c r="GZ208" s="128"/>
      <c r="HA208" s="128"/>
      <c r="HB208" s="128"/>
      <c r="HC208" s="128"/>
      <c r="HD208" s="128"/>
      <c r="HE208" s="128"/>
      <c r="HF208" s="128"/>
      <c r="HG208" s="128"/>
      <c r="HH208" s="128"/>
      <c r="HI208" s="128"/>
      <c r="HJ208" s="128"/>
      <c r="HK208" s="128"/>
      <c r="HL208" s="128"/>
      <c r="HM208" s="128"/>
      <c r="HN208" s="128"/>
      <c r="HO208" s="128"/>
      <c r="HP208" s="128"/>
      <c r="HQ208" s="128"/>
      <c r="HR208" s="128"/>
      <c r="HS208" s="128"/>
      <c r="HT208" s="128"/>
      <c r="HU208" s="128"/>
      <c r="HV208" s="128"/>
      <c r="HW208" s="128"/>
      <c r="HX208" s="128"/>
      <c r="HY208" s="128"/>
      <c r="HZ208" s="128"/>
      <c r="IA208" s="128"/>
      <c r="IB208" s="128"/>
      <c r="IC208" s="128"/>
      <c r="ID208" s="128"/>
      <c r="IE208" s="128"/>
      <c r="IF208" s="128"/>
      <c r="IG208" s="128"/>
      <c r="IH208" s="128"/>
      <c r="II208" s="128"/>
      <c r="IJ208" s="128"/>
      <c r="IK208" s="128"/>
      <c r="IL208" s="128"/>
      <c r="IM208" s="128"/>
      <c r="IN208" s="128"/>
      <c r="IO208" s="128"/>
      <c r="IP208" s="128"/>
      <c r="IQ208" s="128"/>
      <c r="IR208" s="128"/>
      <c r="IS208" s="128"/>
      <c r="IT208" s="128"/>
      <c r="IU208" s="128"/>
      <c r="IV208" s="128"/>
      <c r="IW208" s="128"/>
      <c r="IX208" s="128"/>
      <c r="IY208" s="128"/>
      <c r="IZ208" s="128"/>
      <c r="JA208" s="128"/>
    </row>
    <row r="209" spans="2:261" s="17" customFormat="1" x14ac:dyDescent="0.25">
      <c r="B209" s="33"/>
      <c r="F209" s="35"/>
      <c r="G209" s="111"/>
      <c r="H209" s="33"/>
      <c r="I209" s="33"/>
      <c r="J209" s="42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  <c r="AA209" s="128"/>
      <c r="AB209" s="128"/>
      <c r="AC209" s="128"/>
      <c r="AD209" s="128"/>
      <c r="AE209" s="128"/>
      <c r="AF209" s="128"/>
      <c r="AG209" s="12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8"/>
      <c r="AZ209" s="128"/>
      <c r="BA209" s="128"/>
      <c r="BB209" s="128"/>
      <c r="BC209" s="128"/>
      <c r="BD209" s="128"/>
      <c r="BE209" s="128"/>
      <c r="BF209" s="128"/>
      <c r="BG209" s="128"/>
      <c r="BH209" s="128"/>
      <c r="BI209" s="128"/>
      <c r="BJ209" s="128"/>
      <c r="BK209" s="128"/>
      <c r="BL209" s="128"/>
      <c r="BM209" s="42"/>
      <c r="BN209" s="42"/>
      <c r="BO209" s="42"/>
      <c r="BP209" s="42"/>
      <c r="BQ209" s="42"/>
      <c r="BR209" s="42"/>
      <c r="BS209" s="42"/>
      <c r="BT209" s="42"/>
      <c r="BU209" s="42"/>
      <c r="BV209" s="42"/>
      <c r="BW209" s="42"/>
      <c r="BX209" s="42"/>
      <c r="BY209" s="42"/>
      <c r="BZ209" s="128"/>
      <c r="CA209" s="128"/>
      <c r="CB209" s="128"/>
      <c r="CC209" s="128"/>
      <c r="CD209" s="128"/>
      <c r="CE209" s="128"/>
      <c r="CF209" s="128"/>
      <c r="CG209" s="128"/>
      <c r="CH209" s="128"/>
      <c r="CI209" s="128"/>
      <c r="CJ209" s="128"/>
      <c r="CK209" s="128"/>
      <c r="CL209" s="128"/>
      <c r="CM209" s="128"/>
      <c r="CN209" s="128"/>
      <c r="CO209" s="128"/>
      <c r="CP209" s="128"/>
      <c r="CQ209" s="128"/>
      <c r="CR209" s="128"/>
      <c r="CS209" s="128"/>
      <c r="CT209" s="128"/>
      <c r="CU209" s="128"/>
      <c r="CV209" s="128"/>
      <c r="CW209" s="42"/>
      <c r="CX209" s="128"/>
      <c r="CY209" s="128"/>
      <c r="CZ209" s="128"/>
      <c r="DA209" s="128"/>
      <c r="DB209" s="128"/>
      <c r="DC209" s="128"/>
      <c r="DD209" s="128"/>
      <c r="DE209" s="128"/>
      <c r="DF209" s="128"/>
      <c r="DG209" s="128"/>
      <c r="DH209" s="128"/>
      <c r="DI209" s="128"/>
      <c r="DJ209" s="128"/>
      <c r="DK209" s="128"/>
      <c r="DL209" s="128"/>
      <c r="DM209" s="128"/>
      <c r="DN209" s="128"/>
      <c r="DO209" s="128"/>
      <c r="DP209" s="128"/>
      <c r="DQ209" s="128"/>
      <c r="DR209" s="128"/>
      <c r="DS209" s="128"/>
      <c r="DT209" s="128"/>
      <c r="DU209" s="128"/>
      <c r="DV209" s="128"/>
      <c r="DW209" s="128"/>
      <c r="DX209" s="128"/>
      <c r="DY209" s="128"/>
      <c r="DZ209" s="128"/>
      <c r="EA209" s="128"/>
      <c r="EB209" s="128"/>
      <c r="EC209" s="128"/>
      <c r="ED209" s="128"/>
      <c r="EE209" s="128"/>
      <c r="EF209" s="128"/>
      <c r="EG209" s="42"/>
      <c r="EH209" s="128"/>
      <c r="EI209" s="128"/>
      <c r="EJ209" s="128"/>
      <c r="EK209" s="128"/>
      <c r="EL209" s="128"/>
      <c r="EM209" s="128"/>
      <c r="EN209" s="128"/>
      <c r="EO209" s="128"/>
      <c r="EP209" s="128"/>
      <c r="EQ209" s="128"/>
      <c r="ER209" s="128"/>
      <c r="ES209" s="128"/>
      <c r="ET209" s="128"/>
      <c r="EU209" s="128"/>
      <c r="EV209" s="128"/>
      <c r="EW209" s="128"/>
      <c r="EX209" s="128"/>
      <c r="EY209" s="128"/>
      <c r="EZ209" s="128"/>
      <c r="FA209" s="128"/>
      <c r="FB209" s="128"/>
      <c r="FC209" s="128"/>
      <c r="FD209" s="128"/>
      <c r="FE209" s="128"/>
      <c r="FF209" s="128"/>
      <c r="FG209" s="128"/>
      <c r="FH209" s="128"/>
      <c r="FI209" s="128"/>
      <c r="FJ209" s="128"/>
      <c r="FK209" s="128"/>
      <c r="FL209" s="128"/>
      <c r="FM209" s="128"/>
      <c r="FN209" s="128"/>
      <c r="FO209" s="128"/>
      <c r="FP209" s="128"/>
      <c r="FQ209" s="42"/>
      <c r="FR209" s="42"/>
      <c r="FS209" s="42"/>
      <c r="FT209" s="42"/>
      <c r="FU209" s="42"/>
      <c r="FV209" s="128"/>
      <c r="FW209" s="128"/>
      <c r="FX209" s="128"/>
      <c r="FY209" s="128"/>
      <c r="FZ209" s="128"/>
      <c r="GA209" s="128"/>
      <c r="GB209" s="128"/>
      <c r="GC209" s="128"/>
      <c r="GD209" s="128"/>
      <c r="GE209" s="128"/>
      <c r="GF209" s="128"/>
      <c r="GG209" s="128"/>
      <c r="GH209" s="128"/>
      <c r="GI209" s="128"/>
      <c r="GJ209" s="128"/>
      <c r="GK209" s="128"/>
      <c r="GL209" s="128"/>
      <c r="GM209" s="128"/>
      <c r="GN209" s="128"/>
      <c r="GO209" s="128"/>
      <c r="GP209" s="128"/>
      <c r="GQ209" s="128"/>
      <c r="GR209" s="128"/>
      <c r="GS209" s="128"/>
      <c r="GT209" s="128"/>
      <c r="GU209" s="128"/>
      <c r="GV209" s="128"/>
      <c r="GW209" s="128"/>
      <c r="GX209" s="128"/>
      <c r="GY209" s="128"/>
      <c r="GZ209" s="128"/>
      <c r="HA209" s="128"/>
      <c r="HB209" s="128"/>
      <c r="HC209" s="128"/>
      <c r="HD209" s="128"/>
      <c r="HE209" s="128"/>
      <c r="HF209" s="128"/>
      <c r="HG209" s="128"/>
      <c r="HH209" s="128"/>
      <c r="HI209" s="128"/>
      <c r="HJ209" s="128"/>
      <c r="HK209" s="128"/>
      <c r="HL209" s="128"/>
      <c r="HM209" s="128"/>
      <c r="HN209" s="128"/>
      <c r="HO209" s="128"/>
      <c r="HP209" s="128"/>
      <c r="HQ209" s="128"/>
      <c r="HR209" s="128"/>
      <c r="HS209" s="128"/>
      <c r="HT209" s="128"/>
      <c r="HU209" s="128"/>
      <c r="HV209" s="128"/>
      <c r="HW209" s="128"/>
      <c r="HX209" s="128"/>
      <c r="HY209" s="128"/>
      <c r="HZ209" s="128"/>
      <c r="IA209" s="128"/>
      <c r="IB209" s="128"/>
      <c r="IC209" s="128"/>
      <c r="ID209" s="128"/>
      <c r="IE209" s="128"/>
      <c r="IF209" s="128"/>
      <c r="IG209" s="128"/>
      <c r="IH209" s="128"/>
      <c r="II209" s="128"/>
      <c r="IJ209" s="128"/>
      <c r="IK209" s="128"/>
      <c r="IL209" s="128"/>
      <c r="IM209" s="128"/>
      <c r="IN209" s="128"/>
      <c r="IO209" s="128"/>
      <c r="IP209" s="128"/>
      <c r="IQ209" s="128"/>
      <c r="IR209" s="128"/>
      <c r="IS209" s="128"/>
      <c r="IT209" s="128"/>
      <c r="IU209" s="128"/>
      <c r="IV209" s="128"/>
      <c r="IW209" s="128"/>
      <c r="IX209" s="128"/>
      <c r="IY209" s="128"/>
      <c r="IZ209" s="128"/>
      <c r="JA209" s="128"/>
    </row>
    <row r="210" spans="2:261" s="17" customFormat="1" x14ac:dyDescent="0.25">
      <c r="B210" s="33"/>
      <c r="F210" s="35"/>
      <c r="G210" s="111"/>
      <c r="H210" s="33"/>
      <c r="I210" s="33"/>
      <c r="J210" s="42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8"/>
      <c r="AA210" s="128"/>
      <c r="AB210" s="128"/>
      <c r="AC210" s="128"/>
      <c r="AD210" s="128"/>
      <c r="AE210" s="128"/>
      <c r="AF210" s="128"/>
      <c r="AG210" s="128"/>
      <c r="AH210" s="128"/>
      <c r="AI210" s="128"/>
      <c r="AJ210" s="128"/>
      <c r="AK210" s="128"/>
      <c r="AL210" s="128"/>
      <c r="AM210" s="128"/>
      <c r="AN210" s="128"/>
      <c r="AO210" s="128"/>
      <c r="AP210" s="128"/>
      <c r="AQ210" s="128"/>
      <c r="AR210" s="128"/>
      <c r="AS210" s="128"/>
      <c r="AT210" s="128"/>
      <c r="AU210" s="128"/>
      <c r="AV210" s="128"/>
      <c r="AW210" s="128"/>
      <c r="AX210" s="128"/>
      <c r="AY210" s="128"/>
      <c r="AZ210" s="128"/>
      <c r="BA210" s="128"/>
      <c r="BB210" s="128"/>
      <c r="BC210" s="128"/>
      <c r="BD210" s="128"/>
      <c r="BE210" s="128"/>
      <c r="BF210" s="128"/>
      <c r="BG210" s="128"/>
      <c r="BH210" s="128"/>
      <c r="BI210" s="128"/>
      <c r="BJ210" s="128"/>
      <c r="BK210" s="128"/>
      <c r="BL210" s="128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128"/>
      <c r="CA210" s="128"/>
      <c r="CB210" s="128"/>
      <c r="CC210" s="128"/>
      <c r="CD210" s="128"/>
      <c r="CE210" s="128"/>
      <c r="CF210" s="128"/>
      <c r="CG210" s="128"/>
      <c r="CH210" s="128"/>
      <c r="CI210" s="128"/>
      <c r="CJ210" s="128"/>
      <c r="CK210" s="128"/>
      <c r="CL210" s="128"/>
      <c r="CM210" s="128"/>
      <c r="CN210" s="128"/>
      <c r="CO210" s="128"/>
      <c r="CP210" s="128"/>
      <c r="CQ210" s="128"/>
      <c r="CR210" s="128"/>
      <c r="CS210" s="128"/>
      <c r="CT210" s="128"/>
      <c r="CU210" s="128"/>
      <c r="CV210" s="128"/>
      <c r="CW210" s="42"/>
      <c r="CX210" s="128"/>
      <c r="CY210" s="128"/>
      <c r="CZ210" s="128"/>
      <c r="DA210" s="128"/>
      <c r="DB210" s="128"/>
      <c r="DC210" s="128"/>
      <c r="DD210" s="128"/>
      <c r="DE210" s="128"/>
      <c r="DF210" s="128"/>
      <c r="DG210" s="128"/>
      <c r="DH210" s="128"/>
      <c r="DI210" s="128"/>
      <c r="DJ210" s="128"/>
      <c r="DK210" s="128"/>
      <c r="DL210" s="128"/>
      <c r="DM210" s="128"/>
      <c r="DN210" s="128"/>
      <c r="DO210" s="128"/>
      <c r="DP210" s="128"/>
      <c r="DQ210" s="128"/>
      <c r="DR210" s="128"/>
      <c r="DS210" s="128"/>
      <c r="DT210" s="128"/>
      <c r="DU210" s="128"/>
      <c r="DV210" s="128"/>
      <c r="DW210" s="128"/>
      <c r="DX210" s="128"/>
      <c r="DY210" s="128"/>
      <c r="DZ210" s="128"/>
      <c r="EA210" s="128"/>
      <c r="EB210" s="128"/>
      <c r="EC210" s="128"/>
      <c r="ED210" s="128"/>
      <c r="EE210" s="128"/>
      <c r="EF210" s="128"/>
      <c r="EG210" s="42"/>
      <c r="EH210" s="128"/>
      <c r="EI210" s="128"/>
      <c r="EJ210" s="128"/>
      <c r="EK210" s="128"/>
      <c r="EL210" s="128"/>
      <c r="EM210" s="128"/>
      <c r="EN210" s="128"/>
      <c r="EO210" s="128"/>
      <c r="EP210" s="128"/>
      <c r="EQ210" s="128"/>
      <c r="ER210" s="128"/>
      <c r="ES210" s="128"/>
      <c r="ET210" s="128"/>
      <c r="EU210" s="128"/>
      <c r="EV210" s="128"/>
      <c r="EW210" s="128"/>
      <c r="EX210" s="128"/>
      <c r="EY210" s="128"/>
      <c r="EZ210" s="128"/>
      <c r="FA210" s="128"/>
      <c r="FB210" s="128"/>
      <c r="FC210" s="128"/>
      <c r="FD210" s="128"/>
      <c r="FE210" s="128"/>
      <c r="FF210" s="128"/>
      <c r="FG210" s="128"/>
      <c r="FH210" s="128"/>
      <c r="FI210" s="128"/>
      <c r="FJ210" s="128"/>
      <c r="FK210" s="128"/>
      <c r="FL210" s="128"/>
      <c r="FM210" s="128"/>
      <c r="FN210" s="128"/>
      <c r="FO210" s="128"/>
      <c r="FP210" s="128"/>
      <c r="FQ210" s="42"/>
      <c r="FR210" s="42"/>
      <c r="FS210" s="42"/>
      <c r="FT210" s="42"/>
      <c r="FU210" s="42"/>
      <c r="FV210" s="128"/>
      <c r="FW210" s="128"/>
      <c r="FX210" s="128"/>
      <c r="FY210" s="128"/>
      <c r="FZ210" s="128"/>
      <c r="GA210" s="128"/>
      <c r="GB210" s="128"/>
      <c r="GC210" s="128"/>
      <c r="GD210" s="128"/>
      <c r="GE210" s="128"/>
      <c r="GF210" s="128"/>
      <c r="GG210" s="128"/>
      <c r="GH210" s="128"/>
      <c r="GI210" s="128"/>
      <c r="GJ210" s="128"/>
      <c r="GK210" s="128"/>
      <c r="GL210" s="128"/>
      <c r="GM210" s="128"/>
      <c r="GN210" s="128"/>
      <c r="GO210" s="128"/>
      <c r="GP210" s="128"/>
      <c r="GQ210" s="128"/>
      <c r="GR210" s="128"/>
      <c r="GS210" s="128"/>
      <c r="GT210" s="128"/>
      <c r="GU210" s="128"/>
      <c r="GV210" s="128"/>
      <c r="GW210" s="128"/>
      <c r="GX210" s="128"/>
      <c r="GY210" s="128"/>
      <c r="GZ210" s="128"/>
      <c r="HA210" s="128"/>
      <c r="HB210" s="128"/>
      <c r="HC210" s="128"/>
      <c r="HD210" s="128"/>
      <c r="HE210" s="128"/>
      <c r="HF210" s="128"/>
      <c r="HG210" s="128"/>
      <c r="HH210" s="128"/>
      <c r="HI210" s="128"/>
      <c r="HJ210" s="128"/>
      <c r="HK210" s="128"/>
      <c r="HL210" s="128"/>
      <c r="HM210" s="128"/>
      <c r="HN210" s="128"/>
      <c r="HO210" s="128"/>
      <c r="HP210" s="128"/>
      <c r="HQ210" s="128"/>
      <c r="HR210" s="128"/>
      <c r="HS210" s="128"/>
      <c r="HT210" s="128"/>
      <c r="HU210" s="128"/>
      <c r="HV210" s="128"/>
      <c r="HW210" s="128"/>
      <c r="HX210" s="128"/>
      <c r="HY210" s="128"/>
      <c r="HZ210" s="128"/>
      <c r="IA210" s="128"/>
      <c r="IB210" s="128"/>
      <c r="IC210" s="128"/>
      <c r="ID210" s="128"/>
      <c r="IE210" s="128"/>
      <c r="IF210" s="128"/>
      <c r="IG210" s="128"/>
      <c r="IH210" s="128"/>
      <c r="II210" s="128"/>
      <c r="IJ210" s="128"/>
      <c r="IK210" s="128"/>
      <c r="IL210" s="128"/>
      <c r="IM210" s="128"/>
      <c r="IN210" s="128"/>
      <c r="IO210" s="128"/>
      <c r="IP210" s="128"/>
      <c r="IQ210" s="128"/>
      <c r="IR210" s="128"/>
      <c r="IS210" s="128"/>
      <c r="IT210" s="128"/>
      <c r="IU210" s="128"/>
      <c r="IV210" s="128"/>
      <c r="IW210" s="128"/>
      <c r="IX210" s="128"/>
      <c r="IY210" s="128"/>
      <c r="IZ210" s="128"/>
      <c r="JA210" s="128"/>
    </row>
    <row r="211" spans="2:261" s="17" customFormat="1" x14ac:dyDescent="0.25">
      <c r="B211" s="33"/>
      <c r="F211" s="35"/>
      <c r="G211" s="111"/>
      <c r="H211" s="33"/>
      <c r="I211" s="33"/>
      <c r="J211" s="42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  <c r="AA211" s="128"/>
      <c r="AB211" s="128"/>
      <c r="AC211" s="128"/>
      <c r="AD211" s="128"/>
      <c r="AE211" s="128"/>
      <c r="AF211" s="128"/>
      <c r="AG211" s="128"/>
      <c r="AH211" s="128"/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8"/>
      <c r="AS211" s="128"/>
      <c r="AT211" s="128"/>
      <c r="AU211" s="128"/>
      <c r="AV211" s="128"/>
      <c r="AW211" s="128"/>
      <c r="AX211" s="128"/>
      <c r="AY211" s="128"/>
      <c r="AZ211" s="128"/>
      <c r="BA211" s="128"/>
      <c r="BB211" s="128"/>
      <c r="BC211" s="128"/>
      <c r="BD211" s="128"/>
      <c r="BE211" s="128"/>
      <c r="BF211" s="128"/>
      <c r="BG211" s="128"/>
      <c r="BH211" s="128"/>
      <c r="BI211" s="128"/>
      <c r="BJ211" s="128"/>
      <c r="BK211" s="128"/>
      <c r="BL211" s="128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128"/>
      <c r="CA211" s="128"/>
      <c r="CB211" s="128"/>
      <c r="CC211" s="128"/>
      <c r="CD211" s="128"/>
      <c r="CE211" s="128"/>
      <c r="CF211" s="128"/>
      <c r="CG211" s="128"/>
      <c r="CH211" s="128"/>
      <c r="CI211" s="128"/>
      <c r="CJ211" s="128"/>
      <c r="CK211" s="128"/>
      <c r="CL211" s="128"/>
      <c r="CM211" s="128"/>
      <c r="CN211" s="128"/>
      <c r="CO211" s="128"/>
      <c r="CP211" s="128"/>
      <c r="CQ211" s="128"/>
      <c r="CR211" s="128"/>
      <c r="CS211" s="128"/>
      <c r="CT211" s="128"/>
      <c r="CU211" s="128"/>
      <c r="CV211" s="128"/>
      <c r="CW211" s="42"/>
      <c r="CX211" s="128"/>
      <c r="CY211" s="128"/>
      <c r="CZ211" s="128"/>
      <c r="DA211" s="128"/>
      <c r="DB211" s="128"/>
      <c r="DC211" s="128"/>
      <c r="DD211" s="128"/>
      <c r="DE211" s="128"/>
      <c r="DF211" s="128"/>
      <c r="DG211" s="128"/>
      <c r="DH211" s="128"/>
      <c r="DI211" s="128"/>
      <c r="DJ211" s="128"/>
      <c r="DK211" s="128"/>
      <c r="DL211" s="128"/>
      <c r="DM211" s="128"/>
      <c r="DN211" s="128"/>
      <c r="DO211" s="128"/>
      <c r="DP211" s="128"/>
      <c r="DQ211" s="128"/>
      <c r="DR211" s="128"/>
      <c r="DS211" s="128"/>
      <c r="DT211" s="128"/>
      <c r="DU211" s="128"/>
      <c r="DV211" s="128"/>
      <c r="DW211" s="128"/>
      <c r="DX211" s="128"/>
      <c r="DY211" s="128"/>
      <c r="DZ211" s="128"/>
      <c r="EA211" s="128"/>
      <c r="EB211" s="128"/>
      <c r="EC211" s="128"/>
      <c r="ED211" s="128"/>
      <c r="EE211" s="128"/>
      <c r="EF211" s="128"/>
      <c r="EG211" s="42"/>
      <c r="EH211" s="128"/>
      <c r="EI211" s="128"/>
      <c r="EJ211" s="128"/>
      <c r="EK211" s="128"/>
      <c r="EL211" s="128"/>
      <c r="EM211" s="128"/>
      <c r="EN211" s="128"/>
      <c r="EO211" s="128"/>
      <c r="EP211" s="128"/>
      <c r="EQ211" s="128"/>
      <c r="ER211" s="128"/>
      <c r="ES211" s="128"/>
      <c r="ET211" s="128"/>
      <c r="EU211" s="128"/>
      <c r="EV211" s="128"/>
      <c r="EW211" s="128"/>
      <c r="EX211" s="128"/>
      <c r="EY211" s="128"/>
      <c r="EZ211" s="128"/>
      <c r="FA211" s="128"/>
      <c r="FB211" s="128"/>
      <c r="FC211" s="128"/>
      <c r="FD211" s="128"/>
      <c r="FE211" s="128"/>
      <c r="FF211" s="128"/>
      <c r="FG211" s="128"/>
      <c r="FH211" s="128"/>
      <c r="FI211" s="128"/>
      <c r="FJ211" s="128"/>
      <c r="FK211" s="128"/>
      <c r="FL211" s="128"/>
      <c r="FM211" s="128"/>
      <c r="FN211" s="128"/>
      <c r="FO211" s="128"/>
      <c r="FP211" s="128"/>
      <c r="FQ211" s="42"/>
      <c r="FR211" s="42"/>
      <c r="FS211" s="42"/>
      <c r="FT211" s="42"/>
      <c r="FU211" s="42"/>
      <c r="FV211" s="128"/>
      <c r="FW211" s="128"/>
      <c r="FX211" s="128"/>
      <c r="FY211" s="128"/>
      <c r="FZ211" s="128"/>
      <c r="GA211" s="128"/>
      <c r="GB211" s="128"/>
      <c r="GC211" s="128"/>
      <c r="GD211" s="128"/>
      <c r="GE211" s="128"/>
      <c r="GF211" s="128"/>
      <c r="GG211" s="128"/>
      <c r="GH211" s="128"/>
      <c r="GI211" s="128"/>
      <c r="GJ211" s="128"/>
      <c r="GK211" s="128"/>
      <c r="GL211" s="128"/>
      <c r="GM211" s="128"/>
      <c r="GN211" s="128"/>
      <c r="GO211" s="128"/>
      <c r="GP211" s="128"/>
      <c r="GQ211" s="128"/>
      <c r="GR211" s="128"/>
      <c r="GS211" s="128"/>
      <c r="GT211" s="128"/>
      <c r="GU211" s="128"/>
      <c r="GV211" s="128"/>
      <c r="GW211" s="128"/>
      <c r="GX211" s="128"/>
      <c r="GY211" s="128"/>
      <c r="GZ211" s="128"/>
      <c r="HA211" s="128"/>
      <c r="HB211" s="128"/>
      <c r="HC211" s="128"/>
      <c r="HD211" s="128"/>
      <c r="HE211" s="128"/>
      <c r="HF211" s="128"/>
      <c r="HG211" s="128"/>
      <c r="HH211" s="128"/>
      <c r="HI211" s="128"/>
      <c r="HJ211" s="128"/>
      <c r="HK211" s="128"/>
      <c r="HL211" s="128"/>
      <c r="HM211" s="128"/>
      <c r="HN211" s="128"/>
      <c r="HO211" s="128"/>
      <c r="HP211" s="128"/>
      <c r="HQ211" s="128"/>
      <c r="HR211" s="128"/>
      <c r="HS211" s="128"/>
      <c r="HT211" s="128"/>
      <c r="HU211" s="128"/>
      <c r="HV211" s="128"/>
      <c r="HW211" s="128"/>
      <c r="HX211" s="128"/>
      <c r="HY211" s="128"/>
      <c r="HZ211" s="128"/>
      <c r="IA211" s="128"/>
      <c r="IB211" s="128"/>
      <c r="IC211" s="128"/>
      <c r="ID211" s="128"/>
      <c r="IE211" s="128"/>
      <c r="IF211" s="128"/>
      <c r="IG211" s="128"/>
      <c r="IH211" s="128"/>
      <c r="II211" s="128"/>
      <c r="IJ211" s="128"/>
      <c r="IK211" s="128"/>
      <c r="IL211" s="128"/>
      <c r="IM211" s="128"/>
      <c r="IN211" s="128"/>
      <c r="IO211" s="128"/>
      <c r="IP211" s="128"/>
      <c r="IQ211" s="128"/>
      <c r="IR211" s="128"/>
      <c r="IS211" s="128"/>
      <c r="IT211" s="128"/>
      <c r="IU211" s="128"/>
      <c r="IV211" s="128"/>
      <c r="IW211" s="128"/>
      <c r="IX211" s="128"/>
      <c r="IY211" s="128"/>
      <c r="IZ211" s="128"/>
      <c r="JA211" s="128"/>
    </row>
    <row r="212" spans="2:261" s="17" customFormat="1" x14ac:dyDescent="0.25">
      <c r="B212" s="33"/>
      <c r="F212" s="35"/>
      <c r="G212" s="111"/>
      <c r="H212" s="33"/>
      <c r="I212" s="33"/>
      <c r="J212" s="42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8"/>
      <c r="AZ212" s="128"/>
      <c r="BA212" s="128"/>
      <c r="BB212" s="128"/>
      <c r="BC212" s="128"/>
      <c r="BD212" s="128"/>
      <c r="BE212" s="128"/>
      <c r="BF212" s="128"/>
      <c r="BG212" s="128"/>
      <c r="BH212" s="128"/>
      <c r="BI212" s="128"/>
      <c r="BJ212" s="128"/>
      <c r="BK212" s="128"/>
      <c r="BL212" s="128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128"/>
      <c r="CA212" s="128"/>
      <c r="CB212" s="128"/>
      <c r="CC212" s="128"/>
      <c r="CD212" s="128"/>
      <c r="CE212" s="128"/>
      <c r="CF212" s="128"/>
      <c r="CG212" s="128"/>
      <c r="CH212" s="128"/>
      <c r="CI212" s="128"/>
      <c r="CJ212" s="128"/>
      <c r="CK212" s="128"/>
      <c r="CL212" s="128"/>
      <c r="CM212" s="128"/>
      <c r="CN212" s="128"/>
      <c r="CO212" s="128"/>
      <c r="CP212" s="128"/>
      <c r="CQ212" s="128"/>
      <c r="CR212" s="128"/>
      <c r="CS212" s="128"/>
      <c r="CT212" s="128"/>
      <c r="CU212" s="128"/>
      <c r="CV212" s="128"/>
      <c r="CW212" s="42"/>
      <c r="CX212" s="128"/>
      <c r="CY212" s="128"/>
      <c r="CZ212" s="128"/>
      <c r="DA212" s="128"/>
      <c r="DB212" s="128"/>
      <c r="DC212" s="128"/>
      <c r="DD212" s="128"/>
      <c r="DE212" s="128"/>
      <c r="DF212" s="128"/>
      <c r="DG212" s="128"/>
      <c r="DH212" s="128"/>
      <c r="DI212" s="128"/>
      <c r="DJ212" s="128"/>
      <c r="DK212" s="128"/>
      <c r="DL212" s="128"/>
      <c r="DM212" s="128"/>
      <c r="DN212" s="128"/>
      <c r="DO212" s="128"/>
      <c r="DP212" s="128"/>
      <c r="DQ212" s="128"/>
      <c r="DR212" s="128"/>
      <c r="DS212" s="128"/>
      <c r="DT212" s="128"/>
      <c r="DU212" s="128"/>
      <c r="DV212" s="128"/>
      <c r="DW212" s="128"/>
      <c r="DX212" s="128"/>
      <c r="DY212" s="128"/>
      <c r="DZ212" s="128"/>
      <c r="EA212" s="128"/>
      <c r="EB212" s="128"/>
      <c r="EC212" s="128"/>
      <c r="ED212" s="128"/>
      <c r="EE212" s="128"/>
      <c r="EF212" s="128"/>
      <c r="EG212" s="42"/>
      <c r="EH212" s="128"/>
      <c r="EI212" s="128"/>
      <c r="EJ212" s="128"/>
      <c r="EK212" s="128"/>
      <c r="EL212" s="128"/>
      <c r="EM212" s="128"/>
      <c r="EN212" s="128"/>
      <c r="EO212" s="128"/>
      <c r="EP212" s="128"/>
      <c r="EQ212" s="128"/>
      <c r="ER212" s="128"/>
      <c r="ES212" s="128"/>
      <c r="ET212" s="128"/>
      <c r="EU212" s="128"/>
      <c r="EV212" s="128"/>
      <c r="EW212" s="128"/>
      <c r="EX212" s="128"/>
      <c r="EY212" s="128"/>
      <c r="EZ212" s="128"/>
      <c r="FA212" s="128"/>
      <c r="FB212" s="128"/>
      <c r="FC212" s="128"/>
      <c r="FD212" s="128"/>
      <c r="FE212" s="128"/>
      <c r="FF212" s="128"/>
      <c r="FG212" s="128"/>
      <c r="FH212" s="128"/>
      <c r="FI212" s="128"/>
      <c r="FJ212" s="128"/>
      <c r="FK212" s="128"/>
      <c r="FL212" s="128"/>
      <c r="FM212" s="128"/>
      <c r="FN212" s="128"/>
      <c r="FO212" s="128"/>
      <c r="FP212" s="128"/>
      <c r="FQ212" s="42"/>
      <c r="FR212" s="42"/>
      <c r="FS212" s="42"/>
      <c r="FT212" s="42"/>
      <c r="FU212" s="42"/>
      <c r="FV212" s="128"/>
      <c r="FW212" s="128"/>
      <c r="FX212" s="128"/>
      <c r="FY212" s="128"/>
      <c r="FZ212" s="128"/>
      <c r="GA212" s="128"/>
      <c r="GB212" s="128"/>
      <c r="GC212" s="128"/>
      <c r="GD212" s="128"/>
      <c r="GE212" s="128"/>
      <c r="GF212" s="128"/>
      <c r="GG212" s="128"/>
      <c r="GH212" s="128"/>
      <c r="GI212" s="128"/>
      <c r="GJ212" s="128"/>
      <c r="GK212" s="128"/>
      <c r="GL212" s="128"/>
      <c r="GM212" s="128"/>
      <c r="GN212" s="128"/>
      <c r="GO212" s="128"/>
      <c r="GP212" s="128"/>
      <c r="GQ212" s="128"/>
      <c r="GR212" s="128"/>
      <c r="GS212" s="128"/>
      <c r="GT212" s="128"/>
      <c r="GU212" s="128"/>
      <c r="GV212" s="128"/>
      <c r="GW212" s="128"/>
      <c r="GX212" s="128"/>
      <c r="GY212" s="128"/>
      <c r="GZ212" s="128"/>
      <c r="HA212" s="128"/>
      <c r="HB212" s="128"/>
      <c r="HC212" s="128"/>
      <c r="HD212" s="128"/>
      <c r="HE212" s="128"/>
      <c r="HF212" s="128"/>
      <c r="HG212" s="128"/>
      <c r="HH212" s="128"/>
      <c r="HI212" s="128"/>
      <c r="HJ212" s="128"/>
      <c r="HK212" s="128"/>
      <c r="HL212" s="128"/>
      <c r="HM212" s="128"/>
      <c r="HN212" s="128"/>
      <c r="HO212" s="128"/>
      <c r="HP212" s="128"/>
      <c r="HQ212" s="128"/>
      <c r="HR212" s="128"/>
      <c r="HS212" s="128"/>
      <c r="HT212" s="128"/>
      <c r="HU212" s="128"/>
      <c r="HV212" s="128"/>
      <c r="HW212" s="128"/>
      <c r="HX212" s="128"/>
      <c r="HY212" s="128"/>
      <c r="HZ212" s="128"/>
      <c r="IA212" s="128"/>
      <c r="IB212" s="128"/>
      <c r="IC212" s="128"/>
      <c r="ID212" s="128"/>
      <c r="IE212" s="128"/>
      <c r="IF212" s="128"/>
      <c r="IG212" s="128"/>
      <c r="IH212" s="128"/>
      <c r="II212" s="128"/>
      <c r="IJ212" s="128"/>
      <c r="IK212" s="128"/>
      <c r="IL212" s="128"/>
      <c r="IM212" s="128"/>
      <c r="IN212" s="128"/>
      <c r="IO212" s="128"/>
      <c r="IP212" s="128"/>
      <c r="IQ212" s="128"/>
      <c r="IR212" s="128"/>
      <c r="IS212" s="128"/>
      <c r="IT212" s="128"/>
      <c r="IU212" s="128"/>
      <c r="IV212" s="128"/>
      <c r="IW212" s="128"/>
      <c r="IX212" s="128"/>
      <c r="IY212" s="128"/>
      <c r="IZ212" s="128"/>
      <c r="JA212" s="128"/>
    </row>
    <row r="213" spans="2:261" s="17" customFormat="1" x14ac:dyDescent="0.25">
      <c r="B213" s="33"/>
      <c r="F213" s="35"/>
      <c r="G213" s="111"/>
      <c r="H213" s="33"/>
      <c r="I213" s="33"/>
      <c r="J213" s="42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  <c r="AA213" s="128"/>
      <c r="AB213" s="128"/>
      <c r="AC213" s="128"/>
      <c r="AD213" s="128"/>
      <c r="AE213" s="128"/>
      <c r="AF213" s="128"/>
      <c r="AG213" s="128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/>
      <c r="AY213" s="128"/>
      <c r="AZ213" s="128"/>
      <c r="BA213" s="128"/>
      <c r="BB213" s="128"/>
      <c r="BC213" s="128"/>
      <c r="BD213" s="128"/>
      <c r="BE213" s="128"/>
      <c r="BF213" s="128"/>
      <c r="BG213" s="128"/>
      <c r="BH213" s="128"/>
      <c r="BI213" s="128"/>
      <c r="BJ213" s="128"/>
      <c r="BK213" s="128"/>
      <c r="BL213" s="128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128"/>
      <c r="CA213" s="128"/>
      <c r="CB213" s="128"/>
      <c r="CC213" s="128"/>
      <c r="CD213" s="128"/>
      <c r="CE213" s="128"/>
      <c r="CF213" s="128"/>
      <c r="CG213" s="128"/>
      <c r="CH213" s="128"/>
      <c r="CI213" s="128"/>
      <c r="CJ213" s="128"/>
      <c r="CK213" s="128"/>
      <c r="CL213" s="128"/>
      <c r="CM213" s="128"/>
      <c r="CN213" s="128"/>
      <c r="CO213" s="128"/>
      <c r="CP213" s="128"/>
      <c r="CQ213" s="128"/>
      <c r="CR213" s="128"/>
      <c r="CS213" s="128"/>
      <c r="CT213" s="128"/>
      <c r="CU213" s="128"/>
      <c r="CV213" s="128"/>
      <c r="CW213" s="42"/>
      <c r="CX213" s="128"/>
      <c r="CY213" s="128"/>
      <c r="CZ213" s="128"/>
      <c r="DA213" s="128"/>
      <c r="DB213" s="128"/>
      <c r="DC213" s="128"/>
      <c r="DD213" s="128"/>
      <c r="DE213" s="128"/>
      <c r="DF213" s="128"/>
      <c r="DG213" s="128"/>
      <c r="DH213" s="128"/>
      <c r="DI213" s="128"/>
      <c r="DJ213" s="128"/>
      <c r="DK213" s="128"/>
      <c r="DL213" s="128"/>
      <c r="DM213" s="128"/>
      <c r="DN213" s="128"/>
      <c r="DO213" s="128"/>
      <c r="DP213" s="128"/>
      <c r="DQ213" s="128"/>
      <c r="DR213" s="128"/>
      <c r="DS213" s="128"/>
      <c r="DT213" s="128"/>
      <c r="DU213" s="128"/>
      <c r="DV213" s="128"/>
      <c r="DW213" s="128"/>
      <c r="DX213" s="128"/>
      <c r="DY213" s="128"/>
      <c r="DZ213" s="128"/>
      <c r="EA213" s="128"/>
      <c r="EB213" s="128"/>
      <c r="EC213" s="128"/>
      <c r="ED213" s="128"/>
      <c r="EE213" s="128"/>
      <c r="EF213" s="128"/>
      <c r="EG213" s="42"/>
      <c r="EH213" s="128"/>
      <c r="EI213" s="128"/>
      <c r="EJ213" s="128"/>
      <c r="EK213" s="128"/>
      <c r="EL213" s="128"/>
      <c r="EM213" s="128"/>
      <c r="EN213" s="128"/>
      <c r="EO213" s="128"/>
      <c r="EP213" s="128"/>
      <c r="EQ213" s="128"/>
      <c r="ER213" s="128"/>
      <c r="ES213" s="128"/>
      <c r="ET213" s="128"/>
      <c r="EU213" s="128"/>
      <c r="EV213" s="128"/>
      <c r="EW213" s="128"/>
      <c r="EX213" s="128"/>
      <c r="EY213" s="128"/>
      <c r="EZ213" s="128"/>
      <c r="FA213" s="128"/>
      <c r="FB213" s="128"/>
      <c r="FC213" s="128"/>
      <c r="FD213" s="128"/>
      <c r="FE213" s="128"/>
      <c r="FF213" s="128"/>
      <c r="FG213" s="128"/>
      <c r="FH213" s="128"/>
      <c r="FI213" s="128"/>
      <c r="FJ213" s="128"/>
      <c r="FK213" s="128"/>
      <c r="FL213" s="128"/>
      <c r="FM213" s="128"/>
      <c r="FN213" s="128"/>
      <c r="FO213" s="128"/>
      <c r="FP213" s="128"/>
      <c r="FQ213" s="42"/>
      <c r="FR213" s="42"/>
      <c r="FS213" s="42"/>
      <c r="FT213" s="42"/>
      <c r="FU213" s="42"/>
      <c r="FV213" s="128"/>
      <c r="FW213" s="128"/>
      <c r="FX213" s="128"/>
      <c r="FY213" s="128"/>
      <c r="FZ213" s="128"/>
      <c r="GA213" s="128"/>
      <c r="GB213" s="128"/>
      <c r="GC213" s="128"/>
      <c r="GD213" s="128"/>
      <c r="GE213" s="128"/>
      <c r="GF213" s="128"/>
      <c r="GG213" s="128"/>
      <c r="GH213" s="128"/>
      <c r="GI213" s="128"/>
      <c r="GJ213" s="128"/>
      <c r="GK213" s="128"/>
      <c r="GL213" s="128"/>
      <c r="GM213" s="128"/>
      <c r="GN213" s="128"/>
      <c r="GO213" s="128"/>
      <c r="GP213" s="128"/>
      <c r="GQ213" s="128"/>
      <c r="GR213" s="128"/>
      <c r="GS213" s="128"/>
      <c r="GT213" s="128"/>
      <c r="GU213" s="128"/>
      <c r="GV213" s="128"/>
      <c r="GW213" s="128"/>
      <c r="GX213" s="128"/>
      <c r="GY213" s="128"/>
      <c r="GZ213" s="128"/>
      <c r="HA213" s="128"/>
      <c r="HB213" s="128"/>
      <c r="HC213" s="128"/>
      <c r="HD213" s="128"/>
      <c r="HE213" s="128"/>
      <c r="HF213" s="128"/>
      <c r="HG213" s="128"/>
      <c r="HH213" s="128"/>
      <c r="HI213" s="128"/>
      <c r="HJ213" s="128"/>
      <c r="HK213" s="128"/>
      <c r="HL213" s="128"/>
      <c r="HM213" s="128"/>
      <c r="HN213" s="128"/>
      <c r="HO213" s="128"/>
      <c r="HP213" s="128"/>
      <c r="HQ213" s="128"/>
      <c r="HR213" s="128"/>
      <c r="HS213" s="128"/>
      <c r="HT213" s="128"/>
      <c r="HU213" s="128"/>
      <c r="HV213" s="128"/>
      <c r="HW213" s="128"/>
      <c r="HX213" s="128"/>
      <c r="HY213" s="128"/>
      <c r="HZ213" s="128"/>
      <c r="IA213" s="128"/>
      <c r="IB213" s="128"/>
      <c r="IC213" s="128"/>
      <c r="ID213" s="128"/>
      <c r="IE213" s="128"/>
      <c r="IF213" s="128"/>
      <c r="IG213" s="128"/>
      <c r="IH213" s="128"/>
      <c r="II213" s="128"/>
      <c r="IJ213" s="128"/>
      <c r="IK213" s="128"/>
      <c r="IL213" s="128"/>
      <c r="IM213" s="128"/>
      <c r="IN213" s="128"/>
      <c r="IO213" s="128"/>
      <c r="IP213" s="128"/>
      <c r="IQ213" s="128"/>
      <c r="IR213" s="128"/>
      <c r="IS213" s="128"/>
      <c r="IT213" s="128"/>
      <c r="IU213" s="128"/>
      <c r="IV213" s="128"/>
      <c r="IW213" s="128"/>
      <c r="IX213" s="128"/>
      <c r="IY213" s="128"/>
      <c r="IZ213" s="128"/>
      <c r="JA213" s="128"/>
    </row>
    <row r="214" spans="2:261" s="17" customFormat="1" x14ac:dyDescent="0.25">
      <c r="B214" s="33"/>
      <c r="F214" s="35"/>
      <c r="G214" s="111"/>
      <c r="H214" s="33"/>
      <c r="I214" s="33"/>
      <c r="J214" s="42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  <c r="AA214" s="128"/>
      <c r="AB214" s="128"/>
      <c r="AC214" s="128"/>
      <c r="AD214" s="128"/>
      <c r="AE214" s="128"/>
      <c r="AF214" s="128"/>
      <c r="AG214" s="128"/>
      <c r="AH214" s="128"/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8"/>
      <c r="AT214" s="128"/>
      <c r="AU214" s="128"/>
      <c r="AV214" s="128"/>
      <c r="AW214" s="128"/>
      <c r="AX214" s="128"/>
      <c r="AY214" s="128"/>
      <c r="AZ214" s="128"/>
      <c r="BA214" s="128"/>
      <c r="BB214" s="128"/>
      <c r="BC214" s="128"/>
      <c r="BD214" s="128"/>
      <c r="BE214" s="128"/>
      <c r="BF214" s="128"/>
      <c r="BG214" s="128"/>
      <c r="BH214" s="128"/>
      <c r="BI214" s="128"/>
      <c r="BJ214" s="128"/>
      <c r="BK214" s="128"/>
      <c r="BL214" s="128"/>
      <c r="BM214" s="42"/>
      <c r="BN214" s="42"/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  <c r="BZ214" s="128"/>
      <c r="CA214" s="128"/>
      <c r="CB214" s="128"/>
      <c r="CC214" s="128"/>
      <c r="CD214" s="128"/>
      <c r="CE214" s="128"/>
      <c r="CF214" s="128"/>
      <c r="CG214" s="128"/>
      <c r="CH214" s="128"/>
      <c r="CI214" s="128"/>
      <c r="CJ214" s="128"/>
      <c r="CK214" s="128"/>
      <c r="CL214" s="128"/>
      <c r="CM214" s="128"/>
      <c r="CN214" s="128"/>
      <c r="CO214" s="128"/>
      <c r="CP214" s="128"/>
      <c r="CQ214" s="128"/>
      <c r="CR214" s="128"/>
      <c r="CS214" s="128"/>
      <c r="CT214" s="128"/>
      <c r="CU214" s="128"/>
      <c r="CV214" s="128"/>
      <c r="CW214" s="42"/>
      <c r="CX214" s="128"/>
      <c r="CY214" s="128"/>
      <c r="CZ214" s="128"/>
      <c r="DA214" s="128"/>
      <c r="DB214" s="128"/>
      <c r="DC214" s="128"/>
      <c r="DD214" s="128"/>
      <c r="DE214" s="128"/>
      <c r="DF214" s="128"/>
      <c r="DG214" s="128"/>
      <c r="DH214" s="128"/>
      <c r="DI214" s="128"/>
      <c r="DJ214" s="128"/>
      <c r="DK214" s="128"/>
      <c r="DL214" s="128"/>
      <c r="DM214" s="128"/>
      <c r="DN214" s="128"/>
      <c r="DO214" s="128"/>
      <c r="DP214" s="128"/>
      <c r="DQ214" s="128"/>
      <c r="DR214" s="128"/>
      <c r="DS214" s="128"/>
      <c r="DT214" s="128"/>
      <c r="DU214" s="128"/>
      <c r="DV214" s="128"/>
      <c r="DW214" s="128"/>
      <c r="DX214" s="128"/>
      <c r="DY214" s="128"/>
      <c r="DZ214" s="128"/>
      <c r="EA214" s="128"/>
      <c r="EB214" s="128"/>
      <c r="EC214" s="128"/>
      <c r="ED214" s="128"/>
      <c r="EE214" s="128"/>
      <c r="EF214" s="128"/>
      <c r="EG214" s="42"/>
      <c r="EH214" s="128"/>
      <c r="EI214" s="128"/>
      <c r="EJ214" s="128"/>
      <c r="EK214" s="128"/>
      <c r="EL214" s="128"/>
      <c r="EM214" s="128"/>
      <c r="EN214" s="128"/>
      <c r="EO214" s="128"/>
      <c r="EP214" s="128"/>
      <c r="EQ214" s="128"/>
      <c r="ER214" s="128"/>
      <c r="ES214" s="128"/>
      <c r="ET214" s="128"/>
      <c r="EU214" s="128"/>
      <c r="EV214" s="128"/>
      <c r="EW214" s="128"/>
      <c r="EX214" s="128"/>
      <c r="EY214" s="128"/>
      <c r="EZ214" s="128"/>
      <c r="FA214" s="128"/>
      <c r="FB214" s="128"/>
      <c r="FC214" s="128"/>
      <c r="FD214" s="128"/>
      <c r="FE214" s="128"/>
      <c r="FF214" s="128"/>
      <c r="FG214" s="128"/>
      <c r="FH214" s="128"/>
      <c r="FI214" s="128"/>
      <c r="FJ214" s="128"/>
      <c r="FK214" s="128"/>
      <c r="FL214" s="128"/>
      <c r="FM214" s="128"/>
      <c r="FN214" s="128"/>
      <c r="FO214" s="128"/>
      <c r="FP214" s="128"/>
      <c r="FQ214" s="42"/>
      <c r="FR214" s="42"/>
      <c r="FS214" s="42"/>
      <c r="FT214" s="42"/>
      <c r="FU214" s="42"/>
      <c r="FV214" s="128"/>
      <c r="FW214" s="128"/>
      <c r="FX214" s="128"/>
      <c r="FY214" s="128"/>
      <c r="FZ214" s="128"/>
      <c r="GA214" s="128"/>
      <c r="GB214" s="128"/>
      <c r="GC214" s="128"/>
      <c r="GD214" s="128"/>
      <c r="GE214" s="128"/>
      <c r="GF214" s="128"/>
      <c r="GG214" s="128"/>
      <c r="GH214" s="128"/>
      <c r="GI214" s="128"/>
      <c r="GJ214" s="128"/>
      <c r="GK214" s="128"/>
      <c r="GL214" s="128"/>
      <c r="GM214" s="128"/>
      <c r="GN214" s="128"/>
      <c r="GO214" s="128"/>
      <c r="GP214" s="128"/>
      <c r="GQ214" s="128"/>
      <c r="GR214" s="128"/>
      <c r="GS214" s="128"/>
      <c r="GT214" s="128"/>
      <c r="GU214" s="128"/>
      <c r="GV214" s="128"/>
      <c r="GW214" s="128"/>
      <c r="GX214" s="128"/>
      <c r="GY214" s="128"/>
      <c r="GZ214" s="128"/>
      <c r="HA214" s="128"/>
      <c r="HB214" s="128"/>
      <c r="HC214" s="128"/>
      <c r="HD214" s="128"/>
      <c r="HE214" s="128"/>
      <c r="HF214" s="128"/>
      <c r="HG214" s="128"/>
      <c r="HH214" s="128"/>
      <c r="HI214" s="128"/>
      <c r="HJ214" s="128"/>
      <c r="HK214" s="128"/>
      <c r="HL214" s="128"/>
      <c r="HM214" s="128"/>
      <c r="HN214" s="128"/>
      <c r="HO214" s="128"/>
      <c r="HP214" s="128"/>
      <c r="HQ214" s="128"/>
      <c r="HR214" s="128"/>
      <c r="HS214" s="128"/>
      <c r="HT214" s="128"/>
      <c r="HU214" s="128"/>
      <c r="HV214" s="128"/>
      <c r="HW214" s="128"/>
      <c r="HX214" s="128"/>
      <c r="HY214" s="128"/>
      <c r="HZ214" s="128"/>
      <c r="IA214" s="128"/>
      <c r="IB214" s="128"/>
      <c r="IC214" s="128"/>
      <c r="ID214" s="128"/>
      <c r="IE214" s="128"/>
      <c r="IF214" s="128"/>
      <c r="IG214" s="128"/>
      <c r="IH214" s="128"/>
      <c r="II214" s="128"/>
      <c r="IJ214" s="128"/>
      <c r="IK214" s="128"/>
      <c r="IL214" s="128"/>
      <c r="IM214" s="128"/>
      <c r="IN214" s="128"/>
      <c r="IO214" s="128"/>
      <c r="IP214" s="128"/>
      <c r="IQ214" s="128"/>
      <c r="IR214" s="128"/>
      <c r="IS214" s="128"/>
      <c r="IT214" s="128"/>
      <c r="IU214" s="128"/>
      <c r="IV214" s="128"/>
      <c r="IW214" s="128"/>
      <c r="IX214" s="128"/>
      <c r="IY214" s="128"/>
      <c r="IZ214" s="128"/>
      <c r="JA214" s="128"/>
    </row>
    <row r="215" spans="2:261" s="17" customFormat="1" x14ac:dyDescent="0.25">
      <c r="B215" s="33"/>
      <c r="F215" s="35"/>
      <c r="G215" s="111"/>
      <c r="H215" s="33"/>
      <c r="I215" s="33"/>
      <c r="J215" s="42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8"/>
      <c r="AA215" s="128"/>
      <c r="AB215" s="128"/>
      <c r="AC215" s="128"/>
      <c r="AD215" s="128"/>
      <c r="AE215" s="128"/>
      <c r="AF215" s="128"/>
      <c r="AG215" s="128"/>
      <c r="AH215" s="128"/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8"/>
      <c r="AS215" s="128"/>
      <c r="AT215" s="128"/>
      <c r="AU215" s="128"/>
      <c r="AV215" s="128"/>
      <c r="AW215" s="128"/>
      <c r="AX215" s="128"/>
      <c r="AY215" s="128"/>
      <c r="AZ215" s="128"/>
      <c r="BA215" s="128"/>
      <c r="BB215" s="128"/>
      <c r="BC215" s="128"/>
      <c r="BD215" s="128"/>
      <c r="BE215" s="128"/>
      <c r="BF215" s="128"/>
      <c r="BG215" s="128"/>
      <c r="BH215" s="128"/>
      <c r="BI215" s="128"/>
      <c r="BJ215" s="128"/>
      <c r="BK215" s="128"/>
      <c r="BL215" s="128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128"/>
      <c r="CA215" s="128"/>
      <c r="CB215" s="128"/>
      <c r="CC215" s="128"/>
      <c r="CD215" s="128"/>
      <c r="CE215" s="128"/>
      <c r="CF215" s="128"/>
      <c r="CG215" s="128"/>
      <c r="CH215" s="128"/>
      <c r="CI215" s="128"/>
      <c r="CJ215" s="128"/>
      <c r="CK215" s="128"/>
      <c r="CL215" s="128"/>
      <c r="CM215" s="128"/>
      <c r="CN215" s="128"/>
      <c r="CO215" s="128"/>
      <c r="CP215" s="128"/>
      <c r="CQ215" s="128"/>
      <c r="CR215" s="128"/>
      <c r="CS215" s="128"/>
      <c r="CT215" s="128"/>
      <c r="CU215" s="128"/>
      <c r="CV215" s="128"/>
      <c r="CW215" s="42"/>
      <c r="CX215" s="128"/>
      <c r="CY215" s="128"/>
      <c r="CZ215" s="128"/>
      <c r="DA215" s="128"/>
      <c r="DB215" s="128"/>
      <c r="DC215" s="128"/>
      <c r="DD215" s="128"/>
      <c r="DE215" s="128"/>
      <c r="DF215" s="128"/>
      <c r="DG215" s="128"/>
      <c r="DH215" s="128"/>
      <c r="DI215" s="128"/>
      <c r="DJ215" s="128"/>
      <c r="DK215" s="128"/>
      <c r="DL215" s="128"/>
      <c r="DM215" s="128"/>
      <c r="DN215" s="128"/>
      <c r="DO215" s="128"/>
      <c r="DP215" s="128"/>
      <c r="DQ215" s="128"/>
      <c r="DR215" s="128"/>
      <c r="DS215" s="128"/>
      <c r="DT215" s="128"/>
      <c r="DU215" s="128"/>
      <c r="DV215" s="128"/>
      <c r="DW215" s="128"/>
      <c r="DX215" s="128"/>
      <c r="DY215" s="128"/>
      <c r="DZ215" s="128"/>
      <c r="EA215" s="128"/>
      <c r="EB215" s="128"/>
      <c r="EC215" s="128"/>
      <c r="ED215" s="128"/>
      <c r="EE215" s="128"/>
      <c r="EF215" s="128"/>
      <c r="EG215" s="42"/>
      <c r="EH215" s="128"/>
      <c r="EI215" s="128"/>
      <c r="EJ215" s="128"/>
      <c r="EK215" s="128"/>
      <c r="EL215" s="128"/>
      <c r="EM215" s="128"/>
      <c r="EN215" s="128"/>
      <c r="EO215" s="128"/>
      <c r="EP215" s="128"/>
      <c r="EQ215" s="128"/>
      <c r="ER215" s="128"/>
      <c r="ES215" s="128"/>
      <c r="ET215" s="128"/>
      <c r="EU215" s="128"/>
      <c r="EV215" s="128"/>
      <c r="EW215" s="128"/>
      <c r="EX215" s="128"/>
      <c r="EY215" s="128"/>
      <c r="EZ215" s="128"/>
      <c r="FA215" s="128"/>
      <c r="FB215" s="128"/>
      <c r="FC215" s="128"/>
      <c r="FD215" s="128"/>
      <c r="FE215" s="128"/>
      <c r="FF215" s="128"/>
      <c r="FG215" s="128"/>
      <c r="FH215" s="128"/>
      <c r="FI215" s="128"/>
      <c r="FJ215" s="128"/>
      <c r="FK215" s="128"/>
      <c r="FL215" s="128"/>
      <c r="FM215" s="128"/>
      <c r="FN215" s="128"/>
      <c r="FO215" s="128"/>
      <c r="FP215" s="128"/>
      <c r="FQ215" s="42"/>
      <c r="FR215" s="42"/>
      <c r="FS215" s="42"/>
      <c r="FT215" s="42"/>
      <c r="FU215" s="42"/>
      <c r="FV215" s="128"/>
      <c r="FW215" s="128"/>
      <c r="FX215" s="128"/>
      <c r="FY215" s="128"/>
      <c r="FZ215" s="128"/>
      <c r="GA215" s="128"/>
      <c r="GB215" s="128"/>
      <c r="GC215" s="128"/>
      <c r="GD215" s="128"/>
      <c r="GE215" s="128"/>
      <c r="GF215" s="128"/>
      <c r="GG215" s="128"/>
      <c r="GH215" s="128"/>
      <c r="GI215" s="128"/>
      <c r="GJ215" s="128"/>
      <c r="GK215" s="128"/>
      <c r="GL215" s="128"/>
      <c r="GM215" s="128"/>
      <c r="GN215" s="128"/>
      <c r="GO215" s="128"/>
      <c r="GP215" s="128"/>
      <c r="GQ215" s="128"/>
      <c r="GR215" s="128"/>
      <c r="GS215" s="128"/>
      <c r="GT215" s="128"/>
      <c r="GU215" s="128"/>
      <c r="GV215" s="128"/>
      <c r="GW215" s="128"/>
      <c r="GX215" s="128"/>
      <c r="GY215" s="128"/>
      <c r="GZ215" s="128"/>
      <c r="HA215" s="128"/>
      <c r="HB215" s="128"/>
      <c r="HC215" s="128"/>
      <c r="HD215" s="128"/>
      <c r="HE215" s="128"/>
      <c r="HF215" s="128"/>
      <c r="HG215" s="128"/>
      <c r="HH215" s="128"/>
      <c r="HI215" s="128"/>
      <c r="HJ215" s="128"/>
      <c r="HK215" s="128"/>
      <c r="HL215" s="128"/>
      <c r="HM215" s="128"/>
      <c r="HN215" s="128"/>
      <c r="HO215" s="128"/>
      <c r="HP215" s="128"/>
      <c r="HQ215" s="128"/>
      <c r="HR215" s="128"/>
      <c r="HS215" s="128"/>
      <c r="HT215" s="128"/>
      <c r="HU215" s="128"/>
      <c r="HV215" s="128"/>
      <c r="HW215" s="128"/>
      <c r="HX215" s="128"/>
      <c r="HY215" s="128"/>
      <c r="HZ215" s="128"/>
      <c r="IA215" s="128"/>
      <c r="IB215" s="128"/>
      <c r="IC215" s="128"/>
      <c r="ID215" s="128"/>
      <c r="IE215" s="128"/>
      <c r="IF215" s="128"/>
      <c r="IG215" s="128"/>
      <c r="IH215" s="128"/>
      <c r="II215" s="128"/>
      <c r="IJ215" s="128"/>
      <c r="IK215" s="128"/>
      <c r="IL215" s="128"/>
      <c r="IM215" s="128"/>
      <c r="IN215" s="128"/>
      <c r="IO215" s="128"/>
      <c r="IP215" s="128"/>
      <c r="IQ215" s="128"/>
      <c r="IR215" s="128"/>
      <c r="IS215" s="128"/>
      <c r="IT215" s="128"/>
      <c r="IU215" s="128"/>
      <c r="IV215" s="128"/>
      <c r="IW215" s="128"/>
      <c r="IX215" s="128"/>
      <c r="IY215" s="128"/>
      <c r="IZ215" s="128"/>
      <c r="JA215" s="128"/>
    </row>
    <row r="216" spans="2:261" s="17" customFormat="1" x14ac:dyDescent="0.25">
      <c r="B216" s="33"/>
      <c r="F216" s="35"/>
      <c r="G216" s="111"/>
      <c r="H216" s="33"/>
      <c r="I216" s="33"/>
      <c r="J216" s="42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  <c r="AB216" s="128"/>
      <c r="AC216" s="128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8"/>
      <c r="AZ216" s="128"/>
      <c r="BA216" s="128"/>
      <c r="BB216" s="128"/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  <c r="BM216" s="42"/>
      <c r="BN216" s="42"/>
      <c r="BO216" s="42"/>
      <c r="BP216" s="42"/>
      <c r="BQ216" s="42"/>
      <c r="BR216" s="42"/>
      <c r="BS216" s="42"/>
      <c r="BT216" s="42"/>
      <c r="BU216" s="42"/>
      <c r="BV216" s="42"/>
      <c r="BW216" s="42"/>
      <c r="BX216" s="42"/>
      <c r="BY216" s="42"/>
      <c r="BZ216" s="128"/>
      <c r="CA216" s="128"/>
      <c r="CB216" s="128"/>
      <c r="CC216" s="128"/>
      <c r="CD216" s="128"/>
      <c r="CE216" s="128"/>
      <c r="CF216" s="128"/>
      <c r="CG216" s="128"/>
      <c r="CH216" s="128"/>
      <c r="CI216" s="128"/>
      <c r="CJ216" s="128"/>
      <c r="CK216" s="128"/>
      <c r="CL216" s="128"/>
      <c r="CM216" s="128"/>
      <c r="CN216" s="128"/>
      <c r="CO216" s="128"/>
      <c r="CP216" s="128"/>
      <c r="CQ216" s="128"/>
      <c r="CR216" s="128"/>
      <c r="CS216" s="128"/>
      <c r="CT216" s="128"/>
      <c r="CU216" s="128"/>
      <c r="CV216" s="128"/>
      <c r="CW216" s="42"/>
      <c r="CX216" s="128"/>
      <c r="CY216" s="128"/>
      <c r="CZ216" s="128"/>
      <c r="DA216" s="128"/>
      <c r="DB216" s="128"/>
      <c r="DC216" s="128"/>
      <c r="DD216" s="128"/>
      <c r="DE216" s="128"/>
      <c r="DF216" s="128"/>
      <c r="DG216" s="128"/>
      <c r="DH216" s="128"/>
      <c r="DI216" s="128"/>
      <c r="DJ216" s="128"/>
      <c r="DK216" s="128"/>
      <c r="DL216" s="128"/>
      <c r="DM216" s="128"/>
      <c r="DN216" s="128"/>
      <c r="DO216" s="128"/>
      <c r="DP216" s="128"/>
      <c r="DQ216" s="128"/>
      <c r="DR216" s="128"/>
      <c r="DS216" s="128"/>
      <c r="DT216" s="128"/>
      <c r="DU216" s="128"/>
      <c r="DV216" s="128"/>
      <c r="DW216" s="128"/>
      <c r="DX216" s="128"/>
      <c r="DY216" s="128"/>
      <c r="DZ216" s="128"/>
      <c r="EA216" s="128"/>
      <c r="EB216" s="128"/>
      <c r="EC216" s="128"/>
      <c r="ED216" s="128"/>
      <c r="EE216" s="128"/>
      <c r="EF216" s="128"/>
      <c r="EG216" s="42"/>
      <c r="EH216" s="128"/>
      <c r="EI216" s="128"/>
      <c r="EJ216" s="128"/>
      <c r="EK216" s="128"/>
      <c r="EL216" s="128"/>
      <c r="EM216" s="128"/>
      <c r="EN216" s="128"/>
      <c r="EO216" s="128"/>
      <c r="EP216" s="128"/>
      <c r="EQ216" s="128"/>
      <c r="ER216" s="128"/>
      <c r="ES216" s="128"/>
      <c r="ET216" s="128"/>
      <c r="EU216" s="128"/>
      <c r="EV216" s="128"/>
      <c r="EW216" s="128"/>
      <c r="EX216" s="128"/>
      <c r="EY216" s="128"/>
      <c r="EZ216" s="128"/>
      <c r="FA216" s="128"/>
      <c r="FB216" s="128"/>
      <c r="FC216" s="128"/>
      <c r="FD216" s="128"/>
      <c r="FE216" s="128"/>
      <c r="FF216" s="128"/>
      <c r="FG216" s="128"/>
      <c r="FH216" s="128"/>
      <c r="FI216" s="128"/>
      <c r="FJ216" s="128"/>
      <c r="FK216" s="128"/>
      <c r="FL216" s="128"/>
      <c r="FM216" s="128"/>
      <c r="FN216" s="128"/>
      <c r="FO216" s="128"/>
      <c r="FP216" s="128"/>
      <c r="FQ216" s="42"/>
      <c r="FR216" s="42"/>
      <c r="FS216" s="42"/>
      <c r="FT216" s="42"/>
      <c r="FU216" s="42"/>
      <c r="FV216" s="128"/>
      <c r="FW216" s="128"/>
      <c r="FX216" s="128"/>
      <c r="FY216" s="128"/>
      <c r="FZ216" s="128"/>
      <c r="GA216" s="128"/>
      <c r="GB216" s="128"/>
      <c r="GC216" s="128"/>
      <c r="GD216" s="128"/>
      <c r="GE216" s="128"/>
      <c r="GF216" s="128"/>
      <c r="GG216" s="128"/>
      <c r="GH216" s="128"/>
      <c r="GI216" s="128"/>
      <c r="GJ216" s="128"/>
      <c r="GK216" s="128"/>
      <c r="GL216" s="128"/>
      <c r="GM216" s="128"/>
      <c r="GN216" s="128"/>
      <c r="GO216" s="128"/>
      <c r="GP216" s="128"/>
      <c r="GQ216" s="128"/>
      <c r="GR216" s="128"/>
      <c r="GS216" s="128"/>
      <c r="GT216" s="128"/>
      <c r="GU216" s="128"/>
      <c r="GV216" s="128"/>
      <c r="GW216" s="128"/>
      <c r="GX216" s="128"/>
      <c r="GY216" s="128"/>
      <c r="GZ216" s="128"/>
      <c r="HA216" s="128"/>
      <c r="HB216" s="128"/>
      <c r="HC216" s="128"/>
      <c r="HD216" s="128"/>
      <c r="HE216" s="128"/>
      <c r="HF216" s="128"/>
      <c r="HG216" s="128"/>
      <c r="HH216" s="128"/>
      <c r="HI216" s="128"/>
      <c r="HJ216" s="128"/>
      <c r="HK216" s="128"/>
      <c r="HL216" s="128"/>
      <c r="HM216" s="128"/>
      <c r="HN216" s="128"/>
      <c r="HO216" s="128"/>
      <c r="HP216" s="128"/>
      <c r="HQ216" s="128"/>
      <c r="HR216" s="128"/>
      <c r="HS216" s="128"/>
      <c r="HT216" s="128"/>
      <c r="HU216" s="128"/>
      <c r="HV216" s="128"/>
      <c r="HW216" s="128"/>
      <c r="HX216" s="128"/>
      <c r="HY216" s="128"/>
      <c r="HZ216" s="128"/>
      <c r="IA216" s="128"/>
      <c r="IB216" s="128"/>
      <c r="IC216" s="128"/>
      <c r="ID216" s="128"/>
      <c r="IE216" s="128"/>
      <c r="IF216" s="128"/>
      <c r="IG216" s="128"/>
      <c r="IH216" s="128"/>
      <c r="II216" s="128"/>
      <c r="IJ216" s="128"/>
      <c r="IK216" s="128"/>
      <c r="IL216" s="128"/>
      <c r="IM216" s="128"/>
      <c r="IN216" s="128"/>
      <c r="IO216" s="128"/>
      <c r="IP216" s="128"/>
      <c r="IQ216" s="128"/>
      <c r="IR216" s="128"/>
      <c r="IS216" s="128"/>
      <c r="IT216" s="128"/>
      <c r="IU216" s="128"/>
      <c r="IV216" s="128"/>
      <c r="IW216" s="128"/>
      <c r="IX216" s="128"/>
      <c r="IY216" s="128"/>
      <c r="IZ216" s="128"/>
      <c r="JA216" s="128"/>
    </row>
    <row r="217" spans="2:261" s="17" customFormat="1" x14ac:dyDescent="0.25">
      <c r="B217" s="33"/>
      <c r="F217" s="35"/>
      <c r="G217" s="111"/>
      <c r="H217" s="33"/>
      <c r="I217" s="33"/>
      <c r="J217" s="42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8"/>
      <c r="AA217" s="128"/>
      <c r="AB217" s="128"/>
      <c r="AC217" s="128"/>
      <c r="AD217" s="128"/>
      <c r="AE217" s="128"/>
      <c r="AF217" s="128"/>
      <c r="AG217" s="128"/>
      <c r="AH217" s="128"/>
      <c r="AI217" s="128"/>
      <c r="AJ217" s="128"/>
      <c r="AK217" s="128"/>
      <c r="AL217" s="128"/>
      <c r="AM217" s="128"/>
      <c r="AN217" s="128"/>
      <c r="AO217" s="128"/>
      <c r="AP217" s="128"/>
      <c r="AQ217" s="128"/>
      <c r="AR217" s="128"/>
      <c r="AS217" s="128"/>
      <c r="AT217" s="128"/>
      <c r="AU217" s="128"/>
      <c r="AV217" s="128"/>
      <c r="AW217" s="128"/>
      <c r="AX217" s="128"/>
      <c r="AY217" s="128"/>
      <c r="AZ217" s="128"/>
      <c r="BA217" s="128"/>
      <c r="BB217" s="128"/>
      <c r="BC217" s="128"/>
      <c r="BD217" s="128"/>
      <c r="BE217" s="128"/>
      <c r="BF217" s="128"/>
      <c r="BG217" s="128"/>
      <c r="BH217" s="128"/>
      <c r="BI217" s="128"/>
      <c r="BJ217" s="128"/>
      <c r="BK217" s="128"/>
      <c r="BL217" s="128"/>
      <c r="BM217" s="42"/>
      <c r="BN217" s="42"/>
      <c r="BO217" s="42"/>
      <c r="BP217" s="42"/>
      <c r="BQ217" s="42"/>
      <c r="BR217" s="42"/>
      <c r="BS217" s="42"/>
      <c r="BT217" s="42"/>
      <c r="BU217" s="42"/>
      <c r="BV217" s="42"/>
      <c r="BW217" s="42"/>
      <c r="BX217" s="42"/>
      <c r="BY217" s="42"/>
      <c r="BZ217" s="128"/>
      <c r="CA217" s="128"/>
      <c r="CB217" s="128"/>
      <c r="CC217" s="128"/>
      <c r="CD217" s="128"/>
      <c r="CE217" s="128"/>
      <c r="CF217" s="128"/>
      <c r="CG217" s="128"/>
      <c r="CH217" s="128"/>
      <c r="CI217" s="128"/>
      <c r="CJ217" s="128"/>
      <c r="CK217" s="128"/>
      <c r="CL217" s="128"/>
      <c r="CM217" s="128"/>
      <c r="CN217" s="128"/>
      <c r="CO217" s="128"/>
      <c r="CP217" s="128"/>
      <c r="CQ217" s="128"/>
      <c r="CR217" s="128"/>
      <c r="CS217" s="128"/>
      <c r="CT217" s="128"/>
      <c r="CU217" s="128"/>
      <c r="CV217" s="128"/>
      <c r="CW217" s="42"/>
      <c r="CX217" s="128"/>
      <c r="CY217" s="128"/>
      <c r="CZ217" s="128"/>
      <c r="DA217" s="128"/>
      <c r="DB217" s="128"/>
      <c r="DC217" s="128"/>
      <c r="DD217" s="128"/>
      <c r="DE217" s="128"/>
      <c r="DF217" s="128"/>
      <c r="DG217" s="128"/>
      <c r="DH217" s="128"/>
      <c r="DI217" s="128"/>
      <c r="DJ217" s="128"/>
      <c r="DK217" s="128"/>
      <c r="DL217" s="128"/>
      <c r="DM217" s="128"/>
      <c r="DN217" s="128"/>
      <c r="DO217" s="128"/>
      <c r="DP217" s="128"/>
      <c r="DQ217" s="128"/>
      <c r="DR217" s="128"/>
      <c r="DS217" s="128"/>
      <c r="DT217" s="128"/>
      <c r="DU217" s="128"/>
      <c r="DV217" s="128"/>
      <c r="DW217" s="128"/>
      <c r="DX217" s="128"/>
      <c r="DY217" s="128"/>
      <c r="DZ217" s="128"/>
      <c r="EA217" s="128"/>
      <c r="EB217" s="128"/>
      <c r="EC217" s="128"/>
      <c r="ED217" s="128"/>
      <c r="EE217" s="128"/>
      <c r="EF217" s="128"/>
      <c r="EG217" s="42"/>
      <c r="EH217" s="128"/>
      <c r="EI217" s="128"/>
      <c r="EJ217" s="128"/>
      <c r="EK217" s="128"/>
      <c r="EL217" s="128"/>
      <c r="EM217" s="128"/>
      <c r="EN217" s="128"/>
      <c r="EO217" s="128"/>
      <c r="EP217" s="128"/>
      <c r="EQ217" s="128"/>
      <c r="ER217" s="128"/>
      <c r="ES217" s="128"/>
      <c r="ET217" s="128"/>
      <c r="EU217" s="128"/>
      <c r="EV217" s="128"/>
      <c r="EW217" s="128"/>
      <c r="EX217" s="128"/>
      <c r="EY217" s="128"/>
      <c r="EZ217" s="128"/>
      <c r="FA217" s="128"/>
      <c r="FB217" s="128"/>
      <c r="FC217" s="128"/>
      <c r="FD217" s="128"/>
      <c r="FE217" s="128"/>
      <c r="FF217" s="128"/>
      <c r="FG217" s="128"/>
      <c r="FH217" s="128"/>
      <c r="FI217" s="128"/>
      <c r="FJ217" s="128"/>
      <c r="FK217" s="128"/>
      <c r="FL217" s="128"/>
      <c r="FM217" s="128"/>
      <c r="FN217" s="128"/>
      <c r="FO217" s="128"/>
      <c r="FP217" s="128"/>
      <c r="FQ217" s="42"/>
      <c r="FR217" s="42"/>
      <c r="FS217" s="42"/>
      <c r="FT217" s="42"/>
      <c r="FU217" s="42"/>
      <c r="FV217" s="128"/>
      <c r="FW217" s="128"/>
      <c r="FX217" s="128"/>
      <c r="FY217" s="128"/>
      <c r="FZ217" s="128"/>
      <c r="GA217" s="128"/>
      <c r="GB217" s="128"/>
      <c r="GC217" s="128"/>
      <c r="GD217" s="128"/>
      <c r="GE217" s="128"/>
      <c r="GF217" s="128"/>
      <c r="GG217" s="128"/>
      <c r="GH217" s="128"/>
      <c r="GI217" s="128"/>
      <c r="GJ217" s="128"/>
      <c r="GK217" s="128"/>
      <c r="GL217" s="128"/>
      <c r="GM217" s="128"/>
      <c r="GN217" s="128"/>
      <c r="GO217" s="128"/>
      <c r="GP217" s="128"/>
      <c r="GQ217" s="128"/>
      <c r="GR217" s="128"/>
      <c r="GS217" s="128"/>
      <c r="GT217" s="128"/>
      <c r="GU217" s="128"/>
      <c r="GV217" s="128"/>
      <c r="GW217" s="128"/>
      <c r="GX217" s="128"/>
      <c r="GY217" s="128"/>
      <c r="GZ217" s="128"/>
      <c r="HA217" s="128"/>
      <c r="HB217" s="128"/>
      <c r="HC217" s="128"/>
      <c r="HD217" s="128"/>
      <c r="HE217" s="128"/>
      <c r="HF217" s="128"/>
      <c r="HG217" s="128"/>
      <c r="HH217" s="128"/>
      <c r="HI217" s="128"/>
      <c r="HJ217" s="128"/>
      <c r="HK217" s="128"/>
      <c r="HL217" s="128"/>
      <c r="HM217" s="128"/>
      <c r="HN217" s="128"/>
      <c r="HO217" s="128"/>
      <c r="HP217" s="128"/>
      <c r="HQ217" s="128"/>
      <c r="HR217" s="128"/>
      <c r="HS217" s="128"/>
      <c r="HT217" s="128"/>
      <c r="HU217" s="128"/>
      <c r="HV217" s="128"/>
      <c r="HW217" s="128"/>
      <c r="HX217" s="128"/>
      <c r="HY217" s="128"/>
      <c r="HZ217" s="128"/>
      <c r="IA217" s="128"/>
      <c r="IB217" s="128"/>
      <c r="IC217" s="128"/>
      <c r="ID217" s="128"/>
      <c r="IE217" s="128"/>
      <c r="IF217" s="128"/>
      <c r="IG217" s="128"/>
      <c r="IH217" s="128"/>
      <c r="II217" s="128"/>
      <c r="IJ217" s="128"/>
      <c r="IK217" s="128"/>
      <c r="IL217" s="128"/>
      <c r="IM217" s="128"/>
      <c r="IN217" s="128"/>
      <c r="IO217" s="128"/>
      <c r="IP217" s="128"/>
      <c r="IQ217" s="128"/>
      <c r="IR217" s="128"/>
      <c r="IS217" s="128"/>
      <c r="IT217" s="128"/>
      <c r="IU217" s="128"/>
      <c r="IV217" s="128"/>
      <c r="IW217" s="128"/>
      <c r="IX217" s="128"/>
      <c r="IY217" s="128"/>
      <c r="IZ217" s="128"/>
      <c r="JA217" s="128"/>
    </row>
    <row r="218" spans="2:261" s="17" customFormat="1" x14ac:dyDescent="0.25">
      <c r="B218" s="33"/>
      <c r="F218" s="35"/>
      <c r="G218" s="111"/>
      <c r="H218" s="33"/>
      <c r="I218" s="33"/>
      <c r="J218" s="42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  <c r="AA218" s="128"/>
      <c r="AB218" s="128"/>
      <c r="AC218" s="128"/>
      <c r="AD218" s="128"/>
      <c r="AE218" s="128"/>
      <c r="AF218" s="128"/>
      <c r="AG218" s="128"/>
      <c r="AH218" s="128"/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8"/>
      <c r="AX218" s="128"/>
      <c r="AY218" s="128"/>
      <c r="AZ218" s="128"/>
      <c r="BA218" s="128"/>
      <c r="BB218" s="128"/>
      <c r="BC218" s="128"/>
      <c r="BD218" s="128"/>
      <c r="BE218" s="128"/>
      <c r="BF218" s="128"/>
      <c r="BG218" s="128"/>
      <c r="BH218" s="128"/>
      <c r="BI218" s="128"/>
      <c r="BJ218" s="128"/>
      <c r="BK218" s="128"/>
      <c r="BL218" s="128"/>
      <c r="BM218" s="42"/>
      <c r="BN218" s="42"/>
      <c r="BO218" s="42"/>
      <c r="BP218" s="42"/>
      <c r="BQ218" s="42"/>
      <c r="BR218" s="42"/>
      <c r="BS218" s="42"/>
      <c r="BT218" s="42"/>
      <c r="BU218" s="42"/>
      <c r="BV218" s="42"/>
      <c r="BW218" s="42"/>
      <c r="BX218" s="42"/>
      <c r="BY218" s="42"/>
      <c r="BZ218" s="128"/>
      <c r="CA218" s="128"/>
      <c r="CB218" s="128"/>
      <c r="CC218" s="128"/>
      <c r="CD218" s="128"/>
      <c r="CE218" s="128"/>
      <c r="CF218" s="128"/>
      <c r="CG218" s="128"/>
      <c r="CH218" s="128"/>
      <c r="CI218" s="128"/>
      <c r="CJ218" s="128"/>
      <c r="CK218" s="128"/>
      <c r="CL218" s="128"/>
      <c r="CM218" s="128"/>
      <c r="CN218" s="128"/>
      <c r="CO218" s="128"/>
      <c r="CP218" s="128"/>
      <c r="CQ218" s="128"/>
      <c r="CR218" s="128"/>
      <c r="CS218" s="128"/>
      <c r="CT218" s="128"/>
      <c r="CU218" s="128"/>
      <c r="CV218" s="128"/>
      <c r="CW218" s="42"/>
      <c r="CX218" s="128"/>
      <c r="CY218" s="128"/>
      <c r="CZ218" s="128"/>
      <c r="DA218" s="128"/>
      <c r="DB218" s="128"/>
      <c r="DC218" s="128"/>
      <c r="DD218" s="128"/>
      <c r="DE218" s="128"/>
      <c r="DF218" s="128"/>
      <c r="DG218" s="128"/>
      <c r="DH218" s="128"/>
      <c r="DI218" s="128"/>
      <c r="DJ218" s="128"/>
      <c r="DK218" s="128"/>
      <c r="DL218" s="128"/>
      <c r="DM218" s="128"/>
      <c r="DN218" s="128"/>
      <c r="DO218" s="128"/>
      <c r="DP218" s="128"/>
      <c r="DQ218" s="128"/>
      <c r="DR218" s="128"/>
      <c r="DS218" s="128"/>
      <c r="DT218" s="128"/>
      <c r="DU218" s="128"/>
      <c r="DV218" s="128"/>
      <c r="DW218" s="128"/>
      <c r="DX218" s="128"/>
      <c r="DY218" s="128"/>
      <c r="DZ218" s="128"/>
      <c r="EA218" s="128"/>
      <c r="EB218" s="128"/>
      <c r="EC218" s="128"/>
      <c r="ED218" s="128"/>
      <c r="EE218" s="128"/>
      <c r="EF218" s="128"/>
      <c r="EG218" s="42"/>
      <c r="EH218" s="128"/>
      <c r="EI218" s="128"/>
      <c r="EJ218" s="128"/>
      <c r="EK218" s="128"/>
      <c r="EL218" s="128"/>
      <c r="EM218" s="128"/>
      <c r="EN218" s="128"/>
      <c r="EO218" s="128"/>
      <c r="EP218" s="128"/>
      <c r="EQ218" s="128"/>
      <c r="ER218" s="128"/>
      <c r="ES218" s="128"/>
      <c r="ET218" s="128"/>
      <c r="EU218" s="128"/>
      <c r="EV218" s="128"/>
      <c r="EW218" s="128"/>
      <c r="EX218" s="128"/>
      <c r="EY218" s="128"/>
      <c r="EZ218" s="128"/>
      <c r="FA218" s="128"/>
      <c r="FB218" s="128"/>
      <c r="FC218" s="128"/>
      <c r="FD218" s="128"/>
      <c r="FE218" s="128"/>
      <c r="FF218" s="128"/>
      <c r="FG218" s="128"/>
      <c r="FH218" s="128"/>
      <c r="FI218" s="128"/>
      <c r="FJ218" s="128"/>
      <c r="FK218" s="128"/>
      <c r="FL218" s="128"/>
      <c r="FM218" s="128"/>
      <c r="FN218" s="128"/>
      <c r="FO218" s="128"/>
      <c r="FP218" s="128"/>
      <c r="FQ218" s="42"/>
      <c r="FR218" s="42"/>
      <c r="FS218" s="42"/>
      <c r="FT218" s="42"/>
      <c r="FU218" s="42"/>
      <c r="FV218" s="128"/>
      <c r="FW218" s="128"/>
      <c r="FX218" s="128"/>
      <c r="FY218" s="128"/>
      <c r="FZ218" s="128"/>
      <c r="GA218" s="128"/>
      <c r="GB218" s="128"/>
      <c r="GC218" s="128"/>
      <c r="GD218" s="128"/>
      <c r="GE218" s="128"/>
      <c r="GF218" s="128"/>
      <c r="GG218" s="128"/>
      <c r="GH218" s="128"/>
      <c r="GI218" s="128"/>
      <c r="GJ218" s="128"/>
      <c r="GK218" s="128"/>
      <c r="GL218" s="128"/>
      <c r="GM218" s="128"/>
      <c r="GN218" s="128"/>
      <c r="GO218" s="128"/>
      <c r="GP218" s="128"/>
      <c r="GQ218" s="128"/>
      <c r="GR218" s="128"/>
      <c r="GS218" s="128"/>
      <c r="GT218" s="128"/>
      <c r="GU218" s="128"/>
      <c r="GV218" s="128"/>
      <c r="GW218" s="128"/>
      <c r="GX218" s="128"/>
      <c r="GY218" s="128"/>
      <c r="GZ218" s="128"/>
      <c r="HA218" s="128"/>
      <c r="HB218" s="128"/>
      <c r="HC218" s="128"/>
      <c r="HD218" s="128"/>
      <c r="HE218" s="128"/>
      <c r="HF218" s="128"/>
      <c r="HG218" s="128"/>
      <c r="HH218" s="128"/>
      <c r="HI218" s="128"/>
      <c r="HJ218" s="128"/>
      <c r="HK218" s="128"/>
      <c r="HL218" s="128"/>
      <c r="HM218" s="128"/>
      <c r="HN218" s="128"/>
      <c r="HO218" s="128"/>
      <c r="HP218" s="128"/>
      <c r="HQ218" s="128"/>
      <c r="HR218" s="128"/>
      <c r="HS218" s="128"/>
      <c r="HT218" s="128"/>
      <c r="HU218" s="128"/>
      <c r="HV218" s="128"/>
      <c r="HW218" s="128"/>
      <c r="HX218" s="128"/>
      <c r="HY218" s="128"/>
      <c r="HZ218" s="128"/>
      <c r="IA218" s="128"/>
      <c r="IB218" s="128"/>
      <c r="IC218" s="128"/>
      <c r="ID218" s="128"/>
      <c r="IE218" s="128"/>
      <c r="IF218" s="128"/>
      <c r="IG218" s="128"/>
      <c r="IH218" s="128"/>
      <c r="II218" s="128"/>
      <c r="IJ218" s="128"/>
      <c r="IK218" s="128"/>
      <c r="IL218" s="128"/>
      <c r="IM218" s="128"/>
      <c r="IN218" s="128"/>
      <c r="IO218" s="128"/>
      <c r="IP218" s="128"/>
      <c r="IQ218" s="128"/>
      <c r="IR218" s="128"/>
      <c r="IS218" s="128"/>
      <c r="IT218" s="128"/>
      <c r="IU218" s="128"/>
      <c r="IV218" s="128"/>
      <c r="IW218" s="128"/>
      <c r="IX218" s="128"/>
      <c r="IY218" s="128"/>
      <c r="IZ218" s="128"/>
      <c r="JA218" s="128"/>
    </row>
    <row r="219" spans="2:261" s="17" customFormat="1" x14ac:dyDescent="0.25">
      <c r="B219" s="33"/>
      <c r="F219" s="35"/>
      <c r="G219" s="111"/>
      <c r="H219" s="33"/>
      <c r="I219" s="33"/>
      <c r="J219" s="42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8"/>
      <c r="AK219" s="128"/>
      <c r="AL219" s="128"/>
      <c r="AM219" s="128"/>
      <c r="AN219" s="128"/>
      <c r="AO219" s="128"/>
      <c r="AP219" s="128"/>
      <c r="AQ219" s="128"/>
      <c r="AR219" s="128"/>
      <c r="AS219" s="128"/>
      <c r="AT219" s="128"/>
      <c r="AU219" s="128"/>
      <c r="AV219" s="128"/>
      <c r="AW219" s="128"/>
      <c r="AX219" s="128"/>
      <c r="AY219" s="128"/>
      <c r="AZ219" s="128"/>
      <c r="BA219" s="128"/>
      <c r="BB219" s="128"/>
      <c r="BC219" s="128"/>
      <c r="BD219" s="128"/>
      <c r="BE219" s="128"/>
      <c r="BF219" s="128"/>
      <c r="BG219" s="128"/>
      <c r="BH219" s="128"/>
      <c r="BI219" s="128"/>
      <c r="BJ219" s="128"/>
      <c r="BK219" s="128"/>
      <c r="BL219" s="128"/>
      <c r="BM219" s="42"/>
      <c r="BN219" s="42"/>
      <c r="BO219" s="42"/>
      <c r="BP219" s="42"/>
      <c r="BQ219" s="42"/>
      <c r="BR219" s="42"/>
      <c r="BS219" s="42"/>
      <c r="BT219" s="42"/>
      <c r="BU219" s="42"/>
      <c r="BV219" s="42"/>
      <c r="BW219" s="42"/>
      <c r="BX219" s="42"/>
      <c r="BY219" s="42"/>
      <c r="BZ219" s="128"/>
      <c r="CA219" s="128"/>
      <c r="CB219" s="128"/>
      <c r="CC219" s="128"/>
      <c r="CD219" s="128"/>
      <c r="CE219" s="128"/>
      <c r="CF219" s="128"/>
      <c r="CG219" s="128"/>
      <c r="CH219" s="128"/>
      <c r="CI219" s="128"/>
      <c r="CJ219" s="128"/>
      <c r="CK219" s="128"/>
      <c r="CL219" s="128"/>
      <c r="CM219" s="128"/>
      <c r="CN219" s="128"/>
      <c r="CO219" s="128"/>
      <c r="CP219" s="128"/>
      <c r="CQ219" s="128"/>
      <c r="CR219" s="128"/>
      <c r="CS219" s="128"/>
      <c r="CT219" s="128"/>
      <c r="CU219" s="128"/>
      <c r="CV219" s="128"/>
      <c r="CW219" s="42"/>
      <c r="CX219" s="128"/>
      <c r="CY219" s="128"/>
      <c r="CZ219" s="128"/>
      <c r="DA219" s="128"/>
      <c r="DB219" s="128"/>
      <c r="DC219" s="128"/>
      <c r="DD219" s="128"/>
      <c r="DE219" s="128"/>
      <c r="DF219" s="128"/>
      <c r="DG219" s="128"/>
      <c r="DH219" s="128"/>
      <c r="DI219" s="128"/>
      <c r="DJ219" s="128"/>
      <c r="DK219" s="128"/>
      <c r="DL219" s="128"/>
      <c r="DM219" s="128"/>
      <c r="DN219" s="128"/>
      <c r="DO219" s="128"/>
      <c r="DP219" s="128"/>
      <c r="DQ219" s="128"/>
      <c r="DR219" s="128"/>
      <c r="DS219" s="128"/>
      <c r="DT219" s="128"/>
      <c r="DU219" s="128"/>
      <c r="DV219" s="128"/>
      <c r="DW219" s="128"/>
      <c r="DX219" s="128"/>
      <c r="DY219" s="128"/>
      <c r="DZ219" s="128"/>
      <c r="EA219" s="128"/>
      <c r="EB219" s="128"/>
      <c r="EC219" s="128"/>
      <c r="ED219" s="128"/>
      <c r="EE219" s="128"/>
      <c r="EF219" s="128"/>
      <c r="EG219" s="42"/>
      <c r="EH219" s="128"/>
      <c r="EI219" s="128"/>
      <c r="EJ219" s="128"/>
      <c r="EK219" s="128"/>
      <c r="EL219" s="128"/>
      <c r="EM219" s="128"/>
      <c r="EN219" s="128"/>
      <c r="EO219" s="128"/>
      <c r="EP219" s="128"/>
      <c r="EQ219" s="128"/>
      <c r="ER219" s="128"/>
      <c r="ES219" s="128"/>
      <c r="ET219" s="128"/>
      <c r="EU219" s="128"/>
      <c r="EV219" s="128"/>
      <c r="EW219" s="128"/>
      <c r="EX219" s="128"/>
      <c r="EY219" s="128"/>
      <c r="EZ219" s="128"/>
      <c r="FA219" s="128"/>
      <c r="FB219" s="128"/>
      <c r="FC219" s="128"/>
      <c r="FD219" s="128"/>
      <c r="FE219" s="128"/>
      <c r="FF219" s="128"/>
      <c r="FG219" s="128"/>
      <c r="FH219" s="128"/>
      <c r="FI219" s="128"/>
      <c r="FJ219" s="128"/>
      <c r="FK219" s="128"/>
      <c r="FL219" s="128"/>
      <c r="FM219" s="128"/>
      <c r="FN219" s="128"/>
      <c r="FO219" s="128"/>
      <c r="FP219" s="128"/>
      <c r="FQ219" s="42"/>
      <c r="FR219" s="42"/>
      <c r="FS219" s="42"/>
      <c r="FT219" s="42"/>
      <c r="FU219" s="42"/>
      <c r="FV219" s="128"/>
      <c r="FW219" s="128"/>
      <c r="FX219" s="128"/>
      <c r="FY219" s="128"/>
      <c r="FZ219" s="128"/>
      <c r="GA219" s="128"/>
      <c r="GB219" s="128"/>
      <c r="GC219" s="128"/>
      <c r="GD219" s="128"/>
      <c r="GE219" s="128"/>
      <c r="GF219" s="128"/>
      <c r="GG219" s="128"/>
      <c r="GH219" s="128"/>
      <c r="GI219" s="128"/>
      <c r="GJ219" s="128"/>
      <c r="GK219" s="128"/>
      <c r="GL219" s="128"/>
      <c r="GM219" s="128"/>
      <c r="GN219" s="128"/>
      <c r="GO219" s="128"/>
      <c r="GP219" s="128"/>
      <c r="GQ219" s="128"/>
      <c r="GR219" s="128"/>
      <c r="GS219" s="128"/>
      <c r="GT219" s="128"/>
      <c r="GU219" s="128"/>
      <c r="GV219" s="128"/>
      <c r="GW219" s="128"/>
      <c r="GX219" s="128"/>
      <c r="GY219" s="128"/>
      <c r="GZ219" s="128"/>
      <c r="HA219" s="128"/>
      <c r="HB219" s="128"/>
      <c r="HC219" s="128"/>
      <c r="HD219" s="128"/>
      <c r="HE219" s="128"/>
      <c r="HF219" s="128"/>
      <c r="HG219" s="128"/>
      <c r="HH219" s="128"/>
      <c r="HI219" s="128"/>
      <c r="HJ219" s="128"/>
      <c r="HK219" s="128"/>
      <c r="HL219" s="128"/>
      <c r="HM219" s="128"/>
      <c r="HN219" s="128"/>
      <c r="HO219" s="128"/>
      <c r="HP219" s="128"/>
      <c r="HQ219" s="128"/>
      <c r="HR219" s="128"/>
      <c r="HS219" s="128"/>
      <c r="HT219" s="128"/>
      <c r="HU219" s="128"/>
      <c r="HV219" s="128"/>
      <c r="HW219" s="128"/>
      <c r="HX219" s="128"/>
      <c r="HY219" s="128"/>
      <c r="HZ219" s="128"/>
      <c r="IA219" s="128"/>
      <c r="IB219" s="128"/>
      <c r="IC219" s="128"/>
      <c r="ID219" s="128"/>
      <c r="IE219" s="128"/>
      <c r="IF219" s="128"/>
      <c r="IG219" s="128"/>
      <c r="IH219" s="128"/>
      <c r="II219" s="128"/>
      <c r="IJ219" s="128"/>
      <c r="IK219" s="128"/>
      <c r="IL219" s="128"/>
      <c r="IM219" s="128"/>
      <c r="IN219" s="128"/>
      <c r="IO219" s="128"/>
      <c r="IP219" s="128"/>
      <c r="IQ219" s="128"/>
      <c r="IR219" s="128"/>
      <c r="IS219" s="128"/>
      <c r="IT219" s="128"/>
      <c r="IU219" s="128"/>
      <c r="IV219" s="128"/>
      <c r="IW219" s="128"/>
      <c r="IX219" s="128"/>
      <c r="IY219" s="128"/>
      <c r="IZ219" s="128"/>
      <c r="JA219" s="128"/>
    </row>
    <row r="220" spans="2:261" s="17" customFormat="1" x14ac:dyDescent="0.25">
      <c r="B220" s="33"/>
      <c r="F220" s="35"/>
      <c r="G220" s="111"/>
      <c r="H220" s="33"/>
      <c r="I220" s="33"/>
      <c r="J220" s="42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8"/>
      <c r="AB220" s="128"/>
      <c r="AC220" s="128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8"/>
      <c r="AZ220" s="128"/>
      <c r="BA220" s="128"/>
      <c r="BB220" s="128"/>
      <c r="BC220" s="128"/>
      <c r="BD220" s="128"/>
      <c r="BE220" s="128"/>
      <c r="BF220" s="128"/>
      <c r="BG220" s="128"/>
      <c r="BH220" s="128"/>
      <c r="BI220" s="128"/>
      <c r="BJ220" s="128"/>
      <c r="BK220" s="128"/>
      <c r="BL220" s="128"/>
      <c r="BM220" s="42"/>
      <c r="BN220" s="42"/>
      <c r="BO220" s="42"/>
      <c r="BP220" s="42"/>
      <c r="BQ220" s="42"/>
      <c r="BR220" s="42"/>
      <c r="BS220" s="42"/>
      <c r="BT220" s="42"/>
      <c r="BU220" s="42"/>
      <c r="BV220" s="42"/>
      <c r="BW220" s="42"/>
      <c r="BX220" s="42"/>
      <c r="BY220" s="42"/>
      <c r="BZ220" s="128"/>
      <c r="CA220" s="128"/>
      <c r="CB220" s="128"/>
      <c r="CC220" s="128"/>
      <c r="CD220" s="128"/>
      <c r="CE220" s="128"/>
      <c r="CF220" s="128"/>
      <c r="CG220" s="128"/>
      <c r="CH220" s="128"/>
      <c r="CI220" s="128"/>
      <c r="CJ220" s="128"/>
      <c r="CK220" s="128"/>
      <c r="CL220" s="128"/>
      <c r="CM220" s="128"/>
      <c r="CN220" s="128"/>
      <c r="CO220" s="128"/>
      <c r="CP220" s="128"/>
      <c r="CQ220" s="128"/>
      <c r="CR220" s="128"/>
      <c r="CS220" s="128"/>
      <c r="CT220" s="128"/>
      <c r="CU220" s="128"/>
      <c r="CV220" s="128"/>
      <c r="CW220" s="42"/>
      <c r="CX220" s="128"/>
      <c r="CY220" s="128"/>
      <c r="CZ220" s="128"/>
      <c r="DA220" s="128"/>
      <c r="DB220" s="128"/>
      <c r="DC220" s="128"/>
      <c r="DD220" s="128"/>
      <c r="DE220" s="128"/>
      <c r="DF220" s="128"/>
      <c r="DG220" s="128"/>
      <c r="DH220" s="128"/>
      <c r="DI220" s="128"/>
      <c r="DJ220" s="128"/>
      <c r="DK220" s="128"/>
      <c r="DL220" s="128"/>
      <c r="DM220" s="128"/>
      <c r="DN220" s="128"/>
      <c r="DO220" s="128"/>
      <c r="DP220" s="128"/>
      <c r="DQ220" s="128"/>
      <c r="DR220" s="128"/>
      <c r="DS220" s="128"/>
      <c r="DT220" s="128"/>
      <c r="DU220" s="128"/>
      <c r="DV220" s="128"/>
      <c r="DW220" s="128"/>
      <c r="DX220" s="128"/>
      <c r="DY220" s="128"/>
      <c r="DZ220" s="128"/>
      <c r="EA220" s="128"/>
      <c r="EB220" s="128"/>
      <c r="EC220" s="128"/>
      <c r="ED220" s="128"/>
      <c r="EE220" s="128"/>
      <c r="EF220" s="128"/>
      <c r="EG220" s="42"/>
      <c r="EH220" s="128"/>
      <c r="EI220" s="128"/>
      <c r="EJ220" s="128"/>
      <c r="EK220" s="128"/>
      <c r="EL220" s="128"/>
      <c r="EM220" s="128"/>
      <c r="EN220" s="128"/>
      <c r="EO220" s="128"/>
      <c r="EP220" s="128"/>
      <c r="EQ220" s="128"/>
      <c r="ER220" s="128"/>
      <c r="ES220" s="128"/>
      <c r="ET220" s="128"/>
      <c r="EU220" s="128"/>
      <c r="EV220" s="128"/>
      <c r="EW220" s="128"/>
      <c r="EX220" s="128"/>
      <c r="EY220" s="128"/>
      <c r="EZ220" s="128"/>
      <c r="FA220" s="128"/>
      <c r="FB220" s="128"/>
      <c r="FC220" s="128"/>
      <c r="FD220" s="128"/>
      <c r="FE220" s="128"/>
      <c r="FF220" s="128"/>
      <c r="FG220" s="128"/>
      <c r="FH220" s="128"/>
      <c r="FI220" s="128"/>
      <c r="FJ220" s="128"/>
      <c r="FK220" s="128"/>
      <c r="FL220" s="128"/>
      <c r="FM220" s="128"/>
      <c r="FN220" s="128"/>
      <c r="FO220" s="128"/>
      <c r="FP220" s="128"/>
      <c r="FQ220" s="42"/>
      <c r="FR220" s="42"/>
      <c r="FS220" s="42"/>
      <c r="FT220" s="42"/>
      <c r="FU220" s="42"/>
      <c r="FV220" s="128"/>
      <c r="FW220" s="128"/>
      <c r="FX220" s="128"/>
      <c r="FY220" s="128"/>
      <c r="FZ220" s="128"/>
      <c r="GA220" s="128"/>
      <c r="GB220" s="128"/>
      <c r="GC220" s="128"/>
      <c r="GD220" s="128"/>
      <c r="GE220" s="128"/>
      <c r="GF220" s="128"/>
      <c r="GG220" s="128"/>
      <c r="GH220" s="128"/>
      <c r="GI220" s="128"/>
      <c r="GJ220" s="128"/>
      <c r="GK220" s="128"/>
      <c r="GL220" s="128"/>
      <c r="GM220" s="128"/>
      <c r="GN220" s="128"/>
      <c r="GO220" s="128"/>
      <c r="GP220" s="128"/>
      <c r="GQ220" s="128"/>
      <c r="GR220" s="128"/>
      <c r="GS220" s="128"/>
      <c r="GT220" s="128"/>
      <c r="GU220" s="128"/>
      <c r="GV220" s="128"/>
      <c r="GW220" s="128"/>
      <c r="GX220" s="128"/>
      <c r="GY220" s="128"/>
      <c r="GZ220" s="128"/>
      <c r="HA220" s="128"/>
      <c r="HB220" s="128"/>
      <c r="HC220" s="128"/>
      <c r="HD220" s="128"/>
      <c r="HE220" s="128"/>
      <c r="HF220" s="128"/>
      <c r="HG220" s="128"/>
      <c r="HH220" s="128"/>
      <c r="HI220" s="128"/>
      <c r="HJ220" s="128"/>
      <c r="HK220" s="128"/>
      <c r="HL220" s="128"/>
      <c r="HM220" s="128"/>
      <c r="HN220" s="128"/>
      <c r="HO220" s="128"/>
      <c r="HP220" s="128"/>
      <c r="HQ220" s="128"/>
      <c r="HR220" s="128"/>
      <c r="HS220" s="128"/>
      <c r="HT220" s="128"/>
      <c r="HU220" s="128"/>
      <c r="HV220" s="128"/>
      <c r="HW220" s="128"/>
      <c r="HX220" s="128"/>
      <c r="HY220" s="128"/>
      <c r="HZ220" s="128"/>
      <c r="IA220" s="128"/>
      <c r="IB220" s="128"/>
      <c r="IC220" s="128"/>
      <c r="ID220" s="128"/>
      <c r="IE220" s="128"/>
      <c r="IF220" s="128"/>
      <c r="IG220" s="128"/>
      <c r="IH220" s="128"/>
      <c r="II220" s="128"/>
      <c r="IJ220" s="128"/>
      <c r="IK220" s="128"/>
      <c r="IL220" s="128"/>
      <c r="IM220" s="128"/>
      <c r="IN220" s="128"/>
      <c r="IO220" s="128"/>
      <c r="IP220" s="128"/>
      <c r="IQ220" s="128"/>
      <c r="IR220" s="128"/>
      <c r="IS220" s="128"/>
      <c r="IT220" s="128"/>
      <c r="IU220" s="128"/>
      <c r="IV220" s="128"/>
      <c r="IW220" s="128"/>
      <c r="IX220" s="128"/>
      <c r="IY220" s="128"/>
      <c r="IZ220" s="128"/>
      <c r="JA220" s="128"/>
    </row>
    <row r="221" spans="2:261" s="17" customFormat="1" x14ac:dyDescent="0.25">
      <c r="B221" s="33"/>
      <c r="F221" s="35"/>
      <c r="G221" s="111"/>
      <c r="H221" s="33"/>
      <c r="I221" s="33"/>
      <c r="J221" s="42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  <c r="AA221" s="128"/>
      <c r="AB221" s="128"/>
      <c r="AC221" s="128"/>
      <c r="AD221" s="128"/>
      <c r="AE221" s="128"/>
      <c r="AF221" s="128"/>
      <c r="AG221" s="128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128"/>
      <c r="AW221" s="128"/>
      <c r="AX221" s="128"/>
      <c r="AY221" s="128"/>
      <c r="AZ221" s="128"/>
      <c r="BA221" s="128"/>
      <c r="BB221" s="128"/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  <c r="BM221" s="42"/>
      <c r="BN221" s="42"/>
      <c r="BO221" s="42"/>
      <c r="BP221" s="42"/>
      <c r="BQ221" s="42"/>
      <c r="BR221" s="42"/>
      <c r="BS221" s="42"/>
      <c r="BT221" s="42"/>
      <c r="BU221" s="42"/>
      <c r="BV221" s="42"/>
      <c r="BW221" s="42"/>
      <c r="BX221" s="42"/>
      <c r="BY221" s="42"/>
      <c r="BZ221" s="128"/>
      <c r="CA221" s="128"/>
      <c r="CB221" s="128"/>
      <c r="CC221" s="128"/>
      <c r="CD221" s="128"/>
      <c r="CE221" s="128"/>
      <c r="CF221" s="128"/>
      <c r="CG221" s="128"/>
      <c r="CH221" s="128"/>
      <c r="CI221" s="128"/>
      <c r="CJ221" s="128"/>
      <c r="CK221" s="128"/>
      <c r="CL221" s="128"/>
      <c r="CM221" s="128"/>
      <c r="CN221" s="128"/>
      <c r="CO221" s="128"/>
      <c r="CP221" s="128"/>
      <c r="CQ221" s="128"/>
      <c r="CR221" s="128"/>
      <c r="CS221" s="128"/>
      <c r="CT221" s="128"/>
      <c r="CU221" s="128"/>
      <c r="CV221" s="128"/>
      <c r="CW221" s="42"/>
      <c r="CX221" s="128"/>
      <c r="CY221" s="128"/>
      <c r="CZ221" s="128"/>
      <c r="DA221" s="128"/>
      <c r="DB221" s="128"/>
      <c r="DC221" s="128"/>
      <c r="DD221" s="128"/>
      <c r="DE221" s="128"/>
      <c r="DF221" s="128"/>
      <c r="DG221" s="128"/>
      <c r="DH221" s="128"/>
      <c r="DI221" s="128"/>
      <c r="DJ221" s="128"/>
      <c r="DK221" s="128"/>
      <c r="DL221" s="128"/>
      <c r="DM221" s="128"/>
      <c r="DN221" s="128"/>
      <c r="DO221" s="128"/>
      <c r="DP221" s="128"/>
      <c r="DQ221" s="128"/>
      <c r="DR221" s="128"/>
      <c r="DS221" s="128"/>
      <c r="DT221" s="128"/>
      <c r="DU221" s="128"/>
      <c r="DV221" s="128"/>
      <c r="DW221" s="128"/>
      <c r="DX221" s="128"/>
      <c r="DY221" s="128"/>
      <c r="DZ221" s="128"/>
      <c r="EA221" s="128"/>
      <c r="EB221" s="128"/>
      <c r="EC221" s="128"/>
      <c r="ED221" s="128"/>
      <c r="EE221" s="128"/>
      <c r="EF221" s="128"/>
      <c r="EG221" s="42"/>
      <c r="EH221" s="128"/>
      <c r="EI221" s="128"/>
      <c r="EJ221" s="128"/>
      <c r="EK221" s="128"/>
      <c r="EL221" s="128"/>
      <c r="EM221" s="128"/>
      <c r="EN221" s="128"/>
      <c r="EO221" s="128"/>
      <c r="EP221" s="128"/>
      <c r="EQ221" s="128"/>
      <c r="ER221" s="128"/>
      <c r="ES221" s="128"/>
      <c r="ET221" s="128"/>
      <c r="EU221" s="128"/>
      <c r="EV221" s="128"/>
      <c r="EW221" s="128"/>
      <c r="EX221" s="128"/>
      <c r="EY221" s="128"/>
      <c r="EZ221" s="128"/>
      <c r="FA221" s="128"/>
      <c r="FB221" s="128"/>
      <c r="FC221" s="128"/>
      <c r="FD221" s="128"/>
      <c r="FE221" s="128"/>
      <c r="FF221" s="128"/>
      <c r="FG221" s="128"/>
      <c r="FH221" s="128"/>
      <c r="FI221" s="128"/>
      <c r="FJ221" s="128"/>
      <c r="FK221" s="128"/>
      <c r="FL221" s="128"/>
      <c r="FM221" s="128"/>
      <c r="FN221" s="128"/>
      <c r="FO221" s="128"/>
      <c r="FP221" s="128"/>
      <c r="FQ221" s="42"/>
      <c r="FR221" s="42"/>
      <c r="FS221" s="42"/>
      <c r="FT221" s="42"/>
      <c r="FU221" s="42"/>
      <c r="FV221" s="128"/>
      <c r="FW221" s="128"/>
      <c r="FX221" s="128"/>
      <c r="FY221" s="128"/>
      <c r="FZ221" s="128"/>
      <c r="GA221" s="128"/>
      <c r="GB221" s="128"/>
      <c r="GC221" s="128"/>
      <c r="GD221" s="128"/>
      <c r="GE221" s="128"/>
      <c r="GF221" s="128"/>
      <c r="GG221" s="128"/>
      <c r="GH221" s="128"/>
      <c r="GI221" s="128"/>
      <c r="GJ221" s="128"/>
      <c r="GK221" s="128"/>
      <c r="GL221" s="128"/>
      <c r="GM221" s="128"/>
      <c r="GN221" s="128"/>
      <c r="GO221" s="128"/>
      <c r="GP221" s="128"/>
      <c r="GQ221" s="128"/>
      <c r="GR221" s="128"/>
      <c r="GS221" s="128"/>
      <c r="GT221" s="128"/>
      <c r="GU221" s="128"/>
      <c r="GV221" s="128"/>
      <c r="GW221" s="128"/>
      <c r="GX221" s="128"/>
      <c r="GY221" s="128"/>
      <c r="GZ221" s="128"/>
      <c r="HA221" s="128"/>
      <c r="HB221" s="128"/>
      <c r="HC221" s="128"/>
      <c r="HD221" s="128"/>
      <c r="HE221" s="128"/>
      <c r="HF221" s="128"/>
      <c r="HG221" s="128"/>
      <c r="HH221" s="128"/>
      <c r="HI221" s="128"/>
      <c r="HJ221" s="128"/>
      <c r="HK221" s="128"/>
      <c r="HL221" s="128"/>
      <c r="HM221" s="128"/>
      <c r="HN221" s="128"/>
      <c r="HO221" s="128"/>
      <c r="HP221" s="128"/>
      <c r="HQ221" s="128"/>
      <c r="HR221" s="128"/>
      <c r="HS221" s="128"/>
      <c r="HT221" s="128"/>
      <c r="HU221" s="128"/>
      <c r="HV221" s="128"/>
      <c r="HW221" s="128"/>
      <c r="HX221" s="128"/>
      <c r="HY221" s="128"/>
      <c r="HZ221" s="128"/>
      <c r="IA221" s="128"/>
      <c r="IB221" s="128"/>
      <c r="IC221" s="128"/>
      <c r="ID221" s="128"/>
      <c r="IE221" s="128"/>
      <c r="IF221" s="128"/>
      <c r="IG221" s="128"/>
      <c r="IH221" s="128"/>
      <c r="II221" s="128"/>
      <c r="IJ221" s="128"/>
      <c r="IK221" s="128"/>
      <c r="IL221" s="128"/>
      <c r="IM221" s="128"/>
      <c r="IN221" s="128"/>
      <c r="IO221" s="128"/>
      <c r="IP221" s="128"/>
      <c r="IQ221" s="128"/>
      <c r="IR221" s="128"/>
      <c r="IS221" s="128"/>
      <c r="IT221" s="128"/>
      <c r="IU221" s="128"/>
      <c r="IV221" s="128"/>
      <c r="IW221" s="128"/>
      <c r="IX221" s="128"/>
      <c r="IY221" s="128"/>
      <c r="IZ221" s="128"/>
      <c r="JA221" s="128"/>
    </row>
    <row r="222" spans="2:261" s="17" customFormat="1" x14ac:dyDescent="0.25">
      <c r="B222" s="33"/>
      <c r="F222" s="35"/>
      <c r="G222" s="111"/>
      <c r="H222" s="33"/>
      <c r="I222" s="33"/>
      <c r="J222" s="42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  <c r="AA222" s="128"/>
      <c r="AB222" s="128"/>
      <c r="AC222" s="128"/>
      <c r="AD222" s="128"/>
      <c r="AE222" s="128"/>
      <c r="AF222" s="128"/>
      <c r="AG222" s="128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8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42"/>
      <c r="BN222" s="42"/>
      <c r="BO222" s="42"/>
      <c r="BP222" s="42"/>
      <c r="BQ222" s="42"/>
      <c r="BR222" s="42"/>
      <c r="BS222" s="42"/>
      <c r="BT222" s="42"/>
      <c r="BU222" s="42"/>
      <c r="BV222" s="42"/>
      <c r="BW222" s="42"/>
      <c r="BX222" s="42"/>
      <c r="BY222" s="42"/>
      <c r="BZ222" s="128"/>
      <c r="CA222" s="128"/>
      <c r="CB222" s="128"/>
      <c r="CC222" s="128"/>
      <c r="CD222" s="128"/>
      <c r="CE222" s="128"/>
      <c r="CF222" s="128"/>
      <c r="CG222" s="128"/>
      <c r="CH222" s="128"/>
      <c r="CI222" s="128"/>
      <c r="CJ222" s="128"/>
      <c r="CK222" s="128"/>
      <c r="CL222" s="128"/>
      <c r="CM222" s="128"/>
      <c r="CN222" s="128"/>
      <c r="CO222" s="128"/>
      <c r="CP222" s="128"/>
      <c r="CQ222" s="128"/>
      <c r="CR222" s="128"/>
      <c r="CS222" s="128"/>
      <c r="CT222" s="128"/>
      <c r="CU222" s="128"/>
      <c r="CV222" s="128"/>
      <c r="CW222" s="42"/>
      <c r="CX222" s="128"/>
      <c r="CY222" s="128"/>
      <c r="CZ222" s="128"/>
      <c r="DA222" s="128"/>
      <c r="DB222" s="128"/>
      <c r="DC222" s="128"/>
      <c r="DD222" s="128"/>
      <c r="DE222" s="128"/>
      <c r="DF222" s="128"/>
      <c r="DG222" s="128"/>
      <c r="DH222" s="128"/>
      <c r="DI222" s="128"/>
      <c r="DJ222" s="128"/>
      <c r="DK222" s="128"/>
      <c r="DL222" s="128"/>
      <c r="DM222" s="128"/>
      <c r="DN222" s="128"/>
      <c r="DO222" s="128"/>
      <c r="DP222" s="128"/>
      <c r="DQ222" s="128"/>
      <c r="DR222" s="128"/>
      <c r="DS222" s="128"/>
      <c r="DT222" s="128"/>
      <c r="DU222" s="128"/>
      <c r="DV222" s="128"/>
      <c r="DW222" s="128"/>
      <c r="DX222" s="128"/>
      <c r="DY222" s="128"/>
      <c r="DZ222" s="128"/>
      <c r="EA222" s="128"/>
      <c r="EB222" s="128"/>
      <c r="EC222" s="128"/>
      <c r="ED222" s="128"/>
      <c r="EE222" s="128"/>
      <c r="EF222" s="128"/>
      <c r="EG222" s="42"/>
      <c r="EH222" s="128"/>
      <c r="EI222" s="128"/>
      <c r="EJ222" s="128"/>
      <c r="EK222" s="128"/>
      <c r="EL222" s="128"/>
      <c r="EM222" s="128"/>
      <c r="EN222" s="128"/>
      <c r="EO222" s="128"/>
      <c r="EP222" s="128"/>
      <c r="EQ222" s="128"/>
      <c r="ER222" s="128"/>
      <c r="ES222" s="128"/>
      <c r="ET222" s="128"/>
      <c r="EU222" s="128"/>
      <c r="EV222" s="128"/>
      <c r="EW222" s="128"/>
      <c r="EX222" s="128"/>
      <c r="EY222" s="128"/>
      <c r="EZ222" s="128"/>
      <c r="FA222" s="128"/>
      <c r="FB222" s="128"/>
      <c r="FC222" s="128"/>
      <c r="FD222" s="128"/>
      <c r="FE222" s="128"/>
      <c r="FF222" s="128"/>
      <c r="FG222" s="128"/>
      <c r="FH222" s="128"/>
      <c r="FI222" s="128"/>
      <c r="FJ222" s="128"/>
      <c r="FK222" s="128"/>
      <c r="FL222" s="128"/>
      <c r="FM222" s="128"/>
      <c r="FN222" s="128"/>
      <c r="FO222" s="128"/>
      <c r="FP222" s="128"/>
      <c r="FQ222" s="42"/>
      <c r="FR222" s="42"/>
      <c r="FS222" s="42"/>
      <c r="FT222" s="42"/>
      <c r="FU222" s="42"/>
      <c r="FV222" s="128"/>
      <c r="FW222" s="128"/>
      <c r="FX222" s="128"/>
      <c r="FY222" s="128"/>
      <c r="FZ222" s="128"/>
      <c r="GA222" s="128"/>
      <c r="GB222" s="128"/>
      <c r="GC222" s="128"/>
      <c r="GD222" s="128"/>
      <c r="GE222" s="128"/>
      <c r="GF222" s="128"/>
      <c r="GG222" s="128"/>
      <c r="GH222" s="128"/>
      <c r="GI222" s="128"/>
      <c r="GJ222" s="128"/>
      <c r="GK222" s="128"/>
      <c r="GL222" s="128"/>
      <c r="GM222" s="128"/>
      <c r="GN222" s="128"/>
      <c r="GO222" s="128"/>
      <c r="GP222" s="128"/>
      <c r="GQ222" s="128"/>
      <c r="GR222" s="128"/>
      <c r="GS222" s="128"/>
      <c r="GT222" s="128"/>
      <c r="GU222" s="128"/>
      <c r="GV222" s="128"/>
      <c r="GW222" s="128"/>
      <c r="GX222" s="128"/>
      <c r="GY222" s="128"/>
      <c r="GZ222" s="128"/>
      <c r="HA222" s="128"/>
      <c r="HB222" s="128"/>
      <c r="HC222" s="128"/>
      <c r="HD222" s="128"/>
      <c r="HE222" s="128"/>
      <c r="HF222" s="128"/>
      <c r="HG222" s="128"/>
      <c r="HH222" s="128"/>
      <c r="HI222" s="128"/>
      <c r="HJ222" s="128"/>
      <c r="HK222" s="128"/>
      <c r="HL222" s="128"/>
      <c r="HM222" s="128"/>
      <c r="HN222" s="128"/>
      <c r="HO222" s="128"/>
      <c r="HP222" s="128"/>
      <c r="HQ222" s="128"/>
      <c r="HR222" s="128"/>
      <c r="HS222" s="128"/>
      <c r="HT222" s="128"/>
      <c r="HU222" s="128"/>
      <c r="HV222" s="128"/>
      <c r="HW222" s="128"/>
      <c r="HX222" s="128"/>
      <c r="HY222" s="128"/>
      <c r="HZ222" s="128"/>
      <c r="IA222" s="128"/>
      <c r="IB222" s="128"/>
      <c r="IC222" s="128"/>
      <c r="ID222" s="128"/>
      <c r="IE222" s="128"/>
      <c r="IF222" s="128"/>
      <c r="IG222" s="128"/>
      <c r="IH222" s="128"/>
      <c r="II222" s="128"/>
      <c r="IJ222" s="128"/>
      <c r="IK222" s="128"/>
      <c r="IL222" s="128"/>
      <c r="IM222" s="128"/>
      <c r="IN222" s="128"/>
      <c r="IO222" s="128"/>
      <c r="IP222" s="128"/>
      <c r="IQ222" s="128"/>
      <c r="IR222" s="128"/>
      <c r="IS222" s="128"/>
      <c r="IT222" s="128"/>
      <c r="IU222" s="128"/>
      <c r="IV222" s="128"/>
      <c r="IW222" s="128"/>
      <c r="IX222" s="128"/>
      <c r="IY222" s="128"/>
      <c r="IZ222" s="128"/>
      <c r="JA222" s="128"/>
    </row>
    <row r="223" spans="2:261" s="17" customFormat="1" x14ac:dyDescent="0.25">
      <c r="B223" s="33"/>
      <c r="F223" s="35"/>
      <c r="G223" s="111"/>
      <c r="H223" s="33"/>
      <c r="I223" s="33"/>
      <c r="J223" s="42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  <c r="AA223" s="128"/>
      <c r="AB223" s="128"/>
      <c r="AC223" s="128"/>
      <c r="AD223" s="128"/>
      <c r="AE223" s="128"/>
      <c r="AF223" s="128"/>
      <c r="AG223" s="128"/>
      <c r="AH223" s="128"/>
      <c r="AI223" s="128"/>
      <c r="AJ223" s="128"/>
      <c r="AK223" s="128"/>
      <c r="AL223" s="128"/>
      <c r="AM223" s="128"/>
      <c r="AN223" s="128"/>
      <c r="AO223" s="128"/>
      <c r="AP223" s="128"/>
      <c r="AQ223" s="128"/>
      <c r="AR223" s="128"/>
      <c r="AS223" s="128"/>
      <c r="AT223" s="128"/>
      <c r="AU223" s="128"/>
      <c r="AV223" s="128"/>
      <c r="AW223" s="128"/>
      <c r="AX223" s="128"/>
      <c r="AY223" s="128"/>
      <c r="AZ223" s="128"/>
      <c r="BA223" s="128"/>
      <c r="BB223" s="128"/>
      <c r="BC223" s="128"/>
      <c r="BD223" s="128"/>
      <c r="BE223" s="128"/>
      <c r="BF223" s="128"/>
      <c r="BG223" s="128"/>
      <c r="BH223" s="128"/>
      <c r="BI223" s="128"/>
      <c r="BJ223" s="128"/>
      <c r="BK223" s="128"/>
      <c r="BL223" s="128"/>
      <c r="BM223" s="42"/>
      <c r="BN223" s="42"/>
      <c r="BO223" s="42"/>
      <c r="BP223" s="42"/>
      <c r="BQ223" s="42"/>
      <c r="BR223" s="42"/>
      <c r="BS223" s="42"/>
      <c r="BT223" s="42"/>
      <c r="BU223" s="42"/>
      <c r="BV223" s="42"/>
      <c r="BW223" s="42"/>
      <c r="BX223" s="42"/>
      <c r="BY223" s="42"/>
      <c r="BZ223" s="128"/>
      <c r="CA223" s="128"/>
      <c r="CB223" s="128"/>
      <c r="CC223" s="128"/>
      <c r="CD223" s="128"/>
      <c r="CE223" s="128"/>
      <c r="CF223" s="128"/>
      <c r="CG223" s="128"/>
      <c r="CH223" s="128"/>
      <c r="CI223" s="128"/>
      <c r="CJ223" s="128"/>
      <c r="CK223" s="128"/>
      <c r="CL223" s="128"/>
      <c r="CM223" s="128"/>
      <c r="CN223" s="128"/>
      <c r="CO223" s="128"/>
      <c r="CP223" s="128"/>
      <c r="CQ223" s="128"/>
      <c r="CR223" s="128"/>
      <c r="CS223" s="128"/>
      <c r="CT223" s="128"/>
      <c r="CU223" s="128"/>
      <c r="CV223" s="128"/>
      <c r="CW223" s="42"/>
      <c r="CX223" s="128"/>
      <c r="CY223" s="128"/>
      <c r="CZ223" s="128"/>
      <c r="DA223" s="128"/>
      <c r="DB223" s="128"/>
      <c r="DC223" s="128"/>
      <c r="DD223" s="128"/>
      <c r="DE223" s="128"/>
      <c r="DF223" s="128"/>
      <c r="DG223" s="128"/>
      <c r="DH223" s="128"/>
      <c r="DI223" s="128"/>
      <c r="DJ223" s="128"/>
      <c r="DK223" s="128"/>
      <c r="DL223" s="128"/>
      <c r="DM223" s="128"/>
      <c r="DN223" s="128"/>
      <c r="DO223" s="128"/>
      <c r="DP223" s="128"/>
      <c r="DQ223" s="128"/>
      <c r="DR223" s="128"/>
      <c r="DS223" s="128"/>
      <c r="DT223" s="128"/>
      <c r="DU223" s="128"/>
      <c r="DV223" s="128"/>
      <c r="DW223" s="128"/>
      <c r="DX223" s="128"/>
      <c r="DY223" s="128"/>
      <c r="DZ223" s="128"/>
      <c r="EA223" s="128"/>
      <c r="EB223" s="128"/>
      <c r="EC223" s="128"/>
      <c r="ED223" s="128"/>
      <c r="EE223" s="128"/>
      <c r="EF223" s="128"/>
      <c r="EG223" s="42"/>
      <c r="EH223" s="128"/>
      <c r="EI223" s="128"/>
      <c r="EJ223" s="128"/>
      <c r="EK223" s="128"/>
      <c r="EL223" s="128"/>
      <c r="EM223" s="128"/>
      <c r="EN223" s="128"/>
      <c r="EO223" s="128"/>
      <c r="EP223" s="128"/>
      <c r="EQ223" s="128"/>
      <c r="ER223" s="128"/>
      <c r="ES223" s="128"/>
      <c r="ET223" s="128"/>
      <c r="EU223" s="128"/>
      <c r="EV223" s="128"/>
      <c r="EW223" s="128"/>
      <c r="EX223" s="128"/>
      <c r="EY223" s="128"/>
      <c r="EZ223" s="128"/>
      <c r="FA223" s="128"/>
      <c r="FB223" s="128"/>
      <c r="FC223" s="128"/>
      <c r="FD223" s="128"/>
      <c r="FE223" s="128"/>
      <c r="FF223" s="128"/>
      <c r="FG223" s="128"/>
      <c r="FH223" s="128"/>
      <c r="FI223" s="128"/>
      <c r="FJ223" s="128"/>
      <c r="FK223" s="128"/>
      <c r="FL223" s="128"/>
      <c r="FM223" s="128"/>
      <c r="FN223" s="128"/>
      <c r="FO223" s="128"/>
      <c r="FP223" s="128"/>
      <c r="FQ223" s="42"/>
      <c r="FR223" s="42"/>
      <c r="FS223" s="42"/>
      <c r="FT223" s="42"/>
      <c r="FU223" s="42"/>
      <c r="FV223" s="128"/>
      <c r="FW223" s="128"/>
      <c r="FX223" s="128"/>
      <c r="FY223" s="128"/>
      <c r="FZ223" s="128"/>
      <c r="GA223" s="128"/>
      <c r="GB223" s="128"/>
      <c r="GC223" s="128"/>
      <c r="GD223" s="128"/>
      <c r="GE223" s="128"/>
      <c r="GF223" s="128"/>
      <c r="GG223" s="128"/>
      <c r="GH223" s="128"/>
      <c r="GI223" s="128"/>
      <c r="GJ223" s="128"/>
      <c r="GK223" s="128"/>
      <c r="GL223" s="128"/>
      <c r="GM223" s="128"/>
      <c r="GN223" s="128"/>
      <c r="GO223" s="128"/>
      <c r="GP223" s="128"/>
      <c r="GQ223" s="128"/>
      <c r="GR223" s="128"/>
      <c r="GS223" s="128"/>
      <c r="GT223" s="128"/>
      <c r="GU223" s="128"/>
      <c r="GV223" s="128"/>
      <c r="GW223" s="128"/>
      <c r="GX223" s="128"/>
      <c r="GY223" s="128"/>
      <c r="GZ223" s="128"/>
      <c r="HA223" s="128"/>
      <c r="HB223" s="128"/>
      <c r="HC223" s="128"/>
      <c r="HD223" s="128"/>
      <c r="HE223" s="128"/>
      <c r="HF223" s="128"/>
      <c r="HG223" s="128"/>
      <c r="HH223" s="128"/>
      <c r="HI223" s="128"/>
      <c r="HJ223" s="128"/>
      <c r="HK223" s="128"/>
      <c r="HL223" s="128"/>
      <c r="HM223" s="128"/>
      <c r="HN223" s="128"/>
      <c r="HO223" s="128"/>
      <c r="HP223" s="128"/>
      <c r="HQ223" s="128"/>
      <c r="HR223" s="128"/>
      <c r="HS223" s="128"/>
      <c r="HT223" s="128"/>
      <c r="HU223" s="128"/>
      <c r="HV223" s="128"/>
      <c r="HW223" s="128"/>
      <c r="HX223" s="128"/>
      <c r="HY223" s="128"/>
      <c r="HZ223" s="128"/>
      <c r="IA223" s="128"/>
      <c r="IB223" s="128"/>
      <c r="IC223" s="128"/>
      <c r="ID223" s="128"/>
      <c r="IE223" s="128"/>
      <c r="IF223" s="128"/>
      <c r="IG223" s="128"/>
      <c r="IH223" s="128"/>
      <c r="II223" s="128"/>
      <c r="IJ223" s="128"/>
      <c r="IK223" s="128"/>
      <c r="IL223" s="128"/>
      <c r="IM223" s="128"/>
      <c r="IN223" s="128"/>
      <c r="IO223" s="128"/>
      <c r="IP223" s="128"/>
      <c r="IQ223" s="128"/>
      <c r="IR223" s="128"/>
      <c r="IS223" s="128"/>
      <c r="IT223" s="128"/>
      <c r="IU223" s="128"/>
      <c r="IV223" s="128"/>
      <c r="IW223" s="128"/>
      <c r="IX223" s="128"/>
      <c r="IY223" s="128"/>
      <c r="IZ223" s="128"/>
      <c r="JA223" s="128"/>
    </row>
    <row r="224" spans="2:261" s="17" customFormat="1" x14ac:dyDescent="0.25">
      <c r="B224" s="33"/>
      <c r="F224" s="35"/>
      <c r="G224" s="111"/>
      <c r="H224" s="33"/>
      <c r="I224" s="33"/>
      <c r="J224" s="42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  <c r="AA224" s="128"/>
      <c r="AB224" s="128"/>
      <c r="AC224" s="128"/>
      <c r="AD224" s="128"/>
      <c r="AE224" s="128"/>
      <c r="AF224" s="128"/>
      <c r="AG224" s="128"/>
      <c r="AH224" s="128"/>
      <c r="AI224" s="128"/>
      <c r="AJ224" s="128"/>
      <c r="AK224" s="128"/>
      <c r="AL224" s="128"/>
      <c r="AM224" s="128"/>
      <c r="AN224" s="128"/>
      <c r="AO224" s="128"/>
      <c r="AP224" s="128"/>
      <c r="AQ224" s="128"/>
      <c r="AR224" s="128"/>
      <c r="AS224" s="128"/>
      <c r="AT224" s="128"/>
      <c r="AU224" s="128"/>
      <c r="AV224" s="128"/>
      <c r="AW224" s="128"/>
      <c r="AX224" s="128"/>
      <c r="AY224" s="128"/>
      <c r="AZ224" s="128"/>
      <c r="BA224" s="128"/>
      <c r="BB224" s="128"/>
      <c r="BC224" s="128"/>
      <c r="BD224" s="128"/>
      <c r="BE224" s="128"/>
      <c r="BF224" s="128"/>
      <c r="BG224" s="128"/>
      <c r="BH224" s="128"/>
      <c r="BI224" s="128"/>
      <c r="BJ224" s="128"/>
      <c r="BK224" s="128"/>
      <c r="BL224" s="128"/>
      <c r="BM224" s="42"/>
      <c r="BN224" s="42"/>
      <c r="BO224" s="42"/>
      <c r="BP224" s="42"/>
      <c r="BQ224" s="42"/>
      <c r="BR224" s="42"/>
      <c r="BS224" s="42"/>
      <c r="BT224" s="42"/>
      <c r="BU224" s="42"/>
      <c r="BV224" s="42"/>
      <c r="BW224" s="42"/>
      <c r="BX224" s="42"/>
      <c r="BY224" s="42"/>
      <c r="BZ224" s="128"/>
      <c r="CA224" s="128"/>
      <c r="CB224" s="128"/>
      <c r="CC224" s="128"/>
      <c r="CD224" s="128"/>
      <c r="CE224" s="128"/>
      <c r="CF224" s="128"/>
      <c r="CG224" s="128"/>
      <c r="CH224" s="128"/>
      <c r="CI224" s="128"/>
      <c r="CJ224" s="128"/>
      <c r="CK224" s="128"/>
      <c r="CL224" s="128"/>
      <c r="CM224" s="128"/>
      <c r="CN224" s="128"/>
      <c r="CO224" s="128"/>
      <c r="CP224" s="128"/>
      <c r="CQ224" s="128"/>
      <c r="CR224" s="128"/>
      <c r="CS224" s="128"/>
      <c r="CT224" s="128"/>
      <c r="CU224" s="128"/>
      <c r="CV224" s="128"/>
      <c r="CW224" s="42"/>
      <c r="CX224" s="128"/>
      <c r="CY224" s="128"/>
      <c r="CZ224" s="128"/>
      <c r="DA224" s="128"/>
      <c r="DB224" s="128"/>
      <c r="DC224" s="128"/>
      <c r="DD224" s="128"/>
      <c r="DE224" s="128"/>
      <c r="DF224" s="128"/>
      <c r="DG224" s="128"/>
      <c r="DH224" s="128"/>
      <c r="DI224" s="128"/>
      <c r="DJ224" s="128"/>
      <c r="DK224" s="128"/>
      <c r="DL224" s="128"/>
      <c r="DM224" s="128"/>
      <c r="DN224" s="128"/>
      <c r="DO224" s="128"/>
      <c r="DP224" s="128"/>
      <c r="DQ224" s="128"/>
      <c r="DR224" s="128"/>
      <c r="DS224" s="128"/>
      <c r="DT224" s="128"/>
      <c r="DU224" s="128"/>
      <c r="DV224" s="128"/>
      <c r="DW224" s="128"/>
      <c r="DX224" s="128"/>
      <c r="DY224" s="128"/>
      <c r="DZ224" s="128"/>
      <c r="EA224" s="128"/>
      <c r="EB224" s="128"/>
      <c r="EC224" s="128"/>
      <c r="ED224" s="128"/>
      <c r="EE224" s="128"/>
      <c r="EF224" s="128"/>
      <c r="EG224" s="42"/>
      <c r="EH224" s="128"/>
      <c r="EI224" s="128"/>
      <c r="EJ224" s="128"/>
      <c r="EK224" s="128"/>
      <c r="EL224" s="128"/>
      <c r="EM224" s="128"/>
      <c r="EN224" s="128"/>
      <c r="EO224" s="128"/>
      <c r="EP224" s="128"/>
      <c r="EQ224" s="128"/>
      <c r="ER224" s="128"/>
      <c r="ES224" s="128"/>
      <c r="ET224" s="128"/>
      <c r="EU224" s="128"/>
      <c r="EV224" s="128"/>
      <c r="EW224" s="128"/>
      <c r="EX224" s="128"/>
      <c r="EY224" s="128"/>
      <c r="EZ224" s="128"/>
      <c r="FA224" s="128"/>
      <c r="FB224" s="128"/>
      <c r="FC224" s="128"/>
      <c r="FD224" s="128"/>
      <c r="FE224" s="128"/>
      <c r="FF224" s="128"/>
      <c r="FG224" s="128"/>
      <c r="FH224" s="128"/>
      <c r="FI224" s="128"/>
      <c r="FJ224" s="128"/>
      <c r="FK224" s="128"/>
      <c r="FL224" s="128"/>
      <c r="FM224" s="128"/>
      <c r="FN224" s="128"/>
      <c r="FO224" s="128"/>
      <c r="FP224" s="128"/>
      <c r="FQ224" s="42"/>
      <c r="FR224" s="42"/>
      <c r="FS224" s="42"/>
      <c r="FT224" s="42"/>
      <c r="FU224" s="42"/>
      <c r="FV224" s="128"/>
      <c r="FW224" s="128"/>
      <c r="FX224" s="128"/>
      <c r="FY224" s="128"/>
      <c r="FZ224" s="128"/>
      <c r="GA224" s="128"/>
      <c r="GB224" s="128"/>
      <c r="GC224" s="128"/>
      <c r="GD224" s="128"/>
      <c r="GE224" s="128"/>
      <c r="GF224" s="128"/>
      <c r="GG224" s="128"/>
      <c r="GH224" s="128"/>
      <c r="GI224" s="128"/>
      <c r="GJ224" s="128"/>
      <c r="GK224" s="128"/>
      <c r="GL224" s="128"/>
      <c r="GM224" s="128"/>
      <c r="GN224" s="128"/>
      <c r="GO224" s="128"/>
      <c r="GP224" s="128"/>
      <c r="GQ224" s="128"/>
      <c r="GR224" s="128"/>
      <c r="GS224" s="128"/>
      <c r="GT224" s="128"/>
      <c r="GU224" s="128"/>
      <c r="GV224" s="128"/>
      <c r="GW224" s="128"/>
      <c r="GX224" s="128"/>
      <c r="GY224" s="128"/>
      <c r="GZ224" s="128"/>
      <c r="HA224" s="128"/>
      <c r="HB224" s="128"/>
      <c r="HC224" s="128"/>
      <c r="HD224" s="128"/>
      <c r="HE224" s="128"/>
      <c r="HF224" s="128"/>
      <c r="HG224" s="128"/>
      <c r="HH224" s="128"/>
      <c r="HI224" s="128"/>
      <c r="HJ224" s="128"/>
      <c r="HK224" s="128"/>
      <c r="HL224" s="128"/>
      <c r="HM224" s="128"/>
      <c r="HN224" s="128"/>
      <c r="HO224" s="128"/>
      <c r="HP224" s="128"/>
      <c r="HQ224" s="128"/>
      <c r="HR224" s="128"/>
      <c r="HS224" s="128"/>
      <c r="HT224" s="128"/>
      <c r="HU224" s="128"/>
      <c r="HV224" s="128"/>
      <c r="HW224" s="128"/>
      <c r="HX224" s="128"/>
      <c r="HY224" s="128"/>
      <c r="HZ224" s="128"/>
      <c r="IA224" s="128"/>
      <c r="IB224" s="128"/>
      <c r="IC224" s="128"/>
      <c r="ID224" s="128"/>
      <c r="IE224" s="128"/>
      <c r="IF224" s="128"/>
      <c r="IG224" s="128"/>
      <c r="IH224" s="128"/>
      <c r="II224" s="128"/>
      <c r="IJ224" s="128"/>
      <c r="IK224" s="128"/>
      <c r="IL224" s="128"/>
      <c r="IM224" s="128"/>
      <c r="IN224" s="128"/>
      <c r="IO224" s="128"/>
      <c r="IP224" s="128"/>
      <c r="IQ224" s="128"/>
      <c r="IR224" s="128"/>
      <c r="IS224" s="128"/>
      <c r="IT224" s="128"/>
      <c r="IU224" s="128"/>
      <c r="IV224" s="128"/>
      <c r="IW224" s="128"/>
      <c r="IX224" s="128"/>
      <c r="IY224" s="128"/>
      <c r="IZ224" s="128"/>
      <c r="JA224" s="128"/>
    </row>
    <row r="225" spans="2:261" s="17" customFormat="1" x14ac:dyDescent="0.25">
      <c r="B225" s="33"/>
      <c r="F225" s="35"/>
      <c r="G225" s="111"/>
      <c r="H225" s="33"/>
      <c r="I225" s="33"/>
      <c r="J225" s="42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  <c r="AA225" s="128"/>
      <c r="AB225" s="128"/>
      <c r="AC225" s="128"/>
      <c r="AD225" s="128"/>
      <c r="AE225" s="128"/>
      <c r="AF225" s="128"/>
      <c r="AG225" s="128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8"/>
      <c r="AY225" s="128"/>
      <c r="AZ225" s="128"/>
      <c r="BA225" s="128"/>
      <c r="BB225" s="128"/>
      <c r="BC225" s="128"/>
      <c r="BD225" s="128"/>
      <c r="BE225" s="128"/>
      <c r="BF225" s="128"/>
      <c r="BG225" s="128"/>
      <c r="BH225" s="128"/>
      <c r="BI225" s="128"/>
      <c r="BJ225" s="128"/>
      <c r="BK225" s="128"/>
      <c r="BL225" s="128"/>
      <c r="BM225" s="42"/>
      <c r="BN225" s="42"/>
      <c r="BO225" s="42"/>
      <c r="BP225" s="42"/>
      <c r="BQ225" s="42"/>
      <c r="BR225" s="42"/>
      <c r="BS225" s="42"/>
      <c r="BT225" s="42"/>
      <c r="BU225" s="42"/>
      <c r="BV225" s="42"/>
      <c r="BW225" s="42"/>
      <c r="BX225" s="42"/>
      <c r="BY225" s="42"/>
      <c r="BZ225" s="128"/>
      <c r="CA225" s="128"/>
      <c r="CB225" s="128"/>
      <c r="CC225" s="128"/>
      <c r="CD225" s="128"/>
      <c r="CE225" s="128"/>
      <c r="CF225" s="128"/>
      <c r="CG225" s="128"/>
      <c r="CH225" s="128"/>
      <c r="CI225" s="128"/>
      <c r="CJ225" s="128"/>
      <c r="CK225" s="128"/>
      <c r="CL225" s="128"/>
      <c r="CM225" s="128"/>
      <c r="CN225" s="128"/>
      <c r="CO225" s="128"/>
      <c r="CP225" s="128"/>
      <c r="CQ225" s="128"/>
      <c r="CR225" s="128"/>
      <c r="CS225" s="128"/>
      <c r="CT225" s="128"/>
      <c r="CU225" s="128"/>
      <c r="CV225" s="128"/>
      <c r="CW225" s="42"/>
      <c r="CX225" s="128"/>
      <c r="CY225" s="128"/>
      <c r="CZ225" s="128"/>
      <c r="DA225" s="128"/>
      <c r="DB225" s="128"/>
      <c r="DC225" s="128"/>
      <c r="DD225" s="128"/>
      <c r="DE225" s="128"/>
      <c r="DF225" s="128"/>
      <c r="DG225" s="128"/>
      <c r="DH225" s="128"/>
      <c r="DI225" s="128"/>
      <c r="DJ225" s="128"/>
      <c r="DK225" s="128"/>
      <c r="DL225" s="128"/>
      <c r="DM225" s="128"/>
      <c r="DN225" s="128"/>
      <c r="DO225" s="128"/>
      <c r="DP225" s="128"/>
      <c r="DQ225" s="128"/>
      <c r="DR225" s="128"/>
      <c r="DS225" s="128"/>
      <c r="DT225" s="128"/>
      <c r="DU225" s="128"/>
      <c r="DV225" s="128"/>
      <c r="DW225" s="128"/>
      <c r="DX225" s="128"/>
      <c r="DY225" s="128"/>
      <c r="DZ225" s="128"/>
      <c r="EA225" s="128"/>
      <c r="EB225" s="128"/>
      <c r="EC225" s="128"/>
      <c r="ED225" s="128"/>
      <c r="EE225" s="128"/>
      <c r="EF225" s="128"/>
      <c r="EG225" s="42"/>
      <c r="EH225" s="128"/>
      <c r="EI225" s="128"/>
      <c r="EJ225" s="128"/>
      <c r="EK225" s="128"/>
      <c r="EL225" s="128"/>
      <c r="EM225" s="128"/>
      <c r="EN225" s="128"/>
      <c r="EO225" s="128"/>
      <c r="EP225" s="128"/>
      <c r="EQ225" s="128"/>
      <c r="ER225" s="128"/>
      <c r="ES225" s="128"/>
      <c r="ET225" s="128"/>
      <c r="EU225" s="128"/>
      <c r="EV225" s="128"/>
      <c r="EW225" s="128"/>
      <c r="EX225" s="128"/>
      <c r="EY225" s="128"/>
      <c r="EZ225" s="128"/>
      <c r="FA225" s="128"/>
      <c r="FB225" s="128"/>
      <c r="FC225" s="128"/>
      <c r="FD225" s="128"/>
      <c r="FE225" s="128"/>
      <c r="FF225" s="128"/>
      <c r="FG225" s="128"/>
      <c r="FH225" s="128"/>
      <c r="FI225" s="128"/>
      <c r="FJ225" s="128"/>
      <c r="FK225" s="128"/>
      <c r="FL225" s="128"/>
      <c r="FM225" s="128"/>
      <c r="FN225" s="128"/>
      <c r="FO225" s="128"/>
      <c r="FP225" s="128"/>
      <c r="FQ225" s="42"/>
      <c r="FR225" s="42"/>
      <c r="FS225" s="42"/>
      <c r="FT225" s="42"/>
      <c r="FU225" s="42"/>
      <c r="FV225" s="128"/>
      <c r="FW225" s="128"/>
      <c r="FX225" s="128"/>
      <c r="FY225" s="128"/>
      <c r="FZ225" s="128"/>
      <c r="GA225" s="128"/>
      <c r="GB225" s="128"/>
      <c r="GC225" s="128"/>
      <c r="GD225" s="128"/>
      <c r="GE225" s="128"/>
      <c r="GF225" s="128"/>
      <c r="GG225" s="128"/>
      <c r="GH225" s="128"/>
      <c r="GI225" s="128"/>
      <c r="GJ225" s="128"/>
      <c r="GK225" s="128"/>
      <c r="GL225" s="128"/>
      <c r="GM225" s="128"/>
      <c r="GN225" s="128"/>
      <c r="GO225" s="128"/>
      <c r="GP225" s="128"/>
      <c r="GQ225" s="128"/>
      <c r="GR225" s="128"/>
      <c r="GS225" s="128"/>
      <c r="GT225" s="128"/>
      <c r="GU225" s="128"/>
      <c r="GV225" s="128"/>
      <c r="GW225" s="128"/>
      <c r="GX225" s="128"/>
      <c r="GY225" s="128"/>
      <c r="GZ225" s="128"/>
      <c r="HA225" s="128"/>
      <c r="HB225" s="128"/>
      <c r="HC225" s="128"/>
      <c r="HD225" s="128"/>
      <c r="HE225" s="128"/>
      <c r="HF225" s="128"/>
      <c r="HG225" s="128"/>
      <c r="HH225" s="128"/>
      <c r="HI225" s="128"/>
      <c r="HJ225" s="128"/>
      <c r="HK225" s="128"/>
      <c r="HL225" s="128"/>
      <c r="HM225" s="128"/>
      <c r="HN225" s="128"/>
      <c r="HO225" s="128"/>
      <c r="HP225" s="128"/>
      <c r="HQ225" s="128"/>
      <c r="HR225" s="128"/>
      <c r="HS225" s="128"/>
      <c r="HT225" s="128"/>
      <c r="HU225" s="128"/>
      <c r="HV225" s="128"/>
      <c r="HW225" s="128"/>
      <c r="HX225" s="128"/>
      <c r="HY225" s="128"/>
      <c r="HZ225" s="128"/>
      <c r="IA225" s="128"/>
      <c r="IB225" s="128"/>
      <c r="IC225" s="128"/>
      <c r="ID225" s="128"/>
      <c r="IE225" s="128"/>
      <c r="IF225" s="128"/>
      <c r="IG225" s="128"/>
      <c r="IH225" s="128"/>
      <c r="II225" s="128"/>
      <c r="IJ225" s="128"/>
      <c r="IK225" s="128"/>
      <c r="IL225" s="128"/>
      <c r="IM225" s="128"/>
      <c r="IN225" s="128"/>
      <c r="IO225" s="128"/>
      <c r="IP225" s="128"/>
      <c r="IQ225" s="128"/>
      <c r="IR225" s="128"/>
      <c r="IS225" s="128"/>
      <c r="IT225" s="128"/>
      <c r="IU225" s="128"/>
      <c r="IV225" s="128"/>
      <c r="IW225" s="128"/>
      <c r="IX225" s="128"/>
      <c r="IY225" s="128"/>
      <c r="IZ225" s="128"/>
      <c r="JA225" s="128"/>
    </row>
    <row r="226" spans="2:261" s="17" customFormat="1" x14ac:dyDescent="0.25">
      <c r="B226" s="33"/>
      <c r="F226" s="35"/>
      <c r="G226" s="111"/>
      <c r="H226" s="33"/>
      <c r="I226" s="33"/>
      <c r="J226" s="42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8"/>
      <c r="AA226" s="128"/>
      <c r="AB226" s="128"/>
      <c r="AC226" s="128"/>
      <c r="AD226" s="128"/>
      <c r="AE226" s="128"/>
      <c r="AF226" s="128"/>
      <c r="AG226" s="128"/>
      <c r="AH226" s="128"/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42"/>
      <c r="BN226" s="42"/>
      <c r="BO226" s="42"/>
      <c r="BP226" s="42"/>
      <c r="BQ226" s="42"/>
      <c r="BR226" s="42"/>
      <c r="BS226" s="42"/>
      <c r="BT226" s="42"/>
      <c r="BU226" s="42"/>
      <c r="BV226" s="42"/>
      <c r="BW226" s="42"/>
      <c r="BX226" s="42"/>
      <c r="BY226" s="42"/>
      <c r="BZ226" s="128"/>
      <c r="CA226" s="128"/>
      <c r="CB226" s="128"/>
      <c r="CC226" s="128"/>
      <c r="CD226" s="128"/>
      <c r="CE226" s="128"/>
      <c r="CF226" s="128"/>
      <c r="CG226" s="128"/>
      <c r="CH226" s="128"/>
      <c r="CI226" s="128"/>
      <c r="CJ226" s="128"/>
      <c r="CK226" s="128"/>
      <c r="CL226" s="128"/>
      <c r="CM226" s="128"/>
      <c r="CN226" s="128"/>
      <c r="CO226" s="128"/>
      <c r="CP226" s="128"/>
      <c r="CQ226" s="128"/>
      <c r="CR226" s="128"/>
      <c r="CS226" s="128"/>
      <c r="CT226" s="128"/>
      <c r="CU226" s="128"/>
      <c r="CV226" s="128"/>
      <c r="CW226" s="42"/>
      <c r="CX226" s="128"/>
      <c r="CY226" s="128"/>
      <c r="CZ226" s="128"/>
      <c r="DA226" s="128"/>
      <c r="DB226" s="128"/>
      <c r="DC226" s="128"/>
      <c r="DD226" s="128"/>
      <c r="DE226" s="128"/>
      <c r="DF226" s="128"/>
      <c r="DG226" s="128"/>
      <c r="DH226" s="128"/>
      <c r="DI226" s="128"/>
      <c r="DJ226" s="128"/>
      <c r="DK226" s="128"/>
      <c r="DL226" s="128"/>
      <c r="DM226" s="128"/>
      <c r="DN226" s="128"/>
      <c r="DO226" s="128"/>
      <c r="DP226" s="128"/>
      <c r="DQ226" s="128"/>
      <c r="DR226" s="128"/>
      <c r="DS226" s="128"/>
      <c r="DT226" s="128"/>
      <c r="DU226" s="128"/>
      <c r="DV226" s="128"/>
      <c r="DW226" s="128"/>
      <c r="DX226" s="128"/>
      <c r="DY226" s="128"/>
      <c r="DZ226" s="128"/>
      <c r="EA226" s="128"/>
      <c r="EB226" s="128"/>
      <c r="EC226" s="128"/>
      <c r="ED226" s="128"/>
      <c r="EE226" s="128"/>
      <c r="EF226" s="128"/>
      <c r="EG226" s="42"/>
      <c r="EH226" s="128"/>
      <c r="EI226" s="128"/>
      <c r="EJ226" s="128"/>
      <c r="EK226" s="128"/>
      <c r="EL226" s="128"/>
      <c r="EM226" s="128"/>
      <c r="EN226" s="128"/>
      <c r="EO226" s="128"/>
      <c r="EP226" s="128"/>
      <c r="EQ226" s="128"/>
      <c r="ER226" s="128"/>
      <c r="ES226" s="128"/>
      <c r="ET226" s="128"/>
      <c r="EU226" s="128"/>
      <c r="EV226" s="128"/>
      <c r="EW226" s="128"/>
      <c r="EX226" s="128"/>
      <c r="EY226" s="128"/>
      <c r="EZ226" s="128"/>
      <c r="FA226" s="128"/>
      <c r="FB226" s="128"/>
      <c r="FC226" s="128"/>
      <c r="FD226" s="128"/>
      <c r="FE226" s="128"/>
      <c r="FF226" s="128"/>
      <c r="FG226" s="128"/>
      <c r="FH226" s="128"/>
      <c r="FI226" s="128"/>
      <c r="FJ226" s="128"/>
      <c r="FK226" s="128"/>
      <c r="FL226" s="128"/>
      <c r="FM226" s="128"/>
      <c r="FN226" s="128"/>
      <c r="FO226" s="128"/>
      <c r="FP226" s="128"/>
      <c r="FQ226" s="42"/>
      <c r="FR226" s="42"/>
      <c r="FS226" s="42"/>
      <c r="FT226" s="42"/>
      <c r="FU226" s="42"/>
      <c r="FV226" s="128"/>
      <c r="FW226" s="128"/>
      <c r="FX226" s="128"/>
      <c r="FY226" s="128"/>
      <c r="FZ226" s="128"/>
      <c r="GA226" s="128"/>
      <c r="GB226" s="128"/>
      <c r="GC226" s="128"/>
      <c r="GD226" s="128"/>
      <c r="GE226" s="128"/>
      <c r="GF226" s="128"/>
      <c r="GG226" s="128"/>
      <c r="GH226" s="128"/>
      <c r="GI226" s="128"/>
      <c r="GJ226" s="128"/>
      <c r="GK226" s="128"/>
      <c r="GL226" s="128"/>
      <c r="GM226" s="128"/>
      <c r="GN226" s="128"/>
      <c r="GO226" s="128"/>
      <c r="GP226" s="128"/>
      <c r="GQ226" s="128"/>
      <c r="GR226" s="128"/>
      <c r="GS226" s="128"/>
      <c r="GT226" s="128"/>
      <c r="GU226" s="128"/>
      <c r="GV226" s="128"/>
      <c r="GW226" s="128"/>
      <c r="GX226" s="128"/>
      <c r="GY226" s="128"/>
      <c r="GZ226" s="128"/>
      <c r="HA226" s="128"/>
      <c r="HB226" s="128"/>
      <c r="HC226" s="128"/>
      <c r="HD226" s="128"/>
      <c r="HE226" s="128"/>
      <c r="HF226" s="128"/>
      <c r="HG226" s="128"/>
      <c r="HH226" s="128"/>
      <c r="HI226" s="128"/>
      <c r="HJ226" s="128"/>
      <c r="HK226" s="128"/>
      <c r="HL226" s="128"/>
      <c r="HM226" s="128"/>
      <c r="HN226" s="128"/>
      <c r="HO226" s="128"/>
      <c r="HP226" s="128"/>
      <c r="HQ226" s="128"/>
      <c r="HR226" s="128"/>
      <c r="HS226" s="128"/>
      <c r="HT226" s="128"/>
      <c r="HU226" s="128"/>
      <c r="HV226" s="128"/>
      <c r="HW226" s="128"/>
      <c r="HX226" s="128"/>
      <c r="HY226" s="128"/>
      <c r="HZ226" s="128"/>
      <c r="IA226" s="128"/>
      <c r="IB226" s="128"/>
      <c r="IC226" s="128"/>
      <c r="ID226" s="128"/>
      <c r="IE226" s="128"/>
      <c r="IF226" s="128"/>
      <c r="IG226" s="128"/>
      <c r="IH226" s="128"/>
      <c r="II226" s="128"/>
      <c r="IJ226" s="128"/>
      <c r="IK226" s="128"/>
      <c r="IL226" s="128"/>
      <c r="IM226" s="128"/>
      <c r="IN226" s="128"/>
      <c r="IO226" s="128"/>
      <c r="IP226" s="128"/>
      <c r="IQ226" s="128"/>
      <c r="IR226" s="128"/>
      <c r="IS226" s="128"/>
      <c r="IT226" s="128"/>
      <c r="IU226" s="128"/>
      <c r="IV226" s="128"/>
      <c r="IW226" s="128"/>
      <c r="IX226" s="128"/>
      <c r="IY226" s="128"/>
      <c r="IZ226" s="128"/>
      <c r="JA226" s="128"/>
    </row>
    <row r="227" spans="2:261" s="17" customFormat="1" x14ac:dyDescent="0.25">
      <c r="B227" s="33"/>
      <c r="F227" s="35"/>
      <c r="G227" s="111"/>
      <c r="H227" s="33"/>
      <c r="I227" s="33"/>
      <c r="J227" s="42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  <c r="AA227" s="128"/>
      <c r="AB227" s="128"/>
      <c r="AC227" s="128"/>
      <c r="AD227" s="128"/>
      <c r="AE227" s="128"/>
      <c r="AF227" s="128"/>
      <c r="AG227" s="128"/>
      <c r="AH227" s="128"/>
      <c r="AI227" s="128"/>
      <c r="AJ227" s="128"/>
      <c r="AK227" s="128"/>
      <c r="AL227" s="128"/>
      <c r="AM227" s="128"/>
      <c r="AN227" s="128"/>
      <c r="AO227" s="128"/>
      <c r="AP227" s="128"/>
      <c r="AQ227" s="128"/>
      <c r="AR227" s="128"/>
      <c r="AS227" s="128"/>
      <c r="AT227" s="128"/>
      <c r="AU227" s="128"/>
      <c r="AV227" s="128"/>
      <c r="AW227" s="128"/>
      <c r="AX227" s="128"/>
      <c r="AY227" s="128"/>
      <c r="AZ227" s="128"/>
      <c r="BA227" s="128"/>
      <c r="BB227" s="128"/>
      <c r="BC227" s="128"/>
      <c r="BD227" s="128"/>
      <c r="BE227" s="128"/>
      <c r="BF227" s="128"/>
      <c r="BG227" s="128"/>
      <c r="BH227" s="128"/>
      <c r="BI227" s="128"/>
      <c r="BJ227" s="128"/>
      <c r="BK227" s="128"/>
      <c r="BL227" s="128"/>
      <c r="BM227" s="42"/>
      <c r="BN227" s="42"/>
      <c r="BO227" s="42"/>
      <c r="BP227" s="42"/>
      <c r="BQ227" s="42"/>
      <c r="BR227" s="42"/>
      <c r="BS227" s="42"/>
      <c r="BT227" s="42"/>
      <c r="BU227" s="42"/>
      <c r="BV227" s="42"/>
      <c r="BW227" s="42"/>
      <c r="BX227" s="42"/>
      <c r="BY227" s="42"/>
      <c r="BZ227" s="128"/>
      <c r="CA227" s="128"/>
      <c r="CB227" s="128"/>
      <c r="CC227" s="128"/>
      <c r="CD227" s="128"/>
      <c r="CE227" s="128"/>
      <c r="CF227" s="128"/>
      <c r="CG227" s="128"/>
      <c r="CH227" s="128"/>
      <c r="CI227" s="128"/>
      <c r="CJ227" s="128"/>
      <c r="CK227" s="128"/>
      <c r="CL227" s="128"/>
      <c r="CM227" s="128"/>
      <c r="CN227" s="128"/>
      <c r="CO227" s="128"/>
      <c r="CP227" s="128"/>
      <c r="CQ227" s="128"/>
      <c r="CR227" s="128"/>
      <c r="CS227" s="128"/>
      <c r="CT227" s="128"/>
      <c r="CU227" s="128"/>
      <c r="CV227" s="128"/>
      <c r="CW227" s="42"/>
      <c r="CX227" s="128"/>
      <c r="CY227" s="128"/>
      <c r="CZ227" s="128"/>
      <c r="DA227" s="128"/>
      <c r="DB227" s="128"/>
      <c r="DC227" s="128"/>
      <c r="DD227" s="128"/>
      <c r="DE227" s="128"/>
      <c r="DF227" s="128"/>
      <c r="DG227" s="128"/>
      <c r="DH227" s="128"/>
      <c r="DI227" s="128"/>
      <c r="DJ227" s="128"/>
      <c r="DK227" s="128"/>
      <c r="DL227" s="128"/>
      <c r="DM227" s="128"/>
      <c r="DN227" s="128"/>
      <c r="DO227" s="128"/>
      <c r="DP227" s="128"/>
      <c r="DQ227" s="128"/>
      <c r="DR227" s="128"/>
      <c r="DS227" s="128"/>
      <c r="DT227" s="128"/>
      <c r="DU227" s="128"/>
      <c r="DV227" s="128"/>
      <c r="DW227" s="128"/>
      <c r="DX227" s="128"/>
      <c r="DY227" s="128"/>
      <c r="DZ227" s="128"/>
      <c r="EA227" s="128"/>
      <c r="EB227" s="128"/>
      <c r="EC227" s="128"/>
      <c r="ED227" s="128"/>
      <c r="EE227" s="128"/>
      <c r="EF227" s="128"/>
      <c r="EG227" s="42"/>
      <c r="EH227" s="128"/>
      <c r="EI227" s="128"/>
      <c r="EJ227" s="128"/>
      <c r="EK227" s="128"/>
      <c r="EL227" s="128"/>
      <c r="EM227" s="128"/>
      <c r="EN227" s="128"/>
      <c r="EO227" s="128"/>
      <c r="EP227" s="128"/>
      <c r="EQ227" s="128"/>
      <c r="ER227" s="128"/>
      <c r="ES227" s="128"/>
      <c r="ET227" s="128"/>
      <c r="EU227" s="128"/>
      <c r="EV227" s="128"/>
      <c r="EW227" s="128"/>
      <c r="EX227" s="128"/>
      <c r="EY227" s="128"/>
      <c r="EZ227" s="128"/>
      <c r="FA227" s="128"/>
      <c r="FB227" s="128"/>
      <c r="FC227" s="128"/>
      <c r="FD227" s="128"/>
      <c r="FE227" s="128"/>
      <c r="FF227" s="128"/>
      <c r="FG227" s="128"/>
      <c r="FH227" s="128"/>
      <c r="FI227" s="128"/>
      <c r="FJ227" s="128"/>
      <c r="FK227" s="128"/>
      <c r="FL227" s="128"/>
      <c r="FM227" s="128"/>
      <c r="FN227" s="128"/>
      <c r="FO227" s="128"/>
      <c r="FP227" s="128"/>
      <c r="FQ227" s="42"/>
      <c r="FR227" s="42"/>
      <c r="FS227" s="42"/>
      <c r="FT227" s="42"/>
      <c r="FU227" s="42"/>
      <c r="FV227" s="128"/>
      <c r="FW227" s="128"/>
      <c r="FX227" s="128"/>
      <c r="FY227" s="128"/>
      <c r="FZ227" s="128"/>
      <c r="GA227" s="128"/>
      <c r="GB227" s="128"/>
      <c r="GC227" s="128"/>
      <c r="GD227" s="128"/>
      <c r="GE227" s="128"/>
      <c r="GF227" s="128"/>
      <c r="GG227" s="128"/>
      <c r="GH227" s="128"/>
      <c r="GI227" s="128"/>
      <c r="GJ227" s="128"/>
      <c r="GK227" s="128"/>
      <c r="GL227" s="128"/>
      <c r="GM227" s="128"/>
      <c r="GN227" s="128"/>
      <c r="GO227" s="128"/>
      <c r="GP227" s="128"/>
      <c r="GQ227" s="128"/>
      <c r="GR227" s="128"/>
      <c r="GS227" s="128"/>
      <c r="GT227" s="128"/>
      <c r="GU227" s="128"/>
      <c r="GV227" s="128"/>
      <c r="GW227" s="128"/>
      <c r="GX227" s="128"/>
      <c r="GY227" s="128"/>
      <c r="GZ227" s="128"/>
      <c r="HA227" s="128"/>
      <c r="HB227" s="128"/>
      <c r="HC227" s="128"/>
      <c r="HD227" s="128"/>
      <c r="HE227" s="128"/>
      <c r="HF227" s="128"/>
      <c r="HG227" s="128"/>
      <c r="HH227" s="128"/>
      <c r="HI227" s="128"/>
      <c r="HJ227" s="128"/>
      <c r="HK227" s="128"/>
      <c r="HL227" s="128"/>
      <c r="HM227" s="128"/>
      <c r="HN227" s="128"/>
      <c r="HO227" s="128"/>
      <c r="HP227" s="128"/>
      <c r="HQ227" s="128"/>
      <c r="HR227" s="128"/>
      <c r="HS227" s="128"/>
      <c r="HT227" s="128"/>
      <c r="HU227" s="128"/>
      <c r="HV227" s="128"/>
      <c r="HW227" s="128"/>
      <c r="HX227" s="128"/>
      <c r="HY227" s="128"/>
      <c r="HZ227" s="128"/>
      <c r="IA227" s="128"/>
      <c r="IB227" s="128"/>
      <c r="IC227" s="128"/>
      <c r="ID227" s="128"/>
      <c r="IE227" s="128"/>
      <c r="IF227" s="128"/>
      <c r="IG227" s="128"/>
      <c r="IH227" s="128"/>
      <c r="II227" s="128"/>
      <c r="IJ227" s="128"/>
      <c r="IK227" s="128"/>
      <c r="IL227" s="128"/>
      <c r="IM227" s="128"/>
      <c r="IN227" s="128"/>
      <c r="IO227" s="128"/>
      <c r="IP227" s="128"/>
      <c r="IQ227" s="128"/>
      <c r="IR227" s="128"/>
      <c r="IS227" s="128"/>
      <c r="IT227" s="128"/>
      <c r="IU227" s="128"/>
      <c r="IV227" s="128"/>
      <c r="IW227" s="128"/>
      <c r="IX227" s="128"/>
      <c r="IY227" s="128"/>
      <c r="IZ227" s="128"/>
      <c r="JA227" s="128"/>
    </row>
    <row r="228" spans="2:261" s="17" customFormat="1" x14ac:dyDescent="0.25">
      <c r="B228" s="33"/>
      <c r="F228" s="35"/>
      <c r="G228" s="111"/>
      <c r="H228" s="33"/>
      <c r="I228" s="33"/>
      <c r="J228" s="42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  <c r="AA228" s="128"/>
      <c r="AB228" s="128"/>
      <c r="AC228" s="128"/>
      <c r="AD228" s="128"/>
      <c r="AE228" s="128"/>
      <c r="AF228" s="128"/>
      <c r="AG228" s="128"/>
      <c r="AH228" s="128"/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  <c r="AY228" s="128"/>
      <c r="AZ228" s="128"/>
      <c r="BA228" s="128"/>
      <c r="BB228" s="128"/>
      <c r="BC228" s="128"/>
      <c r="BD228" s="128"/>
      <c r="BE228" s="128"/>
      <c r="BF228" s="128"/>
      <c r="BG228" s="128"/>
      <c r="BH228" s="128"/>
      <c r="BI228" s="128"/>
      <c r="BJ228" s="128"/>
      <c r="BK228" s="128"/>
      <c r="BL228" s="128"/>
      <c r="BM228" s="42"/>
      <c r="BN228" s="42"/>
      <c r="BO228" s="42"/>
      <c r="BP228" s="42"/>
      <c r="BQ228" s="42"/>
      <c r="BR228" s="42"/>
      <c r="BS228" s="42"/>
      <c r="BT228" s="42"/>
      <c r="BU228" s="42"/>
      <c r="BV228" s="42"/>
      <c r="BW228" s="42"/>
      <c r="BX228" s="42"/>
      <c r="BY228" s="42"/>
      <c r="BZ228" s="128"/>
      <c r="CA228" s="128"/>
      <c r="CB228" s="128"/>
      <c r="CC228" s="128"/>
      <c r="CD228" s="128"/>
      <c r="CE228" s="128"/>
      <c r="CF228" s="128"/>
      <c r="CG228" s="128"/>
      <c r="CH228" s="128"/>
      <c r="CI228" s="128"/>
      <c r="CJ228" s="128"/>
      <c r="CK228" s="128"/>
      <c r="CL228" s="128"/>
      <c r="CM228" s="128"/>
      <c r="CN228" s="128"/>
      <c r="CO228" s="128"/>
      <c r="CP228" s="128"/>
      <c r="CQ228" s="128"/>
      <c r="CR228" s="128"/>
      <c r="CS228" s="128"/>
      <c r="CT228" s="128"/>
      <c r="CU228" s="128"/>
      <c r="CV228" s="128"/>
      <c r="CW228" s="42"/>
      <c r="CX228" s="128"/>
      <c r="CY228" s="128"/>
      <c r="CZ228" s="128"/>
      <c r="DA228" s="128"/>
      <c r="DB228" s="128"/>
      <c r="DC228" s="128"/>
      <c r="DD228" s="128"/>
      <c r="DE228" s="128"/>
      <c r="DF228" s="128"/>
      <c r="DG228" s="128"/>
      <c r="DH228" s="128"/>
      <c r="DI228" s="128"/>
      <c r="DJ228" s="128"/>
      <c r="DK228" s="128"/>
      <c r="DL228" s="128"/>
      <c r="DM228" s="128"/>
      <c r="DN228" s="128"/>
      <c r="DO228" s="128"/>
      <c r="DP228" s="128"/>
      <c r="DQ228" s="128"/>
      <c r="DR228" s="128"/>
      <c r="DS228" s="128"/>
      <c r="DT228" s="128"/>
      <c r="DU228" s="128"/>
      <c r="DV228" s="128"/>
      <c r="DW228" s="128"/>
      <c r="DX228" s="128"/>
      <c r="DY228" s="128"/>
      <c r="DZ228" s="128"/>
      <c r="EA228" s="128"/>
      <c r="EB228" s="128"/>
      <c r="EC228" s="128"/>
      <c r="ED228" s="128"/>
      <c r="EE228" s="128"/>
      <c r="EF228" s="128"/>
      <c r="EG228" s="42"/>
      <c r="EH228" s="128"/>
      <c r="EI228" s="128"/>
      <c r="EJ228" s="128"/>
      <c r="EK228" s="128"/>
      <c r="EL228" s="128"/>
      <c r="EM228" s="128"/>
      <c r="EN228" s="128"/>
      <c r="EO228" s="128"/>
      <c r="EP228" s="128"/>
      <c r="EQ228" s="128"/>
      <c r="ER228" s="128"/>
      <c r="ES228" s="128"/>
      <c r="ET228" s="128"/>
      <c r="EU228" s="128"/>
      <c r="EV228" s="128"/>
      <c r="EW228" s="128"/>
      <c r="EX228" s="128"/>
      <c r="EY228" s="128"/>
      <c r="EZ228" s="128"/>
      <c r="FA228" s="128"/>
      <c r="FB228" s="128"/>
      <c r="FC228" s="128"/>
      <c r="FD228" s="128"/>
      <c r="FE228" s="128"/>
      <c r="FF228" s="128"/>
      <c r="FG228" s="128"/>
      <c r="FH228" s="128"/>
      <c r="FI228" s="128"/>
      <c r="FJ228" s="128"/>
      <c r="FK228" s="128"/>
      <c r="FL228" s="128"/>
      <c r="FM228" s="128"/>
      <c r="FN228" s="128"/>
      <c r="FO228" s="128"/>
      <c r="FP228" s="128"/>
      <c r="FQ228" s="42"/>
      <c r="FR228" s="42"/>
      <c r="FS228" s="42"/>
      <c r="FT228" s="42"/>
      <c r="FU228" s="42"/>
      <c r="FV228" s="128"/>
      <c r="FW228" s="128"/>
      <c r="FX228" s="128"/>
      <c r="FY228" s="128"/>
      <c r="FZ228" s="128"/>
      <c r="GA228" s="128"/>
      <c r="GB228" s="128"/>
      <c r="GC228" s="128"/>
      <c r="GD228" s="128"/>
      <c r="GE228" s="128"/>
      <c r="GF228" s="128"/>
      <c r="GG228" s="128"/>
      <c r="GH228" s="128"/>
      <c r="GI228" s="128"/>
      <c r="GJ228" s="128"/>
      <c r="GK228" s="128"/>
      <c r="GL228" s="128"/>
      <c r="GM228" s="128"/>
      <c r="GN228" s="128"/>
      <c r="GO228" s="128"/>
      <c r="GP228" s="128"/>
      <c r="GQ228" s="128"/>
      <c r="GR228" s="128"/>
      <c r="GS228" s="128"/>
      <c r="GT228" s="128"/>
      <c r="GU228" s="128"/>
      <c r="GV228" s="128"/>
      <c r="GW228" s="128"/>
      <c r="GX228" s="128"/>
      <c r="GY228" s="128"/>
      <c r="GZ228" s="128"/>
      <c r="HA228" s="128"/>
      <c r="HB228" s="128"/>
      <c r="HC228" s="128"/>
      <c r="HD228" s="128"/>
      <c r="HE228" s="128"/>
      <c r="HF228" s="128"/>
      <c r="HG228" s="128"/>
      <c r="HH228" s="128"/>
      <c r="HI228" s="128"/>
      <c r="HJ228" s="128"/>
      <c r="HK228" s="128"/>
      <c r="HL228" s="128"/>
      <c r="HM228" s="128"/>
      <c r="HN228" s="128"/>
      <c r="HO228" s="128"/>
      <c r="HP228" s="128"/>
      <c r="HQ228" s="128"/>
      <c r="HR228" s="128"/>
      <c r="HS228" s="128"/>
      <c r="HT228" s="128"/>
      <c r="HU228" s="128"/>
      <c r="HV228" s="128"/>
      <c r="HW228" s="128"/>
      <c r="HX228" s="128"/>
      <c r="HY228" s="128"/>
      <c r="HZ228" s="128"/>
      <c r="IA228" s="128"/>
      <c r="IB228" s="128"/>
      <c r="IC228" s="128"/>
      <c r="ID228" s="128"/>
      <c r="IE228" s="128"/>
      <c r="IF228" s="128"/>
      <c r="IG228" s="128"/>
      <c r="IH228" s="128"/>
      <c r="II228" s="128"/>
      <c r="IJ228" s="128"/>
      <c r="IK228" s="128"/>
      <c r="IL228" s="128"/>
      <c r="IM228" s="128"/>
      <c r="IN228" s="128"/>
      <c r="IO228" s="128"/>
      <c r="IP228" s="128"/>
      <c r="IQ228" s="128"/>
      <c r="IR228" s="128"/>
      <c r="IS228" s="128"/>
      <c r="IT228" s="128"/>
      <c r="IU228" s="128"/>
      <c r="IV228" s="128"/>
      <c r="IW228" s="128"/>
      <c r="IX228" s="128"/>
      <c r="IY228" s="128"/>
      <c r="IZ228" s="128"/>
      <c r="JA228" s="128"/>
    </row>
    <row r="229" spans="2:261" s="17" customFormat="1" x14ac:dyDescent="0.25">
      <c r="B229" s="33"/>
      <c r="F229" s="35"/>
      <c r="G229" s="111"/>
      <c r="H229" s="33"/>
      <c r="I229" s="33"/>
      <c r="J229" s="42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  <c r="AA229" s="128"/>
      <c r="AB229" s="128"/>
      <c r="AC229" s="128"/>
      <c r="AD229" s="128"/>
      <c r="AE229" s="128"/>
      <c r="AF229" s="128"/>
      <c r="AG229" s="128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28"/>
      <c r="AR229" s="128"/>
      <c r="AS229" s="128"/>
      <c r="AT229" s="128"/>
      <c r="AU229" s="128"/>
      <c r="AV229" s="128"/>
      <c r="AW229" s="128"/>
      <c r="AX229" s="128"/>
      <c r="AY229" s="128"/>
      <c r="AZ229" s="128"/>
      <c r="BA229" s="128"/>
      <c r="BB229" s="128"/>
      <c r="BC229" s="128"/>
      <c r="BD229" s="128"/>
      <c r="BE229" s="128"/>
      <c r="BF229" s="128"/>
      <c r="BG229" s="128"/>
      <c r="BH229" s="128"/>
      <c r="BI229" s="128"/>
      <c r="BJ229" s="128"/>
      <c r="BK229" s="128"/>
      <c r="BL229" s="128"/>
      <c r="BM229" s="42"/>
      <c r="BN229" s="42"/>
      <c r="BO229" s="42"/>
      <c r="BP229" s="42"/>
      <c r="BQ229" s="42"/>
      <c r="BR229" s="42"/>
      <c r="BS229" s="42"/>
      <c r="BT229" s="42"/>
      <c r="BU229" s="42"/>
      <c r="BV229" s="42"/>
      <c r="BW229" s="42"/>
      <c r="BX229" s="42"/>
      <c r="BY229" s="42"/>
      <c r="BZ229" s="128"/>
      <c r="CA229" s="128"/>
      <c r="CB229" s="128"/>
      <c r="CC229" s="128"/>
      <c r="CD229" s="128"/>
      <c r="CE229" s="128"/>
      <c r="CF229" s="128"/>
      <c r="CG229" s="128"/>
      <c r="CH229" s="128"/>
      <c r="CI229" s="128"/>
      <c r="CJ229" s="128"/>
      <c r="CK229" s="128"/>
      <c r="CL229" s="128"/>
      <c r="CM229" s="128"/>
      <c r="CN229" s="128"/>
      <c r="CO229" s="128"/>
      <c r="CP229" s="128"/>
      <c r="CQ229" s="128"/>
      <c r="CR229" s="128"/>
      <c r="CS229" s="128"/>
      <c r="CT229" s="128"/>
      <c r="CU229" s="128"/>
      <c r="CV229" s="128"/>
      <c r="CW229" s="42"/>
      <c r="CX229" s="128"/>
      <c r="CY229" s="128"/>
      <c r="CZ229" s="128"/>
      <c r="DA229" s="128"/>
      <c r="DB229" s="128"/>
      <c r="DC229" s="128"/>
      <c r="DD229" s="128"/>
      <c r="DE229" s="128"/>
      <c r="DF229" s="128"/>
      <c r="DG229" s="128"/>
      <c r="DH229" s="128"/>
      <c r="DI229" s="128"/>
      <c r="DJ229" s="128"/>
      <c r="DK229" s="128"/>
      <c r="DL229" s="128"/>
      <c r="DM229" s="128"/>
      <c r="DN229" s="128"/>
      <c r="DO229" s="128"/>
      <c r="DP229" s="128"/>
      <c r="DQ229" s="128"/>
      <c r="DR229" s="128"/>
      <c r="DS229" s="128"/>
      <c r="DT229" s="128"/>
      <c r="DU229" s="128"/>
      <c r="DV229" s="128"/>
      <c r="DW229" s="128"/>
      <c r="DX229" s="128"/>
      <c r="DY229" s="128"/>
      <c r="DZ229" s="128"/>
      <c r="EA229" s="128"/>
      <c r="EB229" s="128"/>
      <c r="EC229" s="128"/>
      <c r="ED229" s="128"/>
      <c r="EE229" s="128"/>
      <c r="EF229" s="128"/>
      <c r="EG229" s="42"/>
      <c r="EH229" s="128"/>
      <c r="EI229" s="128"/>
      <c r="EJ229" s="128"/>
      <c r="EK229" s="128"/>
      <c r="EL229" s="128"/>
      <c r="EM229" s="128"/>
      <c r="EN229" s="128"/>
      <c r="EO229" s="128"/>
      <c r="EP229" s="128"/>
      <c r="EQ229" s="128"/>
      <c r="ER229" s="128"/>
      <c r="ES229" s="128"/>
      <c r="ET229" s="128"/>
      <c r="EU229" s="128"/>
      <c r="EV229" s="128"/>
      <c r="EW229" s="128"/>
      <c r="EX229" s="128"/>
      <c r="EY229" s="128"/>
      <c r="EZ229" s="128"/>
      <c r="FA229" s="128"/>
      <c r="FB229" s="128"/>
      <c r="FC229" s="128"/>
      <c r="FD229" s="128"/>
      <c r="FE229" s="128"/>
      <c r="FF229" s="128"/>
      <c r="FG229" s="128"/>
      <c r="FH229" s="128"/>
      <c r="FI229" s="128"/>
      <c r="FJ229" s="128"/>
      <c r="FK229" s="128"/>
      <c r="FL229" s="128"/>
      <c r="FM229" s="128"/>
      <c r="FN229" s="128"/>
      <c r="FO229" s="128"/>
      <c r="FP229" s="128"/>
      <c r="FQ229" s="42"/>
      <c r="FR229" s="42"/>
      <c r="FS229" s="42"/>
      <c r="FT229" s="42"/>
      <c r="FU229" s="42"/>
      <c r="FV229" s="128"/>
      <c r="FW229" s="128"/>
      <c r="FX229" s="128"/>
      <c r="FY229" s="128"/>
      <c r="FZ229" s="128"/>
      <c r="GA229" s="128"/>
      <c r="GB229" s="128"/>
      <c r="GC229" s="128"/>
      <c r="GD229" s="128"/>
      <c r="GE229" s="128"/>
      <c r="GF229" s="128"/>
      <c r="GG229" s="128"/>
      <c r="GH229" s="128"/>
      <c r="GI229" s="128"/>
      <c r="GJ229" s="128"/>
      <c r="GK229" s="128"/>
      <c r="GL229" s="128"/>
      <c r="GM229" s="128"/>
      <c r="GN229" s="128"/>
      <c r="GO229" s="128"/>
      <c r="GP229" s="128"/>
      <c r="GQ229" s="128"/>
      <c r="GR229" s="128"/>
      <c r="GS229" s="128"/>
      <c r="GT229" s="128"/>
      <c r="GU229" s="128"/>
      <c r="GV229" s="128"/>
      <c r="GW229" s="128"/>
      <c r="GX229" s="128"/>
      <c r="GY229" s="128"/>
      <c r="GZ229" s="128"/>
      <c r="HA229" s="128"/>
      <c r="HB229" s="128"/>
      <c r="HC229" s="128"/>
      <c r="HD229" s="128"/>
      <c r="HE229" s="128"/>
      <c r="HF229" s="128"/>
      <c r="HG229" s="128"/>
      <c r="HH229" s="128"/>
      <c r="HI229" s="128"/>
      <c r="HJ229" s="128"/>
      <c r="HK229" s="128"/>
      <c r="HL229" s="128"/>
      <c r="HM229" s="128"/>
      <c r="HN229" s="128"/>
      <c r="HO229" s="128"/>
      <c r="HP229" s="128"/>
      <c r="HQ229" s="128"/>
      <c r="HR229" s="128"/>
      <c r="HS229" s="128"/>
      <c r="HT229" s="128"/>
      <c r="HU229" s="128"/>
      <c r="HV229" s="128"/>
      <c r="HW229" s="128"/>
      <c r="HX229" s="128"/>
      <c r="HY229" s="128"/>
      <c r="HZ229" s="128"/>
      <c r="IA229" s="128"/>
      <c r="IB229" s="128"/>
      <c r="IC229" s="128"/>
      <c r="ID229" s="128"/>
      <c r="IE229" s="128"/>
      <c r="IF229" s="128"/>
      <c r="IG229" s="128"/>
      <c r="IH229" s="128"/>
      <c r="II229" s="128"/>
      <c r="IJ229" s="128"/>
      <c r="IK229" s="128"/>
      <c r="IL229" s="128"/>
      <c r="IM229" s="128"/>
      <c r="IN229" s="128"/>
      <c r="IO229" s="128"/>
      <c r="IP229" s="128"/>
      <c r="IQ229" s="128"/>
      <c r="IR229" s="128"/>
      <c r="IS229" s="128"/>
      <c r="IT229" s="128"/>
      <c r="IU229" s="128"/>
      <c r="IV229" s="128"/>
      <c r="IW229" s="128"/>
      <c r="IX229" s="128"/>
      <c r="IY229" s="128"/>
      <c r="IZ229" s="128"/>
      <c r="JA229" s="128"/>
    </row>
    <row r="230" spans="2:261" s="17" customFormat="1" x14ac:dyDescent="0.25">
      <c r="B230" s="33"/>
      <c r="F230" s="35"/>
      <c r="G230" s="111"/>
      <c r="H230" s="33"/>
      <c r="I230" s="33"/>
      <c r="J230" s="42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  <c r="AA230" s="128"/>
      <c r="AB230" s="128"/>
      <c r="AC230" s="128"/>
      <c r="AD230" s="128"/>
      <c r="AE230" s="128"/>
      <c r="AF230" s="128"/>
      <c r="AG230" s="128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8"/>
      <c r="AT230" s="128"/>
      <c r="AU230" s="128"/>
      <c r="AV230" s="128"/>
      <c r="AW230" s="128"/>
      <c r="AX230" s="128"/>
      <c r="AY230" s="128"/>
      <c r="AZ230" s="128"/>
      <c r="BA230" s="128"/>
      <c r="BB230" s="128"/>
      <c r="BC230" s="128"/>
      <c r="BD230" s="128"/>
      <c r="BE230" s="128"/>
      <c r="BF230" s="128"/>
      <c r="BG230" s="128"/>
      <c r="BH230" s="128"/>
      <c r="BI230" s="128"/>
      <c r="BJ230" s="128"/>
      <c r="BK230" s="128"/>
      <c r="BL230" s="128"/>
      <c r="BM230" s="42"/>
      <c r="BN230" s="42"/>
      <c r="BO230" s="42"/>
      <c r="BP230" s="42"/>
      <c r="BQ230" s="42"/>
      <c r="BR230" s="42"/>
      <c r="BS230" s="42"/>
      <c r="BT230" s="42"/>
      <c r="BU230" s="42"/>
      <c r="BV230" s="42"/>
      <c r="BW230" s="42"/>
      <c r="BX230" s="42"/>
      <c r="BY230" s="42"/>
      <c r="BZ230" s="128"/>
      <c r="CA230" s="128"/>
      <c r="CB230" s="128"/>
      <c r="CC230" s="128"/>
      <c r="CD230" s="128"/>
      <c r="CE230" s="128"/>
      <c r="CF230" s="128"/>
      <c r="CG230" s="128"/>
      <c r="CH230" s="128"/>
      <c r="CI230" s="128"/>
      <c r="CJ230" s="128"/>
      <c r="CK230" s="128"/>
      <c r="CL230" s="128"/>
      <c r="CM230" s="128"/>
      <c r="CN230" s="128"/>
      <c r="CO230" s="128"/>
      <c r="CP230" s="128"/>
      <c r="CQ230" s="128"/>
      <c r="CR230" s="128"/>
      <c r="CS230" s="128"/>
      <c r="CT230" s="128"/>
      <c r="CU230" s="128"/>
      <c r="CV230" s="128"/>
      <c r="CW230" s="42"/>
      <c r="CX230" s="128"/>
      <c r="CY230" s="128"/>
      <c r="CZ230" s="128"/>
      <c r="DA230" s="128"/>
      <c r="DB230" s="128"/>
      <c r="DC230" s="128"/>
      <c r="DD230" s="128"/>
      <c r="DE230" s="128"/>
      <c r="DF230" s="128"/>
      <c r="DG230" s="128"/>
      <c r="DH230" s="128"/>
      <c r="DI230" s="128"/>
      <c r="DJ230" s="128"/>
      <c r="DK230" s="128"/>
      <c r="DL230" s="128"/>
      <c r="DM230" s="128"/>
      <c r="DN230" s="128"/>
      <c r="DO230" s="128"/>
      <c r="DP230" s="128"/>
      <c r="DQ230" s="128"/>
      <c r="DR230" s="128"/>
      <c r="DS230" s="128"/>
      <c r="DT230" s="128"/>
      <c r="DU230" s="128"/>
      <c r="DV230" s="128"/>
      <c r="DW230" s="128"/>
      <c r="DX230" s="128"/>
      <c r="DY230" s="128"/>
      <c r="DZ230" s="128"/>
      <c r="EA230" s="128"/>
      <c r="EB230" s="128"/>
      <c r="EC230" s="128"/>
      <c r="ED230" s="128"/>
      <c r="EE230" s="128"/>
      <c r="EF230" s="128"/>
      <c r="EG230" s="42"/>
      <c r="EH230" s="128"/>
      <c r="EI230" s="128"/>
      <c r="EJ230" s="128"/>
      <c r="EK230" s="128"/>
      <c r="EL230" s="128"/>
      <c r="EM230" s="128"/>
      <c r="EN230" s="128"/>
      <c r="EO230" s="128"/>
      <c r="EP230" s="128"/>
      <c r="EQ230" s="128"/>
      <c r="ER230" s="128"/>
      <c r="ES230" s="128"/>
      <c r="ET230" s="128"/>
      <c r="EU230" s="128"/>
      <c r="EV230" s="128"/>
      <c r="EW230" s="128"/>
      <c r="EX230" s="128"/>
      <c r="EY230" s="128"/>
      <c r="EZ230" s="128"/>
      <c r="FA230" s="128"/>
      <c r="FB230" s="128"/>
      <c r="FC230" s="128"/>
      <c r="FD230" s="128"/>
      <c r="FE230" s="128"/>
      <c r="FF230" s="128"/>
      <c r="FG230" s="128"/>
      <c r="FH230" s="128"/>
      <c r="FI230" s="128"/>
      <c r="FJ230" s="128"/>
      <c r="FK230" s="128"/>
      <c r="FL230" s="128"/>
      <c r="FM230" s="128"/>
      <c r="FN230" s="128"/>
      <c r="FO230" s="128"/>
      <c r="FP230" s="128"/>
      <c r="FQ230" s="42"/>
      <c r="FR230" s="42"/>
      <c r="FS230" s="42"/>
      <c r="FT230" s="42"/>
      <c r="FU230" s="42"/>
      <c r="FV230" s="128"/>
      <c r="FW230" s="128"/>
      <c r="FX230" s="128"/>
      <c r="FY230" s="128"/>
      <c r="FZ230" s="128"/>
      <c r="GA230" s="128"/>
      <c r="GB230" s="128"/>
      <c r="GC230" s="128"/>
      <c r="GD230" s="128"/>
      <c r="GE230" s="128"/>
      <c r="GF230" s="128"/>
      <c r="GG230" s="128"/>
      <c r="GH230" s="128"/>
      <c r="GI230" s="128"/>
      <c r="GJ230" s="128"/>
      <c r="GK230" s="128"/>
      <c r="GL230" s="128"/>
      <c r="GM230" s="128"/>
      <c r="GN230" s="128"/>
      <c r="GO230" s="128"/>
      <c r="GP230" s="128"/>
      <c r="GQ230" s="128"/>
      <c r="GR230" s="128"/>
      <c r="GS230" s="128"/>
      <c r="GT230" s="128"/>
      <c r="GU230" s="128"/>
      <c r="GV230" s="128"/>
      <c r="GW230" s="128"/>
      <c r="GX230" s="128"/>
      <c r="GY230" s="128"/>
      <c r="GZ230" s="128"/>
      <c r="HA230" s="128"/>
      <c r="HB230" s="128"/>
      <c r="HC230" s="128"/>
      <c r="HD230" s="128"/>
      <c r="HE230" s="128"/>
      <c r="HF230" s="128"/>
      <c r="HG230" s="128"/>
      <c r="HH230" s="128"/>
      <c r="HI230" s="128"/>
      <c r="HJ230" s="128"/>
      <c r="HK230" s="128"/>
      <c r="HL230" s="128"/>
      <c r="HM230" s="128"/>
      <c r="HN230" s="128"/>
      <c r="HO230" s="128"/>
      <c r="HP230" s="128"/>
      <c r="HQ230" s="128"/>
      <c r="HR230" s="128"/>
      <c r="HS230" s="128"/>
      <c r="HT230" s="128"/>
      <c r="HU230" s="128"/>
      <c r="HV230" s="128"/>
      <c r="HW230" s="128"/>
      <c r="HX230" s="128"/>
      <c r="HY230" s="128"/>
      <c r="HZ230" s="128"/>
      <c r="IA230" s="128"/>
      <c r="IB230" s="128"/>
      <c r="IC230" s="128"/>
      <c r="ID230" s="128"/>
      <c r="IE230" s="128"/>
      <c r="IF230" s="128"/>
      <c r="IG230" s="128"/>
      <c r="IH230" s="128"/>
      <c r="II230" s="128"/>
      <c r="IJ230" s="128"/>
      <c r="IK230" s="128"/>
      <c r="IL230" s="128"/>
      <c r="IM230" s="128"/>
      <c r="IN230" s="128"/>
      <c r="IO230" s="128"/>
      <c r="IP230" s="128"/>
      <c r="IQ230" s="128"/>
      <c r="IR230" s="128"/>
      <c r="IS230" s="128"/>
      <c r="IT230" s="128"/>
      <c r="IU230" s="128"/>
      <c r="IV230" s="128"/>
      <c r="IW230" s="128"/>
      <c r="IX230" s="128"/>
      <c r="IY230" s="128"/>
      <c r="IZ230" s="128"/>
      <c r="JA230" s="128"/>
    </row>
    <row r="231" spans="2:261" s="17" customFormat="1" x14ac:dyDescent="0.25">
      <c r="B231" s="33"/>
      <c r="F231" s="35"/>
      <c r="G231" s="111"/>
      <c r="H231" s="33"/>
      <c r="I231" s="33"/>
      <c r="J231" s="42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  <c r="AA231" s="128"/>
      <c r="AB231" s="128"/>
      <c r="AC231" s="128"/>
      <c r="AD231" s="128"/>
      <c r="AE231" s="128"/>
      <c r="AF231" s="128"/>
      <c r="AG231" s="128"/>
      <c r="AH231" s="128"/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8"/>
      <c r="AS231" s="128"/>
      <c r="AT231" s="128"/>
      <c r="AU231" s="128"/>
      <c r="AV231" s="128"/>
      <c r="AW231" s="128"/>
      <c r="AX231" s="128"/>
      <c r="AY231" s="128"/>
      <c r="AZ231" s="128"/>
      <c r="BA231" s="128"/>
      <c r="BB231" s="128"/>
      <c r="BC231" s="128"/>
      <c r="BD231" s="128"/>
      <c r="BE231" s="128"/>
      <c r="BF231" s="128"/>
      <c r="BG231" s="128"/>
      <c r="BH231" s="128"/>
      <c r="BI231" s="128"/>
      <c r="BJ231" s="128"/>
      <c r="BK231" s="128"/>
      <c r="BL231" s="128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  <c r="BZ231" s="128"/>
      <c r="CA231" s="128"/>
      <c r="CB231" s="128"/>
      <c r="CC231" s="128"/>
      <c r="CD231" s="128"/>
      <c r="CE231" s="128"/>
      <c r="CF231" s="128"/>
      <c r="CG231" s="128"/>
      <c r="CH231" s="128"/>
      <c r="CI231" s="128"/>
      <c r="CJ231" s="128"/>
      <c r="CK231" s="128"/>
      <c r="CL231" s="128"/>
      <c r="CM231" s="128"/>
      <c r="CN231" s="128"/>
      <c r="CO231" s="128"/>
      <c r="CP231" s="128"/>
      <c r="CQ231" s="128"/>
      <c r="CR231" s="128"/>
      <c r="CS231" s="128"/>
      <c r="CT231" s="128"/>
      <c r="CU231" s="128"/>
      <c r="CV231" s="128"/>
      <c r="CW231" s="42"/>
      <c r="CX231" s="128"/>
      <c r="CY231" s="128"/>
      <c r="CZ231" s="128"/>
      <c r="DA231" s="128"/>
      <c r="DB231" s="128"/>
      <c r="DC231" s="128"/>
      <c r="DD231" s="128"/>
      <c r="DE231" s="128"/>
      <c r="DF231" s="128"/>
      <c r="DG231" s="128"/>
      <c r="DH231" s="128"/>
      <c r="DI231" s="128"/>
      <c r="DJ231" s="128"/>
      <c r="DK231" s="128"/>
      <c r="DL231" s="128"/>
      <c r="DM231" s="128"/>
      <c r="DN231" s="128"/>
      <c r="DO231" s="128"/>
      <c r="DP231" s="128"/>
      <c r="DQ231" s="128"/>
      <c r="DR231" s="128"/>
      <c r="DS231" s="128"/>
      <c r="DT231" s="128"/>
      <c r="DU231" s="128"/>
      <c r="DV231" s="128"/>
      <c r="DW231" s="128"/>
      <c r="DX231" s="128"/>
      <c r="DY231" s="128"/>
      <c r="DZ231" s="128"/>
      <c r="EA231" s="128"/>
      <c r="EB231" s="128"/>
      <c r="EC231" s="128"/>
      <c r="ED231" s="128"/>
      <c r="EE231" s="128"/>
      <c r="EF231" s="128"/>
      <c r="EG231" s="42"/>
      <c r="EH231" s="128"/>
      <c r="EI231" s="128"/>
      <c r="EJ231" s="128"/>
      <c r="EK231" s="128"/>
      <c r="EL231" s="128"/>
      <c r="EM231" s="128"/>
      <c r="EN231" s="128"/>
      <c r="EO231" s="128"/>
      <c r="EP231" s="128"/>
      <c r="EQ231" s="128"/>
      <c r="ER231" s="128"/>
      <c r="ES231" s="128"/>
      <c r="ET231" s="128"/>
      <c r="EU231" s="128"/>
      <c r="EV231" s="128"/>
      <c r="EW231" s="128"/>
      <c r="EX231" s="128"/>
      <c r="EY231" s="128"/>
      <c r="EZ231" s="128"/>
      <c r="FA231" s="128"/>
      <c r="FB231" s="128"/>
      <c r="FC231" s="128"/>
      <c r="FD231" s="128"/>
      <c r="FE231" s="128"/>
      <c r="FF231" s="128"/>
      <c r="FG231" s="128"/>
      <c r="FH231" s="128"/>
      <c r="FI231" s="128"/>
      <c r="FJ231" s="128"/>
      <c r="FK231" s="128"/>
      <c r="FL231" s="128"/>
      <c r="FM231" s="128"/>
      <c r="FN231" s="128"/>
      <c r="FO231" s="128"/>
      <c r="FP231" s="128"/>
      <c r="FQ231" s="42"/>
      <c r="FR231" s="42"/>
      <c r="FS231" s="42"/>
      <c r="FT231" s="42"/>
      <c r="FU231" s="42"/>
      <c r="FV231" s="128"/>
      <c r="FW231" s="128"/>
      <c r="FX231" s="128"/>
      <c r="FY231" s="128"/>
      <c r="FZ231" s="128"/>
      <c r="GA231" s="128"/>
      <c r="GB231" s="128"/>
      <c r="GC231" s="128"/>
      <c r="GD231" s="128"/>
      <c r="GE231" s="128"/>
      <c r="GF231" s="128"/>
      <c r="GG231" s="128"/>
      <c r="GH231" s="128"/>
      <c r="GI231" s="128"/>
      <c r="GJ231" s="128"/>
      <c r="GK231" s="128"/>
      <c r="GL231" s="128"/>
      <c r="GM231" s="128"/>
      <c r="GN231" s="128"/>
      <c r="GO231" s="128"/>
      <c r="GP231" s="128"/>
      <c r="GQ231" s="128"/>
      <c r="GR231" s="128"/>
      <c r="GS231" s="128"/>
      <c r="GT231" s="128"/>
      <c r="GU231" s="128"/>
      <c r="GV231" s="128"/>
      <c r="GW231" s="128"/>
      <c r="GX231" s="128"/>
      <c r="GY231" s="128"/>
      <c r="GZ231" s="128"/>
      <c r="HA231" s="128"/>
      <c r="HB231" s="128"/>
      <c r="HC231" s="128"/>
      <c r="HD231" s="128"/>
      <c r="HE231" s="128"/>
      <c r="HF231" s="128"/>
      <c r="HG231" s="128"/>
      <c r="HH231" s="128"/>
      <c r="HI231" s="128"/>
      <c r="HJ231" s="128"/>
      <c r="HK231" s="128"/>
      <c r="HL231" s="128"/>
      <c r="HM231" s="128"/>
      <c r="HN231" s="128"/>
      <c r="HO231" s="128"/>
      <c r="HP231" s="128"/>
      <c r="HQ231" s="128"/>
      <c r="HR231" s="128"/>
      <c r="HS231" s="128"/>
      <c r="HT231" s="128"/>
      <c r="HU231" s="128"/>
      <c r="HV231" s="128"/>
      <c r="HW231" s="128"/>
      <c r="HX231" s="128"/>
      <c r="HY231" s="128"/>
      <c r="HZ231" s="128"/>
      <c r="IA231" s="128"/>
      <c r="IB231" s="128"/>
      <c r="IC231" s="128"/>
      <c r="ID231" s="128"/>
      <c r="IE231" s="128"/>
      <c r="IF231" s="128"/>
      <c r="IG231" s="128"/>
      <c r="IH231" s="128"/>
      <c r="II231" s="128"/>
      <c r="IJ231" s="128"/>
      <c r="IK231" s="128"/>
      <c r="IL231" s="128"/>
      <c r="IM231" s="128"/>
      <c r="IN231" s="128"/>
      <c r="IO231" s="128"/>
      <c r="IP231" s="128"/>
      <c r="IQ231" s="128"/>
      <c r="IR231" s="128"/>
      <c r="IS231" s="128"/>
      <c r="IT231" s="128"/>
      <c r="IU231" s="128"/>
      <c r="IV231" s="128"/>
      <c r="IW231" s="128"/>
      <c r="IX231" s="128"/>
      <c r="IY231" s="128"/>
      <c r="IZ231" s="128"/>
      <c r="JA231" s="128"/>
    </row>
    <row r="232" spans="2:261" s="17" customFormat="1" x14ac:dyDescent="0.25">
      <c r="B232" s="33"/>
      <c r="F232" s="35"/>
      <c r="G232" s="111"/>
      <c r="H232" s="33"/>
      <c r="I232" s="33"/>
      <c r="J232" s="42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8"/>
      <c r="AK232" s="128"/>
      <c r="AL232" s="128"/>
      <c r="AM232" s="128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42"/>
      <c r="BN232" s="42"/>
      <c r="BO232" s="42"/>
      <c r="BP232" s="42"/>
      <c r="BQ232" s="42"/>
      <c r="BR232" s="42"/>
      <c r="BS232" s="42"/>
      <c r="BT232" s="42"/>
      <c r="BU232" s="42"/>
      <c r="BV232" s="42"/>
      <c r="BW232" s="42"/>
      <c r="BX232" s="42"/>
      <c r="BY232" s="42"/>
      <c r="BZ232" s="128"/>
      <c r="CA232" s="128"/>
      <c r="CB232" s="128"/>
      <c r="CC232" s="128"/>
      <c r="CD232" s="128"/>
      <c r="CE232" s="128"/>
      <c r="CF232" s="128"/>
      <c r="CG232" s="128"/>
      <c r="CH232" s="128"/>
      <c r="CI232" s="128"/>
      <c r="CJ232" s="128"/>
      <c r="CK232" s="128"/>
      <c r="CL232" s="128"/>
      <c r="CM232" s="128"/>
      <c r="CN232" s="128"/>
      <c r="CO232" s="128"/>
      <c r="CP232" s="128"/>
      <c r="CQ232" s="128"/>
      <c r="CR232" s="128"/>
      <c r="CS232" s="128"/>
      <c r="CT232" s="128"/>
      <c r="CU232" s="128"/>
      <c r="CV232" s="128"/>
      <c r="CW232" s="42"/>
      <c r="CX232" s="128"/>
      <c r="CY232" s="128"/>
      <c r="CZ232" s="128"/>
      <c r="DA232" s="128"/>
      <c r="DB232" s="128"/>
      <c r="DC232" s="128"/>
      <c r="DD232" s="128"/>
      <c r="DE232" s="128"/>
      <c r="DF232" s="128"/>
      <c r="DG232" s="128"/>
      <c r="DH232" s="128"/>
      <c r="DI232" s="128"/>
      <c r="DJ232" s="128"/>
      <c r="DK232" s="128"/>
      <c r="DL232" s="128"/>
      <c r="DM232" s="128"/>
      <c r="DN232" s="128"/>
      <c r="DO232" s="128"/>
      <c r="DP232" s="128"/>
      <c r="DQ232" s="128"/>
      <c r="DR232" s="128"/>
      <c r="DS232" s="128"/>
      <c r="DT232" s="128"/>
      <c r="DU232" s="128"/>
      <c r="DV232" s="128"/>
      <c r="DW232" s="128"/>
      <c r="DX232" s="128"/>
      <c r="DY232" s="128"/>
      <c r="DZ232" s="128"/>
      <c r="EA232" s="128"/>
      <c r="EB232" s="128"/>
      <c r="EC232" s="128"/>
      <c r="ED232" s="128"/>
      <c r="EE232" s="128"/>
      <c r="EF232" s="128"/>
      <c r="EG232" s="42"/>
      <c r="EH232" s="128"/>
      <c r="EI232" s="128"/>
      <c r="EJ232" s="128"/>
      <c r="EK232" s="128"/>
      <c r="EL232" s="128"/>
      <c r="EM232" s="128"/>
      <c r="EN232" s="128"/>
      <c r="EO232" s="128"/>
      <c r="EP232" s="128"/>
      <c r="EQ232" s="128"/>
      <c r="ER232" s="128"/>
      <c r="ES232" s="128"/>
      <c r="ET232" s="128"/>
      <c r="EU232" s="128"/>
      <c r="EV232" s="128"/>
      <c r="EW232" s="128"/>
      <c r="EX232" s="128"/>
      <c r="EY232" s="128"/>
      <c r="EZ232" s="128"/>
      <c r="FA232" s="128"/>
      <c r="FB232" s="128"/>
      <c r="FC232" s="128"/>
      <c r="FD232" s="128"/>
      <c r="FE232" s="128"/>
      <c r="FF232" s="128"/>
      <c r="FG232" s="128"/>
      <c r="FH232" s="128"/>
      <c r="FI232" s="128"/>
      <c r="FJ232" s="128"/>
      <c r="FK232" s="128"/>
      <c r="FL232" s="128"/>
      <c r="FM232" s="128"/>
      <c r="FN232" s="128"/>
      <c r="FO232" s="128"/>
      <c r="FP232" s="128"/>
      <c r="FQ232" s="42"/>
      <c r="FR232" s="42"/>
      <c r="FS232" s="42"/>
      <c r="FT232" s="42"/>
      <c r="FU232" s="42"/>
      <c r="FV232" s="128"/>
      <c r="FW232" s="128"/>
      <c r="FX232" s="128"/>
      <c r="FY232" s="128"/>
      <c r="FZ232" s="128"/>
      <c r="GA232" s="128"/>
      <c r="GB232" s="128"/>
      <c r="GC232" s="128"/>
      <c r="GD232" s="128"/>
      <c r="GE232" s="128"/>
      <c r="GF232" s="128"/>
      <c r="GG232" s="128"/>
      <c r="GH232" s="128"/>
      <c r="GI232" s="128"/>
      <c r="GJ232" s="128"/>
      <c r="GK232" s="128"/>
      <c r="GL232" s="128"/>
      <c r="GM232" s="128"/>
      <c r="GN232" s="128"/>
      <c r="GO232" s="128"/>
      <c r="GP232" s="128"/>
      <c r="GQ232" s="128"/>
      <c r="GR232" s="128"/>
      <c r="GS232" s="128"/>
      <c r="GT232" s="128"/>
      <c r="GU232" s="128"/>
      <c r="GV232" s="128"/>
      <c r="GW232" s="128"/>
      <c r="GX232" s="128"/>
      <c r="GY232" s="128"/>
      <c r="GZ232" s="128"/>
      <c r="HA232" s="128"/>
      <c r="HB232" s="128"/>
      <c r="HC232" s="128"/>
      <c r="HD232" s="128"/>
      <c r="HE232" s="128"/>
      <c r="HF232" s="128"/>
      <c r="HG232" s="128"/>
      <c r="HH232" s="128"/>
      <c r="HI232" s="128"/>
      <c r="HJ232" s="128"/>
      <c r="HK232" s="128"/>
      <c r="HL232" s="128"/>
      <c r="HM232" s="128"/>
      <c r="HN232" s="128"/>
      <c r="HO232" s="128"/>
      <c r="HP232" s="128"/>
      <c r="HQ232" s="128"/>
      <c r="HR232" s="128"/>
      <c r="HS232" s="128"/>
      <c r="HT232" s="128"/>
      <c r="HU232" s="128"/>
      <c r="HV232" s="128"/>
      <c r="HW232" s="128"/>
      <c r="HX232" s="128"/>
      <c r="HY232" s="128"/>
      <c r="HZ232" s="128"/>
      <c r="IA232" s="128"/>
      <c r="IB232" s="128"/>
      <c r="IC232" s="128"/>
      <c r="ID232" s="128"/>
      <c r="IE232" s="128"/>
      <c r="IF232" s="128"/>
      <c r="IG232" s="128"/>
      <c r="IH232" s="128"/>
      <c r="II232" s="128"/>
      <c r="IJ232" s="128"/>
      <c r="IK232" s="128"/>
      <c r="IL232" s="128"/>
      <c r="IM232" s="128"/>
      <c r="IN232" s="128"/>
      <c r="IO232" s="128"/>
      <c r="IP232" s="128"/>
      <c r="IQ232" s="128"/>
      <c r="IR232" s="128"/>
      <c r="IS232" s="128"/>
      <c r="IT232" s="128"/>
      <c r="IU232" s="128"/>
      <c r="IV232" s="128"/>
      <c r="IW232" s="128"/>
      <c r="IX232" s="128"/>
      <c r="IY232" s="128"/>
      <c r="IZ232" s="128"/>
      <c r="JA232" s="128"/>
    </row>
    <row r="233" spans="2:261" s="17" customFormat="1" x14ac:dyDescent="0.25">
      <c r="B233" s="33"/>
      <c r="F233" s="35"/>
      <c r="G233" s="111"/>
      <c r="H233" s="33"/>
      <c r="I233" s="33"/>
      <c r="J233" s="42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  <c r="AA233" s="128"/>
      <c r="AB233" s="128"/>
      <c r="AC233" s="128"/>
      <c r="AD233" s="128"/>
      <c r="AE233" s="128"/>
      <c r="AF233" s="128"/>
      <c r="AG233" s="128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  <c r="AY233" s="128"/>
      <c r="AZ233" s="128"/>
      <c r="BA233" s="128"/>
      <c r="BB233" s="128"/>
      <c r="BC233" s="128"/>
      <c r="BD233" s="128"/>
      <c r="BE233" s="128"/>
      <c r="BF233" s="128"/>
      <c r="BG233" s="128"/>
      <c r="BH233" s="128"/>
      <c r="BI233" s="128"/>
      <c r="BJ233" s="128"/>
      <c r="BK233" s="128"/>
      <c r="BL233" s="128"/>
      <c r="BM233" s="42"/>
      <c r="BN233" s="42"/>
      <c r="BO233" s="42"/>
      <c r="BP233" s="42"/>
      <c r="BQ233" s="42"/>
      <c r="BR233" s="42"/>
      <c r="BS233" s="42"/>
      <c r="BT233" s="42"/>
      <c r="BU233" s="42"/>
      <c r="BV233" s="42"/>
      <c r="BW233" s="42"/>
      <c r="BX233" s="42"/>
      <c r="BY233" s="42"/>
      <c r="BZ233" s="128"/>
      <c r="CA233" s="128"/>
      <c r="CB233" s="128"/>
      <c r="CC233" s="128"/>
      <c r="CD233" s="128"/>
      <c r="CE233" s="128"/>
      <c r="CF233" s="128"/>
      <c r="CG233" s="128"/>
      <c r="CH233" s="128"/>
      <c r="CI233" s="128"/>
      <c r="CJ233" s="128"/>
      <c r="CK233" s="128"/>
      <c r="CL233" s="128"/>
      <c r="CM233" s="128"/>
      <c r="CN233" s="128"/>
      <c r="CO233" s="128"/>
      <c r="CP233" s="128"/>
      <c r="CQ233" s="128"/>
      <c r="CR233" s="128"/>
      <c r="CS233" s="128"/>
      <c r="CT233" s="128"/>
      <c r="CU233" s="128"/>
      <c r="CV233" s="128"/>
      <c r="CW233" s="42"/>
      <c r="CX233" s="128"/>
      <c r="CY233" s="128"/>
      <c r="CZ233" s="128"/>
      <c r="DA233" s="128"/>
      <c r="DB233" s="128"/>
      <c r="DC233" s="128"/>
      <c r="DD233" s="128"/>
      <c r="DE233" s="128"/>
      <c r="DF233" s="128"/>
      <c r="DG233" s="128"/>
      <c r="DH233" s="128"/>
      <c r="DI233" s="128"/>
      <c r="DJ233" s="128"/>
      <c r="DK233" s="128"/>
      <c r="DL233" s="128"/>
      <c r="DM233" s="128"/>
      <c r="DN233" s="128"/>
      <c r="DO233" s="128"/>
      <c r="DP233" s="128"/>
      <c r="DQ233" s="128"/>
      <c r="DR233" s="128"/>
      <c r="DS233" s="128"/>
      <c r="DT233" s="128"/>
      <c r="DU233" s="128"/>
      <c r="DV233" s="128"/>
      <c r="DW233" s="128"/>
      <c r="DX233" s="128"/>
      <c r="DY233" s="128"/>
      <c r="DZ233" s="128"/>
      <c r="EA233" s="128"/>
      <c r="EB233" s="128"/>
      <c r="EC233" s="128"/>
      <c r="ED233" s="128"/>
      <c r="EE233" s="128"/>
      <c r="EF233" s="128"/>
      <c r="EG233" s="42"/>
      <c r="EH233" s="128"/>
      <c r="EI233" s="128"/>
      <c r="EJ233" s="128"/>
      <c r="EK233" s="128"/>
      <c r="EL233" s="128"/>
      <c r="EM233" s="128"/>
      <c r="EN233" s="128"/>
      <c r="EO233" s="128"/>
      <c r="EP233" s="128"/>
      <c r="EQ233" s="128"/>
      <c r="ER233" s="128"/>
      <c r="ES233" s="128"/>
      <c r="ET233" s="128"/>
      <c r="EU233" s="128"/>
      <c r="EV233" s="128"/>
      <c r="EW233" s="128"/>
      <c r="EX233" s="128"/>
      <c r="EY233" s="128"/>
      <c r="EZ233" s="128"/>
      <c r="FA233" s="128"/>
      <c r="FB233" s="128"/>
      <c r="FC233" s="128"/>
      <c r="FD233" s="128"/>
      <c r="FE233" s="128"/>
      <c r="FF233" s="128"/>
      <c r="FG233" s="128"/>
      <c r="FH233" s="128"/>
      <c r="FI233" s="128"/>
      <c r="FJ233" s="128"/>
      <c r="FK233" s="128"/>
      <c r="FL233" s="128"/>
      <c r="FM233" s="128"/>
      <c r="FN233" s="128"/>
      <c r="FO233" s="128"/>
      <c r="FP233" s="128"/>
      <c r="FQ233" s="42"/>
      <c r="FR233" s="42"/>
      <c r="FS233" s="42"/>
      <c r="FT233" s="42"/>
      <c r="FU233" s="42"/>
      <c r="FV233" s="128"/>
      <c r="FW233" s="128"/>
      <c r="FX233" s="128"/>
      <c r="FY233" s="128"/>
      <c r="FZ233" s="128"/>
      <c r="GA233" s="128"/>
      <c r="GB233" s="128"/>
      <c r="GC233" s="128"/>
      <c r="GD233" s="128"/>
      <c r="GE233" s="128"/>
      <c r="GF233" s="128"/>
      <c r="GG233" s="128"/>
      <c r="GH233" s="128"/>
      <c r="GI233" s="128"/>
      <c r="GJ233" s="128"/>
      <c r="GK233" s="128"/>
      <c r="GL233" s="128"/>
      <c r="GM233" s="128"/>
      <c r="GN233" s="128"/>
      <c r="GO233" s="128"/>
      <c r="GP233" s="128"/>
      <c r="GQ233" s="128"/>
      <c r="GR233" s="128"/>
      <c r="GS233" s="128"/>
      <c r="GT233" s="128"/>
      <c r="GU233" s="128"/>
      <c r="GV233" s="128"/>
      <c r="GW233" s="128"/>
      <c r="GX233" s="128"/>
      <c r="GY233" s="128"/>
      <c r="GZ233" s="128"/>
      <c r="HA233" s="128"/>
      <c r="HB233" s="128"/>
      <c r="HC233" s="128"/>
      <c r="HD233" s="128"/>
      <c r="HE233" s="128"/>
      <c r="HF233" s="128"/>
      <c r="HG233" s="128"/>
      <c r="HH233" s="128"/>
      <c r="HI233" s="128"/>
      <c r="HJ233" s="128"/>
      <c r="HK233" s="128"/>
      <c r="HL233" s="128"/>
      <c r="HM233" s="128"/>
      <c r="HN233" s="128"/>
      <c r="HO233" s="128"/>
      <c r="HP233" s="128"/>
      <c r="HQ233" s="128"/>
      <c r="HR233" s="128"/>
      <c r="HS233" s="128"/>
      <c r="HT233" s="128"/>
      <c r="HU233" s="128"/>
      <c r="HV233" s="128"/>
      <c r="HW233" s="128"/>
      <c r="HX233" s="128"/>
      <c r="HY233" s="128"/>
      <c r="HZ233" s="128"/>
      <c r="IA233" s="128"/>
      <c r="IB233" s="128"/>
      <c r="IC233" s="128"/>
      <c r="ID233" s="128"/>
      <c r="IE233" s="128"/>
      <c r="IF233" s="128"/>
      <c r="IG233" s="128"/>
      <c r="IH233" s="128"/>
      <c r="II233" s="128"/>
      <c r="IJ233" s="128"/>
      <c r="IK233" s="128"/>
      <c r="IL233" s="128"/>
      <c r="IM233" s="128"/>
      <c r="IN233" s="128"/>
      <c r="IO233" s="128"/>
      <c r="IP233" s="128"/>
      <c r="IQ233" s="128"/>
      <c r="IR233" s="128"/>
      <c r="IS233" s="128"/>
      <c r="IT233" s="128"/>
      <c r="IU233" s="128"/>
      <c r="IV233" s="128"/>
      <c r="IW233" s="128"/>
      <c r="IX233" s="128"/>
      <c r="IY233" s="128"/>
      <c r="IZ233" s="128"/>
      <c r="JA233" s="128"/>
    </row>
    <row r="234" spans="2:261" s="17" customFormat="1" x14ac:dyDescent="0.25">
      <c r="B234" s="33"/>
      <c r="F234" s="35"/>
      <c r="G234" s="111"/>
      <c r="H234" s="33"/>
      <c r="I234" s="33"/>
      <c r="J234" s="42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  <c r="AA234" s="128"/>
      <c r="AB234" s="128"/>
      <c r="AC234" s="128"/>
      <c r="AD234" s="128"/>
      <c r="AE234" s="128"/>
      <c r="AF234" s="128"/>
      <c r="AG234" s="128"/>
      <c r="AH234" s="128"/>
      <c r="AI234" s="128"/>
      <c r="AJ234" s="128"/>
      <c r="AK234" s="128"/>
      <c r="AL234" s="128"/>
      <c r="AM234" s="128"/>
      <c r="AN234" s="128"/>
      <c r="AO234" s="128"/>
      <c r="AP234" s="128"/>
      <c r="AQ234" s="128"/>
      <c r="AR234" s="128"/>
      <c r="AS234" s="128"/>
      <c r="AT234" s="128"/>
      <c r="AU234" s="128"/>
      <c r="AV234" s="128"/>
      <c r="AW234" s="128"/>
      <c r="AX234" s="128"/>
      <c r="AY234" s="128"/>
      <c r="AZ234" s="128"/>
      <c r="BA234" s="128"/>
      <c r="BB234" s="128"/>
      <c r="BC234" s="128"/>
      <c r="BD234" s="128"/>
      <c r="BE234" s="128"/>
      <c r="BF234" s="128"/>
      <c r="BG234" s="128"/>
      <c r="BH234" s="128"/>
      <c r="BI234" s="128"/>
      <c r="BJ234" s="128"/>
      <c r="BK234" s="128"/>
      <c r="BL234" s="128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128"/>
      <c r="CA234" s="128"/>
      <c r="CB234" s="128"/>
      <c r="CC234" s="128"/>
      <c r="CD234" s="128"/>
      <c r="CE234" s="128"/>
      <c r="CF234" s="128"/>
      <c r="CG234" s="128"/>
      <c r="CH234" s="128"/>
      <c r="CI234" s="128"/>
      <c r="CJ234" s="128"/>
      <c r="CK234" s="128"/>
      <c r="CL234" s="128"/>
      <c r="CM234" s="128"/>
      <c r="CN234" s="128"/>
      <c r="CO234" s="128"/>
      <c r="CP234" s="128"/>
      <c r="CQ234" s="128"/>
      <c r="CR234" s="128"/>
      <c r="CS234" s="128"/>
      <c r="CT234" s="128"/>
      <c r="CU234" s="128"/>
      <c r="CV234" s="128"/>
      <c r="CW234" s="42"/>
      <c r="CX234" s="128"/>
      <c r="CY234" s="128"/>
      <c r="CZ234" s="128"/>
      <c r="DA234" s="128"/>
      <c r="DB234" s="128"/>
      <c r="DC234" s="128"/>
      <c r="DD234" s="128"/>
      <c r="DE234" s="128"/>
      <c r="DF234" s="128"/>
      <c r="DG234" s="128"/>
      <c r="DH234" s="128"/>
      <c r="DI234" s="128"/>
      <c r="DJ234" s="128"/>
      <c r="DK234" s="128"/>
      <c r="DL234" s="128"/>
      <c r="DM234" s="128"/>
      <c r="DN234" s="128"/>
      <c r="DO234" s="128"/>
      <c r="DP234" s="128"/>
      <c r="DQ234" s="128"/>
      <c r="DR234" s="128"/>
      <c r="DS234" s="128"/>
      <c r="DT234" s="128"/>
      <c r="DU234" s="128"/>
      <c r="DV234" s="128"/>
      <c r="DW234" s="128"/>
      <c r="DX234" s="128"/>
      <c r="DY234" s="128"/>
      <c r="DZ234" s="128"/>
      <c r="EA234" s="128"/>
      <c r="EB234" s="128"/>
      <c r="EC234" s="128"/>
      <c r="ED234" s="128"/>
      <c r="EE234" s="128"/>
      <c r="EF234" s="128"/>
      <c r="EG234" s="42"/>
      <c r="EH234" s="128"/>
      <c r="EI234" s="128"/>
      <c r="EJ234" s="128"/>
      <c r="EK234" s="128"/>
      <c r="EL234" s="128"/>
      <c r="EM234" s="128"/>
      <c r="EN234" s="128"/>
      <c r="EO234" s="128"/>
      <c r="EP234" s="128"/>
      <c r="EQ234" s="128"/>
      <c r="ER234" s="128"/>
      <c r="ES234" s="128"/>
      <c r="ET234" s="128"/>
      <c r="EU234" s="128"/>
      <c r="EV234" s="128"/>
      <c r="EW234" s="128"/>
      <c r="EX234" s="128"/>
      <c r="EY234" s="128"/>
      <c r="EZ234" s="128"/>
      <c r="FA234" s="128"/>
      <c r="FB234" s="128"/>
      <c r="FC234" s="128"/>
      <c r="FD234" s="128"/>
      <c r="FE234" s="128"/>
      <c r="FF234" s="128"/>
      <c r="FG234" s="128"/>
      <c r="FH234" s="128"/>
      <c r="FI234" s="128"/>
      <c r="FJ234" s="128"/>
      <c r="FK234" s="128"/>
      <c r="FL234" s="128"/>
      <c r="FM234" s="128"/>
      <c r="FN234" s="128"/>
      <c r="FO234" s="128"/>
      <c r="FP234" s="128"/>
      <c r="FQ234" s="42"/>
      <c r="FR234" s="42"/>
      <c r="FS234" s="42"/>
      <c r="FT234" s="42"/>
      <c r="FU234" s="42"/>
      <c r="FV234" s="128"/>
      <c r="FW234" s="128"/>
      <c r="FX234" s="128"/>
      <c r="FY234" s="128"/>
      <c r="FZ234" s="128"/>
      <c r="GA234" s="128"/>
      <c r="GB234" s="128"/>
      <c r="GC234" s="128"/>
      <c r="GD234" s="128"/>
      <c r="GE234" s="128"/>
      <c r="GF234" s="128"/>
      <c r="GG234" s="128"/>
      <c r="GH234" s="128"/>
      <c r="GI234" s="128"/>
      <c r="GJ234" s="128"/>
      <c r="GK234" s="128"/>
      <c r="GL234" s="128"/>
      <c r="GM234" s="128"/>
      <c r="GN234" s="128"/>
      <c r="GO234" s="128"/>
      <c r="GP234" s="128"/>
      <c r="GQ234" s="128"/>
      <c r="GR234" s="128"/>
      <c r="GS234" s="128"/>
      <c r="GT234" s="128"/>
      <c r="GU234" s="128"/>
      <c r="GV234" s="128"/>
      <c r="GW234" s="128"/>
      <c r="GX234" s="128"/>
      <c r="GY234" s="128"/>
      <c r="GZ234" s="128"/>
      <c r="HA234" s="128"/>
      <c r="HB234" s="128"/>
      <c r="HC234" s="128"/>
      <c r="HD234" s="128"/>
      <c r="HE234" s="128"/>
      <c r="HF234" s="128"/>
      <c r="HG234" s="128"/>
      <c r="HH234" s="128"/>
      <c r="HI234" s="128"/>
      <c r="HJ234" s="128"/>
      <c r="HK234" s="128"/>
      <c r="HL234" s="128"/>
      <c r="HM234" s="128"/>
      <c r="HN234" s="128"/>
      <c r="HO234" s="128"/>
      <c r="HP234" s="128"/>
      <c r="HQ234" s="128"/>
      <c r="HR234" s="128"/>
      <c r="HS234" s="128"/>
      <c r="HT234" s="128"/>
      <c r="HU234" s="128"/>
      <c r="HV234" s="128"/>
      <c r="HW234" s="128"/>
      <c r="HX234" s="128"/>
      <c r="HY234" s="128"/>
      <c r="HZ234" s="128"/>
      <c r="IA234" s="128"/>
      <c r="IB234" s="128"/>
      <c r="IC234" s="128"/>
      <c r="ID234" s="128"/>
      <c r="IE234" s="128"/>
      <c r="IF234" s="128"/>
      <c r="IG234" s="128"/>
      <c r="IH234" s="128"/>
      <c r="II234" s="128"/>
      <c r="IJ234" s="128"/>
      <c r="IK234" s="128"/>
      <c r="IL234" s="128"/>
      <c r="IM234" s="128"/>
      <c r="IN234" s="128"/>
      <c r="IO234" s="128"/>
      <c r="IP234" s="128"/>
      <c r="IQ234" s="128"/>
      <c r="IR234" s="128"/>
      <c r="IS234" s="128"/>
      <c r="IT234" s="128"/>
      <c r="IU234" s="128"/>
      <c r="IV234" s="128"/>
      <c r="IW234" s="128"/>
      <c r="IX234" s="128"/>
      <c r="IY234" s="128"/>
      <c r="IZ234" s="128"/>
      <c r="JA234" s="128"/>
    </row>
    <row r="235" spans="2:261" s="17" customFormat="1" x14ac:dyDescent="0.25">
      <c r="B235" s="33"/>
      <c r="F235" s="35"/>
      <c r="G235" s="111"/>
      <c r="H235" s="33"/>
      <c r="I235" s="33"/>
      <c r="J235" s="42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  <c r="AA235" s="128"/>
      <c r="AB235" s="128"/>
      <c r="AC235" s="128"/>
      <c r="AD235" s="128"/>
      <c r="AE235" s="128"/>
      <c r="AF235" s="128"/>
      <c r="AG235" s="128"/>
      <c r="AH235" s="128"/>
      <c r="AI235" s="128"/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  <c r="AY235" s="128"/>
      <c r="AZ235" s="128"/>
      <c r="BA235" s="128"/>
      <c r="BB235" s="128"/>
      <c r="BC235" s="128"/>
      <c r="BD235" s="128"/>
      <c r="BE235" s="128"/>
      <c r="BF235" s="128"/>
      <c r="BG235" s="128"/>
      <c r="BH235" s="128"/>
      <c r="BI235" s="128"/>
      <c r="BJ235" s="128"/>
      <c r="BK235" s="128"/>
      <c r="BL235" s="128"/>
      <c r="BM235" s="42"/>
      <c r="BN235" s="42"/>
      <c r="BO235" s="42"/>
      <c r="BP235" s="42"/>
      <c r="BQ235" s="42"/>
      <c r="BR235" s="42"/>
      <c r="BS235" s="42"/>
      <c r="BT235" s="42"/>
      <c r="BU235" s="42"/>
      <c r="BV235" s="42"/>
      <c r="BW235" s="42"/>
      <c r="BX235" s="42"/>
      <c r="BY235" s="42"/>
      <c r="BZ235" s="128"/>
      <c r="CA235" s="128"/>
      <c r="CB235" s="128"/>
      <c r="CC235" s="128"/>
      <c r="CD235" s="128"/>
      <c r="CE235" s="128"/>
      <c r="CF235" s="128"/>
      <c r="CG235" s="128"/>
      <c r="CH235" s="128"/>
      <c r="CI235" s="128"/>
      <c r="CJ235" s="128"/>
      <c r="CK235" s="128"/>
      <c r="CL235" s="128"/>
      <c r="CM235" s="128"/>
      <c r="CN235" s="128"/>
      <c r="CO235" s="128"/>
      <c r="CP235" s="128"/>
      <c r="CQ235" s="128"/>
      <c r="CR235" s="128"/>
      <c r="CS235" s="128"/>
      <c r="CT235" s="128"/>
      <c r="CU235" s="128"/>
      <c r="CV235" s="128"/>
      <c r="CW235" s="42"/>
      <c r="CX235" s="128"/>
      <c r="CY235" s="128"/>
      <c r="CZ235" s="128"/>
      <c r="DA235" s="128"/>
      <c r="DB235" s="128"/>
      <c r="DC235" s="128"/>
      <c r="DD235" s="128"/>
      <c r="DE235" s="128"/>
      <c r="DF235" s="128"/>
      <c r="DG235" s="128"/>
      <c r="DH235" s="128"/>
      <c r="DI235" s="128"/>
      <c r="DJ235" s="128"/>
      <c r="DK235" s="128"/>
      <c r="DL235" s="128"/>
      <c r="DM235" s="128"/>
      <c r="DN235" s="128"/>
      <c r="DO235" s="128"/>
      <c r="DP235" s="128"/>
      <c r="DQ235" s="128"/>
      <c r="DR235" s="128"/>
      <c r="DS235" s="128"/>
      <c r="DT235" s="128"/>
      <c r="DU235" s="128"/>
      <c r="DV235" s="128"/>
      <c r="DW235" s="128"/>
      <c r="DX235" s="128"/>
      <c r="DY235" s="128"/>
      <c r="DZ235" s="128"/>
      <c r="EA235" s="128"/>
      <c r="EB235" s="128"/>
      <c r="EC235" s="128"/>
      <c r="ED235" s="128"/>
      <c r="EE235" s="128"/>
      <c r="EF235" s="128"/>
      <c r="EG235" s="42"/>
      <c r="EH235" s="128"/>
      <c r="EI235" s="128"/>
      <c r="EJ235" s="128"/>
      <c r="EK235" s="128"/>
      <c r="EL235" s="128"/>
      <c r="EM235" s="128"/>
      <c r="EN235" s="128"/>
      <c r="EO235" s="128"/>
      <c r="EP235" s="128"/>
      <c r="EQ235" s="128"/>
      <c r="ER235" s="128"/>
      <c r="ES235" s="128"/>
      <c r="ET235" s="128"/>
      <c r="EU235" s="128"/>
      <c r="EV235" s="128"/>
      <c r="EW235" s="128"/>
      <c r="EX235" s="128"/>
      <c r="EY235" s="128"/>
      <c r="EZ235" s="128"/>
      <c r="FA235" s="128"/>
      <c r="FB235" s="128"/>
      <c r="FC235" s="128"/>
      <c r="FD235" s="128"/>
      <c r="FE235" s="128"/>
      <c r="FF235" s="128"/>
      <c r="FG235" s="128"/>
      <c r="FH235" s="128"/>
      <c r="FI235" s="128"/>
      <c r="FJ235" s="128"/>
      <c r="FK235" s="128"/>
      <c r="FL235" s="128"/>
      <c r="FM235" s="128"/>
      <c r="FN235" s="128"/>
      <c r="FO235" s="128"/>
      <c r="FP235" s="128"/>
      <c r="FQ235" s="42"/>
      <c r="FR235" s="42"/>
      <c r="FS235" s="42"/>
      <c r="FT235" s="42"/>
      <c r="FU235" s="42"/>
      <c r="FV235" s="128"/>
      <c r="FW235" s="128"/>
      <c r="FX235" s="128"/>
      <c r="FY235" s="128"/>
      <c r="FZ235" s="128"/>
      <c r="GA235" s="128"/>
      <c r="GB235" s="128"/>
      <c r="GC235" s="128"/>
      <c r="GD235" s="128"/>
      <c r="GE235" s="128"/>
      <c r="GF235" s="128"/>
      <c r="GG235" s="128"/>
      <c r="GH235" s="128"/>
      <c r="GI235" s="128"/>
      <c r="GJ235" s="128"/>
      <c r="GK235" s="128"/>
      <c r="GL235" s="128"/>
      <c r="GM235" s="128"/>
      <c r="GN235" s="128"/>
      <c r="GO235" s="128"/>
      <c r="GP235" s="128"/>
      <c r="GQ235" s="128"/>
      <c r="GR235" s="128"/>
      <c r="GS235" s="128"/>
      <c r="GT235" s="128"/>
      <c r="GU235" s="128"/>
      <c r="GV235" s="128"/>
      <c r="GW235" s="128"/>
      <c r="GX235" s="128"/>
      <c r="GY235" s="128"/>
      <c r="GZ235" s="128"/>
      <c r="HA235" s="128"/>
      <c r="HB235" s="128"/>
      <c r="HC235" s="128"/>
      <c r="HD235" s="128"/>
      <c r="HE235" s="128"/>
      <c r="HF235" s="128"/>
      <c r="HG235" s="128"/>
      <c r="HH235" s="128"/>
      <c r="HI235" s="128"/>
      <c r="HJ235" s="128"/>
      <c r="HK235" s="128"/>
      <c r="HL235" s="128"/>
      <c r="HM235" s="128"/>
      <c r="HN235" s="128"/>
      <c r="HO235" s="128"/>
      <c r="HP235" s="128"/>
      <c r="HQ235" s="128"/>
      <c r="HR235" s="128"/>
      <c r="HS235" s="128"/>
      <c r="HT235" s="128"/>
      <c r="HU235" s="128"/>
      <c r="HV235" s="128"/>
      <c r="HW235" s="128"/>
      <c r="HX235" s="128"/>
      <c r="HY235" s="128"/>
      <c r="HZ235" s="128"/>
      <c r="IA235" s="128"/>
      <c r="IB235" s="128"/>
      <c r="IC235" s="128"/>
      <c r="ID235" s="128"/>
      <c r="IE235" s="128"/>
      <c r="IF235" s="128"/>
      <c r="IG235" s="128"/>
      <c r="IH235" s="128"/>
      <c r="II235" s="128"/>
      <c r="IJ235" s="128"/>
      <c r="IK235" s="128"/>
      <c r="IL235" s="128"/>
      <c r="IM235" s="128"/>
      <c r="IN235" s="128"/>
      <c r="IO235" s="128"/>
      <c r="IP235" s="128"/>
      <c r="IQ235" s="128"/>
      <c r="IR235" s="128"/>
      <c r="IS235" s="128"/>
      <c r="IT235" s="128"/>
      <c r="IU235" s="128"/>
      <c r="IV235" s="128"/>
      <c r="IW235" s="128"/>
      <c r="IX235" s="128"/>
      <c r="IY235" s="128"/>
      <c r="IZ235" s="128"/>
      <c r="JA235" s="128"/>
    </row>
    <row r="236" spans="2:261" s="17" customFormat="1" x14ac:dyDescent="0.25">
      <c r="B236" s="33"/>
      <c r="F236" s="35"/>
      <c r="G236" s="111"/>
      <c r="H236" s="33"/>
      <c r="I236" s="33"/>
      <c r="J236" s="42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  <c r="AA236" s="128"/>
      <c r="AB236" s="128"/>
      <c r="AC236" s="128"/>
      <c r="AD236" s="128"/>
      <c r="AE236" s="128"/>
      <c r="AF236" s="128"/>
      <c r="AG236" s="128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  <c r="AY236" s="128"/>
      <c r="AZ236" s="128"/>
      <c r="BA236" s="128"/>
      <c r="BB236" s="128"/>
      <c r="BC236" s="128"/>
      <c r="BD236" s="128"/>
      <c r="BE236" s="128"/>
      <c r="BF236" s="128"/>
      <c r="BG236" s="128"/>
      <c r="BH236" s="128"/>
      <c r="BI236" s="128"/>
      <c r="BJ236" s="128"/>
      <c r="BK236" s="128"/>
      <c r="BL236" s="128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  <c r="BZ236" s="128"/>
      <c r="CA236" s="128"/>
      <c r="CB236" s="128"/>
      <c r="CC236" s="128"/>
      <c r="CD236" s="128"/>
      <c r="CE236" s="128"/>
      <c r="CF236" s="128"/>
      <c r="CG236" s="128"/>
      <c r="CH236" s="128"/>
      <c r="CI236" s="128"/>
      <c r="CJ236" s="128"/>
      <c r="CK236" s="128"/>
      <c r="CL236" s="128"/>
      <c r="CM236" s="128"/>
      <c r="CN236" s="128"/>
      <c r="CO236" s="128"/>
      <c r="CP236" s="128"/>
      <c r="CQ236" s="128"/>
      <c r="CR236" s="128"/>
      <c r="CS236" s="128"/>
      <c r="CT236" s="128"/>
      <c r="CU236" s="128"/>
      <c r="CV236" s="128"/>
      <c r="CW236" s="42"/>
      <c r="CX236" s="128"/>
      <c r="CY236" s="128"/>
      <c r="CZ236" s="128"/>
      <c r="DA236" s="128"/>
      <c r="DB236" s="128"/>
      <c r="DC236" s="128"/>
      <c r="DD236" s="128"/>
      <c r="DE236" s="128"/>
      <c r="DF236" s="128"/>
      <c r="DG236" s="128"/>
      <c r="DH236" s="128"/>
      <c r="DI236" s="128"/>
      <c r="DJ236" s="128"/>
      <c r="DK236" s="128"/>
      <c r="DL236" s="128"/>
      <c r="DM236" s="128"/>
      <c r="DN236" s="128"/>
      <c r="DO236" s="128"/>
      <c r="DP236" s="128"/>
      <c r="DQ236" s="128"/>
      <c r="DR236" s="128"/>
      <c r="DS236" s="128"/>
      <c r="DT236" s="128"/>
      <c r="DU236" s="128"/>
      <c r="DV236" s="128"/>
      <c r="DW236" s="128"/>
      <c r="DX236" s="128"/>
      <c r="DY236" s="128"/>
      <c r="DZ236" s="128"/>
      <c r="EA236" s="128"/>
      <c r="EB236" s="128"/>
      <c r="EC236" s="128"/>
      <c r="ED236" s="128"/>
      <c r="EE236" s="128"/>
      <c r="EF236" s="128"/>
      <c r="EG236" s="42"/>
      <c r="EH236" s="128"/>
      <c r="EI236" s="128"/>
      <c r="EJ236" s="128"/>
      <c r="EK236" s="128"/>
      <c r="EL236" s="128"/>
      <c r="EM236" s="128"/>
      <c r="EN236" s="128"/>
      <c r="EO236" s="128"/>
      <c r="EP236" s="128"/>
      <c r="EQ236" s="128"/>
      <c r="ER236" s="128"/>
      <c r="ES236" s="128"/>
      <c r="ET236" s="128"/>
      <c r="EU236" s="128"/>
      <c r="EV236" s="128"/>
      <c r="EW236" s="128"/>
      <c r="EX236" s="128"/>
      <c r="EY236" s="128"/>
      <c r="EZ236" s="128"/>
      <c r="FA236" s="128"/>
      <c r="FB236" s="128"/>
      <c r="FC236" s="128"/>
      <c r="FD236" s="128"/>
      <c r="FE236" s="128"/>
      <c r="FF236" s="128"/>
      <c r="FG236" s="128"/>
      <c r="FH236" s="128"/>
      <c r="FI236" s="128"/>
      <c r="FJ236" s="128"/>
      <c r="FK236" s="128"/>
      <c r="FL236" s="128"/>
      <c r="FM236" s="128"/>
      <c r="FN236" s="128"/>
      <c r="FO236" s="128"/>
      <c r="FP236" s="128"/>
      <c r="FQ236" s="42"/>
      <c r="FR236" s="42"/>
      <c r="FS236" s="42"/>
      <c r="FT236" s="42"/>
      <c r="FU236" s="42"/>
      <c r="FV236" s="128"/>
      <c r="FW236" s="128"/>
      <c r="FX236" s="128"/>
      <c r="FY236" s="128"/>
      <c r="FZ236" s="128"/>
      <c r="GA236" s="128"/>
      <c r="GB236" s="128"/>
      <c r="GC236" s="128"/>
      <c r="GD236" s="128"/>
      <c r="GE236" s="128"/>
      <c r="GF236" s="128"/>
      <c r="GG236" s="128"/>
      <c r="GH236" s="128"/>
      <c r="GI236" s="128"/>
      <c r="GJ236" s="128"/>
      <c r="GK236" s="128"/>
      <c r="GL236" s="128"/>
      <c r="GM236" s="128"/>
      <c r="GN236" s="128"/>
      <c r="GO236" s="128"/>
      <c r="GP236" s="128"/>
      <c r="GQ236" s="128"/>
      <c r="GR236" s="128"/>
      <c r="GS236" s="128"/>
      <c r="GT236" s="128"/>
      <c r="GU236" s="128"/>
      <c r="GV236" s="128"/>
      <c r="GW236" s="128"/>
      <c r="GX236" s="128"/>
      <c r="GY236" s="128"/>
      <c r="GZ236" s="128"/>
      <c r="HA236" s="128"/>
      <c r="HB236" s="128"/>
      <c r="HC236" s="128"/>
      <c r="HD236" s="128"/>
      <c r="HE236" s="128"/>
      <c r="HF236" s="128"/>
      <c r="HG236" s="128"/>
      <c r="HH236" s="128"/>
      <c r="HI236" s="128"/>
      <c r="HJ236" s="128"/>
      <c r="HK236" s="128"/>
      <c r="HL236" s="128"/>
      <c r="HM236" s="128"/>
      <c r="HN236" s="128"/>
      <c r="HO236" s="128"/>
      <c r="HP236" s="128"/>
      <c r="HQ236" s="128"/>
      <c r="HR236" s="128"/>
      <c r="HS236" s="128"/>
      <c r="HT236" s="128"/>
      <c r="HU236" s="128"/>
      <c r="HV236" s="128"/>
      <c r="HW236" s="128"/>
      <c r="HX236" s="128"/>
      <c r="HY236" s="128"/>
      <c r="HZ236" s="128"/>
      <c r="IA236" s="128"/>
      <c r="IB236" s="128"/>
      <c r="IC236" s="128"/>
      <c r="ID236" s="128"/>
      <c r="IE236" s="128"/>
      <c r="IF236" s="128"/>
      <c r="IG236" s="128"/>
      <c r="IH236" s="128"/>
      <c r="II236" s="128"/>
      <c r="IJ236" s="128"/>
      <c r="IK236" s="128"/>
      <c r="IL236" s="128"/>
      <c r="IM236" s="128"/>
      <c r="IN236" s="128"/>
      <c r="IO236" s="128"/>
      <c r="IP236" s="128"/>
      <c r="IQ236" s="128"/>
      <c r="IR236" s="128"/>
      <c r="IS236" s="128"/>
      <c r="IT236" s="128"/>
      <c r="IU236" s="128"/>
      <c r="IV236" s="128"/>
      <c r="IW236" s="128"/>
      <c r="IX236" s="128"/>
      <c r="IY236" s="128"/>
      <c r="IZ236" s="128"/>
      <c r="JA236" s="128"/>
    </row>
    <row r="237" spans="2:261" s="17" customFormat="1" x14ac:dyDescent="0.25">
      <c r="B237" s="33"/>
      <c r="F237" s="35"/>
      <c r="G237" s="111"/>
      <c r="H237" s="33"/>
      <c r="I237" s="33"/>
      <c r="J237" s="42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  <c r="AA237" s="128"/>
      <c r="AB237" s="128"/>
      <c r="AC237" s="128"/>
      <c r="AD237" s="128"/>
      <c r="AE237" s="128"/>
      <c r="AF237" s="128"/>
      <c r="AG237" s="128"/>
      <c r="AH237" s="128"/>
      <c r="AI237" s="128"/>
      <c r="AJ237" s="128"/>
      <c r="AK237" s="128"/>
      <c r="AL237" s="128"/>
      <c r="AM237" s="128"/>
      <c r="AN237" s="128"/>
      <c r="AO237" s="128"/>
      <c r="AP237" s="128"/>
      <c r="AQ237" s="128"/>
      <c r="AR237" s="128"/>
      <c r="AS237" s="128"/>
      <c r="AT237" s="128"/>
      <c r="AU237" s="128"/>
      <c r="AV237" s="128"/>
      <c r="AW237" s="128"/>
      <c r="AX237" s="128"/>
      <c r="AY237" s="128"/>
      <c r="AZ237" s="128"/>
      <c r="BA237" s="128"/>
      <c r="BB237" s="128"/>
      <c r="BC237" s="128"/>
      <c r="BD237" s="128"/>
      <c r="BE237" s="128"/>
      <c r="BF237" s="128"/>
      <c r="BG237" s="128"/>
      <c r="BH237" s="128"/>
      <c r="BI237" s="128"/>
      <c r="BJ237" s="128"/>
      <c r="BK237" s="128"/>
      <c r="BL237" s="128"/>
      <c r="BM237" s="42"/>
      <c r="BN237" s="42"/>
      <c r="BO237" s="42"/>
      <c r="BP237" s="42"/>
      <c r="BQ237" s="42"/>
      <c r="BR237" s="42"/>
      <c r="BS237" s="42"/>
      <c r="BT237" s="42"/>
      <c r="BU237" s="42"/>
      <c r="BV237" s="42"/>
      <c r="BW237" s="42"/>
      <c r="BX237" s="42"/>
      <c r="BY237" s="42"/>
      <c r="BZ237" s="128"/>
      <c r="CA237" s="128"/>
      <c r="CB237" s="128"/>
      <c r="CC237" s="128"/>
      <c r="CD237" s="128"/>
      <c r="CE237" s="128"/>
      <c r="CF237" s="128"/>
      <c r="CG237" s="128"/>
      <c r="CH237" s="128"/>
      <c r="CI237" s="128"/>
      <c r="CJ237" s="128"/>
      <c r="CK237" s="128"/>
      <c r="CL237" s="128"/>
      <c r="CM237" s="128"/>
      <c r="CN237" s="128"/>
      <c r="CO237" s="128"/>
      <c r="CP237" s="128"/>
      <c r="CQ237" s="128"/>
      <c r="CR237" s="128"/>
      <c r="CS237" s="128"/>
      <c r="CT237" s="128"/>
      <c r="CU237" s="128"/>
      <c r="CV237" s="128"/>
      <c r="CW237" s="42"/>
      <c r="CX237" s="128"/>
      <c r="CY237" s="128"/>
      <c r="CZ237" s="128"/>
      <c r="DA237" s="128"/>
      <c r="DB237" s="128"/>
      <c r="DC237" s="128"/>
      <c r="DD237" s="128"/>
      <c r="DE237" s="128"/>
      <c r="DF237" s="128"/>
      <c r="DG237" s="128"/>
      <c r="DH237" s="128"/>
      <c r="DI237" s="128"/>
      <c r="DJ237" s="128"/>
      <c r="DK237" s="128"/>
      <c r="DL237" s="128"/>
      <c r="DM237" s="128"/>
      <c r="DN237" s="128"/>
      <c r="DO237" s="128"/>
      <c r="DP237" s="128"/>
      <c r="DQ237" s="128"/>
      <c r="DR237" s="128"/>
      <c r="DS237" s="128"/>
      <c r="DT237" s="128"/>
      <c r="DU237" s="128"/>
      <c r="DV237" s="128"/>
      <c r="DW237" s="128"/>
      <c r="DX237" s="128"/>
      <c r="DY237" s="128"/>
      <c r="DZ237" s="128"/>
      <c r="EA237" s="128"/>
      <c r="EB237" s="128"/>
      <c r="EC237" s="128"/>
      <c r="ED237" s="128"/>
      <c r="EE237" s="128"/>
      <c r="EF237" s="128"/>
      <c r="EG237" s="42"/>
      <c r="EH237" s="128"/>
      <c r="EI237" s="128"/>
      <c r="EJ237" s="128"/>
      <c r="EK237" s="128"/>
      <c r="EL237" s="128"/>
      <c r="EM237" s="128"/>
      <c r="EN237" s="128"/>
      <c r="EO237" s="128"/>
      <c r="EP237" s="128"/>
      <c r="EQ237" s="128"/>
      <c r="ER237" s="128"/>
      <c r="ES237" s="128"/>
      <c r="ET237" s="128"/>
      <c r="EU237" s="128"/>
      <c r="EV237" s="128"/>
      <c r="EW237" s="128"/>
      <c r="EX237" s="128"/>
      <c r="EY237" s="128"/>
      <c r="EZ237" s="128"/>
      <c r="FA237" s="128"/>
      <c r="FB237" s="128"/>
      <c r="FC237" s="128"/>
      <c r="FD237" s="128"/>
      <c r="FE237" s="128"/>
      <c r="FF237" s="128"/>
      <c r="FG237" s="128"/>
      <c r="FH237" s="128"/>
      <c r="FI237" s="128"/>
      <c r="FJ237" s="128"/>
      <c r="FK237" s="128"/>
      <c r="FL237" s="128"/>
      <c r="FM237" s="128"/>
      <c r="FN237" s="128"/>
      <c r="FO237" s="128"/>
      <c r="FP237" s="128"/>
      <c r="FQ237" s="42"/>
      <c r="FR237" s="42"/>
      <c r="FS237" s="42"/>
      <c r="FT237" s="42"/>
      <c r="FU237" s="42"/>
      <c r="FV237" s="128"/>
      <c r="FW237" s="128"/>
      <c r="FX237" s="128"/>
      <c r="FY237" s="128"/>
      <c r="FZ237" s="128"/>
      <c r="GA237" s="128"/>
      <c r="GB237" s="128"/>
      <c r="GC237" s="128"/>
      <c r="GD237" s="128"/>
      <c r="GE237" s="128"/>
      <c r="GF237" s="128"/>
      <c r="GG237" s="128"/>
      <c r="GH237" s="128"/>
      <c r="GI237" s="128"/>
      <c r="GJ237" s="128"/>
      <c r="GK237" s="128"/>
      <c r="GL237" s="128"/>
      <c r="GM237" s="128"/>
      <c r="GN237" s="128"/>
      <c r="GO237" s="128"/>
      <c r="GP237" s="128"/>
      <c r="GQ237" s="128"/>
      <c r="GR237" s="128"/>
      <c r="GS237" s="128"/>
      <c r="GT237" s="128"/>
      <c r="GU237" s="128"/>
      <c r="GV237" s="128"/>
      <c r="GW237" s="128"/>
      <c r="GX237" s="128"/>
      <c r="GY237" s="128"/>
      <c r="GZ237" s="128"/>
      <c r="HA237" s="128"/>
      <c r="HB237" s="128"/>
      <c r="HC237" s="128"/>
      <c r="HD237" s="128"/>
      <c r="HE237" s="128"/>
      <c r="HF237" s="128"/>
      <c r="HG237" s="128"/>
      <c r="HH237" s="128"/>
      <c r="HI237" s="128"/>
      <c r="HJ237" s="128"/>
      <c r="HK237" s="128"/>
      <c r="HL237" s="128"/>
      <c r="HM237" s="128"/>
      <c r="HN237" s="128"/>
      <c r="HO237" s="128"/>
      <c r="HP237" s="128"/>
      <c r="HQ237" s="128"/>
      <c r="HR237" s="128"/>
      <c r="HS237" s="128"/>
      <c r="HT237" s="128"/>
      <c r="HU237" s="128"/>
      <c r="HV237" s="128"/>
      <c r="HW237" s="128"/>
      <c r="HX237" s="128"/>
      <c r="HY237" s="128"/>
      <c r="HZ237" s="128"/>
      <c r="IA237" s="128"/>
      <c r="IB237" s="128"/>
      <c r="IC237" s="128"/>
      <c r="ID237" s="128"/>
      <c r="IE237" s="128"/>
      <c r="IF237" s="128"/>
      <c r="IG237" s="128"/>
      <c r="IH237" s="128"/>
      <c r="II237" s="128"/>
      <c r="IJ237" s="128"/>
      <c r="IK237" s="128"/>
      <c r="IL237" s="128"/>
      <c r="IM237" s="128"/>
      <c r="IN237" s="128"/>
      <c r="IO237" s="128"/>
      <c r="IP237" s="128"/>
      <c r="IQ237" s="128"/>
      <c r="IR237" s="128"/>
      <c r="IS237" s="128"/>
      <c r="IT237" s="128"/>
      <c r="IU237" s="128"/>
      <c r="IV237" s="128"/>
      <c r="IW237" s="128"/>
      <c r="IX237" s="128"/>
      <c r="IY237" s="128"/>
      <c r="IZ237" s="128"/>
      <c r="JA237" s="128"/>
    </row>
    <row r="238" spans="2:261" s="17" customFormat="1" x14ac:dyDescent="0.25">
      <c r="B238" s="33"/>
      <c r="F238" s="35"/>
      <c r="G238" s="111"/>
      <c r="H238" s="33"/>
      <c r="I238" s="33"/>
      <c r="J238" s="42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  <c r="AA238" s="128"/>
      <c r="AB238" s="128"/>
      <c r="AC238" s="128"/>
      <c r="AD238" s="128"/>
      <c r="AE238" s="128"/>
      <c r="AF238" s="128"/>
      <c r="AG238" s="12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8"/>
      <c r="AZ238" s="128"/>
      <c r="BA238" s="128"/>
      <c r="BB238" s="128"/>
      <c r="BC238" s="128"/>
      <c r="BD238" s="128"/>
      <c r="BE238" s="128"/>
      <c r="BF238" s="128"/>
      <c r="BG238" s="128"/>
      <c r="BH238" s="128"/>
      <c r="BI238" s="128"/>
      <c r="BJ238" s="128"/>
      <c r="BK238" s="128"/>
      <c r="BL238" s="128"/>
      <c r="BM238" s="42"/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  <c r="BZ238" s="128"/>
      <c r="CA238" s="128"/>
      <c r="CB238" s="128"/>
      <c r="CC238" s="128"/>
      <c r="CD238" s="128"/>
      <c r="CE238" s="128"/>
      <c r="CF238" s="128"/>
      <c r="CG238" s="128"/>
      <c r="CH238" s="128"/>
      <c r="CI238" s="128"/>
      <c r="CJ238" s="128"/>
      <c r="CK238" s="128"/>
      <c r="CL238" s="128"/>
      <c r="CM238" s="128"/>
      <c r="CN238" s="128"/>
      <c r="CO238" s="128"/>
      <c r="CP238" s="128"/>
      <c r="CQ238" s="128"/>
      <c r="CR238" s="128"/>
      <c r="CS238" s="128"/>
      <c r="CT238" s="128"/>
      <c r="CU238" s="128"/>
      <c r="CV238" s="128"/>
      <c r="CW238" s="42"/>
      <c r="CX238" s="128"/>
      <c r="CY238" s="128"/>
      <c r="CZ238" s="128"/>
      <c r="DA238" s="128"/>
      <c r="DB238" s="128"/>
      <c r="DC238" s="128"/>
      <c r="DD238" s="128"/>
      <c r="DE238" s="128"/>
      <c r="DF238" s="128"/>
      <c r="DG238" s="128"/>
      <c r="DH238" s="128"/>
      <c r="DI238" s="128"/>
      <c r="DJ238" s="128"/>
      <c r="DK238" s="128"/>
      <c r="DL238" s="128"/>
      <c r="DM238" s="128"/>
      <c r="DN238" s="128"/>
      <c r="DO238" s="128"/>
      <c r="DP238" s="128"/>
      <c r="DQ238" s="128"/>
      <c r="DR238" s="128"/>
      <c r="DS238" s="128"/>
      <c r="DT238" s="128"/>
      <c r="DU238" s="128"/>
      <c r="DV238" s="128"/>
      <c r="DW238" s="128"/>
      <c r="DX238" s="128"/>
      <c r="DY238" s="128"/>
      <c r="DZ238" s="128"/>
      <c r="EA238" s="128"/>
      <c r="EB238" s="128"/>
      <c r="EC238" s="128"/>
      <c r="ED238" s="128"/>
      <c r="EE238" s="128"/>
      <c r="EF238" s="128"/>
      <c r="EG238" s="42"/>
      <c r="EH238" s="128"/>
      <c r="EI238" s="128"/>
      <c r="EJ238" s="128"/>
      <c r="EK238" s="128"/>
      <c r="EL238" s="128"/>
      <c r="EM238" s="128"/>
      <c r="EN238" s="128"/>
      <c r="EO238" s="128"/>
      <c r="EP238" s="128"/>
      <c r="EQ238" s="128"/>
      <c r="ER238" s="128"/>
      <c r="ES238" s="128"/>
      <c r="ET238" s="128"/>
      <c r="EU238" s="128"/>
      <c r="EV238" s="128"/>
      <c r="EW238" s="128"/>
      <c r="EX238" s="128"/>
      <c r="EY238" s="128"/>
      <c r="EZ238" s="128"/>
      <c r="FA238" s="128"/>
      <c r="FB238" s="128"/>
      <c r="FC238" s="128"/>
      <c r="FD238" s="128"/>
      <c r="FE238" s="128"/>
      <c r="FF238" s="128"/>
      <c r="FG238" s="128"/>
      <c r="FH238" s="128"/>
      <c r="FI238" s="128"/>
      <c r="FJ238" s="128"/>
      <c r="FK238" s="128"/>
      <c r="FL238" s="128"/>
      <c r="FM238" s="128"/>
      <c r="FN238" s="128"/>
      <c r="FO238" s="128"/>
      <c r="FP238" s="128"/>
      <c r="FQ238" s="42"/>
      <c r="FR238" s="42"/>
      <c r="FS238" s="42"/>
      <c r="FT238" s="42"/>
      <c r="FU238" s="42"/>
      <c r="FV238" s="128"/>
      <c r="FW238" s="128"/>
      <c r="FX238" s="128"/>
      <c r="FY238" s="128"/>
      <c r="FZ238" s="128"/>
      <c r="GA238" s="128"/>
      <c r="GB238" s="128"/>
      <c r="GC238" s="128"/>
      <c r="GD238" s="128"/>
      <c r="GE238" s="128"/>
      <c r="GF238" s="128"/>
      <c r="GG238" s="128"/>
      <c r="GH238" s="128"/>
      <c r="GI238" s="128"/>
      <c r="GJ238" s="128"/>
      <c r="GK238" s="128"/>
      <c r="GL238" s="128"/>
      <c r="GM238" s="128"/>
      <c r="GN238" s="128"/>
      <c r="GO238" s="128"/>
      <c r="GP238" s="128"/>
      <c r="GQ238" s="128"/>
      <c r="GR238" s="128"/>
      <c r="GS238" s="128"/>
      <c r="GT238" s="128"/>
      <c r="GU238" s="128"/>
      <c r="GV238" s="128"/>
      <c r="GW238" s="128"/>
      <c r="GX238" s="128"/>
      <c r="GY238" s="128"/>
      <c r="GZ238" s="128"/>
      <c r="HA238" s="128"/>
      <c r="HB238" s="128"/>
      <c r="HC238" s="128"/>
      <c r="HD238" s="128"/>
      <c r="HE238" s="128"/>
      <c r="HF238" s="128"/>
      <c r="HG238" s="128"/>
      <c r="HH238" s="128"/>
      <c r="HI238" s="128"/>
      <c r="HJ238" s="128"/>
      <c r="HK238" s="128"/>
      <c r="HL238" s="128"/>
      <c r="HM238" s="128"/>
      <c r="HN238" s="128"/>
      <c r="HO238" s="128"/>
      <c r="HP238" s="128"/>
      <c r="HQ238" s="128"/>
      <c r="HR238" s="128"/>
      <c r="HS238" s="128"/>
      <c r="HT238" s="128"/>
      <c r="HU238" s="128"/>
      <c r="HV238" s="128"/>
      <c r="HW238" s="128"/>
      <c r="HX238" s="128"/>
      <c r="HY238" s="128"/>
      <c r="HZ238" s="128"/>
      <c r="IA238" s="128"/>
      <c r="IB238" s="128"/>
      <c r="IC238" s="128"/>
      <c r="ID238" s="128"/>
      <c r="IE238" s="128"/>
      <c r="IF238" s="128"/>
      <c r="IG238" s="128"/>
      <c r="IH238" s="128"/>
      <c r="II238" s="128"/>
      <c r="IJ238" s="128"/>
      <c r="IK238" s="128"/>
      <c r="IL238" s="128"/>
      <c r="IM238" s="128"/>
      <c r="IN238" s="128"/>
      <c r="IO238" s="128"/>
      <c r="IP238" s="128"/>
      <c r="IQ238" s="128"/>
      <c r="IR238" s="128"/>
      <c r="IS238" s="128"/>
      <c r="IT238" s="128"/>
      <c r="IU238" s="128"/>
      <c r="IV238" s="128"/>
      <c r="IW238" s="128"/>
      <c r="IX238" s="128"/>
      <c r="IY238" s="128"/>
      <c r="IZ238" s="128"/>
      <c r="JA238" s="128"/>
    </row>
    <row r="239" spans="2:261" s="17" customFormat="1" x14ac:dyDescent="0.25">
      <c r="B239" s="33"/>
      <c r="F239" s="35"/>
      <c r="G239" s="111"/>
      <c r="H239" s="33"/>
      <c r="I239" s="33"/>
      <c r="J239" s="42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  <c r="AA239" s="128"/>
      <c r="AB239" s="128"/>
      <c r="AC239" s="128"/>
      <c r="AD239" s="128"/>
      <c r="AE239" s="128"/>
      <c r="AF239" s="128"/>
      <c r="AG239" s="128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8"/>
      <c r="AZ239" s="128"/>
      <c r="BA239" s="128"/>
      <c r="BB239" s="128"/>
      <c r="BC239" s="128"/>
      <c r="BD239" s="128"/>
      <c r="BE239" s="128"/>
      <c r="BF239" s="128"/>
      <c r="BG239" s="128"/>
      <c r="BH239" s="128"/>
      <c r="BI239" s="128"/>
      <c r="BJ239" s="128"/>
      <c r="BK239" s="128"/>
      <c r="BL239" s="128"/>
      <c r="BM239" s="42"/>
      <c r="BN239" s="42"/>
      <c r="BO239" s="42"/>
      <c r="BP239" s="42"/>
      <c r="BQ239" s="42"/>
      <c r="BR239" s="42"/>
      <c r="BS239" s="42"/>
      <c r="BT239" s="42"/>
      <c r="BU239" s="42"/>
      <c r="BV239" s="42"/>
      <c r="BW239" s="42"/>
      <c r="BX239" s="42"/>
      <c r="BY239" s="42"/>
      <c r="BZ239" s="128"/>
      <c r="CA239" s="128"/>
      <c r="CB239" s="128"/>
      <c r="CC239" s="128"/>
      <c r="CD239" s="128"/>
      <c r="CE239" s="128"/>
      <c r="CF239" s="128"/>
      <c r="CG239" s="128"/>
      <c r="CH239" s="128"/>
      <c r="CI239" s="128"/>
      <c r="CJ239" s="128"/>
      <c r="CK239" s="128"/>
      <c r="CL239" s="128"/>
      <c r="CM239" s="128"/>
      <c r="CN239" s="128"/>
      <c r="CO239" s="128"/>
      <c r="CP239" s="128"/>
      <c r="CQ239" s="128"/>
      <c r="CR239" s="128"/>
      <c r="CS239" s="128"/>
      <c r="CT239" s="128"/>
      <c r="CU239" s="128"/>
      <c r="CV239" s="128"/>
      <c r="CW239" s="42"/>
      <c r="CX239" s="128"/>
      <c r="CY239" s="128"/>
      <c r="CZ239" s="128"/>
      <c r="DA239" s="128"/>
      <c r="DB239" s="128"/>
      <c r="DC239" s="128"/>
      <c r="DD239" s="128"/>
      <c r="DE239" s="128"/>
      <c r="DF239" s="128"/>
      <c r="DG239" s="128"/>
      <c r="DH239" s="128"/>
      <c r="DI239" s="128"/>
      <c r="DJ239" s="128"/>
      <c r="DK239" s="128"/>
      <c r="DL239" s="128"/>
      <c r="DM239" s="128"/>
      <c r="DN239" s="128"/>
      <c r="DO239" s="128"/>
      <c r="DP239" s="128"/>
      <c r="DQ239" s="128"/>
      <c r="DR239" s="128"/>
      <c r="DS239" s="128"/>
      <c r="DT239" s="128"/>
      <c r="DU239" s="128"/>
      <c r="DV239" s="128"/>
      <c r="DW239" s="128"/>
      <c r="DX239" s="128"/>
      <c r="DY239" s="128"/>
      <c r="DZ239" s="128"/>
      <c r="EA239" s="128"/>
      <c r="EB239" s="128"/>
      <c r="EC239" s="128"/>
      <c r="ED239" s="128"/>
      <c r="EE239" s="128"/>
      <c r="EF239" s="128"/>
      <c r="EG239" s="42"/>
      <c r="EH239" s="128"/>
      <c r="EI239" s="128"/>
      <c r="EJ239" s="128"/>
      <c r="EK239" s="128"/>
      <c r="EL239" s="128"/>
      <c r="EM239" s="128"/>
      <c r="EN239" s="128"/>
      <c r="EO239" s="128"/>
      <c r="EP239" s="128"/>
      <c r="EQ239" s="128"/>
      <c r="ER239" s="128"/>
      <c r="ES239" s="128"/>
      <c r="ET239" s="128"/>
      <c r="EU239" s="128"/>
      <c r="EV239" s="128"/>
      <c r="EW239" s="128"/>
      <c r="EX239" s="128"/>
      <c r="EY239" s="128"/>
      <c r="EZ239" s="128"/>
      <c r="FA239" s="128"/>
      <c r="FB239" s="128"/>
      <c r="FC239" s="128"/>
      <c r="FD239" s="128"/>
      <c r="FE239" s="128"/>
      <c r="FF239" s="128"/>
      <c r="FG239" s="128"/>
      <c r="FH239" s="128"/>
      <c r="FI239" s="128"/>
      <c r="FJ239" s="128"/>
      <c r="FK239" s="128"/>
      <c r="FL239" s="128"/>
      <c r="FM239" s="128"/>
      <c r="FN239" s="128"/>
      <c r="FO239" s="128"/>
      <c r="FP239" s="128"/>
      <c r="FQ239" s="42"/>
      <c r="FR239" s="42"/>
      <c r="FS239" s="42"/>
      <c r="FT239" s="42"/>
      <c r="FU239" s="42"/>
      <c r="FV239" s="128"/>
      <c r="FW239" s="128"/>
      <c r="FX239" s="128"/>
      <c r="FY239" s="128"/>
      <c r="FZ239" s="128"/>
      <c r="GA239" s="128"/>
      <c r="GB239" s="128"/>
      <c r="GC239" s="128"/>
      <c r="GD239" s="128"/>
      <c r="GE239" s="128"/>
      <c r="GF239" s="128"/>
      <c r="GG239" s="128"/>
      <c r="GH239" s="128"/>
      <c r="GI239" s="128"/>
      <c r="GJ239" s="128"/>
      <c r="GK239" s="128"/>
      <c r="GL239" s="128"/>
      <c r="GM239" s="128"/>
      <c r="GN239" s="128"/>
      <c r="GO239" s="128"/>
      <c r="GP239" s="128"/>
      <c r="GQ239" s="128"/>
      <c r="GR239" s="128"/>
      <c r="GS239" s="128"/>
      <c r="GT239" s="128"/>
      <c r="GU239" s="128"/>
      <c r="GV239" s="128"/>
      <c r="GW239" s="128"/>
      <c r="GX239" s="128"/>
      <c r="GY239" s="128"/>
      <c r="GZ239" s="128"/>
      <c r="HA239" s="128"/>
      <c r="HB239" s="128"/>
      <c r="HC239" s="128"/>
      <c r="HD239" s="128"/>
      <c r="HE239" s="128"/>
      <c r="HF239" s="128"/>
      <c r="HG239" s="128"/>
      <c r="HH239" s="128"/>
      <c r="HI239" s="128"/>
      <c r="HJ239" s="128"/>
      <c r="HK239" s="128"/>
      <c r="HL239" s="128"/>
      <c r="HM239" s="128"/>
      <c r="HN239" s="128"/>
      <c r="HO239" s="128"/>
      <c r="HP239" s="128"/>
      <c r="HQ239" s="128"/>
      <c r="HR239" s="128"/>
      <c r="HS239" s="128"/>
      <c r="HT239" s="128"/>
      <c r="HU239" s="128"/>
      <c r="HV239" s="128"/>
      <c r="HW239" s="128"/>
      <c r="HX239" s="128"/>
      <c r="HY239" s="128"/>
      <c r="HZ239" s="128"/>
      <c r="IA239" s="128"/>
      <c r="IB239" s="128"/>
      <c r="IC239" s="128"/>
      <c r="ID239" s="128"/>
      <c r="IE239" s="128"/>
      <c r="IF239" s="128"/>
      <c r="IG239" s="128"/>
      <c r="IH239" s="128"/>
      <c r="II239" s="128"/>
      <c r="IJ239" s="128"/>
      <c r="IK239" s="128"/>
      <c r="IL239" s="128"/>
      <c r="IM239" s="128"/>
      <c r="IN239" s="128"/>
      <c r="IO239" s="128"/>
      <c r="IP239" s="128"/>
      <c r="IQ239" s="128"/>
      <c r="IR239" s="128"/>
      <c r="IS239" s="128"/>
      <c r="IT239" s="128"/>
      <c r="IU239" s="128"/>
      <c r="IV239" s="128"/>
      <c r="IW239" s="128"/>
      <c r="IX239" s="128"/>
      <c r="IY239" s="128"/>
      <c r="IZ239" s="128"/>
      <c r="JA239" s="128"/>
    </row>
    <row r="240" spans="2:261" s="17" customFormat="1" x14ac:dyDescent="0.25">
      <c r="B240" s="33"/>
      <c r="F240" s="35"/>
      <c r="G240" s="111"/>
      <c r="H240" s="33"/>
      <c r="I240" s="33"/>
      <c r="J240" s="42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  <c r="AA240" s="128"/>
      <c r="AB240" s="128"/>
      <c r="AC240" s="128"/>
      <c r="AD240" s="128"/>
      <c r="AE240" s="128"/>
      <c r="AF240" s="128"/>
      <c r="AG240" s="12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  <c r="AY240" s="128"/>
      <c r="AZ240" s="128"/>
      <c r="BA240" s="128"/>
      <c r="BB240" s="128"/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128"/>
      <c r="CA240" s="128"/>
      <c r="CB240" s="128"/>
      <c r="CC240" s="128"/>
      <c r="CD240" s="128"/>
      <c r="CE240" s="128"/>
      <c r="CF240" s="128"/>
      <c r="CG240" s="128"/>
      <c r="CH240" s="128"/>
      <c r="CI240" s="128"/>
      <c r="CJ240" s="128"/>
      <c r="CK240" s="128"/>
      <c r="CL240" s="128"/>
      <c r="CM240" s="128"/>
      <c r="CN240" s="128"/>
      <c r="CO240" s="128"/>
      <c r="CP240" s="128"/>
      <c r="CQ240" s="128"/>
      <c r="CR240" s="128"/>
      <c r="CS240" s="128"/>
      <c r="CT240" s="128"/>
      <c r="CU240" s="128"/>
      <c r="CV240" s="128"/>
      <c r="CW240" s="42"/>
      <c r="CX240" s="128"/>
      <c r="CY240" s="128"/>
      <c r="CZ240" s="128"/>
      <c r="DA240" s="128"/>
      <c r="DB240" s="128"/>
      <c r="DC240" s="128"/>
      <c r="DD240" s="128"/>
      <c r="DE240" s="128"/>
      <c r="DF240" s="128"/>
      <c r="DG240" s="128"/>
      <c r="DH240" s="128"/>
      <c r="DI240" s="128"/>
      <c r="DJ240" s="128"/>
      <c r="DK240" s="128"/>
      <c r="DL240" s="128"/>
      <c r="DM240" s="128"/>
      <c r="DN240" s="128"/>
      <c r="DO240" s="128"/>
      <c r="DP240" s="128"/>
      <c r="DQ240" s="128"/>
      <c r="DR240" s="128"/>
      <c r="DS240" s="128"/>
      <c r="DT240" s="128"/>
      <c r="DU240" s="128"/>
      <c r="DV240" s="128"/>
      <c r="DW240" s="128"/>
      <c r="DX240" s="128"/>
      <c r="DY240" s="128"/>
      <c r="DZ240" s="128"/>
      <c r="EA240" s="128"/>
      <c r="EB240" s="128"/>
      <c r="EC240" s="128"/>
      <c r="ED240" s="128"/>
      <c r="EE240" s="128"/>
      <c r="EF240" s="128"/>
      <c r="EG240" s="42"/>
      <c r="EH240" s="128"/>
      <c r="EI240" s="128"/>
      <c r="EJ240" s="128"/>
      <c r="EK240" s="128"/>
      <c r="EL240" s="128"/>
      <c r="EM240" s="128"/>
      <c r="EN240" s="128"/>
      <c r="EO240" s="128"/>
      <c r="EP240" s="128"/>
      <c r="EQ240" s="128"/>
      <c r="ER240" s="128"/>
      <c r="ES240" s="128"/>
      <c r="ET240" s="128"/>
      <c r="EU240" s="128"/>
      <c r="EV240" s="128"/>
      <c r="EW240" s="128"/>
      <c r="EX240" s="128"/>
      <c r="EY240" s="128"/>
      <c r="EZ240" s="128"/>
      <c r="FA240" s="128"/>
      <c r="FB240" s="128"/>
      <c r="FC240" s="128"/>
      <c r="FD240" s="128"/>
      <c r="FE240" s="128"/>
      <c r="FF240" s="128"/>
      <c r="FG240" s="128"/>
      <c r="FH240" s="128"/>
      <c r="FI240" s="128"/>
      <c r="FJ240" s="128"/>
      <c r="FK240" s="128"/>
      <c r="FL240" s="128"/>
      <c r="FM240" s="128"/>
      <c r="FN240" s="128"/>
      <c r="FO240" s="128"/>
      <c r="FP240" s="128"/>
      <c r="FQ240" s="42"/>
      <c r="FR240" s="42"/>
      <c r="FS240" s="42"/>
      <c r="FT240" s="42"/>
      <c r="FU240" s="42"/>
      <c r="FV240" s="128"/>
      <c r="FW240" s="128"/>
      <c r="FX240" s="128"/>
      <c r="FY240" s="128"/>
      <c r="FZ240" s="128"/>
      <c r="GA240" s="128"/>
      <c r="GB240" s="128"/>
      <c r="GC240" s="128"/>
      <c r="GD240" s="128"/>
      <c r="GE240" s="128"/>
      <c r="GF240" s="128"/>
      <c r="GG240" s="128"/>
      <c r="GH240" s="128"/>
      <c r="GI240" s="128"/>
      <c r="GJ240" s="128"/>
      <c r="GK240" s="128"/>
      <c r="GL240" s="128"/>
      <c r="GM240" s="128"/>
      <c r="GN240" s="128"/>
      <c r="GO240" s="128"/>
      <c r="GP240" s="128"/>
      <c r="GQ240" s="128"/>
      <c r="GR240" s="128"/>
      <c r="GS240" s="128"/>
      <c r="GT240" s="128"/>
      <c r="GU240" s="128"/>
      <c r="GV240" s="128"/>
      <c r="GW240" s="128"/>
      <c r="GX240" s="128"/>
      <c r="GY240" s="128"/>
      <c r="GZ240" s="128"/>
      <c r="HA240" s="128"/>
      <c r="HB240" s="128"/>
      <c r="HC240" s="128"/>
      <c r="HD240" s="128"/>
      <c r="HE240" s="128"/>
      <c r="HF240" s="128"/>
      <c r="HG240" s="128"/>
      <c r="HH240" s="128"/>
      <c r="HI240" s="128"/>
      <c r="HJ240" s="128"/>
      <c r="HK240" s="128"/>
      <c r="HL240" s="128"/>
      <c r="HM240" s="128"/>
      <c r="HN240" s="128"/>
      <c r="HO240" s="128"/>
      <c r="HP240" s="128"/>
      <c r="HQ240" s="128"/>
      <c r="HR240" s="128"/>
      <c r="HS240" s="128"/>
      <c r="HT240" s="128"/>
      <c r="HU240" s="128"/>
      <c r="HV240" s="128"/>
      <c r="HW240" s="128"/>
      <c r="HX240" s="128"/>
      <c r="HY240" s="128"/>
      <c r="HZ240" s="128"/>
      <c r="IA240" s="128"/>
      <c r="IB240" s="128"/>
      <c r="IC240" s="128"/>
      <c r="ID240" s="128"/>
      <c r="IE240" s="128"/>
      <c r="IF240" s="128"/>
      <c r="IG240" s="128"/>
      <c r="IH240" s="128"/>
      <c r="II240" s="128"/>
      <c r="IJ240" s="128"/>
      <c r="IK240" s="128"/>
      <c r="IL240" s="128"/>
      <c r="IM240" s="128"/>
      <c r="IN240" s="128"/>
      <c r="IO240" s="128"/>
      <c r="IP240" s="128"/>
      <c r="IQ240" s="128"/>
      <c r="IR240" s="128"/>
      <c r="IS240" s="128"/>
      <c r="IT240" s="128"/>
      <c r="IU240" s="128"/>
      <c r="IV240" s="128"/>
      <c r="IW240" s="128"/>
      <c r="IX240" s="128"/>
      <c r="IY240" s="128"/>
      <c r="IZ240" s="128"/>
      <c r="JA240" s="128"/>
    </row>
    <row r="241" spans="2:261" s="17" customFormat="1" x14ac:dyDescent="0.25">
      <c r="B241" s="33"/>
      <c r="F241" s="35"/>
      <c r="G241" s="111"/>
      <c r="H241" s="33"/>
      <c r="I241" s="33"/>
      <c r="J241" s="42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  <c r="AA241" s="128"/>
      <c r="AB241" s="128"/>
      <c r="AC241" s="128"/>
      <c r="AD241" s="128"/>
      <c r="AE241" s="128"/>
      <c r="AF241" s="128"/>
      <c r="AG241" s="128"/>
      <c r="AH241" s="128"/>
      <c r="AI241" s="128"/>
      <c r="AJ241" s="128"/>
      <c r="AK241" s="128"/>
      <c r="AL241" s="128"/>
      <c r="AM241" s="128"/>
      <c r="AN241" s="128"/>
      <c r="AO241" s="128"/>
      <c r="AP241" s="128"/>
      <c r="AQ241" s="128"/>
      <c r="AR241" s="128"/>
      <c r="AS241" s="128"/>
      <c r="AT241" s="128"/>
      <c r="AU241" s="128"/>
      <c r="AV241" s="128"/>
      <c r="AW241" s="128"/>
      <c r="AX241" s="128"/>
      <c r="AY241" s="128"/>
      <c r="AZ241" s="128"/>
      <c r="BA241" s="128"/>
      <c r="BB241" s="128"/>
      <c r="BC241" s="128"/>
      <c r="BD241" s="128"/>
      <c r="BE241" s="128"/>
      <c r="BF241" s="128"/>
      <c r="BG241" s="128"/>
      <c r="BH241" s="128"/>
      <c r="BI241" s="128"/>
      <c r="BJ241" s="128"/>
      <c r="BK241" s="128"/>
      <c r="BL241" s="128"/>
      <c r="BM241" s="42"/>
      <c r="BN241" s="42"/>
      <c r="BO241" s="42"/>
      <c r="BP241" s="42"/>
      <c r="BQ241" s="42"/>
      <c r="BR241" s="42"/>
      <c r="BS241" s="42"/>
      <c r="BT241" s="42"/>
      <c r="BU241" s="42"/>
      <c r="BV241" s="42"/>
      <c r="BW241" s="42"/>
      <c r="BX241" s="42"/>
      <c r="BY241" s="42"/>
      <c r="BZ241" s="128"/>
      <c r="CA241" s="128"/>
      <c r="CB241" s="128"/>
      <c r="CC241" s="128"/>
      <c r="CD241" s="128"/>
      <c r="CE241" s="128"/>
      <c r="CF241" s="128"/>
      <c r="CG241" s="128"/>
      <c r="CH241" s="128"/>
      <c r="CI241" s="128"/>
      <c r="CJ241" s="128"/>
      <c r="CK241" s="128"/>
      <c r="CL241" s="128"/>
      <c r="CM241" s="128"/>
      <c r="CN241" s="128"/>
      <c r="CO241" s="128"/>
      <c r="CP241" s="128"/>
      <c r="CQ241" s="128"/>
      <c r="CR241" s="128"/>
      <c r="CS241" s="128"/>
      <c r="CT241" s="128"/>
      <c r="CU241" s="128"/>
      <c r="CV241" s="128"/>
      <c r="CW241" s="42"/>
      <c r="CX241" s="128"/>
      <c r="CY241" s="128"/>
      <c r="CZ241" s="128"/>
      <c r="DA241" s="128"/>
      <c r="DB241" s="128"/>
      <c r="DC241" s="128"/>
      <c r="DD241" s="128"/>
      <c r="DE241" s="128"/>
      <c r="DF241" s="128"/>
      <c r="DG241" s="128"/>
      <c r="DH241" s="128"/>
      <c r="DI241" s="128"/>
      <c r="DJ241" s="128"/>
      <c r="DK241" s="128"/>
      <c r="DL241" s="128"/>
      <c r="DM241" s="128"/>
      <c r="DN241" s="128"/>
      <c r="DO241" s="128"/>
      <c r="DP241" s="128"/>
      <c r="DQ241" s="128"/>
      <c r="DR241" s="128"/>
      <c r="DS241" s="128"/>
      <c r="DT241" s="128"/>
      <c r="DU241" s="128"/>
      <c r="DV241" s="128"/>
      <c r="DW241" s="128"/>
      <c r="DX241" s="128"/>
      <c r="DY241" s="128"/>
      <c r="DZ241" s="128"/>
      <c r="EA241" s="128"/>
      <c r="EB241" s="128"/>
      <c r="EC241" s="128"/>
      <c r="ED241" s="128"/>
      <c r="EE241" s="128"/>
      <c r="EF241" s="128"/>
      <c r="EG241" s="42"/>
      <c r="EH241" s="128"/>
      <c r="EI241" s="128"/>
      <c r="EJ241" s="128"/>
      <c r="EK241" s="128"/>
      <c r="EL241" s="128"/>
      <c r="EM241" s="128"/>
      <c r="EN241" s="128"/>
      <c r="EO241" s="128"/>
      <c r="EP241" s="128"/>
      <c r="EQ241" s="128"/>
      <c r="ER241" s="128"/>
      <c r="ES241" s="128"/>
      <c r="ET241" s="128"/>
      <c r="EU241" s="128"/>
      <c r="EV241" s="128"/>
      <c r="EW241" s="128"/>
      <c r="EX241" s="128"/>
      <c r="EY241" s="128"/>
      <c r="EZ241" s="128"/>
      <c r="FA241" s="128"/>
      <c r="FB241" s="128"/>
      <c r="FC241" s="128"/>
      <c r="FD241" s="128"/>
      <c r="FE241" s="128"/>
      <c r="FF241" s="128"/>
      <c r="FG241" s="128"/>
      <c r="FH241" s="128"/>
      <c r="FI241" s="128"/>
      <c r="FJ241" s="128"/>
      <c r="FK241" s="128"/>
      <c r="FL241" s="128"/>
      <c r="FM241" s="128"/>
      <c r="FN241" s="128"/>
      <c r="FO241" s="128"/>
      <c r="FP241" s="128"/>
      <c r="FQ241" s="42"/>
      <c r="FR241" s="42"/>
      <c r="FS241" s="42"/>
      <c r="FT241" s="42"/>
      <c r="FU241" s="42"/>
      <c r="FV241" s="128"/>
      <c r="FW241" s="128"/>
      <c r="FX241" s="128"/>
      <c r="FY241" s="128"/>
      <c r="FZ241" s="128"/>
      <c r="GA241" s="128"/>
      <c r="GB241" s="128"/>
      <c r="GC241" s="128"/>
      <c r="GD241" s="128"/>
      <c r="GE241" s="128"/>
      <c r="GF241" s="128"/>
      <c r="GG241" s="128"/>
      <c r="GH241" s="128"/>
      <c r="GI241" s="128"/>
      <c r="GJ241" s="128"/>
      <c r="GK241" s="128"/>
      <c r="GL241" s="128"/>
      <c r="GM241" s="128"/>
      <c r="GN241" s="128"/>
      <c r="GO241" s="128"/>
      <c r="GP241" s="128"/>
      <c r="GQ241" s="128"/>
      <c r="GR241" s="128"/>
      <c r="GS241" s="128"/>
      <c r="GT241" s="128"/>
      <c r="GU241" s="128"/>
      <c r="GV241" s="128"/>
      <c r="GW241" s="128"/>
      <c r="GX241" s="128"/>
      <c r="GY241" s="128"/>
      <c r="GZ241" s="128"/>
      <c r="HA241" s="128"/>
      <c r="HB241" s="128"/>
      <c r="HC241" s="128"/>
      <c r="HD241" s="128"/>
      <c r="HE241" s="128"/>
      <c r="HF241" s="128"/>
      <c r="HG241" s="128"/>
      <c r="HH241" s="128"/>
      <c r="HI241" s="128"/>
      <c r="HJ241" s="128"/>
      <c r="HK241" s="128"/>
      <c r="HL241" s="128"/>
      <c r="HM241" s="128"/>
      <c r="HN241" s="128"/>
      <c r="HO241" s="128"/>
      <c r="HP241" s="128"/>
      <c r="HQ241" s="128"/>
      <c r="HR241" s="128"/>
      <c r="HS241" s="128"/>
      <c r="HT241" s="128"/>
      <c r="HU241" s="128"/>
      <c r="HV241" s="128"/>
      <c r="HW241" s="128"/>
      <c r="HX241" s="128"/>
      <c r="HY241" s="128"/>
      <c r="HZ241" s="128"/>
      <c r="IA241" s="128"/>
      <c r="IB241" s="128"/>
      <c r="IC241" s="128"/>
      <c r="ID241" s="128"/>
      <c r="IE241" s="128"/>
      <c r="IF241" s="128"/>
      <c r="IG241" s="128"/>
      <c r="IH241" s="128"/>
      <c r="II241" s="128"/>
      <c r="IJ241" s="128"/>
      <c r="IK241" s="128"/>
      <c r="IL241" s="128"/>
      <c r="IM241" s="128"/>
      <c r="IN241" s="128"/>
      <c r="IO241" s="128"/>
      <c r="IP241" s="128"/>
      <c r="IQ241" s="128"/>
      <c r="IR241" s="128"/>
      <c r="IS241" s="128"/>
      <c r="IT241" s="128"/>
      <c r="IU241" s="128"/>
      <c r="IV241" s="128"/>
      <c r="IW241" s="128"/>
      <c r="IX241" s="128"/>
      <c r="IY241" s="128"/>
      <c r="IZ241" s="128"/>
      <c r="JA241" s="128"/>
    </row>
    <row r="242" spans="2:261" s="17" customFormat="1" x14ac:dyDescent="0.25">
      <c r="B242" s="33"/>
      <c r="F242" s="35"/>
      <c r="G242" s="111"/>
      <c r="H242" s="33"/>
      <c r="I242" s="33"/>
      <c r="J242" s="42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  <c r="AA242" s="128"/>
      <c r="AB242" s="128"/>
      <c r="AC242" s="128"/>
      <c r="AD242" s="128"/>
      <c r="AE242" s="128"/>
      <c r="AF242" s="128"/>
      <c r="AG242" s="128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  <c r="AY242" s="128"/>
      <c r="AZ242" s="128"/>
      <c r="BA242" s="128"/>
      <c r="BB242" s="128"/>
      <c r="BC242" s="128"/>
      <c r="BD242" s="128"/>
      <c r="BE242" s="128"/>
      <c r="BF242" s="128"/>
      <c r="BG242" s="128"/>
      <c r="BH242" s="128"/>
      <c r="BI242" s="128"/>
      <c r="BJ242" s="128"/>
      <c r="BK242" s="128"/>
      <c r="BL242" s="128"/>
      <c r="BM242" s="42"/>
      <c r="BN242" s="42"/>
      <c r="BO242" s="42"/>
      <c r="BP242" s="42"/>
      <c r="BQ242" s="42"/>
      <c r="BR242" s="42"/>
      <c r="BS242" s="42"/>
      <c r="BT242" s="42"/>
      <c r="BU242" s="42"/>
      <c r="BV242" s="42"/>
      <c r="BW242" s="42"/>
      <c r="BX242" s="42"/>
      <c r="BY242" s="42"/>
      <c r="BZ242" s="128"/>
      <c r="CA242" s="128"/>
      <c r="CB242" s="128"/>
      <c r="CC242" s="128"/>
      <c r="CD242" s="128"/>
      <c r="CE242" s="128"/>
      <c r="CF242" s="128"/>
      <c r="CG242" s="128"/>
      <c r="CH242" s="128"/>
      <c r="CI242" s="128"/>
      <c r="CJ242" s="128"/>
      <c r="CK242" s="128"/>
      <c r="CL242" s="128"/>
      <c r="CM242" s="128"/>
      <c r="CN242" s="128"/>
      <c r="CO242" s="128"/>
      <c r="CP242" s="128"/>
      <c r="CQ242" s="128"/>
      <c r="CR242" s="128"/>
      <c r="CS242" s="128"/>
      <c r="CT242" s="128"/>
      <c r="CU242" s="128"/>
      <c r="CV242" s="128"/>
      <c r="CW242" s="42"/>
      <c r="CX242" s="128"/>
      <c r="CY242" s="128"/>
      <c r="CZ242" s="128"/>
      <c r="DA242" s="128"/>
      <c r="DB242" s="128"/>
      <c r="DC242" s="128"/>
      <c r="DD242" s="128"/>
      <c r="DE242" s="128"/>
      <c r="DF242" s="128"/>
      <c r="DG242" s="128"/>
      <c r="DH242" s="128"/>
      <c r="DI242" s="128"/>
      <c r="DJ242" s="128"/>
      <c r="DK242" s="128"/>
      <c r="DL242" s="128"/>
      <c r="DM242" s="128"/>
      <c r="DN242" s="128"/>
      <c r="DO242" s="128"/>
      <c r="DP242" s="128"/>
      <c r="DQ242" s="128"/>
      <c r="DR242" s="128"/>
      <c r="DS242" s="128"/>
      <c r="DT242" s="128"/>
      <c r="DU242" s="128"/>
      <c r="DV242" s="128"/>
      <c r="DW242" s="128"/>
      <c r="DX242" s="128"/>
      <c r="DY242" s="128"/>
      <c r="DZ242" s="128"/>
      <c r="EA242" s="128"/>
      <c r="EB242" s="128"/>
      <c r="EC242" s="128"/>
      <c r="ED242" s="128"/>
      <c r="EE242" s="128"/>
      <c r="EF242" s="128"/>
      <c r="EG242" s="42"/>
      <c r="EH242" s="128"/>
      <c r="EI242" s="128"/>
      <c r="EJ242" s="128"/>
      <c r="EK242" s="128"/>
      <c r="EL242" s="128"/>
      <c r="EM242" s="128"/>
      <c r="EN242" s="128"/>
      <c r="EO242" s="128"/>
      <c r="EP242" s="128"/>
      <c r="EQ242" s="128"/>
      <c r="ER242" s="128"/>
      <c r="ES242" s="128"/>
      <c r="ET242" s="128"/>
      <c r="EU242" s="128"/>
      <c r="EV242" s="128"/>
      <c r="EW242" s="128"/>
      <c r="EX242" s="128"/>
      <c r="EY242" s="128"/>
      <c r="EZ242" s="128"/>
      <c r="FA242" s="128"/>
      <c r="FB242" s="128"/>
      <c r="FC242" s="128"/>
      <c r="FD242" s="128"/>
      <c r="FE242" s="128"/>
      <c r="FF242" s="128"/>
      <c r="FG242" s="128"/>
      <c r="FH242" s="128"/>
      <c r="FI242" s="128"/>
      <c r="FJ242" s="128"/>
      <c r="FK242" s="128"/>
      <c r="FL242" s="128"/>
      <c r="FM242" s="128"/>
      <c r="FN242" s="128"/>
      <c r="FO242" s="128"/>
      <c r="FP242" s="128"/>
      <c r="FQ242" s="42"/>
      <c r="FR242" s="42"/>
      <c r="FS242" s="42"/>
      <c r="FT242" s="42"/>
      <c r="FU242" s="42"/>
      <c r="FV242" s="128"/>
      <c r="FW242" s="128"/>
      <c r="FX242" s="128"/>
      <c r="FY242" s="128"/>
      <c r="FZ242" s="128"/>
      <c r="GA242" s="128"/>
      <c r="GB242" s="128"/>
      <c r="GC242" s="128"/>
      <c r="GD242" s="128"/>
      <c r="GE242" s="128"/>
      <c r="GF242" s="128"/>
      <c r="GG242" s="128"/>
      <c r="GH242" s="128"/>
      <c r="GI242" s="128"/>
      <c r="GJ242" s="128"/>
      <c r="GK242" s="128"/>
      <c r="GL242" s="128"/>
      <c r="GM242" s="128"/>
      <c r="GN242" s="128"/>
      <c r="GO242" s="128"/>
      <c r="GP242" s="128"/>
      <c r="GQ242" s="128"/>
      <c r="GR242" s="128"/>
      <c r="GS242" s="128"/>
      <c r="GT242" s="128"/>
      <c r="GU242" s="128"/>
      <c r="GV242" s="128"/>
      <c r="GW242" s="128"/>
      <c r="GX242" s="128"/>
      <c r="GY242" s="128"/>
      <c r="GZ242" s="128"/>
      <c r="HA242" s="128"/>
      <c r="HB242" s="128"/>
      <c r="HC242" s="128"/>
      <c r="HD242" s="128"/>
      <c r="HE242" s="128"/>
      <c r="HF242" s="128"/>
      <c r="HG242" s="128"/>
      <c r="HH242" s="128"/>
      <c r="HI242" s="128"/>
      <c r="HJ242" s="128"/>
      <c r="HK242" s="128"/>
      <c r="HL242" s="128"/>
      <c r="HM242" s="128"/>
      <c r="HN242" s="128"/>
      <c r="HO242" s="128"/>
      <c r="HP242" s="128"/>
      <c r="HQ242" s="128"/>
      <c r="HR242" s="128"/>
      <c r="HS242" s="128"/>
      <c r="HT242" s="128"/>
      <c r="HU242" s="128"/>
      <c r="HV242" s="128"/>
      <c r="HW242" s="128"/>
      <c r="HX242" s="128"/>
      <c r="HY242" s="128"/>
      <c r="HZ242" s="128"/>
      <c r="IA242" s="128"/>
      <c r="IB242" s="128"/>
      <c r="IC242" s="128"/>
      <c r="ID242" s="128"/>
      <c r="IE242" s="128"/>
      <c r="IF242" s="128"/>
      <c r="IG242" s="128"/>
      <c r="IH242" s="128"/>
      <c r="II242" s="128"/>
      <c r="IJ242" s="128"/>
      <c r="IK242" s="128"/>
      <c r="IL242" s="128"/>
      <c r="IM242" s="128"/>
      <c r="IN242" s="128"/>
      <c r="IO242" s="128"/>
      <c r="IP242" s="128"/>
      <c r="IQ242" s="128"/>
      <c r="IR242" s="128"/>
      <c r="IS242" s="128"/>
      <c r="IT242" s="128"/>
      <c r="IU242" s="128"/>
      <c r="IV242" s="128"/>
      <c r="IW242" s="128"/>
      <c r="IX242" s="128"/>
      <c r="IY242" s="128"/>
      <c r="IZ242" s="128"/>
      <c r="JA242" s="128"/>
    </row>
    <row r="243" spans="2:261" s="17" customFormat="1" x14ac:dyDescent="0.25">
      <c r="B243" s="33"/>
      <c r="F243" s="35"/>
      <c r="G243" s="111"/>
      <c r="H243" s="33"/>
      <c r="I243" s="33"/>
      <c r="J243" s="42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  <c r="AA243" s="128"/>
      <c r="AB243" s="128"/>
      <c r="AC243" s="128"/>
      <c r="AD243" s="128"/>
      <c r="AE243" s="128"/>
      <c r="AF243" s="128"/>
      <c r="AG243" s="12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8"/>
      <c r="AZ243" s="128"/>
      <c r="BA243" s="128"/>
      <c r="BB243" s="128"/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  <c r="BZ243" s="128"/>
      <c r="CA243" s="128"/>
      <c r="CB243" s="128"/>
      <c r="CC243" s="128"/>
      <c r="CD243" s="128"/>
      <c r="CE243" s="128"/>
      <c r="CF243" s="128"/>
      <c r="CG243" s="128"/>
      <c r="CH243" s="128"/>
      <c r="CI243" s="128"/>
      <c r="CJ243" s="128"/>
      <c r="CK243" s="128"/>
      <c r="CL243" s="128"/>
      <c r="CM243" s="128"/>
      <c r="CN243" s="128"/>
      <c r="CO243" s="128"/>
      <c r="CP243" s="128"/>
      <c r="CQ243" s="128"/>
      <c r="CR243" s="128"/>
      <c r="CS243" s="128"/>
      <c r="CT243" s="128"/>
      <c r="CU243" s="128"/>
      <c r="CV243" s="128"/>
      <c r="CW243" s="42"/>
      <c r="CX243" s="128"/>
      <c r="CY243" s="128"/>
      <c r="CZ243" s="128"/>
      <c r="DA243" s="128"/>
      <c r="DB243" s="128"/>
      <c r="DC243" s="128"/>
      <c r="DD243" s="128"/>
      <c r="DE243" s="128"/>
      <c r="DF243" s="128"/>
      <c r="DG243" s="128"/>
      <c r="DH243" s="128"/>
      <c r="DI243" s="128"/>
      <c r="DJ243" s="128"/>
      <c r="DK243" s="128"/>
      <c r="DL243" s="128"/>
      <c r="DM243" s="128"/>
      <c r="DN243" s="128"/>
      <c r="DO243" s="128"/>
      <c r="DP243" s="128"/>
      <c r="DQ243" s="128"/>
      <c r="DR243" s="128"/>
      <c r="DS243" s="128"/>
      <c r="DT243" s="128"/>
      <c r="DU243" s="128"/>
      <c r="DV243" s="128"/>
      <c r="DW243" s="128"/>
      <c r="DX243" s="128"/>
      <c r="DY243" s="128"/>
      <c r="DZ243" s="128"/>
      <c r="EA243" s="128"/>
      <c r="EB243" s="128"/>
      <c r="EC243" s="128"/>
      <c r="ED243" s="128"/>
      <c r="EE243" s="128"/>
      <c r="EF243" s="128"/>
      <c r="EG243" s="42"/>
      <c r="EH243" s="128"/>
      <c r="EI243" s="128"/>
      <c r="EJ243" s="128"/>
      <c r="EK243" s="128"/>
      <c r="EL243" s="128"/>
      <c r="EM243" s="128"/>
      <c r="EN243" s="128"/>
      <c r="EO243" s="128"/>
      <c r="EP243" s="128"/>
      <c r="EQ243" s="128"/>
      <c r="ER243" s="128"/>
      <c r="ES243" s="128"/>
      <c r="ET243" s="128"/>
      <c r="EU243" s="128"/>
      <c r="EV243" s="128"/>
      <c r="EW243" s="128"/>
      <c r="EX243" s="128"/>
      <c r="EY243" s="128"/>
      <c r="EZ243" s="128"/>
      <c r="FA243" s="128"/>
      <c r="FB243" s="128"/>
      <c r="FC243" s="128"/>
      <c r="FD243" s="128"/>
      <c r="FE243" s="128"/>
      <c r="FF243" s="128"/>
      <c r="FG243" s="128"/>
      <c r="FH243" s="128"/>
      <c r="FI243" s="128"/>
      <c r="FJ243" s="128"/>
      <c r="FK243" s="128"/>
      <c r="FL243" s="128"/>
      <c r="FM243" s="128"/>
      <c r="FN243" s="128"/>
      <c r="FO243" s="128"/>
      <c r="FP243" s="128"/>
      <c r="FQ243" s="42"/>
      <c r="FR243" s="42"/>
      <c r="FS243" s="42"/>
      <c r="FT243" s="42"/>
      <c r="FU243" s="42"/>
      <c r="FV243" s="128"/>
      <c r="FW243" s="128"/>
      <c r="FX243" s="128"/>
      <c r="FY243" s="128"/>
      <c r="FZ243" s="128"/>
      <c r="GA243" s="128"/>
      <c r="GB243" s="128"/>
      <c r="GC243" s="128"/>
      <c r="GD243" s="128"/>
      <c r="GE243" s="128"/>
      <c r="GF243" s="128"/>
      <c r="GG243" s="128"/>
      <c r="GH243" s="128"/>
      <c r="GI243" s="128"/>
      <c r="GJ243" s="128"/>
      <c r="GK243" s="128"/>
      <c r="GL243" s="128"/>
      <c r="GM243" s="128"/>
      <c r="GN243" s="128"/>
      <c r="GO243" s="128"/>
      <c r="GP243" s="128"/>
      <c r="GQ243" s="128"/>
      <c r="GR243" s="128"/>
      <c r="GS243" s="128"/>
      <c r="GT243" s="128"/>
      <c r="GU243" s="128"/>
      <c r="GV243" s="128"/>
      <c r="GW243" s="128"/>
      <c r="GX243" s="128"/>
      <c r="GY243" s="128"/>
      <c r="GZ243" s="128"/>
      <c r="HA243" s="128"/>
      <c r="HB243" s="128"/>
      <c r="HC243" s="128"/>
      <c r="HD243" s="128"/>
      <c r="HE243" s="128"/>
      <c r="HF243" s="128"/>
      <c r="HG243" s="128"/>
      <c r="HH243" s="128"/>
      <c r="HI243" s="128"/>
      <c r="HJ243" s="128"/>
      <c r="HK243" s="128"/>
      <c r="HL243" s="128"/>
      <c r="HM243" s="128"/>
      <c r="HN243" s="128"/>
      <c r="HO243" s="128"/>
      <c r="HP243" s="128"/>
      <c r="HQ243" s="128"/>
      <c r="HR243" s="128"/>
      <c r="HS243" s="128"/>
      <c r="HT243" s="128"/>
      <c r="HU243" s="128"/>
      <c r="HV243" s="128"/>
      <c r="HW243" s="128"/>
      <c r="HX243" s="128"/>
      <c r="HY243" s="128"/>
      <c r="HZ243" s="128"/>
      <c r="IA243" s="128"/>
      <c r="IB243" s="128"/>
      <c r="IC243" s="128"/>
      <c r="ID243" s="128"/>
      <c r="IE243" s="128"/>
      <c r="IF243" s="128"/>
      <c r="IG243" s="128"/>
      <c r="IH243" s="128"/>
      <c r="II243" s="128"/>
      <c r="IJ243" s="128"/>
      <c r="IK243" s="128"/>
      <c r="IL243" s="128"/>
      <c r="IM243" s="128"/>
      <c r="IN243" s="128"/>
      <c r="IO243" s="128"/>
      <c r="IP243" s="128"/>
      <c r="IQ243" s="128"/>
      <c r="IR243" s="128"/>
      <c r="IS243" s="128"/>
      <c r="IT243" s="128"/>
      <c r="IU243" s="128"/>
      <c r="IV243" s="128"/>
      <c r="IW243" s="128"/>
      <c r="IX243" s="128"/>
      <c r="IY243" s="128"/>
      <c r="IZ243" s="128"/>
      <c r="JA243" s="128"/>
    </row>
    <row r="244" spans="2:261" s="17" customFormat="1" x14ac:dyDescent="0.25">
      <c r="B244" s="33"/>
      <c r="F244" s="35"/>
      <c r="G244" s="111"/>
      <c r="H244" s="33"/>
      <c r="I244" s="33"/>
      <c r="J244" s="42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  <c r="AA244" s="128"/>
      <c r="AB244" s="128"/>
      <c r="AC244" s="128"/>
      <c r="AD244" s="128"/>
      <c r="AE244" s="128"/>
      <c r="AF244" s="128"/>
      <c r="AG244" s="128"/>
      <c r="AH244" s="128"/>
      <c r="AI244" s="128"/>
      <c r="AJ244" s="128"/>
      <c r="AK244" s="128"/>
      <c r="AL244" s="128"/>
      <c r="AM244" s="128"/>
      <c r="AN244" s="128"/>
      <c r="AO244" s="128"/>
      <c r="AP244" s="128"/>
      <c r="AQ244" s="128"/>
      <c r="AR244" s="128"/>
      <c r="AS244" s="128"/>
      <c r="AT244" s="128"/>
      <c r="AU244" s="128"/>
      <c r="AV244" s="128"/>
      <c r="AW244" s="128"/>
      <c r="AX244" s="128"/>
      <c r="AY244" s="128"/>
      <c r="AZ244" s="128"/>
      <c r="BA244" s="128"/>
      <c r="BB244" s="128"/>
      <c r="BC244" s="128"/>
      <c r="BD244" s="128"/>
      <c r="BE244" s="128"/>
      <c r="BF244" s="128"/>
      <c r="BG244" s="128"/>
      <c r="BH244" s="128"/>
      <c r="BI244" s="128"/>
      <c r="BJ244" s="128"/>
      <c r="BK244" s="128"/>
      <c r="BL244" s="128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128"/>
      <c r="CA244" s="128"/>
      <c r="CB244" s="128"/>
      <c r="CC244" s="128"/>
      <c r="CD244" s="128"/>
      <c r="CE244" s="128"/>
      <c r="CF244" s="128"/>
      <c r="CG244" s="128"/>
      <c r="CH244" s="128"/>
      <c r="CI244" s="128"/>
      <c r="CJ244" s="128"/>
      <c r="CK244" s="128"/>
      <c r="CL244" s="128"/>
      <c r="CM244" s="128"/>
      <c r="CN244" s="128"/>
      <c r="CO244" s="128"/>
      <c r="CP244" s="128"/>
      <c r="CQ244" s="128"/>
      <c r="CR244" s="128"/>
      <c r="CS244" s="128"/>
      <c r="CT244" s="128"/>
      <c r="CU244" s="128"/>
      <c r="CV244" s="128"/>
      <c r="CW244" s="42"/>
      <c r="CX244" s="128"/>
      <c r="CY244" s="128"/>
      <c r="CZ244" s="128"/>
      <c r="DA244" s="128"/>
      <c r="DB244" s="128"/>
      <c r="DC244" s="128"/>
      <c r="DD244" s="128"/>
      <c r="DE244" s="128"/>
      <c r="DF244" s="128"/>
      <c r="DG244" s="128"/>
      <c r="DH244" s="128"/>
      <c r="DI244" s="128"/>
      <c r="DJ244" s="128"/>
      <c r="DK244" s="128"/>
      <c r="DL244" s="128"/>
      <c r="DM244" s="128"/>
      <c r="DN244" s="128"/>
      <c r="DO244" s="128"/>
      <c r="DP244" s="128"/>
      <c r="DQ244" s="128"/>
      <c r="DR244" s="128"/>
      <c r="DS244" s="128"/>
      <c r="DT244" s="128"/>
      <c r="DU244" s="128"/>
      <c r="DV244" s="128"/>
      <c r="DW244" s="128"/>
      <c r="DX244" s="128"/>
      <c r="DY244" s="128"/>
      <c r="DZ244" s="128"/>
      <c r="EA244" s="128"/>
      <c r="EB244" s="128"/>
      <c r="EC244" s="128"/>
      <c r="ED244" s="128"/>
      <c r="EE244" s="128"/>
      <c r="EF244" s="128"/>
      <c r="EG244" s="42"/>
      <c r="EH244" s="128"/>
      <c r="EI244" s="128"/>
      <c r="EJ244" s="128"/>
      <c r="EK244" s="128"/>
      <c r="EL244" s="128"/>
      <c r="EM244" s="128"/>
      <c r="EN244" s="128"/>
      <c r="EO244" s="128"/>
      <c r="EP244" s="128"/>
      <c r="EQ244" s="128"/>
      <c r="ER244" s="128"/>
      <c r="ES244" s="128"/>
      <c r="ET244" s="128"/>
      <c r="EU244" s="128"/>
      <c r="EV244" s="128"/>
      <c r="EW244" s="128"/>
      <c r="EX244" s="128"/>
      <c r="EY244" s="128"/>
      <c r="EZ244" s="128"/>
      <c r="FA244" s="128"/>
      <c r="FB244" s="128"/>
      <c r="FC244" s="128"/>
      <c r="FD244" s="128"/>
      <c r="FE244" s="128"/>
      <c r="FF244" s="128"/>
      <c r="FG244" s="128"/>
      <c r="FH244" s="128"/>
      <c r="FI244" s="128"/>
      <c r="FJ244" s="128"/>
      <c r="FK244" s="128"/>
      <c r="FL244" s="128"/>
      <c r="FM244" s="128"/>
      <c r="FN244" s="128"/>
      <c r="FO244" s="128"/>
      <c r="FP244" s="128"/>
      <c r="FQ244" s="42"/>
      <c r="FR244" s="42"/>
      <c r="FS244" s="42"/>
      <c r="FT244" s="42"/>
      <c r="FU244" s="42"/>
      <c r="FV244" s="128"/>
      <c r="FW244" s="128"/>
      <c r="FX244" s="128"/>
      <c r="FY244" s="128"/>
      <c r="FZ244" s="128"/>
      <c r="GA244" s="128"/>
      <c r="GB244" s="128"/>
      <c r="GC244" s="128"/>
      <c r="GD244" s="128"/>
      <c r="GE244" s="128"/>
      <c r="GF244" s="128"/>
      <c r="GG244" s="128"/>
      <c r="GH244" s="128"/>
      <c r="GI244" s="128"/>
      <c r="GJ244" s="128"/>
      <c r="GK244" s="128"/>
      <c r="GL244" s="128"/>
      <c r="GM244" s="128"/>
      <c r="GN244" s="128"/>
      <c r="GO244" s="128"/>
      <c r="GP244" s="128"/>
      <c r="GQ244" s="128"/>
      <c r="GR244" s="128"/>
      <c r="GS244" s="128"/>
      <c r="GT244" s="128"/>
      <c r="GU244" s="128"/>
      <c r="GV244" s="128"/>
      <c r="GW244" s="128"/>
      <c r="GX244" s="128"/>
      <c r="GY244" s="128"/>
      <c r="GZ244" s="128"/>
      <c r="HA244" s="128"/>
      <c r="HB244" s="128"/>
      <c r="HC244" s="128"/>
      <c r="HD244" s="128"/>
      <c r="HE244" s="128"/>
      <c r="HF244" s="128"/>
      <c r="HG244" s="128"/>
      <c r="HH244" s="128"/>
      <c r="HI244" s="128"/>
      <c r="HJ244" s="128"/>
      <c r="HK244" s="128"/>
      <c r="HL244" s="128"/>
      <c r="HM244" s="128"/>
      <c r="HN244" s="128"/>
      <c r="HO244" s="128"/>
      <c r="HP244" s="128"/>
      <c r="HQ244" s="128"/>
      <c r="HR244" s="128"/>
      <c r="HS244" s="128"/>
      <c r="HT244" s="128"/>
      <c r="HU244" s="128"/>
      <c r="HV244" s="128"/>
      <c r="HW244" s="128"/>
      <c r="HX244" s="128"/>
      <c r="HY244" s="128"/>
      <c r="HZ244" s="128"/>
      <c r="IA244" s="128"/>
      <c r="IB244" s="128"/>
      <c r="IC244" s="128"/>
      <c r="ID244" s="128"/>
      <c r="IE244" s="128"/>
      <c r="IF244" s="128"/>
      <c r="IG244" s="128"/>
      <c r="IH244" s="128"/>
      <c r="II244" s="128"/>
      <c r="IJ244" s="128"/>
      <c r="IK244" s="128"/>
      <c r="IL244" s="128"/>
      <c r="IM244" s="128"/>
      <c r="IN244" s="128"/>
      <c r="IO244" s="128"/>
      <c r="IP244" s="128"/>
      <c r="IQ244" s="128"/>
      <c r="IR244" s="128"/>
      <c r="IS244" s="128"/>
      <c r="IT244" s="128"/>
      <c r="IU244" s="128"/>
      <c r="IV244" s="128"/>
      <c r="IW244" s="128"/>
      <c r="IX244" s="128"/>
      <c r="IY244" s="128"/>
      <c r="IZ244" s="128"/>
      <c r="JA244" s="128"/>
    </row>
    <row r="245" spans="2:261" s="17" customFormat="1" x14ac:dyDescent="0.25">
      <c r="B245" s="33"/>
      <c r="F245" s="35"/>
      <c r="G245" s="111"/>
      <c r="H245" s="33"/>
      <c r="I245" s="33"/>
      <c r="J245" s="42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  <c r="AA245" s="128"/>
      <c r="AB245" s="128"/>
      <c r="AC245" s="128"/>
      <c r="AD245" s="128"/>
      <c r="AE245" s="128"/>
      <c r="AF245" s="128"/>
      <c r="AG245" s="128"/>
      <c r="AH245" s="128"/>
      <c r="AI245" s="128"/>
      <c r="AJ245" s="128"/>
      <c r="AK245" s="128"/>
      <c r="AL245" s="128"/>
      <c r="AM245" s="128"/>
      <c r="AN245" s="128"/>
      <c r="AO245" s="128"/>
      <c r="AP245" s="128"/>
      <c r="AQ245" s="128"/>
      <c r="AR245" s="128"/>
      <c r="AS245" s="128"/>
      <c r="AT245" s="128"/>
      <c r="AU245" s="128"/>
      <c r="AV245" s="128"/>
      <c r="AW245" s="128"/>
      <c r="AX245" s="128"/>
      <c r="AY245" s="128"/>
      <c r="AZ245" s="128"/>
      <c r="BA245" s="128"/>
      <c r="BB245" s="128"/>
      <c r="BC245" s="128"/>
      <c r="BD245" s="128"/>
      <c r="BE245" s="128"/>
      <c r="BF245" s="128"/>
      <c r="BG245" s="128"/>
      <c r="BH245" s="128"/>
      <c r="BI245" s="128"/>
      <c r="BJ245" s="128"/>
      <c r="BK245" s="128"/>
      <c r="BL245" s="128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42"/>
      <c r="BY245" s="42"/>
      <c r="BZ245" s="128"/>
      <c r="CA245" s="128"/>
      <c r="CB245" s="128"/>
      <c r="CC245" s="128"/>
      <c r="CD245" s="128"/>
      <c r="CE245" s="128"/>
      <c r="CF245" s="128"/>
      <c r="CG245" s="128"/>
      <c r="CH245" s="128"/>
      <c r="CI245" s="128"/>
      <c r="CJ245" s="128"/>
      <c r="CK245" s="128"/>
      <c r="CL245" s="128"/>
      <c r="CM245" s="128"/>
      <c r="CN245" s="128"/>
      <c r="CO245" s="128"/>
      <c r="CP245" s="128"/>
      <c r="CQ245" s="128"/>
      <c r="CR245" s="128"/>
      <c r="CS245" s="128"/>
      <c r="CT245" s="128"/>
      <c r="CU245" s="128"/>
      <c r="CV245" s="128"/>
      <c r="CW245" s="42"/>
      <c r="CX245" s="128"/>
      <c r="CY245" s="128"/>
      <c r="CZ245" s="128"/>
      <c r="DA245" s="128"/>
      <c r="DB245" s="128"/>
      <c r="DC245" s="128"/>
      <c r="DD245" s="128"/>
      <c r="DE245" s="128"/>
      <c r="DF245" s="128"/>
      <c r="DG245" s="128"/>
      <c r="DH245" s="128"/>
      <c r="DI245" s="128"/>
      <c r="DJ245" s="128"/>
      <c r="DK245" s="128"/>
      <c r="DL245" s="128"/>
      <c r="DM245" s="128"/>
      <c r="DN245" s="128"/>
      <c r="DO245" s="128"/>
      <c r="DP245" s="128"/>
      <c r="DQ245" s="128"/>
      <c r="DR245" s="128"/>
      <c r="DS245" s="128"/>
      <c r="DT245" s="128"/>
      <c r="DU245" s="128"/>
      <c r="DV245" s="128"/>
      <c r="DW245" s="128"/>
      <c r="DX245" s="128"/>
      <c r="DY245" s="128"/>
      <c r="DZ245" s="128"/>
      <c r="EA245" s="128"/>
      <c r="EB245" s="128"/>
      <c r="EC245" s="128"/>
      <c r="ED245" s="128"/>
      <c r="EE245" s="128"/>
      <c r="EF245" s="128"/>
      <c r="EG245" s="42"/>
      <c r="EH245" s="128"/>
      <c r="EI245" s="128"/>
      <c r="EJ245" s="128"/>
      <c r="EK245" s="128"/>
      <c r="EL245" s="128"/>
      <c r="EM245" s="128"/>
      <c r="EN245" s="128"/>
      <c r="EO245" s="128"/>
      <c r="EP245" s="128"/>
      <c r="EQ245" s="128"/>
      <c r="ER245" s="128"/>
      <c r="ES245" s="128"/>
      <c r="ET245" s="128"/>
      <c r="EU245" s="128"/>
      <c r="EV245" s="128"/>
      <c r="EW245" s="128"/>
      <c r="EX245" s="128"/>
      <c r="EY245" s="128"/>
      <c r="EZ245" s="128"/>
      <c r="FA245" s="128"/>
      <c r="FB245" s="128"/>
      <c r="FC245" s="128"/>
      <c r="FD245" s="128"/>
      <c r="FE245" s="128"/>
      <c r="FF245" s="128"/>
      <c r="FG245" s="128"/>
      <c r="FH245" s="128"/>
      <c r="FI245" s="128"/>
      <c r="FJ245" s="128"/>
      <c r="FK245" s="128"/>
      <c r="FL245" s="128"/>
      <c r="FM245" s="128"/>
      <c r="FN245" s="128"/>
      <c r="FO245" s="128"/>
      <c r="FP245" s="128"/>
      <c r="FQ245" s="42"/>
      <c r="FR245" s="42"/>
      <c r="FS245" s="42"/>
      <c r="FT245" s="42"/>
      <c r="FU245" s="42"/>
      <c r="FV245" s="128"/>
      <c r="FW245" s="128"/>
      <c r="FX245" s="128"/>
      <c r="FY245" s="128"/>
      <c r="FZ245" s="128"/>
      <c r="GA245" s="128"/>
      <c r="GB245" s="128"/>
      <c r="GC245" s="128"/>
      <c r="GD245" s="128"/>
      <c r="GE245" s="128"/>
      <c r="GF245" s="128"/>
      <c r="GG245" s="128"/>
      <c r="GH245" s="128"/>
      <c r="GI245" s="128"/>
      <c r="GJ245" s="128"/>
      <c r="GK245" s="128"/>
      <c r="GL245" s="128"/>
      <c r="GM245" s="128"/>
      <c r="GN245" s="128"/>
      <c r="GO245" s="128"/>
      <c r="GP245" s="128"/>
      <c r="GQ245" s="128"/>
      <c r="GR245" s="128"/>
      <c r="GS245" s="128"/>
      <c r="GT245" s="128"/>
      <c r="GU245" s="128"/>
      <c r="GV245" s="128"/>
      <c r="GW245" s="128"/>
      <c r="GX245" s="128"/>
      <c r="GY245" s="128"/>
      <c r="GZ245" s="128"/>
      <c r="HA245" s="128"/>
      <c r="HB245" s="128"/>
      <c r="HC245" s="128"/>
      <c r="HD245" s="128"/>
      <c r="HE245" s="128"/>
      <c r="HF245" s="128"/>
      <c r="HG245" s="128"/>
      <c r="HH245" s="128"/>
      <c r="HI245" s="128"/>
      <c r="HJ245" s="128"/>
      <c r="HK245" s="128"/>
      <c r="HL245" s="128"/>
      <c r="HM245" s="128"/>
      <c r="HN245" s="128"/>
      <c r="HO245" s="128"/>
      <c r="HP245" s="128"/>
      <c r="HQ245" s="128"/>
      <c r="HR245" s="128"/>
      <c r="HS245" s="128"/>
      <c r="HT245" s="128"/>
      <c r="HU245" s="128"/>
      <c r="HV245" s="128"/>
      <c r="HW245" s="128"/>
      <c r="HX245" s="128"/>
      <c r="HY245" s="128"/>
      <c r="HZ245" s="128"/>
      <c r="IA245" s="128"/>
      <c r="IB245" s="128"/>
      <c r="IC245" s="128"/>
      <c r="ID245" s="128"/>
      <c r="IE245" s="128"/>
      <c r="IF245" s="128"/>
      <c r="IG245" s="128"/>
      <c r="IH245" s="128"/>
      <c r="II245" s="128"/>
      <c r="IJ245" s="128"/>
      <c r="IK245" s="128"/>
      <c r="IL245" s="128"/>
      <c r="IM245" s="128"/>
      <c r="IN245" s="128"/>
      <c r="IO245" s="128"/>
      <c r="IP245" s="128"/>
      <c r="IQ245" s="128"/>
      <c r="IR245" s="128"/>
      <c r="IS245" s="128"/>
      <c r="IT245" s="128"/>
      <c r="IU245" s="128"/>
      <c r="IV245" s="128"/>
      <c r="IW245" s="128"/>
      <c r="IX245" s="128"/>
      <c r="IY245" s="128"/>
      <c r="IZ245" s="128"/>
      <c r="JA245" s="128"/>
    </row>
    <row r="246" spans="2:261" s="17" customFormat="1" x14ac:dyDescent="0.25">
      <c r="B246" s="33"/>
      <c r="F246" s="35"/>
      <c r="G246" s="111"/>
      <c r="H246" s="33"/>
      <c r="I246" s="33"/>
      <c r="J246" s="42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  <c r="AA246" s="128"/>
      <c r="AB246" s="128"/>
      <c r="AC246" s="128"/>
      <c r="AD246" s="128"/>
      <c r="AE246" s="128"/>
      <c r="AF246" s="128"/>
      <c r="AG246" s="12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8"/>
      <c r="AW246" s="128"/>
      <c r="AX246" s="128"/>
      <c r="AY246" s="128"/>
      <c r="AZ246" s="128"/>
      <c r="BA246" s="128"/>
      <c r="BB246" s="128"/>
      <c r="BC246" s="128"/>
      <c r="BD246" s="128"/>
      <c r="BE246" s="128"/>
      <c r="BF246" s="128"/>
      <c r="BG246" s="128"/>
      <c r="BH246" s="128"/>
      <c r="BI246" s="128"/>
      <c r="BJ246" s="128"/>
      <c r="BK246" s="128"/>
      <c r="BL246" s="128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42"/>
      <c r="BY246" s="42"/>
      <c r="BZ246" s="128"/>
      <c r="CA246" s="128"/>
      <c r="CB246" s="128"/>
      <c r="CC246" s="128"/>
      <c r="CD246" s="128"/>
      <c r="CE246" s="128"/>
      <c r="CF246" s="128"/>
      <c r="CG246" s="128"/>
      <c r="CH246" s="128"/>
      <c r="CI246" s="128"/>
      <c r="CJ246" s="128"/>
      <c r="CK246" s="128"/>
      <c r="CL246" s="128"/>
      <c r="CM246" s="128"/>
      <c r="CN246" s="128"/>
      <c r="CO246" s="128"/>
      <c r="CP246" s="128"/>
      <c r="CQ246" s="128"/>
      <c r="CR246" s="128"/>
      <c r="CS246" s="128"/>
      <c r="CT246" s="128"/>
      <c r="CU246" s="128"/>
      <c r="CV246" s="128"/>
      <c r="CW246" s="42"/>
      <c r="CX246" s="128"/>
      <c r="CY246" s="128"/>
      <c r="CZ246" s="128"/>
      <c r="DA246" s="128"/>
      <c r="DB246" s="128"/>
      <c r="DC246" s="128"/>
      <c r="DD246" s="128"/>
      <c r="DE246" s="128"/>
      <c r="DF246" s="128"/>
      <c r="DG246" s="128"/>
      <c r="DH246" s="128"/>
      <c r="DI246" s="128"/>
      <c r="DJ246" s="128"/>
      <c r="DK246" s="128"/>
      <c r="DL246" s="128"/>
      <c r="DM246" s="128"/>
      <c r="DN246" s="128"/>
      <c r="DO246" s="128"/>
      <c r="DP246" s="128"/>
      <c r="DQ246" s="128"/>
      <c r="DR246" s="128"/>
      <c r="DS246" s="128"/>
      <c r="DT246" s="128"/>
      <c r="DU246" s="128"/>
      <c r="DV246" s="128"/>
      <c r="DW246" s="128"/>
      <c r="DX246" s="128"/>
      <c r="DY246" s="128"/>
      <c r="DZ246" s="128"/>
      <c r="EA246" s="128"/>
      <c r="EB246" s="128"/>
      <c r="EC246" s="128"/>
      <c r="ED246" s="128"/>
      <c r="EE246" s="128"/>
      <c r="EF246" s="128"/>
      <c r="EG246" s="42"/>
      <c r="EH246" s="128"/>
      <c r="EI246" s="128"/>
      <c r="EJ246" s="128"/>
      <c r="EK246" s="128"/>
      <c r="EL246" s="128"/>
      <c r="EM246" s="128"/>
      <c r="EN246" s="128"/>
      <c r="EO246" s="128"/>
      <c r="EP246" s="128"/>
      <c r="EQ246" s="128"/>
      <c r="ER246" s="128"/>
      <c r="ES246" s="128"/>
      <c r="ET246" s="128"/>
      <c r="EU246" s="128"/>
      <c r="EV246" s="128"/>
      <c r="EW246" s="128"/>
      <c r="EX246" s="128"/>
      <c r="EY246" s="128"/>
      <c r="EZ246" s="128"/>
      <c r="FA246" s="128"/>
      <c r="FB246" s="128"/>
      <c r="FC246" s="128"/>
      <c r="FD246" s="128"/>
      <c r="FE246" s="128"/>
      <c r="FF246" s="128"/>
      <c r="FG246" s="128"/>
      <c r="FH246" s="128"/>
      <c r="FI246" s="128"/>
      <c r="FJ246" s="128"/>
      <c r="FK246" s="128"/>
      <c r="FL246" s="128"/>
      <c r="FM246" s="128"/>
      <c r="FN246" s="128"/>
      <c r="FO246" s="128"/>
      <c r="FP246" s="128"/>
      <c r="FQ246" s="42"/>
      <c r="FR246" s="42"/>
      <c r="FS246" s="42"/>
      <c r="FT246" s="42"/>
      <c r="FU246" s="42"/>
      <c r="FV246" s="128"/>
      <c r="FW246" s="128"/>
      <c r="FX246" s="128"/>
      <c r="FY246" s="128"/>
      <c r="FZ246" s="128"/>
      <c r="GA246" s="128"/>
      <c r="GB246" s="128"/>
      <c r="GC246" s="128"/>
      <c r="GD246" s="128"/>
      <c r="GE246" s="128"/>
      <c r="GF246" s="128"/>
      <c r="GG246" s="128"/>
      <c r="GH246" s="128"/>
      <c r="GI246" s="128"/>
      <c r="GJ246" s="128"/>
      <c r="GK246" s="128"/>
      <c r="GL246" s="128"/>
      <c r="GM246" s="128"/>
      <c r="GN246" s="128"/>
      <c r="GO246" s="128"/>
      <c r="GP246" s="128"/>
      <c r="GQ246" s="128"/>
      <c r="GR246" s="128"/>
      <c r="GS246" s="128"/>
      <c r="GT246" s="128"/>
      <c r="GU246" s="128"/>
      <c r="GV246" s="128"/>
      <c r="GW246" s="128"/>
      <c r="GX246" s="128"/>
      <c r="GY246" s="128"/>
      <c r="GZ246" s="128"/>
      <c r="HA246" s="128"/>
      <c r="HB246" s="128"/>
      <c r="HC246" s="128"/>
      <c r="HD246" s="128"/>
      <c r="HE246" s="128"/>
      <c r="HF246" s="128"/>
      <c r="HG246" s="128"/>
      <c r="HH246" s="128"/>
      <c r="HI246" s="128"/>
      <c r="HJ246" s="128"/>
      <c r="HK246" s="128"/>
      <c r="HL246" s="128"/>
      <c r="HM246" s="128"/>
      <c r="HN246" s="128"/>
      <c r="HO246" s="128"/>
      <c r="HP246" s="128"/>
      <c r="HQ246" s="128"/>
      <c r="HR246" s="128"/>
      <c r="HS246" s="128"/>
      <c r="HT246" s="128"/>
      <c r="HU246" s="128"/>
      <c r="HV246" s="128"/>
      <c r="HW246" s="128"/>
      <c r="HX246" s="128"/>
      <c r="HY246" s="128"/>
      <c r="HZ246" s="128"/>
      <c r="IA246" s="128"/>
      <c r="IB246" s="128"/>
      <c r="IC246" s="128"/>
      <c r="ID246" s="128"/>
      <c r="IE246" s="128"/>
      <c r="IF246" s="128"/>
      <c r="IG246" s="128"/>
      <c r="IH246" s="128"/>
      <c r="II246" s="128"/>
      <c r="IJ246" s="128"/>
      <c r="IK246" s="128"/>
      <c r="IL246" s="128"/>
      <c r="IM246" s="128"/>
      <c r="IN246" s="128"/>
      <c r="IO246" s="128"/>
      <c r="IP246" s="128"/>
      <c r="IQ246" s="128"/>
      <c r="IR246" s="128"/>
      <c r="IS246" s="128"/>
      <c r="IT246" s="128"/>
      <c r="IU246" s="128"/>
      <c r="IV246" s="128"/>
      <c r="IW246" s="128"/>
      <c r="IX246" s="128"/>
      <c r="IY246" s="128"/>
      <c r="IZ246" s="128"/>
      <c r="JA246" s="128"/>
    </row>
    <row r="247" spans="2:261" s="17" customFormat="1" x14ac:dyDescent="0.25">
      <c r="B247" s="33"/>
      <c r="F247" s="35"/>
      <c r="G247" s="111"/>
      <c r="H247" s="33"/>
      <c r="I247" s="33"/>
      <c r="J247" s="42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  <c r="AA247" s="128"/>
      <c r="AB247" s="128"/>
      <c r="AC247" s="128"/>
      <c r="AD247" s="128"/>
      <c r="AE247" s="128"/>
      <c r="AF247" s="128"/>
      <c r="AG247" s="128"/>
      <c r="AH247" s="128"/>
      <c r="AI247" s="128"/>
      <c r="AJ247" s="128"/>
      <c r="AK247" s="128"/>
      <c r="AL247" s="128"/>
      <c r="AM247" s="128"/>
      <c r="AN247" s="128"/>
      <c r="AO247" s="128"/>
      <c r="AP247" s="128"/>
      <c r="AQ247" s="128"/>
      <c r="AR247" s="128"/>
      <c r="AS247" s="128"/>
      <c r="AT247" s="128"/>
      <c r="AU247" s="128"/>
      <c r="AV247" s="128"/>
      <c r="AW247" s="128"/>
      <c r="AX247" s="128"/>
      <c r="AY247" s="128"/>
      <c r="AZ247" s="128"/>
      <c r="BA247" s="128"/>
      <c r="BB247" s="128"/>
      <c r="BC247" s="128"/>
      <c r="BD247" s="128"/>
      <c r="BE247" s="128"/>
      <c r="BF247" s="128"/>
      <c r="BG247" s="128"/>
      <c r="BH247" s="128"/>
      <c r="BI247" s="128"/>
      <c r="BJ247" s="128"/>
      <c r="BK247" s="128"/>
      <c r="BL247" s="128"/>
      <c r="BM247" s="42"/>
      <c r="BN247" s="42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  <c r="BZ247" s="128"/>
      <c r="CA247" s="128"/>
      <c r="CB247" s="128"/>
      <c r="CC247" s="128"/>
      <c r="CD247" s="128"/>
      <c r="CE247" s="128"/>
      <c r="CF247" s="128"/>
      <c r="CG247" s="128"/>
      <c r="CH247" s="128"/>
      <c r="CI247" s="128"/>
      <c r="CJ247" s="128"/>
      <c r="CK247" s="128"/>
      <c r="CL247" s="128"/>
      <c r="CM247" s="128"/>
      <c r="CN247" s="128"/>
      <c r="CO247" s="128"/>
      <c r="CP247" s="128"/>
      <c r="CQ247" s="128"/>
      <c r="CR247" s="128"/>
      <c r="CS247" s="128"/>
      <c r="CT247" s="128"/>
      <c r="CU247" s="128"/>
      <c r="CV247" s="128"/>
      <c r="CW247" s="42"/>
      <c r="CX247" s="128"/>
      <c r="CY247" s="128"/>
      <c r="CZ247" s="128"/>
      <c r="DA247" s="128"/>
      <c r="DB247" s="128"/>
      <c r="DC247" s="128"/>
      <c r="DD247" s="128"/>
      <c r="DE247" s="128"/>
      <c r="DF247" s="128"/>
      <c r="DG247" s="128"/>
      <c r="DH247" s="128"/>
      <c r="DI247" s="128"/>
      <c r="DJ247" s="128"/>
      <c r="DK247" s="128"/>
      <c r="DL247" s="128"/>
      <c r="DM247" s="128"/>
      <c r="DN247" s="128"/>
      <c r="DO247" s="128"/>
      <c r="DP247" s="128"/>
      <c r="DQ247" s="128"/>
      <c r="DR247" s="128"/>
      <c r="DS247" s="128"/>
      <c r="DT247" s="128"/>
      <c r="DU247" s="128"/>
      <c r="DV247" s="128"/>
      <c r="DW247" s="128"/>
      <c r="DX247" s="128"/>
      <c r="DY247" s="128"/>
      <c r="DZ247" s="128"/>
      <c r="EA247" s="128"/>
      <c r="EB247" s="128"/>
      <c r="EC247" s="128"/>
      <c r="ED247" s="128"/>
      <c r="EE247" s="128"/>
      <c r="EF247" s="128"/>
      <c r="EG247" s="42"/>
      <c r="EH247" s="128"/>
      <c r="EI247" s="128"/>
      <c r="EJ247" s="128"/>
      <c r="EK247" s="128"/>
      <c r="EL247" s="128"/>
      <c r="EM247" s="128"/>
      <c r="EN247" s="128"/>
      <c r="EO247" s="128"/>
      <c r="EP247" s="128"/>
      <c r="EQ247" s="128"/>
      <c r="ER247" s="128"/>
      <c r="ES247" s="128"/>
      <c r="ET247" s="128"/>
      <c r="EU247" s="128"/>
      <c r="EV247" s="128"/>
      <c r="EW247" s="128"/>
      <c r="EX247" s="128"/>
      <c r="EY247" s="128"/>
      <c r="EZ247" s="128"/>
      <c r="FA247" s="128"/>
      <c r="FB247" s="128"/>
      <c r="FC247" s="128"/>
      <c r="FD247" s="128"/>
      <c r="FE247" s="128"/>
      <c r="FF247" s="128"/>
      <c r="FG247" s="128"/>
      <c r="FH247" s="128"/>
      <c r="FI247" s="128"/>
      <c r="FJ247" s="128"/>
      <c r="FK247" s="128"/>
      <c r="FL247" s="128"/>
      <c r="FM247" s="128"/>
      <c r="FN247" s="128"/>
      <c r="FO247" s="128"/>
      <c r="FP247" s="128"/>
      <c r="FQ247" s="42"/>
      <c r="FR247" s="42"/>
      <c r="FS247" s="42"/>
      <c r="FT247" s="42"/>
      <c r="FU247" s="42"/>
      <c r="FV247" s="128"/>
      <c r="FW247" s="128"/>
      <c r="FX247" s="128"/>
      <c r="FY247" s="128"/>
      <c r="FZ247" s="128"/>
      <c r="GA247" s="128"/>
      <c r="GB247" s="128"/>
      <c r="GC247" s="128"/>
      <c r="GD247" s="128"/>
      <c r="GE247" s="128"/>
      <c r="GF247" s="128"/>
      <c r="GG247" s="128"/>
      <c r="GH247" s="128"/>
      <c r="GI247" s="128"/>
      <c r="GJ247" s="128"/>
      <c r="GK247" s="128"/>
      <c r="GL247" s="128"/>
      <c r="GM247" s="128"/>
      <c r="GN247" s="128"/>
      <c r="GO247" s="128"/>
      <c r="GP247" s="128"/>
      <c r="GQ247" s="128"/>
      <c r="GR247" s="128"/>
      <c r="GS247" s="128"/>
      <c r="GT247" s="128"/>
      <c r="GU247" s="128"/>
      <c r="GV247" s="128"/>
      <c r="GW247" s="128"/>
      <c r="GX247" s="128"/>
      <c r="GY247" s="128"/>
      <c r="GZ247" s="128"/>
      <c r="HA247" s="128"/>
      <c r="HB247" s="128"/>
      <c r="HC247" s="128"/>
      <c r="HD247" s="128"/>
      <c r="HE247" s="128"/>
      <c r="HF247" s="128"/>
      <c r="HG247" s="128"/>
      <c r="HH247" s="128"/>
      <c r="HI247" s="128"/>
      <c r="HJ247" s="128"/>
      <c r="HK247" s="128"/>
      <c r="HL247" s="128"/>
      <c r="HM247" s="128"/>
      <c r="HN247" s="128"/>
      <c r="HO247" s="128"/>
      <c r="HP247" s="128"/>
      <c r="HQ247" s="128"/>
      <c r="HR247" s="128"/>
      <c r="HS247" s="128"/>
      <c r="HT247" s="128"/>
      <c r="HU247" s="128"/>
      <c r="HV247" s="128"/>
      <c r="HW247" s="128"/>
      <c r="HX247" s="128"/>
      <c r="HY247" s="128"/>
      <c r="HZ247" s="128"/>
      <c r="IA247" s="128"/>
      <c r="IB247" s="128"/>
      <c r="IC247" s="128"/>
      <c r="ID247" s="128"/>
      <c r="IE247" s="128"/>
      <c r="IF247" s="128"/>
      <c r="IG247" s="128"/>
      <c r="IH247" s="128"/>
      <c r="II247" s="128"/>
      <c r="IJ247" s="128"/>
      <c r="IK247" s="128"/>
      <c r="IL247" s="128"/>
      <c r="IM247" s="128"/>
      <c r="IN247" s="128"/>
      <c r="IO247" s="128"/>
      <c r="IP247" s="128"/>
      <c r="IQ247" s="128"/>
      <c r="IR247" s="128"/>
      <c r="IS247" s="128"/>
      <c r="IT247" s="128"/>
      <c r="IU247" s="128"/>
      <c r="IV247" s="128"/>
      <c r="IW247" s="128"/>
      <c r="IX247" s="128"/>
      <c r="IY247" s="128"/>
      <c r="IZ247" s="128"/>
      <c r="JA247" s="128"/>
    </row>
    <row r="248" spans="2:261" s="17" customFormat="1" x14ac:dyDescent="0.25">
      <c r="B248" s="33"/>
      <c r="F248" s="35"/>
      <c r="G248" s="111"/>
      <c r="H248" s="33"/>
      <c r="I248" s="33"/>
      <c r="J248" s="42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  <c r="AA248" s="128"/>
      <c r="AB248" s="128"/>
      <c r="AC248" s="128"/>
      <c r="AD248" s="128"/>
      <c r="AE248" s="128"/>
      <c r="AF248" s="128"/>
      <c r="AG248" s="128"/>
      <c r="AH248" s="128"/>
      <c r="AI248" s="128"/>
      <c r="AJ248" s="128"/>
      <c r="AK248" s="128"/>
      <c r="AL248" s="128"/>
      <c r="AM248" s="128"/>
      <c r="AN248" s="128"/>
      <c r="AO248" s="128"/>
      <c r="AP248" s="128"/>
      <c r="AQ248" s="128"/>
      <c r="AR248" s="128"/>
      <c r="AS248" s="128"/>
      <c r="AT248" s="128"/>
      <c r="AU248" s="128"/>
      <c r="AV248" s="128"/>
      <c r="AW248" s="128"/>
      <c r="AX248" s="128"/>
      <c r="AY248" s="128"/>
      <c r="AZ248" s="128"/>
      <c r="BA248" s="128"/>
      <c r="BB248" s="128"/>
      <c r="BC248" s="128"/>
      <c r="BD248" s="128"/>
      <c r="BE248" s="128"/>
      <c r="BF248" s="128"/>
      <c r="BG248" s="128"/>
      <c r="BH248" s="128"/>
      <c r="BI248" s="128"/>
      <c r="BJ248" s="128"/>
      <c r="BK248" s="128"/>
      <c r="BL248" s="128"/>
      <c r="BM248" s="42"/>
      <c r="BN248" s="42"/>
      <c r="BO248" s="42"/>
      <c r="BP248" s="42"/>
      <c r="BQ248" s="42"/>
      <c r="BR248" s="42"/>
      <c r="BS248" s="42"/>
      <c r="BT248" s="42"/>
      <c r="BU248" s="42"/>
      <c r="BV248" s="42"/>
      <c r="BW248" s="42"/>
      <c r="BX248" s="42"/>
      <c r="BY248" s="42"/>
      <c r="BZ248" s="128"/>
      <c r="CA248" s="128"/>
      <c r="CB248" s="128"/>
      <c r="CC248" s="128"/>
      <c r="CD248" s="128"/>
      <c r="CE248" s="128"/>
      <c r="CF248" s="128"/>
      <c r="CG248" s="128"/>
      <c r="CH248" s="128"/>
      <c r="CI248" s="128"/>
      <c r="CJ248" s="128"/>
      <c r="CK248" s="128"/>
      <c r="CL248" s="128"/>
      <c r="CM248" s="128"/>
      <c r="CN248" s="128"/>
      <c r="CO248" s="128"/>
      <c r="CP248" s="128"/>
      <c r="CQ248" s="128"/>
      <c r="CR248" s="128"/>
      <c r="CS248" s="128"/>
      <c r="CT248" s="128"/>
      <c r="CU248" s="128"/>
      <c r="CV248" s="128"/>
      <c r="CW248" s="42"/>
      <c r="CX248" s="128"/>
      <c r="CY248" s="128"/>
      <c r="CZ248" s="128"/>
      <c r="DA248" s="128"/>
      <c r="DB248" s="128"/>
      <c r="DC248" s="128"/>
      <c r="DD248" s="128"/>
      <c r="DE248" s="128"/>
      <c r="DF248" s="128"/>
      <c r="DG248" s="128"/>
      <c r="DH248" s="128"/>
      <c r="DI248" s="128"/>
      <c r="DJ248" s="128"/>
      <c r="DK248" s="128"/>
      <c r="DL248" s="128"/>
      <c r="DM248" s="128"/>
      <c r="DN248" s="128"/>
      <c r="DO248" s="128"/>
      <c r="DP248" s="128"/>
      <c r="DQ248" s="128"/>
      <c r="DR248" s="128"/>
      <c r="DS248" s="128"/>
      <c r="DT248" s="128"/>
      <c r="DU248" s="128"/>
      <c r="DV248" s="128"/>
      <c r="DW248" s="128"/>
      <c r="DX248" s="128"/>
      <c r="DY248" s="128"/>
      <c r="DZ248" s="128"/>
      <c r="EA248" s="128"/>
      <c r="EB248" s="128"/>
      <c r="EC248" s="128"/>
      <c r="ED248" s="128"/>
      <c r="EE248" s="128"/>
      <c r="EF248" s="128"/>
      <c r="EG248" s="42"/>
      <c r="EH248" s="128"/>
      <c r="EI248" s="128"/>
      <c r="EJ248" s="128"/>
      <c r="EK248" s="128"/>
      <c r="EL248" s="128"/>
      <c r="EM248" s="128"/>
      <c r="EN248" s="128"/>
      <c r="EO248" s="128"/>
      <c r="EP248" s="128"/>
      <c r="EQ248" s="128"/>
      <c r="ER248" s="128"/>
      <c r="ES248" s="128"/>
      <c r="ET248" s="128"/>
      <c r="EU248" s="128"/>
      <c r="EV248" s="128"/>
      <c r="EW248" s="128"/>
      <c r="EX248" s="128"/>
      <c r="EY248" s="128"/>
      <c r="EZ248" s="128"/>
      <c r="FA248" s="128"/>
      <c r="FB248" s="128"/>
      <c r="FC248" s="128"/>
      <c r="FD248" s="128"/>
      <c r="FE248" s="128"/>
      <c r="FF248" s="128"/>
      <c r="FG248" s="128"/>
      <c r="FH248" s="128"/>
      <c r="FI248" s="128"/>
      <c r="FJ248" s="128"/>
      <c r="FK248" s="128"/>
      <c r="FL248" s="128"/>
      <c r="FM248" s="128"/>
      <c r="FN248" s="128"/>
      <c r="FO248" s="128"/>
      <c r="FP248" s="128"/>
      <c r="FQ248" s="42"/>
      <c r="FR248" s="42"/>
      <c r="FS248" s="42"/>
      <c r="FT248" s="42"/>
      <c r="FU248" s="42"/>
      <c r="FV248" s="128"/>
      <c r="FW248" s="128"/>
      <c r="FX248" s="128"/>
      <c r="FY248" s="128"/>
      <c r="FZ248" s="128"/>
      <c r="GA248" s="128"/>
      <c r="GB248" s="128"/>
      <c r="GC248" s="128"/>
      <c r="GD248" s="128"/>
      <c r="GE248" s="128"/>
      <c r="GF248" s="128"/>
      <c r="GG248" s="128"/>
      <c r="GH248" s="128"/>
      <c r="GI248" s="128"/>
      <c r="GJ248" s="128"/>
      <c r="GK248" s="128"/>
      <c r="GL248" s="128"/>
      <c r="GM248" s="128"/>
      <c r="GN248" s="128"/>
      <c r="GO248" s="128"/>
      <c r="GP248" s="128"/>
      <c r="GQ248" s="128"/>
      <c r="GR248" s="128"/>
      <c r="GS248" s="128"/>
      <c r="GT248" s="128"/>
      <c r="GU248" s="128"/>
      <c r="GV248" s="128"/>
      <c r="GW248" s="128"/>
      <c r="GX248" s="128"/>
      <c r="GY248" s="128"/>
      <c r="GZ248" s="128"/>
      <c r="HA248" s="128"/>
      <c r="HB248" s="128"/>
      <c r="HC248" s="128"/>
      <c r="HD248" s="128"/>
      <c r="HE248" s="128"/>
      <c r="HF248" s="128"/>
      <c r="HG248" s="128"/>
      <c r="HH248" s="128"/>
      <c r="HI248" s="128"/>
      <c r="HJ248" s="128"/>
      <c r="HK248" s="128"/>
      <c r="HL248" s="128"/>
      <c r="HM248" s="128"/>
      <c r="HN248" s="128"/>
      <c r="HO248" s="128"/>
      <c r="HP248" s="128"/>
      <c r="HQ248" s="128"/>
      <c r="HR248" s="128"/>
      <c r="HS248" s="128"/>
      <c r="HT248" s="128"/>
      <c r="HU248" s="128"/>
      <c r="HV248" s="128"/>
      <c r="HW248" s="128"/>
      <c r="HX248" s="128"/>
      <c r="HY248" s="128"/>
      <c r="HZ248" s="128"/>
      <c r="IA248" s="128"/>
      <c r="IB248" s="128"/>
      <c r="IC248" s="128"/>
      <c r="ID248" s="128"/>
      <c r="IE248" s="128"/>
      <c r="IF248" s="128"/>
      <c r="IG248" s="128"/>
      <c r="IH248" s="128"/>
      <c r="II248" s="128"/>
      <c r="IJ248" s="128"/>
      <c r="IK248" s="128"/>
      <c r="IL248" s="128"/>
      <c r="IM248" s="128"/>
      <c r="IN248" s="128"/>
      <c r="IO248" s="128"/>
      <c r="IP248" s="128"/>
      <c r="IQ248" s="128"/>
      <c r="IR248" s="128"/>
      <c r="IS248" s="128"/>
      <c r="IT248" s="128"/>
      <c r="IU248" s="128"/>
      <c r="IV248" s="128"/>
      <c r="IW248" s="128"/>
      <c r="IX248" s="128"/>
      <c r="IY248" s="128"/>
      <c r="IZ248" s="128"/>
      <c r="JA248" s="128"/>
    </row>
    <row r="249" spans="2:261" s="17" customFormat="1" x14ac:dyDescent="0.25">
      <c r="B249" s="33"/>
      <c r="F249" s="35"/>
      <c r="G249" s="111"/>
      <c r="H249" s="33"/>
      <c r="I249" s="33"/>
      <c r="J249" s="42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  <c r="AA249" s="128"/>
      <c r="AB249" s="128"/>
      <c r="AC249" s="128"/>
      <c r="AD249" s="128"/>
      <c r="AE249" s="128"/>
      <c r="AF249" s="128"/>
      <c r="AG249" s="128"/>
      <c r="AH249" s="128"/>
      <c r="AI249" s="128"/>
      <c r="AJ249" s="128"/>
      <c r="AK249" s="128"/>
      <c r="AL249" s="128"/>
      <c r="AM249" s="128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8"/>
      <c r="AZ249" s="128"/>
      <c r="BA249" s="128"/>
      <c r="BB249" s="128"/>
      <c r="BC249" s="128"/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128"/>
      <c r="CA249" s="128"/>
      <c r="CB249" s="128"/>
      <c r="CC249" s="128"/>
      <c r="CD249" s="128"/>
      <c r="CE249" s="128"/>
      <c r="CF249" s="128"/>
      <c r="CG249" s="128"/>
      <c r="CH249" s="128"/>
      <c r="CI249" s="128"/>
      <c r="CJ249" s="128"/>
      <c r="CK249" s="128"/>
      <c r="CL249" s="128"/>
      <c r="CM249" s="128"/>
      <c r="CN249" s="128"/>
      <c r="CO249" s="128"/>
      <c r="CP249" s="128"/>
      <c r="CQ249" s="128"/>
      <c r="CR249" s="128"/>
      <c r="CS249" s="128"/>
      <c r="CT249" s="128"/>
      <c r="CU249" s="128"/>
      <c r="CV249" s="128"/>
      <c r="CW249" s="42"/>
      <c r="CX249" s="128"/>
      <c r="CY249" s="128"/>
      <c r="CZ249" s="128"/>
      <c r="DA249" s="128"/>
      <c r="DB249" s="128"/>
      <c r="DC249" s="128"/>
      <c r="DD249" s="128"/>
      <c r="DE249" s="128"/>
      <c r="DF249" s="128"/>
      <c r="DG249" s="128"/>
      <c r="DH249" s="128"/>
      <c r="DI249" s="128"/>
      <c r="DJ249" s="128"/>
      <c r="DK249" s="128"/>
      <c r="DL249" s="128"/>
      <c r="DM249" s="128"/>
      <c r="DN249" s="128"/>
      <c r="DO249" s="128"/>
      <c r="DP249" s="128"/>
      <c r="DQ249" s="128"/>
      <c r="DR249" s="128"/>
      <c r="DS249" s="128"/>
      <c r="DT249" s="128"/>
      <c r="DU249" s="128"/>
      <c r="DV249" s="128"/>
      <c r="DW249" s="128"/>
      <c r="DX249" s="128"/>
      <c r="DY249" s="128"/>
      <c r="DZ249" s="128"/>
      <c r="EA249" s="128"/>
      <c r="EB249" s="128"/>
      <c r="EC249" s="128"/>
      <c r="ED249" s="128"/>
      <c r="EE249" s="128"/>
      <c r="EF249" s="128"/>
      <c r="EG249" s="42"/>
      <c r="EH249" s="128"/>
      <c r="EI249" s="128"/>
      <c r="EJ249" s="128"/>
      <c r="EK249" s="128"/>
      <c r="EL249" s="128"/>
      <c r="EM249" s="128"/>
      <c r="EN249" s="128"/>
      <c r="EO249" s="128"/>
      <c r="EP249" s="128"/>
      <c r="EQ249" s="128"/>
      <c r="ER249" s="128"/>
      <c r="ES249" s="128"/>
      <c r="ET249" s="128"/>
      <c r="EU249" s="128"/>
      <c r="EV249" s="128"/>
      <c r="EW249" s="128"/>
      <c r="EX249" s="128"/>
      <c r="EY249" s="128"/>
      <c r="EZ249" s="128"/>
      <c r="FA249" s="128"/>
      <c r="FB249" s="128"/>
      <c r="FC249" s="128"/>
      <c r="FD249" s="128"/>
      <c r="FE249" s="128"/>
      <c r="FF249" s="128"/>
      <c r="FG249" s="128"/>
      <c r="FH249" s="128"/>
      <c r="FI249" s="128"/>
      <c r="FJ249" s="128"/>
      <c r="FK249" s="128"/>
      <c r="FL249" s="128"/>
      <c r="FM249" s="128"/>
      <c r="FN249" s="128"/>
      <c r="FO249" s="128"/>
      <c r="FP249" s="128"/>
      <c r="FQ249" s="42"/>
      <c r="FR249" s="42"/>
      <c r="FS249" s="42"/>
      <c r="FT249" s="42"/>
      <c r="FU249" s="42"/>
      <c r="FV249" s="128"/>
      <c r="FW249" s="128"/>
      <c r="FX249" s="128"/>
      <c r="FY249" s="128"/>
      <c r="FZ249" s="128"/>
      <c r="GA249" s="128"/>
      <c r="GB249" s="128"/>
      <c r="GC249" s="128"/>
      <c r="GD249" s="128"/>
      <c r="GE249" s="128"/>
      <c r="GF249" s="128"/>
      <c r="GG249" s="128"/>
      <c r="GH249" s="128"/>
      <c r="GI249" s="128"/>
      <c r="GJ249" s="128"/>
      <c r="GK249" s="128"/>
      <c r="GL249" s="128"/>
      <c r="GM249" s="128"/>
      <c r="GN249" s="128"/>
      <c r="GO249" s="128"/>
      <c r="GP249" s="128"/>
      <c r="GQ249" s="128"/>
      <c r="GR249" s="128"/>
      <c r="GS249" s="128"/>
      <c r="GT249" s="128"/>
      <c r="GU249" s="128"/>
      <c r="GV249" s="128"/>
      <c r="GW249" s="128"/>
      <c r="GX249" s="128"/>
      <c r="GY249" s="128"/>
      <c r="GZ249" s="128"/>
      <c r="HA249" s="128"/>
      <c r="HB249" s="128"/>
      <c r="HC249" s="128"/>
      <c r="HD249" s="128"/>
      <c r="HE249" s="128"/>
      <c r="HF249" s="128"/>
      <c r="HG249" s="128"/>
      <c r="HH249" s="128"/>
      <c r="HI249" s="128"/>
      <c r="HJ249" s="128"/>
      <c r="HK249" s="128"/>
      <c r="HL249" s="128"/>
      <c r="HM249" s="128"/>
      <c r="HN249" s="128"/>
      <c r="HO249" s="128"/>
      <c r="HP249" s="128"/>
      <c r="HQ249" s="128"/>
      <c r="HR249" s="128"/>
      <c r="HS249" s="128"/>
      <c r="HT249" s="128"/>
      <c r="HU249" s="128"/>
      <c r="HV249" s="128"/>
      <c r="HW249" s="128"/>
      <c r="HX249" s="128"/>
      <c r="HY249" s="128"/>
      <c r="HZ249" s="128"/>
      <c r="IA249" s="128"/>
      <c r="IB249" s="128"/>
      <c r="IC249" s="128"/>
      <c r="ID249" s="128"/>
      <c r="IE249" s="128"/>
      <c r="IF249" s="128"/>
      <c r="IG249" s="128"/>
      <c r="IH249" s="128"/>
      <c r="II249" s="128"/>
      <c r="IJ249" s="128"/>
      <c r="IK249" s="128"/>
      <c r="IL249" s="128"/>
      <c r="IM249" s="128"/>
      <c r="IN249" s="128"/>
      <c r="IO249" s="128"/>
      <c r="IP249" s="128"/>
      <c r="IQ249" s="128"/>
      <c r="IR249" s="128"/>
      <c r="IS249" s="128"/>
      <c r="IT249" s="128"/>
      <c r="IU249" s="128"/>
      <c r="IV249" s="128"/>
      <c r="IW249" s="128"/>
      <c r="IX249" s="128"/>
      <c r="IY249" s="128"/>
      <c r="IZ249" s="128"/>
      <c r="JA249" s="128"/>
    </row>
    <row r="250" spans="2:261" s="17" customFormat="1" x14ac:dyDescent="0.25">
      <c r="B250" s="33"/>
      <c r="F250" s="35"/>
      <c r="G250" s="111"/>
      <c r="H250" s="33"/>
      <c r="I250" s="33"/>
      <c r="J250" s="42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  <c r="AY250" s="128"/>
      <c r="AZ250" s="128"/>
      <c r="BA250" s="128"/>
      <c r="BB250" s="128"/>
      <c r="BC250" s="128"/>
      <c r="BD250" s="128"/>
      <c r="BE250" s="128"/>
      <c r="BF250" s="128"/>
      <c r="BG250" s="128"/>
      <c r="BH250" s="128"/>
      <c r="BI250" s="128"/>
      <c r="BJ250" s="128"/>
      <c r="BK250" s="128"/>
      <c r="BL250" s="128"/>
      <c r="BM250" s="42"/>
      <c r="BN250" s="42"/>
      <c r="BO250" s="42"/>
      <c r="BP250" s="42"/>
      <c r="BQ250" s="42"/>
      <c r="BR250" s="42"/>
      <c r="BS250" s="42"/>
      <c r="BT250" s="42"/>
      <c r="BU250" s="42"/>
      <c r="BV250" s="42"/>
      <c r="BW250" s="42"/>
      <c r="BX250" s="42"/>
      <c r="BY250" s="42"/>
      <c r="BZ250" s="128"/>
      <c r="CA250" s="128"/>
      <c r="CB250" s="128"/>
      <c r="CC250" s="128"/>
      <c r="CD250" s="128"/>
      <c r="CE250" s="128"/>
      <c r="CF250" s="128"/>
      <c r="CG250" s="128"/>
      <c r="CH250" s="128"/>
      <c r="CI250" s="128"/>
      <c r="CJ250" s="128"/>
      <c r="CK250" s="128"/>
      <c r="CL250" s="128"/>
      <c r="CM250" s="128"/>
      <c r="CN250" s="128"/>
      <c r="CO250" s="128"/>
      <c r="CP250" s="128"/>
      <c r="CQ250" s="128"/>
      <c r="CR250" s="128"/>
      <c r="CS250" s="128"/>
      <c r="CT250" s="128"/>
      <c r="CU250" s="128"/>
      <c r="CV250" s="128"/>
      <c r="CW250" s="42"/>
      <c r="CX250" s="128"/>
      <c r="CY250" s="128"/>
      <c r="CZ250" s="128"/>
      <c r="DA250" s="128"/>
      <c r="DB250" s="128"/>
      <c r="DC250" s="128"/>
      <c r="DD250" s="128"/>
      <c r="DE250" s="128"/>
      <c r="DF250" s="128"/>
      <c r="DG250" s="128"/>
      <c r="DH250" s="128"/>
      <c r="DI250" s="128"/>
      <c r="DJ250" s="128"/>
      <c r="DK250" s="128"/>
      <c r="DL250" s="128"/>
      <c r="DM250" s="128"/>
      <c r="DN250" s="128"/>
      <c r="DO250" s="128"/>
      <c r="DP250" s="128"/>
      <c r="DQ250" s="128"/>
      <c r="DR250" s="128"/>
      <c r="DS250" s="128"/>
      <c r="DT250" s="128"/>
      <c r="DU250" s="128"/>
      <c r="DV250" s="128"/>
      <c r="DW250" s="128"/>
      <c r="DX250" s="128"/>
      <c r="DY250" s="128"/>
      <c r="DZ250" s="128"/>
      <c r="EA250" s="128"/>
      <c r="EB250" s="128"/>
      <c r="EC250" s="128"/>
      <c r="ED250" s="128"/>
      <c r="EE250" s="128"/>
      <c r="EF250" s="128"/>
      <c r="EG250" s="42"/>
      <c r="EH250" s="128"/>
      <c r="EI250" s="128"/>
      <c r="EJ250" s="128"/>
      <c r="EK250" s="128"/>
      <c r="EL250" s="128"/>
      <c r="EM250" s="128"/>
      <c r="EN250" s="128"/>
      <c r="EO250" s="128"/>
      <c r="EP250" s="128"/>
      <c r="EQ250" s="128"/>
      <c r="ER250" s="128"/>
      <c r="ES250" s="128"/>
      <c r="ET250" s="128"/>
      <c r="EU250" s="128"/>
      <c r="EV250" s="128"/>
      <c r="EW250" s="128"/>
      <c r="EX250" s="128"/>
      <c r="EY250" s="128"/>
      <c r="EZ250" s="128"/>
      <c r="FA250" s="128"/>
      <c r="FB250" s="128"/>
      <c r="FC250" s="128"/>
      <c r="FD250" s="128"/>
      <c r="FE250" s="128"/>
      <c r="FF250" s="128"/>
      <c r="FG250" s="128"/>
      <c r="FH250" s="128"/>
      <c r="FI250" s="128"/>
      <c r="FJ250" s="128"/>
      <c r="FK250" s="128"/>
      <c r="FL250" s="128"/>
      <c r="FM250" s="128"/>
      <c r="FN250" s="128"/>
      <c r="FO250" s="128"/>
      <c r="FP250" s="128"/>
      <c r="FQ250" s="42"/>
      <c r="FR250" s="42"/>
      <c r="FS250" s="42"/>
      <c r="FT250" s="42"/>
      <c r="FU250" s="42"/>
      <c r="FV250" s="128"/>
      <c r="FW250" s="128"/>
      <c r="FX250" s="128"/>
      <c r="FY250" s="128"/>
      <c r="FZ250" s="128"/>
      <c r="GA250" s="128"/>
      <c r="GB250" s="128"/>
      <c r="GC250" s="128"/>
      <c r="GD250" s="128"/>
      <c r="GE250" s="128"/>
      <c r="GF250" s="128"/>
      <c r="GG250" s="128"/>
      <c r="GH250" s="128"/>
      <c r="GI250" s="128"/>
      <c r="GJ250" s="128"/>
      <c r="GK250" s="128"/>
      <c r="GL250" s="128"/>
      <c r="GM250" s="128"/>
      <c r="GN250" s="128"/>
      <c r="GO250" s="128"/>
      <c r="GP250" s="128"/>
      <c r="GQ250" s="128"/>
      <c r="GR250" s="128"/>
      <c r="GS250" s="128"/>
      <c r="GT250" s="128"/>
      <c r="GU250" s="128"/>
      <c r="GV250" s="128"/>
      <c r="GW250" s="128"/>
      <c r="GX250" s="128"/>
      <c r="GY250" s="128"/>
      <c r="GZ250" s="128"/>
      <c r="HA250" s="128"/>
      <c r="HB250" s="128"/>
      <c r="HC250" s="128"/>
      <c r="HD250" s="128"/>
      <c r="HE250" s="128"/>
      <c r="HF250" s="128"/>
      <c r="HG250" s="128"/>
      <c r="HH250" s="128"/>
      <c r="HI250" s="128"/>
      <c r="HJ250" s="128"/>
      <c r="HK250" s="128"/>
      <c r="HL250" s="128"/>
      <c r="HM250" s="128"/>
      <c r="HN250" s="128"/>
      <c r="HO250" s="128"/>
      <c r="HP250" s="128"/>
      <c r="HQ250" s="128"/>
      <c r="HR250" s="128"/>
      <c r="HS250" s="128"/>
      <c r="HT250" s="128"/>
      <c r="HU250" s="128"/>
      <c r="HV250" s="128"/>
      <c r="HW250" s="128"/>
      <c r="HX250" s="128"/>
      <c r="HY250" s="128"/>
      <c r="HZ250" s="128"/>
      <c r="IA250" s="128"/>
      <c r="IB250" s="128"/>
      <c r="IC250" s="128"/>
      <c r="ID250" s="128"/>
      <c r="IE250" s="128"/>
      <c r="IF250" s="128"/>
      <c r="IG250" s="128"/>
      <c r="IH250" s="128"/>
      <c r="II250" s="128"/>
      <c r="IJ250" s="128"/>
      <c r="IK250" s="128"/>
      <c r="IL250" s="128"/>
      <c r="IM250" s="128"/>
      <c r="IN250" s="128"/>
      <c r="IO250" s="128"/>
      <c r="IP250" s="128"/>
      <c r="IQ250" s="128"/>
      <c r="IR250" s="128"/>
      <c r="IS250" s="128"/>
      <c r="IT250" s="128"/>
      <c r="IU250" s="128"/>
      <c r="IV250" s="128"/>
      <c r="IW250" s="128"/>
      <c r="IX250" s="128"/>
      <c r="IY250" s="128"/>
      <c r="IZ250" s="128"/>
      <c r="JA250" s="128"/>
    </row>
    <row r="251" spans="2:261" s="17" customFormat="1" x14ac:dyDescent="0.25">
      <c r="B251" s="33"/>
      <c r="F251" s="35"/>
      <c r="G251" s="111"/>
      <c r="H251" s="33"/>
      <c r="I251" s="33"/>
      <c r="J251" s="42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  <c r="AA251" s="128"/>
      <c r="AB251" s="128"/>
      <c r="AC251" s="128"/>
      <c r="AD251" s="128"/>
      <c r="AE251" s="128"/>
      <c r="AF251" s="128"/>
      <c r="AG251" s="128"/>
      <c r="AH251" s="128"/>
      <c r="AI251" s="128"/>
      <c r="AJ251" s="128"/>
      <c r="AK251" s="128"/>
      <c r="AL251" s="128"/>
      <c r="AM251" s="128"/>
      <c r="AN251" s="128"/>
      <c r="AO251" s="128"/>
      <c r="AP251" s="128"/>
      <c r="AQ251" s="128"/>
      <c r="AR251" s="128"/>
      <c r="AS251" s="128"/>
      <c r="AT251" s="128"/>
      <c r="AU251" s="128"/>
      <c r="AV251" s="128"/>
      <c r="AW251" s="128"/>
      <c r="AX251" s="128"/>
      <c r="AY251" s="128"/>
      <c r="AZ251" s="128"/>
      <c r="BA251" s="128"/>
      <c r="BB251" s="128"/>
      <c r="BC251" s="128"/>
      <c r="BD251" s="128"/>
      <c r="BE251" s="128"/>
      <c r="BF251" s="128"/>
      <c r="BG251" s="128"/>
      <c r="BH251" s="128"/>
      <c r="BI251" s="128"/>
      <c r="BJ251" s="128"/>
      <c r="BK251" s="128"/>
      <c r="BL251" s="128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42"/>
      <c r="BY251" s="42"/>
      <c r="BZ251" s="128"/>
      <c r="CA251" s="128"/>
      <c r="CB251" s="128"/>
      <c r="CC251" s="128"/>
      <c r="CD251" s="128"/>
      <c r="CE251" s="128"/>
      <c r="CF251" s="128"/>
      <c r="CG251" s="128"/>
      <c r="CH251" s="128"/>
      <c r="CI251" s="128"/>
      <c r="CJ251" s="128"/>
      <c r="CK251" s="128"/>
      <c r="CL251" s="128"/>
      <c r="CM251" s="128"/>
      <c r="CN251" s="128"/>
      <c r="CO251" s="128"/>
      <c r="CP251" s="128"/>
      <c r="CQ251" s="128"/>
      <c r="CR251" s="128"/>
      <c r="CS251" s="128"/>
      <c r="CT251" s="128"/>
      <c r="CU251" s="128"/>
      <c r="CV251" s="128"/>
      <c r="CW251" s="42"/>
      <c r="CX251" s="128"/>
      <c r="CY251" s="128"/>
      <c r="CZ251" s="128"/>
      <c r="DA251" s="128"/>
      <c r="DB251" s="128"/>
      <c r="DC251" s="128"/>
      <c r="DD251" s="128"/>
      <c r="DE251" s="128"/>
      <c r="DF251" s="128"/>
      <c r="DG251" s="128"/>
      <c r="DH251" s="128"/>
      <c r="DI251" s="128"/>
      <c r="DJ251" s="128"/>
      <c r="DK251" s="128"/>
      <c r="DL251" s="128"/>
      <c r="DM251" s="128"/>
      <c r="DN251" s="128"/>
      <c r="DO251" s="128"/>
      <c r="DP251" s="128"/>
      <c r="DQ251" s="128"/>
      <c r="DR251" s="128"/>
      <c r="DS251" s="128"/>
      <c r="DT251" s="128"/>
      <c r="DU251" s="128"/>
      <c r="DV251" s="128"/>
      <c r="DW251" s="128"/>
      <c r="DX251" s="128"/>
      <c r="DY251" s="128"/>
      <c r="DZ251" s="128"/>
      <c r="EA251" s="128"/>
      <c r="EB251" s="128"/>
      <c r="EC251" s="128"/>
      <c r="ED251" s="128"/>
      <c r="EE251" s="128"/>
      <c r="EF251" s="128"/>
      <c r="EG251" s="42"/>
      <c r="EH251" s="128"/>
      <c r="EI251" s="128"/>
      <c r="EJ251" s="128"/>
      <c r="EK251" s="128"/>
      <c r="EL251" s="128"/>
      <c r="EM251" s="128"/>
      <c r="EN251" s="128"/>
      <c r="EO251" s="128"/>
      <c r="EP251" s="128"/>
      <c r="EQ251" s="128"/>
      <c r="ER251" s="128"/>
      <c r="ES251" s="128"/>
      <c r="ET251" s="128"/>
      <c r="EU251" s="128"/>
      <c r="EV251" s="128"/>
      <c r="EW251" s="128"/>
      <c r="EX251" s="128"/>
      <c r="EY251" s="128"/>
      <c r="EZ251" s="128"/>
      <c r="FA251" s="128"/>
      <c r="FB251" s="128"/>
      <c r="FC251" s="128"/>
      <c r="FD251" s="128"/>
      <c r="FE251" s="128"/>
      <c r="FF251" s="128"/>
      <c r="FG251" s="128"/>
      <c r="FH251" s="128"/>
      <c r="FI251" s="128"/>
      <c r="FJ251" s="128"/>
      <c r="FK251" s="128"/>
      <c r="FL251" s="128"/>
      <c r="FM251" s="128"/>
      <c r="FN251" s="128"/>
      <c r="FO251" s="128"/>
      <c r="FP251" s="128"/>
      <c r="FQ251" s="42"/>
      <c r="FR251" s="42"/>
      <c r="FS251" s="42"/>
      <c r="FT251" s="42"/>
      <c r="FU251" s="42"/>
      <c r="FV251" s="128"/>
      <c r="FW251" s="128"/>
      <c r="FX251" s="128"/>
      <c r="FY251" s="128"/>
      <c r="FZ251" s="128"/>
      <c r="GA251" s="128"/>
      <c r="GB251" s="128"/>
      <c r="GC251" s="128"/>
      <c r="GD251" s="128"/>
      <c r="GE251" s="128"/>
      <c r="GF251" s="128"/>
      <c r="GG251" s="128"/>
      <c r="GH251" s="128"/>
      <c r="GI251" s="128"/>
      <c r="GJ251" s="128"/>
      <c r="GK251" s="128"/>
      <c r="GL251" s="128"/>
      <c r="GM251" s="128"/>
      <c r="GN251" s="128"/>
      <c r="GO251" s="128"/>
      <c r="GP251" s="128"/>
      <c r="GQ251" s="128"/>
      <c r="GR251" s="128"/>
      <c r="GS251" s="128"/>
      <c r="GT251" s="128"/>
      <c r="GU251" s="128"/>
      <c r="GV251" s="128"/>
      <c r="GW251" s="128"/>
      <c r="GX251" s="128"/>
      <c r="GY251" s="128"/>
      <c r="GZ251" s="128"/>
      <c r="HA251" s="128"/>
      <c r="HB251" s="128"/>
      <c r="HC251" s="128"/>
      <c r="HD251" s="128"/>
      <c r="HE251" s="128"/>
      <c r="HF251" s="128"/>
      <c r="HG251" s="128"/>
      <c r="HH251" s="128"/>
      <c r="HI251" s="128"/>
      <c r="HJ251" s="128"/>
      <c r="HK251" s="128"/>
      <c r="HL251" s="128"/>
      <c r="HM251" s="128"/>
      <c r="HN251" s="128"/>
      <c r="HO251" s="128"/>
      <c r="HP251" s="128"/>
      <c r="HQ251" s="128"/>
      <c r="HR251" s="128"/>
      <c r="HS251" s="128"/>
      <c r="HT251" s="128"/>
      <c r="HU251" s="128"/>
      <c r="HV251" s="128"/>
      <c r="HW251" s="128"/>
      <c r="HX251" s="128"/>
      <c r="HY251" s="128"/>
      <c r="HZ251" s="128"/>
      <c r="IA251" s="128"/>
      <c r="IB251" s="128"/>
      <c r="IC251" s="128"/>
      <c r="ID251" s="128"/>
      <c r="IE251" s="128"/>
      <c r="IF251" s="128"/>
      <c r="IG251" s="128"/>
      <c r="IH251" s="128"/>
      <c r="II251" s="128"/>
      <c r="IJ251" s="128"/>
      <c r="IK251" s="128"/>
      <c r="IL251" s="128"/>
      <c r="IM251" s="128"/>
      <c r="IN251" s="128"/>
      <c r="IO251" s="128"/>
      <c r="IP251" s="128"/>
      <c r="IQ251" s="128"/>
      <c r="IR251" s="128"/>
      <c r="IS251" s="128"/>
      <c r="IT251" s="128"/>
      <c r="IU251" s="128"/>
      <c r="IV251" s="128"/>
      <c r="IW251" s="128"/>
      <c r="IX251" s="128"/>
      <c r="IY251" s="128"/>
      <c r="IZ251" s="128"/>
      <c r="JA251" s="128"/>
    </row>
    <row r="252" spans="2:261" s="17" customFormat="1" x14ac:dyDescent="0.25">
      <c r="B252" s="33"/>
      <c r="F252" s="35"/>
      <c r="G252" s="111"/>
      <c r="H252" s="33"/>
      <c r="I252" s="33"/>
      <c r="J252" s="42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  <c r="AA252" s="128"/>
      <c r="AB252" s="128"/>
      <c r="AC252" s="128"/>
      <c r="AD252" s="128"/>
      <c r="AE252" s="128"/>
      <c r="AF252" s="128"/>
      <c r="AG252" s="128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  <c r="AY252" s="128"/>
      <c r="AZ252" s="128"/>
      <c r="BA252" s="128"/>
      <c r="BB252" s="128"/>
      <c r="BC252" s="128"/>
      <c r="BD252" s="128"/>
      <c r="BE252" s="128"/>
      <c r="BF252" s="128"/>
      <c r="BG252" s="128"/>
      <c r="BH252" s="128"/>
      <c r="BI252" s="128"/>
      <c r="BJ252" s="128"/>
      <c r="BK252" s="128"/>
      <c r="BL252" s="128"/>
      <c r="BM252" s="42"/>
      <c r="BN252" s="42"/>
      <c r="BO252" s="42"/>
      <c r="BP252" s="42"/>
      <c r="BQ252" s="42"/>
      <c r="BR252" s="42"/>
      <c r="BS252" s="42"/>
      <c r="BT252" s="42"/>
      <c r="BU252" s="42"/>
      <c r="BV252" s="42"/>
      <c r="BW252" s="42"/>
      <c r="BX252" s="42"/>
      <c r="BY252" s="42"/>
      <c r="BZ252" s="128"/>
      <c r="CA252" s="128"/>
      <c r="CB252" s="128"/>
      <c r="CC252" s="128"/>
      <c r="CD252" s="128"/>
      <c r="CE252" s="128"/>
      <c r="CF252" s="128"/>
      <c r="CG252" s="128"/>
      <c r="CH252" s="128"/>
      <c r="CI252" s="128"/>
      <c r="CJ252" s="128"/>
      <c r="CK252" s="128"/>
      <c r="CL252" s="128"/>
      <c r="CM252" s="128"/>
      <c r="CN252" s="128"/>
      <c r="CO252" s="128"/>
      <c r="CP252" s="128"/>
      <c r="CQ252" s="128"/>
      <c r="CR252" s="128"/>
      <c r="CS252" s="128"/>
      <c r="CT252" s="128"/>
      <c r="CU252" s="128"/>
      <c r="CV252" s="128"/>
      <c r="CW252" s="42"/>
      <c r="CX252" s="128"/>
      <c r="CY252" s="128"/>
      <c r="CZ252" s="128"/>
      <c r="DA252" s="128"/>
      <c r="DB252" s="128"/>
      <c r="DC252" s="128"/>
      <c r="DD252" s="128"/>
      <c r="DE252" s="128"/>
      <c r="DF252" s="128"/>
      <c r="DG252" s="128"/>
      <c r="DH252" s="128"/>
      <c r="DI252" s="128"/>
      <c r="DJ252" s="128"/>
      <c r="DK252" s="128"/>
      <c r="DL252" s="128"/>
      <c r="DM252" s="128"/>
      <c r="DN252" s="128"/>
      <c r="DO252" s="128"/>
      <c r="DP252" s="128"/>
      <c r="DQ252" s="128"/>
      <c r="DR252" s="128"/>
      <c r="DS252" s="128"/>
      <c r="DT252" s="128"/>
      <c r="DU252" s="128"/>
      <c r="DV252" s="128"/>
      <c r="DW252" s="128"/>
      <c r="DX252" s="128"/>
      <c r="DY252" s="128"/>
      <c r="DZ252" s="128"/>
      <c r="EA252" s="128"/>
      <c r="EB252" s="128"/>
      <c r="EC252" s="128"/>
      <c r="ED252" s="128"/>
      <c r="EE252" s="128"/>
      <c r="EF252" s="128"/>
      <c r="EG252" s="42"/>
      <c r="EH252" s="128"/>
      <c r="EI252" s="128"/>
      <c r="EJ252" s="128"/>
      <c r="EK252" s="128"/>
      <c r="EL252" s="128"/>
      <c r="EM252" s="128"/>
      <c r="EN252" s="128"/>
      <c r="EO252" s="128"/>
      <c r="EP252" s="128"/>
      <c r="EQ252" s="128"/>
      <c r="ER252" s="128"/>
      <c r="ES252" s="128"/>
      <c r="ET252" s="128"/>
      <c r="EU252" s="128"/>
      <c r="EV252" s="128"/>
      <c r="EW252" s="128"/>
      <c r="EX252" s="128"/>
      <c r="EY252" s="128"/>
      <c r="EZ252" s="128"/>
      <c r="FA252" s="128"/>
      <c r="FB252" s="128"/>
      <c r="FC252" s="128"/>
      <c r="FD252" s="128"/>
      <c r="FE252" s="128"/>
      <c r="FF252" s="128"/>
      <c r="FG252" s="128"/>
      <c r="FH252" s="128"/>
      <c r="FI252" s="128"/>
      <c r="FJ252" s="128"/>
      <c r="FK252" s="128"/>
      <c r="FL252" s="128"/>
      <c r="FM252" s="128"/>
      <c r="FN252" s="128"/>
      <c r="FO252" s="128"/>
      <c r="FP252" s="128"/>
      <c r="FQ252" s="42"/>
      <c r="FR252" s="42"/>
      <c r="FS252" s="42"/>
      <c r="FT252" s="42"/>
      <c r="FU252" s="42"/>
      <c r="FV252" s="128"/>
      <c r="FW252" s="128"/>
      <c r="FX252" s="128"/>
      <c r="FY252" s="128"/>
      <c r="FZ252" s="128"/>
      <c r="GA252" s="128"/>
      <c r="GB252" s="128"/>
      <c r="GC252" s="128"/>
      <c r="GD252" s="128"/>
      <c r="GE252" s="128"/>
      <c r="GF252" s="128"/>
      <c r="GG252" s="128"/>
      <c r="GH252" s="128"/>
      <c r="GI252" s="128"/>
      <c r="GJ252" s="128"/>
      <c r="GK252" s="128"/>
      <c r="GL252" s="128"/>
      <c r="GM252" s="128"/>
      <c r="GN252" s="128"/>
      <c r="GO252" s="128"/>
      <c r="GP252" s="128"/>
      <c r="GQ252" s="128"/>
      <c r="GR252" s="128"/>
      <c r="GS252" s="128"/>
      <c r="GT252" s="128"/>
      <c r="GU252" s="128"/>
      <c r="GV252" s="128"/>
      <c r="GW252" s="128"/>
      <c r="GX252" s="128"/>
      <c r="GY252" s="128"/>
      <c r="GZ252" s="128"/>
      <c r="HA252" s="128"/>
      <c r="HB252" s="128"/>
      <c r="HC252" s="128"/>
      <c r="HD252" s="128"/>
      <c r="HE252" s="128"/>
      <c r="HF252" s="128"/>
      <c r="HG252" s="128"/>
      <c r="HH252" s="128"/>
      <c r="HI252" s="128"/>
      <c r="HJ252" s="128"/>
      <c r="HK252" s="128"/>
      <c r="HL252" s="128"/>
      <c r="HM252" s="128"/>
      <c r="HN252" s="128"/>
      <c r="HO252" s="128"/>
      <c r="HP252" s="128"/>
      <c r="HQ252" s="128"/>
      <c r="HR252" s="128"/>
      <c r="HS252" s="128"/>
      <c r="HT252" s="128"/>
      <c r="HU252" s="128"/>
      <c r="HV252" s="128"/>
      <c r="HW252" s="128"/>
      <c r="HX252" s="128"/>
      <c r="HY252" s="128"/>
      <c r="HZ252" s="128"/>
      <c r="IA252" s="128"/>
      <c r="IB252" s="128"/>
      <c r="IC252" s="128"/>
      <c r="ID252" s="128"/>
      <c r="IE252" s="128"/>
      <c r="IF252" s="128"/>
      <c r="IG252" s="128"/>
      <c r="IH252" s="128"/>
      <c r="II252" s="128"/>
      <c r="IJ252" s="128"/>
      <c r="IK252" s="128"/>
      <c r="IL252" s="128"/>
      <c r="IM252" s="128"/>
      <c r="IN252" s="128"/>
      <c r="IO252" s="128"/>
      <c r="IP252" s="128"/>
      <c r="IQ252" s="128"/>
      <c r="IR252" s="128"/>
      <c r="IS252" s="128"/>
      <c r="IT252" s="128"/>
      <c r="IU252" s="128"/>
      <c r="IV252" s="128"/>
      <c r="IW252" s="128"/>
      <c r="IX252" s="128"/>
      <c r="IY252" s="128"/>
      <c r="IZ252" s="128"/>
      <c r="JA252" s="128"/>
    </row>
    <row r="253" spans="2:261" s="17" customFormat="1" x14ac:dyDescent="0.25">
      <c r="B253" s="33"/>
      <c r="F253" s="35"/>
      <c r="G253" s="111"/>
      <c r="H253" s="33"/>
      <c r="I253" s="33"/>
      <c r="J253" s="42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  <c r="AA253" s="128"/>
      <c r="AB253" s="128"/>
      <c r="AC253" s="128"/>
      <c r="AD253" s="128"/>
      <c r="AE253" s="128"/>
      <c r="AF253" s="128"/>
      <c r="AG253" s="128"/>
      <c r="AH253" s="128"/>
      <c r="AI253" s="128"/>
      <c r="AJ253" s="128"/>
      <c r="AK253" s="128"/>
      <c r="AL253" s="128"/>
      <c r="AM253" s="128"/>
      <c r="AN253" s="128"/>
      <c r="AO253" s="128"/>
      <c r="AP253" s="128"/>
      <c r="AQ253" s="128"/>
      <c r="AR253" s="128"/>
      <c r="AS253" s="128"/>
      <c r="AT253" s="128"/>
      <c r="AU253" s="128"/>
      <c r="AV253" s="128"/>
      <c r="AW253" s="128"/>
      <c r="AX253" s="128"/>
      <c r="AY253" s="128"/>
      <c r="AZ253" s="128"/>
      <c r="BA253" s="128"/>
      <c r="BB253" s="128"/>
      <c r="BC253" s="128"/>
      <c r="BD253" s="128"/>
      <c r="BE253" s="128"/>
      <c r="BF253" s="128"/>
      <c r="BG253" s="128"/>
      <c r="BH253" s="128"/>
      <c r="BI253" s="128"/>
      <c r="BJ253" s="128"/>
      <c r="BK253" s="128"/>
      <c r="BL253" s="128"/>
      <c r="BM253" s="42"/>
      <c r="BN253" s="42"/>
      <c r="BO253" s="42"/>
      <c r="BP253" s="42"/>
      <c r="BQ253" s="42"/>
      <c r="BR253" s="42"/>
      <c r="BS253" s="42"/>
      <c r="BT253" s="42"/>
      <c r="BU253" s="42"/>
      <c r="BV253" s="42"/>
      <c r="BW253" s="42"/>
      <c r="BX253" s="42"/>
      <c r="BY253" s="42"/>
      <c r="BZ253" s="128"/>
      <c r="CA253" s="128"/>
      <c r="CB253" s="128"/>
      <c r="CC253" s="128"/>
      <c r="CD253" s="128"/>
      <c r="CE253" s="128"/>
      <c r="CF253" s="128"/>
      <c r="CG253" s="128"/>
      <c r="CH253" s="128"/>
      <c r="CI253" s="128"/>
      <c r="CJ253" s="128"/>
      <c r="CK253" s="128"/>
      <c r="CL253" s="128"/>
      <c r="CM253" s="128"/>
      <c r="CN253" s="128"/>
      <c r="CO253" s="128"/>
      <c r="CP253" s="128"/>
      <c r="CQ253" s="128"/>
      <c r="CR253" s="128"/>
      <c r="CS253" s="128"/>
      <c r="CT253" s="128"/>
      <c r="CU253" s="128"/>
      <c r="CV253" s="128"/>
      <c r="CW253" s="42"/>
      <c r="CX253" s="128"/>
      <c r="CY253" s="128"/>
      <c r="CZ253" s="128"/>
      <c r="DA253" s="128"/>
      <c r="DB253" s="128"/>
      <c r="DC253" s="128"/>
      <c r="DD253" s="128"/>
      <c r="DE253" s="128"/>
      <c r="DF253" s="128"/>
      <c r="DG253" s="128"/>
      <c r="DH253" s="128"/>
      <c r="DI253" s="128"/>
      <c r="DJ253" s="128"/>
      <c r="DK253" s="128"/>
      <c r="DL253" s="128"/>
      <c r="DM253" s="128"/>
      <c r="DN253" s="128"/>
      <c r="DO253" s="128"/>
      <c r="DP253" s="128"/>
      <c r="DQ253" s="128"/>
      <c r="DR253" s="128"/>
      <c r="DS253" s="128"/>
      <c r="DT253" s="128"/>
      <c r="DU253" s="128"/>
      <c r="DV253" s="128"/>
      <c r="DW253" s="128"/>
      <c r="DX253" s="128"/>
      <c r="DY253" s="128"/>
      <c r="DZ253" s="128"/>
      <c r="EA253" s="128"/>
      <c r="EB253" s="128"/>
      <c r="EC253" s="128"/>
      <c r="ED253" s="128"/>
      <c r="EE253" s="128"/>
      <c r="EF253" s="128"/>
      <c r="EG253" s="42"/>
      <c r="EH253" s="128"/>
      <c r="EI253" s="128"/>
      <c r="EJ253" s="128"/>
      <c r="EK253" s="128"/>
      <c r="EL253" s="128"/>
      <c r="EM253" s="128"/>
      <c r="EN253" s="128"/>
      <c r="EO253" s="128"/>
      <c r="EP253" s="128"/>
      <c r="EQ253" s="128"/>
      <c r="ER253" s="128"/>
      <c r="ES253" s="128"/>
      <c r="ET253" s="128"/>
      <c r="EU253" s="128"/>
      <c r="EV253" s="128"/>
      <c r="EW253" s="128"/>
      <c r="EX253" s="128"/>
      <c r="EY253" s="128"/>
      <c r="EZ253" s="128"/>
      <c r="FA253" s="128"/>
      <c r="FB253" s="128"/>
      <c r="FC253" s="128"/>
      <c r="FD253" s="128"/>
      <c r="FE253" s="128"/>
      <c r="FF253" s="128"/>
      <c r="FG253" s="128"/>
      <c r="FH253" s="128"/>
      <c r="FI253" s="128"/>
      <c r="FJ253" s="128"/>
      <c r="FK253" s="128"/>
      <c r="FL253" s="128"/>
      <c r="FM253" s="128"/>
      <c r="FN253" s="128"/>
      <c r="FO253" s="128"/>
      <c r="FP253" s="128"/>
      <c r="FQ253" s="42"/>
      <c r="FR253" s="42"/>
      <c r="FS253" s="42"/>
      <c r="FT253" s="42"/>
      <c r="FU253" s="42"/>
      <c r="FV253" s="128"/>
      <c r="FW253" s="128"/>
      <c r="FX253" s="128"/>
      <c r="FY253" s="128"/>
      <c r="FZ253" s="128"/>
      <c r="GA253" s="128"/>
      <c r="GB253" s="128"/>
      <c r="GC253" s="128"/>
      <c r="GD253" s="128"/>
      <c r="GE253" s="128"/>
      <c r="GF253" s="128"/>
      <c r="GG253" s="128"/>
      <c r="GH253" s="128"/>
      <c r="GI253" s="128"/>
      <c r="GJ253" s="128"/>
      <c r="GK253" s="128"/>
      <c r="GL253" s="128"/>
      <c r="GM253" s="128"/>
      <c r="GN253" s="128"/>
      <c r="GO253" s="128"/>
      <c r="GP253" s="128"/>
      <c r="GQ253" s="128"/>
      <c r="GR253" s="128"/>
      <c r="GS253" s="128"/>
      <c r="GT253" s="128"/>
      <c r="GU253" s="128"/>
      <c r="GV253" s="128"/>
      <c r="GW253" s="128"/>
      <c r="GX253" s="128"/>
      <c r="GY253" s="128"/>
      <c r="GZ253" s="128"/>
      <c r="HA253" s="128"/>
      <c r="HB253" s="128"/>
      <c r="HC253" s="128"/>
      <c r="HD253" s="128"/>
      <c r="HE253" s="128"/>
      <c r="HF253" s="128"/>
      <c r="HG253" s="128"/>
      <c r="HH253" s="128"/>
      <c r="HI253" s="128"/>
      <c r="HJ253" s="128"/>
      <c r="HK253" s="128"/>
      <c r="HL253" s="128"/>
      <c r="HM253" s="128"/>
      <c r="HN253" s="128"/>
      <c r="HO253" s="128"/>
      <c r="HP253" s="128"/>
      <c r="HQ253" s="128"/>
      <c r="HR253" s="128"/>
      <c r="HS253" s="128"/>
      <c r="HT253" s="128"/>
      <c r="HU253" s="128"/>
      <c r="HV253" s="128"/>
      <c r="HW253" s="128"/>
      <c r="HX253" s="128"/>
      <c r="HY253" s="128"/>
      <c r="HZ253" s="128"/>
      <c r="IA253" s="128"/>
      <c r="IB253" s="128"/>
      <c r="IC253" s="128"/>
      <c r="ID253" s="128"/>
      <c r="IE253" s="128"/>
      <c r="IF253" s="128"/>
      <c r="IG253" s="128"/>
      <c r="IH253" s="128"/>
      <c r="II253" s="128"/>
      <c r="IJ253" s="128"/>
      <c r="IK253" s="128"/>
      <c r="IL253" s="128"/>
      <c r="IM253" s="128"/>
      <c r="IN253" s="128"/>
      <c r="IO253" s="128"/>
      <c r="IP253" s="128"/>
      <c r="IQ253" s="128"/>
      <c r="IR253" s="128"/>
      <c r="IS253" s="128"/>
      <c r="IT253" s="128"/>
      <c r="IU253" s="128"/>
      <c r="IV253" s="128"/>
      <c r="IW253" s="128"/>
      <c r="IX253" s="128"/>
      <c r="IY253" s="128"/>
      <c r="IZ253" s="128"/>
      <c r="JA253" s="128"/>
    </row>
    <row r="254" spans="2:261" s="17" customFormat="1" x14ac:dyDescent="0.25">
      <c r="B254" s="33"/>
      <c r="F254" s="35"/>
      <c r="G254" s="111"/>
      <c r="H254" s="33"/>
      <c r="I254" s="33"/>
      <c r="J254" s="42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  <c r="AA254" s="128"/>
      <c r="AB254" s="128"/>
      <c r="AC254" s="128"/>
      <c r="AD254" s="128"/>
      <c r="AE254" s="128"/>
      <c r="AF254" s="128"/>
      <c r="AG254" s="128"/>
      <c r="AH254" s="128"/>
      <c r="AI254" s="128"/>
      <c r="AJ254" s="128"/>
      <c r="AK254" s="128"/>
      <c r="AL254" s="128"/>
      <c r="AM254" s="128"/>
      <c r="AN254" s="128"/>
      <c r="AO254" s="128"/>
      <c r="AP254" s="128"/>
      <c r="AQ254" s="128"/>
      <c r="AR254" s="128"/>
      <c r="AS254" s="128"/>
      <c r="AT254" s="128"/>
      <c r="AU254" s="128"/>
      <c r="AV254" s="128"/>
      <c r="AW254" s="128"/>
      <c r="AX254" s="128"/>
      <c r="AY254" s="128"/>
      <c r="AZ254" s="128"/>
      <c r="BA254" s="128"/>
      <c r="BB254" s="128"/>
      <c r="BC254" s="128"/>
      <c r="BD254" s="128"/>
      <c r="BE254" s="128"/>
      <c r="BF254" s="128"/>
      <c r="BG254" s="128"/>
      <c r="BH254" s="128"/>
      <c r="BI254" s="128"/>
      <c r="BJ254" s="128"/>
      <c r="BK254" s="128"/>
      <c r="BL254" s="128"/>
      <c r="BM254" s="42"/>
      <c r="BN254" s="42"/>
      <c r="BO254" s="42"/>
      <c r="BP254" s="42"/>
      <c r="BQ254" s="42"/>
      <c r="BR254" s="42"/>
      <c r="BS254" s="42"/>
      <c r="BT254" s="42"/>
      <c r="BU254" s="42"/>
      <c r="BV254" s="42"/>
      <c r="BW254" s="42"/>
      <c r="BX254" s="42"/>
      <c r="BY254" s="42"/>
      <c r="BZ254" s="128"/>
      <c r="CA254" s="128"/>
      <c r="CB254" s="128"/>
      <c r="CC254" s="128"/>
      <c r="CD254" s="128"/>
      <c r="CE254" s="128"/>
      <c r="CF254" s="128"/>
      <c r="CG254" s="128"/>
      <c r="CH254" s="128"/>
      <c r="CI254" s="128"/>
      <c r="CJ254" s="128"/>
      <c r="CK254" s="128"/>
      <c r="CL254" s="128"/>
      <c r="CM254" s="128"/>
      <c r="CN254" s="128"/>
      <c r="CO254" s="128"/>
      <c r="CP254" s="128"/>
      <c r="CQ254" s="128"/>
      <c r="CR254" s="128"/>
      <c r="CS254" s="128"/>
      <c r="CT254" s="128"/>
      <c r="CU254" s="128"/>
      <c r="CV254" s="128"/>
      <c r="CW254" s="42"/>
      <c r="CX254" s="128"/>
      <c r="CY254" s="128"/>
      <c r="CZ254" s="128"/>
      <c r="DA254" s="128"/>
      <c r="DB254" s="128"/>
      <c r="DC254" s="128"/>
      <c r="DD254" s="128"/>
      <c r="DE254" s="128"/>
      <c r="DF254" s="128"/>
      <c r="DG254" s="128"/>
      <c r="DH254" s="128"/>
      <c r="DI254" s="128"/>
      <c r="DJ254" s="128"/>
      <c r="DK254" s="128"/>
      <c r="DL254" s="128"/>
      <c r="DM254" s="128"/>
      <c r="DN254" s="128"/>
      <c r="DO254" s="128"/>
      <c r="DP254" s="128"/>
      <c r="DQ254" s="128"/>
      <c r="DR254" s="128"/>
      <c r="DS254" s="128"/>
      <c r="DT254" s="128"/>
      <c r="DU254" s="128"/>
      <c r="DV254" s="128"/>
      <c r="DW254" s="128"/>
      <c r="DX254" s="128"/>
      <c r="DY254" s="128"/>
      <c r="DZ254" s="128"/>
      <c r="EA254" s="128"/>
      <c r="EB254" s="128"/>
      <c r="EC254" s="128"/>
      <c r="ED254" s="128"/>
      <c r="EE254" s="128"/>
      <c r="EF254" s="128"/>
      <c r="EG254" s="42"/>
      <c r="EH254" s="128"/>
      <c r="EI254" s="128"/>
      <c r="EJ254" s="128"/>
      <c r="EK254" s="128"/>
      <c r="EL254" s="128"/>
      <c r="EM254" s="128"/>
      <c r="EN254" s="128"/>
      <c r="EO254" s="128"/>
      <c r="EP254" s="128"/>
      <c r="EQ254" s="128"/>
      <c r="ER254" s="128"/>
      <c r="ES254" s="128"/>
      <c r="ET254" s="128"/>
      <c r="EU254" s="128"/>
      <c r="EV254" s="128"/>
      <c r="EW254" s="128"/>
      <c r="EX254" s="128"/>
      <c r="EY254" s="128"/>
      <c r="EZ254" s="128"/>
      <c r="FA254" s="128"/>
      <c r="FB254" s="128"/>
      <c r="FC254" s="128"/>
      <c r="FD254" s="128"/>
      <c r="FE254" s="128"/>
      <c r="FF254" s="128"/>
      <c r="FG254" s="128"/>
      <c r="FH254" s="128"/>
      <c r="FI254" s="128"/>
      <c r="FJ254" s="128"/>
      <c r="FK254" s="128"/>
      <c r="FL254" s="128"/>
      <c r="FM254" s="128"/>
      <c r="FN254" s="128"/>
      <c r="FO254" s="128"/>
      <c r="FP254" s="128"/>
      <c r="FQ254" s="42"/>
      <c r="FR254" s="42"/>
      <c r="FS254" s="42"/>
      <c r="FT254" s="42"/>
      <c r="FU254" s="42"/>
      <c r="FV254" s="128"/>
      <c r="FW254" s="128"/>
      <c r="FX254" s="128"/>
      <c r="FY254" s="128"/>
      <c r="FZ254" s="128"/>
      <c r="GA254" s="128"/>
      <c r="GB254" s="128"/>
      <c r="GC254" s="128"/>
      <c r="GD254" s="128"/>
      <c r="GE254" s="128"/>
      <c r="GF254" s="128"/>
      <c r="GG254" s="128"/>
      <c r="GH254" s="128"/>
      <c r="GI254" s="128"/>
      <c r="GJ254" s="128"/>
      <c r="GK254" s="128"/>
      <c r="GL254" s="128"/>
      <c r="GM254" s="128"/>
      <c r="GN254" s="128"/>
      <c r="GO254" s="128"/>
      <c r="GP254" s="128"/>
      <c r="GQ254" s="128"/>
      <c r="GR254" s="128"/>
      <c r="GS254" s="128"/>
      <c r="GT254" s="128"/>
      <c r="GU254" s="128"/>
      <c r="GV254" s="128"/>
      <c r="GW254" s="128"/>
      <c r="GX254" s="128"/>
      <c r="GY254" s="128"/>
      <c r="GZ254" s="128"/>
      <c r="HA254" s="128"/>
      <c r="HB254" s="128"/>
      <c r="HC254" s="128"/>
      <c r="HD254" s="128"/>
      <c r="HE254" s="128"/>
      <c r="HF254" s="128"/>
      <c r="HG254" s="128"/>
      <c r="HH254" s="128"/>
      <c r="HI254" s="128"/>
      <c r="HJ254" s="128"/>
      <c r="HK254" s="128"/>
      <c r="HL254" s="128"/>
      <c r="HM254" s="128"/>
      <c r="HN254" s="128"/>
      <c r="HO254" s="128"/>
      <c r="HP254" s="128"/>
      <c r="HQ254" s="128"/>
      <c r="HR254" s="128"/>
      <c r="HS254" s="128"/>
      <c r="HT254" s="128"/>
      <c r="HU254" s="128"/>
      <c r="HV254" s="128"/>
      <c r="HW254" s="128"/>
      <c r="HX254" s="128"/>
      <c r="HY254" s="128"/>
      <c r="HZ254" s="128"/>
      <c r="IA254" s="128"/>
      <c r="IB254" s="128"/>
      <c r="IC254" s="128"/>
      <c r="ID254" s="128"/>
      <c r="IE254" s="128"/>
      <c r="IF254" s="128"/>
      <c r="IG254" s="128"/>
      <c r="IH254" s="128"/>
      <c r="II254" s="128"/>
      <c r="IJ254" s="128"/>
      <c r="IK254" s="128"/>
      <c r="IL254" s="128"/>
      <c r="IM254" s="128"/>
      <c r="IN254" s="128"/>
      <c r="IO254" s="128"/>
      <c r="IP254" s="128"/>
      <c r="IQ254" s="128"/>
      <c r="IR254" s="128"/>
      <c r="IS254" s="128"/>
      <c r="IT254" s="128"/>
      <c r="IU254" s="128"/>
      <c r="IV254" s="128"/>
      <c r="IW254" s="128"/>
      <c r="IX254" s="128"/>
      <c r="IY254" s="128"/>
      <c r="IZ254" s="128"/>
      <c r="JA254" s="128"/>
    </row>
    <row r="255" spans="2:261" s="17" customFormat="1" x14ac:dyDescent="0.25">
      <c r="B255" s="33"/>
      <c r="F255" s="35"/>
      <c r="G255" s="111"/>
      <c r="H255" s="33"/>
      <c r="I255" s="33"/>
      <c r="J255" s="42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  <c r="AL255" s="128"/>
      <c r="AM255" s="128"/>
      <c r="AN255" s="128"/>
      <c r="AO255" s="128"/>
      <c r="AP255" s="128"/>
      <c r="AQ255" s="128"/>
      <c r="AR255" s="128"/>
      <c r="AS255" s="128"/>
      <c r="AT255" s="128"/>
      <c r="AU255" s="128"/>
      <c r="AV255" s="128"/>
      <c r="AW255" s="128"/>
      <c r="AX255" s="128"/>
      <c r="AY255" s="128"/>
      <c r="AZ255" s="128"/>
      <c r="BA255" s="128"/>
      <c r="BB255" s="128"/>
      <c r="BC255" s="128"/>
      <c r="BD255" s="128"/>
      <c r="BE255" s="128"/>
      <c r="BF255" s="128"/>
      <c r="BG255" s="128"/>
      <c r="BH255" s="128"/>
      <c r="BI255" s="128"/>
      <c r="BJ255" s="128"/>
      <c r="BK255" s="128"/>
      <c r="BL255" s="128"/>
      <c r="BM255" s="42"/>
      <c r="BN255" s="42"/>
      <c r="BO255" s="42"/>
      <c r="BP255" s="42"/>
      <c r="BQ255" s="42"/>
      <c r="BR255" s="42"/>
      <c r="BS255" s="42"/>
      <c r="BT255" s="42"/>
      <c r="BU255" s="42"/>
      <c r="BV255" s="42"/>
      <c r="BW255" s="42"/>
      <c r="BX255" s="42"/>
      <c r="BY255" s="42"/>
      <c r="BZ255" s="128"/>
      <c r="CA255" s="128"/>
      <c r="CB255" s="128"/>
      <c r="CC255" s="128"/>
      <c r="CD255" s="128"/>
      <c r="CE255" s="128"/>
      <c r="CF255" s="128"/>
      <c r="CG255" s="128"/>
      <c r="CH255" s="128"/>
      <c r="CI255" s="128"/>
      <c r="CJ255" s="128"/>
      <c r="CK255" s="128"/>
      <c r="CL255" s="128"/>
      <c r="CM255" s="128"/>
      <c r="CN255" s="128"/>
      <c r="CO255" s="128"/>
      <c r="CP255" s="128"/>
      <c r="CQ255" s="128"/>
      <c r="CR255" s="128"/>
      <c r="CS255" s="128"/>
      <c r="CT255" s="128"/>
      <c r="CU255" s="128"/>
      <c r="CV255" s="128"/>
      <c r="CW255" s="42"/>
      <c r="CX255" s="128"/>
      <c r="CY255" s="128"/>
      <c r="CZ255" s="128"/>
      <c r="DA255" s="128"/>
      <c r="DB255" s="128"/>
      <c r="DC255" s="128"/>
      <c r="DD255" s="128"/>
      <c r="DE255" s="128"/>
      <c r="DF255" s="128"/>
      <c r="DG255" s="128"/>
      <c r="DH255" s="128"/>
      <c r="DI255" s="128"/>
      <c r="DJ255" s="128"/>
      <c r="DK255" s="128"/>
      <c r="DL255" s="128"/>
      <c r="DM255" s="128"/>
      <c r="DN255" s="128"/>
      <c r="DO255" s="128"/>
      <c r="DP255" s="128"/>
      <c r="DQ255" s="128"/>
      <c r="DR255" s="128"/>
      <c r="DS255" s="128"/>
      <c r="DT255" s="128"/>
      <c r="DU255" s="128"/>
      <c r="DV255" s="128"/>
      <c r="DW255" s="128"/>
      <c r="DX255" s="128"/>
      <c r="DY255" s="128"/>
      <c r="DZ255" s="128"/>
      <c r="EA255" s="128"/>
      <c r="EB255" s="128"/>
      <c r="EC255" s="128"/>
      <c r="ED255" s="128"/>
      <c r="EE255" s="128"/>
      <c r="EF255" s="128"/>
      <c r="EG255" s="42"/>
      <c r="EH255" s="128"/>
      <c r="EI255" s="128"/>
      <c r="EJ255" s="128"/>
      <c r="EK255" s="128"/>
      <c r="EL255" s="128"/>
      <c r="EM255" s="128"/>
      <c r="EN255" s="128"/>
      <c r="EO255" s="128"/>
      <c r="EP255" s="128"/>
      <c r="EQ255" s="128"/>
      <c r="ER255" s="128"/>
      <c r="ES255" s="128"/>
      <c r="ET255" s="128"/>
      <c r="EU255" s="128"/>
      <c r="EV255" s="128"/>
      <c r="EW255" s="128"/>
      <c r="EX255" s="128"/>
      <c r="EY255" s="128"/>
      <c r="EZ255" s="128"/>
      <c r="FA255" s="128"/>
      <c r="FB255" s="128"/>
      <c r="FC255" s="128"/>
      <c r="FD255" s="128"/>
      <c r="FE255" s="128"/>
      <c r="FF255" s="128"/>
      <c r="FG255" s="128"/>
      <c r="FH255" s="128"/>
      <c r="FI255" s="128"/>
      <c r="FJ255" s="128"/>
      <c r="FK255" s="128"/>
      <c r="FL255" s="128"/>
      <c r="FM255" s="128"/>
      <c r="FN255" s="128"/>
      <c r="FO255" s="128"/>
      <c r="FP255" s="128"/>
      <c r="FQ255" s="42"/>
      <c r="FR255" s="42"/>
      <c r="FS255" s="42"/>
      <c r="FT255" s="42"/>
      <c r="FU255" s="42"/>
      <c r="FV255" s="128"/>
      <c r="FW255" s="128"/>
      <c r="FX255" s="128"/>
      <c r="FY255" s="128"/>
      <c r="FZ255" s="128"/>
      <c r="GA255" s="128"/>
      <c r="GB255" s="128"/>
      <c r="GC255" s="128"/>
      <c r="GD255" s="128"/>
      <c r="GE255" s="128"/>
      <c r="GF255" s="128"/>
      <c r="GG255" s="128"/>
      <c r="GH255" s="128"/>
      <c r="GI255" s="128"/>
      <c r="GJ255" s="128"/>
      <c r="GK255" s="128"/>
      <c r="GL255" s="128"/>
      <c r="GM255" s="128"/>
      <c r="GN255" s="128"/>
      <c r="GO255" s="128"/>
      <c r="GP255" s="128"/>
      <c r="GQ255" s="128"/>
      <c r="GR255" s="128"/>
      <c r="GS255" s="128"/>
      <c r="GT255" s="128"/>
      <c r="GU255" s="128"/>
      <c r="GV255" s="128"/>
      <c r="GW255" s="128"/>
      <c r="GX255" s="128"/>
      <c r="GY255" s="128"/>
      <c r="GZ255" s="128"/>
      <c r="HA255" s="128"/>
      <c r="HB255" s="128"/>
      <c r="HC255" s="128"/>
      <c r="HD255" s="128"/>
      <c r="HE255" s="128"/>
      <c r="HF255" s="128"/>
      <c r="HG255" s="128"/>
      <c r="HH255" s="128"/>
      <c r="HI255" s="128"/>
      <c r="HJ255" s="128"/>
      <c r="HK255" s="128"/>
      <c r="HL255" s="128"/>
      <c r="HM255" s="128"/>
      <c r="HN255" s="128"/>
      <c r="HO255" s="128"/>
      <c r="HP255" s="128"/>
      <c r="HQ255" s="128"/>
      <c r="HR255" s="128"/>
      <c r="HS255" s="128"/>
      <c r="HT255" s="128"/>
      <c r="HU255" s="128"/>
      <c r="HV255" s="128"/>
      <c r="HW255" s="128"/>
      <c r="HX255" s="128"/>
      <c r="HY255" s="128"/>
      <c r="HZ255" s="128"/>
      <c r="IA255" s="128"/>
      <c r="IB255" s="128"/>
      <c r="IC255" s="128"/>
      <c r="ID255" s="128"/>
      <c r="IE255" s="128"/>
      <c r="IF255" s="128"/>
      <c r="IG255" s="128"/>
      <c r="IH255" s="128"/>
      <c r="II255" s="128"/>
      <c r="IJ255" s="128"/>
      <c r="IK255" s="128"/>
      <c r="IL255" s="128"/>
      <c r="IM255" s="128"/>
      <c r="IN255" s="128"/>
      <c r="IO255" s="128"/>
      <c r="IP255" s="128"/>
      <c r="IQ255" s="128"/>
      <c r="IR255" s="128"/>
      <c r="IS255" s="128"/>
      <c r="IT255" s="128"/>
      <c r="IU255" s="128"/>
      <c r="IV255" s="128"/>
      <c r="IW255" s="128"/>
      <c r="IX255" s="128"/>
      <c r="IY255" s="128"/>
      <c r="IZ255" s="128"/>
      <c r="JA255" s="128"/>
    </row>
    <row r="256" spans="2:261" s="17" customFormat="1" x14ac:dyDescent="0.25">
      <c r="B256" s="33"/>
      <c r="F256" s="35"/>
      <c r="G256" s="111"/>
      <c r="H256" s="33"/>
      <c r="I256" s="33"/>
      <c r="J256" s="42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  <c r="AA256" s="128"/>
      <c r="AB256" s="128"/>
      <c r="AC256" s="128"/>
      <c r="AD256" s="128"/>
      <c r="AE256" s="128"/>
      <c r="AF256" s="128"/>
      <c r="AG256" s="128"/>
      <c r="AH256" s="128"/>
      <c r="AI256" s="128"/>
      <c r="AJ256" s="128"/>
      <c r="AK256" s="128"/>
      <c r="AL256" s="128"/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8"/>
      <c r="AW256" s="128"/>
      <c r="AX256" s="128"/>
      <c r="AY256" s="128"/>
      <c r="AZ256" s="128"/>
      <c r="BA256" s="128"/>
      <c r="BB256" s="128"/>
      <c r="BC256" s="128"/>
      <c r="BD256" s="128"/>
      <c r="BE256" s="128"/>
      <c r="BF256" s="128"/>
      <c r="BG256" s="128"/>
      <c r="BH256" s="128"/>
      <c r="BI256" s="128"/>
      <c r="BJ256" s="128"/>
      <c r="BK256" s="128"/>
      <c r="BL256" s="128"/>
      <c r="BM256" s="42"/>
      <c r="BN256" s="42"/>
      <c r="BO256" s="42"/>
      <c r="BP256" s="42"/>
      <c r="BQ256" s="42"/>
      <c r="BR256" s="42"/>
      <c r="BS256" s="42"/>
      <c r="BT256" s="42"/>
      <c r="BU256" s="42"/>
      <c r="BV256" s="42"/>
      <c r="BW256" s="42"/>
      <c r="BX256" s="42"/>
      <c r="BY256" s="42"/>
      <c r="BZ256" s="128"/>
      <c r="CA256" s="128"/>
      <c r="CB256" s="128"/>
      <c r="CC256" s="128"/>
      <c r="CD256" s="128"/>
      <c r="CE256" s="128"/>
      <c r="CF256" s="128"/>
      <c r="CG256" s="128"/>
      <c r="CH256" s="128"/>
      <c r="CI256" s="128"/>
      <c r="CJ256" s="128"/>
      <c r="CK256" s="128"/>
      <c r="CL256" s="128"/>
      <c r="CM256" s="128"/>
      <c r="CN256" s="128"/>
      <c r="CO256" s="128"/>
      <c r="CP256" s="128"/>
      <c r="CQ256" s="128"/>
      <c r="CR256" s="128"/>
      <c r="CS256" s="128"/>
      <c r="CT256" s="128"/>
      <c r="CU256" s="128"/>
      <c r="CV256" s="128"/>
      <c r="CW256" s="42"/>
      <c r="CX256" s="128"/>
      <c r="CY256" s="128"/>
      <c r="CZ256" s="128"/>
      <c r="DA256" s="128"/>
      <c r="DB256" s="128"/>
      <c r="DC256" s="128"/>
      <c r="DD256" s="128"/>
      <c r="DE256" s="128"/>
      <c r="DF256" s="128"/>
      <c r="DG256" s="128"/>
      <c r="DH256" s="128"/>
      <c r="DI256" s="128"/>
      <c r="DJ256" s="128"/>
      <c r="DK256" s="128"/>
      <c r="DL256" s="128"/>
      <c r="DM256" s="128"/>
      <c r="DN256" s="128"/>
      <c r="DO256" s="128"/>
      <c r="DP256" s="128"/>
      <c r="DQ256" s="128"/>
      <c r="DR256" s="128"/>
      <c r="DS256" s="128"/>
      <c r="DT256" s="128"/>
      <c r="DU256" s="128"/>
      <c r="DV256" s="128"/>
      <c r="DW256" s="128"/>
      <c r="DX256" s="128"/>
      <c r="DY256" s="128"/>
      <c r="DZ256" s="128"/>
      <c r="EA256" s="128"/>
      <c r="EB256" s="128"/>
      <c r="EC256" s="128"/>
      <c r="ED256" s="128"/>
      <c r="EE256" s="128"/>
      <c r="EF256" s="128"/>
      <c r="EG256" s="42"/>
      <c r="EH256" s="128"/>
      <c r="EI256" s="128"/>
      <c r="EJ256" s="128"/>
      <c r="EK256" s="128"/>
      <c r="EL256" s="128"/>
      <c r="EM256" s="128"/>
      <c r="EN256" s="128"/>
      <c r="EO256" s="128"/>
      <c r="EP256" s="128"/>
      <c r="EQ256" s="128"/>
      <c r="ER256" s="128"/>
      <c r="ES256" s="128"/>
      <c r="ET256" s="128"/>
      <c r="EU256" s="128"/>
      <c r="EV256" s="128"/>
      <c r="EW256" s="128"/>
      <c r="EX256" s="128"/>
      <c r="EY256" s="128"/>
      <c r="EZ256" s="128"/>
      <c r="FA256" s="128"/>
      <c r="FB256" s="128"/>
      <c r="FC256" s="128"/>
      <c r="FD256" s="128"/>
      <c r="FE256" s="128"/>
      <c r="FF256" s="128"/>
      <c r="FG256" s="128"/>
      <c r="FH256" s="128"/>
      <c r="FI256" s="128"/>
      <c r="FJ256" s="128"/>
      <c r="FK256" s="128"/>
      <c r="FL256" s="128"/>
      <c r="FM256" s="128"/>
      <c r="FN256" s="128"/>
      <c r="FO256" s="128"/>
      <c r="FP256" s="128"/>
      <c r="FQ256" s="42"/>
      <c r="FR256" s="42"/>
      <c r="FS256" s="42"/>
      <c r="FT256" s="42"/>
      <c r="FU256" s="42"/>
      <c r="FV256" s="128"/>
      <c r="FW256" s="128"/>
      <c r="FX256" s="128"/>
      <c r="FY256" s="128"/>
      <c r="FZ256" s="128"/>
      <c r="GA256" s="128"/>
      <c r="GB256" s="128"/>
      <c r="GC256" s="128"/>
      <c r="GD256" s="128"/>
      <c r="GE256" s="128"/>
      <c r="GF256" s="128"/>
      <c r="GG256" s="128"/>
      <c r="GH256" s="128"/>
      <c r="GI256" s="128"/>
      <c r="GJ256" s="128"/>
      <c r="GK256" s="128"/>
      <c r="GL256" s="128"/>
      <c r="GM256" s="128"/>
      <c r="GN256" s="128"/>
      <c r="GO256" s="128"/>
      <c r="GP256" s="128"/>
      <c r="GQ256" s="128"/>
      <c r="GR256" s="128"/>
      <c r="GS256" s="128"/>
      <c r="GT256" s="128"/>
      <c r="GU256" s="128"/>
      <c r="GV256" s="128"/>
      <c r="GW256" s="128"/>
      <c r="GX256" s="128"/>
      <c r="GY256" s="128"/>
      <c r="GZ256" s="128"/>
      <c r="HA256" s="128"/>
      <c r="HB256" s="128"/>
      <c r="HC256" s="128"/>
      <c r="HD256" s="128"/>
      <c r="HE256" s="128"/>
      <c r="HF256" s="128"/>
      <c r="HG256" s="128"/>
      <c r="HH256" s="128"/>
      <c r="HI256" s="128"/>
      <c r="HJ256" s="128"/>
      <c r="HK256" s="128"/>
      <c r="HL256" s="128"/>
      <c r="HM256" s="128"/>
      <c r="HN256" s="128"/>
      <c r="HO256" s="128"/>
      <c r="HP256" s="128"/>
      <c r="HQ256" s="128"/>
      <c r="HR256" s="128"/>
      <c r="HS256" s="128"/>
      <c r="HT256" s="128"/>
      <c r="HU256" s="128"/>
      <c r="HV256" s="128"/>
      <c r="HW256" s="128"/>
      <c r="HX256" s="128"/>
      <c r="HY256" s="128"/>
      <c r="HZ256" s="128"/>
      <c r="IA256" s="128"/>
      <c r="IB256" s="128"/>
      <c r="IC256" s="128"/>
      <c r="ID256" s="128"/>
      <c r="IE256" s="128"/>
      <c r="IF256" s="128"/>
      <c r="IG256" s="128"/>
      <c r="IH256" s="128"/>
      <c r="II256" s="128"/>
      <c r="IJ256" s="128"/>
      <c r="IK256" s="128"/>
      <c r="IL256" s="128"/>
      <c r="IM256" s="128"/>
      <c r="IN256" s="128"/>
      <c r="IO256" s="128"/>
      <c r="IP256" s="128"/>
      <c r="IQ256" s="128"/>
      <c r="IR256" s="128"/>
      <c r="IS256" s="128"/>
      <c r="IT256" s="128"/>
      <c r="IU256" s="128"/>
      <c r="IV256" s="128"/>
      <c r="IW256" s="128"/>
      <c r="IX256" s="128"/>
      <c r="IY256" s="128"/>
      <c r="IZ256" s="128"/>
      <c r="JA256" s="128"/>
    </row>
    <row r="257" spans="2:261" s="17" customFormat="1" x14ac:dyDescent="0.25">
      <c r="B257" s="33"/>
      <c r="F257" s="35"/>
      <c r="G257" s="111"/>
      <c r="H257" s="33"/>
      <c r="I257" s="33"/>
      <c r="J257" s="42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42"/>
      <c r="BN257" s="42"/>
      <c r="BO257" s="42"/>
      <c r="BP257" s="42"/>
      <c r="BQ257" s="42"/>
      <c r="BR257" s="42"/>
      <c r="BS257" s="42"/>
      <c r="BT257" s="42"/>
      <c r="BU257" s="42"/>
      <c r="BV257" s="42"/>
      <c r="BW257" s="42"/>
      <c r="BX257" s="42"/>
      <c r="BY257" s="42"/>
      <c r="BZ257" s="128"/>
      <c r="CA257" s="128"/>
      <c r="CB257" s="128"/>
      <c r="CC257" s="128"/>
      <c r="CD257" s="128"/>
      <c r="CE257" s="128"/>
      <c r="CF257" s="128"/>
      <c r="CG257" s="128"/>
      <c r="CH257" s="128"/>
      <c r="CI257" s="128"/>
      <c r="CJ257" s="128"/>
      <c r="CK257" s="128"/>
      <c r="CL257" s="128"/>
      <c r="CM257" s="128"/>
      <c r="CN257" s="128"/>
      <c r="CO257" s="128"/>
      <c r="CP257" s="128"/>
      <c r="CQ257" s="128"/>
      <c r="CR257" s="128"/>
      <c r="CS257" s="128"/>
      <c r="CT257" s="128"/>
      <c r="CU257" s="128"/>
      <c r="CV257" s="128"/>
      <c r="CW257" s="42"/>
      <c r="CX257" s="128"/>
      <c r="CY257" s="128"/>
      <c r="CZ257" s="128"/>
      <c r="DA257" s="128"/>
      <c r="DB257" s="128"/>
      <c r="DC257" s="128"/>
      <c r="DD257" s="128"/>
      <c r="DE257" s="128"/>
      <c r="DF257" s="128"/>
      <c r="DG257" s="128"/>
      <c r="DH257" s="128"/>
      <c r="DI257" s="128"/>
      <c r="DJ257" s="128"/>
      <c r="DK257" s="128"/>
      <c r="DL257" s="128"/>
      <c r="DM257" s="128"/>
      <c r="DN257" s="128"/>
      <c r="DO257" s="128"/>
      <c r="DP257" s="128"/>
      <c r="DQ257" s="128"/>
      <c r="DR257" s="128"/>
      <c r="DS257" s="128"/>
      <c r="DT257" s="128"/>
      <c r="DU257" s="128"/>
      <c r="DV257" s="128"/>
      <c r="DW257" s="128"/>
      <c r="DX257" s="128"/>
      <c r="DY257" s="128"/>
      <c r="DZ257" s="128"/>
      <c r="EA257" s="128"/>
      <c r="EB257" s="128"/>
      <c r="EC257" s="128"/>
      <c r="ED257" s="128"/>
      <c r="EE257" s="128"/>
      <c r="EF257" s="128"/>
      <c r="EG257" s="42"/>
      <c r="EH257" s="128"/>
      <c r="EI257" s="128"/>
      <c r="EJ257" s="128"/>
      <c r="EK257" s="128"/>
      <c r="EL257" s="128"/>
      <c r="EM257" s="128"/>
      <c r="EN257" s="128"/>
      <c r="EO257" s="128"/>
      <c r="EP257" s="128"/>
      <c r="EQ257" s="128"/>
      <c r="ER257" s="128"/>
      <c r="ES257" s="128"/>
      <c r="ET257" s="128"/>
      <c r="EU257" s="128"/>
      <c r="EV257" s="128"/>
      <c r="EW257" s="128"/>
      <c r="EX257" s="128"/>
      <c r="EY257" s="128"/>
      <c r="EZ257" s="128"/>
      <c r="FA257" s="128"/>
      <c r="FB257" s="128"/>
      <c r="FC257" s="128"/>
      <c r="FD257" s="128"/>
      <c r="FE257" s="128"/>
      <c r="FF257" s="128"/>
      <c r="FG257" s="128"/>
      <c r="FH257" s="128"/>
      <c r="FI257" s="128"/>
      <c r="FJ257" s="128"/>
      <c r="FK257" s="128"/>
      <c r="FL257" s="128"/>
      <c r="FM257" s="128"/>
      <c r="FN257" s="128"/>
      <c r="FO257" s="128"/>
      <c r="FP257" s="128"/>
      <c r="FQ257" s="42"/>
      <c r="FR257" s="42"/>
      <c r="FS257" s="42"/>
      <c r="FT257" s="42"/>
      <c r="FU257" s="42"/>
      <c r="FV257" s="128"/>
      <c r="FW257" s="128"/>
      <c r="FX257" s="128"/>
      <c r="FY257" s="128"/>
      <c r="FZ257" s="128"/>
      <c r="GA257" s="128"/>
      <c r="GB257" s="128"/>
      <c r="GC257" s="128"/>
      <c r="GD257" s="128"/>
      <c r="GE257" s="128"/>
      <c r="GF257" s="128"/>
      <c r="GG257" s="128"/>
      <c r="GH257" s="128"/>
      <c r="GI257" s="128"/>
      <c r="GJ257" s="128"/>
      <c r="GK257" s="128"/>
      <c r="GL257" s="128"/>
      <c r="GM257" s="128"/>
      <c r="GN257" s="128"/>
      <c r="GO257" s="128"/>
      <c r="GP257" s="128"/>
      <c r="GQ257" s="128"/>
      <c r="GR257" s="128"/>
      <c r="GS257" s="128"/>
      <c r="GT257" s="128"/>
      <c r="GU257" s="128"/>
      <c r="GV257" s="128"/>
      <c r="GW257" s="128"/>
      <c r="GX257" s="128"/>
      <c r="GY257" s="128"/>
      <c r="GZ257" s="128"/>
      <c r="HA257" s="128"/>
      <c r="HB257" s="128"/>
      <c r="HC257" s="128"/>
      <c r="HD257" s="128"/>
      <c r="HE257" s="128"/>
      <c r="HF257" s="128"/>
      <c r="HG257" s="128"/>
      <c r="HH257" s="128"/>
      <c r="HI257" s="128"/>
      <c r="HJ257" s="128"/>
      <c r="HK257" s="128"/>
      <c r="HL257" s="128"/>
      <c r="HM257" s="128"/>
      <c r="HN257" s="128"/>
      <c r="HO257" s="128"/>
      <c r="HP257" s="128"/>
      <c r="HQ257" s="128"/>
      <c r="HR257" s="128"/>
      <c r="HS257" s="128"/>
      <c r="HT257" s="128"/>
      <c r="HU257" s="128"/>
      <c r="HV257" s="128"/>
      <c r="HW257" s="128"/>
      <c r="HX257" s="128"/>
      <c r="HY257" s="128"/>
      <c r="HZ257" s="128"/>
      <c r="IA257" s="128"/>
      <c r="IB257" s="128"/>
      <c r="IC257" s="128"/>
      <c r="ID257" s="128"/>
      <c r="IE257" s="128"/>
      <c r="IF257" s="128"/>
      <c r="IG257" s="128"/>
      <c r="IH257" s="128"/>
      <c r="II257" s="128"/>
      <c r="IJ257" s="128"/>
      <c r="IK257" s="128"/>
      <c r="IL257" s="128"/>
      <c r="IM257" s="128"/>
      <c r="IN257" s="128"/>
      <c r="IO257" s="128"/>
      <c r="IP257" s="128"/>
      <c r="IQ257" s="128"/>
      <c r="IR257" s="128"/>
      <c r="IS257" s="128"/>
      <c r="IT257" s="128"/>
      <c r="IU257" s="128"/>
      <c r="IV257" s="128"/>
      <c r="IW257" s="128"/>
      <c r="IX257" s="128"/>
      <c r="IY257" s="128"/>
      <c r="IZ257" s="128"/>
      <c r="JA257" s="128"/>
    </row>
    <row r="258" spans="2:261" s="17" customFormat="1" x14ac:dyDescent="0.25">
      <c r="B258" s="33"/>
      <c r="F258" s="35"/>
      <c r="G258" s="111"/>
      <c r="H258" s="33"/>
      <c r="I258" s="33"/>
      <c r="J258" s="42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  <c r="AA258" s="128"/>
      <c r="AB258" s="128"/>
      <c r="AC258" s="128"/>
      <c r="AD258" s="128"/>
      <c r="AE258" s="128"/>
      <c r="AF258" s="128"/>
      <c r="AG258" s="128"/>
      <c r="AH258" s="128"/>
      <c r="AI258" s="128"/>
      <c r="AJ258" s="128"/>
      <c r="AK258" s="128"/>
      <c r="AL258" s="128"/>
      <c r="AM258" s="128"/>
      <c r="AN258" s="128"/>
      <c r="AO258" s="128"/>
      <c r="AP258" s="128"/>
      <c r="AQ258" s="128"/>
      <c r="AR258" s="128"/>
      <c r="AS258" s="128"/>
      <c r="AT258" s="128"/>
      <c r="AU258" s="128"/>
      <c r="AV258" s="128"/>
      <c r="AW258" s="128"/>
      <c r="AX258" s="128"/>
      <c r="AY258" s="128"/>
      <c r="AZ258" s="128"/>
      <c r="BA258" s="128"/>
      <c r="BB258" s="128"/>
      <c r="BC258" s="128"/>
      <c r="BD258" s="128"/>
      <c r="BE258" s="128"/>
      <c r="BF258" s="128"/>
      <c r="BG258" s="128"/>
      <c r="BH258" s="128"/>
      <c r="BI258" s="128"/>
      <c r="BJ258" s="128"/>
      <c r="BK258" s="128"/>
      <c r="BL258" s="128"/>
      <c r="BM258" s="42"/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  <c r="BZ258" s="128"/>
      <c r="CA258" s="128"/>
      <c r="CB258" s="128"/>
      <c r="CC258" s="128"/>
      <c r="CD258" s="128"/>
      <c r="CE258" s="128"/>
      <c r="CF258" s="128"/>
      <c r="CG258" s="128"/>
      <c r="CH258" s="128"/>
      <c r="CI258" s="128"/>
      <c r="CJ258" s="128"/>
      <c r="CK258" s="128"/>
      <c r="CL258" s="128"/>
      <c r="CM258" s="128"/>
      <c r="CN258" s="128"/>
      <c r="CO258" s="128"/>
      <c r="CP258" s="128"/>
      <c r="CQ258" s="128"/>
      <c r="CR258" s="128"/>
      <c r="CS258" s="128"/>
      <c r="CT258" s="128"/>
      <c r="CU258" s="128"/>
      <c r="CV258" s="128"/>
      <c r="CW258" s="42"/>
      <c r="CX258" s="128"/>
      <c r="CY258" s="128"/>
      <c r="CZ258" s="128"/>
      <c r="DA258" s="128"/>
      <c r="DB258" s="128"/>
      <c r="DC258" s="128"/>
      <c r="DD258" s="128"/>
      <c r="DE258" s="128"/>
      <c r="DF258" s="128"/>
      <c r="DG258" s="128"/>
      <c r="DH258" s="128"/>
      <c r="DI258" s="128"/>
      <c r="DJ258" s="128"/>
      <c r="DK258" s="128"/>
      <c r="DL258" s="128"/>
      <c r="DM258" s="128"/>
      <c r="DN258" s="128"/>
      <c r="DO258" s="128"/>
      <c r="DP258" s="128"/>
      <c r="DQ258" s="128"/>
      <c r="DR258" s="128"/>
      <c r="DS258" s="128"/>
      <c r="DT258" s="128"/>
      <c r="DU258" s="128"/>
      <c r="DV258" s="128"/>
      <c r="DW258" s="128"/>
      <c r="DX258" s="128"/>
      <c r="DY258" s="128"/>
      <c r="DZ258" s="128"/>
      <c r="EA258" s="128"/>
      <c r="EB258" s="128"/>
      <c r="EC258" s="128"/>
      <c r="ED258" s="128"/>
      <c r="EE258" s="128"/>
      <c r="EF258" s="128"/>
      <c r="EG258" s="42"/>
      <c r="EH258" s="128"/>
      <c r="EI258" s="128"/>
      <c r="EJ258" s="128"/>
      <c r="EK258" s="128"/>
      <c r="EL258" s="128"/>
      <c r="EM258" s="128"/>
      <c r="EN258" s="128"/>
      <c r="EO258" s="128"/>
      <c r="EP258" s="128"/>
      <c r="EQ258" s="128"/>
      <c r="ER258" s="128"/>
      <c r="ES258" s="128"/>
      <c r="ET258" s="128"/>
      <c r="EU258" s="128"/>
      <c r="EV258" s="128"/>
      <c r="EW258" s="128"/>
      <c r="EX258" s="128"/>
      <c r="EY258" s="128"/>
      <c r="EZ258" s="128"/>
      <c r="FA258" s="128"/>
      <c r="FB258" s="128"/>
      <c r="FC258" s="128"/>
      <c r="FD258" s="128"/>
      <c r="FE258" s="128"/>
      <c r="FF258" s="128"/>
      <c r="FG258" s="128"/>
      <c r="FH258" s="128"/>
      <c r="FI258" s="128"/>
      <c r="FJ258" s="128"/>
      <c r="FK258" s="128"/>
      <c r="FL258" s="128"/>
      <c r="FM258" s="128"/>
      <c r="FN258" s="128"/>
      <c r="FO258" s="128"/>
      <c r="FP258" s="128"/>
      <c r="FQ258" s="42"/>
      <c r="FR258" s="42"/>
      <c r="FS258" s="42"/>
      <c r="FT258" s="42"/>
      <c r="FU258" s="42"/>
      <c r="FV258" s="128"/>
      <c r="FW258" s="128"/>
      <c r="FX258" s="128"/>
      <c r="FY258" s="128"/>
      <c r="FZ258" s="128"/>
      <c r="GA258" s="128"/>
      <c r="GB258" s="128"/>
      <c r="GC258" s="128"/>
      <c r="GD258" s="128"/>
      <c r="GE258" s="128"/>
      <c r="GF258" s="128"/>
      <c r="GG258" s="128"/>
      <c r="GH258" s="128"/>
      <c r="GI258" s="128"/>
      <c r="GJ258" s="128"/>
      <c r="GK258" s="128"/>
      <c r="GL258" s="128"/>
      <c r="GM258" s="128"/>
      <c r="GN258" s="128"/>
      <c r="GO258" s="128"/>
      <c r="GP258" s="128"/>
      <c r="GQ258" s="128"/>
      <c r="GR258" s="128"/>
      <c r="GS258" s="128"/>
      <c r="GT258" s="128"/>
      <c r="GU258" s="128"/>
      <c r="GV258" s="128"/>
      <c r="GW258" s="128"/>
      <c r="GX258" s="128"/>
      <c r="GY258" s="128"/>
      <c r="GZ258" s="128"/>
      <c r="HA258" s="128"/>
      <c r="HB258" s="128"/>
      <c r="HC258" s="128"/>
      <c r="HD258" s="128"/>
      <c r="HE258" s="128"/>
      <c r="HF258" s="128"/>
      <c r="HG258" s="128"/>
      <c r="HH258" s="128"/>
      <c r="HI258" s="128"/>
      <c r="HJ258" s="128"/>
      <c r="HK258" s="128"/>
      <c r="HL258" s="128"/>
      <c r="HM258" s="128"/>
      <c r="HN258" s="128"/>
      <c r="HO258" s="128"/>
      <c r="HP258" s="128"/>
      <c r="HQ258" s="128"/>
      <c r="HR258" s="128"/>
      <c r="HS258" s="128"/>
      <c r="HT258" s="128"/>
      <c r="HU258" s="128"/>
      <c r="HV258" s="128"/>
      <c r="HW258" s="128"/>
      <c r="HX258" s="128"/>
      <c r="HY258" s="128"/>
      <c r="HZ258" s="128"/>
      <c r="IA258" s="128"/>
      <c r="IB258" s="128"/>
      <c r="IC258" s="128"/>
      <c r="ID258" s="128"/>
      <c r="IE258" s="128"/>
      <c r="IF258" s="128"/>
      <c r="IG258" s="128"/>
      <c r="IH258" s="128"/>
      <c r="II258" s="128"/>
      <c r="IJ258" s="128"/>
      <c r="IK258" s="128"/>
      <c r="IL258" s="128"/>
      <c r="IM258" s="128"/>
      <c r="IN258" s="128"/>
      <c r="IO258" s="128"/>
      <c r="IP258" s="128"/>
      <c r="IQ258" s="128"/>
      <c r="IR258" s="128"/>
      <c r="IS258" s="128"/>
      <c r="IT258" s="128"/>
      <c r="IU258" s="128"/>
      <c r="IV258" s="128"/>
      <c r="IW258" s="128"/>
      <c r="IX258" s="128"/>
      <c r="IY258" s="128"/>
      <c r="IZ258" s="128"/>
      <c r="JA258" s="128"/>
    </row>
    <row r="259" spans="2:261" s="17" customFormat="1" x14ac:dyDescent="0.25">
      <c r="B259" s="33"/>
      <c r="F259" s="35"/>
      <c r="G259" s="111"/>
      <c r="H259" s="33"/>
      <c r="I259" s="33"/>
      <c r="J259" s="42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  <c r="AA259" s="128"/>
      <c r="AB259" s="128"/>
      <c r="AC259" s="128"/>
      <c r="AD259" s="128"/>
      <c r="AE259" s="128"/>
      <c r="AF259" s="128"/>
      <c r="AG259" s="128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28"/>
      <c r="AY259" s="128"/>
      <c r="AZ259" s="128"/>
      <c r="BA259" s="128"/>
      <c r="BB259" s="128"/>
      <c r="BC259" s="128"/>
      <c r="BD259" s="128"/>
      <c r="BE259" s="128"/>
      <c r="BF259" s="128"/>
      <c r="BG259" s="128"/>
      <c r="BH259" s="128"/>
      <c r="BI259" s="128"/>
      <c r="BJ259" s="128"/>
      <c r="BK259" s="128"/>
      <c r="BL259" s="128"/>
      <c r="BM259" s="42"/>
      <c r="BN259" s="42"/>
      <c r="BO259" s="42"/>
      <c r="BP259" s="42"/>
      <c r="BQ259" s="42"/>
      <c r="BR259" s="42"/>
      <c r="BS259" s="42"/>
      <c r="BT259" s="42"/>
      <c r="BU259" s="42"/>
      <c r="BV259" s="42"/>
      <c r="BW259" s="42"/>
      <c r="BX259" s="42"/>
      <c r="BY259" s="42"/>
      <c r="BZ259" s="128"/>
      <c r="CA259" s="128"/>
      <c r="CB259" s="128"/>
      <c r="CC259" s="128"/>
      <c r="CD259" s="128"/>
      <c r="CE259" s="128"/>
      <c r="CF259" s="128"/>
      <c r="CG259" s="128"/>
      <c r="CH259" s="128"/>
      <c r="CI259" s="128"/>
      <c r="CJ259" s="128"/>
      <c r="CK259" s="128"/>
      <c r="CL259" s="128"/>
      <c r="CM259" s="128"/>
      <c r="CN259" s="128"/>
      <c r="CO259" s="128"/>
      <c r="CP259" s="128"/>
      <c r="CQ259" s="128"/>
      <c r="CR259" s="128"/>
      <c r="CS259" s="128"/>
      <c r="CT259" s="128"/>
      <c r="CU259" s="128"/>
      <c r="CV259" s="128"/>
      <c r="CW259" s="42"/>
      <c r="CX259" s="128"/>
      <c r="CY259" s="128"/>
      <c r="CZ259" s="128"/>
      <c r="DA259" s="128"/>
      <c r="DB259" s="128"/>
      <c r="DC259" s="128"/>
      <c r="DD259" s="128"/>
      <c r="DE259" s="128"/>
      <c r="DF259" s="128"/>
      <c r="DG259" s="128"/>
      <c r="DH259" s="128"/>
      <c r="DI259" s="128"/>
      <c r="DJ259" s="128"/>
      <c r="DK259" s="128"/>
      <c r="DL259" s="128"/>
      <c r="DM259" s="128"/>
      <c r="DN259" s="128"/>
      <c r="DO259" s="128"/>
      <c r="DP259" s="128"/>
      <c r="DQ259" s="128"/>
      <c r="DR259" s="128"/>
      <c r="DS259" s="128"/>
      <c r="DT259" s="128"/>
      <c r="DU259" s="128"/>
      <c r="DV259" s="128"/>
      <c r="DW259" s="128"/>
      <c r="DX259" s="128"/>
      <c r="DY259" s="128"/>
      <c r="DZ259" s="128"/>
      <c r="EA259" s="128"/>
      <c r="EB259" s="128"/>
      <c r="EC259" s="128"/>
      <c r="ED259" s="128"/>
      <c r="EE259" s="128"/>
      <c r="EF259" s="128"/>
      <c r="EG259" s="42"/>
      <c r="EH259" s="128"/>
      <c r="EI259" s="128"/>
      <c r="EJ259" s="128"/>
      <c r="EK259" s="128"/>
      <c r="EL259" s="128"/>
      <c r="EM259" s="128"/>
      <c r="EN259" s="128"/>
      <c r="EO259" s="128"/>
      <c r="EP259" s="128"/>
      <c r="EQ259" s="128"/>
      <c r="ER259" s="128"/>
      <c r="ES259" s="128"/>
      <c r="ET259" s="128"/>
      <c r="EU259" s="128"/>
      <c r="EV259" s="128"/>
      <c r="EW259" s="128"/>
      <c r="EX259" s="128"/>
      <c r="EY259" s="128"/>
      <c r="EZ259" s="128"/>
      <c r="FA259" s="128"/>
      <c r="FB259" s="128"/>
      <c r="FC259" s="128"/>
      <c r="FD259" s="128"/>
      <c r="FE259" s="128"/>
      <c r="FF259" s="128"/>
      <c r="FG259" s="128"/>
      <c r="FH259" s="128"/>
      <c r="FI259" s="128"/>
      <c r="FJ259" s="128"/>
      <c r="FK259" s="128"/>
      <c r="FL259" s="128"/>
      <c r="FM259" s="128"/>
      <c r="FN259" s="128"/>
      <c r="FO259" s="128"/>
      <c r="FP259" s="128"/>
      <c r="FQ259" s="42"/>
      <c r="FR259" s="42"/>
      <c r="FS259" s="42"/>
      <c r="FT259" s="42"/>
      <c r="FU259" s="42"/>
      <c r="FV259" s="128"/>
      <c r="FW259" s="128"/>
      <c r="FX259" s="128"/>
      <c r="FY259" s="128"/>
      <c r="FZ259" s="128"/>
      <c r="GA259" s="128"/>
      <c r="GB259" s="128"/>
      <c r="GC259" s="128"/>
      <c r="GD259" s="128"/>
      <c r="GE259" s="128"/>
      <c r="GF259" s="128"/>
      <c r="GG259" s="128"/>
      <c r="GH259" s="128"/>
      <c r="GI259" s="128"/>
      <c r="GJ259" s="128"/>
      <c r="GK259" s="128"/>
      <c r="GL259" s="128"/>
      <c r="GM259" s="128"/>
      <c r="GN259" s="128"/>
      <c r="GO259" s="128"/>
      <c r="GP259" s="128"/>
      <c r="GQ259" s="128"/>
      <c r="GR259" s="128"/>
      <c r="GS259" s="128"/>
      <c r="GT259" s="128"/>
      <c r="GU259" s="128"/>
      <c r="GV259" s="128"/>
      <c r="GW259" s="128"/>
      <c r="GX259" s="128"/>
      <c r="GY259" s="128"/>
      <c r="GZ259" s="128"/>
      <c r="HA259" s="128"/>
      <c r="HB259" s="128"/>
      <c r="HC259" s="128"/>
      <c r="HD259" s="128"/>
      <c r="HE259" s="128"/>
      <c r="HF259" s="128"/>
      <c r="HG259" s="128"/>
      <c r="HH259" s="128"/>
      <c r="HI259" s="128"/>
      <c r="HJ259" s="128"/>
      <c r="HK259" s="128"/>
      <c r="HL259" s="128"/>
      <c r="HM259" s="128"/>
      <c r="HN259" s="128"/>
      <c r="HO259" s="128"/>
      <c r="HP259" s="128"/>
      <c r="HQ259" s="128"/>
      <c r="HR259" s="128"/>
      <c r="HS259" s="128"/>
      <c r="HT259" s="128"/>
      <c r="HU259" s="128"/>
      <c r="HV259" s="128"/>
      <c r="HW259" s="128"/>
      <c r="HX259" s="128"/>
      <c r="HY259" s="128"/>
      <c r="HZ259" s="128"/>
      <c r="IA259" s="128"/>
      <c r="IB259" s="128"/>
      <c r="IC259" s="128"/>
      <c r="ID259" s="128"/>
      <c r="IE259" s="128"/>
      <c r="IF259" s="128"/>
      <c r="IG259" s="128"/>
      <c r="IH259" s="128"/>
      <c r="II259" s="128"/>
      <c r="IJ259" s="128"/>
      <c r="IK259" s="128"/>
      <c r="IL259" s="128"/>
      <c r="IM259" s="128"/>
      <c r="IN259" s="128"/>
      <c r="IO259" s="128"/>
      <c r="IP259" s="128"/>
      <c r="IQ259" s="128"/>
      <c r="IR259" s="128"/>
      <c r="IS259" s="128"/>
      <c r="IT259" s="128"/>
      <c r="IU259" s="128"/>
      <c r="IV259" s="128"/>
      <c r="IW259" s="128"/>
      <c r="IX259" s="128"/>
      <c r="IY259" s="128"/>
      <c r="IZ259" s="128"/>
      <c r="JA259" s="128"/>
    </row>
    <row r="260" spans="2:261" s="17" customFormat="1" x14ac:dyDescent="0.25">
      <c r="B260" s="33"/>
      <c r="F260" s="35"/>
      <c r="G260" s="111"/>
      <c r="H260" s="33"/>
      <c r="I260" s="33"/>
      <c r="J260" s="42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  <c r="AA260" s="128"/>
      <c r="AB260" s="128"/>
      <c r="AC260" s="128"/>
      <c r="AD260" s="128"/>
      <c r="AE260" s="128"/>
      <c r="AF260" s="128"/>
      <c r="AG260" s="128"/>
      <c r="AH260" s="128"/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8"/>
      <c r="AY260" s="128"/>
      <c r="AZ260" s="128"/>
      <c r="BA260" s="128"/>
      <c r="BB260" s="128"/>
      <c r="BC260" s="128"/>
      <c r="BD260" s="128"/>
      <c r="BE260" s="128"/>
      <c r="BF260" s="128"/>
      <c r="BG260" s="128"/>
      <c r="BH260" s="128"/>
      <c r="BI260" s="128"/>
      <c r="BJ260" s="128"/>
      <c r="BK260" s="128"/>
      <c r="BL260" s="128"/>
      <c r="BM260" s="42"/>
      <c r="BN260" s="42"/>
      <c r="BO260" s="42"/>
      <c r="BP260" s="42"/>
      <c r="BQ260" s="42"/>
      <c r="BR260" s="42"/>
      <c r="BS260" s="42"/>
      <c r="BT260" s="42"/>
      <c r="BU260" s="42"/>
      <c r="BV260" s="42"/>
      <c r="BW260" s="42"/>
      <c r="BX260" s="42"/>
      <c r="BY260" s="42"/>
      <c r="BZ260" s="128"/>
      <c r="CA260" s="128"/>
      <c r="CB260" s="128"/>
      <c r="CC260" s="128"/>
      <c r="CD260" s="128"/>
      <c r="CE260" s="128"/>
      <c r="CF260" s="128"/>
      <c r="CG260" s="128"/>
      <c r="CH260" s="128"/>
      <c r="CI260" s="128"/>
      <c r="CJ260" s="128"/>
      <c r="CK260" s="128"/>
      <c r="CL260" s="128"/>
      <c r="CM260" s="128"/>
      <c r="CN260" s="128"/>
      <c r="CO260" s="128"/>
      <c r="CP260" s="128"/>
      <c r="CQ260" s="128"/>
      <c r="CR260" s="128"/>
      <c r="CS260" s="128"/>
      <c r="CT260" s="128"/>
      <c r="CU260" s="128"/>
      <c r="CV260" s="128"/>
      <c r="CW260" s="42"/>
      <c r="CX260" s="128"/>
      <c r="CY260" s="128"/>
      <c r="CZ260" s="128"/>
      <c r="DA260" s="128"/>
      <c r="DB260" s="128"/>
      <c r="DC260" s="128"/>
      <c r="DD260" s="128"/>
      <c r="DE260" s="128"/>
      <c r="DF260" s="128"/>
      <c r="DG260" s="128"/>
      <c r="DH260" s="128"/>
      <c r="DI260" s="128"/>
      <c r="DJ260" s="128"/>
      <c r="DK260" s="128"/>
      <c r="DL260" s="128"/>
      <c r="DM260" s="128"/>
      <c r="DN260" s="128"/>
      <c r="DO260" s="128"/>
      <c r="DP260" s="128"/>
      <c r="DQ260" s="128"/>
      <c r="DR260" s="128"/>
      <c r="DS260" s="128"/>
      <c r="DT260" s="128"/>
      <c r="DU260" s="128"/>
      <c r="DV260" s="128"/>
      <c r="DW260" s="128"/>
      <c r="DX260" s="128"/>
      <c r="DY260" s="128"/>
      <c r="DZ260" s="128"/>
      <c r="EA260" s="128"/>
      <c r="EB260" s="128"/>
      <c r="EC260" s="128"/>
      <c r="ED260" s="128"/>
      <c r="EE260" s="128"/>
      <c r="EF260" s="128"/>
      <c r="EG260" s="42"/>
      <c r="EH260" s="128"/>
      <c r="EI260" s="128"/>
      <c r="EJ260" s="128"/>
      <c r="EK260" s="128"/>
      <c r="EL260" s="128"/>
      <c r="EM260" s="128"/>
      <c r="EN260" s="128"/>
      <c r="EO260" s="128"/>
      <c r="EP260" s="128"/>
      <c r="EQ260" s="128"/>
      <c r="ER260" s="128"/>
      <c r="ES260" s="128"/>
      <c r="ET260" s="128"/>
      <c r="EU260" s="128"/>
      <c r="EV260" s="128"/>
      <c r="EW260" s="128"/>
      <c r="EX260" s="128"/>
      <c r="EY260" s="128"/>
      <c r="EZ260" s="128"/>
      <c r="FA260" s="128"/>
      <c r="FB260" s="128"/>
      <c r="FC260" s="128"/>
      <c r="FD260" s="128"/>
      <c r="FE260" s="128"/>
      <c r="FF260" s="128"/>
      <c r="FG260" s="128"/>
      <c r="FH260" s="128"/>
      <c r="FI260" s="128"/>
      <c r="FJ260" s="128"/>
      <c r="FK260" s="128"/>
      <c r="FL260" s="128"/>
      <c r="FM260" s="128"/>
      <c r="FN260" s="128"/>
      <c r="FO260" s="128"/>
      <c r="FP260" s="128"/>
      <c r="FQ260" s="42"/>
      <c r="FR260" s="42"/>
      <c r="FS260" s="42"/>
      <c r="FT260" s="42"/>
      <c r="FU260" s="42"/>
      <c r="FV260" s="128"/>
      <c r="FW260" s="128"/>
      <c r="FX260" s="128"/>
      <c r="FY260" s="128"/>
      <c r="FZ260" s="128"/>
      <c r="GA260" s="128"/>
      <c r="GB260" s="128"/>
      <c r="GC260" s="128"/>
      <c r="GD260" s="128"/>
      <c r="GE260" s="128"/>
      <c r="GF260" s="128"/>
      <c r="GG260" s="128"/>
      <c r="GH260" s="128"/>
      <c r="GI260" s="128"/>
      <c r="GJ260" s="128"/>
      <c r="GK260" s="128"/>
      <c r="GL260" s="128"/>
      <c r="GM260" s="128"/>
      <c r="GN260" s="128"/>
      <c r="GO260" s="128"/>
      <c r="GP260" s="128"/>
      <c r="GQ260" s="128"/>
      <c r="GR260" s="128"/>
      <c r="GS260" s="128"/>
      <c r="GT260" s="128"/>
      <c r="GU260" s="128"/>
      <c r="GV260" s="128"/>
      <c r="GW260" s="128"/>
      <c r="GX260" s="128"/>
      <c r="GY260" s="128"/>
      <c r="GZ260" s="128"/>
      <c r="HA260" s="128"/>
      <c r="HB260" s="128"/>
      <c r="HC260" s="128"/>
      <c r="HD260" s="128"/>
      <c r="HE260" s="128"/>
      <c r="HF260" s="128"/>
      <c r="HG260" s="128"/>
      <c r="HH260" s="128"/>
      <c r="HI260" s="128"/>
      <c r="HJ260" s="128"/>
      <c r="HK260" s="128"/>
      <c r="HL260" s="128"/>
      <c r="HM260" s="128"/>
      <c r="HN260" s="128"/>
      <c r="HO260" s="128"/>
      <c r="HP260" s="128"/>
      <c r="HQ260" s="128"/>
      <c r="HR260" s="128"/>
      <c r="HS260" s="128"/>
      <c r="HT260" s="128"/>
      <c r="HU260" s="128"/>
      <c r="HV260" s="128"/>
      <c r="HW260" s="128"/>
      <c r="HX260" s="128"/>
      <c r="HY260" s="128"/>
      <c r="HZ260" s="128"/>
      <c r="IA260" s="128"/>
      <c r="IB260" s="128"/>
      <c r="IC260" s="128"/>
      <c r="ID260" s="128"/>
      <c r="IE260" s="128"/>
      <c r="IF260" s="128"/>
      <c r="IG260" s="128"/>
      <c r="IH260" s="128"/>
      <c r="II260" s="128"/>
      <c r="IJ260" s="128"/>
      <c r="IK260" s="128"/>
      <c r="IL260" s="128"/>
      <c r="IM260" s="128"/>
      <c r="IN260" s="128"/>
      <c r="IO260" s="128"/>
      <c r="IP260" s="128"/>
      <c r="IQ260" s="128"/>
      <c r="IR260" s="128"/>
      <c r="IS260" s="128"/>
      <c r="IT260" s="128"/>
      <c r="IU260" s="128"/>
      <c r="IV260" s="128"/>
      <c r="IW260" s="128"/>
      <c r="IX260" s="128"/>
      <c r="IY260" s="128"/>
      <c r="IZ260" s="128"/>
      <c r="JA260" s="128"/>
    </row>
    <row r="261" spans="2:261" s="17" customFormat="1" x14ac:dyDescent="0.25">
      <c r="B261" s="33"/>
      <c r="F261" s="35"/>
      <c r="G261" s="111"/>
      <c r="H261" s="33"/>
      <c r="I261" s="33"/>
      <c r="J261" s="42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  <c r="AA261" s="128"/>
      <c r="AB261" s="128"/>
      <c r="AC261" s="128"/>
      <c r="AD261" s="128"/>
      <c r="AE261" s="128"/>
      <c r="AF261" s="128"/>
      <c r="AG261" s="128"/>
      <c r="AH261" s="128"/>
      <c r="AI261" s="128"/>
      <c r="AJ261" s="128"/>
      <c r="AK261" s="128"/>
      <c r="AL261" s="128"/>
      <c r="AM261" s="128"/>
      <c r="AN261" s="128"/>
      <c r="AO261" s="128"/>
      <c r="AP261" s="128"/>
      <c r="AQ261" s="128"/>
      <c r="AR261" s="128"/>
      <c r="AS261" s="128"/>
      <c r="AT261" s="128"/>
      <c r="AU261" s="128"/>
      <c r="AV261" s="128"/>
      <c r="AW261" s="128"/>
      <c r="AX261" s="128"/>
      <c r="AY261" s="128"/>
      <c r="AZ261" s="128"/>
      <c r="BA261" s="128"/>
      <c r="BB261" s="128"/>
      <c r="BC261" s="128"/>
      <c r="BD261" s="128"/>
      <c r="BE261" s="128"/>
      <c r="BF261" s="128"/>
      <c r="BG261" s="128"/>
      <c r="BH261" s="128"/>
      <c r="BI261" s="128"/>
      <c r="BJ261" s="128"/>
      <c r="BK261" s="128"/>
      <c r="BL261" s="128"/>
      <c r="BM261" s="42"/>
      <c r="BN261" s="42"/>
      <c r="BO261" s="42"/>
      <c r="BP261" s="42"/>
      <c r="BQ261" s="42"/>
      <c r="BR261" s="42"/>
      <c r="BS261" s="42"/>
      <c r="BT261" s="42"/>
      <c r="BU261" s="42"/>
      <c r="BV261" s="42"/>
      <c r="BW261" s="42"/>
      <c r="BX261" s="42"/>
      <c r="BY261" s="42"/>
      <c r="BZ261" s="128"/>
      <c r="CA261" s="128"/>
      <c r="CB261" s="128"/>
      <c r="CC261" s="128"/>
      <c r="CD261" s="128"/>
      <c r="CE261" s="128"/>
      <c r="CF261" s="128"/>
      <c r="CG261" s="128"/>
      <c r="CH261" s="128"/>
      <c r="CI261" s="128"/>
      <c r="CJ261" s="128"/>
      <c r="CK261" s="128"/>
      <c r="CL261" s="128"/>
      <c r="CM261" s="128"/>
      <c r="CN261" s="128"/>
      <c r="CO261" s="128"/>
      <c r="CP261" s="128"/>
      <c r="CQ261" s="128"/>
      <c r="CR261" s="128"/>
      <c r="CS261" s="128"/>
      <c r="CT261" s="128"/>
      <c r="CU261" s="128"/>
      <c r="CV261" s="128"/>
      <c r="CW261" s="42"/>
      <c r="CX261" s="128"/>
      <c r="CY261" s="128"/>
      <c r="CZ261" s="128"/>
      <c r="DA261" s="128"/>
      <c r="DB261" s="128"/>
      <c r="DC261" s="128"/>
      <c r="DD261" s="128"/>
      <c r="DE261" s="128"/>
      <c r="DF261" s="128"/>
      <c r="DG261" s="128"/>
      <c r="DH261" s="128"/>
      <c r="DI261" s="128"/>
      <c r="DJ261" s="128"/>
      <c r="DK261" s="128"/>
      <c r="DL261" s="128"/>
      <c r="DM261" s="128"/>
      <c r="DN261" s="128"/>
      <c r="DO261" s="128"/>
      <c r="DP261" s="128"/>
      <c r="DQ261" s="128"/>
      <c r="DR261" s="128"/>
      <c r="DS261" s="128"/>
      <c r="DT261" s="128"/>
      <c r="DU261" s="128"/>
      <c r="DV261" s="128"/>
      <c r="DW261" s="128"/>
      <c r="DX261" s="128"/>
      <c r="DY261" s="128"/>
      <c r="DZ261" s="128"/>
      <c r="EA261" s="128"/>
      <c r="EB261" s="128"/>
      <c r="EC261" s="128"/>
      <c r="ED261" s="128"/>
      <c r="EE261" s="128"/>
      <c r="EF261" s="128"/>
      <c r="EG261" s="42"/>
      <c r="EH261" s="128"/>
      <c r="EI261" s="128"/>
      <c r="EJ261" s="128"/>
      <c r="EK261" s="128"/>
      <c r="EL261" s="128"/>
      <c r="EM261" s="128"/>
      <c r="EN261" s="128"/>
      <c r="EO261" s="128"/>
      <c r="EP261" s="128"/>
      <c r="EQ261" s="128"/>
      <c r="ER261" s="128"/>
      <c r="ES261" s="128"/>
      <c r="ET261" s="128"/>
      <c r="EU261" s="128"/>
      <c r="EV261" s="128"/>
      <c r="EW261" s="128"/>
      <c r="EX261" s="128"/>
      <c r="EY261" s="128"/>
      <c r="EZ261" s="128"/>
      <c r="FA261" s="128"/>
      <c r="FB261" s="128"/>
      <c r="FC261" s="128"/>
      <c r="FD261" s="128"/>
      <c r="FE261" s="128"/>
      <c r="FF261" s="128"/>
      <c r="FG261" s="128"/>
      <c r="FH261" s="128"/>
      <c r="FI261" s="128"/>
      <c r="FJ261" s="128"/>
      <c r="FK261" s="128"/>
      <c r="FL261" s="128"/>
      <c r="FM261" s="128"/>
      <c r="FN261" s="128"/>
      <c r="FO261" s="128"/>
      <c r="FP261" s="128"/>
      <c r="FQ261" s="42"/>
      <c r="FR261" s="42"/>
      <c r="FS261" s="42"/>
      <c r="FT261" s="42"/>
      <c r="FU261" s="42"/>
      <c r="FV261" s="128"/>
      <c r="FW261" s="128"/>
      <c r="FX261" s="128"/>
      <c r="FY261" s="128"/>
      <c r="FZ261" s="128"/>
      <c r="GA261" s="128"/>
      <c r="GB261" s="128"/>
      <c r="GC261" s="128"/>
      <c r="GD261" s="128"/>
      <c r="GE261" s="128"/>
      <c r="GF261" s="128"/>
      <c r="GG261" s="128"/>
      <c r="GH261" s="128"/>
      <c r="GI261" s="128"/>
      <c r="GJ261" s="128"/>
      <c r="GK261" s="128"/>
      <c r="GL261" s="128"/>
      <c r="GM261" s="128"/>
      <c r="GN261" s="128"/>
      <c r="GO261" s="128"/>
      <c r="GP261" s="128"/>
      <c r="GQ261" s="128"/>
      <c r="GR261" s="128"/>
      <c r="GS261" s="128"/>
      <c r="GT261" s="128"/>
      <c r="GU261" s="128"/>
      <c r="GV261" s="128"/>
      <c r="GW261" s="128"/>
      <c r="GX261" s="128"/>
      <c r="GY261" s="128"/>
      <c r="GZ261" s="128"/>
      <c r="HA261" s="128"/>
      <c r="HB261" s="128"/>
      <c r="HC261" s="128"/>
      <c r="HD261" s="128"/>
      <c r="HE261" s="128"/>
      <c r="HF261" s="128"/>
      <c r="HG261" s="128"/>
      <c r="HH261" s="128"/>
      <c r="HI261" s="128"/>
      <c r="HJ261" s="128"/>
      <c r="HK261" s="128"/>
      <c r="HL261" s="128"/>
      <c r="HM261" s="128"/>
      <c r="HN261" s="128"/>
      <c r="HO261" s="128"/>
      <c r="HP261" s="128"/>
      <c r="HQ261" s="128"/>
      <c r="HR261" s="128"/>
      <c r="HS261" s="128"/>
      <c r="HT261" s="128"/>
      <c r="HU261" s="128"/>
      <c r="HV261" s="128"/>
      <c r="HW261" s="128"/>
      <c r="HX261" s="128"/>
      <c r="HY261" s="128"/>
      <c r="HZ261" s="128"/>
      <c r="IA261" s="128"/>
      <c r="IB261" s="128"/>
      <c r="IC261" s="128"/>
      <c r="ID261" s="128"/>
      <c r="IE261" s="128"/>
      <c r="IF261" s="128"/>
      <c r="IG261" s="128"/>
      <c r="IH261" s="128"/>
      <c r="II261" s="128"/>
      <c r="IJ261" s="128"/>
      <c r="IK261" s="128"/>
      <c r="IL261" s="128"/>
      <c r="IM261" s="128"/>
      <c r="IN261" s="128"/>
      <c r="IO261" s="128"/>
      <c r="IP261" s="128"/>
      <c r="IQ261" s="128"/>
      <c r="IR261" s="128"/>
      <c r="IS261" s="128"/>
      <c r="IT261" s="128"/>
      <c r="IU261" s="128"/>
      <c r="IV261" s="128"/>
      <c r="IW261" s="128"/>
      <c r="IX261" s="128"/>
      <c r="IY261" s="128"/>
      <c r="IZ261" s="128"/>
      <c r="JA261" s="128"/>
    </row>
    <row r="262" spans="2:261" s="17" customFormat="1" x14ac:dyDescent="0.25">
      <c r="B262" s="33"/>
      <c r="F262" s="35"/>
      <c r="G262" s="111"/>
      <c r="H262" s="33"/>
      <c r="I262" s="33"/>
      <c r="J262" s="42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  <c r="AA262" s="128"/>
      <c r="AB262" s="128"/>
      <c r="AC262" s="128"/>
      <c r="AD262" s="128"/>
      <c r="AE262" s="128"/>
      <c r="AF262" s="128"/>
      <c r="AG262" s="128"/>
      <c r="AH262" s="128"/>
      <c r="AI262" s="128"/>
      <c r="AJ262" s="128"/>
      <c r="AK262" s="128"/>
      <c r="AL262" s="128"/>
      <c r="AM262" s="128"/>
      <c r="AN262" s="128"/>
      <c r="AO262" s="128"/>
      <c r="AP262" s="128"/>
      <c r="AQ262" s="128"/>
      <c r="AR262" s="128"/>
      <c r="AS262" s="128"/>
      <c r="AT262" s="128"/>
      <c r="AU262" s="128"/>
      <c r="AV262" s="128"/>
      <c r="AW262" s="128"/>
      <c r="AX262" s="128"/>
      <c r="AY262" s="128"/>
      <c r="AZ262" s="128"/>
      <c r="BA262" s="128"/>
      <c r="BB262" s="128"/>
      <c r="BC262" s="128"/>
      <c r="BD262" s="128"/>
      <c r="BE262" s="128"/>
      <c r="BF262" s="128"/>
      <c r="BG262" s="128"/>
      <c r="BH262" s="128"/>
      <c r="BI262" s="128"/>
      <c r="BJ262" s="128"/>
      <c r="BK262" s="128"/>
      <c r="BL262" s="128"/>
      <c r="BM262" s="42"/>
      <c r="BN262" s="42"/>
      <c r="BO262" s="42"/>
      <c r="BP262" s="42"/>
      <c r="BQ262" s="42"/>
      <c r="BR262" s="42"/>
      <c r="BS262" s="42"/>
      <c r="BT262" s="42"/>
      <c r="BU262" s="42"/>
      <c r="BV262" s="42"/>
      <c r="BW262" s="42"/>
      <c r="BX262" s="42"/>
      <c r="BY262" s="42"/>
      <c r="BZ262" s="128"/>
      <c r="CA262" s="128"/>
      <c r="CB262" s="128"/>
      <c r="CC262" s="128"/>
      <c r="CD262" s="128"/>
      <c r="CE262" s="128"/>
      <c r="CF262" s="128"/>
      <c r="CG262" s="128"/>
      <c r="CH262" s="128"/>
      <c r="CI262" s="128"/>
      <c r="CJ262" s="128"/>
      <c r="CK262" s="128"/>
      <c r="CL262" s="128"/>
      <c r="CM262" s="128"/>
      <c r="CN262" s="128"/>
      <c r="CO262" s="128"/>
      <c r="CP262" s="128"/>
      <c r="CQ262" s="128"/>
      <c r="CR262" s="128"/>
      <c r="CS262" s="128"/>
      <c r="CT262" s="128"/>
      <c r="CU262" s="128"/>
      <c r="CV262" s="128"/>
      <c r="CW262" s="42"/>
      <c r="CX262" s="128"/>
      <c r="CY262" s="128"/>
      <c r="CZ262" s="128"/>
      <c r="DA262" s="128"/>
      <c r="DB262" s="128"/>
      <c r="DC262" s="128"/>
      <c r="DD262" s="128"/>
      <c r="DE262" s="128"/>
      <c r="DF262" s="128"/>
      <c r="DG262" s="128"/>
      <c r="DH262" s="128"/>
      <c r="DI262" s="128"/>
      <c r="DJ262" s="128"/>
      <c r="DK262" s="128"/>
      <c r="DL262" s="128"/>
      <c r="DM262" s="128"/>
      <c r="DN262" s="128"/>
      <c r="DO262" s="128"/>
      <c r="DP262" s="128"/>
      <c r="DQ262" s="128"/>
      <c r="DR262" s="128"/>
      <c r="DS262" s="128"/>
      <c r="DT262" s="128"/>
      <c r="DU262" s="128"/>
      <c r="DV262" s="128"/>
      <c r="DW262" s="128"/>
      <c r="DX262" s="128"/>
      <c r="DY262" s="128"/>
      <c r="DZ262" s="128"/>
      <c r="EA262" s="128"/>
      <c r="EB262" s="128"/>
      <c r="EC262" s="128"/>
      <c r="ED262" s="128"/>
      <c r="EE262" s="128"/>
      <c r="EF262" s="128"/>
      <c r="EG262" s="42"/>
      <c r="EH262" s="128"/>
      <c r="EI262" s="128"/>
      <c r="EJ262" s="128"/>
      <c r="EK262" s="128"/>
      <c r="EL262" s="128"/>
      <c r="EM262" s="128"/>
      <c r="EN262" s="128"/>
      <c r="EO262" s="128"/>
      <c r="EP262" s="128"/>
      <c r="EQ262" s="128"/>
      <c r="ER262" s="128"/>
      <c r="ES262" s="128"/>
      <c r="ET262" s="128"/>
      <c r="EU262" s="128"/>
      <c r="EV262" s="128"/>
      <c r="EW262" s="128"/>
      <c r="EX262" s="128"/>
      <c r="EY262" s="128"/>
      <c r="EZ262" s="128"/>
      <c r="FA262" s="128"/>
      <c r="FB262" s="128"/>
      <c r="FC262" s="128"/>
      <c r="FD262" s="128"/>
      <c r="FE262" s="128"/>
      <c r="FF262" s="128"/>
      <c r="FG262" s="128"/>
      <c r="FH262" s="128"/>
      <c r="FI262" s="128"/>
      <c r="FJ262" s="128"/>
      <c r="FK262" s="128"/>
      <c r="FL262" s="128"/>
      <c r="FM262" s="128"/>
      <c r="FN262" s="128"/>
      <c r="FO262" s="128"/>
      <c r="FP262" s="128"/>
      <c r="FQ262" s="42"/>
      <c r="FR262" s="42"/>
      <c r="FS262" s="42"/>
      <c r="FT262" s="42"/>
      <c r="FU262" s="42"/>
      <c r="FV262" s="128"/>
      <c r="FW262" s="128"/>
      <c r="FX262" s="128"/>
      <c r="FY262" s="128"/>
      <c r="FZ262" s="128"/>
      <c r="GA262" s="128"/>
      <c r="GB262" s="128"/>
      <c r="GC262" s="128"/>
      <c r="GD262" s="128"/>
      <c r="GE262" s="128"/>
      <c r="GF262" s="128"/>
      <c r="GG262" s="128"/>
      <c r="GH262" s="128"/>
      <c r="GI262" s="128"/>
      <c r="GJ262" s="128"/>
      <c r="GK262" s="128"/>
      <c r="GL262" s="128"/>
      <c r="GM262" s="128"/>
      <c r="GN262" s="128"/>
      <c r="GO262" s="128"/>
      <c r="GP262" s="128"/>
      <c r="GQ262" s="128"/>
      <c r="GR262" s="128"/>
      <c r="GS262" s="128"/>
      <c r="GT262" s="128"/>
      <c r="GU262" s="128"/>
      <c r="GV262" s="128"/>
      <c r="GW262" s="128"/>
      <c r="GX262" s="128"/>
      <c r="GY262" s="128"/>
      <c r="GZ262" s="128"/>
      <c r="HA262" s="128"/>
      <c r="HB262" s="128"/>
      <c r="HC262" s="128"/>
      <c r="HD262" s="128"/>
      <c r="HE262" s="128"/>
      <c r="HF262" s="128"/>
      <c r="HG262" s="128"/>
      <c r="HH262" s="128"/>
      <c r="HI262" s="128"/>
      <c r="HJ262" s="128"/>
      <c r="HK262" s="128"/>
      <c r="HL262" s="128"/>
      <c r="HM262" s="128"/>
      <c r="HN262" s="128"/>
      <c r="HO262" s="128"/>
      <c r="HP262" s="128"/>
      <c r="HQ262" s="128"/>
      <c r="HR262" s="128"/>
      <c r="HS262" s="128"/>
      <c r="HT262" s="128"/>
      <c r="HU262" s="128"/>
      <c r="HV262" s="128"/>
      <c r="HW262" s="128"/>
      <c r="HX262" s="128"/>
      <c r="HY262" s="128"/>
      <c r="HZ262" s="128"/>
      <c r="IA262" s="128"/>
      <c r="IB262" s="128"/>
      <c r="IC262" s="128"/>
      <c r="ID262" s="128"/>
      <c r="IE262" s="128"/>
      <c r="IF262" s="128"/>
      <c r="IG262" s="128"/>
      <c r="IH262" s="128"/>
      <c r="II262" s="128"/>
      <c r="IJ262" s="128"/>
      <c r="IK262" s="128"/>
      <c r="IL262" s="128"/>
      <c r="IM262" s="128"/>
      <c r="IN262" s="128"/>
      <c r="IO262" s="128"/>
      <c r="IP262" s="128"/>
      <c r="IQ262" s="128"/>
      <c r="IR262" s="128"/>
      <c r="IS262" s="128"/>
      <c r="IT262" s="128"/>
      <c r="IU262" s="128"/>
      <c r="IV262" s="128"/>
      <c r="IW262" s="128"/>
      <c r="IX262" s="128"/>
      <c r="IY262" s="128"/>
      <c r="IZ262" s="128"/>
      <c r="JA262" s="128"/>
    </row>
    <row r="263" spans="2:261" s="17" customFormat="1" x14ac:dyDescent="0.25">
      <c r="B263" s="33"/>
      <c r="F263" s="35"/>
      <c r="G263" s="111"/>
      <c r="H263" s="33"/>
      <c r="I263" s="33"/>
      <c r="J263" s="42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42"/>
      <c r="BN263" s="42"/>
      <c r="BO263" s="42"/>
      <c r="BP263" s="42"/>
      <c r="BQ263" s="42"/>
      <c r="BR263" s="42"/>
      <c r="BS263" s="42"/>
      <c r="BT263" s="42"/>
      <c r="BU263" s="42"/>
      <c r="BV263" s="42"/>
      <c r="BW263" s="42"/>
      <c r="BX263" s="42"/>
      <c r="BY263" s="42"/>
      <c r="BZ263" s="128"/>
      <c r="CA263" s="128"/>
      <c r="CB263" s="128"/>
      <c r="CC263" s="128"/>
      <c r="CD263" s="128"/>
      <c r="CE263" s="128"/>
      <c r="CF263" s="128"/>
      <c r="CG263" s="128"/>
      <c r="CH263" s="128"/>
      <c r="CI263" s="128"/>
      <c r="CJ263" s="128"/>
      <c r="CK263" s="128"/>
      <c r="CL263" s="128"/>
      <c r="CM263" s="128"/>
      <c r="CN263" s="128"/>
      <c r="CO263" s="128"/>
      <c r="CP263" s="128"/>
      <c r="CQ263" s="128"/>
      <c r="CR263" s="128"/>
      <c r="CS263" s="128"/>
      <c r="CT263" s="128"/>
      <c r="CU263" s="128"/>
      <c r="CV263" s="128"/>
      <c r="CW263" s="42"/>
      <c r="CX263" s="128"/>
      <c r="CY263" s="128"/>
      <c r="CZ263" s="128"/>
      <c r="DA263" s="128"/>
      <c r="DB263" s="128"/>
      <c r="DC263" s="128"/>
      <c r="DD263" s="128"/>
      <c r="DE263" s="128"/>
      <c r="DF263" s="128"/>
      <c r="DG263" s="128"/>
      <c r="DH263" s="128"/>
      <c r="DI263" s="128"/>
      <c r="DJ263" s="128"/>
      <c r="DK263" s="128"/>
      <c r="DL263" s="128"/>
      <c r="DM263" s="128"/>
      <c r="DN263" s="128"/>
      <c r="DO263" s="128"/>
      <c r="DP263" s="128"/>
      <c r="DQ263" s="128"/>
      <c r="DR263" s="128"/>
      <c r="DS263" s="128"/>
      <c r="DT263" s="128"/>
      <c r="DU263" s="128"/>
      <c r="DV263" s="128"/>
      <c r="DW263" s="128"/>
      <c r="DX263" s="128"/>
      <c r="DY263" s="128"/>
      <c r="DZ263" s="128"/>
      <c r="EA263" s="128"/>
      <c r="EB263" s="128"/>
      <c r="EC263" s="128"/>
      <c r="ED263" s="128"/>
      <c r="EE263" s="128"/>
      <c r="EF263" s="128"/>
      <c r="EG263" s="42"/>
      <c r="EH263" s="128"/>
      <c r="EI263" s="128"/>
      <c r="EJ263" s="128"/>
      <c r="EK263" s="128"/>
      <c r="EL263" s="128"/>
      <c r="EM263" s="128"/>
      <c r="EN263" s="128"/>
      <c r="EO263" s="128"/>
      <c r="EP263" s="128"/>
      <c r="EQ263" s="128"/>
      <c r="ER263" s="128"/>
      <c r="ES263" s="128"/>
      <c r="ET263" s="128"/>
      <c r="EU263" s="128"/>
      <c r="EV263" s="128"/>
      <c r="EW263" s="128"/>
      <c r="EX263" s="128"/>
      <c r="EY263" s="128"/>
      <c r="EZ263" s="128"/>
      <c r="FA263" s="128"/>
      <c r="FB263" s="128"/>
      <c r="FC263" s="128"/>
      <c r="FD263" s="128"/>
      <c r="FE263" s="128"/>
      <c r="FF263" s="128"/>
      <c r="FG263" s="128"/>
      <c r="FH263" s="128"/>
      <c r="FI263" s="128"/>
      <c r="FJ263" s="128"/>
      <c r="FK263" s="128"/>
      <c r="FL263" s="128"/>
      <c r="FM263" s="128"/>
      <c r="FN263" s="128"/>
      <c r="FO263" s="128"/>
      <c r="FP263" s="128"/>
      <c r="FQ263" s="42"/>
      <c r="FR263" s="42"/>
      <c r="FS263" s="42"/>
      <c r="FT263" s="42"/>
      <c r="FU263" s="42"/>
      <c r="FV263" s="128"/>
      <c r="FW263" s="128"/>
      <c r="FX263" s="128"/>
      <c r="FY263" s="128"/>
      <c r="FZ263" s="128"/>
      <c r="GA263" s="128"/>
      <c r="GB263" s="128"/>
      <c r="GC263" s="128"/>
      <c r="GD263" s="128"/>
      <c r="GE263" s="128"/>
      <c r="GF263" s="128"/>
      <c r="GG263" s="128"/>
      <c r="GH263" s="128"/>
      <c r="GI263" s="128"/>
      <c r="GJ263" s="128"/>
      <c r="GK263" s="128"/>
      <c r="GL263" s="128"/>
      <c r="GM263" s="128"/>
      <c r="GN263" s="128"/>
      <c r="GO263" s="128"/>
      <c r="GP263" s="128"/>
      <c r="GQ263" s="128"/>
      <c r="GR263" s="128"/>
      <c r="GS263" s="128"/>
      <c r="GT263" s="128"/>
      <c r="GU263" s="128"/>
      <c r="GV263" s="128"/>
      <c r="GW263" s="128"/>
      <c r="GX263" s="128"/>
      <c r="GY263" s="128"/>
      <c r="GZ263" s="128"/>
      <c r="HA263" s="128"/>
      <c r="HB263" s="128"/>
      <c r="HC263" s="128"/>
      <c r="HD263" s="128"/>
      <c r="HE263" s="128"/>
      <c r="HF263" s="128"/>
      <c r="HG263" s="128"/>
      <c r="HH263" s="128"/>
      <c r="HI263" s="128"/>
      <c r="HJ263" s="128"/>
      <c r="HK263" s="128"/>
      <c r="HL263" s="128"/>
      <c r="HM263" s="128"/>
      <c r="HN263" s="128"/>
      <c r="HO263" s="128"/>
      <c r="HP263" s="128"/>
      <c r="HQ263" s="128"/>
      <c r="HR263" s="128"/>
      <c r="HS263" s="128"/>
      <c r="HT263" s="128"/>
      <c r="HU263" s="128"/>
      <c r="HV263" s="128"/>
      <c r="HW263" s="128"/>
      <c r="HX263" s="128"/>
      <c r="HY263" s="128"/>
      <c r="HZ263" s="128"/>
      <c r="IA263" s="128"/>
      <c r="IB263" s="128"/>
      <c r="IC263" s="128"/>
      <c r="ID263" s="128"/>
      <c r="IE263" s="128"/>
      <c r="IF263" s="128"/>
      <c r="IG263" s="128"/>
      <c r="IH263" s="128"/>
      <c r="II263" s="128"/>
      <c r="IJ263" s="128"/>
      <c r="IK263" s="128"/>
      <c r="IL263" s="128"/>
      <c r="IM263" s="128"/>
      <c r="IN263" s="128"/>
      <c r="IO263" s="128"/>
      <c r="IP263" s="128"/>
      <c r="IQ263" s="128"/>
      <c r="IR263" s="128"/>
      <c r="IS263" s="128"/>
      <c r="IT263" s="128"/>
      <c r="IU263" s="128"/>
      <c r="IV263" s="128"/>
      <c r="IW263" s="128"/>
      <c r="IX263" s="128"/>
      <c r="IY263" s="128"/>
      <c r="IZ263" s="128"/>
      <c r="JA263" s="128"/>
    </row>
    <row r="264" spans="2:261" s="17" customFormat="1" x14ac:dyDescent="0.25">
      <c r="B264" s="33"/>
      <c r="F264" s="35"/>
      <c r="G264" s="111"/>
      <c r="H264" s="33"/>
      <c r="I264" s="33"/>
      <c r="J264" s="42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  <c r="AA264" s="128"/>
      <c r="AB264" s="128"/>
      <c r="AC264" s="128"/>
      <c r="AD264" s="128"/>
      <c r="AE264" s="128"/>
      <c r="AF264" s="128"/>
      <c r="AG264" s="128"/>
      <c r="AH264" s="128"/>
      <c r="AI264" s="128"/>
      <c r="AJ264" s="128"/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8"/>
      <c r="AZ264" s="128"/>
      <c r="BA264" s="128"/>
      <c r="BB264" s="128"/>
      <c r="BC264" s="128"/>
      <c r="BD264" s="128"/>
      <c r="BE264" s="128"/>
      <c r="BF264" s="128"/>
      <c r="BG264" s="128"/>
      <c r="BH264" s="128"/>
      <c r="BI264" s="128"/>
      <c r="BJ264" s="128"/>
      <c r="BK264" s="128"/>
      <c r="BL264" s="128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  <c r="BZ264" s="128"/>
      <c r="CA264" s="128"/>
      <c r="CB264" s="128"/>
      <c r="CC264" s="128"/>
      <c r="CD264" s="128"/>
      <c r="CE264" s="128"/>
      <c r="CF264" s="128"/>
      <c r="CG264" s="128"/>
      <c r="CH264" s="128"/>
      <c r="CI264" s="128"/>
      <c r="CJ264" s="128"/>
      <c r="CK264" s="128"/>
      <c r="CL264" s="128"/>
      <c r="CM264" s="128"/>
      <c r="CN264" s="128"/>
      <c r="CO264" s="128"/>
      <c r="CP264" s="128"/>
      <c r="CQ264" s="128"/>
      <c r="CR264" s="128"/>
      <c r="CS264" s="128"/>
      <c r="CT264" s="128"/>
      <c r="CU264" s="128"/>
      <c r="CV264" s="128"/>
      <c r="CW264" s="42"/>
      <c r="CX264" s="128"/>
      <c r="CY264" s="128"/>
      <c r="CZ264" s="128"/>
      <c r="DA264" s="128"/>
      <c r="DB264" s="128"/>
      <c r="DC264" s="128"/>
      <c r="DD264" s="128"/>
      <c r="DE264" s="128"/>
      <c r="DF264" s="128"/>
      <c r="DG264" s="128"/>
      <c r="DH264" s="128"/>
      <c r="DI264" s="128"/>
      <c r="DJ264" s="128"/>
      <c r="DK264" s="128"/>
      <c r="DL264" s="128"/>
      <c r="DM264" s="128"/>
      <c r="DN264" s="128"/>
      <c r="DO264" s="128"/>
      <c r="DP264" s="128"/>
      <c r="DQ264" s="128"/>
      <c r="DR264" s="128"/>
      <c r="DS264" s="128"/>
      <c r="DT264" s="128"/>
      <c r="DU264" s="128"/>
      <c r="DV264" s="128"/>
      <c r="DW264" s="128"/>
      <c r="DX264" s="128"/>
      <c r="DY264" s="128"/>
      <c r="DZ264" s="128"/>
      <c r="EA264" s="128"/>
      <c r="EB264" s="128"/>
      <c r="EC264" s="128"/>
      <c r="ED264" s="128"/>
      <c r="EE264" s="128"/>
      <c r="EF264" s="128"/>
      <c r="EG264" s="42"/>
      <c r="EH264" s="128"/>
      <c r="EI264" s="128"/>
      <c r="EJ264" s="128"/>
      <c r="EK264" s="128"/>
      <c r="EL264" s="128"/>
      <c r="EM264" s="128"/>
      <c r="EN264" s="128"/>
      <c r="EO264" s="128"/>
      <c r="EP264" s="128"/>
      <c r="EQ264" s="128"/>
      <c r="ER264" s="128"/>
      <c r="ES264" s="128"/>
      <c r="ET264" s="128"/>
      <c r="EU264" s="128"/>
      <c r="EV264" s="128"/>
      <c r="EW264" s="128"/>
      <c r="EX264" s="128"/>
      <c r="EY264" s="128"/>
      <c r="EZ264" s="128"/>
      <c r="FA264" s="128"/>
      <c r="FB264" s="128"/>
      <c r="FC264" s="128"/>
      <c r="FD264" s="128"/>
      <c r="FE264" s="128"/>
      <c r="FF264" s="128"/>
      <c r="FG264" s="128"/>
      <c r="FH264" s="128"/>
      <c r="FI264" s="128"/>
      <c r="FJ264" s="128"/>
      <c r="FK264" s="128"/>
      <c r="FL264" s="128"/>
      <c r="FM264" s="128"/>
      <c r="FN264" s="128"/>
      <c r="FO264" s="128"/>
      <c r="FP264" s="128"/>
      <c r="FQ264" s="42"/>
      <c r="FR264" s="42"/>
      <c r="FS264" s="42"/>
      <c r="FT264" s="42"/>
      <c r="FU264" s="42"/>
      <c r="FV264" s="128"/>
      <c r="FW264" s="128"/>
      <c r="FX264" s="128"/>
      <c r="FY264" s="128"/>
      <c r="FZ264" s="128"/>
      <c r="GA264" s="128"/>
      <c r="GB264" s="128"/>
      <c r="GC264" s="128"/>
      <c r="GD264" s="128"/>
      <c r="GE264" s="128"/>
      <c r="GF264" s="128"/>
      <c r="GG264" s="128"/>
      <c r="GH264" s="128"/>
      <c r="GI264" s="128"/>
      <c r="GJ264" s="128"/>
      <c r="GK264" s="128"/>
      <c r="GL264" s="128"/>
      <c r="GM264" s="128"/>
      <c r="GN264" s="128"/>
      <c r="GO264" s="128"/>
      <c r="GP264" s="128"/>
      <c r="GQ264" s="128"/>
      <c r="GR264" s="128"/>
      <c r="GS264" s="128"/>
      <c r="GT264" s="128"/>
      <c r="GU264" s="128"/>
      <c r="GV264" s="128"/>
      <c r="GW264" s="128"/>
      <c r="GX264" s="128"/>
      <c r="GY264" s="128"/>
      <c r="GZ264" s="128"/>
      <c r="HA264" s="128"/>
      <c r="HB264" s="128"/>
      <c r="HC264" s="128"/>
      <c r="HD264" s="128"/>
      <c r="HE264" s="128"/>
      <c r="HF264" s="128"/>
      <c r="HG264" s="128"/>
      <c r="HH264" s="128"/>
      <c r="HI264" s="128"/>
      <c r="HJ264" s="128"/>
      <c r="HK264" s="128"/>
      <c r="HL264" s="128"/>
      <c r="HM264" s="128"/>
      <c r="HN264" s="128"/>
      <c r="HO264" s="128"/>
      <c r="HP264" s="128"/>
      <c r="HQ264" s="128"/>
      <c r="HR264" s="128"/>
      <c r="HS264" s="128"/>
      <c r="HT264" s="128"/>
      <c r="HU264" s="128"/>
      <c r="HV264" s="128"/>
      <c r="HW264" s="128"/>
      <c r="HX264" s="128"/>
      <c r="HY264" s="128"/>
      <c r="HZ264" s="128"/>
      <c r="IA264" s="128"/>
      <c r="IB264" s="128"/>
      <c r="IC264" s="128"/>
      <c r="ID264" s="128"/>
      <c r="IE264" s="128"/>
      <c r="IF264" s="128"/>
      <c r="IG264" s="128"/>
      <c r="IH264" s="128"/>
      <c r="II264" s="128"/>
      <c r="IJ264" s="128"/>
      <c r="IK264" s="128"/>
      <c r="IL264" s="128"/>
      <c r="IM264" s="128"/>
      <c r="IN264" s="128"/>
      <c r="IO264" s="128"/>
      <c r="IP264" s="128"/>
      <c r="IQ264" s="128"/>
      <c r="IR264" s="128"/>
      <c r="IS264" s="128"/>
      <c r="IT264" s="128"/>
      <c r="IU264" s="128"/>
      <c r="IV264" s="128"/>
      <c r="IW264" s="128"/>
      <c r="IX264" s="128"/>
      <c r="IY264" s="128"/>
      <c r="IZ264" s="128"/>
      <c r="JA264" s="128"/>
    </row>
    <row r="265" spans="2:261" s="17" customFormat="1" x14ac:dyDescent="0.25">
      <c r="B265" s="33"/>
      <c r="F265" s="35"/>
      <c r="G265" s="111"/>
      <c r="H265" s="33"/>
      <c r="I265" s="33"/>
      <c r="J265" s="42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  <c r="AA265" s="128"/>
      <c r="AB265" s="128"/>
      <c r="AC265" s="128"/>
      <c r="AD265" s="128"/>
      <c r="AE265" s="128"/>
      <c r="AF265" s="128"/>
      <c r="AG265" s="128"/>
      <c r="AH265" s="128"/>
      <c r="AI265" s="128"/>
      <c r="AJ265" s="128"/>
      <c r="AK265" s="128"/>
      <c r="AL265" s="128"/>
      <c r="AM265" s="128"/>
      <c r="AN265" s="128"/>
      <c r="AO265" s="128"/>
      <c r="AP265" s="128"/>
      <c r="AQ265" s="128"/>
      <c r="AR265" s="128"/>
      <c r="AS265" s="128"/>
      <c r="AT265" s="128"/>
      <c r="AU265" s="128"/>
      <c r="AV265" s="128"/>
      <c r="AW265" s="128"/>
      <c r="AX265" s="128"/>
      <c r="AY265" s="128"/>
      <c r="AZ265" s="128"/>
      <c r="BA265" s="128"/>
      <c r="BB265" s="128"/>
      <c r="BC265" s="128"/>
      <c r="BD265" s="128"/>
      <c r="BE265" s="128"/>
      <c r="BF265" s="128"/>
      <c r="BG265" s="128"/>
      <c r="BH265" s="128"/>
      <c r="BI265" s="128"/>
      <c r="BJ265" s="128"/>
      <c r="BK265" s="128"/>
      <c r="BL265" s="128"/>
      <c r="BM265" s="42"/>
      <c r="BN265" s="42"/>
      <c r="BO265" s="42"/>
      <c r="BP265" s="42"/>
      <c r="BQ265" s="42"/>
      <c r="BR265" s="42"/>
      <c r="BS265" s="42"/>
      <c r="BT265" s="42"/>
      <c r="BU265" s="42"/>
      <c r="BV265" s="42"/>
      <c r="BW265" s="42"/>
      <c r="BX265" s="42"/>
      <c r="BY265" s="42"/>
      <c r="BZ265" s="128"/>
      <c r="CA265" s="128"/>
      <c r="CB265" s="128"/>
      <c r="CC265" s="128"/>
      <c r="CD265" s="128"/>
      <c r="CE265" s="128"/>
      <c r="CF265" s="128"/>
      <c r="CG265" s="128"/>
      <c r="CH265" s="128"/>
      <c r="CI265" s="128"/>
      <c r="CJ265" s="128"/>
      <c r="CK265" s="128"/>
      <c r="CL265" s="128"/>
      <c r="CM265" s="128"/>
      <c r="CN265" s="128"/>
      <c r="CO265" s="128"/>
      <c r="CP265" s="128"/>
      <c r="CQ265" s="128"/>
      <c r="CR265" s="128"/>
      <c r="CS265" s="128"/>
      <c r="CT265" s="128"/>
      <c r="CU265" s="128"/>
      <c r="CV265" s="128"/>
      <c r="CW265" s="42"/>
      <c r="CX265" s="128"/>
      <c r="CY265" s="128"/>
      <c r="CZ265" s="128"/>
      <c r="DA265" s="128"/>
      <c r="DB265" s="128"/>
      <c r="DC265" s="128"/>
      <c r="DD265" s="128"/>
      <c r="DE265" s="128"/>
      <c r="DF265" s="128"/>
      <c r="DG265" s="128"/>
      <c r="DH265" s="128"/>
      <c r="DI265" s="128"/>
      <c r="DJ265" s="128"/>
      <c r="DK265" s="128"/>
      <c r="DL265" s="128"/>
      <c r="DM265" s="128"/>
      <c r="DN265" s="128"/>
      <c r="DO265" s="128"/>
      <c r="DP265" s="128"/>
      <c r="DQ265" s="128"/>
      <c r="DR265" s="128"/>
      <c r="DS265" s="128"/>
      <c r="DT265" s="128"/>
      <c r="DU265" s="128"/>
      <c r="DV265" s="128"/>
      <c r="DW265" s="128"/>
      <c r="DX265" s="128"/>
      <c r="DY265" s="128"/>
      <c r="DZ265" s="128"/>
      <c r="EA265" s="128"/>
      <c r="EB265" s="128"/>
      <c r="EC265" s="128"/>
      <c r="ED265" s="128"/>
      <c r="EE265" s="128"/>
      <c r="EF265" s="128"/>
      <c r="EG265" s="42"/>
      <c r="EH265" s="128"/>
      <c r="EI265" s="128"/>
      <c r="EJ265" s="128"/>
      <c r="EK265" s="128"/>
      <c r="EL265" s="128"/>
      <c r="EM265" s="128"/>
      <c r="EN265" s="128"/>
      <c r="EO265" s="128"/>
      <c r="EP265" s="128"/>
      <c r="EQ265" s="128"/>
      <c r="ER265" s="128"/>
      <c r="ES265" s="128"/>
      <c r="ET265" s="128"/>
      <c r="EU265" s="128"/>
      <c r="EV265" s="128"/>
      <c r="EW265" s="128"/>
      <c r="EX265" s="128"/>
      <c r="EY265" s="128"/>
      <c r="EZ265" s="128"/>
      <c r="FA265" s="128"/>
      <c r="FB265" s="128"/>
      <c r="FC265" s="128"/>
      <c r="FD265" s="128"/>
      <c r="FE265" s="128"/>
      <c r="FF265" s="128"/>
      <c r="FG265" s="128"/>
      <c r="FH265" s="128"/>
      <c r="FI265" s="128"/>
      <c r="FJ265" s="128"/>
      <c r="FK265" s="128"/>
      <c r="FL265" s="128"/>
      <c r="FM265" s="128"/>
      <c r="FN265" s="128"/>
      <c r="FO265" s="128"/>
      <c r="FP265" s="128"/>
      <c r="FQ265" s="42"/>
      <c r="FR265" s="42"/>
      <c r="FS265" s="42"/>
      <c r="FT265" s="42"/>
      <c r="FU265" s="42"/>
      <c r="FV265" s="128"/>
      <c r="FW265" s="128"/>
      <c r="FX265" s="128"/>
      <c r="FY265" s="128"/>
      <c r="FZ265" s="128"/>
      <c r="GA265" s="128"/>
      <c r="GB265" s="128"/>
      <c r="GC265" s="128"/>
      <c r="GD265" s="128"/>
      <c r="GE265" s="128"/>
      <c r="GF265" s="128"/>
      <c r="GG265" s="128"/>
      <c r="GH265" s="128"/>
      <c r="GI265" s="128"/>
      <c r="GJ265" s="128"/>
      <c r="GK265" s="128"/>
      <c r="GL265" s="128"/>
      <c r="GM265" s="128"/>
      <c r="GN265" s="128"/>
      <c r="GO265" s="128"/>
      <c r="GP265" s="128"/>
      <c r="GQ265" s="128"/>
      <c r="GR265" s="128"/>
      <c r="GS265" s="128"/>
      <c r="GT265" s="128"/>
      <c r="GU265" s="128"/>
      <c r="GV265" s="128"/>
      <c r="GW265" s="128"/>
      <c r="GX265" s="128"/>
      <c r="GY265" s="128"/>
      <c r="GZ265" s="128"/>
      <c r="HA265" s="128"/>
      <c r="HB265" s="128"/>
      <c r="HC265" s="128"/>
      <c r="HD265" s="128"/>
      <c r="HE265" s="128"/>
      <c r="HF265" s="128"/>
      <c r="HG265" s="128"/>
      <c r="HH265" s="128"/>
      <c r="HI265" s="128"/>
      <c r="HJ265" s="128"/>
      <c r="HK265" s="128"/>
      <c r="HL265" s="128"/>
      <c r="HM265" s="128"/>
      <c r="HN265" s="128"/>
      <c r="HO265" s="128"/>
      <c r="HP265" s="128"/>
      <c r="HQ265" s="128"/>
      <c r="HR265" s="128"/>
      <c r="HS265" s="128"/>
      <c r="HT265" s="128"/>
      <c r="HU265" s="128"/>
      <c r="HV265" s="128"/>
      <c r="HW265" s="128"/>
      <c r="HX265" s="128"/>
      <c r="HY265" s="128"/>
      <c r="HZ265" s="128"/>
      <c r="IA265" s="128"/>
      <c r="IB265" s="128"/>
      <c r="IC265" s="128"/>
      <c r="ID265" s="128"/>
      <c r="IE265" s="128"/>
      <c r="IF265" s="128"/>
      <c r="IG265" s="128"/>
      <c r="IH265" s="128"/>
      <c r="II265" s="128"/>
      <c r="IJ265" s="128"/>
      <c r="IK265" s="128"/>
      <c r="IL265" s="128"/>
      <c r="IM265" s="128"/>
      <c r="IN265" s="128"/>
      <c r="IO265" s="128"/>
      <c r="IP265" s="128"/>
      <c r="IQ265" s="128"/>
      <c r="IR265" s="128"/>
      <c r="IS265" s="128"/>
      <c r="IT265" s="128"/>
      <c r="IU265" s="128"/>
      <c r="IV265" s="128"/>
      <c r="IW265" s="128"/>
      <c r="IX265" s="128"/>
      <c r="IY265" s="128"/>
      <c r="IZ265" s="128"/>
      <c r="JA265" s="128"/>
    </row>
    <row r="266" spans="2:261" s="17" customFormat="1" x14ac:dyDescent="0.25">
      <c r="B266" s="33"/>
      <c r="F266" s="35"/>
      <c r="G266" s="111"/>
      <c r="H266" s="33"/>
      <c r="I266" s="33"/>
      <c r="J266" s="42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  <c r="AA266" s="128"/>
      <c r="AB266" s="128"/>
      <c r="AC266" s="128"/>
      <c r="AD266" s="128"/>
      <c r="AE266" s="128"/>
      <c r="AF266" s="128"/>
      <c r="AG266" s="128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8"/>
      <c r="AT266" s="128"/>
      <c r="AU266" s="128"/>
      <c r="AV266" s="128"/>
      <c r="AW266" s="128"/>
      <c r="AX266" s="128"/>
      <c r="AY266" s="128"/>
      <c r="AZ266" s="128"/>
      <c r="BA266" s="128"/>
      <c r="BB266" s="128"/>
      <c r="BC266" s="128"/>
      <c r="BD266" s="128"/>
      <c r="BE266" s="128"/>
      <c r="BF266" s="128"/>
      <c r="BG266" s="128"/>
      <c r="BH266" s="128"/>
      <c r="BI266" s="128"/>
      <c r="BJ266" s="128"/>
      <c r="BK266" s="128"/>
      <c r="BL266" s="128"/>
      <c r="BM266" s="42"/>
      <c r="BN266" s="42"/>
      <c r="BO266" s="42"/>
      <c r="BP266" s="42"/>
      <c r="BQ266" s="42"/>
      <c r="BR266" s="42"/>
      <c r="BS266" s="42"/>
      <c r="BT266" s="42"/>
      <c r="BU266" s="42"/>
      <c r="BV266" s="42"/>
      <c r="BW266" s="42"/>
      <c r="BX266" s="42"/>
      <c r="BY266" s="42"/>
      <c r="BZ266" s="128"/>
      <c r="CA266" s="128"/>
      <c r="CB266" s="128"/>
      <c r="CC266" s="128"/>
      <c r="CD266" s="128"/>
      <c r="CE266" s="128"/>
      <c r="CF266" s="128"/>
      <c r="CG266" s="128"/>
      <c r="CH266" s="128"/>
      <c r="CI266" s="128"/>
      <c r="CJ266" s="128"/>
      <c r="CK266" s="128"/>
      <c r="CL266" s="128"/>
      <c r="CM266" s="128"/>
      <c r="CN266" s="128"/>
      <c r="CO266" s="128"/>
      <c r="CP266" s="128"/>
      <c r="CQ266" s="128"/>
      <c r="CR266" s="128"/>
      <c r="CS266" s="128"/>
      <c r="CT266" s="128"/>
      <c r="CU266" s="128"/>
      <c r="CV266" s="128"/>
      <c r="CW266" s="42"/>
      <c r="CX266" s="128"/>
      <c r="CY266" s="128"/>
      <c r="CZ266" s="128"/>
      <c r="DA266" s="128"/>
      <c r="DB266" s="128"/>
      <c r="DC266" s="128"/>
      <c r="DD266" s="128"/>
      <c r="DE266" s="128"/>
      <c r="DF266" s="128"/>
      <c r="DG266" s="128"/>
      <c r="DH266" s="128"/>
      <c r="DI266" s="128"/>
      <c r="DJ266" s="128"/>
      <c r="DK266" s="128"/>
      <c r="DL266" s="128"/>
      <c r="DM266" s="128"/>
      <c r="DN266" s="128"/>
      <c r="DO266" s="128"/>
      <c r="DP266" s="128"/>
      <c r="DQ266" s="128"/>
      <c r="DR266" s="128"/>
      <c r="DS266" s="128"/>
      <c r="DT266" s="128"/>
      <c r="DU266" s="128"/>
      <c r="DV266" s="128"/>
      <c r="DW266" s="128"/>
      <c r="DX266" s="128"/>
      <c r="DY266" s="128"/>
      <c r="DZ266" s="128"/>
      <c r="EA266" s="128"/>
      <c r="EB266" s="128"/>
      <c r="EC266" s="128"/>
      <c r="ED266" s="128"/>
      <c r="EE266" s="128"/>
      <c r="EF266" s="128"/>
      <c r="EG266" s="42"/>
      <c r="EH266" s="128"/>
      <c r="EI266" s="128"/>
      <c r="EJ266" s="128"/>
      <c r="EK266" s="128"/>
      <c r="EL266" s="128"/>
      <c r="EM266" s="128"/>
      <c r="EN266" s="128"/>
      <c r="EO266" s="128"/>
      <c r="EP266" s="128"/>
      <c r="EQ266" s="128"/>
      <c r="ER266" s="128"/>
      <c r="ES266" s="128"/>
      <c r="ET266" s="128"/>
      <c r="EU266" s="128"/>
      <c r="EV266" s="128"/>
      <c r="EW266" s="128"/>
      <c r="EX266" s="128"/>
      <c r="EY266" s="128"/>
      <c r="EZ266" s="128"/>
      <c r="FA266" s="128"/>
      <c r="FB266" s="128"/>
      <c r="FC266" s="128"/>
      <c r="FD266" s="128"/>
      <c r="FE266" s="128"/>
      <c r="FF266" s="128"/>
      <c r="FG266" s="128"/>
      <c r="FH266" s="128"/>
      <c r="FI266" s="128"/>
      <c r="FJ266" s="128"/>
      <c r="FK266" s="128"/>
      <c r="FL266" s="128"/>
      <c r="FM266" s="128"/>
      <c r="FN266" s="128"/>
      <c r="FO266" s="128"/>
      <c r="FP266" s="128"/>
      <c r="FQ266" s="42"/>
      <c r="FR266" s="42"/>
      <c r="FS266" s="42"/>
      <c r="FT266" s="42"/>
      <c r="FU266" s="42"/>
      <c r="FV266" s="128"/>
      <c r="FW266" s="128"/>
      <c r="FX266" s="128"/>
      <c r="FY266" s="128"/>
      <c r="FZ266" s="128"/>
      <c r="GA266" s="128"/>
      <c r="GB266" s="128"/>
      <c r="GC266" s="128"/>
      <c r="GD266" s="128"/>
      <c r="GE266" s="128"/>
      <c r="GF266" s="128"/>
      <c r="GG266" s="128"/>
      <c r="GH266" s="128"/>
      <c r="GI266" s="128"/>
      <c r="GJ266" s="128"/>
      <c r="GK266" s="128"/>
      <c r="GL266" s="128"/>
      <c r="GM266" s="128"/>
      <c r="GN266" s="128"/>
      <c r="GO266" s="128"/>
      <c r="GP266" s="128"/>
      <c r="GQ266" s="128"/>
      <c r="GR266" s="128"/>
      <c r="GS266" s="128"/>
      <c r="GT266" s="128"/>
      <c r="GU266" s="128"/>
      <c r="GV266" s="128"/>
      <c r="GW266" s="128"/>
      <c r="GX266" s="128"/>
      <c r="GY266" s="128"/>
      <c r="GZ266" s="128"/>
      <c r="HA266" s="128"/>
      <c r="HB266" s="128"/>
      <c r="HC266" s="128"/>
      <c r="HD266" s="128"/>
      <c r="HE266" s="128"/>
      <c r="HF266" s="128"/>
      <c r="HG266" s="128"/>
      <c r="HH266" s="128"/>
      <c r="HI266" s="128"/>
      <c r="HJ266" s="128"/>
      <c r="HK266" s="128"/>
      <c r="HL266" s="128"/>
      <c r="HM266" s="128"/>
      <c r="HN266" s="128"/>
      <c r="HO266" s="128"/>
      <c r="HP266" s="128"/>
      <c r="HQ266" s="128"/>
      <c r="HR266" s="128"/>
      <c r="HS266" s="128"/>
      <c r="HT266" s="128"/>
      <c r="HU266" s="128"/>
      <c r="HV266" s="128"/>
      <c r="HW266" s="128"/>
      <c r="HX266" s="128"/>
      <c r="HY266" s="128"/>
      <c r="HZ266" s="128"/>
      <c r="IA266" s="128"/>
      <c r="IB266" s="128"/>
      <c r="IC266" s="128"/>
      <c r="ID266" s="128"/>
      <c r="IE266" s="128"/>
      <c r="IF266" s="128"/>
      <c r="IG266" s="128"/>
      <c r="IH266" s="128"/>
      <c r="II266" s="128"/>
      <c r="IJ266" s="128"/>
      <c r="IK266" s="128"/>
      <c r="IL266" s="128"/>
      <c r="IM266" s="128"/>
      <c r="IN266" s="128"/>
      <c r="IO266" s="128"/>
      <c r="IP266" s="128"/>
      <c r="IQ266" s="128"/>
      <c r="IR266" s="128"/>
      <c r="IS266" s="128"/>
      <c r="IT266" s="128"/>
      <c r="IU266" s="128"/>
      <c r="IV266" s="128"/>
      <c r="IW266" s="128"/>
      <c r="IX266" s="128"/>
      <c r="IY266" s="128"/>
      <c r="IZ266" s="128"/>
      <c r="JA266" s="128"/>
    </row>
    <row r="267" spans="2:261" s="17" customFormat="1" x14ac:dyDescent="0.25">
      <c r="B267" s="33"/>
      <c r="F267" s="35"/>
      <c r="G267" s="111"/>
      <c r="H267" s="33"/>
      <c r="I267" s="33"/>
      <c r="J267" s="42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  <c r="AA267" s="128"/>
      <c r="AB267" s="128"/>
      <c r="AC267" s="128"/>
      <c r="AD267" s="128"/>
      <c r="AE267" s="128"/>
      <c r="AF267" s="128"/>
      <c r="AG267" s="128"/>
      <c r="AH267" s="128"/>
      <c r="AI267" s="128"/>
      <c r="AJ267" s="128"/>
      <c r="AK267" s="128"/>
      <c r="AL267" s="128"/>
      <c r="AM267" s="128"/>
      <c r="AN267" s="128"/>
      <c r="AO267" s="128"/>
      <c r="AP267" s="128"/>
      <c r="AQ267" s="128"/>
      <c r="AR267" s="128"/>
      <c r="AS267" s="128"/>
      <c r="AT267" s="128"/>
      <c r="AU267" s="128"/>
      <c r="AV267" s="128"/>
      <c r="AW267" s="128"/>
      <c r="AX267" s="128"/>
      <c r="AY267" s="128"/>
      <c r="AZ267" s="128"/>
      <c r="BA267" s="128"/>
      <c r="BB267" s="128"/>
      <c r="BC267" s="128"/>
      <c r="BD267" s="128"/>
      <c r="BE267" s="128"/>
      <c r="BF267" s="128"/>
      <c r="BG267" s="128"/>
      <c r="BH267" s="128"/>
      <c r="BI267" s="128"/>
      <c r="BJ267" s="128"/>
      <c r="BK267" s="128"/>
      <c r="BL267" s="128"/>
      <c r="BM267" s="42"/>
      <c r="BN267" s="42"/>
      <c r="BO267" s="42"/>
      <c r="BP267" s="42"/>
      <c r="BQ267" s="42"/>
      <c r="BR267" s="42"/>
      <c r="BS267" s="42"/>
      <c r="BT267" s="42"/>
      <c r="BU267" s="42"/>
      <c r="BV267" s="42"/>
      <c r="BW267" s="42"/>
      <c r="BX267" s="42"/>
      <c r="BY267" s="42"/>
      <c r="BZ267" s="128"/>
      <c r="CA267" s="128"/>
      <c r="CB267" s="128"/>
      <c r="CC267" s="128"/>
      <c r="CD267" s="128"/>
      <c r="CE267" s="128"/>
      <c r="CF267" s="128"/>
      <c r="CG267" s="128"/>
      <c r="CH267" s="128"/>
      <c r="CI267" s="128"/>
      <c r="CJ267" s="128"/>
      <c r="CK267" s="128"/>
      <c r="CL267" s="128"/>
      <c r="CM267" s="128"/>
      <c r="CN267" s="128"/>
      <c r="CO267" s="128"/>
      <c r="CP267" s="128"/>
      <c r="CQ267" s="128"/>
      <c r="CR267" s="128"/>
      <c r="CS267" s="128"/>
      <c r="CT267" s="128"/>
      <c r="CU267" s="128"/>
      <c r="CV267" s="128"/>
      <c r="CW267" s="42"/>
      <c r="CX267" s="128"/>
      <c r="CY267" s="128"/>
      <c r="CZ267" s="128"/>
      <c r="DA267" s="128"/>
      <c r="DB267" s="128"/>
      <c r="DC267" s="128"/>
      <c r="DD267" s="128"/>
      <c r="DE267" s="128"/>
      <c r="DF267" s="128"/>
      <c r="DG267" s="128"/>
      <c r="DH267" s="128"/>
      <c r="DI267" s="128"/>
      <c r="DJ267" s="128"/>
      <c r="DK267" s="128"/>
      <c r="DL267" s="128"/>
      <c r="DM267" s="128"/>
      <c r="DN267" s="128"/>
      <c r="DO267" s="128"/>
      <c r="DP267" s="128"/>
      <c r="DQ267" s="128"/>
      <c r="DR267" s="128"/>
      <c r="DS267" s="128"/>
      <c r="DT267" s="128"/>
      <c r="DU267" s="128"/>
      <c r="DV267" s="128"/>
      <c r="DW267" s="128"/>
      <c r="DX267" s="128"/>
      <c r="DY267" s="128"/>
      <c r="DZ267" s="128"/>
      <c r="EA267" s="128"/>
      <c r="EB267" s="128"/>
      <c r="EC267" s="128"/>
      <c r="ED267" s="128"/>
      <c r="EE267" s="128"/>
      <c r="EF267" s="128"/>
      <c r="EG267" s="42"/>
      <c r="EH267" s="128"/>
      <c r="EI267" s="128"/>
      <c r="EJ267" s="128"/>
      <c r="EK267" s="128"/>
      <c r="EL267" s="128"/>
      <c r="EM267" s="128"/>
      <c r="EN267" s="128"/>
      <c r="EO267" s="128"/>
      <c r="EP267" s="128"/>
      <c r="EQ267" s="128"/>
      <c r="ER267" s="128"/>
      <c r="ES267" s="128"/>
      <c r="ET267" s="128"/>
      <c r="EU267" s="128"/>
      <c r="EV267" s="128"/>
      <c r="EW267" s="128"/>
      <c r="EX267" s="128"/>
      <c r="EY267" s="128"/>
      <c r="EZ267" s="128"/>
      <c r="FA267" s="128"/>
      <c r="FB267" s="128"/>
      <c r="FC267" s="128"/>
      <c r="FD267" s="128"/>
      <c r="FE267" s="128"/>
      <c r="FF267" s="128"/>
      <c r="FG267" s="128"/>
      <c r="FH267" s="128"/>
      <c r="FI267" s="128"/>
      <c r="FJ267" s="128"/>
      <c r="FK267" s="128"/>
      <c r="FL267" s="128"/>
      <c r="FM267" s="128"/>
      <c r="FN267" s="128"/>
      <c r="FO267" s="128"/>
      <c r="FP267" s="128"/>
      <c r="FQ267" s="42"/>
      <c r="FR267" s="42"/>
      <c r="FS267" s="42"/>
      <c r="FT267" s="42"/>
      <c r="FU267" s="42"/>
      <c r="FV267" s="128"/>
      <c r="FW267" s="128"/>
      <c r="FX267" s="128"/>
      <c r="FY267" s="128"/>
      <c r="FZ267" s="128"/>
      <c r="GA267" s="128"/>
      <c r="GB267" s="128"/>
      <c r="GC267" s="128"/>
      <c r="GD267" s="128"/>
      <c r="GE267" s="128"/>
      <c r="GF267" s="128"/>
      <c r="GG267" s="128"/>
      <c r="GH267" s="128"/>
      <c r="GI267" s="128"/>
      <c r="GJ267" s="128"/>
      <c r="GK267" s="128"/>
      <c r="GL267" s="128"/>
      <c r="GM267" s="128"/>
      <c r="GN267" s="128"/>
      <c r="GO267" s="128"/>
      <c r="GP267" s="128"/>
      <c r="GQ267" s="128"/>
      <c r="GR267" s="128"/>
      <c r="GS267" s="128"/>
      <c r="GT267" s="128"/>
      <c r="GU267" s="128"/>
      <c r="GV267" s="128"/>
      <c r="GW267" s="128"/>
      <c r="GX267" s="128"/>
      <c r="GY267" s="128"/>
      <c r="GZ267" s="128"/>
      <c r="HA267" s="128"/>
      <c r="HB267" s="128"/>
      <c r="HC267" s="128"/>
      <c r="HD267" s="128"/>
      <c r="HE267" s="128"/>
      <c r="HF267" s="128"/>
      <c r="HG267" s="128"/>
      <c r="HH267" s="128"/>
      <c r="HI267" s="128"/>
      <c r="HJ267" s="128"/>
      <c r="HK267" s="128"/>
      <c r="HL267" s="128"/>
      <c r="HM267" s="128"/>
      <c r="HN267" s="128"/>
      <c r="HO267" s="128"/>
      <c r="HP267" s="128"/>
      <c r="HQ267" s="128"/>
      <c r="HR267" s="128"/>
      <c r="HS267" s="128"/>
      <c r="HT267" s="128"/>
      <c r="HU267" s="128"/>
      <c r="HV267" s="128"/>
      <c r="HW267" s="128"/>
      <c r="HX267" s="128"/>
      <c r="HY267" s="128"/>
      <c r="HZ267" s="128"/>
      <c r="IA267" s="128"/>
      <c r="IB267" s="128"/>
      <c r="IC267" s="128"/>
      <c r="ID267" s="128"/>
      <c r="IE267" s="128"/>
      <c r="IF267" s="128"/>
      <c r="IG267" s="128"/>
      <c r="IH267" s="128"/>
      <c r="II267" s="128"/>
      <c r="IJ267" s="128"/>
      <c r="IK267" s="128"/>
      <c r="IL267" s="128"/>
      <c r="IM267" s="128"/>
      <c r="IN267" s="128"/>
      <c r="IO267" s="128"/>
      <c r="IP267" s="128"/>
      <c r="IQ267" s="128"/>
      <c r="IR267" s="128"/>
      <c r="IS267" s="128"/>
      <c r="IT267" s="128"/>
      <c r="IU267" s="128"/>
      <c r="IV267" s="128"/>
      <c r="IW267" s="128"/>
      <c r="IX267" s="128"/>
      <c r="IY267" s="128"/>
      <c r="IZ267" s="128"/>
      <c r="JA267" s="128"/>
    </row>
    <row r="268" spans="2:261" s="17" customFormat="1" x14ac:dyDescent="0.25">
      <c r="B268" s="33"/>
      <c r="F268" s="35"/>
      <c r="G268" s="111"/>
      <c r="H268" s="33"/>
      <c r="I268" s="33"/>
      <c r="J268" s="42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  <c r="AA268" s="128"/>
      <c r="AB268" s="128"/>
      <c r="AC268" s="128"/>
      <c r="AD268" s="128"/>
      <c r="AE268" s="128"/>
      <c r="AF268" s="128"/>
      <c r="AG268" s="128"/>
      <c r="AH268" s="128"/>
      <c r="AI268" s="128"/>
      <c r="AJ268" s="128"/>
      <c r="AK268" s="128"/>
      <c r="AL268" s="128"/>
      <c r="AM268" s="128"/>
      <c r="AN268" s="128"/>
      <c r="AO268" s="128"/>
      <c r="AP268" s="128"/>
      <c r="AQ268" s="128"/>
      <c r="AR268" s="128"/>
      <c r="AS268" s="128"/>
      <c r="AT268" s="128"/>
      <c r="AU268" s="128"/>
      <c r="AV268" s="128"/>
      <c r="AW268" s="128"/>
      <c r="AX268" s="128"/>
      <c r="AY268" s="128"/>
      <c r="AZ268" s="128"/>
      <c r="BA268" s="128"/>
      <c r="BB268" s="128"/>
      <c r="BC268" s="128"/>
      <c r="BD268" s="128"/>
      <c r="BE268" s="128"/>
      <c r="BF268" s="128"/>
      <c r="BG268" s="128"/>
      <c r="BH268" s="128"/>
      <c r="BI268" s="128"/>
      <c r="BJ268" s="128"/>
      <c r="BK268" s="128"/>
      <c r="BL268" s="128"/>
      <c r="BM268" s="42"/>
      <c r="BN268" s="42"/>
      <c r="BO268" s="42"/>
      <c r="BP268" s="42"/>
      <c r="BQ268" s="42"/>
      <c r="BR268" s="42"/>
      <c r="BS268" s="42"/>
      <c r="BT268" s="42"/>
      <c r="BU268" s="42"/>
      <c r="BV268" s="42"/>
      <c r="BW268" s="42"/>
      <c r="BX268" s="42"/>
      <c r="BY268" s="42"/>
      <c r="BZ268" s="128"/>
      <c r="CA268" s="128"/>
      <c r="CB268" s="128"/>
      <c r="CC268" s="128"/>
      <c r="CD268" s="128"/>
      <c r="CE268" s="128"/>
      <c r="CF268" s="128"/>
      <c r="CG268" s="128"/>
      <c r="CH268" s="128"/>
      <c r="CI268" s="128"/>
      <c r="CJ268" s="128"/>
      <c r="CK268" s="128"/>
      <c r="CL268" s="128"/>
      <c r="CM268" s="128"/>
      <c r="CN268" s="128"/>
      <c r="CO268" s="128"/>
      <c r="CP268" s="128"/>
      <c r="CQ268" s="128"/>
      <c r="CR268" s="128"/>
      <c r="CS268" s="128"/>
      <c r="CT268" s="128"/>
      <c r="CU268" s="128"/>
      <c r="CV268" s="128"/>
      <c r="CW268" s="42"/>
      <c r="CX268" s="128"/>
      <c r="CY268" s="128"/>
      <c r="CZ268" s="128"/>
      <c r="DA268" s="128"/>
      <c r="DB268" s="128"/>
      <c r="DC268" s="128"/>
      <c r="DD268" s="128"/>
      <c r="DE268" s="128"/>
      <c r="DF268" s="128"/>
      <c r="DG268" s="128"/>
      <c r="DH268" s="128"/>
      <c r="DI268" s="128"/>
      <c r="DJ268" s="128"/>
      <c r="DK268" s="128"/>
      <c r="DL268" s="128"/>
      <c r="DM268" s="128"/>
      <c r="DN268" s="128"/>
      <c r="DO268" s="128"/>
      <c r="DP268" s="128"/>
      <c r="DQ268" s="128"/>
      <c r="DR268" s="128"/>
      <c r="DS268" s="128"/>
      <c r="DT268" s="128"/>
      <c r="DU268" s="128"/>
      <c r="DV268" s="128"/>
      <c r="DW268" s="128"/>
      <c r="DX268" s="128"/>
      <c r="DY268" s="128"/>
      <c r="DZ268" s="128"/>
      <c r="EA268" s="128"/>
      <c r="EB268" s="128"/>
      <c r="EC268" s="128"/>
      <c r="ED268" s="128"/>
      <c r="EE268" s="128"/>
      <c r="EF268" s="128"/>
      <c r="EG268" s="42"/>
      <c r="EH268" s="128"/>
      <c r="EI268" s="128"/>
      <c r="EJ268" s="128"/>
      <c r="EK268" s="128"/>
      <c r="EL268" s="128"/>
      <c r="EM268" s="128"/>
      <c r="EN268" s="128"/>
      <c r="EO268" s="128"/>
      <c r="EP268" s="128"/>
      <c r="EQ268" s="128"/>
      <c r="ER268" s="128"/>
      <c r="ES268" s="128"/>
      <c r="ET268" s="128"/>
      <c r="EU268" s="128"/>
      <c r="EV268" s="128"/>
      <c r="EW268" s="128"/>
      <c r="EX268" s="128"/>
      <c r="EY268" s="128"/>
      <c r="EZ268" s="128"/>
      <c r="FA268" s="128"/>
      <c r="FB268" s="128"/>
      <c r="FC268" s="128"/>
      <c r="FD268" s="128"/>
      <c r="FE268" s="128"/>
      <c r="FF268" s="128"/>
      <c r="FG268" s="128"/>
      <c r="FH268" s="128"/>
      <c r="FI268" s="128"/>
      <c r="FJ268" s="128"/>
      <c r="FK268" s="128"/>
      <c r="FL268" s="128"/>
      <c r="FM268" s="128"/>
      <c r="FN268" s="128"/>
      <c r="FO268" s="128"/>
      <c r="FP268" s="128"/>
      <c r="FQ268" s="42"/>
      <c r="FR268" s="42"/>
      <c r="FS268" s="42"/>
      <c r="FT268" s="42"/>
      <c r="FU268" s="42"/>
      <c r="FV268" s="128"/>
      <c r="FW268" s="128"/>
      <c r="FX268" s="128"/>
      <c r="FY268" s="128"/>
      <c r="FZ268" s="128"/>
      <c r="GA268" s="128"/>
      <c r="GB268" s="128"/>
      <c r="GC268" s="128"/>
      <c r="GD268" s="128"/>
      <c r="GE268" s="128"/>
      <c r="GF268" s="128"/>
      <c r="GG268" s="128"/>
      <c r="GH268" s="128"/>
      <c r="GI268" s="128"/>
      <c r="GJ268" s="128"/>
      <c r="GK268" s="128"/>
      <c r="GL268" s="128"/>
      <c r="GM268" s="128"/>
      <c r="GN268" s="128"/>
      <c r="GO268" s="128"/>
      <c r="GP268" s="128"/>
      <c r="GQ268" s="128"/>
      <c r="GR268" s="128"/>
      <c r="GS268" s="128"/>
      <c r="GT268" s="128"/>
      <c r="GU268" s="128"/>
      <c r="GV268" s="128"/>
      <c r="GW268" s="128"/>
      <c r="GX268" s="128"/>
      <c r="GY268" s="128"/>
      <c r="GZ268" s="128"/>
      <c r="HA268" s="128"/>
      <c r="HB268" s="128"/>
      <c r="HC268" s="128"/>
      <c r="HD268" s="128"/>
      <c r="HE268" s="128"/>
      <c r="HF268" s="128"/>
      <c r="HG268" s="128"/>
      <c r="HH268" s="128"/>
      <c r="HI268" s="128"/>
      <c r="HJ268" s="128"/>
      <c r="HK268" s="128"/>
      <c r="HL268" s="128"/>
      <c r="HM268" s="128"/>
      <c r="HN268" s="128"/>
      <c r="HO268" s="128"/>
      <c r="HP268" s="128"/>
      <c r="HQ268" s="128"/>
      <c r="HR268" s="128"/>
      <c r="HS268" s="128"/>
      <c r="HT268" s="128"/>
      <c r="HU268" s="128"/>
      <c r="HV268" s="128"/>
      <c r="HW268" s="128"/>
      <c r="HX268" s="128"/>
      <c r="HY268" s="128"/>
      <c r="HZ268" s="128"/>
      <c r="IA268" s="128"/>
      <c r="IB268" s="128"/>
      <c r="IC268" s="128"/>
      <c r="ID268" s="128"/>
      <c r="IE268" s="128"/>
      <c r="IF268" s="128"/>
      <c r="IG268" s="128"/>
      <c r="IH268" s="128"/>
      <c r="II268" s="128"/>
      <c r="IJ268" s="128"/>
      <c r="IK268" s="128"/>
      <c r="IL268" s="128"/>
      <c r="IM268" s="128"/>
      <c r="IN268" s="128"/>
      <c r="IO268" s="128"/>
      <c r="IP268" s="128"/>
      <c r="IQ268" s="128"/>
      <c r="IR268" s="128"/>
      <c r="IS268" s="128"/>
      <c r="IT268" s="128"/>
      <c r="IU268" s="128"/>
      <c r="IV268" s="128"/>
      <c r="IW268" s="128"/>
      <c r="IX268" s="128"/>
      <c r="IY268" s="128"/>
      <c r="IZ268" s="128"/>
      <c r="JA268" s="128"/>
    </row>
    <row r="269" spans="2:261" s="17" customFormat="1" x14ac:dyDescent="0.25">
      <c r="B269" s="33"/>
      <c r="F269" s="35"/>
      <c r="G269" s="111"/>
      <c r="H269" s="33"/>
      <c r="I269" s="33"/>
      <c r="J269" s="42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  <c r="AA269" s="128"/>
      <c r="AB269" s="128"/>
      <c r="AC269" s="128"/>
      <c r="AD269" s="128"/>
      <c r="AE269" s="128"/>
      <c r="AF269" s="128"/>
      <c r="AG269" s="128"/>
      <c r="AH269" s="128"/>
      <c r="AI269" s="128"/>
      <c r="AJ269" s="128"/>
      <c r="AK269" s="128"/>
      <c r="AL269" s="128"/>
      <c r="AM269" s="128"/>
      <c r="AN269" s="128"/>
      <c r="AO269" s="128"/>
      <c r="AP269" s="128"/>
      <c r="AQ269" s="128"/>
      <c r="AR269" s="128"/>
      <c r="AS269" s="128"/>
      <c r="AT269" s="128"/>
      <c r="AU269" s="128"/>
      <c r="AV269" s="128"/>
      <c r="AW269" s="128"/>
      <c r="AX269" s="128"/>
      <c r="AY269" s="128"/>
      <c r="AZ269" s="128"/>
      <c r="BA269" s="128"/>
      <c r="BB269" s="128"/>
      <c r="BC269" s="128"/>
      <c r="BD269" s="128"/>
      <c r="BE269" s="128"/>
      <c r="BF269" s="128"/>
      <c r="BG269" s="128"/>
      <c r="BH269" s="128"/>
      <c r="BI269" s="128"/>
      <c r="BJ269" s="128"/>
      <c r="BK269" s="128"/>
      <c r="BL269" s="128"/>
      <c r="BM269" s="42"/>
      <c r="BN269" s="42"/>
      <c r="BO269" s="42"/>
      <c r="BP269" s="42"/>
      <c r="BQ269" s="42"/>
      <c r="BR269" s="42"/>
      <c r="BS269" s="42"/>
      <c r="BT269" s="42"/>
      <c r="BU269" s="42"/>
      <c r="BV269" s="42"/>
      <c r="BW269" s="42"/>
      <c r="BX269" s="42"/>
      <c r="BY269" s="42"/>
      <c r="BZ269" s="128"/>
      <c r="CA269" s="128"/>
      <c r="CB269" s="128"/>
      <c r="CC269" s="128"/>
      <c r="CD269" s="128"/>
      <c r="CE269" s="128"/>
      <c r="CF269" s="128"/>
      <c r="CG269" s="128"/>
      <c r="CH269" s="128"/>
      <c r="CI269" s="128"/>
      <c r="CJ269" s="128"/>
      <c r="CK269" s="128"/>
      <c r="CL269" s="128"/>
      <c r="CM269" s="128"/>
      <c r="CN269" s="128"/>
      <c r="CO269" s="128"/>
      <c r="CP269" s="128"/>
      <c r="CQ269" s="128"/>
      <c r="CR269" s="128"/>
      <c r="CS269" s="128"/>
      <c r="CT269" s="128"/>
      <c r="CU269" s="128"/>
      <c r="CV269" s="128"/>
      <c r="CW269" s="42"/>
      <c r="CX269" s="128"/>
      <c r="CY269" s="128"/>
      <c r="CZ269" s="128"/>
      <c r="DA269" s="128"/>
      <c r="DB269" s="128"/>
      <c r="DC269" s="128"/>
      <c r="DD269" s="128"/>
      <c r="DE269" s="128"/>
      <c r="DF269" s="128"/>
      <c r="DG269" s="128"/>
      <c r="DH269" s="128"/>
      <c r="DI269" s="128"/>
      <c r="DJ269" s="128"/>
      <c r="DK269" s="128"/>
      <c r="DL269" s="128"/>
      <c r="DM269" s="128"/>
      <c r="DN269" s="128"/>
      <c r="DO269" s="128"/>
      <c r="DP269" s="128"/>
      <c r="DQ269" s="128"/>
      <c r="DR269" s="128"/>
      <c r="DS269" s="128"/>
      <c r="DT269" s="128"/>
      <c r="DU269" s="128"/>
      <c r="DV269" s="128"/>
      <c r="DW269" s="128"/>
      <c r="DX269" s="128"/>
      <c r="DY269" s="128"/>
      <c r="DZ269" s="128"/>
      <c r="EA269" s="128"/>
      <c r="EB269" s="128"/>
      <c r="EC269" s="128"/>
      <c r="ED269" s="128"/>
      <c r="EE269" s="128"/>
      <c r="EF269" s="128"/>
      <c r="EG269" s="42"/>
      <c r="EH269" s="128"/>
      <c r="EI269" s="128"/>
      <c r="EJ269" s="128"/>
      <c r="EK269" s="128"/>
      <c r="EL269" s="128"/>
      <c r="EM269" s="128"/>
      <c r="EN269" s="128"/>
      <c r="EO269" s="128"/>
      <c r="EP269" s="128"/>
      <c r="EQ269" s="128"/>
      <c r="ER269" s="128"/>
      <c r="ES269" s="128"/>
      <c r="ET269" s="128"/>
      <c r="EU269" s="128"/>
      <c r="EV269" s="128"/>
      <c r="EW269" s="128"/>
      <c r="EX269" s="128"/>
      <c r="EY269" s="128"/>
      <c r="EZ269" s="128"/>
      <c r="FA269" s="128"/>
      <c r="FB269" s="128"/>
      <c r="FC269" s="128"/>
      <c r="FD269" s="128"/>
      <c r="FE269" s="128"/>
      <c r="FF269" s="128"/>
      <c r="FG269" s="128"/>
      <c r="FH269" s="128"/>
      <c r="FI269" s="128"/>
      <c r="FJ269" s="128"/>
      <c r="FK269" s="128"/>
      <c r="FL269" s="128"/>
      <c r="FM269" s="128"/>
      <c r="FN269" s="128"/>
      <c r="FO269" s="128"/>
      <c r="FP269" s="128"/>
      <c r="FQ269" s="42"/>
      <c r="FR269" s="42"/>
      <c r="FS269" s="42"/>
      <c r="FT269" s="42"/>
      <c r="FU269" s="42"/>
      <c r="FV269" s="128"/>
      <c r="FW269" s="128"/>
      <c r="FX269" s="128"/>
      <c r="FY269" s="128"/>
      <c r="FZ269" s="128"/>
      <c r="GA269" s="128"/>
      <c r="GB269" s="128"/>
      <c r="GC269" s="128"/>
      <c r="GD269" s="128"/>
      <c r="GE269" s="128"/>
      <c r="GF269" s="128"/>
      <c r="GG269" s="128"/>
      <c r="GH269" s="128"/>
      <c r="GI269" s="128"/>
      <c r="GJ269" s="128"/>
      <c r="GK269" s="128"/>
      <c r="GL269" s="128"/>
      <c r="GM269" s="128"/>
      <c r="GN269" s="128"/>
      <c r="GO269" s="128"/>
      <c r="GP269" s="128"/>
      <c r="GQ269" s="128"/>
      <c r="GR269" s="128"/>
      <c r="GS269" s="128"/>
      <c r="GT269" s="128"/>
      <c r="GU269" s="128"/>
      <c r="GV269" s="128"/>
      <c r="GW269" s="128"/>
      <c r="GX269" s="128"/>
      <c r="GY269" s="128"/>
      <c r="GZ269" s="128"/>
      <c r="HA269" s="128"/>
      <c r="HB269" s="128"/>
      <c r="HC269" s="128"/>
      <c r="HD269" s="128"/>
      <c r="HE269" s="128"/>
      <c r="HF269" s="128"/>
      <c r="HG269" s="128"/>
      <c r="HH269" s="128"/>
      <c r="HI269" s="128"/>
      <c r="HJ269" s="128"/>
      <c r="HK269" s="128"/>
      <c r="HL269" s="128"/>
      <c r="HM269" s="128"/>
      <c r="HN269" s="128"/>
      <c r="HO269" s="128"/>
      <c r="HP269" s="128"/>
      <c r="HQ269" s="128"/>
      <c r="HR269" s="128"/>
      <c r="HS269" s="128"/>
      <c r="HT269" s="128"/>
      <c r="HU269" s="128"/>
      <c r="HV269" s="128"/>
      <c r="HW269" s="128"/>
      <c r="HX269" s="128"/>
      <c r="HY269" s="128"/>
      <c r="HZ269" s="128"/>
      <c r="IA269" s="128"/>
      <c r="IB269" s="128"/>
      <c r="IC269" s="128"/>
      <c r="ID269" s="128"/>
      <c r="IE269" s="128"/>
      <c r="IF269" s="128"/>
      <c r="IG269" s="128"/>
      <c r="IH269" s="128"/>
      <c r="II269" s="128"/>
      <c r="IJ269" s="128"/>
      <c r="IK269" s="128"/>
      <c r="IL269" s="128"/>
      <c r="IM269" s="128"/>
      <c r="IN269" s="128"/>
      <c r="IO269" s="128"/>
      <c r="IP269" s="128"/>
      <c r="IQ269" s="128"/>
      <c r="IR269" s="128"/>
      <c r="IS269" s="128"/>
      <c r="IT269" s="128"/>
      <c r="IU269" s="128"/>
      <c r="IV269" s="128"/>
      <c r="IW269" s="128"/>
      <c r="IX269" s="128"/>
      <c r="IY269" s="128"/>
      <c r="IZ269" s="128"/>
      <c r="JA269" s="128"/>
    </row>
    <row r="270" spans="2:261" s="17" customFormat="1" x14ac:dyDescent="0.25">
      <c r="B270" s="33"/>
      <c r="F270" s="35"/>
      <c r="G270" s="111"/>
      <c r="H270" s="33"/>
      <c r="I270" s="33"/>
      <c r="J270" s="42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  <c r="AA270" s="128"/>
      <c r="AB270" s="128"/>
      <c r="AC270" s="128"/>
      <c r="AD270" s="128"/>
      <c r="AE270" s="128"/>
      <c r="AF270" s="128"/>
      <c r="AG270" s="128"/>
      <c r="AH270" s="128"/>
      <c r="AI270" s="128"/>
      <c r="AJ270" s="128"/>
      <c r="AK270" s="128"/>
      <c r="AL270" s="128"/>
      <c r="AM270" s="128"/>
      <c r="AN270" s="128"/>
      <c r="AO270" s="128"/>
      <c r="AP270" s="128"/>
      <c r="AQ270" s="128"/>
      <c r="AR270" s="128"/>
      <c r="AS270" s="128"/>
      <c r="AT270" s="128"/>
      <c r="AU270" s="128"/>
      <c r="AV270" s="128"/>
      <c r="AW270" s="128"/>
      <c r="AX270" s="128"/>
      <c r="AY270" s="128"/>
      <c r="AZ270" s="128"/>
      <c r="BA270" s="128"/>
      <c r="BB270" s="128"/>
      <c r="BC270" s="128"/>
      <c r="BD270" s="128"/>
      <c r="BE270" s="128"/>
      <c r="BF270" s="128"/>
      <c r="BG270" s="128"/>
      <c r="BH270" s="128"/>
      <c r="BI270" s="128"/>
      <c r="BJ270" s="128"/>
      <c r="BK270" s="128"/>
      <c r="BL270" s="128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128"/>
      <c r="CA270" s="128"/>
      <c r="CB270" s="128"/>
      <c r="CC270" s="128"/>
      <c r="CD270" s="128"/>
      <c r="CE270" s="128"/>
      <c r="CF270" s="128"/>
      <c r="CG270" s="128"/>
      <c r="CH270" s="128"/>
      <c r="CI270" s="128"/>
      <c r="CJ270" s="128"/>
      <c r="CK270" s="128"/>
      <c r="CL270" s="128"/>
      <c r="CM270" s="128"/>
      <c r="CN270" s="128"/>
      <c r="CO270" s="128"/>
      <c r="CP270" s="128"/>
      <c r="CQ270" s="128"/>
      <c r="CR270" s="128"/>
      <c r="CS270" s="128"/>
      <c r="CT270" s="128"/>
      <c r="CU270" s="128"/>
      <c r="CV270" s="128"/>
      <c r="CW270" s="42"/>
      <c r="CX270" s="128"/>
      <c r="CY270" s="128"/>
      <c r="CZ270" s="128"/>
      <c r="DA270" s="128"/>
      <c r="DB270" s="128"/>
      <c r="DC270" s="128"/>
      <c r="DD270" s="128"/>
      <c r="DE270" s="128"/>
      <c r="DF270" s="128"/>
      <c r="DG270" s="128"/>
      <c r="DH270" s="128"/>
      <c r="DI270" s="128"/>
      <c r="DJ270" s="128"/>
      <c r="DK270" s="128"/>
      <c r="DL270" s="128"/>
      <c r="DM270" s="128"/>
      <c r="DN270" s="128"/>
      <c r="DO270" s="128"/>
      <c r="DP270" s="128"/>
      <c r="DQ270" s="128"/>
      <c r="DR270" s="128"/>
      <c r="DS270" s="128"/>
      <c r="DT270" s="128"/>
      <c r="DU270" s="128"/>
      <c r="DV270" s="128"/>
      <c r="DW270" s="128"/>
      <c r="DX270" s="128"/>
      <c r="DY270" s="128"/>
      <c r="DZ270" s="128"/>
      <c r="EA270" s="128"/>
      <c r="EB270" s="128"/>
      <c r="EC270" s="128"/>
      <c r="ED270" s="128"/>
      <c r="EE270" s="128"/>
      <c r="EF270" s="128"/>
      <c r="EG270" s="42"/>
      <c r="EH270" s="128"/>
      <c r="EI270" s="128"/>
      <c r="EJ270" s="128"/>
      <c r="EK270" s="128"/>
      <c r="EL270" s="128"/>
      <c r="EM270" s="128"/>
      <c r="EN270" s="128"/>
      <c r="EO270" s="128"/>
      <c r="EP270" s="128"/>
      <c r="EQ270" s="128"/>
      <c r="ER270" s="128"/>
      <c r="ES270" s="128"/>
      <c r="ET270" s="128"/>
      <c r="EU270" s="128"/>
      <c r="EV270" s="128"/>
      <c r="EW270" s="128"/>
      <c r="EX270" s="128"/>
      <c r="EY270" s="128"/>
      <c r="EZ270" s="128"/>
      <c r="FA270" s="128"/>
      <c r="FB270" s="128"/>
      <c r="FC270" s="128"/>
      <c r="FD270" s="128"/>
      <c r="FE270" s="128"/>
      <c r="FF270" s="128"/>
      <c r="FG270" s="128"/>
      <c r="FH270" s="128"/>
      <c r="FI270" s="128"/>
      <c r="FJ270" s="128"/>
      <c r="FK270" s="128"/>
      <c r="FL270" s="128"/>
      <c r="FM270" s="128"/>
      <c r="FN270" s="128"/>
      <c r="FO270" s="128"/>
      <c r="FP270" s="128"/>
      <c r="FQ270" s="42"/>
      <c r="FR270" s="42"/>
      <c r="FS270" s="42"/>
      <c r="FT270" s="42"/>
      <c r="FU270" s="42"/>
      <c r="FV270" s="128"/>
      <c r="FW270" s="128"/>
      <c r="FX270" s="128"/>
      <c r="FY270" s="128"/>
      <c r="FZ270" s="128"/>
      <c r="GA270" s="128"/>
      <c r="GB270" s="128"/>
      <c r="GC270" s="128"/>
      <c r="GD270" s="128"/>
      <c r="GE270" s="128"/>
      <c r="GF270" s="128"/>
      <c r="GG270" s="128"/>
      <c r="GH270" s="128"/>
      <c r="GI270" s="128"/>
      <c r="GJ270" s="128"/>
      <c r="GK270" s="128"/>
      <c r="GL270" s="128"/>
      <c r="GM270" s="128"/>
      <c r="GN270" s="128"/>
      <c r="GO270" s="128"/>
      <c r="GP270" s="128"/>
      <c r="GQ270" s="128"/>
      <c r="GR270" s="128"/>
      <c r="GS270" s="128"/>
      <c r="GT270" s="128"/>
      <c r="GU270" s="128"/>
      <c r="GV270" s="128"/>
      <c r="GW270" s="128"/>
      <c r="GX270" s="128"/>
      <c r="GY270" s="128"/>
      <c r="GZ270" s="128"/>
      <c r="HA270" s="128"/>
      <c r="HB270" s="128"/>
      <c r="HC270" s="128"/>
      <c r="HD270" s="128"/>
      <c r="HE270" s="128"/>
      <c r="HF270" s="128"/>
      <c r="HG270" s="128"/>
      <c r="HH270" s="128"/>
      <c r="HI270" s="128"/>
      <c r="HJ270" s="128"/>
      <c r="HK270" s="128"/>
      <c r="HL270" s="128"/>
      <c r="HM270" s="128"/>
      <c r="HN270" s="128"/>
      <c r="HO270" s="128"/>
      <c r="HP270" s="128"/>
      <c r="HQ270" s="128"/>
      <c r="HR270" s="128"/>
      <c r="HS270" s="128"/>
      <c r="HT270" s="128"/>
      <c r="HU270" s="128"/>
      <c r="HV270" s="128"/>
      <c r="HW270" s="128"/>
      <c r="HX270" s="128"/>
      <c r="HY270" s="128"/>
      <c r="HZ270" s="128"/>
      <c r="IA270" s="128"/>
      <c r="IB270" s="128"/>
      <c r="IC270" s="128"/>
      <c r="ID270" s="128"/>
      <c r="IE270" s="128"/>
      <c r="IF270" s="128"/>
      <c r="IG270" s="128"/>
      <c r="IH270" s="128"/>
      <c r="II270" s="128"/>
      <c r="IJ270" s="128"/>
      <c r="IK270" s="128"/>
      <c r="IL270" s="128"/>
      <c r="IM270" s="128"/>
      <c r="IN270" s="128"/>
      <c r="IO270" s="128"/>
      <c r="IP270" s="128"/>
      <c r="IQ270" s="128"/>
      <c r="IR270" s="128"/>
      <c r="IS270" s="128"/>
      <c r="IT270" s="128"/>
      <c r="IU270" s="128"/>
      <c r="IV270" s="128"/>
      <c r="IW270" s="128"/>
      <c r="IX270" s="128"/>
      <c r="IY270" s="128"/>
      <c r="IZ270" s="128"/>
      <c r="JA270" s="128"/>
    </row>
    <row r="271" spans="2:261" s="17" customFormat="1" x14ac:dyDescent="0.25">
      <c r="B271" s="33"/>
      <c r="F271" s="35"/>
      <c r="G271" s="111"/>
      <c r="H271" s="33"/>
      <c r="I271" s="33"/>
      <c r="J271" s="42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  <c r="AA271" s="128"/>
      <c r="AB271" s="128"/>
      <c r="AC271" s="128"/>
      <c r="AD271" s="128"/>
      <c r="AE271" s="128"/>
      <c r="AF271" s="128"/>
      <c r="AG271" s="128"/>
      <c r="AH271" s="128"/>
      <c r="AI271" s="128"/>
      <c r="AJ271" s="128"/>
      <c r="AK271" s="128"/>
      <c r="AL271" s="128"/>
      <c r="AM271" s="128"/>
      <c r="AN271" s="128"/>
      <c r="AO271" s="128"/>
      <c r="AP271" s="128"/>
      <c r="AQ271" s="128"/>
      <c r="AR271" s="128"/>
      <c r="AS271" s="128"/>
      <c r="AT271" s="128"/>
      <c r="AU271" s="128"/>
      <c r="AV271" s="128"/>
      <c r="AW271" s="128"/>
      <c r="AX271" s="128"/>
      <c r="AY271" s="128"/>
      <c r="AZ271" s="128"/>
      <c r="BA271" s="128"/>
      <c r="BB271" s="128"/>
      <c r="BC271" s="128"/>
      <c r="BD271" s="128"/>
      <c r="BE271" s="128"/>
      <c r="BF271" s="128"/>
      <c r="BG271" s="128"/>
      <c r="BH271" s="128"/>
      <c r="BI271" s="128"/>
      <c r="BJ271" s="128"/>
      <c r="BK271" s="128"/>
      <c r="BL271" s="128"/>
      <c r="BM271" s="42"/>
      <c r="BN271" s="42"/>
      <c r="BO271" s="42"/>
      <c r="BP271" s="42"/>
      <c r="BQ271" s="42"/>
      <c r="BR271" s="42"/>
      <c r="BS271" s="42"/>
      <c r="BT271" s="42"/>
      <c r="BU271" s="42"/>
      <c r="BV271" s="42"/>
      <c r="BW271" s="42"/>
      <c r="BX271" s="42"/>
      <c r="BY271" s="42"/>
      <c r="BZ271" s="128"/>
      <c r="CA271" s="128"/>
      <c r="CB271" s="128"/>
      <c r="CC271" s="128"/>
      <c r="CD271" s="128"/>
      <c r="CE271" s="128"/>
      <c r="CF271" s="128"/>
      <c r="CG271" s="128"/>
      <c r="CH271" s="128"/>
      <c r="CI271" s="128"/>
      <c r="CJ271" s="128"/>
      <c r="CK271" s="128"/>
      <c r="CL271" s="128"/>
      <c r="CM271" s="128"/>
      <c r="CN271" s="128"/>
      <c r="CO271" s="128"/>
      <c r="CP271" s="128"/>
      <c r="CQ271" s="128"/>
      <c r="CR271" s="128"/>
      <c r="CS271" s="128"/>
      <c r="CT271" s="128"/>
      <c r="CU271" s="128"/>
      <c r="CV271" s="128"/>
      <c r="CW271" s="42"/>
      <c r="CX271" s="128"/>
      <c r="CY271" s="128"/>
      <c r="CZ271" s="128"/>
      <c r="DA271" s="128"/>
      <c r="DB271" s="128"/>
      <c r="DC271" s="128"/>
      <c r="DD271" s="128"/>
      <c r="DE271" s="128"/>
      <c r="DF271" s="128"/>
      <c r="DG271" s="128"/>
      <c r="DH271" s="128"/>
      <c r="DI271" s="128"/>
      <c r="DJ271" s="128"/>
      <c r="DK271" s="128"/>
      <c r="DL271" s="128"/>
      <c r="DM271" s="128"/>
      <c r="DN271" s="128"/>
      <c r="DO271" s="128"/>
      <c r="DP271" s="128"/>
      <c r="DQ271" s="128"/>
      <c r="DR271" s="128"/>
      <c r="DS271" s="128"/>
      <c r="DT271" s="128"/>
      <c r="DU271" s="128"/>
      <c r="DV271" s="128"/>
      <c r="DW271" s="128"/>
      <c r="DX271" s="128"/>
      <c r="DY271" s="128"/>
      <c r="DZ271" s="128"/>
      <c r="EA271" s="128"/>
      <c r="EB271" s="128"/>
      <c r="EC271" s="128"/>
      <c r="ED271" s="128"/>
      <c r="EE271" s="128"/>
      <c r="EF271" s="128"/>
      <c r="EG271" s="42"/>
      <c r="EH271" s="128"/>
      <c r="EI271" s="128"/>
      <c r="EJ271" s="128"/>
      <c r="EK271" s="128"/>
      <c r="EL271" s="128"/>
      <c r="EM271" s="128"/>
      <c r="EN271" s="128"/>
      <c r="EO271" s="128"/>
      <c r="EP271" s="128"/>
      <c r="EQ271" s="128"/>
      <c r="ER271" s="128"/>
      <c r="ES271" s="128"/>
      <c r="ET271" s="128"/>
      <c r="EU271" s="128"/>
      <c r="EV271" s="128"/>
      <c r="EW271" s="128"/>
      <c r="EX271" s="128"/>
      <c r="EY271" s="128"/>
      <c r="EZ271" s="128"/>
      <c r="FA271" s="128"/>
      <c r="FB271" s="128"/>
      <c r="FC271" s="128"/>
      <c r="FD271" s="128"/>
      <c r="FE271" s="128"/>
      <c r="FF271" s="128"/>
      <c r="FG271" s="128"/>
      <c r="FH271" s="128"/>
      <c r="FI271" s="128"/>
      <c r="FJ271" s="128"/>
      <c r="FK271" s="128"/>
      <c r="FL271" s="128"/>
      <c r="FM271" s="128"/>
      <c r="FN271" s="128"/>
      <c r="FO271" s="128"/>
      <c r="FP271" s="128"/>
      <c r="FQ271" s="42"/>
      <c r="FR271" s="42"/>
      <c r="FS271" s="42"/>
      <c r="FT271" s="42"/>
      <c r="FU271" s="42"/>
      <c r="FV271" s="128"/>
      <c r="FW271" s="128"/>
      <c r="FX271" s="128"/>
      <c r="FY271" s="128"/>
      <c r="FZ271" s="128"/>
      <c r="GA271" s="128"/>
      <c r="GB271" s="128"/>
      <c r="GC271" s="128"/>
      <c r="GD271" s="128"/>
      <c r="GE271" s="128"/>
      <c r="GF271" s="128"/>
      <c r="GG271" s="128"/>
      <c r="GH271" s="128"/>
      <c r="GI271" s="128"/>
      <c r="GJ271" s="128"/>
      <c r="GK271" s="128"/>
      <c r="GL271" s="128"/>
      <c r="GM271" s="128"/>
      <c r="GN271" s="128"/>
      <c r="GO271" s="128"/>
      <c r="GP271" s="128"/>
      <c r="GQ271" s="128"/>
      <c r="GR271" s="128"/>
      <c r="GS271" s="128"/>
      <c r="GT271" s="128"/>
      <c r="GU271" s="128"/>
      <c r="GV271" s="128"/>
      <c r="GW271" s="128"/>
      <c r="GX271" s="128"/>
      <c r="GY271" s="128"/>
      <c r="GZ271" s="128"/>
      <c r="HA271" s="128"/>
      <c r="HB271" s="128"/>
      <c r="HC271" s="128"/>
      <c r="HD271" s="128"/>
      <c r="HE271" s="128"/>
      <c r="HF271" s="128"/>
      <c r="HG271" s="128"/>
      <c r="HH271" s="128"/>
      <c r="HI271" s="128"/>
      <c r="HJ271" s="128"/>
      <c r="HK271" s="128"/>
      <c r="HL271" s="128"/>
      <c r="HM271" s="128"/>
      <c r="HN271" s="128"/>
      <c r="HO271" s="128"/>
      <c r="HP271" s="128"/>
      <c r="HQ271" s="128"/>
      <c r="HR271" s="128"/>
      <c r="HS271" s="128"/>
      <c r="HT271" s="128"/>
      <c r="HU271" s="128"/>
      <c r="HV271" s="128"/>
      <c r="HW271" s="128"/>
      <c r="HX271" s="128"/>
      <c r="HY271" s="128"/>
      <c r="HZ271" s="128"/>
      <c r="IA271" s="128"/>
      <c r="IB271" s="128"/>
      <c r="IC271" s="128"/>
      <c r="ID271" s="128"/>
      <c r="IE271" s="128"/>
      <c r="IF271" s="128"/>
      <c r="IG271" s="128"/>
      <c r="IH271" s="128"/>
      <c r="II271" s="128"/>
      <c r="IJ271" s="128"/>
      <c r="IK271" s="128"/>
      <c r="IL271" s="128"/>
      <c r="IM271" s="128"/>
      <c r="IN271" s="128"/>
      <c r="IO271" s="128"/>
      <c r="IP271" s="128"/>
      <c r="IQ271" s="128"/>
      <c r="IR271" s="128"/>
      <c r="IS271" s="128"/>
      <c r="IT271" s="128"/>
      <c r="IU271" s="128"/>
      <c r="IV271" s="128"/>
      <c r="IW271" s="128"/>
      <c r="IX271" s="128"/>
      <c r="IY271" s="128"/>
      <c r="IZ271" s="128"/>
      <c r="JA271" s="128"/>
    </row>
    <row r="272" spans="2:261" s="17" customFormat="1" x14ac:dyDescent="0.25">
      <c r="B272" s="33"/>
      <c r="F272" s="35"/>
      <c r="G272" s="111"/>
      <c r="H272" s="33"/>
      <c r="I272" s="33"/>
      <c r="J272" s="42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  <c r="AA272" s="128"/>
      <c r="AB272" s="128"/>
      <c r="AC272" s="128"/>
      <c r="AD272" s="128"/>
      <c r="AE272" s="128"/>
      <c r="AF272" s="128"/>
      <c r="AG272" s="128"/>
      <c r="AH272" s="128"/>
      <c r="AI272" s="128"/>
      <c r="AJ272" s="128"/>
      <c r="AK272" s="128"/>
      <c r="AL272" s="128"/>
      <c r="AM272" s="128"/>
      <c r="AN272" s="128"/>
      <c r="AO272" s="128"/>
      <c r="AP272" s="128"/>
      <c r="AQ272" s="128"/>
      <c r="AR272" s="128"/>
      <c r="AS272" s="128"/>
      <c r="AT272" s="128"/>
      <c r="AU272" s="128"/>
      <c r="AV272" s="128"/>
      <c r="AW272" s="128"/>
      <c r="AX272" s="128"/>
      <c r="AY272" s="128"/>
      <c r="AZ272" s="128"/>
      <c r="BA272" s="128"/>
      <c r="BB272" s="128"/>
      <c r="BC272" s="128"/>
      <c r="BD272" s="128"/>
      <c r="BE272" s="128"/>
      <c r="BF272" s="128"/>
      <c r="BG272" s="128"/>
      <c r="BH272" s="128"/>
      <c r="BI272" s="128"/>
      <c r="BJ272" s="128"/>
      <c r="BK272" s="128"/>
      <c r="BL272" s="128"/>
      <c r="BM272" s="42"/>
      <c r="BN272" s="42"/>
      <c r="BO272" s="42"/>
      <c r="BP272" s="42"/>
      <c r="BQ272" s="42"/>
      <c r="BR272" s="42"/>
      <c r="BS272" s="42"/>
      <c r="BT272" s="42"/>
      <c r="BU272" s="42"/>
      <c r="BV272" s="42"/>
      <c r="BW272" s="42"/>
      <c r="BX272" s="42"/>
      <c r="BY272" s="42"/>
      <c r="BZ272" s="128"/>
      <c r="CA272" s="128"/>
      <c r="CB272" s="128"/>
      <c r="CC272" s="128"/>
      <c r="CD272" s="128"/>
      <c r="CE272" s="128"/>
      <c r="CF272" s="128"/>
      <c r="CG272" s="128"/>
      <c r="CH272" s="128"/>
      <c r="CI272" s="128"/>
      <c r="CJ272" s="128"/>
      <c r="CK272" s="128"/>
      <c r="CL272" s="128"/>
      <c r="CM272" s="128"/>
      <c r="CN272" s="128"/>
      <c r="CO272" s="128"/>
      <c r="CP272" s="128"/>
      <c r="CQ272" s="128"/>
      <c r="CR272" s="128"/>
      <c r="CS272" s="128"/>
      <c r="CT272" s="128"/>
      <c r="CU272" s="128"/>
      <c r="CV272" s="128"/>
      <c r="CW272" s="42"/>
      <c r="CX272" s="128"/>
      <c r="CY272" s="128"/>
      <c r="CZ272" s="128"/>
      <c r="DA272" s="128"/>
      <c r="DB272" s="128"/>
      <c r="DC272" s="128"/>
      <c r="DD272" s="128"/>
      <c r="DE272" s="128"/>
      <c r="DF272" s="128"/>
      <c r="DG272" s="128"/>
      <c r="DH272" s="128"/>
      <c r="DI272" s="128"/>
      <c r="DJ272" s="128"/>
      <c r="DK272" s="128"/>
      <c r="DL272" s="128"/>
      <c r="DM272" s="128"/>
      <c r="DN272" s="128"/>
      <c r="DO272" s="128"/>
      <c r="DP272" s="128"/>
      <c r="DQ272" s="128"/>
      <c r="DR272" s="128"/>
      <c r="DS272" s="128"/>
      <c r="DT272" s="128"/>
      <c r="DU272" s="128"/>
      <c r="DV272" s="128"/>
      <c r="DW272" s="128"/>
      <c r="DX272" s="128"/>
      <c r="DY272" s="128"/>
      <c r="DZ272" s="128"/>
      <c r="EA272" s="128"/>
      <c r="EB272" s="128"/>
      <c r="EC272" s="128"/>
      <c r="ED272" s="128"/>
      <c r="EE272" s="128"/>
      <c r="EF272" s="128"/>
      <c r="EG272" s="42"/>
      <c r="EH272" s="128"/>
      <c r="EI272" s="128"/>
      <c r="EJ272" s="128"/>
      <c r="EK272" s="128"/>
      <c r="EL272" s="128"/>
      <c r="EM272" s="128"/>
      <c r="EN272" s="128"/>
      <c r="EO272" s="128"/>
      <c r="EP272" s="128"/>
      <c r="EQ272" s="128"/>
      <c r="ER272" s="128"/>
      <c r="ES272" s="128"/>
      <c r="ET272" s="128"/>
      <c r="EU272" s="128"/>
      <c r="EV272" s="128"/>
      <c r="EW272" s="128"/>
      <c r="EX272" s="128"/>
      <c r="EY272" s="128"/>
      <c r="EZ272" s="128"/>
      <c r="FA272" s="128"/>
      <c r="FB272" s="128"/>
      <c r="FC272" s="128"/>
      <c r="FD272" s="128"/>
      <c r="FE272" s="128"/>
      <c r="FF272" s="128"/>
      <c r="FG272" s="128"/>
      <c r="FH272" s="128"/>
      <c r="FI272" s="128"/>
      <c r="FJ272" s="128"/>
      <c r="FK272" s="128"/>
      <c r="FL272" s="128"/>
      <c r="FM272" s="128"/>
      <c r="FN272" s="128"/>
      <c r="FO272" s="128"/>
      <c r="FP272" s="128"/>
      <c r="FQ272" s="42"/>
      <c r="FR272" s="42"/>
      <c r="FS272" s="42"/>
      <c r="FT272" s="42"/>
      <c r="FU272" s="42"/>
      <c r="FV272" s="128"/>
      <c r="FW272" s="128"/>
      <c r="FX272" s="128"/>
      <c r="FY272" s="128"/>
      <c r="FZ272" s="128"/>
      <c r="GA272" s="128"/>
      <c r="GB272" s="128"/>
      <c r="GC272" s="128"/>
      <c r="GD272" s="128"/>
      <c r="GE272" s="128"/>
      <c r="GF272" s="128"/>
      <c r="GG272" s="128"/>
      <c r="GH272" s="128"/>
      <c r="GI272" s="128"/>
      <c r="GJ272" s="128"/>
      <c r="GK272" s="128"/>
      <c r="GL272" s="128"/>
      <c r="GM272" s="128"/>
      <c r="GN272" s="128"/>
      <c r="GO272" s="128"/>
      <c r="GP272" s="128"/>
      <c r="GQ272" s="128"/>
      <c r="GR272" s="128"/>
      <c r="GS272" s="128"/>
      <c r="GT272" s="128"/>
      <c r="GU272" s="128"/>
      <c r="GV272" s="128"/>
      <c r="GW272" s="128"/>
      <c r="GX272" s="128"/>
      <c r="GY272" s="128"/>
      <c r="GZ272" s="128"/>
      <c r="HA272" s="128"/>
      <c r="HB272" s="128"/>
      <c r="HC272" s="128"/>
      <c r="HD272" s="128"/>
      <c r="HE272" s="128"/>
      <c r="HF272" s="128"/>
      <c r="HG272" s="128"/>
      <c r="HH272" s="128"/>
      <c r="HI272" s="128"/>
      <c r="HJ272" s="128"/>
      <c r="HK272" s="128"/>
      <c r="HL272" s="128"/>
      <c r="HM272" s="128"/>
      <c r="HN272" s="128"/>
      <c r="HO272" s="128"/>
      <c r="HP272" s="128"/>
      <c r="HQ272" s="128"/>
      <c r="HR272" s="128"/>
      <c r="HS272" s="128"/>
      <c r="HT272" s="128"/>
      <c r="HU272" s="128"/>
      <c r="HV272" s="128"/>
      <c r="HW272" s="128"/>
      <c r="HX272" s="128"/>
      <c r="HY272" s="128"/>
      <c r="HZ272" s="128"/>
      <c r="IA272" s="128"/>
      <c r="IB272" s="128"/>
      <c r="IC272" s="128"/>
      <c r="ID272" s="128"/>
      <c r="IE272" s="128"/>
      <c r="IF272" s="128"/>
      <c r="IG272" s="128"/>
      <c r="IH272" s="128"/>
      <c r="II272" s="128"/>
      <c r="IJ272" s="128"/>
      <c r="IK272" s="128"/>
      <c r="IL272" s="128"/>
      <c r="IM272" s="128"/>
      <c r="IN272" s="128"/>
      <c r="IO272" s="128"/>
      <c r="IP272" s="128"/>
      <c r="IQ272" s="128"/>
      <c r="IR272" s="128"/>
      <c r="IS272" s="128"/>
      <c r="IT272" s="128"/>
      <c r="IU272" s="128"/>
      <c r="IV272" s="128"/>
      <c r="IW272" s="128"/>
      <c r="IX272" s="128"/>
      <c r="IY272" s="128"/>
      <c r="IZ272" s="128"/>
      <c r="JA272" s="128"/>
    </row>
    <row r="273" spans="2:261" s="17" customFormat="1" x14ac:dyDescent="0.25">
      <c r="B273" s="33"/>
      <c r="F273" s="35"/>
      <c r="G273" s="111"/>
      <c r="H273" s="33"/>
      <c r="I273" s="33"/>
      <c r="J273" s="42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  <c r="AA273" s="128"/>
      <c r="AB273" s="128"/>
      <c r="AC273" s="128"/>
      <c r="AD273" s="128"/>
      <c r="AE273" s="128"/>
      <c r="AF273" s="128"/>
      <c r="AG273" s="128"/>
      <c r="AH273" s="128"/>
      <c r="AI273" s="128"/>
      <c r="AJ273" s="128"/>
      <c r="AK273" s="128"/>
      <c r="AL273" s="128"/>
      <c r="AM273" s="128"/>
      <c r="AN273" s="128"/>
      <c r="AO273" s="128"/>
      <c r="AP273" s="128"/>
      <c r="AQ273" s="128"/>
      <c r="AR273" s="128"/>
      <c r="AS273" s="128"/>
      <c r="AT273" s="128"/>
      <c r="AU273" s="128"/>
      <c r="AV273" s="128"/>
      <c r="AW273" s="128"/>
      <c r="AX273" s="128"/>
      <c r="AY273" s="128"/>
      <c r="AZ273" s="128"/>
      <c r="BA273" s="128"/>
      <c r="BB273" s="128"/>
      <c r="BC273" s="128"/>
      <c r="BD273" s="128"/>
      <c r="BE273" s="128"/>
      <c r="BF273" s="128"/>
      <c r="BG273" s="128"/>
      <c r="BH273" s="128"/>
      <c r="BI273" s="128"/>
      <c r="BJ273" s="128"/>
      <c r="BK273" s="128"/>
      <c r="BL273" s="128"/>
      <c r="BM273" s="42"/>
      <c r="BN273" s="42"/>
      <c r="BO273" s="42"/>
      <c r="BP273" s="42"/>
      <c r="BQ273" s="42"/>
      <c r="BR273" s="42"/>
      <c r="BS273" s="42"/>
      <c r="BT273" s="42"/>
      <c r="BU273" s="42"/>
      <c r="BV273" s="42"/>
      <c r="BW273" s="42"/>
      <c r="BX273" s="42"/>
      <c r="BY273" s="42"/>
      <c r="BZ273" s="128"/>
      <c r="CA273" s="128"/>
      <c r="CB273" s="128"/>
      <c r="CC273" s="128"/>
      <c r="CD273" s="128"/>
      <c r="CE273" s="128"/>
      <c r="CF273" s="128"/>
      <c r="CG273" s="128"/>
      <c r="CH273" s="128"/>
      <c r="CI273" s="128"/>
      <c r="CJ273" s="128"/>
      <c r="CK273" s="128"/>
      <c r="CL273" s="128"/>
      <c r="CM273" s="128"/>
      <c r="CN273" s="128"/>
      <c r="CO273" s="128"/>
      <c r="CP273" s="128"/>
      <c r="CQ273" s="128"/>
      <c r="CR273" s="128"/>
      <c r="CS273" s="128"/>
      <c r="CT273" s="128"/>
      <c r="CU273" s="128"/>
      <c r="CV273" s="128"/>
      <c r="CW273" s="42"/>
      <c r="CX273" s="128"/>
      <c r="CY273" s="128"/>
      <c r="CZ273" s="128"/>
      <c r="DA273" s="128"/>
      <c r="DB273" s="128"/>
      <c r="DC273" s="128"/>
      <c r="DD273" s="128"/>
      <c r="DE273" s="128"/>
      <c r="DF273" s="128"/>
      <c r="DG273" s="128"/>
      <c r="DH273" s="128"/>
      <c r="DI273" s="128"/>
      <c r="DJ273" s="128"/>
      <c r="DK273" s="128"/>
      <c r="DL273" s="128"/>
      <c r="DM273" s="128"/>
      <c r="DN273" s="128"/>
      <c r="DO273" s="128"/>
      <c r="DP273" s="128"/>
      <c r="DQ273" s="128"/>
      <c r="DR273" s="128"/>
      <c r="DS273" s="128"/>
      <c r="DT273" s="128"/>
      <c r="DU273" s="128"/>
      <c r="DV273" s="128"/>
      <c r="DW273" s="128"/>
      <c r="DX273" s="128"/>
      <c r="DY273" s="128"/>
      <c r="DZ273" s="128"/>
      <c r="EA273" s="128"/>
      <c r="EB273" s="128"/>
      <c r="EC273" s="128"/>
      <c r="ED273" s="128"/>
      <c r="EE273" s="128"/>
      <c r="EF273" s="128"/>
      <c r="EG273" s="42"/>
      <c r="EH273" s="128"/>
      <c r="EI273" s="128"/>
      <c r="EJ273" s="128"/>
      <c r="EK273" s="128"/>
      <c r="EL273" s="128"/>
      <c r="EM273" s="128"/>
      <c r="EN273" s="128"/>
      <c r="EO273" s="128"/>
      <c r="EP273" s="128"/>
      <c r="EQ273" s="128"/>
      <c r="ER273" s="128"/>
      <c r="ES273" s="128"/>
      <c r="ET273" s="128"/>
      <c r="EU273" s="128"/>
      <c r="EV273" s="128"/>
      <c r="EW273" s="128"/>
      <c r="EX273" s="128"/>
      <c r="EY273" s="128"/>
      <c r="EZ273" s="128"/>
      <c r="FA273" s="128"/>
      <c r="FB273" s="128"/>
      <c r="FC273" s="128"/>
      <c r="FD273" s="128"/>
      <c r="FE273" s="128"/>
      <c r="FF273" s="128"/>
      <c r="FG273" s="128"/>
      <c r="FH273" s="128"/>
      <c r="FI273" s="128"/>
      <c r="FJ273" s="128"/>
      <c r="FK273" s="128"/>
      <c r="FL273" s="128"/>
      <c r="FM273" s="128"/>
      <c r="FN273" s="128"/>
      <c r="FO273" s="128"/>
      <c r="FP273" s="128"/>
      <c r="FQ273" s="42"/>
      <c r="FR273" s="42"/>
      <c r="FS273" s="42"/>
      <c r="FT273" s="42"/>
      <c r="FU273" s="42"/>
      <c r="FV273" s="128"/>
      <c r="FW273" s="128"/>
      <c r="FX273" s="128"/>
      <c r="FY273" s="128"/>
      <c r="FZ273" s="128"/>
      <c r="GA273" s="128"/>
      <c r="GB273" s="128"/>
      <c r="GC273" s="128"/>
      <c r="GD273" s="128"/>
      <c r="GE273" s="128"/>
      <c r="GF273" s="128"/>
      <c r="GG273" s="128"/>
      <c r="GH273" s="128"/>
      <c r="GI273" s="128"/>
      <c r="GJ273" s="128"/>
      <c r="GK273" s="128"/>
      <c r="GL273" s="128"/>
      <c r="GM273" s="128"/>
      <c r="GN273" s="128"/>
      <c r="GO273" s="128"/>
      <c r="GP273" s="128"/>
      <c r="GQ273" s="128"/>
      <c r="GR273" s="128"/>
      <c r="GS273" s="128"/>
      <c r="GT273" s="128"/>
      <c r="GU273" s="128"/>
      <c r="GV273" s="128"/>
      <c r="GW273" s="128"/>
      <c r="GX273" s="128"/>
      <c r="GY273" s="128"/>
      <c r="GZ273" s="128"/>
      <c r="HA273" s="128"/>
      <c r="HB273" s="128"/>
      <c r="HC273" s="128"/>
      <c r="HD273" s="128"/>
      <c r="HE273" s="128"/>
      <c r="HF273" s="128"/>
      <c r="HG273" s="128"/>
      <c r="HH273" s="128"/>
      <c r="HI273" s="128"/>
      <c r="HJ273" s="128"/>
      <c r="HK273" s="128"/>
      <c r="HL273" s="128"/>
      <c r="HM273" s="128"/>
      <c r="HN273" s="128"/>
      <c r="HO273" s="128"/>
      <c r="HP273" s="128"/>
      <c r="HQ273" s="128"/>
      <c r="HR273" s="128"/>
      <c r="HS273" s="128"/>
      <c r="HT273" s="128"/>
      <c r="HU273" s="128"/>
      <c r="HV273" s="128"/>
      <c r="HW273" s="128"/>
      <c r="HX273" s="128"/>
      <c r="HY273" s="128"/>
      <c r="HZ273" s="128"/>
      <c r="IA273" s="128"/>
      <c r="IB273" s="128"/>
      <c r="IC273" s="128"/>
      <c r="ID273" s="128"/>
      <c r="IE273" s="128"/>
      <c r="IF273" s="128"/>
      <c r="IG273" s="128"/>
      <c r="IH273" s="128"/>
      <c r="II273" s="128"/>
      <c r="IJ273" s="128"/>
      <c r="IK273" s="128"/>
      <c r="IL273" s="128"/>
      <c r="IM273" s="128"/>
      <c r="IN273" s="128"/>
      <c r="IO273" s="128"/>
      <c r="IP273" s="128"/>
      <c r="IQ273" s="128"/>
      <c r="IR273" s="128"/>
      <c r="IS273" s="128"/>
      <c r="IT273" s="128"/>
      <c r="IU273" s="128"/>
      <c r="IV273" s="128"/>
      <c r="IW273" s="128"/>
      <c r="IX273" s="128"/>
      <c r="IY273" s="128"/>
      <c r="IZ273" s="128"/>
      <c r="JA273" s="128"/>
    </row>
    <row r="274" spans="2:261" s="17" customFormat="1" x14ac:dyDescent="0.25">
      <c r="B274" s="33"/>
      <c r="F274" s="35"/>
      <c r="G274" s="111"/>
      <c r="H274" s="33"/>
      <c r="I274" s="33"/>
      <c r="J274" s="42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  <c r="AA274" s="128"/>
      <c r="AB274" s="128"/>
      <c r="AC274" s="128"/>
      <c r="AD274" s="128"/>
      <c r="AE274" s="128"/>
      <c r="AF274" s="128"/>
      <c r="AG274" s="128"/>
      <c r="AH274" s="128"/>
      <c r="AI274" s="128"/>
      <c r="AJ274" s="128"/>
      <c r="AK274" s="128"/>
      <c r="AL274" s="128"/>
      <c r="AM274" s="128"/>
      <c r="AN274" s="128"/>
      <c r="AO274" s="128"/>
      <c r="AP274" s="128"/>
      <c r="AQ274" s="128"/>
      <c r="AR274" s="128"/>
      <c r="AS274" s="128"/>
      <c r="AT274" s="128"/>
      <c r="AU274" s="128"/>
      <c r="AV274" s="128"/>
      <c r="AW274" s="128"/>
      <c r="AX274" s="128"/>
      <c r="AY274" s="128"/>
      <c r="AZ274" s="128"/>
      <c r="BA274" s="128"/>
      <c r="BB274" s="128"/>
      <c r="BC274" s="128"/>
      <c r="BD274" s="128"/>
      <c r="BE274" s="128"/>
      <c r="BF274" s="128"/>
      <c r="BG274" s="128"/>
      <c r="BH274" s="128"/>
      <c r="BI274" s="128"/>
      <c r="BJ274" s="128"/>
      <c r="BK274" s="128"/>
      <c r="BL274" s="128"/>
      <c r="BM274" s="42"/>
      <c r="BN274" s="42"/>
      <c r="BO274" s="42"/>
      <c r="BP274" s="42"/>
      <c r="BQ274" s="42"/>
      <c r="BR274" s="42"/>
      <c r="BS274" s="42"/>
      <c r="BT274" s="42"/>
      <c r="BU274" s="42"/>
      <c r="BV274" s="42"/>
      <c r="BW274" s="42"/>
      <c r="BX274" s="42"/>
      <c r="BY274" s="42"/>
      <c r="BZ274" s="128"/>
      <c r="CA274" s="128"/>
      <c r="CB274" s="128"/>
      <c r="CC274" s="128"/>
      <c r="CD274" s="128"/>
      <c r="CE274" s="128"/>
      <c r="CF274" s="128"/>
      <c r="CG274" s="128"/>
      <c r="CH274" s="128"/>
      <c r="CI274" s="128"/>
      <c r="CJ274" s="128"/>
      <c r="CK274" s="128"/>
      <c r="CL274" s="128"/>
      <c r="CM274" s="128"/>
      <c r="CN274" s="128"/>
      <c r="CO274" s="128"/>
      <c r="CP274" s="128"/>
      <c r="CQ274" s="128"/>
      <c r="CR274" s="128"/>
      <c r="CS274" s="128"/>
      <c r="CT274" s="128"/>
      <c r="CU274" s="128"/>
      <c r="CV274" s="128"/>
      <c r="CW274" s="42"/>
      <c r="CX274" s="128"/>
      <c r="CY274" s="128"/>
      <c r="CZ274" s="128"/>
      <c r="DA274" s="128"/>
      <c r="DB274" s="128"/>
      <c r="DC274" s="128"/>
      <c r="DD274" s="128"/>
      <c r="DE274" s="128"/>
      <c r="DF274" s="128"/>
      <c r="DG274" s="128"/>
      <c r="DH274" s="128"/>
      <c r="DI274" s="128"/>
      <c r="DJ274" s="128"/>
      <c r="DK274" s="128"/>
      <c r="DL274" s="128"/>
      <c r="DM274" s="128"/>
      <c r="DN274" s="128"/>
      <c r="DO274" s="128"/>
      <c r="DP274" s="128"/>
      <c r="DQ274" s="128"/>
      <c r="DR274" s="128"/>
      <c r="DS274" s="128"/>
      <c r="DT274" s="128"/>
      <c r="DU274" s="128"/>
      <c r="DV274" s="128"/>
      <c r="DW274" s="128"/>
      <c r="DX274" s="128"/>
      <c r="DY274" s="128"/>
      <c r="DZ274" s="128"/>
      <c r="EA274" s="128"/>
      <c r="EB274" s="128"/>
      <c r="EC274" s="128"/>
      <c r="ED274" s="128"/>
      <c r="EE274" s="128"/>
      <c r="EF274" s="128"/>
      <c r="EG274" s="42"/>
      <c r="EH274" s="128"/>
      <c r="EI274" s="128"/>
      <c r="EJ274" s="128"/>
      <c r="EK274" s="128"/>
      <c r="EL274" s="128"/>
      <c r="EM274" s="128"/>
      <c r="EN274" s="128"/>
      <c r="EO274" s="128"/>
      <c r="EP274" s="128"/>
      <c r="EQ274" s="128"/>
      <c r="ER274" s="128"/>
      <c r="ES274" s="128"/>
      <c r="ET274" s="128"/>
      <c r="EU274" s="128"/>
      <c r="EV274" s="128"/>
      <c r="EW274" s="128"/>
      <c r="EX274" s="128"/>
      <c r="EY274" s="128"/>
      <c r="EZ274" s="128"/>
      <c r="FA274" s="128"/>
      <c r="FB274" s="128"/>
      <c r="FC274" s="128"/>
      <c r="FD274" s="128"/>
      <c r="FE274" s="128"/>
      <c r="FF274" s="128"/>
      <c r="FG274" s="128"/>
      <c r="FH274" s="128"/>
      <c r="FI274" s="128"/>
      <c r="FJ274" s="128"/>
      <c r="FK274" s="128"/>
      <c r="FL274" s="128"/>
      <c r="FM274" s="128"/>
      <c r="FN274" s="128"/>
      <c r="FO274" s="128"/>
      <c r="FP274" s="128"/>
      <c r="FQ274" s="42"/>
      <c r="FR274" s="42"/>
      <c r="FS274" s="42"/>
      <c r="FT274" s="42"/>
      <c r="FU274" s="42"/>
      <c r="FV274" s="128"/>
      <c r="FW274" s="128"/>
      <c r="FX274" s="128"/>
      <c r="FY274" s="128"/>
      <c r="FZ274" s="128"/>
      <c r="GA274" s="128"/>
      <c r="GB274" s="128"/>
      <c r="GC274" s="128"/>
      <c r="GD274" s="128"/>
      <c r="GE274" s="128"/>
      <c r="GF274" s="128"/>
      <c r="GG274" s="128"/>
      <c r="GH274" s="128"/>
      <c r="GI274" s="128"/>
      <c r="GJ274" s="128"/>
      <c r="GK274" s="128"/>
      <c r="GL274" s="128"/>
      <c r="GM274" s="128"/>
      <c r="GN274" s="128"/>
      <c r="GO274" s="128"/>
      <c r="GP274" s="128"/>
      <c r="GQ274" s="128"/>
      <c r="GR274" s="128"/>
      <c r="GS274" s="128"/>
      <c r="GT274" s="128"/>
      <c r="GU274" s="128"/>
      <c r="GV274" s="128"/>
      <c r="GW274" s="128"/>
      <c r="GX274" s="128"/>
      <c r="GY274" s="128"/>
      <c r="GZ274" s="128"/>
      <c r="HA274" s="128"/>
      <c r="HB274" s="128"/>
      <c r="HC274" s="128"/>
      <c r="HD274" s="128"/>
      <c r="HE274" s="128"/>
      <c r="HF274" s="128"/>
      <c r="HG274" s="128"/>
      <c r="HH274" s="128"/>
      <c r="HI274" s="128"/>
      <c r="HJ274" s="128"/>
      <c r="HK274" s="128"/>
      <c r="HL274" s="128"/>
      <c r="HM274" s="128"/>
      <c r="HN274" s="128"/>
      <c r="HO274" s="128"/>
      <c r="HP274" s="128"/>
      <c r="HQ274" s="128"/>
      <c r="HR274" s="128"/>
      <c r="HS274" s="128"/>
      <c r="HT274" s="128"/>
      <c r="HU274" s="128"/>
      <c r="HV274" s="128"/>
      <c r="HW274" s="128"/>
      <c r="HX274" s="128"/>
      <c r="HY274" s="128"/>
      <c r="HZ274" s="128"/>
      <c r="IA274" s="128"/>
      <c r="IB274" s="128"/>
      <c r="IC274" s="128"/>
      <c r="ID274" s="128"/>
      <c r="IE274" s="128"/>
      <c r="IF274" s="128"/>
      <c r="IG274" s="128"/>
      <c r="IH274" s="128"/>
      <c r="II274" s="128"/>
      <c r="IJ274" s="128"/>
      <c r="IK274" s="128"/>
      <c r="IL274" s="128"/>
      <c r="IM274" s="128"/>
      <c r="IN274" s="128"/>
      <c r="IO274" s="128"/>
      <c r="IP274" s="128"/>
      <c r="IQ274" s="128"/>
      <c r="IR274" s="128"/>
      <c r="IS274" s="128"/>
      <c r="IT274" s="128"/>
      <c r="IU274" s="128"/>
      <c r="IV274" s="128"/>
      <c r="IW274" s="128"/>
      <c r="IX274" s="128"/>
      <c r="IY274" s="128"/>
      <c r="IZ274" s="128"/>
      <c r="JA274" s="128"/>
    </row>
    <row r="275" spans="2:261" s="17" customFormat="1" x14ac:dyDescent="0.25">
      <c r="B275" s="33"/>
      <c r="F275" s="35"/>
      <c r="G275" s="111"/>
      <c r="H275" s="33"/>
      <c r="I275" s="33"/>
      <c r="J275" s="42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  <c r="AA275" s="128"/>
      <c r="AB275" s="128"/>
      <c r="AC275" s="128"/>
      <c r="AD275" s="128"/>
      <c r="AE275" s="128"/>
      <c r="AF275" s="128"/>
      <c r="AG275" s="128"/>
      <c r="AH275" s="128"/>
      <c r="AI275" s="128"/>
      <c r="AJ275" s="128"/>
      <c r="AK275" s="128"/>
      <c r="AL275" s="128"/>
      <c r="AM275" s="128"/>
      <c r="AN275" s="128"/>
      <c r="AO275" s="128"/>
      <c r="AP275" s="128"/>
      <c r="AQ275" s="128"/>
      <c r="AR275" s="128"/>
      <c r="AS275" s="128"/>
      <c r="AT275" s="128"/>
      <c r="AU275" s="128"/>
      <c r="AV275" s="128"/>
      <c r="AW275" s="128"/>
      <c r="AX275" s="128"/>
      <c r="AY275" s="128"/>
      <c r="AZ275" s="128"/>
      <c r="BA275" s="128"/>
      <c r="BB275" s="128"/>
      <c r="BC275" s="128"/>
      <c r="BD275" s="128"/>
      <c r="BE275" s="128"/>
      <c r="BF275" s="128"/>
      <c r="BG275" s="128"/>
      <c r="BH275" s="128"/>
      <c r="BI275" s="128"/>
      <c r="BJ275" s="128"/>
      <c r="BK275" s="128"/>
      <c r="BL275" s="128"/>
      <c r="BM275" s="42"/>
      <c r="BN275" s="42"/>
      <c r="BO275" s="42"/>
      <c r="BP275" s="42"/>
      <c r="BQ275" s="42"/>
      <c r="BR275" s="42"/>
      <c r="BS275" s="42"/>
      <c r="BT275" s="42"/>
      <c r="BU275" s="42"/>
      <c r="BV275" s="42"/>
      <c r="BW275" s="42"/>
      <c r="BX275" s="42"/>
      <c r="BY275" s="42"/>
      <c r="BZ275" s="128"/>
      <c r="CA275" s="128"/>
      <c r="CB275" s="128"/>
      <c r="CC275" s="128"/>
      <c r="CD275" s="128"/>
      <c r="CE275" s="128"/>
      <c r="CF275" s="128"/>
      <c r="CG275" s="128"/>
      <c r="CH275" s="128"/>
      <c r="CI275" s="128"/>
      <c r="CJ275" s="128"/>
      <c r="CK275" s="128"/>
      <c r="CL275" s="128"/>
      <c r="CM275" s="128"/>
      <c r="CN275" s="128"/>
      <c r="CO275" s="128"/>
      <c r="CP275" s="128"/>
      <c r="CQ275" s="128"/>
      <c r="CR275" s="128"/>
      <c r="CS275" s="128"/>
      <c r="CT275" s="128"/>
      <c r="CU275" s="128"/>
      <c r="CV275" s="128"/>
      <c r="CW275" s="42"/>
      <c r="CX275" s="128"/>
      <c r="CY275" s="128"/>
      <c r="CZ275" s="128"/>
      <c r="DA275" s="128"/>
      <c r="DB275" s="128"/>
      <c r="DC275" s="128"/>
      <c r="DD275" s="128"/>
      <c r="DE275" s="128"/>
      <c r="DF275" s="128"/>
      <c r="DG275" s="128"/>
      <c r="DH275" s="128"/>
      <c r="DI275" s="128"/>
      <c r="DJ275" s="128"/>
      <c r="DK275" s="128"/>
      <c r="DL275" s="128"/>
      <c r="DM275" s="128"/>
      <c r="DN275" s="128"/>
      <c r="DO275" s="128"/>
      <c r="DP275" s="128"/>
      <c r="DQ275" s="128"/>
      <c r="DR275" s="128"/>
      <c r="DS275" s="128"/>
      <c r="DT275" s="128"/>
      <c r="DU275" s="128"/>
      <c r="DV275" s="128"/>
      <c r="DW275" s="128"/>
      <c r="DX275" s="128"/>
      <c r="DY275" s="128"/>
      <c r="DZ275" s="128"/>
      <c r="EA275" s="128"/>
      <c r="EB275" s="128"/>
      <c r="EC275" s="128"/>
      <c r="ED275" s="128"/>
      <c r="EE275" s="128"/>
      <c r="EF275" s="128"/>
      <c r="EG275" s="42"/>
      <c r="EH275" s="128"/>
      <c r="EI275" s="128"/>
      <c r="EJ275" s="128"/>
      <c r="EK275" s="128"/>
      <c r="EL275" s="128"/>
      <c r="EM275" s="128"/>
      <c r="EN275" s="128"/>
      <c r="EO275" s="128"/>
      <c r="EP275" s="128"/>
      <c r="EQ275" s="128"/>
      <c r="ER275" s="128"/>
      <c r="ES275" s="128"/>
      <c r="ET275" s="128"/>
      <c r="EU275" s="128"/>
      <c r="EV275" s="128"/>
      <c r="EW275" s="128"/>
      <c r="EX275" s="128"/>
      <c r="EY275" s="128"/>
      <c r="EZ275" s="128"/>
      <c r="FA275" s="128"/>
      <c r="FB275" s="128"/>
      <c r="FC275" s="128"/>
      <c r="FD275" s="128"/>
      <c r="FE275" s="128"/>
      <c r="FF275" s="128"/>
      <c r="FG275" s="128"/>
      <c r="FH275" s="128"/>
      <c r="FI275" s="128"/>
      <c r="FJ275" s="128"/>
      <c r="FK275" s="128"/>
      <c r="FL275" s="128"/>
      <c r="FM275" s="128"/>
      <c r="FN275" s="128"/>
      <c r="FO275" s="128"/>
      <c r="FP275" s="128"/>
      <c r="FQ275" s="42"/>
      <c r="FR275" s="42"/>
      <c r="FS275" s="42"/>
      <c r="FT275" s="42"/>
      <c r="FU275" s="42"/>
      <c r="FV275" s="128"/>
      <c r="FW275" s="128"/>
      <c r="FX275" s="128"/>
      <c r="FY275" s="128"/>
      <c r="FZ275" s="128"/>
      <c r="GA275" s="128"/>
      <c r="GB275" s="128"/>
      <c r="GC275" s="128"/>
      <c r="GD275" s="128"/>
      <c r="GE275" s="128"/>
      <c r="GF275" s="128"/>
      <c r="GG275" s="128"/>
      <c r="GH275" s="128"/>
      <c r="GI275" s="128"/>
      <c r="GJ275" s="128"/>
      <c r="GK275" s="128"/>
      <c r="GL275" s="128"/>
      <c r="GM275" s="128"/>
      <c r="GN275" s="128"/>
      <c r="GO275" s="128"/>
      <c r="GP275" s="128"/>
      <c r="GQ275" s="128"/>
      <c r="GR275" s="128"/>
      <c r="GS275" s="128"/>
      <c r="GT275" s="128"/>
      <c r="GU275" s="128"/>
      <c r="GV275" s="128"/>
      <c r="GW275" s="128"/>
      <c r="GX275" s="128"/>
      <c r="GY275" s="128"/>
      <c r="GZ275" s="128"/>
      <c r="HA275" s="128"/>
      <c r="HB275" s="128"/>
      <c r="HC275" s="128"/>
      <c r="HD275" s="128"/>
      <c r="HE275" s="128"/>
      <c r="HF275" s="128"/>
      <c r="HG275" s="128"/>
      <c r="HH275" s="128"/>
      <c r="HI275" s="128"/>
      <c r="HJ275" s="128"/>
      <c r="HK275" s="128"/>
      <c r="HL275" s="128"/>
      <c r="HM275" s="128"/>
      <c r="HN275" s="128"/>
      <c r="HO275" s="128"/>
      <c r="HP275" s="128"/>
      <c r="HQ275" s="128"/>
      <c r="HR275" s="128"/>
      <c r="HS275" s="128"/>
      <c r="HT275" s="128"/>
      <c r="HU275" s="128"/>
      <c r="HV275" s="128"/>
      <c r="HW275" s="128"/>
      <c r="HX275" s="128"/>
      <c r="HY275" s="128"/>
      <c r="HZ275" s="128"/>
      <c r="IA275" s="128"/>
      <c r="IB275" s="128"/>
      <c r="IC275" s="128"/>
      <c r="ID275" s="128"/>
      <c r="IE275" s="128"/>
      <c r="IF275" s="128"/>
      <c r="IG275" s="128"/>
      <c r="IH275" s="128"/>
      <c r="II275" s="128"/>
      <c r="IJ275" s="128"/>
      <c r="IK275" s="128"/>
      <c r="IL275" s="128"/>
      <c r="IM275" s="128"/>
      <c r="IN275" s="128"/>
      <c r="IO275" s="128"/>
      <c r="IP275" s="128"/>
      <c r="IQ275" s="128"/>
      <c r="IR275" s="128"/>
      <c r="IS275" s="128"/>
      <c r="IT275" s="128"/>
      <c r="IU275" s="128"/>
      <c r="IV275" s="128"/>
      <c r="IW275" s="128"/>
      <c r="IX275" s="128"/>
      <c r="IY275" s="128"/>
      <c r="IZ275" s="128"/>
      <c r="JA275" s="128"/>
    </row>
    <row r="276" spans="2:261" s="17" customFormat="1" x14ac:dyDescent="0.25">
      <c r="B276" s="33"/>
      <c r="F276" s="35"/>
      <c r="G276" s="111"/>
      <c r="H276" s="33"/>
      <c r="I276" s="33"/>
      <c r="J276" s="42"/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  <c r="Z276" s="128"/>
      <c r="AA276" s="128"/>
      <c r="AB276" s="128"/>
      <c r="AC276" s="128"/>
      <c r="AD276" s="128"/>
      <c r="AE276" s="128"/>
      <c r="AF276" s="128"/>
      <c r="AG276" s="128"/>
      <c r="AH276" s="128"/>
      <c r="AI276" s="128"/>
      <c r="AJ276" s="128"/>
      <c r="AK276" s="128"/>
      <c r="AL276" s="128"/>
      <c r="AM276" s="128"/>
      <c r="AN276" s="128"/>
      <c r="AO276" s="128"/>
      <c r="AP276" s="128"/>
      <c r="AQ276" s="128"/>
      <c r="AR276" s="128"/>
      <c r="AS276" s="128"/>
      <c r="AT276" s="128"/>
      <c r="AU276" s="128"/>
      <c r="AV276" s="128"/>
      <c r="AW276" s="128"/>
      <c r="AX276" s="128"/>
      <c r="AY276" s="128"/>
      <c r="AZ276" s="128"/>
      <c r="BA276" s="128"/>
      <c r="BB276" s="128"/>
      <c r="BC276" s="128"/>
      <c r="BD276" s="128"/>
      <c r="BE276" s="128"/>
      <c r="BF276" s="128"/>
      <c r="BG276" s="128"/>
      <c r="BH276" s="128"/>
      <c r="BI276" s="128"/>
      <c r="BJ276" s="128"/>
      <c r="BK276" s="128"/>
      <c r="BL276" s="128"/>
      <c r="BM276" s="42"/>
      <c r="BN276" s="42"/>
      <c r="BO276" s="42"/>
      <c r="BP276" s="42"/>
      <c r="BQ276" s="42"/>
      <c r="BR276" s="42"/>
      <c r="BS276" s="42"/>
      <c r="BT276" s="42"/>
      <c r="BU276" s="42"/>
      <c r="BV276" s="42"/>
      <c r="BW276" s="42"/>
      <c r="BX276" s="42"/>
      <c r="BY276" s="42"/>
      <c r="BZ276" s="128"/>
      <c r="CA276" s="128"/>
      <c r="CB276" s="128"/>
      <c r="CC276" s="128"/>
      <c r="CD276" s="128"/>
      <c r="CE276" s="128"/>
      <c r="CF276" s="128"/>
      <c r="CG276" s="128"/>
      <c r="CH276" s="128"/>
      <c r="CI276" s="128"/>
      <c r="CJ276" s="128"/>
      <c r="CK276" s="128"/>
      <c r="CL276" s="128"/>
      <c r="CM276" s="128"/>
      <c r="CN276" s="128"/>
      <c r="CO276" s="128"/>
      <c r="CP276" s="128"/>
      <c r="CQ276" s="128"/>
      <c r="CR276" s="128"/>
      <c r="CS276" s="128"/>
      <c r="CT276" s="128"/>
      <c r="CU276" s="128"/>
      <c r="CV276" s="128"/>
      <c r="CW276" s="42"/>
      <c r="CX276" s="128"/>
      <c r="CY276" s="128"/>
      <c r="CZ276" s="128"/>
      <c r="DA276" s="128"/>
      <c r="DB276" s="128"/>
      <c r="DC276" s="128"/>
      <c r="DD276" s="128"/>
      <c r="DE276" s="128"/>
      <c r="DF276" s="128"/>
      <c r="DG276" s="128"/>
      <c r="DH276" s="128"/>
      <c r="DI276" s="128"/>
      <c r="DJ276" s="128"/>
      <c r="DK276" s="128"/>
      <c r="DL276" s="128"/>
      <c r="DM276" s="128"/>
      <c r="DN276" s="128"/>
      <c r="DO276" s="128"/>
      <c r="DP276" s="128"/>
      <c r="DQ276" s="128"/>
      <c r="DR276" s="128"/>
      <c r="DS276" s="128"/>
      <c r="DT276" s="128"/>
      <c r="DU276" s="128"/>
      <c r="DV276" s="128"/>
      <c r="DW276" s="128"/>
      <c r="DX276" s="128"/>
      <c r="DY276" s="128"/>
      <c r="DZ276" s="128"/>
      <c r="EA276" s="128"/>
      <c r="EB276" s="128"/>
      <c r="EC276" s="128"/>
      <c r="ED276" s="128"/>
      <c r="EE276" s="128"/>
      <c r="EF276" s="128"/>
      <c r="EG276" s="42"/>
      <c r="EH276" s="128"/>
      <c r="EI276" s="128"/>
      <c r="EJ276" s="128"/>
      <c r="EK276" s="128"/>
      <c r="EL276" s="128"/>
      <c r="EM276" s="128"/>
      <c r="EN276" s="128"/>
      <c r="EO276" s="128"/>
      <c r="EP276" s="128"/>
      <c r="EQ276" s="128"/>
      <c r="ER276" s="128"/>
      <c r="ES276" s="128"/>
      <c r="ET276" s="128"/>
      <c r="EU276" s="128"/>
      <c r="EV276" s="128"/>
      <c r="EW276" s="128"/>
      <c r="EX276" s="128"/>
      <c r="EY276" s="128"/>
      <c r="EZ276" s="128"/>
      <c r="FA276" s="128"/>
      <c r="FB276" s="128"/>
      <c r="FC276" s="128"/>
      <c r="FD276" s="128"/>
      <c r="FE276" s="128"/>
      <c r="FF276" s="128"/>
      <c r="FG276" s="128"/>
      <c r="FH276" s="128"/>
      <c r="FI276" s="128"/>
      <c r="FJ276" s="128"/>
      <c r="FK276" s="128"/>
      <c r="FL276" s="128"/>
      <c r="FM276" s="128"/>
      <c r="FN276" s="128"/>
      <c r="FO276" s="128"/>
      <c r="FP276" s="128"/>
      <c r="FQ276" s="42"/>
      <c r="FR276" s="42"/>
      <c r="FS276" s="42"/>
      <c r="FT276" s="42"/>
      <c r="FU276" s="42"/>
      <c r="FV276" s="128"/>
      <c r="FW276" s="128"/>
      <c r="FX276" s="128"/>
      <c r="FY276" s="128"/>
      <c r="FZ276" s="128"/>
      <c r="GA276" s="128"/>
      <c r="GB276" s="128"/>
      <c r="GC276" s="128"/>
      <c r="GD276" s="128"/>
      <c r="GE276" s="128"/>
      <c r="GF276" s="128"/>
      <c r="GG276" s="128"/>
      <c r="GH276" s="128"/>
      <c r="GI276" s="128"/>
      <c r="GJ276" s="128"/>
      <c r="GK276" s="128"/>
      <c r="GL276" s="128"/>
      <c r="GM276" s="128"/>
      <c r="GN276" s="128"/>
      <c r="GO276" s="128"/>
      <c r="GP276" s="128"/>
      <c r="GQ276" s="128"/>
      <c r="GR276" s="128"/>
      <c r="GS276" s="128"/>
      <c r="GT276" s="128"/>
      <c r="GU276" s="128"/>
      <c r="GV276" s="128"/>
      <c r="GW276" s="128"/>
      <c r="GX276" s="128"/>
      <c r="GY276" s="128"/>
      <c r="GZ276" s="128"/>
      <c r="HA276" s="128"/>
      <c r="HB276" s="128"/>
      <c r="HC276" s="128"/>
      <c r="HD276" s="128"/>
      <c r="HE276" s="128"/>
      <c r="HF276" s="128"/>
      <c r="HG276" s="128"/>
      <c r="HH276" s="128"/>
      <c r="HI276" s="128"/>
      <c r="HJ276" s="128"/>
      <c r="HK276" s="128"/>
      <c r="HL276" s="128"/>
      <c r="HM276" s="128"/>
      <c r="HN276" s="128"/>
      <c r="HO276" s="128"/>
      <c r="HP276" s="128"/>
      <c r="HQ276" s="128"/>
      <c r="HR276" s="128"/>
      <c r="HS276" s="128"/>
      <c r="HT276" s="128"/>
      <c r="HU276" s="128"/>
      <c r="HV276" s="128"/>
      <c r="HW276" s="128"/>
      <c r="HX276" s="128"/>
      <c r="HY276" s="128"/>
      <c r="HZ276" s="128"/>
      <c r="IA276" s="128"/>
      <c r="IB276" s="128"/>
      <c r="IC276" s="128"/>
      <c r="ID276" s="128"/>
      <c r="IE276" s="128"/>
      <c r="IF276" s="128"/>
      <c r="IG276" s="128"/>
      <c r="IH276" s="128"/>
      <c r="II276" s="128"/>
      <c r="IJ276" s="128"/>
      <c r="IK276" s="128"/>
      <c r="IL276" s="128"/>
      <c r="IM276" s="128"/>
      <c r="IN276" s="128"/>
      <c r="IO276" s="128"/>
      <c r="IP276" s="128"/>
      <c r="IQ276" s="128"/>
      <c r="IR276" s="128"/>
      <c r="IS276" s="128"/>
      <c r="IT276" s="128"/>
      <c r="IU276" s="128"/>
      <c r="IV276" s="128"/>
      <c r="IW276" s="128"/>
      <c r="IX276" s="128"/>
      <c r="IY276" s="128"/>
      <c r="IZ276" s="128"/>
      <c r="JA276" s="128"/>
    </row>
    <row r="277" spans="2:261" s="17" customFormat="1" x14ac:dyDescent="0.25">
      <c r="B277" s="33"/>
      <c r="F277" s="35"/>
      <c r="G277" s="111"/>
      <c r="H277" s="33"/>
      <c r="I277" s="33"/>
      <c r="J277" s="42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  <c r="AA277" s="128"/>
      <c r="AB277" s="128"/>
      <c r="AC277" s="128"/>
      <c r="AD277" s="128"/>
      <c r="AE277" s="128"/>
      <c r="AF277" s="128"/>
      <c r="AG277" s="128"/>
      <c r="AH277" s="128"/>
      <c r="AI277" s="128"/>
      <c r="AJ277" s="128"/>
      <c r="AK277" s="128"/>
      <c r="AL277" s="128"/>
      <c r="AM277" s="128"/>
      <c r="AN277" s="128"/>
      <c r="AO277" s="128"/>
      <c r="AP277" s="128"/>
      <c r="AQ277" s="128"/>
      <c r="AR277" s="128"/>
      <c r="AS277" s="128"/>
      <c r="AT277" s="128"/>
      <c r="AU277" s="128"/>
      <c r="AV277" s="128"/>
      <c r="AW277" s="128"/>
      <c r="AX277" s="128"/>
      <c r="AY277" s="128"/>
      <c r="AZ277" s="128"/>
      <c r="BA277" s="128"/>
      <c r="BB277" s="128"/>
      <c r="BC277" s="128"/>
      <c r="BD277" s="128"/>
      <c r="BE277" s="128"/>
      <c r="BF277" s="128"/>
      <c r="BG277" s="128"/>
      <c r="BH277" s="128"/>
      <c r="BI277" s="128"/>
      <c r="BJ277" s="128"/>
      <c r="BK277" s="128"/>
      <c r="BL277" s="128"/>
      <c r="BM277" s="42"/>
      <c r="BN277" s="42"/>
      <c r="BO277" s="42"/>
      <c r="BP277" s="42"/>
      <c r="BQ277" s="42"/>
      <c r="BR277" s="42"/>
      <c r="BS277" s="42"/>
      <c r="BT277" s="42"/>
      <c r="BU277" s="42"/>
      <c r="BV277" s="42"/>
      <c r="BW277" s="42"/>
      <c r="BX277" s="42"/>
      <c r="BY277" s="42"/>
      <c r="BZ277" s="128"/>
      <c r="CA277" s="128"/>
      <c r="CB277" s="128"/>
      <c r="CC277" s="128"/>
      <c r="CD277" s="128"/>
      <c r="CE277" s="128"/>
      <c r="CF277" s="128"/>
      <c r="CG277" s="128"/>
      <c r="CH277" s="128"/>
      <c r="CI277" s="128"/>
      <c r="CJ277" s="128"/>
      <c r="CK277" s="128"/>
      <c r="CL277" s="128"/>
      <c r="CM277" s="128"/>
      <c r="CN277" s="128"/>
      <c r="CO277" s="128"/>
      <c r="CP277" s="128"/>
      <c r="CQ277" s="128"/>
      <c r="CR277" s="128"/>
      <c r="CS277" s="128"/>
      <c r="CT277" s="128"/>
      <c r="CU277" s="128"/>
      <c r="CV277" s="128"/>
      <c r="CW277" s="42"/>
      <c r="CX277" s="128"/>
      <c r="CY277" s="128"/>
      <c r="CZ277" s="128"/>
      <c r="DA277" s="128"/>
      <c r="DB277" s="128"/>
      <c r="DC277" s="128"/>
      <c r="DD277" s="128"/>
      <c r="DE277" s="128"/>
      <c r="DF277" s="128"/>
      <c r="DG277" s="128"/>
      <c r="DH277" s="128"/>
      <c r="DI277" s="128"/>
      <c r="DJ277" s="128"/>
      <c r="DK277" s="128"/>
      <c r="DL277" s="128"/>
      <c r="DM277" s="128"/>
      <c r="DN277" s="128"/>
      <c r="DO277" s="128"/>
      <c r="DP277" s="128"/>
      <c r="DQ277" s="128"/>
      <c r="DR277" s="128"/>
      <c r="DS277" s="128"/>
      <c r="DT277" s="128"/>
      <c r="DU277" s="128"/>
      <c r="DV277" s="128"/>
      <c r="DW277" s="128"/>
      <c r="DX277" s="128"/>
      <c r="DY277" s="128"/>
      <c r="DZ277" s="128"/>
      <c r="EA277" s="128"/>
      <c r="EB277" s="128"/>
      <c r="EC277" s="128"/>
      <c r="ED277" s="128"/>
      <c r="EE277" s="128"/>
      <c r="EF277" s="128"/>
      <c r="EG277" s="42"/>
      <c r="EH277" s="128"/>
      <c r="EI277" s="128"/>
      <c r="EJ277" s="128"/>
      <c r="EK277" s="128"/>
      <c r="EL277" s="128"/>
      <c r="EM277" s="128"/>
      <c r="EN277" s="128"/>
      <c r="EO277" s="128"/>
      <c r="EP277" s="128"/>
      <c r="EQ277" s="128"/>
      <c r="ER277" s="128"/>
      <c r="ES277" s="128"/>
      <c r="ET277" s="128"/>
      <c r="EU277" s="128"/>
      <c r="EV277" s="128"/>
      <c r="EW277" s="128"/>
      <c r="EX277" s="128"/>
      <c r="EY277" s="128"/>
      <c r="EZ277" s="128"/>
      <c r="FA277" s="128"/>
      <c r="FB277" s="128"/>
      <c r="FC277" s="128"/>
      <c r="FD277" s="128"/>
      <c r="FE277" s="128"/>
      <c r="FF277" s="128"/>
      <c r="FG277" s="128"/>
      <c r="FH277" s="128"/>
      <c r="FI277" s="128"/>
      <c r="FJ277" s="128"/>
      <c r="FK277" s="128"/>
      <c r="FL277" s="128"/>
      <c r="FM277" s="128"/>
      <c r="FN277" s="128"/>
      <c r="FO277" s="128"/>
      <c r="FP277" s="128"/>
      <c r="FQ277" s="42"/>
      <c r="FR277" s="42"/>
      <c r="FS277" s="42"/>
      <c r="FT277" s="42"/>
      <c r="FU277" s="42"/>
      <c r="FV277" s="128"/>
      <c r="FW277" s="128"/>
      <c r="FX277" s="128"/>
      <c r="FY277" s="128"/>
      <c r="FZ277" s="128"/>
      <c r="GA277" s="128"/>
      <c r="GB277" s="128"/>
      <c r="GC277" s="128"/>
      <c r="GD277" s="128"/>
      <c r="GE277" s="128"/>
      <c r="GF277" s="128"/>
      <c r="GG277" s="128"/>
      <c r="GH277" s="128"/>
      <c r="GI277" s="128"/>
      <c r="GJ277" s="128"/>
      <c r="GK277" s="128"/>
      <c r="GL277" s="128"/>
      <c r="GM277" s="128"/>
      <c r="GN277" s="128"/>
      <c r="GO277" s="128"/>
      <c r="GP277" s="128"/>
      <c r="GQ277" s="128"/>
      <c r="GR277" s="128"/>
      <c r="GS277" s="128"/>
      <c r="GT277" s="128"/>
      <c r="GU277" s="128"/>
      <c r="GV277" s="128"/>
      <c r="GW277" s="128"/>
      <c r="GX277" s="128"/>
      <c r="GY277" s="128"/>
      <c r="GZ277" s="128"/>
      <c r="HA277" s="128"/>
      <c r="HB277" s="128"/>
      <c r="HC277" s="128"/>
      <c r="HD277" s="128"/>
      <c r="HE277" s="128"/>
      <c r="HF277" s="128"/>
      <c r="HG277" s="128"/>
      <c r="HH277" s="128"/>
      <c r="HI277" s="128"/>
      <c r="HJ277" s="128"/>
      <c r="HK277" s="128"/>
      <c r="HL277" s="128"/>
      <c r="HM277" s="128"/>
      <c r="HN277" s="128"/>
      <c r="HO277" s="128"/>
      <c r="HP277" s="128"/>
      <c r="HQ277" s="128"/>
      <c r="HR277" s="128"/>
      <c r="HS277" s="128"/>
      <c r="HT277" s="128"/>
      <c r="HU277" s="128"/>
      <c r="HV277" s="128"/>
      <c r="HW277" s="128"/>
      <c r="HX277" s="128"/>
      <c r="HY277" s="128"/>
      <c r="HZ277" s="128"/>
      <c r="IA277" s="128"/>
      <c r="IB277" s="128"/>
      <c r="IC277" s="128"/>
      <c r="ID277" s="128"/>
      <c r="IE277" s="128"/>
      <c r="IF277" s="128"/>
      <c r="IG277" s="128"/>
      <c r="IH277" s="128"/>
      <c r="II277" s="128"/>
      <c r="IJ277" s="128"/>
      <c r="IK277" s="128"/>
      <c r="IL277" s="128"/>
      <c r="IM277" s="128"/>
      <c r="IN277" s="128"/>
      <c r="IO277" s="128"/>
      <c r="IP277" s="128"/>
      <c r="IQ277" s="128"/>
      <c r="IR277" s="128"/>
      <c r="IS277" s="128"/>
      <c r="IT277" s="128"/>
      <c r="IU277" s="128"/>
      <c r="IV277" s="128"/>
      <c r="IW277" s="128"/>
      <c r="IX277" s="128"/>
      <c r="IY277" s="128"/>
      <c r="IZ277" s="128"/>
      <c r="JA277" s="128"/>
    </row>
    <row r="278" spans="2:261" s="17" customFormat="1" x14ac:dyDescent="0.25">
      <c r="B278" s="33"/>
      <c r="F278" s="35"/>
      <c r="G278" s="111"/>
      <c r="H278" s="33"/>
      <c r="I278" s="33"/>
      <c r="J278" s="42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  <c r="AA278" s="128"/>
      <c r="AB278" s="128"/>
      <c r="AC278" s="128"/>
      <c r="AD278" s="128"/>
      <c r="AE278" s="128"/>
      <c r="AF278" s="128"/>
      <c r="AG278" s="128"/>
      <c r="AH278" s="128"/>
      <c r="AI278" s="128"/>
      <c r="AJ278" s="128"/>
      <c r="AK278" s="128"/>
      <c r="AL278" s="128"/>
      <c r="AM278" s="128"/>
      <c r="AN278" s="128"/>
      <c r="AO278" s="128"/>
      <c r="AP278" s="128"/>
      <c r="AQ278" s="128"/>
      <c r="AR278" s="128"/>
      <c r="AS278" s="128"/>
      <c r="AT278" s="128"/>
      <c r="AU278" s="128"/>
      <c r="AV278" s="128"/>
      <c r="AW278" s="128"/>
      <c r="AX278" s="128"/>
      <c r="AY278" s="128"/>
      <c r="AZ278" s="128"/>
      <c r="BA278" s="128"/>
      <c r="BB278" s="128"/>
      <c r="BC278" s="128"/>
      <c r="BD278" s="128"/>
      <c r="BE278" s="128"/>
      <c r="BF278" s="128"/>
      <c r="BG278" s="128"/>
      <c r="BH278" s="128"/>
      <c r="BI278" s="128"/>
      <c r="BJ278" s="128"/>
      <c r="BK278" s="128"/>
      <c r="BL278" s="128"/>
      <c r="BM278" s="42"/>
      <c r="BN278" s="42"/>
      <c r="BO278" s="42"/>
      <c r="BP278" s="42"/>
      <c r="BQ278" s="42"/>
      <c r="BR278" s="42"/>
      <c r="BS278" s="42"/>
      <c r="BT278" s="42"/>
      <c r="BU278" s="42"/>
      <c r="BV278" s="42"/>
      <c r="BW278" s="42"/>
      <c r="BX278" s="42"/>
      <c r="BY278" s="42"/>
      <c r="BZ278" s="128"/>
      <c r="CA278" s="128"/>
      <c r="CB278" s="128"/>
      <c r="CC278" s="128"/>
      <c r="CD278" s="128"/>
      <c r="CE278" s="128"/>
      <c r="CF278" s="128"/>
      <c r="CG278" s="128"/>
      <c r="CH278" s="128"/>
      <c r="CI278" s="128"/>
      <c r="CJ278" s="128"/>
      <c r="CK278" s="128"/>
      <c r="CL278" s="128"/>
      <c r="CM278" s="128"/>
      <c r="CN278" s="128"/>
      <c r="CO278" s="128"/>
      <c r="CP278" s="128"/>
      <c r="CQ278" s="128"/>
      <c r="CR278" s="128"/>
      <c r="CS278" s="128"/>
      <c r="CT278" s="128"/>
      <c r="CU278" s="128"/>
      <c r="CV278" s="128"/>
      <c r="CW278" s="42"/>
      <c r="CX278" s="128"/>
      <c r="CY278" s="128"/>
      <c r="CZ278" s="128"/>
      <c r="DA278" s="128"/>
      <c r="DB278" s="128"/>
      <c r="DC278" s="128"/>
      <c r="DD278" s="128"/>
      <c r="DE278" s="128"/>
      <c r="DF278" s="128"/>
      <c r="DG278" s="128"/>
      <c r="DH278" s="128"/>
      <c r="DI278" s="128"/>
      <c r="DJ278" s="128"/>
      <c r="DK278" s="128"/>
      <c r="DL278" s="128"/>
      <c r="DM278" s="128"/>
      <c r="DN278" s="128"/>
      <c r="DO278" s="128"/>
      <c r="DP278" s="128"/>
      <c r="DQ278" s="128"/>
      <c r="DR278" s="128"/>
      <c r="DS278" s="128"/>
      <c r="DT278" s="128"/>
      <c r="DU278" s="128"/>
      <c r="DV278" s="128"/>
      <c r="DW278" s="128"/>
      <c r="DX278" s="128"/>
      <c r="DY278" s="128"/>
      <c r="DZ278" s="128"/>
      <c r="EA278" s="128"/>
      <c r="EB278" s="128"/>
      <c r="EC278" s="128"/>
      <c r="ED278" s="128"/>
      <c r="EE278" s="128"/>
      <c r="EF278" s="128"/>
      <c r="EG278" s="42"/>
      <c r="EH278" s="128"/>
      <c r="EI278" s="128"/>
      <c r="EJ278" s="128"/>
      <c r="EK278" s="128"/>
      <c r="EL278" s="128"/>
      <c r="EM278" s="128"/>
      <c r="EN278" s="128"/>
      <c r="EO278" s="128"/>
      <c r="EP278" s="128"/>
      <c r="EQ278" s="128"/>
      <c r="ER278" s="128"/>
      <c r="ES278" s="128"/>
      <c r="ET278" s="128"/>
      <c r="EU278" s="128"/>
      <c r="EV278" s="128"/>
      <c r="EW278" s="128"/>
      <c r="EX278" s="128"/>
      <c r="EY278" s="128"/>
      <c r="EZ278" s="128"/>
      <c r="FA278" s="128"/>
      <c r="FB278" s="128"/>
      <c r="FC278" s="128"/>
      <c r="FD278" s="128"/>
      <c r="FE278" s="128"/>
      <c r="FF278" s="128"/>
      <c r="FG278" s="128"/>
      <c r="FH278" s="128"/>
      <c r="FI278" s="128"/>
      <c r="FJ278" s="128"/>
      <c r="FK278" s="128"/>
      <c r="FL278" s="128"/>
      <c r="FM278" s="128"/>
      <c r="FN278" s="128"/>
      <c r="FO278" s="128"/>
      <c r="FP278" s="128"/>
      <c r="FQ278" s="42"/>
      <c r="FR278" s="42"/>
      <c r="FS278" s="42"/>
      <c r="FT278" s="42"/>
      <c r="FU278" s="42"/>
      <c r="FV278" s="128"/>
      <c r="FW278" s="128"/>
      <c r="FX278" s="128"/>
      <c r="FY278" s="128"/>
      <c r="FZ278" s="128"/>
      <c r="GA278" s="128"/>
      <c r="GB278" s="128"/>
      <c r="GC278" s="128"/>
      <c r="GD278" s="128"/>
      <c r="GE278" s="128"/>
      <c r="GF278" s="128"/>
      <c r="GG278" s="128"/>
      <c r="GH278" s="128"/>
      <c r="GI278" s="128"/>
      <c r="GJ278" s="128"/>
      <c r="GK278" s="128"/>
      <c r="GL278" s="128"/>
      <c r="GM278" s="128"/>
      <c r="GN278" s="128"/>
      <c r="GO278" s="128"/>
      <c r="GP278" s="128"/>
      <c r="GQ278" s="128"/>
      <c r="GR278" s="128"/>
      <c r="GS278" s="128"/>
      <c r="GT278" s="128"/>
      <c r="GU278" s="128"/>
      <c r="GV278" s="128"/>
      <c r="GW278" s="128"/>
      <c r="GX278" s="128"/>
      <c r="GY278" s="128"/>
      <c r="GZ278" s="128"/>
      <c r="HA278" s="128"/>
      <c r="HB278" s="128"/>
      <c r="HC278" s="128"/>
      <c r="HD278" s="128"/>
      <c r="HE278" s="128"/>
      <c r="HF278" s="128"/>
      <c r="HG278" s="128"/>
      <c r="HH278" s="128"/>
      <c r="HI278" s="128"/>
      <c r="HJ278" s="128"/>
      <c r="HK278" s="128"/>
      <c r="HL278" s="128"/>
      <c r="HM278" s="128"/>
      <c r="HN278" s="128"/>
      <c r="HO278" s="128"/>
      <c r="HP278" s="128"/>
      <c r="HQ278" s="128"/>
      <c r="HR278" s="128"/>
      <c r="HS278" s="128"/>
      <c r="HT278" s="128"/>
      <c r="HU278" s="128"/>
      <c r="HV278" s="128"/>
      <c r="HW278" s="128"/>
      <c r="HX278" s="128"/>
      <c r="HY278" s="128"/>
      <c r="HZ278" s="128"/>
      <c r="IA278" s="128"/>
      <c r="IB278" s="128"/>
      <c r="IC278" s="128"/>
      <c r="ID278" s="128"/>
      <c r="IE278" s="128"/>
      <c r="IF278" s="128"/>
      <c r="IG278" s="128"/>
      <c r="IH278" s="128"/>
      <c r="II278" s="128"/>
      <c r="IJ278" s="128"/>
      <c r="IK278" s="128"/>
      <c r="IL278" s="128"/>
      <c r="IM278" s="128"/>
      <c r="IN278" s="128"/>
      <c r="IO278" s="128"/>
      <c r="IP278" s="128"/>
      <c r="IQ278" s="128"/>
      <c r="IR278" s="128"/>
      <c r="IS278" s="128"/>
      <c r="IT278" s="128"/>
      <c r="IU278" s="128"/>
      <c r="IV278" s="128"/>
      <c r="IW278" s="128"/>
      <c r="IX278" s="128"/>
      <c r="IY278" s="128"/>
      <c r="IZ278" s="128"/>
      <c r="JA278" s="128"/>
    </row>
    <row r="279" spans="2:261" s="17" customFormat="1" x14ac:dyDescent="0.25">
      <c r="B279" s="33"/>
      <c r="F279" s="35"/>
      <c r="G279" s="111"/>
      <c r="H279" s="33"/>
      <c r="I279" s="33"/>
      <c r="J279" s="42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  <c r="AA279" s="128"/>
      <c r="AB279" s="128"/>
      <c r="AC279" s="128"/>
      <c r="AD279" s="128"/>
      <c r="AE279" s="128"/>
      <c r="AF279" s="128"/>
      <c r="AG279" s="128"/>
      <c r="AH279" s="128"/>
      <c r="AI279" s="128"/>
      <c r="AJ279" s="128"/>
      <c r="AK279" s="128"/>
      <c r="AL279" s="128"/>
      <c r="AM279" s="128"/>
      <c r="AN279" s="128"/>
      <c r="AO279" s="128"/>
      <c r="AP279" s="128"/>
      <c r="AQ279" s="128"/>
      <c r="AR279" s="128"/>
      <c r="AS279" s="128"/>
      <c r="AT279" s="128"/>
      <c r="AU279" s="128"/>
      <c r="AV279" s="128"/>
      <c r="AW279" s="128"/>
      <c r="AX279" s="128"/>
      <c r="AY279" s="128"/>
      <c r="AZ279" s="128"/>
      <c r="BA279" s="128"/>
      <c r="BB279" s="128"/>
      <c r="BC279" s="128"/>
      <c r="BD279" s="128"/>
      <c r="BE279" s="128"/>
      <c r="BF279" s="128"/>
      <c r="BG279" s="128"/>
      <c r="BH279" s="128"/>
      <c r="BI279" s="128"/>
      <c r="BJ279" s="128"/>
      <c r="BK279" s="128"/>
      <c r="BL279" s="128"/>
      <c r="BM279" s="42"/>
      <c r="BN279" s="42"/>
      <c r="BO279" s="42"/>
      <c r="BP279" s="42"/>
      <c r="BQ279" s="42"/>
      <c r="BR279" s="42"/>
      <c r="BS279" s="42"/>
      <c r="BT279" s="42"/>
      <c r="BU279" s="42"/>
      <c r="BV279" s="42"/>
      <c r="BW279" s="42"/>
      <c r="BX279" s="42"/>
      <c r="BY279" s="42"/>
      <c r="BZ279" s="128"/>
      <c r="CA279" s="128"/>
      <c r="CB279" s="128"/>
      <c r="CC279" s="128"/>
      <c r="CD279" s="128"/>
      <c r="CE279" s="128"/>
      <c r="CF279" s="128"/>
      <c r="CG279" s="128"/>
      <c r="CH279" s="128"/>
      <c r="CI279" s="128"/>
      <c r="CJ279" s="128"/>
      <c r="CK279" s="128"/>
      <c r="CL279" s="128"/>
      <c r="CM279" s="128"/>
      <c r="CN279" s="128"/>
      <c r="CO279" s="128"/>
      <c r="CP279" s="128"/>
      <c r="CQ279" s="128"/>
      <c r="CR279" s="128"/>
      <c r="CS279" s="128"/>
      <c r="CT279" s="128"/>
      <c r="CU279" s="128"/>
      <c r="CV279" s="128"/>
      <c r="CW279" s="42"/>
      <c r="CX279" s="128"/>
      <c r="CY279" s="128"/>
      <c r="CZ279" s="128"/>
      <c r="DA279" s="128"/>
      <c r="DB279" s="128"/>
      <c r="DC279" s="128"/>
      <c r="DD279" s="128"/>
      <c r="DE279" s="128"/>
      <c r="DF279" s="128"/>
      <c r="DG279" s="128"/>
      <c r="DH279" s="128"/>
      <c r="DI279" s="128"/>
      <c r="DJ279" s="128"/>
      <c r="DK279" s="128"/>
      <c r="DL279" s="128"/>
      <c r="DM279" s="128"/>
      <c r="DN279" s="128"/>
      <c r="DO279" s="128"/>
      <c r="DP279" s="128"/>
      <c r="DQ279" s="128"/>
      <c r="DR279" s="128"/>
      <c r="DS279" s="128"/>
      <c r="DT279" s="128"/>
      <c r="DU279" s="128"/>
      <c r="DV279" s="128"/>
      <c r="DW279" s="128"/>
      <c r="DX279" s="128"/>
      <c r="DY279" s="128"/>
      <c r="DZ279" s="128"/>
      <c r="EA279" s="128"/>
      <c r="EB279" s="128"/>
      <c r="EC279" s="128"/>
      <c r="ED279" s="128"/>
      <c r="EE279" s="128"/>
      <c r="EF279" s="128"/>
      <c r="EG279" s="42"/>
      <c r="EH279" s="128"/>
      <c r="EI279" s="128"/>
      <c r="EJ279" s="128"/>
      <c r="EK279" s="128"/>
      <c r="EL279" s="128"/>
      <c r="EM279" s="128"/>
      <c r="EN279" s="128"/>
      <c r="EO279" s="128"/>
      <c r="EP279" s="128"/>
      <c r="EQ279" s="128"/>
      <c r="ER279" s="128"/>
      <c r="ES279" s="128"/>
      <c r="ET279" s="128"/>
      <c r="EU279" s="128"/>
      <c r="EV279" s="128"/>
      <c r="EW279" s="128"/>
      <c r="EX279" s="128"/>
      <c r="EY279" s="128"/>
      <c r="EZ279" s="128"/>
      <c r="FA279" s="128"/>
      <c r="FB279" s="128"/>
      <c r="FC279" s="128"/>
      <c r="FD279" s="128"/>
      <c r="FE279" s="128"/>
      <c r="FF279" s="128"/>
      <c r="FG279" s="128"/>
      <c r="FH279" s="128"/>
      <c r="FI279" s="128"/>
      <c r="FJ279" s="128"/>
      <c r="FK279" s="128"/>
      <c r="FL279" s="128"/>
      <c r="FM279" s="128"/>
      <c r="FN279" s="128"/>
      <c r="FO279" s="128"/>
      <c r="FP279" s="128"/>
      <c r="FQ279" s="42"/>
      <c r="FR279" s="42"/>
      <c r="FS279" s="42"/>
      <c r="FT279" s="42"/>
      <c r="FU279" s="42"/>
      <c r="FV279" s="128"/>
      <c r="FW279" s="128"/>
      <c r="FX279" s="128"/>
      <c r="FY279" s="128"/>
      <c r="FZ279" s="128"/>
      <c r="GA279" s="128"/>
      <c r="GB279" s="128"/>
      <c r="GC279" s="128"/>
      <c r="GD279" s="128"/>
      <c r="GE279" s="128"/>
      <c r="GF279" s="128"/>
      <c r="GG279" s="128"/>
      <c r="GH279" s="128"/>
      <c r="GI279" s="128"/>
      <c r="GJ279" s="128"/>
      <c r="GK279" s="128"/>
      <c r="GL279" s="128"/>
      <c r="GM279" s="128"/>
      <c r="GN279" s="128"/>
      <c r="GO279" s="128"/>
      <c r="GP279" s="128"/>
      <c r="GQ279" s="128"/>
      <c r="GR279" s="128"/>
      <c r="GS279" s="128"/>
      <c r="GT279" s="128"/>
      <c r="GU279" s="128"/>
      <c r="GV279" s="128"/>
      <c r="GW279" s="128"/>
      <c r="GX279" s="128"/>
      <c r="GY279" s="128"/>
      <c r="GZ279" s="128"/>
      <c r="HA279" s="128"/>
      <c r="HB279" s="128"/>
      <c r="HC279" s="128"/>
      <c r="HD279" s="128"/>
      <c r="HE279" s="128"/>
      <c r="HF279" s="128"/>
      <c r="HG279" s="128"/>
      <c r="HH279" s="128"/>
      <c r="HI279" s="128"/>
      <c r="HJ279" s="128"/>
      <c r="HK279" s="128"/>
      <c r="HL279" s="128"/>
      <c r="HM279" s="128"/>
      <c r="HN279" s="128"/>
      <c r="HO279" s="128"/>
      <c r="HP279" s="128"/>
      <c r="HQ279" s="128"/>
      <c r="HR279" s="128"/>
      <c r="HS279" s="128"/>
      <c r="HT279" s="128"/>
      <c r="HU279" s="128"/>
      <c r="HV279" s="128"/>
      <c r="HW279" s="128"/>
      <c r="HX279" s="128"/>
      <c r="HY279" s="128"/>
      <c r="HZ279" s="128"/>
      <c r="IA279" s="128"/>
      <c r="IB279" s="128"/>
      <c r="IC279" s="128"/>
      <c r="ID279" s="128"/>
      <c r="IE279" s="128"/>
      <c r="IF279" s="128"/>
      <c r="IG279" s="128"/>
      <c r="IH279" s="128"/>
      <c r="II279" s="128"/>
      <c r="IJ279" s="128"/>
      <c r="IK279" s="128"/>
      <c r="IL279" s="128"/>
      <c r="IM279" s="128"/>
      <c r="IN279" s="128"/>
      <c r="IO279" s="128"/>
      <c r="IP279" s="128"/>
      <c r="IQ279" s="128"/>
      <c r="IR279" s="128"/>
      <c r="IS279" s="128"/>
      <c r="IT279" s="128"/>
      <c r="IU279" s="128"/>
      <c r="IV279" s="128"/>
      <c r="IW279" s="128"/>
      <c r="IX279" s="128"/>
      <c r="IY279" s="128"/>
      <c r="IZ279" s="128"/>
      <c r="JA279" s="128"/>
    </row>
    <row r="280" spans="2:261" s="17" customFormat="1" x14ac:dyDescent="0.25">
      <c r="B280" s="33"/>
      <c r="F280" s="35"/>
      <c r="G280" s="111"/>
      <c r="H280" s="33"/>
      <c r="I280" s="33"/>
      <c r="J280" s="42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  <c r="AA280" s="128"/>
      <c r="AB280" s="128"/>
      <c r="AC280" s="128"/>
      <c r="AD280" s="128"/>
      <c r="AE280" s="128"/>
      <c r="AF280" s="128"/>
      <c r="AG280" s="128"/>
      <c r="AH280" s="128"/>
      <c r="AI280" s="128"/>
      <c r="AJ280" s="128"/>
      <c r="AK280" s="128"/>
      <c r="AL280" s="128"/>
      <c r="AM280" s="128"/>
      <c r="AN280" s="128"/>
      <c r="AO280" s="128"/>
      <c r="AP280" s="128"/>
      <c r="AQ280" s="128"/>
      <c r="AR280" s="128"/>
      <c r="AS280" s="128"/>
      <c r="AT280" s="128"/>
      <c r="AU280" s="128"/>
      <c r="AV280" s="128"/>
      <c r="AW280" s="128"/>
      <c r="AX280" s="128"/>
      <c r="AY280" s="128"/>
      <c r="AZ280" s="128"/>
      <c r="BA280" s="128"/>
      <c r="BB280" s="128"/>
      <c r="BC280" s="128"/>
      <c r="BD280" s="128"/>
      <c r="BE280" s="128"/>
      <c r="BF280" s="128"/>
      <c r="BG280" s="128"/>
      <c r="BH280" s="128"/>
      <c r="BI280" s="128"/>
      <c r="BJ280" s="128"/>
      <c r="BK280" s="128"/>
      <c r="BL280" s="128"/>
      <c r="BM280" s="42"/>
      <c r="BN280" s="42"/>
      <c r="BO280" s="42"/>
      <c r="BP280" s="42"/>
      <c r="BQ280" s="42"/>
      <c r="BR280" s="42"/>
      <c r="BS280" s="42"/>
      <c r="BT280" s="42"/>
      <c r="BU280" s="42"/>
      <c r="BV280" s="42"/>
      <c r="BW280" s="42"/>
      <c r="BX280" s="42"/>
      <c r="BY280" s="42"/>
      <c r="BZ280" s="128"/>
      <c r="CA280" s="128"/>
      <c r="CB280" s="128"/>
      <c r="CC280" s="128"/>
      <c r="CD280" s="128"/>
      <c r="CE280" s="128"/>
      <c r="CF280" s="128"/>
      <c r="CG280" s="128"/>
      <c r="CH280" s="128"/>
      <c r="CI280" s="128"/>
      <c r="CJ280" s="128"/>
      <c r="CK280" s="128"/>
      <c r="CL280" s="128"/>
      <c r="CM280" s="128"/>
      <c r="CN280" s="128"/>
      <c r="CO280" s="128"/>
      <c r="CP280" s="128"/>
      <c r="CQ280" s="128"/>
      <c r="CR280" s="128"/>
      <c r="CS280" s="128"/>
      <c r="CT280" s="128"/>
      <c r="CU280" s="128"/>
      <c r="CV280" s="128"/>
      <c r="CW280" s="42"/>
      <c r="CX280" s="128"/>
      <c r="CY280" s="128"/>
      <c r="CZ280" s="128"/>
      <c r="DA280" s="128"/>
      <c r="DB280" s="128"/>
      <c r="DC280" s="128"/>
      <c r="DD280" s="128"/>
      <c r="DE280" s="128"/>
      <c r="DF280" s="128"/>
      <c r="DG280" s="128"/>
      <c r="DH280" s="128"/>
      <c r="DI280" s="128"/>
      <c r="DJ280" s="128"/>
      <c r="DK280" s="128"/>
      <c r="DL280" s="128"/>
      <c r="DM280" s="128"/>
      <c r="DN280" s="128"/>
      <c r="DO280" s="128"/>
      <c r="DP280" s="128"/>
      <c r="DQ280" s="128"/>
      <c r="DR280" s="128"/>
      <c r="DS280" s="128"/>
      <c r="DT280" s="128"/>
      <c r="DU280" s="128"/>
      <c r="DV280" s="128"/>
      <c r="DW280" s="128"/>
      <c r="DX280" s="128"/>
      <c r="DY280" s="128"/>
      <c r="DZ280" s="128"/>
      <c r="EA280" s="128"/>
      <c r="EB280" s="128"/>
      <c r="EC280" s="128"/>
      <c r="ED280" s="128"/>
      <c r="EE280" s="128"/>
      <c r="EF280" s="128"/>
      <c r="EG280" s="42"/>
      <c r="EH280" s="128"/>
      <c r="EI280" s="128"/>
      <c r="EJ280" s="128"/>
      <c r="EK280" s="128"/>
      <c r="EL280" s="128"/>
      <c r="EM280" s="128"/>
      <c r="EN280" s="128"/>
      <c r="EO280" s="128"/>
      <c r="EP280" s="128"/>
      <c r="EQ280" s="128"/>
      <c r="ER280" s="128"/>
      <c r="ES280" s="128"/>
      <c r="ET280" s="128"/>
      <c r="EU280" s="128"/>
      <c r="EV280" s="128"/>
      <c r="EW280" s="128"/>
      <c r="EX280" s="128"/>
      <c r="EY280" s="128"/>
      <c r="EZ280" s="128"/>
      <c r="FA280" s="128"/>
      <c r="FB280" s="128"/>
      <c r="FC280" s="128"/>
      <c r="FD280" s="128"/>
      <c r="FE280" s="128"/>
      <c r="FF280" s="128"/>
      <c r="FG280" s="128"/>
      <c r="FH280" s="128"/>
      <c r="FI280" s="128"/>
      <c r="FJ280" s="128"/>
      <c r="FK280" s="128"/>
      <c r="FL280" s="128"/>
      <c r="FM280" s="128"/>
      <c r="FN280" s="128"/>
      <c r="FO280" s="128"/>
      <c r="FP280" s="128"/>
      <c r="FQ280" s="42"/>
      <c r="FR280" s="42"/>
      <c r="FS280" s="42"/>
      <c r="FT280" s="42"/>
      <c r="FU280" s="42"/>
      <c r="FV280" s="128"/>
      <c r="FW280" s="128"/>
      <c r="FX280" s="128"/>
      <c r="FY280" s="128"/>
      <c r="FZ280" s="128"/>
      <c r="GA280" s="128"/>
      <c r="GB280" s="128"/>
      <c r="GC280" s="128"/>
      <c r="GD280" s="128"/>
      <c r="GE280" s="128"/>
      <c r="GF280" s="128"/>
      <c r="GG280" s="128"/>
      <c r="GH280" s="128"/>
      <c r="GI280" s="128"/>
      <c r="GJ280" s="128"/>
      <c r="GK280" s="128"/>
      <c r="GL280" s="128"/>
      <c r="GM280" s="128"/>
      <c r="GN280" s="128"/>
      <c r="GO280" s="128"/>
      <c r="GP280" s="128"/>
      <c r="GQ280" s="128"/>
      <c r="GR280" s="128"/>
      <c r="GS280" s="128"/>
      <c r="GT280" s="128"/>
      <c r="GU280" s="128"/>
      <c r="GV280" s="128"/>
      <c r="GW280" s="128"/>
      <c r="GX280" s="128"/>
      <c r="GY280" s="128"/>
      <c r="GZ280" s="128"/>
      <c r="HA280" s="128"/>
      <c r="HB280" s="128"/>
      <c r="HC280" s="128"/>
      <c r="HD280" s="128"/>
      <c r="HE280" s="128"/>
      <c r="HF280" s="128"/>
      <c r="HG280" s="128"/>
      <c r="HH280" s="128"/>
      <c r="HI280" s="128"/>
      <c r="HJ280" s="128"/>
      <c r="HK280" s="128"/>
      <c r="HL280" s="128"/>
      <c r="HM280" s="128"/>
      <c r="HN280" s="128"/>
      <c r="HO280" s="128"/>
      <c r="HP280" s="128"/>
      <c r="HQ280" s="128"/>
      <c r="HR280" s="128"/>
      <c r="HS280" s="128"/>
      <c r="HT280" s="128"/>
      <c r="HU280" s="128"/>
      <c r="HV280" s="128"/>
      <c r="HW280" s="128"/>
      <c r="HX280" s="128"/>
      <c r="HY280" s="128"/>
      <c r="HZ280" s="128"/>
      <c r="IA280" s="128"/>
      <c r="IB280" s="128"/>
      <c r="IC280" s="128"/>
      <c r="ID280" s="128"/>
      <c r="IE280" s="128"/>
      <c r="IF280" s="128"/>
      <c r="IG280" s="128"/>
      <c r="IH280" s="128"/>
      <c r="II280" s="128"/>
      <c r="IJ280" s="128"/>
      <c r="IK280" s="128"/>
      <c r="IL280" s="128"/>
      <c r="IM280" s="128"/>
      <c r="IN280" s="128"/>
      <c r="IO280" s="128"/>
      <c r="IP280" s="128"/>
      <c r="IQ280" s="128"/>
      <c r="IR280" s="128"/>
      <c r="IS280" s="128"/>
      <c r="IT280" s="128"/>
      <c r="IU280" s="128"/>
      <c r="IV280" s="128"/>
      <c r="IW280" s="128"/>
      <c r="IX280" s="128"/>
      <c r="IY280" s="128"/>
      <c r="IZ280" s="128"/>
      <c r="JA280" s="128"/>
    </row>
    <row r="281" spans="2:261" s="17" customFormat="1" x14ac:dyDescent="0.25">
      <c r="B281" s="33"/>
      <c r="F281" s="35"/>
      <c r="G281" s="111"/>
      <c r="H281" s="33"/>
      <c r="I281" s="33"/>
      <c r="J281" s="42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8"/>
      <c r="AK281" s="128"/>
      <c r="AL281" s="128"/>
      <c r="AM281" s="128"/>
      <c r="AN281" s="128"/>
      <c r="AO281" s="128"/>
      <c r="AP281" s="128"/>
      <c r="AQ281" s="128"/>
      <c r="AR281" s="128"/>
      <c r="AS281" s="128"/>
      <c r="AT281" s="128"/>
      <c r="AU281" s="128"/>
      <c r="AV281" s="128"/>
      <c r="AW281" s="128"/>
      <c r="AX281" s="128"/>
      <c r="AY281" s="128"/>
      <c r="AZ281" s="128"/>
      <c r="BA281" s="128"/>
      <c r="BB281" s="128"/>
      <c r="BC281" s="128"/>
      <c r="BD281" s="128"/>
      <c r="BE281" s="128"/>
      <c r="BF281" s="128"/>
      <c r="BG281" s="128"/>
      <c r="BH281" s="128"/>
      <c r="BI281" s="128"/>
      <c r="BJ281" s="128"/>
      <c r="BK281" s="128"/>
      <c r="BL281" s="128"/>
      <c r="BM281" s="42"/>
      <c r="BN281" s="42"/>
      <c r="BO281" s="42"/>
      <c r="BP281" s="42"/>
      <c r="BQ281" s="42"/>
      <c r="BR281" s="42"/>
      <c r="BS281" s="42"/>
      <c r="BT281" s="42"/>
      <c r="BU281" s="42"/>
      <c r="BV281" s="42"/>
      <c r="BW281" s="42"/>
      <c r="BX281" s="42"/>
      <c r="BY281" s="42"/>
      <c r="BZ281" s="128"/>
      <c r="CA281" s="128"/>
      <c r="CB281" s="128"/>
      <c r="CC281" s="128"/>
      <c r="CD281" s="128"/>
      <c r="CE281" s="128"/>
      <c r="CF281" s="128"/>
      <c r="CG281" s="128"/>
      <c r="CH281" s="128"/>
      <c r="CI281" s="128"/>
      <c r="CJ281" s="128"/>
      <c r="CK281" s="128"/>
      <c r="CL281" s="128"/>
      <c r="CM281" s="128"/>
      <c r="CN281" s="128"/>
      <c r="CO281" s="128"/>
      <c r="CP281" s="128"/>
      <c r="CQ281" s="128"/>
      <c r="CR281" s="128"/>
      <c r="CS281" s="128"/>
      <c r="CT281" s="128"/>
      <c r="CU281" s="128"/>
      <c r="CV281" s="128"/>
      <c r="CW281" s="42"/>
      <c r="CX281" s="128"/>
      <c r="CY281" s="128"/>
      <c r="CZ281" s="128"/>
      <c r="DA281" s="128"/>
      <c r="DB281" s="128"/>
      <c r="DC281" s="128"/>
      <c r="DD281" s="128"/>
      <c r="DE281" s="128"/>
      <c r="DF281" s="128"/>
      <c r="DG281" s="128"/>
      <c r="DH281" s="128"/>
      <c r="DI281" s="128"/>
      <c r="DJ281" s="128"/>
      <c r="DK281" s="128"/>
      <c r="DL281" s="128"/>
      <c r="DM281" s="128"/>
      <c r="DN281" s="128"/>
      <c r="DO281" s="128"/>
      <c r="DP281" s="128"/>
      <c r="DQ281" s="128"/>
      <c r="DR281" s="128"/>
      <c r="DS281" s="128"/>
      <c r="DT281" s="128"/>
      <c r="DU281" s="128"/>
      <c r="DV281" s="128"/>
      <c r="DW281" s="128"/>
      <c r="DX281" s="128"/>
      <c r="DY281" s="128"/>
      <c r="DZ281" s="128"/>
      <c r="EA281" s="128"/>
      <c r="EB281" s="128"/>
      <c r="EC281" s="128"/>
      <c r="ED281" s="128"/>
      <c r="EE281" s="128"/>
      <c r="EF281" s="128"/>
      <c r="EG281" s="42"/>
      <c r="EH281" s="128"/>
      <c r="EI281" s="128"/>
      <c r="EJ281" s="128"/>
      <c r="EK281" s="128"/>
      <c r="EL281" s="128"/>
      <c r="EM281" s="128"/>
      <c r="EN281" s="128"/>
      <c r="EO281" s="128"/>
      <c r="EP281" s="128"/>
      <c r="EQ281" s="128"/>
      <c r="ER281" s="128"/>
      <c r="ES281" s="128"/>
      <c r="ET281" s="128"/>
      <c r="EU281" s="128"/>
      <c r="EV281" s="128"/>
      <c r="EW281" s="128"/>
      <c r="EX281" s="128"/>
      <c r="EY281" s="128"/>
      <c r="EZ281" s="128"/>
      <c r="FA281" s="128"/>
      <c r="FB281" s="128"/>
      <c r="FC281" s="128"/>
      <c r="FD281" s="128"/>
      <c r="FE281" s="128"/>
      <c r="FF281" s="128"/>
      <c r="FG281" s="128"/>
      <c r="FH281" s="128"/>
      <c r="FI281" s="128"/>
      <c r="FJ281" s="128"/>
      <c r="FK281" s="128"/>
      <c r="FL281" s="128"/>
      <c r="FM281" s="128"/>
      <c r="FN281" s="128"/>
      <c r="FO281" s="128"/>
      <c r="FP281" s="128"/>
      <c r="FQ281" s="42"/>
      <c r="FR281" s="42"/>
      <c r="FS281" s="42"/>
      <c r="FT281" s="42"/>
      <c r="FU281" s="42"/>
      <c r="FV281" s="128"/>
      <c r="FW281" s="128"/>
      <c r="FX281" s="128"/>
      <c r="FY281" s="128"/>
      <c r="FZ281" s="128"/>
      <c r="GA281" s="128"/>
      <c r="GB281" s="128"/>
      <c r="GC281" s="128"/>
      <c r="GD281" s="128"/>
      <c r="GE281" s="128"/>
      <c r="GF281" s="128"/>
      <c r="GG281" s="128"/>
      <c r="GH281" s="128"/>
      <c r="GI281" s="128"/>
      <c r="GJ281" s="128"/>
      <c r="GK281" s="128"/>
      <c r="GL281" s="128"/>
      <c r="GM281" s="128"/>
      <c r="GN281" s="128"/>
      <c r="GO281" s="128"/>
      <c r="GP281" s="128"/>
      <c r="GQ281" s="128"/>
      <c r="GR281" s="128"/>
      <c r="GS281" s="128"/>
      <c r="GT281" s="128"/>
      <c r="GU281" s="128"/>
      <c r="GV281" s="128"/>
      <c r="GW281" s="128"/>
      <c r="GX281" s="128"/>
      <c r="GY281" s="128"/>
      <c r="GZ281" s="128"/>
      <c r="HA281" s="128"/>
      <c r="HB281" s="128"/>
      <c r="HC281" s="128"/>
      <c r="HD281" s="128"/>
      <c r="HE281" s="128"/>
      <c r="HF281" s="128"/>
      <c r="HG281" s="128"/>
      <c r="HH281" s="128"/>
      <c r="HI281" s="128"/>
      <c r="HJ281" s="128"/>
      <c r="HK281" s="128"/>
      <c r="HL281" s="128"/>
      <c r="HM281" s="128"/>
      <c r="HN281" s="128"/>
      <c r="HO281" s="128"/>
      <c r="HP281" s="128"/>
      <c r="HQ281" s="128"/>
      <c r="HR281" s="128"/>
      <c r="HS281" s="128"/>
      <c r="HT281" s="128"/>
      <c r="HU281" s="128"/>
      <c r="HV281" s="128"/>
      <c r="HW281" s="128"/>
      <c r="HX281" s="128"/>
      <c r="HY281" s="128"/>
      <c r="HZ281" s="128"/>
      <c r="IA281" s="128"/>
      <c r="IB281" s="128"/>
      <c r="IC281" s="128"/>
      <c r="ID281" s="128"/>
      <c r="IE281" s="128"/>
      <c r="IF281" s="128"/>
      <c r="IG281" s="128"/>
      <c r="IH281" s="128"/>
      <c r="II281" s="128"/>
      <c r="IJ281" s="128"/>
      <c r="IK281" s="128"/>
      <c r="IL281" s="128"/>
      <c r="IM281" s="128"/>
      <c r="IN281" s="128"/>
      <c r="IO281" s="128"/>
      <c r="IP281" s="128"/>
      <c r="IQ281" s="128"/>
      <c r="IR281" s="128"/>
      <c r="IS281" s="128"/>
      <c r="IT281" s="128"/>
      <c r="IU281" s="128"/>
      <c r="IV281" s="128"/>
      <c r="IW281" s="128"/>
      <c r="IX281" s="128"/>
      <c r="IY281" s="128"/>
      <c r="IZ281" s="128"/>
      <c r="JA281" s="128"/>
    </row>
    <row r="282" spans="2:261" s="17" customFormat="1" x14ac:dyDescent="0.25">
      <c r="B282" s="33"/>
      <c r="F282" s="35"/>
      <c r="G282" s="111"/>
      <c r="H282" s="33"/>
      <c r="I282" s="33"/>
      <c r="J282" s="42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  <c r="AA282" s="128"/>
      <c r="AB282" s="128"/>
      <c r="AC282" s="128"/>
      <c r="AD282" s="128"/>
      <c r="AE282" s="128"/>
      <c r="AF282" s="128"/>
      <c r="AG282" s="128"/>
      <c r="AH282" s="128"/>
      <c r="AI282" s="128"/>
      <c r="AJ282" s="128"/>
      <c r="AK282" s="128"/>
      <c r="AL282" s="128"/>
      <c r="AM282" s="128"/>
      <c r="AN282" s="128"/>
      <c r="AO282" s="128"/>
      <c r="AP282" s="128"/>
      <c r="AQ282" s="128"/>
      <c r="AR282" s="128"/>
      <c r="AS282" s="128"/>
      <c r="AT282" s="128"/>
      <c r="AU282" s="128"/>
      <c r="AV282" s="128"/>
      <c r="AW282" s="128"/>
      <c r="AX282" s="128"/>
      <c r="AY282" s="128"/>
      <c r="AZ282" s="128"/>
      <c r="BA282" s="128"/>
      <c r="BB282" s="128"/>
      <c r="BC282" s="128"/>
      <c r="BD282" s="128"/>
      <c r="BE282" s="128"/>
      <c r="BF282" s="128"/>
      <c r="BG282" s="128"/>
      <c r="BH282" s="128"/>
      <c r="BI282" s="128"/>
      <c r="BJ282" s="128"/>
      <c r="BK282" s="128"/>
      <c r="BL282" s="128"/>
      <c r="BM282" s="42"/>
      <c r="BN282" s="42"/>
      <c r="BO282" s="42"/>
      <c r="BP282" s="42"/>
      <c r="BQ282" s="42"/>
      <c r="BR282" s="42"/>
      <c r="BS282" s="42"/>
      <c r="BT282" s="42"/>
      <c r="BU282" s="42"/>
      <c r="BV282" s="42"/>
      <c r="BW282" s="42"/>
      <c r="BX282" s="42"/>
      <c r="BY282" s="42"/>
      <c r="BZ282" s="128"/>
      <c r="CA282" s="128"/>
      <c r="CB282" s="128"/>
      <c r="CC282" s="128"/>
      <c r="CD282" s="128"/>
      <c r="CE282" s="128"/>
      <c r="CF282" s="128"/>
      <c r="CG282" s="128"/>
      <c r="CH282" s="128"/>
      <c r="CI282" s="128"/>
      <c r="CJ282" s="128"/>
      <c r="CK282" s="128"/>
      <c r="CL282" s="128"/>
      <c r="CM282" s="128"/>
      <c r="CN282" s="128"/>
      <c r="CO282" s="128"/>
      <c r="CP282" s="128"/>
      <c r="CQ282" s="128"/>
      <c r="CR282" s="128"/>
      <c r="CS282" s="128"/>
      <c r="CT282" s="128"/>
      <c r="CU282" s="128"/>
      <c r="CV282" s="128"/>
      <c r="CW282" s="42"/>
      <c r="CX282" s="128"/>
      <c r="CY282" s="128"/>
      <c r="CZ282" s="128"/>
      <c r="DA282" s="128"/>
      <c r="DB282" s="128"/>
      <c r="DC282" s="128"/>
      <c r="DD282" s="128"/>
      <c r="DE282" s="128"/>
      <c r="DF282" s="128"/>
      <c r="DG282" s="128"/>
      <c r="DH282" s="128"/>
      <c r="DI282" s="128"/>
      <c r="DJ282" s="128"/>
      <c r="DK282" s="128"/>
      <c r="DL282" s="128"/>
      <c r="DM282" s="128"/>
      <c r="DN282" s="128"/>
      <c r="DO282" s="128"/>
      <c r="DP282" s="128"/>
      <c r="DQ282" s="128"/>
      <c r="DR282" s="128"/>
      <c r="DS282" s="128"/>
      <c r="DT282" s="128"/>
      <c r="DU282" s="128"/>
      <c r="DV282" s="128"/>
      <c r="DW282" s="128"/>
      <c r="DX282" s="128"/>
      <c r="DY282" s="128"/>
      <c r="DZ282" s="128"/>
      <c r="EA282" s="128"/>
      <c r="EB282" s="128"/>
      <c r="EC282" s="128"/>
      <c r="ED282" s="128"/>
      <c r="EE282" s="128"/>
      <c r="EF282" s="128"/>
      <c r="EG282" s="42"/>
      <c r="EH282" s="128"/>
      <c r="EI282" s="128"/>
      <c r="EJ282" s="128"/>
      <c r="EK282" s="128"/>
      <c r="EL282" s="128"/>
      <c r="EM282" s="128"/>
      <c r="EN282" s="128"/>
      <c r="EO282" s="128"/>
      <c r="EP282" s="128"/>
      <c r="EQ282" s="128"/>
      <c r="ER282" s="128"/>
      <c r="ES282" s="128"/>
      <c r="ET282" s="128"/>
      <c r="EU282" s="128"/>
      <c r="EV282" s="128"/>
      <c r="EW282" s="128"/>
      <c r="EX282" s="128"/>
      <c r="EY282" s="128"/>
      <c r="EZ282" s="128"/>
      <c r="FA282" s="128"/>
      <c r="FB282" s="128"/>
      <c r="FC282" s="128"/>
      <c r="FD282" s="128"/>
      <c r="FE282" s="128"/>
      <c r="FF282" s="128"/>
      <c r="FG282" s="128"/>
      <c r="FH282" s="128"/>
      <c r="FI282" s="128"/>
      <c r="FJ282" s="128"/>
      <c r="FK282" s="128"/>
      <c r="FL282" s="128"/>
      <c r="FM282" s="128"/>
      <c r="FN282" s="128"/>
      <c r="FO282" s="128"/>
      <c r="FP282" s="128"/>
      <c r="FQ282" s="42"/>
      <c r="FR282" s="42"/>
      <c r="FS282" s="42"/>
      <c r="FT282" s="42"/>
      <c r="FU282" s="42"/>
      <c r="FV282" s="128"/>
      <c r="FW282" s="128"/>
      <c r="FX282" s="128"/>
      <c r="FY282" s="128"/>
      <c r="FZ282" s="128"/>
      <c r="GA282" s="128"/>
      <c r="GB282" s="128"/>
      <c r="GC282" s="128"/>
      <c r="GD282" s="128"/>
      <c r="GE282" s="128"/>
      <c r="GF282" s="128"/>
      <c r="GG282" s="128"/>
      <c r="GH282" s="128"/>
      <c r="GI282" s="128"/>
      <c r="GJ282" s="128"/>
      <c r="GK282" s="128"/>
      <c r="GL282" s="128"/>
      <c r="GM282" s="128"/>
      <c r="GN282" s="128"/>
      <c r="GO282" s="128"/>
      <c r="GP282" s="128"/>
      <c r="GQ282" s="128"/>
      <c r="GR282" s="128"/>
      <c r="GS282" s="128"/>
      <c r="GT282" s="128"/>
      <c r="GU282" s="128"/>
      <c r="GV282" s="128"/>
      <c r="GW282" s="128"/>
      <c r="GX282" s="128"/>
      <c r="GY282" s="128"/>
      <c r="GZ282" s="128"/>
      <c r="HA282" s="128"/>
      <c r="HB282" s="128"/>
      <c r="HC282" s="128"/>
      <c r="HD282" s="128"/>
      <c r="HE282" s="128"/>
      <c r="HF282" s="128"/>
      <c r="HG282" s="128"/>
      <c r="HH282" s="128"/>
      <c r="HI282" s="128"/>
      <c r="HJ282" s="128"/>
      <c r="HK282" s="128"/>
      <c r="HL282" s="128"/>
      <c r="HM282" s="128"/>
      <c r="HN282" s="128"/>
      <c r="HO282" s="128"/>
      <c r="HP282" s="128"/>
      <c r="HQ282" s="128"/>
      <c r="HR282" s="128"/>
      <c r="HS282" s="128"/>
      <c r="HT282" s="128"/>
      <c r="HU282" s="128"/>
      <c r="HV282" s="128"/>
      <c r="HW282" s="128"/>
      <c r="HX282" s="128"/>
      <c r="HY282" s="128"/>
      <c r="HZ282" s="128"/>
      <c r="IA282" s="128"/>
      <c r="IB282" s="128"/>
      <c r="IC282" s="128"/>
      <c r="ID282" s="128"/>
      <c r="IE282" s="128"/>
      <c r="IF282" s="128"/>
      <c r="IG282" s="128"/>
      <c r="IH282" s="128"/>
      <c r="II282" s="128"/>
      <c r="IJ282" s="128"/>
      <c r="IK282" s="128"/>
      <c r="IL282" s="128"/>
      <c r="IM282" s="128"/>
      <c r="IN282" s="128"/>
      <c r="IO282" s="128"/>
      <c r="IP282" s="128"/>
      <c r="IQ282" s="128"/>
      <c r="IR282" s="128"/>
      <c r="IS282" s="128"/>
      <c r="IT282" s="128"/>
      <c r="IU282" s="128"/>
      <c r="IV282" s="128"/>
      <c r="IW282" s="128"/>
      <c r="IX282" s="128"/>
      <c r="IY282" s="128"/>
      <c r="IZ282" s="128"/>
      <c r="JA282" s="128"/>
    </row>
    <row r="283" spans="2:261" s="17" customFormat="1" x14ac:dyDescent="0.25">
      <c r="B283" s="33"/>
      <c r="F283" s="35"/>
      <c r="G283" s="111"/>
      <c r="H283" s="33"/>
      <c r="I283" s="33"/>
      <c r="J283" s="42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  <c r="AA283" s="128"/>
      <c r="AB283" s="128"/>
      <c r="AC283" s="128"/>
      <c r="AD283" s="128"/>
      <c r="AE283" s="128"/>
      <c r="AF283" s="128"/>
      <c r="AG283" s="128"/>
      <c r="AH283" s="128"/>
      <c r="AI283" s="128"/>
      <c r="AJ283" s="128"/>
      <c r="AK283" s="128"/>
      <c r="AL283" s="128"/>
      <c r="AM283" s="128"/>
      <c r="AN283" s="128"/>
      <c r="AO283" s="128"/>
      <c r="AP283" s="128"/>
      <c r="AQ283" s="128"/>
      <c r="AR283" s="128"/>
      <c r="AS283" s="128"/>
      <c r="AT283" s="128"/>
      <c r="AU283" s="128"/>
      <c r="AV283" s="128"/>
      <c r="AW283" s="128"/>
      <c r="AX283" s="128"/>
      <c r="AY283" s="128"/>
      <c r="AZ283" s="128"/>
      <c r="BA283" s="128"/>
      <c r="BB283" s="128"/>
      <c r="BC283" s="128"/>
      <c r="BD283" s="128"/>
      <c r="BE283" s="128"/>
      <c r="BF283" s="128"/>
      <c r="BG283" s="128"/>
      <c r="BH283" s="128"/>
      <c r="BI283" s="128"/>
      <c r="BJ283" s="128"/>
      <c r="BK283" s="128"/>
      <c r="BL283" s="128"/>
      <c r="BM283" s="42"/>
      <c r="BN283" s="42"/>
      <c r="BO283" s="42"/>
      <c r="BP283" s="42"/>
      <c r="BQ283" s="42"/>
      <c r="BR283" s="42"/>
      <c r="BS283" s="42"/>
      <c r="BT283" s="42"/>
      <c r="BU283" s="42"/>
      <c r="BV283" s="42"/>
      <c r="BW283" s="42"/>
      <c r="BX283" s="42"/>
      <c r="BY283" s="42"/>
      <c r="BZ283" s="128"/>
      <c r="CA283" s="128"/>
      <c r="CB283" s="128"/>
      <c r="CC283" s="128"/>
      <c r="CD283" s="128"/>
      <c r="CE283" s="128"/>
      <c r="CF283" s="128"/>
      <c r="CG283" s="128"/>
      <c r="CH283" s="128"/>
      <c r="CI283" s="128"/>
      <c r="CJ283" s="128"/>
      <c r="CK283" s="128"/>
      <c r="CL283" s="128"/>
      <c r="CM283" s="128"/>
      <c r="CN283" s="128"/>
      <c r="CO283" s="128"/>
      <c r="CP283" s="128"/>
      <c r="CQ283" s="128"/>
      <c r="CR283" s="128"/>
      <c r="CS283" s="128"/>
      <c r="CT283" s="128"/>
      <c r="CU283" s="128"/>
      <c r="CV283" s="128"/>
      <c r="CW283" s="42"/>
      <c r="CX283" s="128"/>
      <c r="CY283" s="128"/>
      <c r="CZ283" s="128"/>
      <c r="DA283" s="128"/>
      <c r="DB283" s="128"/>
      <c r="DC283" s="128"/>
      <c r="DD283" s="128"/>
      <c r="DE283" s="128"/>
      <c r="DF283" s="128"/>
      <c r="DG283" s="128"/>
      <c r="DH283" s="128"/>
      <c r="DI283" s="128"/>
      <c r="DJ283" s="128"/>
      <c r="DK283" s="128"/>
      <c r="DL283" s="128"/>
      <c r="DM283" s="128"/>
      <c r="DN283" s="128"/>
      <c r="DO283" s="128"/>
      <c r="DP283" s="128"/>
      <c r="DQ283" s="128"/>
      <c r="DR283" s="128"/>
      <c r="DS283" s="128"/>
      <c r="DT283" s="128"/>
      <c r="DU283" s="128"/>
      <c r="DV283" s="128"/>
      <c r="DW283" s="128"/>
      <c r="DX283" s="128"/>
      <c r="DY283" s="128"/>
      <c r="DZ283" s="128"/>
      <c r="EA283" s="128"/>
      <c r="EB283" s="128"/>
      <c r="EC283" s="128"/>
      <c r="ED283" s="128"/>
      <c r="EE283" s="128"/>
      <c r="EF283" s="128"/>
      <c r="EG283" s="42"/>
      <c r="EH283" s="128"/>
      <c r="EI283" s="128"/>
      <c r="EJ283" s="128"/>
      <c r="EK283" s="128"/>
      <c r="EL283" s="128"/>
      <c r="EM283" s="128"/>
      <c r="EN283" s="128"/>
      <c r="EO283" s="128"/>
      <c r="EP283" s="128"/>
      <c r="EQ283" s="128"/>
      <c r="ER283" s="128"/>
      <c r="ES283" s="128"/>
      <c r="ET283" s="128"/>
      <c r="EU283" s="128"/>
      <c r="EV283" s="128"/>
      <c r="EW283" s="128"/>
      <c r="EX283" s="128"/>
      <c r="EY283" s="128"/>
      <c r="EZ283" s="128"/>
      <c r="FA283" s="128"/>
      <c r="FB283" s="128"/>
      <c r="FC283" s="128"/>
      <c r="FD283" s="128"/>
      <c r="FE283" s="128"/>
      <c r="FF283" s="128"/>
      <c r="FG283" s="128"/>
      <c r="FH283" s="128"/>
      <c r="FI283" s="128"/>
      <c r="FJ283" s="128"/>
      <c r="FK283" s="128"/>
      <c r="FL283" s="128"/>
      <c r="FM283" s="128"/>
      <c r="FN283" s="128"/>
      <c r="FO283" s="128"/>
      <c r="FP283" s="128"/>
      <c r="FQ283" s="42"/>
      <c r="FR283" s="42"/>
      <c r="FS283" s="42"/>
      <c r="FT283" s="42"/>
      <c r="FU283" s="42"/>
      <c r="FV283" s="128"/>
      <c r="FW283" s="128"/>
      <c r="FX283" s="128"/>
      <c r="FY283" s="128"/>
      <c r="FZ283" s="128"/>
      <c r="GA283" s="128"/>
      <c r="GB283" s="128"/>
      <c r="GC283" s="128"/>
      <c r="GD283" s="128"/>
      <c r="GE283" s="128"/>
      <c r="GF283" s="128"/>
      <c r="GG283" s="128"/>
      <c r="GH283" s="128"/>
      <c r="GI283" s="128"/>
      <c r="GJ283" s="128"/>
      <c r="GK283" s="128"/>
      <c r="GL283" s="128"/>
      <c r="GM283" s="128"/>
      <c r="GN283" s="128"/>
      <c r="GO283" s="128"/>
      <c r="GP283" s="128"/>
      <c r="GQ283" s="128"/>
      <c r="GR283" s="128"/>
      <c r="GS283" s="128"/>
      <c r="GT283" s="128"/>
      <c r="GU283" s="128"/>
      <c r="GV283" s="128"/>
      <c r="GW283" s="128"/>
      <c r="GX283" s="128"/>
      <c r="GY283" s="128"/>
      <c r="GZ283" s="128"/>
      <c r="HA283" s="128"/>
      <c r="HB283" s="128"/>
      <c r="HC283" s="128"/>
      <c r="HD283" s="128"/>
      <c r="HE283" s="128"/>
      <c r="HF283" s="128"/>
      <c r="HG283" s="128"/>
      <c r="HH283" s="128"/>
      <c r="HI283" s="128"/>
      <c r="HJ283" s="128"/>
      <c r="HK283" s="128"/>
      <c r="HL283" s="128"/>
      <c r="HM283" s="128"/>
      <c r="HN283" s="128"/>
      <c r="HO283" s="128"/>
      <c r="HP283" s="128"/>
      <c r="HQ283" s="128"/>
      <c r="HR283" s="128"/>
      <c r="HS283" s="128"/>
      <c r="HT283" s="128"/>
      <c r="HU283" s="128"/>
      <c r="HV283" s="128"/>
      <c r="HW283" s="128"/>
      <c r="HX283" s="128"/>
      <c r="HY283" s="128"/>
      <c r="HZ283" s="128"/>
      <c r="IA283" s="128"/>
      <c r="IB283" s="128"/>
      <c r="IC283" s="128"/>
      <c r="ID283" s="128"/>
      <c r="IE283" s="128"/>
      <c r="IF283" s="128"/>
      <c r="IG283" s="128"/>
      <c r="IH283" s="128"/>
      <c r="II283" s="128"/>
      <c r="IJ283" s="128"/>
      <c r="IK283" s="128"/>
      <c r="IL283" s="128"/>
      <c r="IM283" s="128"/>
      <c r="IN283" s="128"/>
      <c r="IO283" s="128"/>
      <c r="IP283" s="128"/>
      <c r="IQ283" s="128"/>
      <c r="IR283" s="128"/>
      <c r="IS283" s="128"/>
      <c r="IT283" s="128"/>
      <c r="IU283" s="128"/>
      <c r="IV283" s="128"/>
      <c r="IW283" s="128"/>
      <c r="IX283" s="128"/>
      <c r="IY283" s="128"/>
      <c r="IZ283" s="128"/>
      <c r="JA283" s="128"/>
    </row>
    <row r="284" spans="2:261" s="17" customFormat="1" x14ac:dyDescent="0.25">
      <c r="B284" s="33"/>
      <c r="F284" s="35"/>
      <c r="G284" s="111"/>
      <c r="H284" s="33"/>
      <c r="I284" s="33"/>
      <c r="J284" s="42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  <c r="AA284" s="128"/>
      <c r="AB284" s="128"/>
      <c r="AC284" s="128"/>
      <c r="AD284" s="128"/>
      <c r="AE284" s="128"/>
      <c r="AF284" s="128"/>
      <c r="AG284" s="128"/>
      <c r="AH284" s="128"/>
      <c r="AI284" s="128"/>
      <c r="AJ284" s="128"/>
      <c r="AK284" s="128"/>
      <c r="AL284" s="128"/>
      <c r="AM284" s="128"/>
      <c r="AN284" s="128"/>
      <c r="AO284" s="128"/>
      <c r="AP284" s="128"/>
      <c r="AQ284" s="128"/>
      <c r="AR284" s="128"/>
      <c r="AS284" s="128"/>
      <c r="AT284" s="128"/>
      <c r="AU284" s="128"/>
      <c r="AV284" s="128"/>
      <c r="AW284" s="128"/>
      <c r="AX284" s="128"/>
      <c r="AY284" s="128"/>
      <c r="AZ284" s="128"/>
      <c r="BA284" s="128"/>
      <c r="BB284" s="128"/>
      <c r="BC284" s="128"/>
      <c r="BD284" s="128"/>
      <c r="BE284" s="128"/>
      <c r="BF284" s="128"/>
      <c r="BG284" s="128"/>
      <c r="BH284" s="128"/>
      <c r="BI284" s="128"/>
      <c r="BJ284" s="128"/>
      <c r="BK284" s="128"/>
      <c r="BL284" s="128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  <c r="BZ284" s="128"/>
      <c r="CA284" s="128"/>
      <c r="CB284" s="128"/>
      <c r="CC284" s="128"/>
      <c r="CD284" s="128"/>
      <c r="CE284" s="128"/>
      <c r="CF284" s="128"/>
      <c r="CG284" s="128"/>
      <c r="CH284" s="128"/>
      <c r="CI284" s="128"/>
      <c r="CJ284" s="128"/>
      <c r="CK284" s="128"/>
      <c r="CL284" s="128"/>
      <c r="CM284" s="128"/>
      <c r="CN284" s="128"/>
      <c r="CO284" s="128"/>
      <c r="CP284" s="128"/>
      <c r="CQ284" s="128"/>
      <c r="CR284" s="128"/>
      <c r="CS284" s="128"/>
      <c r="CT284" s="128"/>
      <c r="CU284" s="128"/>
      <c r="CV284" s="128"/>
      <c r="CW284" s="42"/>
      <c r="CX284" s="128"/>
      <c r="CY284" s="128"/>
      <c r="CZ284" s="128"/>
      <c r="DA284" s="128"/>
      <c r="DB284" s="128"/>
      <c r="DC284" s="128"/>
      <c r="DD284" s="128"/>
      <c r="DE284" s="128"/>
      <c r="DF284" s="128"/>
      <c r="DG284" s="128"/>
      <c r="DH284" s="128"/>
      <c r="DI284" s="128"/>
      <c r="DJ284" s="128"/>
      <c r="DK284" s="128"/>
      <c r="DL284" s="128"/>
      <c r="DM284" s="128"/>
      <c r="DN284" s="128"/>
      <c r="DO284" s="128"/>
      <c r="DP284" s="128"/>
      <c r="DQ284" s="128"/>
      <c r="DR284" s="128"/>
      <c r="DS284" s="128"/>
      <c r="DT284" s="128"/>
      <c r="DU284" s="128"/>
      <c r="DV284" s="128"/>
      <c r="DW284" s="128"/>
      <c r="DX284" s="128"/>
      <c r="DY284" s="128"/>
      <c r="DZ284" s="128"/>
      <c r="EA284" s="128"/>
      <c r="EB284" s="128"/>
      <c r="EC284" s="128"/>
      <c r="ED284" s="128"/>
      <c r="EE284" s="128"/>
      <c r="EF284" s="128"/>
      <c r="EG284" s="42"/>
      <c r="EH284" s="128"/>
      <c r="EI284" s="128"/>
      <c r="EJ284" s="128"/>
      <c r="EK284" s="128"/>
      <c r="EL284" s="128"/>
      <c r="EM284" s="128"/>
      <c r="EN284" s="128"/>
      <c r="EO284" s="128"/>
      <c r="EP284" s="128"/>
      <c r="EQ284" s="128"/>
      <c r="ER284" s="128"/>
      <c r="ES284" s="128"/>
      <c r="ET284" s="128"/>
      <c r="EU284" s="128"/>
      <c r="EV284" s="128"/>
      <c r="EW284" s="128"/>
      <c r="EX284" s="128"/>
      <c r="EY284" s="128"/>
      <c r="EZ284" s="128"/>
      <c r="FA284" s="128"/>
      <c r="FB284" s="128"/>
      <c r="FC284" s="128"/>
      <c r="FD284" s="128"/>
      <c r="FE284" s="128"/>
      <c r="FF284" s="128"/>
      <c r="FG284" s="128"/>
      <c r="FH284" s="128"/>
      <c r="FI284" s="128"/>
      <c r="FJ284" s="128"/>
      <c r="FK284" s="128"/>
      <c r="FL284" s="128"/>
      <c r="FM284" s="128"/>
      <c r="FN284" s="128"/>
      <c r="FO284" s="128"/>
      <c r="FP284" s="128"/>
      <c r="FQ284" s="42"/>
      <c r="FR284" s="42"/>
      <c r="FS284" s="42"/>
      <c r="FT284" s="42"/>
      <c r="FU284" s="42"/>
      <c r="FV284" s="128"/>
      <c r="FW284" s="128"/>
      <c r="FX284" s="128"/>
      <c r="FY284" s="128"/>
      <c r="FZ284" s="128"/>
      <c r="GA284" s="128"/>
      <c r="GB284" s="128"/>
      <c r="GC284" s="128"/>
      <c r="GD284" s="128"/>
      <c r="GE284" s="128"/>
      <c r="GF284" s="128"/>
      <c r="GG284" s="128"/>
      <c r="GH284" s="128"/>
      <c r="GI284" s="128"/>
      <c r="GJ284" s="128"/>
      <c r="GK284" s="128"/>
      <c r="GL284" s="128"/>
      <c r="GM284" s="128"/>
      <c r="GN284" s="128"/>
      <c r="GO284" s="128"/>
      <c r="GP284" s="128"/>
      <c r="GQ284" s="128"/>
      <c r="GR284" s="128"/>
      <c r="GS284" s="128"/>
      <c r="GT284" s="128"/>
      <c r="GU284" s="128"/>
      <c r="GV284" s="128"/>
      <c r="GW284" s="128"/>
      <c r="GX284" s="128"/>
      <c r="GY284" s="128"/>
      <c r="GZ284" s="128"/>
      <c r="HA284" s="128"/>
      <c r="HB284" s="128"/>
      <c r="HC284" s="128"/>
      <c r="HD284" s="128"/>
      <c r="HE284" s="128"/>
      <c r="HF284" s="128"/>
      <c r="HG284" s="128"/>
      <c r="HH284" s="128"/>
      <c r="HI284" s="128"/>
      <c r="HJ284" s="128"/>
      <c r="HK284" s="128"/>
      <c r="HL284" s="128"/>
      <c r="HM284" s="128"/>
      <c r="HN284" s="128"/>
      <c r="HO284" s="128"/>
      <c r="HP284" s="128"/>
      <c r="HQ284" s="128"/>
      <c r="HR284" s="128"/>
      <c r="HS284" s="128"/>
      <c r="HT284" s="128"/>
      <c r="HU284" s="128"/>
      <c r="HV284" s="128"/>
      <c r="HW284" s="128"/>
      <c r="HX284" s="128"/>
      <c r="HY284" s="128"/>
      <c r="HZ284" s="128"/>
      <c r="IA284" s="128"/>
      <c r="IB284" s="128"/>
      <c r="IC284" s="128"/>
      <c r="ID284" s="128"/>
      <c r="IE284" s="128"/>
      <c r="IF284" s="128"/>
      <c r="IG284" s="128"/>
      <c r="IH284" s="128"/>
      <c r="II284" s="128"/>
      <c r="IJ284" s="128"/>
      <c r="IK284" s="128"/>
      <c r="IL284" s="128"/>
      <c r="IM284" s="128"/>
      <c r="IN284" s="128"/>
      <c r="IO284" s="128"/>
      <c r="IP284" s="128"/>
      <c r="IQ284" s="128"/>
      <c r="IR284" s="128"/>
      <c r="IS284" s="128"/>
      <c r="IT284" s="128"/>
      <c r="IU284" s="128"/>
      <c r="IV284" s="128"/>
      <c r="IW284" s="128"/>
      <c r="IX284" s="128"/>
      <c r="IY284" s="128"/>
      <c r="IZ284" s="128"/>
      <c r="JA284" s="128"/>
    </row>
    <row r="285" spans="2:261" s="17" customFormat="1" x14ac:dyDescent="0.25">
      <c r="B285" s="33"/>
      <c r="F285" s="35"/>
      <c r="G285" s="111"/>
      <c r="H285" s="33"/>
      <c r="I285" s="33"/>
      <c r="J285" s="42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  <c r="AA285" s="128"/>
      <c r="AB285" s="128"/>
      <c r="AC285" s="128"/>
      <c r="AD285" s="128"/>
      <c r="AE285" s="128"/>
      <c r="AF285" s="128"/>
      <c r="AG285" s="128"/>
      <c r="AH285" s="128"/>
      <c r="AI285" s="128"/>
      <c r="AJ285" s="128"/>
      <c r="AK285" s="128"/>
      <c r="AL285" s="128"/>
      <c r="AM285" s="128"/>
      <c r="AN285" s="128"/>
      <c r="AO285" s="128"/>
      <c r="AP285" s="128"/>
      <c r="AQ285" s="128"/>
      <c r="AR285" s="128"/>
      <c r="AS285" s="128"/>
      <c r="AT285" s="128"/>
      <c r="AU285" s="128"/>
      <c r="AV285" s="128"/>
      <c r="AW285" s="128"/>
      <c r="AX285" s="128"/>
      <c r="AY285" s="128"/>
      <c r="AZ285" s="128"/>
      <c r="BA285" s="128"/>
      <c r="BB285" s="128"/>
      <c r="BC285" s="128"/>
      <c r="BD285" s="128"/>
      <c r="BE285" s="128"/>
      <c r="BF285" s="128"/>
      <c r="BG285" s="128"/>
      <c r="BH285" s="128"/>
      <c r="BI285" s="128"/>
      <c r="BJ285" s="128"/>
      <c r="BK285" s="128"/>
      <c r="BL285" s="128"/>
      <c r="BM285" s="42"/>
      <c r="BN285" s="42"/>
      <c r="BO285" s="42"/>
      <c r="BP285" s="42"/>
      <c r="BQ285" s="42"/>
      <c r="BR285" s="42"/>
      <c r="BS285" s="42"/>
      <c r="BT285" s="42"/>
      <c r="BU285" s="42"/>
      <c r="BV285" s="42"/>
      <c r="BW285" s="42"/>
      <c r="BX285" s="42"/>
      <c r="BY285" s="42"/>
      <c r="BZ285" s="128"/>
      <c r="CA285" s="128"/>
      <c r="CB285" s="128"/>
      <c r="CC285" s="128"/>
      <c r="CD285" s="128"/>
      <c r="CE285" s="128"/>
      <c r="CF285" s="128"/>
      <c r="CG285" s="128"/>
      <c r="CH285" s="128"/>
      <c r="CI285" s="128"/>
      <c r="CJ285" s="128"/>
      <c r="CK285" s="128"/>
      <c r="CL285" s="128"/>
      <c r="CM285" s="128"/>
      <c r="CN285" s="128"/>
      <c r="CO285" s="128"/>
      <c r="CP285" s="128"/>
      <c r="CQ285" s="128"/>
      <c r="CR285" s="128"/>
      <c r="CS285" s="128"/>
      <c r="CT285" s="128"/>
      <c r="CU285" s="128"/>
      <c r="CV285" s="128"/>
      <c r="CW285" s="42"/>
      <c r="CX285" s="128"/>
      <c r="CY285" s="128"/>
      <c r="CZ285" s="128"/>
      <c r="DA285" s="128"/>
      <c r="DB285" s="128"/>
      <c r="DC285" s="128"/>
      <c r="DD285" s="128"/>
      <c r="DE285" s="128"/>
      <c r="DF285" s="128"/>
      <c r="DG285" s="128"/>
      <c r="DH285" s="128"/>
      <c r="DI285" s="128"/>
      <c r="DJ285" s="128"/>
      <c r="DK285" s="128"/>
      <c r="DL285" s="128"/>
      <c r="DM285" s="128"/>
      <c r="DN285" s="128"/>
      <c r="DO285" s="128"/>
      <c r="DP285" s="128"/>
      <c r="DQ285" s="128"/>
      <c r="DR285" s="128"/>
      <c r="DS285" s="128"/>
      <c r="DT285" s="128"/>
      <c r="DU285" s="128"/>
      <c r="DV285" s="128"/>
      <c r="DW285" s="128"/>
      <c r="DX285" s="128"/>
      <c r="DY285" s="128"/>
      <c r="DZ285" s="128"/>
      <c r="EA285" s="128"/>
      <c r="EB285" s="128"/>
      <c r="EC285" s="128"/>
      <c r="ED285" s="128"/>
      <c r="EE285" s="128"/>
      <c r="EF285" s="128"/>
      <c r="EG285" s="42"/>
      <c r="EH285" s="128"/>
      <c r="EI285" s="128"/>
      <c r="EJ285" s="128"/>
      <c r="EK285" s="128"/>
      <c r="EL285" s="128"/>
      <c r="EM285" s="128"/>
      <c r="EN285" s="128"/>
      <c r="EO285" s="128"/>
      <c r="EP285" s="128"/>
      <c r="EQ285" s="128"/>
      <c r="ER285" s="128"/>
      <c r="ES285" s="128"/>
      <c r="ET285" s="128"/>
      <c r="EU285" s="128"/>
      <c r="EV285" s="128"/>
      <c r="EW285" s="128"/>
      <c r="EX285" s="128"/>
      <c r="EY285" s="128"/>
      <c r="EZ285" s="128"/>
      <c r="FA285" s="128"/>
      <c r="FB285" s="128"/>
      <c r="FC285" s="128"/>
      <c r="FD285" s="128"/>
      <c r="FE285" s="128"/>
      <c r="FF285" s="128"/>
      <c r="FG285" s="128"/>
      <c r="FH285" s="128"/>
      <c r="FI285" s="128"/>
      <c r="FJ285" s="128"/>
      <c r="FK285" s="128"/>
      <c r="FL285" s="128"/>
      <c r="FM285" s="128"/>
      <c r="FN285" s="128"/>
      <c r="FO285" s="128"/>
      <c r="FP285" s="128"/>
      <c r="FQ285" s="42"/>
      <c r="FR285" s="42"/>
      <c r="FS285" s="42"/>
      <c r="FT285" s="42"/>
      <c r="FU285" s="42"/>
      <c r="FV285" s="128"/>
      <c r="FW285" s="128"/>
      <c r="FX285" s="128"/>
      <c r="FY285" s="128"/>
      <c r="FZ285" s="128"/>
      <c r="GA285" s="128"/>
      <c r="GB285" s="128"/>
      <c r="GC285" s="128"/>
      <c r="GD285" s="128"/>
      <c r="GE285" s="128"/>
      <c r="GF285" s="128"/>
      <c r="GG285" s="128"/>
      <c r="GH285" s="128"/>
      <c r="GI285" s="128"/>
      <c r="GJ285" s="128"/>
      <c r="GK285" s="128"/>
      <c r="GL285" s="128"/>
      <c r="GM285" s="128"/>
      <c r="GN285" s="128"/>
      <c r="GO285" s="128"/>
      <c r="GP285" s="128"/>
      <c r="GQ285" s="128"/>
      <c r="GR285" s="128"/>
      <c r="GS285" s="128"/>
      <c r="GT285" s="128"/>
      <c r="GU285" s="128"/>
      <c r="GV285" s="128"/>
      <c r="GW285" s="128"/>
      <c r="GX285" s="128"/>
      <c r="GY285" s="128"/>
      <c r="GZ285" s="128"/>
      <c r="HA285" s="128"/>
      <c r="HB285" s="128"/>
      <c r="HC285" s="128"/>
      <c r="HD285" s="128"/>
      <c r="HE285" s="128"/>
      <c r="HF285" s="128"/>
      <c r="HG285" s="128"/>
      <c r="HH285" s="128"/>
      <c r="HI285" s="128"/>
      <c r="HJ285" s="128"/>
      <c r="HK285" s="128"/>
      <c r="HL285" s="128"/>
      <c r="HM285" s="128"/>
      <c r="HN285" s="128"/>
      <c r="HO285" s="128"/>
      <c r="HP285" s="128"/>
      <c r="HQ285" s="128"/>
      <c r="HR285" s="128"/>
      <c r="HS285" s="128"/>
      <c r="HT285" s="128"/>
      <c r="HU285" s="128"/>
      <c r="HV285" s="128"/>
      <c r="HW285" s="128"/>
      <c r="HX285" s="128"/>
      <c r="HY285" s="128"/>
      <c r="HZ285" s="128"/>
      <c r="IA285" s="128"/>
      <c r="IB285" s="128"/>
      <c r="IC285" s="128"/>
      <c r="ID285" s="128"/>
      <c r="IE285" s="128"/>
      <c r="IF285" s="128"/>
      <c r="IG285" s="128"/>
      <c r="IH285" s="128"/>
      <c r="II285" s="128"/>
      <c r="IJ285" s="128"/>
      <c r="IK285" s="128"/>
      <c r="IL285" s="128"/>
      <c r="IM285" s="128"/>
      <c r="IN285" s="128"/>
      <c r="IO285" s="128"/>
      <c r="IP285" s="128"/>
      <c r="IQ285" s="128"/>
      <c r="IR285" s="128"/>
      <c r="IS285" s="128"/>
      <c r="IT285" s="128"/>
      <c r="IU285" s="128"/>
      <c r="IV285" s="128"/>
      <c r="IW285" s="128"/>
      <c r="IX285" s="128"/>
      <c r="IY285" s="128"/>
      <c r="IZ285" s="128"/>
      <c r="JA285" s="128"/>
    </row>
    <row r="286" spans="2:261" s="17" customFormat="1" x14ac:dyDescent="0.25">
      <c r="B286" s="33"/>
      <c r="F286" s="35"/>
      <c r="G286" s="111"/>
      <c r="H286" s="33"/>
      <c r="I286" s="33"/>
      <c r="J286" s="42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  <c r="AA286" s="128"/>
      <c r="AB286" s="128"/>
      <c r="AC286" s="128"/>
      <c r="AD286" s="128"/>
      <c r="AE286" s="128"/>
      <c r="AF286" s="128"/>
      <c r="AG286" s="128"/>
      <c r="AH286" s="128"/>
      <c r="AI286" s="128"/>
      <c r="AJ286" s="128"/>
      <c r="AK286" s="128"/>
      <c r="AL286" s="128"/>
      <c r="AM286" s="128"/>
      <c r="AN286" s="128"/>
      <c r="AO286" s="128"/>
      <c r="AP286" s="128"/>
      <c r="AQ286" s="128"/>
      <c r="AR286" s="128"/>
      <c r="AS286" s="128"/>
      <c r="AT286" s="128"/>
      <c r="AU286" s="128"/>
      <c r="AV286" s="128"/>
      <c r="AW286" s="128"/>
      <c r="AX286" s="128"/>
      <c r="AY286" s="128"/>
      <c r="AZ286" s="128"/>
      <c r="BA286" s="128"/>
      <c r="BB286" s="128"/>
      <c r="BC286" s="128"/>
      <c r="BD286" s="128"/>
      <c r="BE286" s="128"/>
      <c r="BF286" s="128"/>
      <c r="BG286" s="128"/>
      <c r="BH286" s="128"/>
      <c r="BI286" s="128"/>
      <c r="BJ286" s="128"/>
      <c r="BK286" s="128"/>
      <c r="BL286" s="128"/>
      <c r="BM286" s="42"/>
      <c r="BN286" s="42"/>
      <c r="BO286" s="42"/>
      <c r="BP286" s="42"/>
      <c r="BQ286" s="42"/>
      <c r="BR286" s="42"/>
      <c r="BS286" s="42"/>
      <c r="BT286" s="42"/>
      <c r="BU286" s="42"/>
      <c r="BV286" s="42"/>
      <c r="BW286" s="42"/>
      <c r="BX286" s="42"/>
      <c r="BY286" s="42"/>
      <c r="BZ286" s="128"/>
      <c r="CA286" s="128"/>
      <c r="CB286" s="128"/>
      <c r="CC286" s="128"/>
      <c r="CD286" s="128"/>
      <c r="CE286" s="128"/>
      <c r="CF286" s="128"/>
      <c r="CG286" s="128"/>
      <c r="CH286" s="128"/>
      <c r="CI286" s="128"/>
      <c r="CJ286" s="128"/>
      <c r="CK286" s="128"/>
      <c r="CL286" s="128"/>
      <c r="CM286" s="128"/>
      <c r="CN286" s="128"/>
      <c r="CO286" s="128"/>
      <c r="CP286" s="128"/>
      <c r="CQ286" s="128"/>
      <c r="CR286" s="128"/>
      <c r="CS286" s="128"/>
      <c r="CT286" s="128"/>
      <c r="CU286" s="128"/>
      <c r="CV286" s="128"/>
      <c r="CW286" s="42"/>
      <c r="CX286" s="128"/>
      <c r="CY286" s="128"/>
      <c r="CZ286" s="128"/>
      <c r="DA286" s="128"/>
      <c r="DB286" s="128"/>
      <c r="DC286" s="128"/>
      <c r="DD286" s="128"/>
      <c r="DE286" s="128"/>
      <c r="DF286" s="128"/>
      <c r="DG286" s="128"/>
      <c r="DH286" s="128"/>
      <c r="DI286" s="128"/>
      <c r="DJ286" s="128"/>
      <c r="DK286" s="128"/>
      <c r="DL286" s="128"/>
      <c r="DM286" s="128"/>
      <c r="DN286" s="128"/>
      <c r="DO286" s="128"/>
      <c r="DP286" s="128"/>
      <c r="DQ286" s="128"/>
      <c r="DR286" s="128"/>
      <c r="DS286" s="128"/>
      <c r="DT286" s="128"/>
      <c r="DU286" s="128"/>
      <c r="DV286" s="128"/>
      <c r="DW286" s="128"/>
      <c r="DX286" s="128"/>
      <c r="DY286" s="128"/>
      <c r="DZ286" s="128"/>
      <c r="EA286" s="128"/>
      <c r="EB286" s="128"/>
      <c r="EC286" s="128"/>
      <c r="ED286" s="128"/>
      <c r="EE286" s="128"/>
      <c r="EF286" s="128"/>
      <c r="EG286" s="42"/>
      <c r="EH286" s="128"/>
      <c r="EI286" s="128"/>
      <c r="EJ286" s="128"/>
      <c r="EK286" s="128"/>
      <c r="EL286" s="128"/>
      <c r="EM286" s="128"/>
      <c r="EN286" s="128"/>
      <c r="EO286" s="128"/>
      <c r="EP286" s="128"/>
      <c r="EQ286" s="128"/>
      <c r="ER286" s="128"/>
      <c r="ES286" s="128"/>
      <c r="ET286" s="128"/>
      <c r="EU286" s="128"/>
      <c r="EV286" s="128"/>
      <c r="EW286" s="128"/>
      <c r="EX286" s="128"/>
      <c r="EY286" s="128"/>
      <c r="EZ286" s="128"/>
      <c r="FA286" s="128"/>
      <c r="FB286" s="128"/>
      <c r="FC286" s="128"/>
      <c r="FD286" s="128"/>
      <c r="FE286" s="128"/>
      <c r="FF286" s="128"/>
      <c r="FG286" s="128"/>
      <c r="FH286" s="128"/>
      <c r="FI286" s="128"/>
      <c r="FJ286" s="128"/>
      <c r="FK286" s="128"/>
      <c r="FL286" s="128"/>
      <c r="FM286" s="128"/>
      <c r="FN286" s="128"/>
      <c r="FO286" s="128"/>
      <c r="FP286" s="128"/>
      <c r="FQ286" s="42"/>
      <c r="FR286" s="42"/>
      <c r="FS286" s="42"/>
      <c r="FT286" s="42"/>
      <c r="FU286" s="42"/>
      <c r="FV286" s="128"/>
      <c r="FW286" s="128"/>
      <c r="FX286" s="128"/>
      <c r="FY286" s="128"/>
      <c r="FZ286" s="128"/>
      <c r="GA286" s="128"/>
      <c r="GB286" s="128"/>
      <c r="GC286" s="128"/>
      <c r="GD286" s="128"/>
      <c r="GE286" s="128"/>
      <c r="GF286" s="128"/>
      <c r="GG286" s="128"/>
      <c r="GH286" s="128"/>
      <c r="GI286" s="128"/>
      <c r="GJ286" s="128"/>
      <c r="GK286" s="128"/>
      <c r="GL286" s="128"/>
      <c r="GM286" s="128"/>
      <c r="GN286" s="128"/>
      <c r="GO286" s="128"/>
      <c r="GP286" s="128"/>
      <c r="GQ286" s="128"/>
      <c r="GR286" s="128"/>
      <c r="GS286" s="128"/>
      <c r="GT286" s="128"/>
      <c r="GU286" s="128"/>
      <c r="GV286" s="128"/>
      <c r="GW286" s="128"/>
      <c r="GX286" s="128"/>
      <c r="GY286" s="128"/>
      <c r="GZ286" s="128"/>
      <c r="HA286" s="128"/>
      <c r="HB286" s="128"/>
      <c r="HC286" s="128"/>
      <c r="HD286" s="128"/>
      <c r="HE286" s="128"/>
      <c r="HF286" s="128"/>
      <c r="HG286" s="128"/>
      <c r="HH286" s="128"/>
      <c r="HI286" s="128"/>
      <c r="HJ286" s="128"/>
      <c r="HK286" s="128"/>
      <c r="HL286" s="128"/>
      <c r="HM286" s="128"/>
      <c r="HN286" s="128"/>
      <c r="HO286" s="128"/>
      <c r="HP286" s="128"/>
      <c r="HQ286" s="128"/>
      <c r="HR286" s="128"/>
      <c r="HS286" s="128"/>
      <c r="HT286" s="128"/>
      <c r="HU286" s="128"/>
      <c r="HV286" s="128"/>
      <c r="HW286" s="128"/>
      <c r="HX286" s="128"/>
      <c r="HY286" s="128"/>
      <c r="HZ286" s="128"/>
      <c r="IA286" s="128"/>
      <c r="IB286" s="128"/>
      <c r="IC286" s="128"/>
      <c r="ID286" s="128"/>
      <c r="IE286" s="128"/>
      <c r="IF286" s="128"/>
      <c r="IG286" s="128"/>
      <c r="IH286" s="128"/>
      <c r="II286" s="128"/>
      <c r="IJ286" s="128"/>
      <c r="IK286" s="128"/>
      <c r="IL286" s="128"/>
      <c r="IM286" s="128"/>
      <c r="IN286" s="128"/>
      <c r="IO286" s="128"/>
      <c r="IP286" s="128"/>
      <c r="IQ286" s="128"/>
      <c r="IR286" s="128"/>
      <c r="IS286" s="128"/>
      <c r="IT286" s="128"/>
      <c r="IU286" s="128"/>
      <c r="IV286" s="128"/>
      <c r="IW286" s="128"/>
      <c r="IX286" s="128"/>
      <c r="IY286" s="128"/>
      <c r="IZ286" s="128"/>
      <c r="JA286" s="128"/>
    </row>
    <row r="287" spans="2:261" s="17" customFormat="1" x14ac:dyDescent="0.25">
      <c r="B287" s="33"/>
      <c r="F287" s="35"/>
      <c r="G287" s="111"/>
      <c r="H287" s="33"/>
      <c r="I287" s="33"/>
      <c r="J287" s="42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  <c r="AA287" s="128"/>
      <c r="AB287" s="128"/>
      <c r="AC287" s="128"/>
      <c r="AD287" s="128"/>
      <c r="AE287" s="128"/>
      <c r="AF287" s="128"/>
      <c r="AG287" s="128"/>
      <c r="AH287" s="128"/>
      <c r="AI287" s="128"/>
      <c r="AJ287" s="128"/>
      <c r="AK287" s="128"/>
      <c r="AL287" s="128"/>
      <c r="AM287" s="128"/>
      <c r="AN287" s="128"/>
      <c r="AO287" s="128"/>
      <c r="AP287" s="128"/>
      <c r="AQ287" s="128"/>
      <c r="AR287" s="128"/>
      <c r="AS287" s="128"/>
      <c r="AT287" s="128"/>
      <c r="AU287" s="128"/>
      <c r="AV287" s="128"/>
      <c r="AW287" s="128"/>
      <c r="AX287" s="128"/>
      <c r="AY287" s="128"/>
      <c r="AZ287" s="128"/>
      <c r="BA287" s="128"/>
      <c r="BB287" s="128"/>
      <c r="BC287" s="128"/>
      <c r="BD287" s="128"/>
      <c r="BE287" s="128"/>
      <c r="BF287" s="128"/>
      <c r="BG287" s="128"/>
      <c r="BH287" s="128"/>
      <c r="BI287" s="128"/>
      <c r="BJ287" s="128"/>
      <c r="BK287" s="128"/>
      <c r="BL287" s="128"/>
      <c r="BM287" s="42"/>
      <c r="BN287" s="42"/>
      <c r="BO287" s="42"/>
      <c r="BP287" s="42"/>
      <c r="BQ287" s="42"/>
      <c r="BR287" s="42"/>
      <c r="BS287" s="42"/>
      <c r="BT287" s="42"/>
      <c r="BU287" s="42"/>
      <c r="BV287" s="42"/>
      <c r="BW287" s="42"/>
      <c r="BX287" s="42"/>
      <c r="BY287" s="42"/>
      <c r="BZ287" s="128"/>
      <c r="CA287" s="128"/>
      <c r="CB287" s="128"/>
      <c r="CC287" s="128"/>
      <c r="CD287" s="128"/>
      <c r="CE287" s="128"/>
      <c r="CF287" s="128"/>
      <c r="CG287" s="128"/>
      <c r="CH287" s="128"/>
      <c r="CI287" s="128"/>
      <c r="CJ287" s="128"/>
      <c r="CK287" s="128"/>
      <c r="CL287" s="128"/>
      <c r="CM287" s="128"/>
      <c r="CN287" s="128"/>
      <c r="CO287" s="128"/>
      <c r="CP287" s="128"/>
      <c r="CQ287" s="128"/>
      <c r="CR287" s="128"/>
      <c r="CS287" s="128"/>
      <c r="CT287" s="128"/>
      <c r="CU287" s="128"/>
      <c r="CV287" s="128"/>
      <c r="CW287" s="42"/>
      <c r="CX287" s="128"/>
      <c r="CY287" s="128"/>
      <c r="CZ287" s="128"/>
      <c r="DA287" s="128"/>
      <c r="DB287" s="128"/>
      <c r="DC287" s="128"/>
      <c r="DD287" s="128"/>
      <c r="DE287" s="128"/>
      <c r="DF287" s="128"/>
      <c r="DG287" s="128"/>
      <c r="DH287" s="128"/>
      <c r="DI287" s="128"/>
      <c r="DJ287" s="128"/>
      <c r="DK287" s="128"/>
      <c r="DL287" s="128"/>
      <c r="DM287" s="128"/>
      <c r="DN287" s="128"/>
      <c r="DO287" s="128"/>
      <c r="DP287" s="128"/>
      <c r="DQ287" s="128"/>
      <c r="DR287" s="128"/>
      <c r="DS287" s="128"/>
      <c r="DT287" s="128"/>
      <c r="DU287" s="128"/>
      <c r="DV287" s="128"/>
      <c r="DW287" s="128"/>
      <c r="DX287" s="128"/>
      <c r="DY287" s="128"/>
      <c r="DZ287" s="128"/>
      <c r="EA287" s="128"/>
      <c r="EB287" s="128"/>
      <c r="EC287" s="128"/>
      <c r="ED287" s="128"/>
      <c r="EE287" s="128"/>
      <c r="EF287" s="128"/>
      <c r="EG287" s="42"/>
      <c r="EH287" s="128"/>
      <c r="EI287" s="128"/>
      <c r="EJ287" s="128"/>
      <c r="EK287" s="128"/>
      <c r="EL287" s="128"/>
      <c r="EM287" s="128"/>
      <c r="EN287" s="128"/>
      <c r="EO287" s="128"/>
      <c r="EP287" s="128"/>
      <c r="EQ287" s="128"/>
      <c r="ER287" s="128"/>
      <c r="ES287" s="128"/>
      <c r="ET287" s="128"/>
      <c r="EU287" s="128"/>
      <c r="EV287" s="128"/>
      <c r="EW287" s="128"/>
      <c r="EX287" s="128"/>
      <c r="EY287" s="128"/>
      <c r="EZ287" s="128"/>
      <c r="FA287" s="128"/>
      <c r="FB287" s="128"/>
      <c r="FC287" s="128"/>
      <c r="FD287" s="128"/>
      <c r="FE287" s="128"/>
      <c r="FF287" s="128"/>
      <c r="FG287" s="128"/>
      <c r="FH287" s="128"/>
      <c r="FI287" s="128"/>
      <c r="FJ287" s="128"/>
      <c r="FK287" s="128"/>
      <c r="FL287" s="128"/>
      <c r="FM287" s="128"/>
      <c r="FN287" s="128"/>
      <c r="FO287" s="128"/>
      <c r="FP287" s="128"/>
      <c r="FQ287" s="42"/>
      <c r="FR287" s="42"/>
      <c r="FS287" s="42"/>
      <c r="FT287" s="42"/>
      <c r="FU287" s="42"/>
      <c r="FV287" s="128"/>
      <c r="FW287" s="128"/>
      <c r="FX287" s="128"/>
      <c r="FY287" s="128"/>
      <c r="FZ287" s="128"/>
      <c r="GA287" s="128"/>
      <c r="GB287" s="128"/>
      <c r="GC287" s="128"/>
      <c r="GD287" s="128"/>
      <c r="GE287" s="128"/>
      <c r="GF287" s="128"/>
      <c r="GG287" s="128"/>
      <c r="GH287" s="128"/>
      <c r="GI287" s="128"/>
      <c r="GJ287" s="128"/>
      <c r="GK287" s="128"/>
      <c r="GL287" s="128"/>
      <c r="GM287" s="128"/>
      <c r="GN287" s="128"/>
      <c r="GO287" s="128"/>
      <c r="GP287" s="128"/>
      <c r="GQ287" s="128"/>
      <c r="GR287" s="128"/>
      <c r="GS287" s="128"/>
      <c r="GT287" s="128"/>
      <c r="GU287" s="128"/>
      <c r="GV287" s="128"/>
      <c r="GW287" s="128"/>
      <c r="GX287" s="128"/>
      <c r="GY287" s="128"/>
      <c r="GZ287" s="128"/>
      <c r="HA287" s="128"/>
      <c r="HB287" s="128"/>
      <c r="HC287" s="128"/>
      <c r="HD287" s="128"/>
      <c r="HE287" s="128"/>
      <c r="HF287" s="128"/>
      <c r="HG287" s="128"/>
      <c r="HH287" s="128"/>
      <c r="HI287" s="128"/>
      <c r="HJ287" s="128"/>
      <c r="HK287" s="128"/>
      <c r="HL287" s="128"/>
      <c r="HM287" s="128"/>
      <c r="HN287" s="128"/>
      <c r="HO287" s="128"/>
      <c r="HP287" s="128"/>
      <c r="HQ287" s="128"/>
      <c r="HR287" s="128"/>
      <c r="HS287" s="128"/>
      <c r="HT287" s="128"/>
      <c r="HU287" s="128"/>
      <c r="HV287" s="128"/>
      <c r="HW287" s="128"/>
      <c r="HX287" s="128"/>
      <c r="HY287" s="128"/>
      <c r="HZ287" s="128"/>
      <c r="IA287" s="128"/>
      <c r="IB287" s="128"/>
      <c r="IC287" s="128"/>
      <c r="ID287" s="128"/>
      <c r="IE287" s="128"/>
      <c r="IF287" s="128"/>
      <c r="IG287" s="128"/>
      <c r="IH287" s="128"/>
      <c r="II287" s="128"/>
      <c r="IJ287" s="128"/>
      <c r="IK287" s="128"/>
      <c r="IL287" s="128"/>
      <c r="IM287" s="128"/>
      <c r="IN287" s="128"/>
      <c r="IO287" s="128"/>
      <c r="IP287" s="128"/>
      <c r="IQ287" s="128"/>
      <c r="IR287" s="128"/>
      <c r="IS287" s="128"/>
      <c r="IT287" s="128"/>
      <c r="IU287" s="128"/>
      <c r="IV287" s="128"/>
      <c r="IW287" s="128"/>
      <c r="IX287" s="128"/>
      <c r="IY287" s="128"/>
      <c r="IZ287" s="128"/>
      <c r="JA287" s="128"/>
    </row>
    <row r="288" spans="2:261" s="17" customFormat="1" x14ac:dyDescent="0.25">
      <c r="B288" s="33"/>
      <c r="F288" s="35"/>
      <c r="G288" s="111"/>
      <c r="H288" s="33"/>
      <c r="I288" s="33"/>
      <c r="J288" s="42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  <c r="AA288" s="128"/>
      <c r="AB288" s="128"/>
      <c r="AC288" s="128"/>
      <c r="AD288" s="128"/>
      <c r="AE288" s="128"/>
      <c r="AF288" s="128"/>
      <c r="AG288" s="128"/>
      <c r="AH288" s="128"/>
      <c r="AI288" s="128"/>
      <c r="AJ288" s="128"/>
      <c r="AK288" s="128"/>
      <c r="AL288" s="128"/>
      <c r="AM288" s="128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42"/>
      <c r="BN288" s="42"/>
      <c r="BO288" s="42"/>
      <c r="BP288" s="42"/>
      <c r="BQ288" s="42"/>
      <c r="BR288" s="42"/>
      <c r="BS288" s="42"/>
      <c r="BT288" s="42"/>
      <c r="BU288" s="42"/>
      <c r="BV288" s="42"/>
      <c r="BW288" s="42"/>
      <c r="BX288" s="42"/>
      <c r="BY288" s="42"/>
      <c r="BZ288" s="128"/>
      <c r="CA288" s="128"/>
      <c r="CB288" s="128"/>
      <c r="CC288" s="128"/>
      <c r="CD288" s="128"/>
      <c r="CE288" s="128"/>
      <c r="CF288" s="128"/>
      <c r="CG288" s="128"/>
      <c r="CH288" s="128"/>
      <c r="CI288" s="128"/>
      <c r="CJ288" s="128"/>
      <c r="CK288" s="128"/>
      <c r="CL288" s="128"/>
      <c r="CM288" s="128"/>
      <c r="CN288" s="128"/>
      <c r="CO288" s="128"/>
      <c r="CP288" s="128"/>
      <c r="CQ288" s="128"/>
      <c r="CR288" s="128"/>
      <c r="CS288" s="128"/>
      <c r="CT288" s="128"/>
      <c r="CU288" s="128"/>
      <c r="CV288" s="128"/>
      <c r="CW288" s="42"/>
      <c r="CX288" s="128"/>
      <c r="CY288" s="128"/>
      <c r="CZ288" s="128"/>
      <c r="DA288" s="128"/>
      <c r="DB288" s="128"/>
      <c r="DC288" s="128"/>
      <c r="DD288" s="128"/>
      <c r="DE288" s="128"/>
      <c r="DF288" s="128"/>
      <c r="DG288" s="128"/>
      <c r="DH288" s="128"/>
      <c r="DI288" s="128"/>
      <c r="DJ288" s="128"/>
      <c r="DK288" s="128"/>
      <c r="DL288" s="128"/>
      <c r="DM288" s="128"/>
      <c r="DN288" s="128"/>
      <c r="DO288" s="128"/>
      <c r="DP288" s="128"/>
      <c r="DQ288" s="128"/>
      <c r="DR288" s="128"/>
      <c r="DS288" s="128"/>
      <c r="DT288" s="128"/>
      <c r="DU288" s="128"/>
      <c r="DV288" s="128"/>
      <c r="DW288" s="128"/>
      <c r="DX288" s="128"/>
      <c r="DY288" s="128"/>
      <c r="DZ288" s="128"/>
      <c r="EA288" s="128"/>
      <c r="EB288" s="128"/>
      <c r="EC288" s="128"/>
      <c r="ED288" s="128"/>
      <c r="EE288" s="128"/>
      <c r="EF288" s="128"/>
      <c r="EG288" s="42"/>
      <c r="EH288" s="128"/>
      <c r="EI288" s="128"/>
      <c r="EJ288" s="128"/>
      <c r="EK288" s="128"/>
      <c r="EL288" s="128"/>
      <c r="EM288" s="128"/>
      <c r="EN288" s="128"/>
      <c r="EO288" s="128"/>
      <c r="EP288" s="128"/>
      <c r="EQ288" s="128"/>
      <c r="ER288" s="128"/>
      <c r="ES288" s="128"/>
      <c r="ET288" s="128"/>
      <c r="EU288" s="128"/>
      <c r="EV288" s="128"/>
      <c r="EW288" s="128"/>
      <c r="EX288" s="128"/>
      <c r="EY288" s="128"/>
      <c r="EZ288" s="128"/>
      <c r="FA288" s="128"/>
      <c r="FB288" s="128"/>
      <c r="FC288" s="128"/>
      <c r="FD288" s="128"/>
      <c r="FE288" s="128"/>
      <c r="FF288" s="128"/>
      <c r="FG288" s="128"/>
      <c r="FH288" s="128"/>
      <c r="FI288" s="128"/>
      <c r="FJ288" s="128"/>
      <c r="FK288" s="128"/>
      <c r="FL288" s="128"/>
      <c r="FM288" s="128"/>
      <c r="FN288" s="128"/>
      <c r="FO288" s="128"/>
      <c r="FP288" s="128"/>
      <c r="FQ288" s="42"/>
      <c r="FR288" s="42"/>
      <c r="FS288" s="42"/>
      <c r="FT288" s="42"/>
      <c r="FU288" s="42"/>
      <c r="FV288" s="128"/>
      <c r="FW288" s="128"/>
      <c r="FX288" s="128"/>
      <c r="FY288" s="128"/>
      <c r="FZ288" s="128"/>
      <c r="GA288" s="128"/>
      <c r="GB288" s="128"/>
      <c r="GC288" s="128"/>
      <c r="GD288" s="128"/>
      <c r="GE288" s="128"/>
      <c r="GF288" s="128"/>
      <c r="GG288" s="128"/>
      <c r="GH288" s="128"/>
      <c r="GI288" s="128"/>
      <c r="GJ288" s="128"/>
      <c r="GK288" s="128"/>
      <c r="GL288" s="128"/>
      <c r="GM288" s="128"/>
      <c r="GN288" s="128"/>
      <c r="GO288" s="128"/>
      <c r="GP288" s="128"/>
      <c r="GQ288" s="128"/>
      <c r="GR288" s="128"/>
      <c r="GS288" s="128"/>
      <c r="GT288" s="128"/>
      <c r="GU288" s="128"/>
      <c r="GV288" s="128"/>
      <c r="GW288" s="128"/>
      <c r="GX288" s="128"/>
      <c r="GY288" s="128"/>
      <c r="GZ288" s="128"/>
      <c r="HA288" s="128"/>
      <c r="HB288" s="128"/>
      <c r="HC288" s="128"/>
      <c r="HD288" s="128"/>
      <c r="HE288" s="128"/>
      <c r="HF288" s="128"/>
      <c r="HG288" s="128"/>
      <c r="HH288" s="128"/>
      <c r="HI288" s="128"/>
      <c r="HJ288" s="128"/>
      <c r="HK288" s="128"/>
      <c r="HL288" s="128"/>
      <c r="HM288" s="128"/>
      <c r="HN288" s="128"/>
      <c r="HO288" s="128"/>
      <c r="HP288" s="128"/>
      <c r="HQ288" s="128"/>
      <c r="HR288" s="128"/>
      <c r="HS288" s="128"/>
      <c r="HT288" s="128"/>
      <c r="HU288" s="128"/>
      <c r="HV288" s="128"/>
      <c r="HW288" s="128"/>
      <c r="HX288" s="128"/>
      <c r="HY288" s="128"/>
      <c r="HZ288" s="128"/>
      <c r="IA288" s="128"/>
      <c r="IB288" s="128"/>
      <c r="IC288" s="128"/>
      <c r="ID288" s="128"/>
      <c r="IE288" s="128"/>
      <c r="IF288" s="128"/>
      <c r="IG288" s="128"/>
      <c r="IH288" s="128"/>
      <c r="II288" s="128"/>
      <c r="IJ288" s="128"/>
      <c r="IK288" s="128"/>
      <c r="IL288" s="128"/>
      <c r="IM288" s="128"/>
      <c r="IN288" s="128"/>
      <c r="IO288" s="128"/>
      <c r="IP288" s="128"/>
      <c r="IQ288" s="128"/>
      <c r="IR288" s="128"/>
      <c r="IS288" s="128"/>
      <c r="IT288" s="128"/>
      <c r="IU288" s="128"/>
      <c r="IV288" s="128"/>
      <c r="IW288" s="128"/>
      <c r="IX288" s="128"/>
      <c r="IY288" s="128"/>
      <c r="IZ288" s="128"/>
      <c r="JA288" s="128"/>
    </row>
    <row r="289" spans="2:261" s="17" customFormat="1" x14ac:dyDescent="0.25">
      <c r="B289" s="33"/>
      <c r="F289" s="35"/>
      <c r="G289" s="111"/>
      <c r="H289" s="33"/>
      <c r="I289" s="33"/>
      <c r="J289" s="42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  <c r="AA289" s="128"/>
      <c r="AB289" s="128"/>
      <c r="AC289" s="128"/>
      <c r="AD289" s="128"/>
      <c r="AE289" s="128"/>
      <c r="AF289" s="128"/>
      <c r="AG289" s="128"/>
      <c r="AH289" s="128"/>
      <c r="AI289" s="128"/>
      <c r="AJ289" s="128"/>
      <c r="AK289" s="128"/>
      <c r="AL289" s="128"/>
      <c r="AM289" s="128"/>
      <c r="AN289" s="128"/>
      <c r="AO289" s="128"/>
      <c r="AP289" s="128"/>
      <c r="AQ289" s="128"/>
      <c r="AR289" s="128"/>
      <c r="AS289" s="128"/>
      <c r="AT289" s="128"/>
      <c r="AU289" s="128"/>
      <c r="AV289" s="128"/>
      <c r="AW289" s="128"/>
      <c r="AX289" s="128"/>
      <c r="AY289" s="128"/>
      <c r="AZ289" s="128"/>
      <c r="BA289" s="128"/>
      <c r="BB289" s="128"/>
      <c r="BC289" s="128"/>
      <c r="BD289" s="128"/>
      <c r="BE289" s="128"/>
      <c r="BF289" s="128"/>
      <c r="BG289" s="128"/>
      <c r="BH289" s="128"/>
      <c r="BI289" s="128"/>
      <c r="BJ289" s="128"/>
      <c r="BK289" s="128"/>
      <c r="BL289" s="128"/>
      <c r="BM289" s="42"/>
      <c r="BN289" s="42"/>
      <c r="BO289" s="42"/>
      <c r="BP289" s="42"/>
      <c r="BQ289" s="42"/>
      <c r="BR289" s="42"/>
      <c r="BS289" s="42"/>
      <c r="BT289" s="42"/>
      <c r="BU289" s="42"/>
      <c r="BV289" s="42"/>
      <c r="BW289" s="42"/>
      <c r="BX289" s="42"/>
      <c r="BY289" s="42"/>
      <c r="BZ289" s="128"/>
      <c r="CA289" s="128"/>
      <c r="CB289" s="128"/>
      <c r="CC289" s="128"/>
      <c r="CD289" s="128"/>
      <c r="CE289" s="128"/>
      <c r="CF289" s="128"/>
      <c r="CG289" s="128"/>
      <c r="CH289" s="128"/>
      <c r="CI289" s="128"/>
      <c r="CJ289" s="128"/>
      <c r="CK289" s="128"/>
      <c r="CL289" s="128"/>
      <c r="CM289" s="128"/>
      <c r="CN289" s="128"/>
      <c r="CO289" s="128"/>
      <c r="CP289" s="128"/>
      <c r="CQ289" s="128"/>
      <c r="CR289" s="128"/>
      <c r="CS289" s="128"/>
      <c r="CT289" s="128"/>
      <c r="CU289" s="128"/>
      <c r="CV289" s="128"/>
      <c r="CW289" s="42"/>
      <c r="CX289" s="128"/>
      <c r="CY289" s="128"/>
      <c r="CZ289" s="128"/>
      <c r="DA289" s="128"/>
      <c r="DB289" s="128"/>
      <c r="DC289" s="128"/>
      <c r="DD289" s="128"/>
      <c r="DE289" s="128"/>
      <c r="DF289" s="128"/>
      <c r="DG289" s="128"/>
      <c r="DH289" s="128"/>
      <c r="DI289" s="128"/>
      <c r="DJ289" s="128"/>
      <c r="DK289" s="128"/>
      <c r="DL289" s="128"/>
      <c r="DM289" s="128"/>
      <c r="DN289" s="128"/>
      <c r="DO289" s="128"/>
      <c r="DP289" s="128"/>
      <c r="DQ289" s="128"/>
      <c r="DR289" s="128"/>
      <c r="DS289" s="128"/>
      <c r="DT289" s="128"/>
      <c r="DU289" s="128"/>
      <c r="DV289" s="128"/>
      <c r="DW289" s="128"/>
      <c r="DX289" s="128"/>
      <c r="DY289" s="128"/>
      <c r="DZ289" s="128"/>
      <c r="EA289" s="128"/>
      <c r="EB289" s="128"/>
      <c r="EC289" s="128"/>
      <c r="ED289" s="128"/>
      <c r="EE289" s="128"/>
      <c r="EF289" s="128"/>
      <c r="EG289" s="42"/>
      <c r="EH289" s="128"/>
      <c r="EI289" s="128"/>
      <c r="EJ289" s="128"/>
      <c r="EK289" s="128"/>
      <c r="EL289" s="128"/>
      <c r="EM289" s="128"/>
      <c r="EN289" s="128"/>
      <c r="EO289" s="128"/>
      <c r="EP289" s="128"/>
      <c r="EQ289" s="128"/>
      <c r="ER289" s="128"/>
      <c r="ES289" s="128"/>
      <c r="ET289" s="128"/>
      <c r="EU289" s="128"/>
      <c r="EV289" s="128"/>
      <c r="EW289" s="128"/>
      <c r="EX289" s="128"/>
      <c r="EY289" s="128"/>
      <c r="EZ289" s="128"/>
      <c r="FA289" s="128"/>
      <c r="FB289" s="128"/>
      <c r="FC289" s="128"/>
      <c r="FD289" s="128"/>
      <c r="FE289" s="128"/>
      <c r="FF289" s="128"/>
      <c r="FG289" s="128"/>
      <c r="FH289" s="128"/>
      <c r="FI289" s="128"/>
      <c r="FJ289" s="128"/>
      <c r="FK289" s="128"/>
      <c r="FL289" s="128"/>
      <c r="FM289" s="128"/>
      <c r="FN289" s="128"/>
      <c r="FO289" s="128"/>
      <c r="FP289" s="128"/>
      <c r="FQ289" s="42"/>
      <c r="FR289" s="42"/>
      <c r="FS289" s="42"/>
      <c r="FT289" s="42"/>
      <c r="FU289" s="42"/>
      <c r="FV289" s="128"/>
      <c r="FW289" s="128"/>
      <c r="FX289" s="128"/>
      <c r="FY289" s="128"/>
      <c r="FZ289" s="128"/>
      <c r="GA289" s="128"/>
      <c r="GB289" s="128"/>
      <c r="GC289" s="128"/>
      <c r="GD289" s="128"/>
      <c r="GE289" s="128"/>
      <c r="GF289" s="128"/>
      <c r="GG289" s="128"/>
      <c r="GH289" s="128"/>
      <c r="GI289" s="128"/>
      <c r="GJ289" s="128"/>
      <c r="GK289" s="128"/>
      <c r="GL289" s="128"/>
      <c r="GM289" s="128"/>
      <c r="GN289" s="128"/>
      <c r="GO289" s="128"/>
      <c r="GP289" s="128"/>
      <c r="GQ289" s="128"/>
      <c r="GR289" s="128"/>
      <c r="GS289" s="128"/>
      <c r="GT289" s="128"/>
      <c r="GU289" s="128"/>
      <c r="GV289" s="128"/>
      <c r="GW289" s="128"/>
      <c r="GX289" s="128"/>
      <c r="GY289" s="128"/>
      <c r="GZ289" s="128"/>
      <c r="HA289" s="128"/>
      <c r="HB289" s="128"/>
      <c r="HC289" s="128"/>
      <c r="HD289" s="128"/>
      <c r="HE289" s="128"/>
      <c r="HF289" s="128"/>
      <c r="HG289" s="128"/>
      <c r="HH289" s="128"/>
      <c r="HI289" s="128"/>
      <c r="HJ289" s="128"/>
      <c r="HK289" s="128"/>
      <c r="HL289" s="128"/>
      <c r="HM289" s="128"/>
      <c r="HN289" s="128"/>
      <c r="HO289" s="128"/>
      <c r="HP289" s="128"/>
      <c r="HQ289" s="128"/>
      <c r="HR289" s="128"/>
      <c r="HS289" s="128"/>
      <c r="HT289" s="128"/>
      <c r="HU289" s="128"/>
      <c r="HV289" s="128"/>
      <c r="HW289" s="128"/>
      <c r="HX289" s="128"/>
      <c r="HY289" s="128"/>
      <c r="HZ289" s="128"/>
      <c r="IA289" s="128"/>
      <c r="IB289" s="128"/>
      <c r="IC289" s="128"/>
      <c r="ID289" s="128"/>
      <c r="IE289" s="128"/>
      <c r="IF289" s="128"/>
      <c r="IG289" s="128"/>
      <c r="IH289" s="128"/>
      <c r="II289" s="128"/>
      <c r="IJ289" s="128"/>
      <c r="IK289" s="128"/>
      <c r="IL289" s="128"/>
      <c r="IM289" s="128"/>
      <c r="IN289" s="128"/>
      <c r="IO289" s="128"/>
      <c r="IP289" s="128"/>
      <c r="IQ289" s="128"/>
      <c r="IR289" s="128"/>
      <c r="IS289" s="128"/>
      <c r="IT289" s="128"/>
      <c r="IU289" s="128"/>
      <c r="IV289" s="128"/>
      <c r="IW289" s="128"/>
      <c r="IX289" s="128"/>
      <c r="IY289" s="128"/>
      <c r="IZ289" s="128"/>
      <c r="JA289" s="128"/>
    </row>
    <row r="290" spans="2:261" s="17" customFormat="1" x14ac:dyDescent="0.25">
      <c r="B290" s="33"/>
      <c r="F290" s="35"/>
      <c r="G290" s="111"/>
      <c r="H290" s="33"/>
      <c r="I290" s="33"/>
      <c r="J290" s="42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  <c r="AA290" s="128"/>
      <c r="AB290" s="128"/>
      <c r="AC290" s="128"/>
      <c r="AD290" s="128"/>
      <c r="AE290" s="128"/>
      <c r="AF290" s="128"/>
      <c r="AG290" s="128"/>
      <c r="AH290" s="128"/>
      <c r="AI290" s="128"/>
      <c r="AJ290" s="128"/>
      <c r="AK290" s="128"/>
      <c r="AL290" s="128"/>
      <c r="AM290" s="128"/>
      <c r="AN290" s="128"/>
      <c r="AO290" s="128"/>
      <c r="AP290" s="128"/>
      <c r="AQ290" s="128"/>
      <c r="AR290" s="128"/>
      <c r="AS290" s="128"/>
      <c r="AT290" s="128"/>
      <c r="AU290" s="128"/>
      <c r="AV290" s="128"/>
      <c r="AW290" s="128"/>
      <c r="AX290" s="128"/>
      <c r="AY290" s="128"/>
      <c r="AZ290" s="128"/>
      <c r="BA290" s="128"/>
      <c r="BB290" s="128"/>
      <c r="BC290" s="128"/>
      <c r="BD290" s="128"/>
      <c r="BE290" s="128"/>
      <c r="BF290" s="128"/>
      <c r="BG290" s="128"/>
      <c r="BH290" s="128"/>
      <c r="BI290" s="128"/>
      <c r="BJ290" s="128"/>
      <c r="BK290" s="128"/>
      <c r="BL290" s="128"/>
      <c r="BM290" s="42"/>
      <c r="BN290" s="42"/>
      <c r="BO290" s="42"/>
      <c r="BP290" s="42"/>
      <c r="BQ290" s="42"/>
      <c r="BR290" s="42"/>
      <c r="BS290" s="42"/>
      <c r="BT290" s="42"/>
      <c r="BU290" s="42"/>
      <c r="BV290" s="42"/>
      <c r="BW290" s="42"/>
      <c r="BX290" s="42"/>
      <c r="BY290" s="42"/>
      <c r="BZ290" s="128"/>
      <c r="CA290" s="128"/>
      <c r="CB290" s="128"/>
      <c r="CC290" s="128"/>
      <c r="CD290" s="128"/>
      <c r="CE290" s="128"/>
      <c r="CF290" s="128"/>
      <c r="CG290" s="128"/>
      <c r="CH290" s="128"/>
      <c r="CI290" s="128"/>
      <c r="CJ290" s="128"/>
      <c r="CK290" s="128"/>
      <c r="CL290" s="128"/>
      <c r="CM290" s="128"/>
      <c r="CN290" s="128"/>
      <c r="CO290" s="128"/>
      <c r="CP290" s="128"/>
      <c r="CQ290" s="128"/>
      <c r="CR290" s="128"/>
      <c r="CS290" s="128"/>
      <c r="CT290" s="128"/>
      <c r="CU290" s="128"/>
      <c r="CV290" s="128"/>
      <c r="CW290" s="42"/>
      <c r="CX290" s="128"/>
      <c r="CY290" s="128"/>
      <c r="CZ290" s="128"/>
      <c r="DA290" s="128"/>
      <c r="DB290" s="128"/>
      <c r="DC290" s="128"/>
      <c r="DD290" s="128"/>
      <c r="DE290" s="128"/>
      <c r="DF290" s="128"/>
      <c r="DG290" s="128"/>
      <c r="DH290" s="128"/>
      <c r="DI290" s="128"/>
      <c r="DJ290" s="128"/>
      <c r="DK290" s="128"/>
      <c r="DL290" s="128"/>
      <c r="DM290" s="128"/>
      <c r="DN290" s="128"/>
      <c r="DO290" s="128"/>
      <c r="DP290" s="128"/>
      <c r="DQ290" s="128"/>
      <c r="DR290" s="128"/>
      <c r="DS290" s="128"/>
      <c r="DT290" s="128"/>
      <c r="DU290" s="128"/>
      <c r="DV290" s="128"/>
      <c r="DW290" s="128"/>
      <c r="DX290" s="128"/>
      <c r="DY290" s="128"/>
      <c r="DZ290" s="128"/>
      <c r="EA290" s="128"/>
      <c r="EB290" s="128"/>
      <c r="EC290" s="128"/>
      <c r="ED290" s="128"/>
      <c r="EE290" s="128"/>
      <c r="EF290" s="128"/>
      <c r="EG290" s="42"/>
      <c r="EH290" s="128"/>
      <c r="EI290" s="128"/>
      <c r="EJ290" s="128"/>
      <c r="EK290" s="128"/>
      <c r="EL290" s="128"/>
      <c r="EM290" s="128"/>
      <c r="EN290" s="128"/>
      <c r="EO290" s="128"/>
      <c r="EP290" s="128"/>
      <c r="EQ290" s="128"/>
      <c r="ER290" s="128"/>
      <c r="ES290" s="128"/>
      <c r="ET290" s="128"/>
      <c r="EU290" s="128"/>
      <c r="EV290" s="128"/>
      <c r="EW290" s="128"/>
      <c r="EX290" s="128"/>
      <c r="EY290" s="128"/>
      <c r="EZ290" s="128"/>
      <c r="FA290" s="128"/>
      <c r="FB290" s="128"/>
      <c r="FC290" s="128"/>
      <c r="FD290" s="128"/>
      <c r="FE290" s="128"/>
      <c r="FF290" s="128"/>
      <c r="FG290" s="128"/>
      <c r="FH290" s="128"/>
      <c r="FI290" s="128"/>
      <c r="FJ290" s="128"/>
      <c r="FK290" s="128"/>
      <c r="FL290" s="128"/>
      <c r="FM290" s="128"/>
      <c r="FN290" s="128"/>
      <c r="FO290" s="128"/>
      <c r="FP290" s="128"/>
      <c r="FQ290" s="42"/>
      <c r="FR290" s="42"/>
      <c r="FS290" s="42"/>
      <c r="FT290" s="42"/>
      <c r="FU290" s="42"/>
      <c r="FV290" s="128"/>
      <c r="FW290" s="128"/>
      <c r="FX290" s="128"/>
      <c r="FY290" s="128"/>
      <c r="FZ290" s="128"/>
      <c r="GA290" s="128"/>
      <c r="GB290" s="128"/>
      <c r="GC290" s="128"/>
      <c r="GD290" s="128"/>
      <c r="GE290" s="128"/>
      <c r="GF290" s="128"/>
      <c r="GG290" s="128"/>
      <c r="GH290" s="128"/>
      <c r="GI290" s="128"/>
      <c r="GJ290" s="128"/>
      <c r="GK290" s="128"/>
      <c r="GL290" s="128"/>
      <c r="GM290" s="128"/>
      <c r="GN290" s="128"/>
      <c r="GO290" s="128"/>
      <c r="GP290" s="128"/>
      <c r="GQ290" s="128"/>
      <c r="GR290" s="128"/>
      <c r="GS290" s="128"/>
      <c r="GT290" s="128"/>
      <c r="GU290" s="128"/>
      <c r="GV290" s="128"/>
      <c r="GW290" s="128"/>
      <c r="GX290" s="128"/>
      <c r="GY290" s="128"/>
      <c r="GZ290" s="128"/>
      <c r="HA290" s="128"/>
      <c r="HB290" s="128"/>
      <c r="HC290" s="128"/>
      <c r="HD290" s="128"/>
      <c r="HE290" s="128"/>
      <c r="HF290" s="128"/>
      <c r="HG290" s="128"/>
      <c r="HH290" s="128"/>
      <c r="HI290" s="128"/>
      <c r="HJ290" s="128"/>
      <c r="HK290" s="128"/>
      <c r="HL290" s="128"/>
      <c r="HM290" s="128"/>
      <c r="HN290" s="128"/>
      <c r="HO290" s="128"/>
      <c r="HP290" s="128"/>
      <c r="HQ290" s="128"/>
      <c r="HR290" s="128"/>
      <c r="HS290" s="128"/>
      <c r="HT290" s="128"/>
      <c r="HU290" s="128"/>
      <c r="HV290" s="128"/>
      <c r="HW290" s="128"/>
      <c r="HX290" s="128"/>
      <c r="HY290" s="128"/>
      <c r="HZ290" s="128"/>
      <c r="IA290" s="128"/>
      <c r="IB290" s="128"/>
      <c r="IC290" s="128"/>
      <c r="ID290" s="128"/>
      <c r="IE290" s="128"/>
      <c r="IF290" s="128"/>
      <c r="IG290" s="128"/>
      <c r="IH290" s="128"/>
      <c r="II290" s="128"/>
      <c r="IJ290" s="128"/>
      <c r="IK290" s="128"/>
      <c r="IL290" s="128"/>
      <c r="IM290" s="128"/>
      <c r="IN290" s="128"/>
      <c r="IO290" s="128"/>
      <c r="IP290" s="128"/>
      <c r="IQ290" s="128"/>
      <c r="IR290" s="128"/>
      <c r="IS290" s="128"/>
      <c r="IT290" s="128"/>
      <c r="IU290" s="128"/>
      <c r="IV290" s="128"/>
      <c r="IW290" s="128"/>
      <c r="IX290" s="128"/>
      <c r="IY290" s="128"/>
      <c r="IZ290" s="128"/>
      <c r="JA290" s="128"/>
    </row>
    <row r="291" spans="2:261" s="17" customFormat="1" x14ac:dyDescent="0.25">
      <c r="B291" s="33"/>
      <c r="F291" s="35"/>
      <c r="G291" s="111"/>
      <c r="H291" s="33"/>
      <c r="I291" s="33"/>
      <c r="J291" s="42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  <c r="AA291" s="128"/>
      <c r="AB291" s="128"/>
      <c r="AC291" s="128"/>
      <c r="AD291" s="128"/>
      <c r="AE291" s="128"/>
      <c r="AF291" s="128"/>
      <c r="AG291" s="128"/>
      <c r="AH291" s="128"/>
      <c r="AI291" s="128"/>
      <c r="AJ291" s="128"/>
      <c r="AK291" s="128"/>
      <c r="AL291" s="128"/>
      <c r="AM291" s="128"/>
      <c r="AN291" s="128"/>
      <c r="AO291" s="128"/>
      <c r="AP291" s="128"/>
      <c r="AQ291" s="128"/>
      <c r="AR291" s="128"/>
      <c r="AS291" s="128"/>
      <c r="AT291" s="128"/>
      <c r="AU291" s="128"/>
      <c r="AV291" s="128"/>
      <c r="AW291" s="128"/>
      <c r="AX291" s="128"/>
      <c r="AY291" s="128"/>
      <c r="AZ291" s="128"/>
      <c r="BA291" s="128"/>
      <c r="BB291" s="128"/>
      <c r="BC291" s="128"/>
      <c r="BD291" s="128"/>
      <c r="BE291" s="128"/>
      <c r="BF291" s="128"/>
      <c r="BG291" s="128"/>
      <c r="BH291" s="128"/>
      <c r="BI291" s="128"/>
      <c r="BJ291" s="128"/>
      <c r="BK291" s="128"/>
      <c r="BL291" s="128"/>
      <c r="BM291" s="42"/>
      <c r="BN291" s="42"/>
      <c r="BO291" s="42"/>
      <c r="BP291" s="42"/>
      <c r="BQ291" s="42"/>
      <c r="BR291" s="42"/>
      <c r="BS291" s="42"/>
      <c r="BT291" s="42"/>
      <c r="BU291" s="42"/>
      <c r="BV291" s="42"/>
      <c r="BW291" s="42"/>
      <c r="BX291" s="42"/>
      <c r="BY291" s="42"/>
      <c r="BZ291" s="128"/>
      <c r="CA291" s="128"/>
      <c r="CB291" s="128"/>
      <c r="CC291" s="128"/>
      <c r="CD291" s="128"/>
      <c r="CE291" s="128"/>
      <c r="CF291" s="128"/>
      <c r="CG291" s="128"/>
      <c r="CH291" s="128"/>
      <c r="CI291" s="128"/>
      <c r="CJ291" s="128"/>
      <c r="CK291" s="128"/>
      <c r="CL291" s="128"/>
      <c r="CM291" s="128"/>
      <c r="CN291" s="128"/>
      <c r="CO291" s="128"/>
      <c r="CP291" s="128"/>
      <c r="CQ291" s="128"/>
      <c r="CR291" s="128"/>
      <c r="CS291" s="128"/>
      <c r="CT291" s="128"/>
      <c r="CU291" s="128"/>
      <c r="CV291" s="128"/>
      <c r="CW291" s="42"/>
      <c r="CX291" s="128"/>
      <c r="CY291" s="128"/>
      <c r="CZ291" s="128"/>
      <c r="DA291" s="128"/>
      <c r="DB291" s="128"/>
      <c r="DC291" s="128"/>
      <c r="DD291" s="128"/>
      <c r="DE291" s="128"/>
      <c r="DF291" s="128"/>
      <c r="DG291" s="128"/>
      <c r="DH291" s="128"/>
      <c r="DI291" s="128"/>
      <c r="DJ291" s="128"/>
      <c r="DK291" s="128"/>
      <c r="DL291" s="128"/>
      <c r="DM291" s="128"/>
      <c r="DN291" s="128"/>
      <c r="DO291" s="128"/>
      <c r="DP291" s="128"/>
      <c r="DQ291" s="128"/>
      <c r="DR291" s="128"/>
      <c r="DS291" s="128"/>
      <c r="DT291" s="128"/>
      <c r="DU291" s="128"/>
      <c r="DV291" s="128"/>
      <c r="DW291" s="128"/>
      <c r="DX291" s="128"/>
      <c r="DY291" s="128"/>
      <c r="DZ291" s="128"/>
      <c r="EA291" s="128"/>
      <c r="EB291" s="128"/>
      <c r="EC291" s="128"/>
      <c r="ED291" s="128"/>
      <c r="EE291" s="128"/>
      <c r="EF291" s="128"/>
      <c r="EG291" s="42"/>
      <c r="EH291" s="128"/>
      <c r="EI291" s="128"/>
      <c r="EJ291" s="128"/>
      <c r="EK291" s="128"/>
      <c r="EL291" s="128"/>
      <c r="EM291" s="128"/>
      <c r="EN291" s="128"/>
      <c r="EO291" s="128"/>
      <c r="EP291" s="128"/>
      <c r="EQ291" s="128"/>
      <c r="ER291" s="128"/>
      <c r="ES291" s="128"/>
      <c r="ET291" s="128"/>
      <c r="EU291" s="128"/>
      <c r="EV291" s="128"/>
      <c r="EW291" s="128"/>
      <c r="EX291" s="128"/>
      <c r="EY291" s="128"/>
      <c r="EZ291" s="128"/>
      <c r="FA291" s="128"/>
      <c r="FB291" s="128"/>
      <c r="FC291" s="128"/>
      <c r="FD291" s="128"/>
      <c r="FE291" s="128"/>
      <c r="FF291" s="128"/>
      <c r="FG291" s="128"/>
      <c r="FH291" s="128"/>
      <c r="FI291" s="128"/>
      <c r="FJ291" s="128"/>
      <c r="FK291" s="128"/>
      <c r="FL291" s="128"/>
      <c r="FM291" s="128"/>
      <c r="FN291" s="128"/>
      <c r="FO291" s="128"/>
      <c r="FP291" s="128"/>
      <c r="FQ291" s="42"/>
      <c r="FR291" s="42"/>
      <c r="FS291" s="42"/>
      <c r="FT291" s="42"/>
      <c r="FU291" s="42"/>
      <c r="FV291" s="128"/>
      <c r="FW291" s="128"/>
      <c r="FX291" s="128"/>
      <c r="FY291" s="128"/>
      <c r="FZ291" s="128"/>
      <c r="GA291" s="128"/>
      <c r="GB291" s="128"/>
      <c r="GC291" s="128"/>
      <c r="GD291" s="128"/>
      <c r="GE291" s="128"/>
      <c r="GF291" s="128"/>
      <c r="GG291" s="128"/>
      <c r="GH291" s="128"/>
      <c r="GI291" s="128"/>
      <c r="GJ291" s="128"/>
      <c r="GK291" s="128"/>
      <c r="GL291" s="128"/>
      <c r="GM291" s="128"/>
      <c r="GN291" s="128"/>
      <c r="GO291" s="128"/>
      <c r="GP291" s="128"/>
      <c r="GQ291" s="128"/>
      <c r="GR291" s="128"/>
      <c r="GS291" s="128"/>
      <c r="GT291" s="128"/>
      <c r="GU291" s="128"/>
      <c r="GV291" s="128"/>
      <c r="GW291" s="128"/>
      <c r="GX291" s="128"/>
      <c r="GY291" s="128"/>
      <c r="GZ291" s="128"/>
      <c r="HA291" s="128"/>
      <c r="HB291" s="128"/>
      <c r="HC291" s="128"/>
      <c r="HD291" s="128"/>
      <c r="HE291" s="128"/>
      <c r="HF291" s="128"/>
      <c r="HG291" s="128"/>
      <c r="HH291" s="128"/>
      <c r="HI291" s="128"/>
      <c r="HJ291" s="128"/>
      <c r="HK291" s="128"/>
      <c r="HL291" s="128"/>
      <c r="HM291" s="128"/>
      <c r="HN291" s="128"/>
      <c r="HO291" s="128"/>
      <c r="HP291" s="128"/>
      <c r="HQ291" s="128"/>
      <c r="HR291" s="128"/>
      <c r="HS291" s="128"/>
      <c r="HT291" s="128"/>
      <c r="HU291" s="128"/>
      <c r="HV291" s="128"/>
      <c r="HW291" s="128"/>
      <c r="HX291" s="128"/>
      <c r="HY291" s="128"/>
      <c r="HZ291" s="128"/>
      <c r="IA291" s="128"/>
      <c r="IB291" s="128"/>
      <c r="IC291" s="128"/>
      <c r="ID291" s="128"/>
      <c r="IE291" s="128"/>
      <c r="IF291" s="128"/>
      <c r="IG291" s="128"/>
      <c r="IH291" s="128"/>
      <c r="II291" s="128"/>
      <c r="IJ291" s="128"/>
      <c r="IK291" s="128"/>
      <c r="IL291" s="128"/>
      <c r="IM291" s="128"/>
      <c r="IN291" s="128"/>
      <c r="IO291" s="128"/>
      <c r="IP291" s="128"/>
      <c r="IQ291" s="128"/>
      <c r="IR291" s="128"/>
      <c r="IS291" s="128"/>
      <c r="IT291" s="128"/>
      <c r="IU291" s="128"/>
      <c r="IV291" s="128"/>
      <c r="IW291" s="128"/>
      <c r="IX291" s="128"/>
      <c r="IY291" s="128"/>
      <c r="IZ291" s="128"/>
      <c r="JA291" s="128"/>
    </row>
    <row r="292" spans="2:261" s="17" customFormat="1" x14ac:dyDescent="0.25">
      <c r="B292" s="33"/>
      <c r="F292" s="35"/>
      <c r="G292" s="111"/>
      <c r="H292" s="33"/>
      <c r="I292" s="33"/>
      <c r="J292" s="42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  <c r="AA292" s="128"/>
      <c r="AB292" s="128"/>
      <c r="AC292" s="128"/>
      <c r="AD292" s="128"/>
      <c r="AE292" s="128"/>
      <c r="AF292" s="128"/>
      <c r="AG292" s="128"/>
      <c r="AH292" s="128"/>
      <c r="AI292" s="128"/>
      <c r="AJ292" s="128"/>
      <c r="AK292" s="128"/>
      <c r="AL292" s="128"/>
      <c r="AM292" s="128"/>
      <c r="AN292" s="128"/>
      <c r="AO292" s="128"/>
      <c r="AP292" s="128"/>
      <c r="AQ292" s="128"/>
      <c r="AR292" s="128"/>
      <c r="AS292" s="128"/>
      <c r="AT292" s="128"/>
      <c r="AU292" s="128"/>
      <c r="AV292" s="128"/>
      <c r="AW292" s="128"/>
      <c r="AX292" s="128"/>
      <c r="AY292" s="128"/>
      <c r="AZ292" s="128"/>
      <c r="BA292" s="128"/>
      <c r="BB292" s="128"/>
      <c r="BC292" s="128"/>
      <c r="BD292" s="128"/>
      <c r="BE292" s="128"/>
      <c r="BF292" s="128"/>
      <c r="BG292" s="128"/>
      <c r="BH292" s="128"/>
      <c r="BI292" s="128"/>
      <c r="BJ292" s="128"/>
      <c r="BK292" s="128"/>
      <c r="BL292" s="128"/>
      <c r="BM292" s="42"/>
      <c r="BN292" s="42"/>
      <c r="BO292" s="42"/>
      <c r="BP292" s="42"/>
      <c r="BQ292" s="42"/>
      <c r="BR292" s="42"/>
      <c r="BS292" s="42"/>
      <c r="BT292" s="42"/>
      <c r="BU292" s="42"/>
      <c r="BV292" s="42"/>
      <c r="BW292" s="42"/>
      <c r="BX292" s="42"/>
      <c r="BY292" s="42"/>
      <c r="BZ292" s="128"/>
      <c r="CA292" s="128"/>
      <c r="CB292" s="128"/>
      <c r="CC292" s="128"/>
      <c r="CD292" s="128"/>
      <c r="CE292" s="128"/>
      <c r="CF292" s="128"/>
      <c r="CG292" s="128"/>
      <c r="CH292" s="128"/>
      <c r="CI292" s="128"/>
      <c r="CJ292" s="128"/>
      <c r="CK292" s="128"/>
      <c r="CL292" s="128"/>
      <c r="CM292" s="128"/>
      <c r="CN292" s="128"/>
      <c r="CO292" s="128"/>
      <c r="CP292" s="128"/>
      <c r="CQ292" s="128"/>
      <c r="CR292" s="128"/>
      <c r="CS292" s="128"/>
      <c r="CT292" s="128"/>
      <c r="CU292" s="128"/>
      <c r="CV292" s="128"/>
      <c r="CW292" s="42"/>
      <c r="CX292" s="128"/>
      <c r="CY292" s="128"/>
      <c r="CZ292" s="128"/>
      <c r="DA292" s="128"/>
      <c r="DB292" s="128"/>
      <c r="DC292" s="128"/>
      <c r="DD292" s="128"/>
      <c r="DE292" s="128"/>
      <c r="DF292" s="128"/>
      <c r="DG292" s="128"/>
      <c r="DH292" s="128"/>
      <c r="DI292" s="128"/>
      <c r="DJ292" s="128"/>
      <c r="DK292" s="128"/>
      <c r="DL292" s="128"/>
      <c r="DM292" s="128"/>
      <c r="DN292" s="128"/>
      <c r="DO292" s="128"/>
      <c r="DP292" s="128"/>
      <c r="DQ292" s="128"/>
      <c r="DR292" s="128"/>
      <c r="DS292" s="128"/>
      <c r="DT292" s="128"/>
      <c r="DU292" s="128"/>
      <c r="DV292" s="128"/>
      <c r="DW292" s="128"/>
      <c r="DX292" s="128"/>
      <c r="DY292" s="128"/>
      <c r="DZ292" s="128"/>
      <c r="EA292" s="128"/>
      <c r="EB292" s="128"/>
      <c r="EC292" s="128"/>
      <c r="ED292" s="128"/>
      <c r="EE292" s="128"/>
      <c r="EF292" s="128"/>
      <c r="EG292" s="42"/>
      <c r="EH292" s="128"/>
      <c r="EI292" s="128"/>
      <c r="EJ292" s="128"/>
      <c r="EK292" s="128"/>
      <c r="EL292" s="128"/>
      <c r="EM292" s="128"/>
      <c r="EN292" s="128"/>
      <c r="EO292" s="128"/>
      <c r="EP292" s="128"/>
      <c r="EQ292" s="128"/>
      <c r="ER292" s="128"/>
      <c r="ES292" s="128"/>
      <c r="ET292" s="128"/>
      <c r="EU292" s="128"/>
      <c r="EV292" s="128"/>
      <c r="EW292" s="128"/>
      <c r="EX292" s="128"/>
      <c r="EY292" s="128"/>
      <c r="EZ292" s="128"/>
      <c r="FA292" s="128"/>
      <c r="FB292" s="128"/>
      <c r="FC292" s="128"/>
      <c r="FD292" s="128"/>
      <c r="FE292" s="128"/>
      <c r="FF292" s="128"/>
      <c r="FG292" s="128"/>
      <c r="FH292" s="128"/>
      <c r="FI292" s="128"/>
      <c r="FJ292" s="128"/>
      <c r="FK292" s="128"/>
      <c r="FL292" s="128"/>
      <c r="FM292" s="128"/>
      <c r="FN292" s="128"/>
      <c r="FO292" s="128"/>
      <c r="FP292" s="128"/>
      <c r="FQ292" s="42"/>
      <c r="FR292" s="42"/>
      <c r="FS292" s="42"/>
      <c r="FT292" s="42"/>
      <c r="FU292" s="42"/>
      <c r="FV292" s="128"/>
      <c r="FW292" s="128"/>
      <c r="FX292" s="128"/>
      <c r="FY292" s="128"/>
      <c r="FZ292" s="128"/>
      <c r="GA292" s="128"/>
      <c r="GB292" s="128"/>
      <c r="GC292" s="128"/>
      <c r="GD292" s="128"/>
      <c r="GE292" s="128"/>
      <c r="GF292" s="128"/>
      <c r="GG292" s="128"/>
      <c r="GH292" s="128"/>
      <c r="GI292" s="128"/>
      <c r="GJ292" s="128"/>
      <c r="GK292" s="128"/>
      <c r="GL292" s="128"/>
      <c r="GM292" s="128"/>
      <c r="GN292" s="128"/>
      <c r="GO292" s="128"/>
      <c r="GP292" s="128"/>
      <c r="GQ292" s="128"/>
      <c r="GR292" s="128"/>
      <c r="GS292" s="128"/>
      <c r="GT292" s="128"/>
      <c r="GU292" s="128"/>
      <c r="GV292" s="128"/>
      <c r="GW292" s="128"/>
      <c r="GX292" s="128"/>
      <c r="GY292" s="128"/>
      <c r="GZ292" s="128"/>
      <c r="HA292" s="128"/>
      <c r="HB292" s="128"/>
      <c r="HC292" s="128"/>
      <c r="HD292" s="128"/>
      <c r="HE292" s="128"/>
      <c r="HF292" s="128"/>
      <c r="HG292" s="128"/>
      <c r="HH292" s="128"/>
      <c r="HI292" s="128"/>
      <c r="HJ292" s="128"/>
      <c r="HK292" s="128"/>
      <c r="HL292" s="128"/>
      <c r="HM292" s="128"/>
      <c r="HN292" s="128"/>
      <c r="HO292" s="128"/>
      <c r="HP292" s="128"/>
      <c r="HQ292" s="128"/>
      <c r="HR292" s="128"/>
      <c r="HS292" s="128"/>
      <c r="HT292" s="128"/>
      <c r="HU292" s="128"/>
      <c r="HV292" s="128"/>
      <c r="HW292" s="128"/>
      <c r="HX292" s="128"/>
      <c r="HY292" s="128"/>
      <c r="HZ292" s="128"/>
      <c r="IA292" s="128"/>
      <c r="IB292" s="128"/>
      <c r="IC292" s="128"/>
      <c r="ID292" s="128"/>
      <c r="IE292" s="128"/>
      <c r="IF292" s="128"/>
      <c r="IG292" s="128"/>
      <c r="IH292" s="128"/>
      <c r="II292" s="128"/>
      <c r="IJ292" s="128"/>
      <c r="IK292" s="128"/>
      <c r="IL292" s="128"/>
      <c r="IM292" s="128"/>
      <c r="IN292" s="128"/>
      <c r="IO292" s="128"/>
      <c r="IP292" s="128"/>
      <c r="IQ292" s="128"/>
      <c r="IR292" s="128"/>
      <c r="IS292" s="128"/>
      <c r="IT292" s="128"/>
      <c r="IU292" s="128"/>
      <c r="IV292" s="128"/>
      <c r="IW292" s="128"/>
      <c r="IX292" s="128"/>
      <c r="IY292" s="128"/>
      <c r="IZ292" s="128"/>
      <c r="JA292" s="128"/>
    </row>
    <row r="293" spans="2:261" s="17" customFormat="1" x14ac:dyDescent="0.25">
      <c r="B293" s="33"/>
      <c r="F293" s="35"/>
      <c r="G293" s="111"/>
      <c r="H293" s="33"/>
      <c r="I293" s="33"/>
      <c r="J293" s="42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  <c r="AA293" s="128"/>
      <c r="AB293" s="128"/>
      <c r="AC293" s="128"/>
      <c r="AD293" s="128"/>
      <c r="AE293" s="128"/>
      <c r="AF293" s="128"/>
      <c r="AG293" s="128"/>
      <c r="AH293" s="128"/>
      <c r="AI293" s="128"/>
      <c r="AJ293" s="128"/>
      <c r="AK293" s="128"/>
      <c r="AL293" s="128"/>
      <c r="AM293" s="128"/>
      <c r="AN293" s="128"/>
      <c r="AO293" s="128"/>
      <c r="AP293" s="128"/>
      <c r="AQ293" s="128"/>
      <c r="AR293" s="128"/>
      <c r="AS293" s="128"/>
      <c r="AT293" s="128"/>
      <c r="AU293" s="128"/>
      <c r="AV293" s="128"/>
      <c r="AW293" s="128"/>
      <c r="AX293" s="128"/>
      <c r="AY293" s="128"/>
      <c r="AZ293" s="128"/>
      <c r="BA293" s="128"/>
      <c r="BB293" s="128"/>
      <c r="BC293" s="128"/>
      <c r="BD293" s="128"/>
      <c r="BE293" s="128"/>
      <c r="BF293" s="128"/>
      <c r="BG293" s="128"/>
      <c r="BH293" s="128"/>
      <c r="BI293" s="128"/>
      <c r="BJ293" s="128"/>
      <c r="BK293" s="128"/>
      <c r="BL293" s="128"/>
      <c r="BM293" s="42"/>
      <c r="BN293" s="42"/>
      <c r="BO293" s="42"/>
      <c r="BP293" s="42"/>
      <c r="BQ293" s="42"/>
      <c r="BR293" s="42"/>
      <c r="BS293" s="42"/>
      <c r="BT293" s="42"/>
      <c r="BU293" s="42"/>
      <c r="BV293" s="42"/>
      <c r="BW293" s="42"/>
      <c r="BX293" s="42"/>
      <c r="BY293" s="42"/>
      <c r="BZ293" s="128"/>
      <c r="CA293" s="128"/>
      <c r="CB293" s="128"/>
      <c r="CC293" s="128"/>
      <c r="CD293" s="128"/>
      <c r="CE293" s="128"/>
      <c r="CF293" s="128"/>
      <c r="CG293" s="128"/>
      <c r="CH293" s="128"/>
      <c r="CI293" s="128"/>
      <c r="CJ293" s="128"/>
      <c r="CK293" s="128"/>
      <c r="CL293" s="128"/>
      <c r="CM293" s="128"/>
      <c r="CN293" s="128"/>
      <c r="CO293" s="128"/>
      <c r="CP293" s="128"/>
      <c r="CQ293" s="128"/>
      <c r="CR293" s="128"/>
      <c r="CS293" s="128"/>
      <c r="CT293" s="128"/>
      <c r="CU293" s="128"/>
      <c r="CV293" s="128"/>
      <c r="CW293" s="42"/>
      <c r="CX293" s="128"/>
      <c r="CY293" s="128"/>
      <c r="CZ293" s="128"/>
      <c r="DA293" s="128"/>
      <c r="DB293" s="128"/>
      <c r="DC293" s="128"/>
      <c r="DD293" s="128"/>
      <c r="DE293" s="128"/>
      <c r="DF293" s="128"/>
      <c r="DG293" s="128"/>
      <c r="DH293" s="128"/>
      <c r="DI293" s="128"/>
      <c r="DJ293" s="128"/>
      <c r="DK293" s="128"/>
      <c r="DL293" s="128"/>
      <c r="DM293" s="128"/>
      <c r="DN293" s="128"/>
      <c r="DO293" s="128"/>
      <c r="DP293" s="128"/>
      <c r="DQ293" s="128"/>
      <c r="DR293" s="128"/>
      <c r="DS293" s="128"/>
      <c r="DT293" s="128"/>
      <c r="DU293" s="128"/>
      <c r="DV293" s="128"/>
      <c r="DW293" s="128"/>
      <c r="DX293" s="128"/>
      <c r="DY293" s="128"/>
      <c r="DZ293" s="128"/>
      <c r="EA293" s="128"/>
      <c r="EB293" s="128"/>
      <c r="EC293" s="128"/>
      <c r="ED293" s="128"/>
      <c r="EE293" s="128"/>
      <c r="EF293" s="128"/>
      <c r="EG293" s="42"/>
      <c r="EH293" s="128"/>
      <c r="EI293" s="128"/>
      <c r="EJ293" s="128"/>
      <c r="EK293" s="128"/>
      <c r="EL293" s="128"/>
      <c r="EM293" s="128"/>
      <c r="EN293" s="128"/>
      <c r="EO293" s="128"/>
      <c r="EP293" s="128"/>
      <c r="EQ293" s="128"/>
      <c r="ER293" s="128"/>
      <c r="ES293" s="128"/>
      <c r="ET293" s="128"/>
      <c r="EU293" s="128"/>
      <c r="EV293" s="128"/>
      <c r="EW293" s="128"/>
      <c r="EX293" s="128"/>
      <c r="EY293" s="128"/>
      <c r="EZ293" s="128"/>
      <c r="FA293" s="128"/>
      <c r="FB293" s="128"/>
      <c r="FC293" s="128"/>
      <c r="FD293" s="128"/>
      <c r="FE293" s="128"/>
      <c r="FF293" s="128"/>
      <c r="FG293" s="128"/>
      <c r="FH293" s="128"/>
      <c r="FI293" s="128"/>
      <c r="FJ293" s="128"/>
      <c r="FK293" s="128"/>
      <c r="FL293" s="128"/>
      <c r="FM293" s="128"/>
      <c r="FN293" s="128"/>
      <c r="FO293" s="128"/>
      <c r="FP293" s="128"/>
      <c r="FQ293" s="42"/>
      <c r="FR293" s="42"/>
      <c r="FS293" s="42"/>
      <c r="FT293" s="42"/>
      <c r="FU293" s="42"/>
      <c r="FV293" s="128"/>
      <c r="FW293" s="128"/>
      <c r="FX293" s="128"/>
      <c r="FY293" s="128"/>
      <c r="FZ293" s="128"/>
      <c r="GA293" s="128"/>
      <c r="GB293" s="128"/>
      <c r="GC293" s="128"/>
      <c r="GD293" s="128"/>
      <c r="GE293" s="128"/>
      <c r="GF293" s="128"/>
      <c r="GG293" s="128"/>
      <c r="GH293" s="128"/>
      <c r="GI293" s="128"/>
      <c r="GJ293" s="128"/>
      <c r="GK293" s="128"/>
      <c r="GL293" s="128"/>
      <c r="GM293" s="128"/>
      <c r="GN293" s="128"/>
      <c r="GO293" s="128"/>
      <c r="GP293" s="128"/>
      <c r="GQ293" s="128"/>
      <c r="GR293" s="128"/>
      <c r="GS293" s="128"/>
      <c r="GT293" s="128"/>
      <c r="GU293" s="128"/>
      <c r="GV293" s="128"/>
      <c r="GW293" s="128"/>
      <c r="GX293" s="128"/>
      <c r="GY293" s="128"/>
      <c r="GZ293" s="128"/>
      <c r="HA293" s="128"/>
      <c r="HB293" s="128"/>
      <c r="HC293" s="128"/>
      <c r="HD293" s="128"/>
      <c r="HE293" s="128"/>
      <c r="HF293" s="128"/>
      <c r="HG293" s="128"/>
      <c r="HH293" s="128"/>
      <c r="HI293" s="128"/>
      <c r="HJ293" s="128"/>
      <c r="HK293" s="128"/>
      <c r="HL293" s="128"/>
      <c r="HM293" s="128"/>
      <c r="HN293" s="128"/>
      <c r="HO293" s="128"/>
      <c r="HP293" s="128"/>
      <c r="HQ293" s="128"/>
      <c r="HR293" s="128"/>
      <c r="HS293" s="128"/>
      <c r="HT293" s="128"/>
      <c r="HU293" s="128"/>
      <c r="HV293" s="128"/>
      <c r="HW293" s="128"/>
      <c r="HX293" s="128"/>
      <c r="HY293" s="128"/>
      <c r="HZ293" s="128"/>
      <c r="IA293" s="128"/>
      <c r="IB293" s="128"/>
      <c r="IC293" s="128"/>
      <c r="ID293" s="128"/>
      <c r="IE293" s="128"/>
      <c r="IF293" s="128"/>
      <c r="IG293" s="128"/>
      <c r="IH293" s="128"/>
      <c r="II293" s="128"/>
      <c r="IJ293" s="128"/>
      <c r="IK293" s="128"/>
      <c r="IL293" s="128"/>
      <c r="IM293" s="128"/>
      <c r="IN293" s="128"/>
      <c r="IO293" s="128"/>
      <c r="IP293" s="128"/>
      <c r="IQ293" s="128"/>
      <c r="IR293" s="128"/>
      <c r="IS293" s="128"/>
      <c r="IT293" s="128"/>
      <c r="IU293" s="128"/>
      <c r="IV293" s="128"/>
      <c r="IW293" s="128"/>
      <c r="IX293" s="128"/>
      <c r="IY293" s="128"/>
      <c r="IZ293" s="128"/>
      <c r="JA293" s="128"/>
    </row>
    <row r="294" spans="2:261" s="17" customFormat="1" x14ac:dyDescent="0.25">
      <c r="B294" s="33"/>
      <c r="F294" s="35"/>
      <c r="G294" s="111"/>
      <c r="H294" s="33"/>
      <c r="I294" s="33"/>
      <c r="J294" s="42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28"/>
      <c r="AK294" s="128"/>
      <c r="AL294" s="128"/>
      <c r="AM294" s="128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42"/>
      <c r="BN294" s="42"/>
      <c r="BO294" s="42"/>
      <c r="BP294" s="42"/>
      <c r="BQ294" s="42"/>
      <c r="BR294" s="42"/>
      <c r="BS294" s="42"/>
      <c r="BT294" s="42"/>
      <c r="BU294" s="42"/>
      <c r="BV294" s="42"/>
      <c r="BW294" s="42"/>
      <c r="BX294" s="42"/>
      <c r="BY294" s="42"/>
      <c r="BZ294" s="128"/>
      <c r="CA294" s="128"/>
      <c r="CB294" s="128"/>
      <c r="CC294" s="128"/>
      <c r="CD294" s="128"/>
      <c r="CE294" s="128"/>
      <c r="CF294" s="128"/>
      <c r="CG294" s="128"/>
      <c r="CH294" s="128"/>
      <c r="CI294" s="128"/>
      <c r="CJ294" s="128"/>
      <c r="CK294" s="128"/>
      <c r="CL294" s="128"/>
      <c r="CM294" s="128"/>
      <c r="CN294" s="128"/>
      <c r="CO294" s="128"/>
      <c r="CP294" s="128"/>
      <c r="CQ294" s="128"/>
      <c r="CR294" s="128"/>
      <c r="CS294" s="128"/>
      <c r="CT294" s="128"/>
      <c r="CU294" s="128"/>
      <c r="CV294" s="128"/>
      <c r="CW294" s="42"/>
      <c r="CX294" s="128"/>
      <c r="CY294" s="128"/>
      <c r="CZ294" s="128"/>
      <c r="DA294" s="128"/>
      <c r="DB294" s="128"/>
      <c r="DC294" s="128"/>
      <c r="DD294" s="128"/>
      <c r="DE294" s="128"/>
      <c r="DF294" s="128"/>
      <c r="DG294" s="128"/>
      <c r="DH294" s="128"/>
      <c r="DI294" s="128"/>
      <c r="DJ294" s="128"/>
      <c r="DK294" s="128"/>
      <c r="DL294" s="128"/>
      <c r="DM294" s="128"/>
      <c r="DN294" s="128"/>
      <c r="DO294" s="128"/>
      <c r="DP294" s="128"/>
      <c r="DQ294" s="128"/>
      <c r="DR294" s="128"/>
      <c r="DS294" s="128"/>
      <c r="DT294" s="128"/>
      <c r="DU294" s="128"/>
      <c r="DV294" s="128"/>
      <c r="DW294" s="128"/>
      <c r="DX294" s="128"/>
      <c r="DY294" s="128"/>
      <c r="DZ294" s="128"/>
      <c r="EA294" s="128"/>
      <c r="EB294" s="128"/>
      <c r="EC294" s="128"/>
      <c r="ED294" s="128"/>
      <c r="EE294" s="128"/>
      <c r="EF294" s="128"/>
      <c r="EG294" s="42"/>
      <c r="EH294" s="128"/>
      <c r="EI294" s="128"/>
      <c r="EJ294" s="128"/>
      <c r="EK294" s="128"/>
      <c r="EL294" s="128"/>
      <c r="EM294" s="128"/>
      <c r="EN294" s="128"/>
      <c r="EO294" s="128"/>
      <c r="EP294" s="128"/>
      <c r="EQ294" s="128"/>
      <c r="ER294" s="128"/>
      <c r="ES294" s="128"/>
      <c r="ET294" s="128"/>
      <c r="EU294" s="128"/>
      <c r="EV294" s="128"/>
      <c r="EW294" s="128"/>
      <c r="EX294" s="128"/>
      <c r="EY294" s="128"/>
      <c r="EZ294" s="128"/>
      <c r="FA294" s="128"/>
      <c r="FB294" s="128"/>
      <c r="FC294" s="128"/>
      <c r="FD294" s="128"/>
      <c r="FE294" s="128"/>
      <c r="FF294" s="128"/>
      <c r="FG294" s="128"/>
      <c r="FH294" s="128"/>
      <c r="FI294" s="128"/>
      <c r="FJ294" s="128"/>
      <c r="FK294" s="128"/>
      <c r="FL294" s="128"/>
      <c r="FM294" s="128"/>
      <c r="FN294" s="128"/>
      <c r="FO294" s="128"/>
      <c r="FP294" s="128"/>
      <c r="FQ294" s="42"/>
      <c r="FR294" s="42"/>
      <c r="FS294" s="42"/>
      <c r="FT294" s="42"/>
      <c r="FU294" s="42"/>
      <c r="FV294" s="128"/>
      <c r="FW294" s="128"/>
      <c r="FX294" s="128"/>
      <c r="FY294" s="128"/>
      <c r="FZ294" s="128"/>
      <c r="GA294" s="128"/>
      <c r="GB294" s="128"/>
      <c r="GC294" s="128"/>
      <c r="GD294" s="128"/>
      <c r="GE294" s="128"/>
      <c r="GF294" s="128"/>
      <c r="GG294" s="128"/>
      <c r="GH294" s="128"/>
      <c r="GI294" s="128"/>
      <c r="GJ294" s="128"/>
      <c r="GK294" s="128"/>
      <c r="GL294" s="128"/>
      <c r="GM294" s="128"/>
      <c r="GN294" s="128"/>
      <c r="GO294" s="128"/>
      <c r="GP294" s="128"/>
      <c r="GQ294" s="128"/>
      <c r="GR294" s="128"/>
      <c r="GS294" s="128"/>
      <c r="GT294" s="128"/>
      <c r="GU294" s="128"/>
      <c r="GV294" s="128"/>
      <c r="GW294" s="128"/>
      <c r="GX294" s="128"/>
      <c r="GY294" s="128"/>
      <c r="GZ294" s="128"/>
      <c r="HA294" s="128"/>
      <c r="HB294" s="128"/>
      <c r="HC294" s="128"/>
      <c r="HD294" s="128"/>
      <c r="HE294" s="128"/>
      <c r="HF294" s="128"/>
      <c r="HG294" s="128"/>
      <c r="HH294" s="128"/>
      <c r="HI294" s="128"/>
      <c r="HJ294" s="128"/>
      <c r="HK294" s="128"/>
      <c r="HL294" s="128"/>
      <c r="HM294" s="128"/>
      <c r="HN294" s="128"/>
      <c r="HO294" s="128"/>
      <c r="HP294" s="128"/>
      <c r="HQ294" s="128"/>
      <c r="HR294" s="128"/>
      <c r="HS294" s="128"/>
      <c r="HT294" s="128"/>
      <c r="HU294" s="128"/>
      <c r="HV294" s="128"/>
      <c r="HW294" s="128"/>
      <c r="HX294" s="128"/>
      <c r="HY294" s="128"/>
      <c r="HZ294" s="128"/>
      <c r="IA294" s="128"/>
      <c r="IB294" s="128"/>
      <c r="IC294" s="128"/>
      <c r="ID294" s="128"/>
      <c r="IE294" s="128"/>
      <c r="IF294" s="128"/>
      <c r="IG294" s="128"/>
      <c r="IH294" s="128"/>
      <c r="II294" s="128"/>
      <c r="IJ294" s="128"/>
      <c r="IK294" s="128"/>
      <c r="IL294" s="128"/>
      <c r="IM294" s="128"/>
      <c r="IN294" s="128"/>
      <c r="IO294" s="128"/>
      <c r="IP294" s="128"/>
      <c r="IQ294" s="128"/>
      <c r="IR294" s="128"/>
      <c r="IS294" s="128"/>
      <c r="IT294" s="128"/>
      <c r="IU294" s="128"/>
      <c r="IV294" s="128"/>
      <c r="IW294" s="128"/>
      <c r="IX294" s="128"/>
      <c r="IY294" s="128"/>
      <c r="IZ294" s="128"/>
      <c r="JA294" s="128"/>
    </row>
    <row r="295" spans="2:261" s="17" customFormat="1" x14ac:dyDescent="0.25">
      <c r="B295" s="33"/>
      <c r="F295" s="35"/>
      <c r="G295" s="111"/>
      <c r="H295" s="33"/>
      <c r="I295" s="33"/>
      <c r="J295" s="42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  <c r="AA295" s="128"/>
      <c r="AB295" s="128"/>
      <c r="AC295" s="128"/>
      <c r="AD295" s="128"/>
      <c r="AE295" s="128"/>
      <c r="AF295" s="128"/>
      <c r="AG295" s="128"/>
      <c r="AH295" s="128"/>
      <c r="AI295" s="128"/>
      <c r="AJ295" s="128"/>
      <c r="AK295" s="128"/>
      <c r="AL295" s="128"/>
      <c r="AM295" s="128"/>
      <c r="AN295" s="128"/>
      <c r="AO295" s="128"/>
      <c r="AP295" s="128"/>
      <c r="AQ295" s="128"/>
      <c r="AR295" s="128"/>
      <c r="AS295" s="128"/>
      <c r="AT295" s="128"/>
      <c r="AU295" s="128"/>
      <c r="AV295" s="128"/>
      <c r="AW295" s="128"/>
      <c r="AX295" s="128"/>
      <c r="AY295" s="128"/>
      <c r="AZ295" s="128"/>
      <c r="BA295" s="128"/>
      <c r="BB295" s="128"/>
      <c r="BC295" s="128"/>
      <c r="BD295" s="128"/>
      <c r="BE295" s="128"/>
      <c r="BF295" s="128"/>
      <c r="BG295" s="128"/>
      <c r="BH295" s="128"/>
      <c r="BI295" s="128"/>
      <c r="BJ295" s="128"/>
      <c r="BK295" s="128"/>
      <c r="BL295" s="128"/>
      <c r="BM295" s="42"/>
      <c r="BN295" s="42"/>
      <c r="BO295" s="42"/>
      <c r="BP295" s="42"/>
      <c r="BQ295" s="42"/>
      <c r="BR295" s="42"/>
      <c r="BS295" s="42"/>
      <c r="BT295" s="42"/>
      <c r="BU295" s="42"/>
      <c r="BV295" s="42"/>
      <c r="BW295" s="42"/>
      <c r="BX295" s="42"/>
      <c r="BY295" s="42"/>
      <c r="BZ295" s="128"/>
      <c r="CA295" s="128"/>
      <c r="CB295" s="128"/>
      <c r="CC295" s="128"/>
      <c r="CD295" s="128"/>
      <c r="CE295" s="128"/>
      <c r="CF295" s="128"/>
      <c r="CG295" s="128"/>
      <c r="CH295" s="128"/>
      <c r="CI295" s="128"/>
      <c r="CJ295" s="128"/>
      <c r="CK295" s="128"/>
      <c r="CL295" s="128"/>
      <c r="CM295" s="128"/>
      <c r="CN295" s="128"/>
      <c r="CO295" s="128"/>
      <c r="CP295" s="128"/>
      <c r="CQ295" s="128"/>
      <c r="CR295" s="128"/>
      <c r="CS295" s="128"/>
      <c r="CT295" s="128"/>
      <c r="CU295" s="128"/>
      <c r="CV295" s="128"/>
      <c r="CW295" s="42"/>
      <c r="CX295" s="128"/>
      <c r="CY295" s="128"/>
      <c r="CZ295" s="128"/>
      <c r="DA295" s="128"/>
      <c r="DB295" s="128"/>
      <c r="DC295" s="128"/>
      <c r="DD295" s="128"/>
      <c r="DE295" s="128"/>
      <c r="DF295" s="128"/>
      <c r="DG295" s="128"/>
      <c r="DH295" s="128"/>
      <c r="DI295" s="128"/>
      <c r="DJ295" s="128"/>
      <c r="DK295" s="128"/>
      <c r="DL295" s="128"/>
      <c r="DM295" s="128"/>
      <c r="DN295" s="128"/>
      <c r="DO295" s="128"/>
      <c r="DP295" s="128"/>
      <c r="DQ295" s="128"/>
      <c r="DR295" s="128"/>
      <c r="DS295" s="128"/>
      <c r="DT295" s="128"/>
      <c r="DU295" s="128"/>
      <c r="DV295" s="128"/>
      <c r="DW295" s="128"/>
      <c r="DX295" s="128"/>
      <c r="DY295" s="128"/>
      <c r="DZ295" s="128"/>
      <c r="EA295" s="128"/>
      <c r="EB295" s="128"/>
      <c r="EC295" s="128"/>
      <c r="ED295" s="128"/>
      <c r="EE295" s="128"/>
      <c r="EF295" s="128"/>
      <c r="EG295" s="42"/>
      <c r="EH295" s="128"/>
      <c r="EI295" s="128"/>
      <c r="EJ295" s="128"/>
      <c r="EK295" s="128"/>
      <c r="EL295" s="128"/>
      <c r="EM295" s="128"/>
      <c r="EN295" s="128"/>
      <c r="EO295" s="128"/>
      <c r="EP295" s="128"/>
      <c r="EQ295" s="128"/>
      <c r="ER295" s="128"/>
      <c r="ES295" s="128"/>
      <c r="ET295" s="128"/>
      <c r="EU295" s="128"/>
      <c r="EV295" s="128"/>
      <c r="EW295" s="128"/>
      <c r="EX295" s="128"/>
      <c r="EY295" s="128"/>
      <c r="EZ295" s="128"/>
      <c r="FA295" s="128"/>
      <c r="FB295" s="128"/>
      <c r="FC295" s="128"/>
      <c r="FD295" s="128"/>
      <c r="FE295" s="128"/>
      <c r="FF295" s="128"/>
      <c r="FG295" s="128"/>
      <c r="FH295" s="128"/>
      <c r="FI295" s="128"/>
      <c r="FJ295" s="128"/>
      <c r="FK295" s="128"/>
      <c r="FL295" s="128"/>
      <c r="FM295" s="128"/>
      <c r="FN295" s="128"/>
      <c r="FO295" s="128"/>
      <c r="FP295" s="128"/>
      <c r="FQ295" s="42"/>
      <c r="FR295" s="42"/>
      <c r="FS295" s="42"/>
      <c r="FT295" s="42"/>
      <c r="FU295" s="42"/>
      <c r="FV295" s="128"/>
      <c r="FW295" s="128"/>
      <c r="FX295" s="128"/>
      <c r="FY295" s="128"/>
      <c r="FZ295" s="128"/>
      <c r="GA295" s="128"/>
      <c r="GB295" s="128"/>
      <c r="GC295" s="128"/>
      <c r="GD295" s="128"/>
      <c r="GE295" s="128"/>
      <c r="GF295" s="128"/>
      <c r="GG295" s="128"/>
      <c r="GH295" s="128"/>
      <c r="GI295" s="128"/>
      <c r="GJ295" s="128"/>
      <c r="GK295" s="128"/>
      <c r="GL295" s="128"/>
      <c r="GM295" s="128"/>
      <c r="GN295" s="128"/>
      <c r="GO295" s="128"/>
      <c r="GP295" s="128"/>
      <c r="GQ295" s="128"/>
      <c r="GR295" s="128"/>
      <c r="GS295" s="128"/>
      <c r="GT295" s="128"/>
      <c r="GU295" s="128"/>
      <c r="GV295" s="128"/>
      <c r="GW295" s="128"/>
      <c r="GX295" s="128"/>
      <c r="GY295" s="128"/>
      <c r="GZ295" s="128"/>
      <c r="HA295" s="128"/>
      <c r="HB295" s="128"/>
      <c r="HC295" s="128"/>
      <c r="HD295" s="128"/>
      <c r="HE295" s="128"/>
      <c r="HF295" s="128"/>
      <c r="HG295" s="128"/>
      <c r="HH295" s="128"/>
      <c r="HI295" s="128"/>
      <c r="HJ295" s="128"/>
      <c r="HK295" s="128"/>
      <c r="HL295" s="128"/>
      <c r="HM295" s="128"/>
      <c r="HN295" s="128"/>
      <c r="HO295" s="128"/>
      <c r="HP295" s="128"/>
      <c r="HQ295" s="128"/>
      <c r="HR295" s="128"/>
      <c r="HS295" s="128"/>
      <c r="HT295" s="128"/>
      <c r="HU295" s="128"/>
      <c r="HV295" s="128"/>
      <c r="HW295" s="128"/>
      <c r="HX295" s="128"/>
      <c r="HY295" s="128"/>
      <c r="HZ295" s="128"/>
      <c r="IA295" s="128"/>
      <c r="IB295" s="128"/>
      <c r="IC295" s="128"/>
      <c r="ID295" s="128"/>
      <c r="IE295" s="128"/>
      <c r="IF295" s="128"/>
      <c r="IG295" s="128"/>
      <c r="IH295" s="128"/>
      <c r="II295" s="128"/>
      <c r="IJ295" s="128"/>
      <c r="IK295" s="128"/>
      <c r="IL295" s="128"/>
      <c r="IM295" s="128"/>
      <c r="IN295" s="128"/>
      <c r="IO295" s="128"/>
      <c r="IP295" s="128"/>
      <c r="IQ295" s="128"/>
      <c r="IR295" s="128"/>
      <c r="IS295" s="128"/>
      <c r="IT295" s="128"/>
      <c r="IU295" s="128"/>
      <c r="IV295" s="128"/>
      <c r="IW295" s="128"/>
      <c r="IX295" s="128"/>
      <c r="IY295" s="128"/>
      <c r="IZ295" s="128"/>
      <c r="JA295" s="128"/>
    </row>
    <row r="296" spans="2:261" s="17" customFormat="1" x14ac:dyDescent="0.25">
      <c r="B296" s="33"/>
      <c r="F296" s="35"/>
      <c r="G296" s="111"/>
      <c r="H296" s="33"/>
      <c r="I296" s="33"/>
      <c r="J296" s="42"/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  <c r="Z296" s="128"/>
      <c r="AA296" s="128"/>
      <c r="AB296" s="128"/>
      <c r="AC296" s="128"/>
      <c r="AD296" s="128"/>
      <c r="AE296" s="128"/>
      <c r="AF296" s="128"/>
      <c r="AG296" s="128"/>
      <c r="AH296" s="128"/>
      <c r="AI296" s="128"/>
      <c r="AJ296" s="128"/>
      <c r="AK296" s="128"/>
      <c r="AL296" s="128"/>
      <c r="AM296" s="128"/>
      <c r="AN296" s="128"/>
      <c r="AO296" s="128"/>
      <c r="AP296" s="128"/>
      <c r="AQ296" s="128"/>
      <c r="AR296" s="128"/>
      <c r="AS296" s="128"/>
      <c r="AT296" s="128"/>
      <c r="AU296" s="128"/>
      <c r="AV296" s="128"/>
      <c r="AW296" s="128"/>
      <c r="AX296" s="128"/>
      <c r="AY296" s="128"/>
      <c r="AZ296" s="128"/>
      <c r="BA296" s="128"/>
      <c r="BB296" s="128"/>
      <c r="BC296" s="128"/>
      <c r="BD296" s="128"/>
      <c r="BE296" s="128"/>
      <c r="BF296" s="128"/>
      <c r="BG296" s="128"/>
      <c r="BH296" s="128"/>
      <c r="BI296" s="128"/>
      <c r="BJ296" s="128"/>
      <c r="BK296" s="128"/>
      <c r="BL296" s="128"/>
      <c r="BM296" s="42"/>
      <c r="BN296" s="42"/>
      <c r="BO296" s="42"/>
      <c r="BP296" s="42"/>
      <c r="BQ296" s="42"/>
      <c r="BR296" s="42"/>
      <c r="BS296" s="42"/>
      <c r="BT296" s="42"/>
      <c r="BU296" s="42"/>
      <c r="BV296" s="42"/>
      <c r="BW296" s="42"/>
      <c r="BX296" s="42"/>
      <c r="BY296" s="42"/>
      <c r="BZ296" s="128"/>
      <c r="CA296" s="128"/>
      <c r="CB296" s="128"/>
      <c r="CC296" s="128"/>
      <c r="CD296" s="128"/>
      <c r="CE296" s="128"/>
      <c r="CF296" s="128"/>
      <c r="CG296" s="128"/>
      <c r="CH296" s="128"/>
      <c r="CI296" s="128"/>
      <c r="CJ296" s="128"/>
      <c r="CK296" s="128"/>
      <c r="CL296" s="128"/>
      <c r="CM296" s="128"/>
      <c r="CN296" s="128"/>
      <c r="CO296" s="128"/>
      <c r="CP296" s="128"/>
      <c r="CQ296" s="128"/>
      <c r="CR296" s="128"/>
      <c r="CS296" s="128"/>
      <c r="CT296" s="128"/>
      <c r="CU296" s="128"/>
      <c r="CV296" s="128"/>
      <c r="CW296" s="42"/>
      <c r="CX296" s="128"/>
      <c r="CY296" s="128"/>
      <c r="CZ296" s="128"/>
      <c r="DA296" s="128"/>
      <c r="DB296" s="128"/>
      <c r="DC296" s="128"/>
      <c r="DD296" s="128"/>
      <c r="DE296" s="128"/>
      <c r="DF296" s="128"/>
      <c r="DG296" s="128"/>
      <c r="DH296" s="128"/>
      <c r="DI296" s="128"/>
      <c r="DJ296" s="128"/>
      <c r="DK296" s="128"/>
      <c r="DL296" s="128"/>
      <c r="DM296" s="128"/>
      <c r="DN296" s="128"/>
      <c r="DO296" s="128"/>
      <c r="DP296" s="128"/>
      <c r="DQ296" s="128"/>
      <c r="DR296" s="128"/>
      <c r="DS296" s="128"/>
      <c r="DT296" s="128"/>
      <c r="DU296" s="128"/>
      <c r="DV296" s="128"/>
      <c r="DW296" s="128"/>
      <c r="DX296" s="128"/>
      <c r="DY296" s="128"/>
      <c r="DZ296" s="128"/>
      <c r="EA296" s="128"/>
      <c r="EB296" s="128"/>
      <c r="EC296" s="128"/>
      <c r="ED296" s="128"/>
      <c r="EE296" s="128"/>
      <c r="EF296" s="128"/>
      <c r="EG296" s="42"/>
      <c r="EH296" s="128"/>
      <c r="EI296" s="128"/>
      <c r="EJ296" s="128"/>
      <c r="EK296" s="128"/>
      <c r="EL296" s="128"/>
      <c r="EM296" s="128"/>
      <c r="EN296" s="128"/>
      <c r="EO296" s="128"/>
      <c r="EP296" s="128"/>
      <c r="EQ296" s="128"/>
      <c r="ER296" s="128"/>
      <c r="ES296" s="128"/>
      <c r="ET296" s="128"/>
      <c r="EU296" s="128"/>
      <c r="EV296" s="128"/>
      <c r="EW296" s="128"/>
      <c r="EX296" s="128"/>
      <c r="EY296" s="128"/>
      <c r="EZ296" s="128"/>
      <c r="FA296" s="128"/>
      <c r="FB296" s="128"/>
      <c r="FC296" s="128"/>
      <c r="FD296" s="128"/>
      <c r="FE296" s="128"/>
      <c r="FF296" s="128"/>
      <c r="FG296" s="128"/>
      <c r="FH296" s="128"/>
      <c r="FI296" s="128"/>
      <c r="FJ296" s="128"/>
      <c r="FK296" s="128"/>
      <c r="FL296" s="128"/>
      <c r="FM296" s="128"/>
      <c r="FN296" s="128"/>
      <c r="FO296" s="128"/>
      <c r="FP296" s="128"/>
      <c r="FQ296" s="42"/>
      <c r="FR296" s="42"/>
      <c r="FS296" s="42"/>
      <c r="FT296" s="42"/>
      <c r="FU296" s="42"/>
      <c r="FV296" s="128"/>
      <c r="FW296" s="128"/>
      <c r="FX296" s="128"/>
      <c r="FY296" s="128"/>
      <c r="FZ296" s="128"/>
      <c r="GA296" s="128"/>
      <c r="GB296" s="128"/>
      <c r="GC296" s="128"/>
      <c r="GD296" s="128"/>
      <c r="GE296" s="128"/>
      <c r="GF296" s="128"/>
      <c r="GG296" s="128"/>
      <c r="GH296" s="128"/>
      <c r="GI296" s="128"/>
      <c r="GJ296" s="128"/>
      <c r="GK296" s="128"/>
      <c r="GL296" s="128"/>
      <c r="GM296" s="128"/>
      <c r="GN296" s="128"/>
      <c r="GO296" s="128"/>
      <c r="GP296" s="128"/>
      <c r="GQ296" s="128"/>
      <c r="GR296" s="128"/>
      <c r="GS296" s="128"/>
      <c r="GT296" s="128"/>
      <c r="GU296" s="128"/>
      <c r="GV296" s="128"/>
      <c r="GW296" s="128"/>
      <c r="GX296" s="128"/>
      <c r="GY296" s="128"/>
      <c r="GZ296" s="128"/>
      <c r="HA296" s="128"/>
      <c r="HB296" s="128"/>
      <c r="HC296" s="128"/>
      <c r="HD296" s="128"/>
      <c r="HE296" s="128"/>
      <c r="HF296" s="128"/>
      <c r="HG296" s="128"/>
      <c r="HH296" s="128"/>
      <c r="HI296" s="128"/>
      <c r="HJ296" s="128"/>
      <c r="HK296" s="128"/>
      <c r="HL296" s="128"/>
      <c r="HM296" s="128"/>
      <c r="HN296" s="128"/>
      <c r="HO296" s="128"/>
      <c r="HP296" s="128"/>
      <c r="HQ296" s="128"/>
      <c r="HR296" s="128"/>
      <c r="HS296" s="128"/>
      <c r="HT296" s="128"/>
      <c r="HU296" s="128"/>
      <c r="HV296" s="128"/>
      <c r="HW296" s="128"/>
      <c r="HX296" s="128"/>
      <c r="HY296" s="128"/>
      <c r="HZ296" s="128"/>
      <c r="IA296" s="128"/>
      <c r="IB296" s="128"/>
      <c r="IC296" s="128"/>
      <c r="ID296" s="128"/>
      <c r="IE296" s="128"/>
      <c r="IF296" s="128"/>
      <c r="IG296" s="128"/>
      <c r="IH296" s="128"/>
      <c r="II296" s="128"/>
      <c r="IJ296" s="128"/>
      <c r="IK296" s="128"/>
      <c r="IL296" s="128"/>
      <c r="IM296" s="128"/>
      <c r="IN296" s="128"/>
      <c r="IO296" s="128"/>
      <c r="IP296" s="128"/>
      <c r="IQ296" s="128"/>
      <c r="IR296" s="128"/>
      <c r="IS296" s="128"/>
      <c r="IT296" s="128"/>
      <c r="IU296" s="128"/>
      <c r="IV296" s="128"/>
      <c r="IW296" s="128"/>
      <c r="IX296" s="128"/>
      <c r="IY296" s="128"/>
      <c r="IZ296" s="128"/>
      <c r="JA296" s="128"/>
    </row>
    <row r="297" spans="2:261" s="17" customFormat="1" x14ac:dyDescent="0.25">
      <c r="B297" s="33"/>
      <c r="F297" s="35"/>
      <c r="G297" s="111"/>
      <c r="H297" s="33"/>
      <c r="I297" s="33"/>
      <c r="J297" s="42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  <c r="AA297" s="128"/>
      <c r="AB297" s="128"/>
      <c r="AC297" s="128"/>
      <c r="AD297" s="128"/>
      <c r="AE297" s="128"/>
      <c r="AF297" s="128"/>
      <c r="AG297" s="128"/>
      <c r="AH297" s="128"/>
      <c r="AI297" s="128"/>
      <c r="AJ297" s="128"/>
      <c r="AK297" s="128"/>
      <c r="AL297" s="128"/>
      <c r="AM297" s="128"/>
      <c r="AN297" s="128"/>
      <c r="AO297" s="128"/>
      <c r="AP297" s="128"/>
      <c r="AQ297" s="128"/>
      <c r="AR297" s="128"/>
      <c r="AS297" s="128"/>
      <c r="AT297" s="128"/>
      <c r="AU297" s="128"/>
      <c r="AV297" s="128"/>
      <c r="AW297" s="128"/>
      <c r="AX297" s="128"/>
      <c r="AY297" s="128"/>
      <c r="AZ297" s="128"/>
      <c r="BA297" s="128"/>
      <c r="BB297" s="128"/>
      <c r="BC297" s="128"/>
      <c r="BD297" s="128"/>
      <c r="BE297" s="128"/>
      <c r="BF297" s="128"/>
      <c r="BG297" s="128"/>
      <c r="BH297" s="128"/>
      <c r="BI297" s="128"/>
      <c r="BJ297" s="128"/>
      <c r="BK297" s="128"/>
      <c r="BL297" s="128"/>
      <c r="BM297" s="42"/>
      <c r="BN297" s="42"/>
      <c r="BO297" s="42"/>
      <c r="BP297" s="42"/>
      <c r="BQ297" s="42"/>
      <c r="BR297" s="42"/>
      <c r="BS297" s="42"/>
      <c r="BT297" s="42"/>
      <c r="BU297" s="42"/>
      <c r="BV297" s="42"/>
      <c r="BW297" s="42"/>
      <c r="BX297" s="42"/>
      <c r="BY297" s="42"/>
      <c r="BZ297" s="128"/>
      <c r="CA297" s="128"/>
      <c r="CB297" s="128"/>
      <c r="CC297" s="128"/>
      <c r="CD297" s="128"/>
      <c r="CE297" s="128"/>
      <c r="CF297" s="128"/>
      <c r="CG297" s="128"/>
      <c r="CH297" s="128"/>
      <c r="CI297" s="128"/>
      <c r="CJ297" s="128"/>
      <c r="CK297" s="128"/>
      <c r="CL297" s="128"/>
      <c r="CM297" s="128"/>
      <c r="CN297" s="128"/>
      <c r="CO297" s="128"/>
      <c r="CP297" s="128"/>
      <c r="CQ297" s="128"/>
      <c r="CR297" s="128"/>
      <c r="CS297" s="128"/>
      <c r="CT297" s="128"/>
      <c r="CU297" s="128"/>
      <c r="CV297" s="128"/>
      <c r="CW297" s="42"/>
      <c r="CX297" s="128"/>
      <c r="CY297" s="128"/>
      <c r="CZ297" s="128"/>
      <c r="DA297" s="128"/>
      <c r="DB297" s="128"/>
      <c r="DC297" s="128"/>
      <c r="DD297" s="128"/>
      <c r="DE297" s="128"/>
      <c r="DF297" s="128"/>
      <c r="DG297" s="128"/>
      <c r="DH297" s="128"/>
      <c r="DI297" s="128"/>
      <c r="DJ297" s="128"/>
      <c r="DK297" s="128"/>
      <c r="DL297" s="128"/>
      <c r="DM297" s="128"/>
      <c r="DN297" s="128"/>
      <c r="DO297" s="128"/>
      <c r="DP297" s="128"/>
      <c r="DQ297" s="128"/>
      <c r="DR297" s="128"/>
      <c r="DS297" s="128"/>
      <c r="DT297" s="128"/>
      <c r="DU297" s="128"/>
      <c r="DV297" s="128"/>
      <c r="DW297" s="128"/>
      <c r="DX297" s="128"/>
      <c r="DY297" s="128"/>
      <c r="DZ297" s="128"/>
      <c r="EA297" s="128"/>
      <c r="EB297" s="128"/>
      <c r="EC297" s="128"/>
      <c r="ED297" s="128"/>
      <c r="EE297" s="128"/>
      <c r="EF297" s="128"/>
      <c r="EG297" s="42"/>
      <c r="EH297" s="128"/>
      <c r="EI297" s="128"/>
      <c r="EJ297" s="128"/>
      <c r="EK297" s="128"/>
      <c r="EL297" s="128"/>
      <c r="EM297" s="128"/>
      <c r="EN297" s="128"/>
      <c r="EO297" s="128"/>
      <c r="EP297" s="128"/>
      <c r="EQ297" s="128"/>
      <c r="ER297" s="128"/>
      <c r="ES297" s="128"/>
      <c r="ET297" s="128"/>
      <c r="EU297" s="128"/>
      <c r="EV297" s="128"/>
      <c r="EW297" s="128"/>
      <c r="EX297" s="128"/>
      <c r="EY297" s="128"/>
      <c r="EZ297" s="128"/>
      <c r="FA297" s="128"/>
      <c r="FB297" s="128"/>
      <c r="FC297" s="128"/>
      <c r="FD297" s="128"/>
      <c r="FE297" s="128"/>
      <c r="FF297" s="128"/>
      <c r="FG297" s="128"/>
      <c r="FH297" s="128"/>
      <c r="FI297" s="128"/>
      <c r="FJ297" s="128"/>
      <c r="FK297" s="128"/>
      <c r="FL297" s="128"/>
      <c r="FM297" s="128"/>
      <c r="FN297" s="128"/>
      <c r="FO297" s="128"/>
      <c r="FP297" s="128"/>
      <c r="FQ297" s="42"/>
      <c r="FR297" s="42"/>
      <c r="FS297" s="42"/>
      <c r="FT297" s="42"/>
      <c r="FU297" s="42"/>
      <c r="FV297" s="128"/>
      <c r="FW297" s="128"/>
      <c r="FX297" s="128"/>
      <c r="FY297" s="128"/>
      <c r="FZ297" s="128"/>
      <c r="GA297" s="128"/>
      <c r="GB297" s="128"/>
      <c r="GC297" s="128"/>
      <c r="GD297" s="128"/>
      <c r="GE297" s="128"/>
      <c r="GF297" s="128"/>
      <c r="GG297" s="128"/>
      <c r="GH297" s="128"/>
      <c r="GI297" s="128"/>
      <c r="GJ297" s="128"/>
      <c r="GK297" s="128"/>
      <c r="GL297" s="128"/>
      <c r="GM297" s="128"/>
      <c r="GN297" s="128"/>
      <c r="GO297" s="128"/>
      <c r="GP297" s="128"/>
      <c r="GQ297" s="128"/>
      <c r="GR297" s="128"/>
      <c r="GS297" s="128"/>
      <c r="GT297" s="128"/>
      <c r="GU297" s="128"/>
      <c r="GV297" s="128"/>
      <c r="GW297" s="128"/>
      <c r="GX297" s="128"/>
      <c r="GY297" s="128"/>
      <c r="GZ297" s="128"/>
      <c r="HA297" s="128"/>
      <c r="HB297" s="128"/>
      <c r="HC297" s="128"/>
      <c r="HD297" s="128"/>
      <c r="HE297" s="128"/>
      <c r="HF297" s="128"/>
      <c r="HG297" s="128"/>
      <c r="HH297" s="128"/>
      <c r="HI297" s="128"/>
      <c r="HJ297" s="128"/>
      <c r="HK297" s="128"/>
      <c r="HL297" s="128"/>
      <c r="HM297" s="128"/>
      <c r="HN297" s="128"/>
      <c r="HO297" s="128"/>
      <c r="HP297" s="128"/>
      <c r="HQ297" s="128"/>
      <c r="HR297" s="128"/>
      <c r="HS297" s="128"/>
      <c r="HT297" s="128"/>
      <c r="HU297" s="128"/>
      <c r="HV297" s="128"/>
      <c r="HW297" s="128"/>
      <c r="HX297" s="128"/>
      <c r="HY297" s="128"/>
      <c r="HZ297" s="128"/>
      <c r="IA297" s="128"/>
      <c r="IB297" s="128"/>
      <c r="IC297" s="128"/>
      <c r="ID297" s="128"/>
      <c r="IE297" s="128"/>
      <c r="IF297" s="128"/>
      <c r="IG297" s="128"/>
      <c r="IH297" s="128"/>
      <c r="II297" s="128"/>
      <c r="IJ297" s="128"/>
      <c r="IK297" s="128"/>
      <c r="IL297" s="128"/>
      <c r="IM297" s="128"/>
      <c r="IN297" s="128"/>
      <c r="IO297" s="128"/>
      <c r="IP297" s="128"/>
      <c r="IQ297" s="128"/>
      <c r="IR297" s="128"/>
      <c r="IS297" s="128"/>
      <c r="IT297" s="128"/>
      <c r="IU297" s="128"/>
      <c r="IV297" s="128"/>
      <c r="IW297" s="128"/>
      <c r="IX297" s="128"/>
      <c r="IY297" s="128"/>
      <c r="IZ297" s="128"/>
      <c r="JA297" s="128"/>
    </row>
    <row r="298" spans="2:261" s="17" customFormat="1" x14ac:dyDescent="0.25">
      <c r="B298" s="33"/>
      <c r="F298" s="35"/>
      <c r="G298" s="111"/>
      <c r="H298" s="33"/>
      <c r="I298" s="33"/>
      <c r="J298" s="42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  <c r="AA298" s="128"/>
      <c r="AB298" s="128"/>
      <c r="AC298" s="128"/>
      <c r="AD298" s="128"/>
      <c r="AE298" s="128"/>
      <c r="AF298" s="128"/>
      <c r="AG298" s="128"/>
      <c r="AH298" s="128"/>
      <c r="AI298" s="128"/>
      <c r="AJ298" s="128"/>
      <c r="AK298" s="128"/>
      <c r="AL298" s="128"/>
      <c r="AM298" s="128"/>
      <c r="AN298" s="128"/>
      <c r="AO298" s="128"/>
      <c r="AP298" s="128"/>
      <c r="AQ298" s="128"/>
      <c r="AR298" s="128"/>
      <c r="AS298" s="128"/>
      <c r="AT298" s="128"/>
      <c r="AU298" s="128"/>
      <c r="AV298" s="128"/>
      <c r="AW298" s="128"/>
      <c r="AX298" s="128"/>
      <c r="AY298" s="128"/>
      <c r="AZ298" s="128"/>
      <c r="BA298" s="128"/>
      <c r="BB298" s="128"/>
      <c r="BC298" s="128"/>
      <c r="BD298" s="128"/>
      <c r="BE298" s="128"/>
      <c r="BF298" s="128"/>
      <c r="BG298" s="128"/>
      <c r="BH298" s="128"/>
      <c r="BI298" s="128"/>
      <c r="BJ298" s="128"/>
      <c r="BK298" s="128"/>
      <c r="BL298" s="128"/>
      <c r="BM298" s="42"/>
      <c r="BN298" s="42"/>
      <c r="BO298" s="42"/>
      <c r="BP298" s="42"/>
      <c r="BQ298" s="42"/>
      <c r="BR298" s="42"/>
      <c r="BS298" s="42"/>
      <c r="BT298" s="42"/>
      <c r="BU298" s="42"/>
      <c r="BV298" s="42"/>
      <c r="BW298" s="42"/>
      <c r="BX298" s="42"/>
      <c r="BY298" s="42"/>
      <c r="BZ298" s="128"/>
      <c r="CA298" s="128"/>
      <c r="CB298" s="128"/>
      <c r="CC298" s="128"/>
      <c r="CD298" s="128"/>
      <c r="CE298" s="128"/>
      <c r="CF298" s="128"/>
      <c r="CG298" s="128"/>
      <c r="CH298" s="128"/>
      <c r="CI298" s="128"/>
      <c r="CJ298" s="128"/>
      <c r="CK298" s="128"/>
      <c r="CL298" s="128"/>
      <c r="CM298" s="128"/>
      <c r="CN298" s="128"/>
      <c r="CO298" s="128"/>
      <c r="CP298" s="128"/>
      <c r="CQ298" s="128"/>
      <c r="CR298" s="128"/>
      <c r="CS298" s="128"/>
      <c r="CT298" s="128"/>
      <c r="CU298" s="128"/>
      <c r="CV298" s="128"/>
      <c r="CW298" s="42"/>
      <c r="CX298" s="128"/>
      <c r="CY298" s="128"/>
      <c r="CZ298" s="128"/>
      <c r="DA298" s="128"/>
      <c r="DB298" s="128"/>
      <c r="DC298" s="128"/>
      <c r="DD298" s="128"/>
      <c r="DE298" s="128"/>
      <c r="DF298" s="128"/>
      <c r="DG298" s="128"/>
      <c r="DH298" s="128"/>
      <c r="DI298" s="128"/>
      <c r="DJ298" s="128"/>
      <c r="DK298" s="128"/>
      <c r="DL298" s="128"/>
      <c r="DM298" s="128"/>
      <c r="DN298" s="128"/>
      <c r="DO298" s="128"/>
      <c r="DP298" s="128"/>
      <c r="DQ298" s="128"/>
      <c r="DR298" s="128"/>
      <c r="DS298" s="128"/>
      <c r="DT298" s="128"/>
      <c r="DU298" s="128"/>
      <c r="DV298" s="128"/>
      <c r="DW298" s="128"/>
      <c r="DX298" s="128"/>
      <c r="DY298" s="128"/>
      <c r="DZ298" s="128"/>
      <c r="EA298" s="128"/>
      <c r="EB298" s="128"/>
      <c r="EC298" s="128"/>
      <c r="ED298" s="128"/>
      <c r="EE298" s="128"/>
      <c r="EF298" s="128"/>
      <c r="EG298" s="42"/>
      <c r="EH298" s="128"/>
      <c r="EI298" s="128"/>
      <c r="EJ298" s="128"/>
      <c r="EK298" s="128"/>
      <c r="EL298" s="128"/>
      <c r="EM298" s="128"/>
      <c r="EN298" s="128"/>
      <c r="EO298" s="128"/>
      <c r="EP298" s="128"/>
      <c r="EQ298" s="128"/>
      <c r="ER298" s="128"/>
      <c r="ES298" s="128"/>
      <c r="ET298" s="128"/>
      <c r="EU298" s="128"/>
      <c r="EV298" s="128"/>
      <c r="EW298" s="128"/>
      <c r="EX298" s="128"/>
      <c r="EY298" s="128"/>
      <c r="EZ298" s="128"/>
      <c r="FA298" s="128"/>
      <c r="FB298" s="128"/>
      <c r="FC298" s="128"/>
      <c r="FD298" s="128"/>
      <c r="FE298" s="128"/>
      <c r="FF298" s="128"/>
      <c r="FG298" s="128"/>
      <c r="FH298" s="128"/>
      <c r="FI298" s="128"/>
      <c r="FJ298" s="128"/>
      <c r="FK298" s="128"/>
      <c r="FL298" s="128"/>
      <c r="FM298" s="128"/>
      <c r="FN298" s="128"/>
      <c r="FO298" s="128"/>
      <c r="FP298" s="128"/>
      <c r="FQ298" s="42"/>
      <c r="FR298" s="42"/>
      <c r="FS298" s="42"/>
      <c r="FT298" s="42"/>
      <c r="FU298" s="42"/>
      <c r="FV298" s="128"/>
      <c r="FW298" s="128"/>
      <c r="FX298" s="128"/>
      <c r="FY298" s="128"/>
      <c r="FZ298" s="128"/>
      <c r="GA298" s="128"/>
      <c r="GB298" s="128"/>
      <c r="GC298" s="128"/>
      <c r="GD298" s="128"/>
      <c r="GE298" s="128"/>
      <c r="GF298" s="128"/>
      <c r="GG298" s="128"/>
      <c r="GH298" s="128"/>
      <c r="GI298" s="128"/>
      <c r="GJ298" s="128"/>
      <c r="GK298" s="128"/>
      <c r="GL298" s="128"/>
      <c r="GM298" s="128"/>
      <c r="GN298" s="128"/>
      <c r="GO298" s="128"/>
      <c r="GP298" s="128"/>
      <c r="GQ298" s="128"/>
      <c r="GR298" s="128"/>
      <c r="GS298" s="128"/>
      <c r="GT298" s="128"/>
      <c r="GU298" s="128"/>
      <c r="GV298" s="128"/>
      <c r="GW298" s="128"/>
      <c r="GX298" s="128"/>
      <c r="GY298" s="128"/>
      <c r="GZ298" s="128"/>
      <c r="HA298" s="128"/>
      <c r="HB298" s="128"/>
      <c r="HC298" s="128"/>
      <c r="HD298" s="128"/>
      <c r="HE298" s="128"/>
      <c r="HF298" s="128"/>
      <c r="HG298" s="128"/>
      <c r="HH298" s="128"/>
      <c r="HI298" s="128"/>
      <c r="HJ298" s="128"/>
      <c r="HK298" s="128"/>
      <c r="HL298" s="128"/>
      <c r="HM298" s="128"/>
      <c r="HN298" s="128"/>
      <c r="HO298" s="128"/>
      <c r="HP298" s="128"/>
      <c r="HQ298" s="128"/>
      <c r="HR298" s="128"/>
      <c r="HS298" s="128"/>
      <c r="HT298" s="128"/>
      <c r="HU298" s="128"/>
      <c r="HV298" s="128"/>
      <c r="HW298" s="128"/>
      <c r="HX298" s="128"/>
      <c r="HY298" s="128"/>
      <c r="HZ298" s="128"/>
      <c r="IA298" s="128"/>
      <c r="IB298" s="128"/>
      <c r="IC298" s="128"/>
      <c r="ID298" s="128"/>
      <c r="IE298" s="128"/>
      <c r="IF298" s="128"/>
      <c r="IG298" s="128"/>
      <c r="IH298" s="128"/>
      <c r="II298" s="128"/>
      <c r="IJ298" s="128"/>
      <c r="IK298" s="128"/>
      <c r="IL298" s="128"/>
      <c r="IM298" s="128"/>
      <c r="IN298" s="128"/>
      <c r="IO298" s="128"/>
      <c r="IP298" s="128"/>
      <c r="IQ298" s="128"/>
      <c r="IR298" s="128"/>
      <c r="IS298" s="128"/>
      <c r="IT298" s="128"/>
      <c r="IU298" s="128"/>
      <c r="IV298" s="128"/>
      <c r="IW298" s="128"/>
      <c r="IX298" s="128"/>
      <c r="IY298" s="128"/>
      <c r="IZ298" s="128"/>
      <c r="JA298" s="128"/>
    </row>
    <row r="299" spans="2:261" s="17" customFormat="1" x14ac:dyDescent="0.25">
      <c r="B299" s="33"/>
      <c r="F299" s="35"/>
      <c r="G299" s="111"/>
      <c r="H299" s="33"/>
      <c r="I299" s="33"/>
      <c r="J299" s="42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  <c r="Z299" s="128"/>
      <c r="AA299" s="128"/>
      <c r="AB299" s="128"/>
      <c r="AC299" s="128"/>
      <c r="AD299" s="128"/>
      <c r="AE299" s="128"/>
      <c r="AF299" s="128"/>
      <c r="AG299" s="128"/>
      <c r="AH299" s="128"/>
      <c r="AI299" s="128"/>
      <c r="AJ299" s="128"/>
      <c r="AK299" s="128"/>
      <c r="AL299" s="128"/>
      <c r="AM299" s="128"/>
      <c r="AN299" s="128"/>
      <c r="AO299" s="128"/>
      <c r="AP299" s="128"/>
      <c r="AQ299" s="128"/>
      <c r="AR299" s="128"/>
      <c r="AS299" s="128"/>
      <c r="AT299" s="128"/>
      <c r="AU299" s="128"/>
      <c r="AV299" s="128"/>
      <c r="AW299" s="128"/>
      <c r="AX299" s="128"/>
      <c r="AY299" s="128"/>
      <c r="AZ299" s="128"/>
      <c r="BA299" s="128"/>
      <c r="BB299" s="128"/>
      <c r="BC299" s="128"/>
      <c r="BD299" s="128"/>
      <c r="BE299" s="128"/>
      <c r="BF299" s="128"/>
      <c r="BG299" s="128"/>
      <c r="BH299" s="128"/>
      <c r="BI299" s="128"/>
      <c r="BJ299" s="128"/>
      <c r="BK299" s="128"/>
      <c r="BL299" s="128"/>
      <c r="BM299" s="42"/>
      <c r="BN299" s="42"/>
      <c r="BO299" s="42"/>
      <c r="BP299" s="42"/>
      <c r="BQ299" s="42"/>
      <c r="BR299" s="42"/>
      <c r="BS299" s="42"/>
      <c r="BT299" s="42"/>
      <c r="BU299" s="42"/>
      <c r="BV299" s="42"/>
      <c r="BW299" s="42"/>
      <c r="BX299" s="42"/>
      <c r="BY299" s="42"/>
      <c r="BZ299" s="128"/>
      <c r="CA299" s="128"/>
      <c r="CB299" s="128"/>
      <c r="CC299" s="128"/>
      <c r="CD299" s="128"/>
      <c r="CE299" s="128"/>
      <c r="CF299" s="128"/>
      <c r="CG299" s="128"/>
      <c r="CH299" s="128"/>
      <c r="CI299" s="128"/>
      <c r="CJ299" s="128"/>
      <c r="CK299" s="128"/>
      <c r="CL299" s="128"/>
      <c r="CM299" s="128"/>
      <c r="CN299" s="128"/>
      <c r="CO299" s="128"/>
      <c r="CP299" s="128"/>
      <c r="CQ299" s="128"/>
      <c r="CR299" s="128"/>
      <c r="CS299" s="128"/>
      <c r="CT299" s="128"/>
      <c r="CU299" s="128"/>
      <c r="CV299" s="128"/>
      <c r="CW299" s="42"/>
      <c r="CX299" s="128"/>
      <c r="CY299" s="128"/>
      <c r="CZ299" s="128"/>
      <c r="DA299" s="128"/>
      <c r="DB299" s="128"/>
      <c r="DC299" s="128"/>
      <c r="DD299" s="128"/>
      <c r="DE299" s="128"/>
      <c r="DF299" s="128"/>
      <c r="DG299" s="128"/>
      <c r="DH299" s="128"/>
      <c r="DI299" s="128"/>
      <c r="DJ299" s="128"/>
      <c r="DK299" s="128"/>
      <c r="DL299" s="128"/>
      <c r="DM299" s="128"/>
      <c r="DN299" s="128"/>
      <c r="DO299" s="128"/>
      <c r="DP299" s="128"/>
      <c r="DQ299" s="128"/>
      <c r="DR299" s="128"/>
      <c r="DS299" s="128"/>
      <c r="DT299" s="128"/>
      <c r="DU299" s="128"/>
      <c r="DV299" s="128"/>
      <c r="DW299" s="128"/>
      <c r="DX299" s="128"/>
      <c r="DY299" s="128"/>
      <c r="DZ299" s="128"/>
      <c r="EA299" s="128"/>
      <c r="EB299" s="128"/>
      <c r="EC299" s="128"/>
      <c r="ED299" s="128"/>
      <c r="EE299" s="128"/>
      <c r="EF299" s="128"/>
      <c r="EG299" s="42"/>
      <c r="EH299" s="128"/>
      <c r="EI299" s="128"/>
      <c r="EJ299" s="128"/>
      <c r="EK299" s="128"/>
      <c r="EL299" s="128"/>
      <c r="EM299" s="128"/>
      <c r="EN299" s="128"/>
      <c r="EO299" s="128"/>
      <c r="EP299" s="128"/>
      <c r="EQ299" s="128"/>
      <c r="ER299" s="128"/>
      <c r="ES299" s="128"/>
      <c r="ET299" s="128"/>
      <c r="EU299" s="128"/>
      <c r="EV299" s="128"/>
      <c r="EW299" s="128"/>
      <c r="EX299" s="128"/>
      <c r="EY299" s="128"/>
      <c r="EZ299" s="128"/>
      <c r="FA299" s="128"/>
      <c r="FB299" s="128"/>
      <c r="FC299" s="128"/>
      <c r="FD299" s="128"/>
      <c r="FE299" s="128"/>
      <c r="FF299" s="128"/>
      <c r="FG299" s="128"/>
      <c r="FH299" s="128"/>
      <c r="FI299" s="128"/>
      <c r="FJ299" s="128"/>
      <c r="FK299" s="128"/>
      <c r="FL299" s="128"/>
      <c r="FM299" s="128"/>
      <c r="FN299" s="128"/>
      <c r="FO299" s="128"/>
      <c r="FP299" s="128"/>
      <c r="FQ299" s="42"/>
      <c r="FR299" s="42"/>
      <c r="FS299" s="42"/>
      <c r="FT299" s="42"/>
      <c r="FU299" s="42"/>
      <c r="FV299" s="128"/>
      <c r="FW299" s="128"/>
      <c r="FX299" s="128"/>
      <c r="FY299" s="128"/>
      <c r="FZ299" s="128"/>
      <c r="GA299" s="128"/>
      <c r="GB299" s="128"/>
      <c r="GC299" s="128"/>
      <c r="GD299" s="128"/>
      <c r="GE299" s="128"/>
      <c r="GF299" s="128"/>
      <c r="GG299" s="128"/>
      <c r="GH299" s="128"/>
      <c r="GI299" s="128"/>
      <c r="GJ299" s="128"/>
      <c r="GK299" s="128"/>
      <c r="GL299" s="128"/>
      <c r="GM299" s="128"/>
      <c r="GN299" s="128"/>
      <c r="GO299" s="128"/>
      <c r="GP299" s="128"/>
      <c r="GQ299" s="128"/>
      <c r="GR299" s="128"/>
      <c r="GS299" s="128"/>
      <c r="GT299" s="128"/>
      <c r="GU299" s="128"/>
      <c r="GV299" s="128"/>
      <c r="GW299" s="128"/>
      <c r="GX299" s="128"/>
      <c r="GY299" s="128"/>
      <c r="GZ299" s="128"/>
      <c r="HA299" s="128"/>
      <c r="HB299" s="128"/>
      <c r="HC299" s="128"/>
      <c r="HD299" s="128"/>
      <c r="HE299" s="128"/>
      <c r="HF299" s="128"/>
      <c r="HG299" s="128"/>
      <c r="HH299" s="128"/>
      <c r="HI299" s="128"/>
      <c r="HJ299" s="128"/>
      <c r="HK299" s="128"/>
      <c r="HL299" s="128"/>
      <c r="HM299" s="128"/>
      <c r="HN299" s="128"/>
      <c r="HO299" s="128"/>
      <c r="HP299" s="128"/>
      <c r="HQ299" s="128"/>
      <c r="HR299" s="128"/>
      <c r="HS299" s="128"/>
      <c r="HT299" s="128"/>
      <c r="HU299" s="128"/>
      <c r="HV299" s="128"/>
      <c r="HW299" s="128"/>
      <c r="HX299" s="128"/>
      <c r="HY299" s="128"/>
      <c r="HZ299" s="128"/>
      <c r="IA299" s="128"/>
      <c r="IB299" s="128"/>
      <c r="IC299" s="128"/>
      <c r="ID299" s="128"/>
      <c r="IE299" s="128"/>
      <c r="IF299" s="128"/>
      <c r="IG299" s="128"/>
      <c r="IH299" s="128"/>
      <c r="II299" s="128"/>
      <c r="IJ299" s="128"/>
      <c r="IK299" s="128"/>
      <c r="IL299" s="128"/>
      <c r="IM299" s="128"/>
      <c r="IN299" s="128"/>
      <c r="IO299" s="128"/>
      <c r="IP299" s="128"/>
      <c r="IQ299" s="128"/>
      <c r="IR299" s="128"/>
      <c r="IS299" s="128"/>
      <c r="IT299" s="128"/>
      <c r="IU299" s="128"/>
      <c r="IV299" s="128"/>
      <c r="IW299" s="128"/>
      <c r="IX299" s="128"/>
      <c r="IY299" s="128"/>
      <c r="IZ299" s="128"/>
      <c r="JA299" s="128"/>
    </row>
    <row r="300" spans="2:261" s="17" customFormat="1" x14ac:dyDescent="0.25">
      <c r="B300" s="33"/>
      <c r="F300" s="35"/>
      <c r="G300" s="111"/>
      <c r="H300" s="33"/>
      <c r="I300" s="33"/>
      <c r="J300" s="42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8"/>
      <c r="AA300" s="128"/>
      <c r="AB300" s="128"/>
      <c r="AC300" s="128"/>
      <c r="AD300" s="128"/>
      <c r="AE300" s="128"/>
      <c r="AF300" s="128"/>
      <c r="AG300" s="128"/>
      <c r="AH300" s="128"/>
      <c r="AI300" s="128"/>
      <c r="AJ300" s="128"/>
      <c r="AK300" s="128"/>
      <c r="AL300" s="128"/>
      <c r="AM300" s="128"/>
      <c r="AN300" s="128"/>
      <c r="AO300" s="128"/>
      <c r="AP300" s="128"/>
      <c r="AQ300" s="128"/>
      <c r="AR300" s="128"/>
      <c r="AS300" s="128"/>
      <c r="AT300" s="128"/>
      <c r="AU300" s="128"/>
      <c r="AV300" s="128"/>
      <c r="AW300" s="128"/>
      <c r="AX300" s="128"/>
      <c r="AY300" s="128"/>
      <c r="AZ300" s="128"/>
      <c r="BA300" s="128"/>
      <c r="BB300" s="128"/>
      <c r="BC300" s="128"/>
      <c r="BD300" s="128"/>
      <c r="BE300" s="128"/>
      <c r="BF300" s="128"/>
      <c r="BG300" s="128"/>
      <c r="BH300" s="128"/>
      <c r="BI300" s="128"/>
      <c r="BJ300" s="128"/>
      <c r="BK300" s="128"/>
      <c r="BL300" s="128"/>
      <c r="BM300" s="42"/>
      <c r="BN300" s="42"/>
      <c r="BO300" s="42"/>
      <c r="BP300" s="42"/>
      <c r="BQ300" s="42"/>
      <c r="BR300" s="42"/>
      <c r="BS300" s="42"/>
      <c r="BT300" s="42"/>
      <c r="BU300" s="42"/>
      <c r="BV300" s="42"/>
      <c r="BW300" s="42"/>
      <c r="BX300" s="42"/>
      <c r="BY300" s="42"/>
      <c r="BZ300" s="128"/>
      <c r="CA300" s="128"/>
      <c r="CB300" s="128"/>
      <c r="CC300" s="128"/>
      <c r="CD300" s="128"/>
      <c r="CE300" s="128"/>
      <c r="CF300" s="128"/>
      <c r="CG300" s="128"/>
      <c r="CH300" s="128"/>
      <c r="CI300" s="128"/>
      <c r="CJ300" s="128"/>
      <c r="CK300" s="128"/>
      <c r="CL300" s="128"/>
      <c r="CM300" s="128"/>
      <c r="CN300" s="128"/>
      <c r="CO300" s="128"/>
      <c r="CP300" s="128"/>
      <c r="CQ300" s="128"/>
      <c r="CR300" s="128"/>
      <c r="CS300" s="128"/>
      <c r="CT300" s="128"/>
      <c r="CU300" s="128"/>
      <c r="CV300" s="128"/>
      <c r="CW300" s="42"/>
      <c r="CX300" s="128"/>
      <c r="CY300" s="128"/>
      <c r="CZ300" s="128"/>
      <c r="DA300" s="128"/>
      <c r="DB300" s="128"/>
      <c r="DC300" s="128"/>
      <c r="DD300" s="128"/>
      <c r="DE300" s="128"/>
      <c r="DF300" s="128"/>
      <c r="DG300" s="128"/>
      <c r="DH300" s="128"/>
      <c r="DI300" s="128"/>
      <c r="DJ300" s="128"/>
      <c r="DK300" s="128"/>
      <c r="DL300" s="128"/>
      <c r="DM300" s="128"/>
      <c r="DN300" s="128"/>
      <c r="DO300" s="128"/>
      <c r="DP300" s="128"/>
      <c r="DQ300" s="128"/>
      <c r="DR300" s="128"/>
      <c r="DS300" s="128"/>
      <c r="DT300" s="128"/>
      <c r="DU300" s="128"/>
      <c r="DV300" s="128"/>
      <c r="DW300" s="128"/>
      <c r="DX300" s="128"/>
      <c r="DY300" s="128"/>
      <c r="DZ300" s="128"/>
      <c r="EA300" s="128"/>
      <c r="EB300" s="128"/>
      <c r="EC300" s="128"/>
      <c r="ED300" s="128"/>
      <c r="EE300" s="128"/>
      <c r="EF300" s="128"/>
      <c r="EG300" s="42"/>
      <c r="EH300" s="128"/>
      <c r="EI300" s="128"/>
      <c r="EJ300" s="128"/>
      <c r="EK300" s="128"/>
      <c r="EL300" s="128"/>
      <c r="EM300" s="128"/>
      <c r="EN300" s="128"/>
      <c r="EO300" s="128"/>
      <c r="EP300" s="128"/>
      <c r="EQ300" s="128"/>
      <c r="ER300" s="128"/>
      <c r="ES300" s="128"/>
      <c r="ET300" s="128"/>
      <c r="EU300" s="128"/>
      <c r="EV300" s="128"/>
      <c r="EW300" s="128"/>
      <c r="EX300" s="128"/>
      <c r="EY300" s="128"/>
      <c r="EZ300" s="128"/>
      <c r="FA300" s="128"/>
      <c r="FB300" s="128"/>
      <c r="FC300" s="128"/>
      <c r="FD300" s="128"/>
      <c r="FE300" s="128"/>
      <c r="FF300" s="128"/>
      <c r="FG300" s="128"/>
      <c r="FH300" s="128"/>
      <c r="FI300" s="128"/>
      <c r="FJ300" s="128"/>
      <c r="FK300" s="128"/>
      <c r="FL300" s="128"/>
      <c r="FM300" s="128"/>
      <c r="FN300" s="128"/>
      <c r="FO300" s="128"/>
      <c r="FP300" s="128"/>
      <c r="FQ300" s="42"/>
      <c r="FR300" s="42"/>
      <c r="FS300" s="42"/>
      <c r="FT300" s="42"/>
      <c r="FU300" s="42"/>
      <c r="FV300" s="128"/>
      <c r="FW300" s="128"/>
      <c r="FX300" s="128"/>
      <c r="FY300" s="128"/>
      <c r="FZ300" s="128"/>
      <c r="GA300" s="128"/>
      <c r="GB300" s="128"/>
      <c r="GC300" s="128"/>
      <c r="GD300" s="128"/>
      <c r="GE300" s="128"/>
      <c r="GF300" s="128"/>
      <c r="GG300" s="128"/>
      <c r="GH300" s="128"/>
      <c r="GI300" s="128"/>
      <c r="GJ300" s="128"/>
      <c r="GK300" s="128"/>
      <c r="GL300" s="128"/>
      <c r="GM300" s="128"/>
      <c r="GN300" s="128"/>
      <c r="GO300" s="128"/>
      <c r="GP300" s="128"/>
      <c r="GQ300" s="128"/>
      <c r="GR300" s="128"/>
      <c r="GS300" s="128"/>
      <c r="GT300" s="128"/>
      <c r="GU300" s="128"/>
      <c r="GV300" s="128"/>
      <c r="GW300" s="128"/>
      <c r="GX300" s="128"/>
      <c r="GY300" s="128"/>
      <c r="GZ300" s="128"/>
      <c r="HA300" s="128"/>
      <c r="HB300" s="128"/>
      <c r="HC300" s="128"/>
      <c r="HD300" s="128"/>
      <c r="HE300" s="128"/>
      <c r="HF300" s="128"/>
      <c r="HG300" s="128"/>
      <c r="HH300" s="128"/>
      <c r="HI300" s="128"/>
      <c r="HJ300" s="128"/>
      <c r="HK300" s="128"/>
      <c r="HL300" s="128"/>
      <c r="HM300" s="128"/>
      <c r="HN300" s="128"/>
      <c r="HO300" s="128"/>
      <c r="HP300" s="128"/>
      <c r="HQ300" s="128"/>
      <c r="HR300" s="128"/>
      <c r="HS300" s="128"/>
      <c r="HT300" s="128"/>
      <c r="HU300" s="128"/>
      <c r="HV300" s="128"/>
      <c r="HW300" s="128"/>
      <c r="HX300" s="128"/>
      <c r="HY300" s="128"/>
      <c r="HZ300" s="128"/>
      <c r="IA300" s="128"/>
      <c r="IB300" s="128"/>
      <c r="IC300" s="128"/>
      <c r="ID300" s="128"/>
      <c r="IE300" s="128"/>
      <c r="IF300" s="128"/>
      <c r="IG300" s="128"/>
      <c r="IH300" s="128"/>
      <c r="II300" s="128"/>
      <c r="IJ300" s="128"/>
      <c r="IK300" s="128"/>
      <c r="IL300" s="128"/>
      <c r="IM300" s="128"/>
      <c r="IN300" s="128"/>
      <c r="IO300" s="128"/>
      <c r="IP300" s="128"/>
      <c r="IQ300" s="128"/>
      <c r="IR300" s="128"/>
      <c r="IS300" s="128"/>
      <c r="IT300" s="128"/>
      <c r="IU300" s="128"/>
      <c r="IV300" s="128"/>
      <c r="IW300" s="128"/>
      <c r="IX300" s="128"/>
      <c r="IY300" s="128"/>
      <c r="IZ300" s="128"/>
      <c r="JA300" s="128"/>
    </row>
    <row r="301" spans="2:261" s="17" customFormat="1" x14ac:dyDescent="0.25">
      <c r="B301" s="33"/>
      <c r="F301" s="35"/>
      <c r="G301" s="111"/>
      <c r="H301" s="33"/>
      <c r="I301" s="33"/>
      <c r="J301" s="42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128"/>
      <c r="AA301" s="128"/>
      <c r="AB301" s="128"/>
      <c r="AC301" s="128"/>
      <c r="AD301" s="128"/>
      <c r="AE301" s="128"/>
      <c r="AF301" s="128"/>
      <c r="AG301" s="128"/>
      <c r="AH301" s="128"/>
      <c r="AI301" s="128"/>
      <c r="AJ301" s="128"/>
      <c r="AK301" s="128"/>
      <c r="AL301" s="128"/>
      <c r="AM301" s="128"/>
      <c r="AN301" s="128"/>
      <c r="AO301" s="128"/>
      <c r="AP301" s="128"/>
      <c r="AQ301" s="128"/>
      <c r="AR301" s="128"/>
      <c r="AS301" s="128"/>
      <c r="AT301" s="128"/>
      <c r="AU301" s="128"/>
      <c r="AV301" s="128"/>
      <c r="AW301" s="128"/>
      <c r="AX301" s="128"/>
      <c r="AY301" s="128"/>
      <c r="AZ301" s="128"/>
      <c r="BA301" s="128"/>
      <c r="BB301" s="128"/>
      <c r="BC301" s="128"/>
      <c r="BD301" s="128"/>
      <c r="BE301" s="128"/>
      <c r="BF301" s="128"/>
      <c r="BG301" s="128"/>
      <c r="BH301" s="128"/>
      <c r="BI301" s="128"/>
      <c r="BJ301" s="128"/>
      <c r="BK301" s="128"/>
      <c r="BL301" s="128"/>
      <c r="BM301" s="42"/>
      <c r="BN301" s="42"/>
      <c r="BO301" s="42"/>
      <c r="BP301" s="42"/>
      <c r="BQ301" s="42"/>
      <c r="BR301" s="42"/>
      <c r="BS301" s="42"/>
      <c r="BT301" s="42"/>
      <c r="BU301" s="42"/>
      <c r="BV301" s="42"/>
      <c r="BW301" s="42"/>
      <c r="BX301" s="42"/>
      <c r="BY301" s="42"/>
      <c r="BZ301" s="128"/>
      <c r="CA301" s="128"/>
      <c r="CB301" s="128"/>
      <c r="CC301" s="128"/>
      <c r="CD301" s="128"/>
      <c r="CE301" s="128"/>
      <c r="CF301" s="128"/>
      <c r="CG301" s="128"/>
      <c r="CH301" s="128"/>
      <c r="CI301" s="128"/>
      <c r="CJ301" s="128"/>
      <c r="CK301" s="128"/>
      <c r="CL301" s="128"/>
      <c r="CM301" s="128"/>
      <c r="CN301" s="128"/>
      <c r="CO301" s="128"/>
      <c r="CP301" s="128"/>
      <c r="CQ301" s="128"/>
      <c r="CR301" s="128"/>
      <c r="CS301" s="128"/>
      <c r="CT301" s="128"/>
      <c r="CU301" s="128"/>
      <c r="CV301" s="128"/>
      <c r="CW301" s="42"/>
      <c r="CX301" s="128"/>
      <c r="CY301" s="128"/>
      <c r="CZ301" s="128"/>
      <c r="DA301" s="128"/>
      <c r="DB301" s="128"/>
      <c r="DC301" s="128"/>
      <c r="DD301" s="128"/>
      <c r="DE301" s="128"/>
      <c r="DF301" s="128"/>
      <c r="DG301" s="128"/>
      <c r="DH301" s="128"/>
      <c r="DI301" s="128"/>
      <c r="DJ301" s="128"/>
      <c r="DK301" s="128"/>
      <c r="DL301" s="128"/>
      <c r="DM301" s="128"/>
      <c r="DN301" s="128"/>
      <c r="DO301" s="128"/>
      <c r="DP301" s="128"/>
      <c r="DQ301" s="128"/>
      <c r="DR301" s="128"/>
      <c r="DS301" s="128"/>
      <c r="DT301" s="128"/>
      <c r="DU301" s="128"/>
      <c r="DV301" s="128"/>
      <c r="DW301" s="128"/>
      <c r="DX301" s="128"/>
      <c r="DY301" s="128"/>
      <c r="DZ301" s="128"/>
      <c r="EA301" s="128"/>
      <c r="EB301" s="128"/>
      <c r="EC301" s="128"/>
      <c r="ED301" s="128"/>
      <c r="EE301" s="128"/>
      <c r="EF301" s="128"/>
      <c r="EG301" s="42"/>
      <c r="EH301" s="128"/>
      <c r="EI301" s="128"/>
      <c r="EJ301" s="128"/>
      <c r="EK301" s="128"/>
      <c r="EL301" s="128"/>
      <c r="EM301" s="128"/>
      <c r="EN301" s="128"/>
      <c r="EO301" s="128"/>
      <c r="EP301" s="128"/>
      <c r="EQ301" s="128"/>
      <c r="ER301" s="128"/>
      <c r="ES301" s="128"/>
      <c r="ET301" s="128"/>
      <c r="EU301" s="128"/>
      <c r="EV301" s="128"/>
      <c r="EW301" s="128"/>
      <c r="EX301" s="128"/>
      <c r="EY301" s="128"/>
      <c r="EZ301" s="128"/>
      <c r="FA301" s="128"/>
      <c r="FB301" s="128"/>
      <c r="FC301" s="128"/>
      <c r="FD301" s="128"/>
      <c r="FE301" s="128"/>
      <c r="FF301" s="128"/>
      <c r="FG301" s="128"/>
      <c r="FH301" s="128"/>
      <c r="FI301" s="128"/>
      <c r="FJ301" s="128"/>
      <c r="FK301" s="128"/>
      <c r="FL301" s="128"/>
      <c r="FM301" s="128"/>
      <c r="FN301" s="128"/>
      <c r="FO301" s="128"/>
      <c r="FP301" s="128"/>
      <c r="FQ301" s="42"/>
      <c r="FR301" s="42"/>
      <c r="FS301" s="42"/>
      <c r="FT301" s="42"/>
      <c r="FU301" s="42"/>
      <c r="FV301" s="128"/>
      <c r="FW301" s="128"/>
      <c r="FX301" s="128"/>
      <c r="FY301" s="128"/>
      <c r="FZ301" s="128"/>
      <c r="GA301" s="128"/>
      <c r="GB301" s="128"/>
      <c r="GC301" s="128"/>
      <c r="GD301" s="128"/>
      <c r="GE301" s="128"/>
      <c r="GF301" s="128"/>
      <c r="GG301" s="128"/>
      <c r="GH301" s="128"/>
      <c r="GI301" s="128"/>
      <c r="GJ301" s="128"/>
      <c r="GK301" s="128"/>
      <c r="GL301" s="128"/>
      <c r="GM301" s="128"/>
      <c r="GN301" s="128"/>
      <c r="GO301" s="128"/>
      <c r="GP301" s="128"/>
      <c r="GQ301" s="128"/>
      <c r="GR301" s="128"/>
      <c r="GS301" s="128"/>
      <c r="GT301" s="128"/>
      <c r="GU301" s="128"/>
      <c r="GV301" s="128"/>
      <c r="GW301" s="128"/>
      <c r="GX301" s="128"/>
      <c r="GY301" s="128"/>
      <c r="GZ301" s="128"/>
      <c r="HA301" s="128"/>
      <c r="HB301" s="128"/>
      <c r="HC301" s="128"/>
      <c r="HD301" s="128"/>
      <c r="HE301" s="128"/>
      <c r="HF301" s="128"/>
      <c r="HG301" s="128"/>
      <c r="HH301" s="128"/>
      <c r="HI301" s="128"/>
      <c r="HJ301" s="128"/>
      <c r="HK301" s="128"/>
      <c r="HL301" s="128"/>
      <c r="HM301" s="128"/>
      <c r="HN301" s="128"/>
      <c r="HO301" s="128"/>
      <c r="HP301" s="128"/>
      <c r="HQ301" s="128"/>
      <c r="HR301" s="128"/>
      <c r="HS301" s="128"/>
      <c r="HT301" s="128"/>
      <c r="HU301" s="128"/>
      <c r="HV301" s="128"/>
      <c r="HW301" s="128"/>
      <c r="HX301" s="128"/>
      <c r="HY301" s="128"/>
      <c r="HZ301" s="128"/>
      <c r="IA301" s="128"/>
      <c r="IB301" s="128"/>
      <c r="IC301" s="128"/>
      <c r="ID301" s="128"/>
      <c r="IE301" s="128"/>
      <c r="IF301" s="128"/>
      <c r="IG301" s="128"/>
      <c r="IH301" s="128"/>
      <c r="II301" s="128"/>
      <c r="IJ301" s="128"/>
      <c r="IK301" s="128"/>
      <c r="IL301" s="128"/>
      <c r="IM301" s="128"/>
      <c r="IN301" s="128"/>
      <c r="IO301" s="128"/>
      <c r="IP301" s="128"/>
      <c r="IQ301" s="128"/>
      <c r="IR301" s="128"/>
      <c r="IS301" s="128"/>
      <c r="IT301" s="128"/>
      <c r="IU301" s="128"/>
      <c r="IV301" s="128"/>
      <c r="IW301" s="128"/>
      <c r="IX301" s="128"/>
      <c r="IY301" s="128"/>
      <c r="IZ301" s="128"/>
      <c r="JA301" s="128"/>
    </row>
    <row r="302" spans="2:261" s="17" customFormat="1" x14ac:dyDescent="0.25">
      <c r="B302" s="33"/>
      <c r="F302" s="35"/>
      <c r="G302" s="111"/>
      <c r="H302" s="33"/>
      <c r="I302" s="33"/>
      <c r="J302" s="42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  <c r="Z302" s="128"/>
      <c r="AA302" s="128"/>
      <c r="AB302" s="128"/>
      <c r="AC302" s="128"/>
      <c r="AD302" s="128"/>
      <c r="AE302" s="128"/>
      <c r="AF302" s="128"/>
      <c r="AG302" s="128"/>
      <c r="AH302" s="128"/>
      <c r="AI302" s="128"/>
      <c r="AJ302" s="128"/>
      <c r="AK302" s="128"/>
      <c r="AL302" s="128"/>
      <c r="AM302" s="128"/>
      <c r="AN302" s="128"/>
      <c r="AO302" s="128"/>
      <c r="AP302" s="128"/>
      <c r="AQ302" s="128"/>
      <c r="AR302" s="128"/>
      <c r="AS302" s="128"/>
      <c r="AT302" s="128"/>
      <c r="AU302" s="128"/>
      <c r="AV302" s="128"/>
      <c r="AW302" s="128"/>
      <c r="AX302" s="128"/>
      <c r="AY302" s="128"/>
      <c r="AZ302" s="128"/>
      <c r="BA302" s="128"/>
      <c r="BB302" s="128"/>
      <c r="BC302" s="128"/>
      <c r="BD302" s="128"/>
      <c r="BE302" s="128"/>
      <c r="BF302" s="128"/>
      <c r="BG302" s="128"/>
      <c r="BH302" s="128"/>
      <c r="BI302" s="128"/>
      <c r="BJ302" s="128"/>
      <c r="BK302" s="128"/>
      <c r="BL302" s="128"/>
      <c r="BM302" s="42"/>
      <c r="BN302" s="42"/>
      <c r="BO302" s="42"/>
      <c r="BP302" s="42"/>
      <c r="BQ302" s="42"/>
      <c r="BR302" s="42"/>
      <c r="BS302" s="42"/>
      <c r="BT302" s="42"/>
      <c r="BU302" s="42"/>
      <c r="BV302" s="42"/>
      <c r="BW302" s="42"/>
      <c r="BX302" s="42"/>
      <c r="BY302" s="42"/>
      <c r="BZ302" s="128"/>
      <c r="CA302" s="128"/>
      <c r="CB302" s="128"/>
      <c r="CC302" s="128"/>
      <c r="CD302" s="128"/>
      <c r="CE302" s="128"/>
      <c r="CF302" s="128"/>
      <c r="CG302" s="128"/>
      <c r="CH302" s="128"/>
      <c r="CI302" s="128"/>
      <c r="CJ302" s="128"/>
      <c r="CK302" s="128"/>
      <c r="CL302" s="128"/>
      <c r="CM302" s="128"/>
      <c r="CN302" s="128"/>
      <c r="CO302" s="128"/>
      <c r="CP302" s="128"/>
      <c r="CQ302" s="128"/>
      <c r="CR302" s="128"/>
      <c r="CS302" s="128"/>
      <c r="CT302" s="128"/>
      <c r="CU302" s="128"/>
      <c r="CV302" s="128"/>
      <c r="CW302" s="42"/>
      <c r="CX302" s="128"/>
      <c r="CY302" s="128"/>
      <c r="CZ302" s="128"/>
      <c r="DA302" s="128"/>
      <c r="DB302" s="128"/>
      <c r="DC302" s="128"/>
      <c r="DD302" s="128"/>
      <c r="DE302" s="128"/>
      <c r="DF302" s="128"/>
      <c r="DG302" s="128"/>
      <c r="DH302" s="128"/>
      <c r="DI302" s="128"/>
      <c r="DJ302" s="128"/>
      <c r="DK302" s="128"/>
      <c r="DL302" s="128"/>
      <c r="DM302" s="128"/>
      <c r="DN302" s="128"/>
      <c r="DO302" s="128"/>
      <c r="DP302" s="128"/>
      <c r="DQ302" s="128"/>
      <c r="DR302" s="128"/>
      <c r="DS302" s="128"/>
      <c r="DT302" s="128"/>
      <c r="DU302" s="128"/>
      <c r="DV302" s="128"/>
      <c r="DW302" s="128"/>
      <c r="DX302" s="128"/>
      <c r="DY302" s="128"/>
      <c r="DZ302" s="128"/>
      <c r="EA302" s="128"/>
      <c r="EB302" s="128"/>
      <c r="EC302" s="128"/>
      <c r="ED302" s="128"/>
      <c r="EE302" s="128"/>
      <c r="EF302" s="128"/>
      <c r="EG302" s="42"/>
      <c r="EH302" s="128"/>
      <c r="EI302" s="128"/>
      <c r="EJ302" s="128"/>
      <c r="EK302" s="128"/>
      <c r="EL302" s="128"/>
      <c r="EM302" s="128"/>
      <c r="EN302" s="128"/>
      <c r="EO302" s="128"/>
      <c r="EP302" s="128"/>
      <c r="EQ302" s="128"/>
      <c r="ER302" s="128"/>
      <c r="ES302" s="128"/>
      <c r="ET302" s="128"/>
      <c r="EU302" s="128"/>
      <c r="EV302" s="128"/>
      <c r="EW302" s="128"/>
      <c r="EX302" s="128"/>
      <c r="EY302" s="128"/>
      <c r="EZ302" s="128"/>
      <c r="FA302" s="128"/>
      <c r="FB302" s="128"/>
      <c r="FC302" s="128"/>
      <c r="FD302" s="128"/>
      <c r="FE302" s="128"/>
      <c r="FF302" s="128"/>
      <c r="FG302" s="128"/>
      <c r="FH302" s="128"/>
      <c r="FI302" s="128"/>
      <c r="FJ302" s="128"/>
      <c r="FK302" s="128"/>
      <c r="FL302" s="128"/>
      <c r="FM302" s="128"/>
      <c r="FN302" s="128"/>
      <c r="FO302" s="128"/>
      <c r="FP302" s="128"/>
      <c r="FQ302" s="42"/>
      <c r="FR302" s="42"/>
      <c r="FS302" s="42"/>
      <c r="FT302" s="42"/>
      <c r="FU302" s="42"/>
      <c r="FV302" s="128"/>
      <c r="FW302" s="128"/>
      <c r="FX302" s="128"/>
      <c r="FY302" s="128"/>
      <c r="FZ302" s="128"/>
      <c r="GA302" s="128"/>
      <c r="GB302" s="128"/>
      <c r="GC302" s="128"/>
      <c r="GD302" s="128"/>
      <c r="GE302" s="128"/>
      <c r="GF302" s="128"/>
      <c r="GG302" s="128"/>
      <c r="GH302" s="128"/>
      <c r="GI302" s="128"/>
      <c r="GJ302" s="128"/>
      <c r="GK302" s="128"/>
      <c r="GL302" s="128"/>
      <c r="GM302" s="128"/>
      <c r="GN302" s="128"/>
      <c r="GO302" s="128"/>
      <c r="GP302" s="128"/>
      <c r="GQ302" s="128"/>
      <c r="GR302" s="128"/>
      <c r="GS302" s="128"/>
      <c r="GT302" s="128"/>
      <c r="GU302" s="128"/>
      <c r="GV302" s="128"/>
      <c r="GW302" s="128"/>
      <c r="GX302" s="128"/>
      <c r="GY302" s="128"/>
      <c r="GZ302" s="128"/>
      <c r="HA302" s="128"/>
      <c r="HB302" s="128"/>
      <c r="HC302" s="128"/>
      <c r="HD302" s="128"/>
      <c r="HE302" s="128"/>
      <c r="HF302" s="128"/>
      <c r="HG302" s="128"/>
      <c r="HH302" s="128"/>
      <c r="HI302" s="128"/>
      <c r="HJ302" s="128"/>
      <c r="HK302" s="128"/>
      <c r="HL302" s="128"/>
      <c r="HM302" s="128"/>
      <c r="HN302" s="128"/>
      <c r="HO302" s="128"/>
      <c r="HP302" s="128"/>
      <c r="HQ302" s="128"/>
      <c r="HR302" s="128"/>
      <c r="HS302" s="128"/>
      <c r="HT302" s="128"/>
      <c r="HU302" s="128"/>
      <c r="HV302" s="128"/>
      <c r="HW302" s="128"/>
      <c r="HX302" s="128"/>
      <c r="HY302" s="128"/>
      <c r="HZ302" s="128"/>
      <c r="IA302" s="128"/>
      <c r="IB302" s="128"/>
      <c r="IC302" s="128"/>
      <c r="ID302" s="128"/>
      <c r="IE302" s="128"/>
      <c r="IF302" s="128"/>
      <c r="IG302" s="128"/>
      <c r="IH302" s="128"/>
      <c r="II302" s="128"/>
      <c r="IJ302" s="128"/>
      <c r="IK302" s="128"/>
      <c r="IL302" s="128"/>
      <c r="IM302" s="128"/>
      <c r="IN302" s="128"/>
      <c r="IO302" s="128"/>
      <c r="IP302" s="128"/>
      <c r="IQ302" s="128"/>
      <c r="IR302" s="128"/>
      <c r="IS302" s="128"/>
      <c r="IT302" s="128"/>
      <c r="IU302" s="128"/>
      <c r="IV302" s="128"/>
      <c r="IW302" s="128"/>
      <c r="IX302" s="128"/>
      <c r="IY302" s="128"/>
      <c r="IZ302" s="128"/>
      <c r="JA302" s="128"/>
    </row>
    <row r="303" spans="2:261" s="17" customFormat="1" x14ac:dyDescent="0.25">
      <c r="B303" s="33"/>
      <c r="F303" s="35"/>
      <c r="G303" s="111"/>
      <c r="H303" s="33"/>
      <c r="I303" s="33"/>
      <c r="J303" s="42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128"/>
      <c r="AA303" s="128"/>
      <c r="AB303" s="128"/>
      <c r="AC303" s="128"/>
      <c r="AD303" s="128"/>
      <c r="AE303" s="128"/>
      <c r="AF303" s="128"/>
      <c r="AG303" s="128"/>
      <c r="AH303" s="128"/>
      <c r="AI303" s="128"/>
      <c r="AJ303" s="128"/>
      <c r="AK303" s="128"/>
      <c r="AL303" s="128"/>
      <c r="AM303" s="128"/>
      <c r="AN303" s="128"/>
      <c r="AO303" s="128"/>
      <c r="AP303" s="128"/>
      <c r="AQ303" s="128"/>
      <c r="AR303" s="128"/>
      <c r="AS303" s="128"/>
      <c r="AT303" s="128"/>
      <c r="AU303" s="128"/>
      <c r="AV303" s="128"/>
      <c r="AW303" s="128"/>
      <c r="AX303" s="128"/>
      <c r="AY303" s="128"/>
      <c r="AZ303" s="128"/>
      <c r="BA303" s="128"/>
      <c r="BB303" s="128"/>
      <c r="BC303" s="128"/>
      <c r="BD303" s="128"/>
      <c r="BE303" s="128"/>
      <c r="BF303" s="128"/>
      <c r="BG303" s="128"/>
      <c r="BH303" s="128"/>
      <c r="BI303" s="128"/>
      <c r="BJ303" s="128"/>
      <c r="BK303" s="128"/>
      <c r="BL303" s="128"/>
      <c r="BM303" s="42"/>
      <c r="BN303" s="42"/>
      <c r="BO303" s="42"/>
      <c r="BP303" s="42"/>
      <c r="BQ303" s="42"/>
      <c r="BR303" s="42"/>
      <c r="BS303" s="42"/>
      <c r="BT303" s="42"/>
      <c r="BU303" s="42"/>
      <c r="BV303" s="42"/>
      <c r="BW303" s="42"/>
      <c r="BX303" s="42"/>
      <c r="BY303" s="42"/>
      <c r="BZ303" s="128"/>
      <c r="CA303" s="128"/>
      <c r="CB303" s="128"/>
      <c r="CC303" s="128"/>
      <c r="CD303" s="128"/>
      <c r="CE303" s="128"/>
      <c r="CF303" s="128"/>
      <c r="CG303" s="128"/>
      <c r="CH303" s="128"/>
      <c r="CI303" s="128"/>
      <c r="CJ303" s="128"/>
      <c r="CK303" s="128"/>
      <c r="CL303" s="128"/>
      <c r="CM303" s="128"/>
      <c r="CN303" s="128"/>
      <c r="CO303" s="128"/>
      <c r="CP303" s="128"/>
      <c r="CQ303" s="128"/>
      <c r="CR303" s="128"/>
      <c r="CS303" s="128"/>
      <c r="CT303" s="128"/>
      <c r="CU303" s="128"/>
      <c r="CV303" s="128"/>
      <c r="CW303" s="42"/>
      <c r="CX303" s="128"/>
      <c r="CY303" s="128"/>
      <c r="CZ303" s="128"/>
      <c r="DA303" s="128"/>
      <c r="DB303" s="128"/>
      <c r="DC303" s="128"/>
      <c r="DD303" s="128"/>
      <c r="DE303" s="128"/>
      <c r="DF303" s="128"/>
      <c r="DG303" s="128"/>
      <c r="DH303" s="128"/>
      <c r="DI303" s="128"/>
      <c r="DJ303" s="128"/>
      <c r="DK303" s="128"/>
      <c r="DL303" s="128"/>
      <c r="DM303" s="128"/>
      <c r="DN303" s="128"/>
      <c r="DO303" s="128"/>
      <c r="DP303" s="128"/>
      <c r="DQ303" s="128"/>
      <c r="DR303" s="128"/>
      <c r="DS303" s="128"/>
      <c r="DT303" s="128"/>
      <c r="DU303" s="128"/>
      <c r="DV303" s="128"/>
      <c r="DW303" s="128"/>
      <c r="DX303" s="128"/>
      <c r="DY303" s="128"/>
      <c r="DZ303" s="128"/>
      <c r="EA303" s="128"/>
      <c r="EB303" s="128"/>
      <c r="EC303" s="128"/>
      <c r="ED303" s="128"/>
      <c r="EE303" s="128"/>
      <c r="EF303" s="128"/>
      <c r="EG303" s="42"/>
      <c r="EH303" s="128"/>
      <c r="EI303" s="128"/>
      <c r="EJ303" s="128"/>
      <c r="EK303" s="128"/>
      <c r="EL303" s="128"/>
      <c r="EM303" s="128"/>
      <c r="EN303" s="128"/>
      <c r="EO303" s="128"/>
      <c r="EP303" s="128"/>
      <c r="EQ303" s="128"/>
      <c r="ER303" s="128"/>
      <c r="ES303" s="128"/>
      <c r="ET303" s="128"/>
      <c r="EU303" s="128"/>
      <c r="EV303" s="128"/>
      <c r="EW303" s="128"/>
      <c r="EX303" s="128"/>
      <c r="EY303" s="128"/>
      <c r="EZ303" s="128"/>
      <c r="FA303" s="128"/>
      <c r="FB303" s="128"/>
      <c r="FC303" s="128"/>
      <c r="FD303" s="128"/>
      <c r="FE303" s="128"/>
      <c r="FF303" s="128"/>
      <c r="FG303" s="128"/>
      <c r="FH303" s="128"/>
      <c r="FI303" s="128"/>
      <c r="FJ303" s="128"/>
      <c r="FK303" s="128"/>
      <c r="FL303" s="128"/>
      <c r="FM303" s="128"/>
      <c r="FN303" s="128"/>
      <c r="FO303" s="128"/>
      <c r="FP303" s="128"/>
      <c r="FQ303" s="42"/>
      <c r="FR303" s="42"/>
      <c r="FS303" s="42"/>
      <c r="FT303" s="42"/>
      <c r="FU303" s="42"/>
      <c r="FV303" s="128"/>
      <c r="FW303" s="128"/>
      <c r="FX303" s="128"/>
      <c r="FY303" s="128"/>
      <c r="FZ303" s="128"/>
      <c r="GA303" s="128"/>
      <c r="GB303" s="128"/>
      <c r="GC303" s="128"/>
      <c r="GD303" s="128"/>
      <c r="GE303" s="128"/>
      <c r="GF303" s="128"/>
      <c r="GG303" s="128"/>
      <c r="GH303" s="128"/>
      <c r="GI303" s="128"/>
      <c r="GJ303" s="128"/>
      <c r="GK303" s="128"/>
      <c r="GL303" s="128"/>
      <c r="GM303" s="128"/>
      <c r="GN303" s="128"/>
      <c r="GO303" s="128"/>
      <c r="GP303" s="128"/>
      <c r="GQ303" s="128"/>
      <c r="GR303" s="128"/>
      <c r="GS303" s="128"/>
      <c r="GT303" s="128"/>
      <c r="GU303" s="128"/>
      <c r="GV303" s="128"/>
      <c r="GW303" s="128"/>
      <c r="GX303" s="128"/>
      <c r="GY303" s="128"/>
      <c r="GZ303" s="128"/>
      <c r="HA303" s="128"/>
      <c r="HB303" s="128"/>
      <c r="HC303" s="128"/>
      <c r="HD303" s="128"/>
      <c r="HE303" s="128"/>
      <c r="HF303" s="128"/>
      <c r="HG303" s="128"/>
      <c r="HH303" s="128"/>
      <c r="HI303" s="128"/>
      <c r="HJ303" s="128"/>
      <c r="HK303" s="128"/>
      <c r="HL303" s="128"/>
      <c r="HM303" s="128"/>
      <c r="HN303" s="128"/>
      <c r="HO303" s="128"/>
      <c r="HP303" s="128"/>
      <c r="HQ303" s="128"/>
      <c r="HR303" s="128"/>
      <c r="HS303" s="128"/>
      <c r="HT303" s="128"/>
      <c r="HU303" s="128"/>
      <c r="HV303" s="128"/>
      <c r="HW303" s="128"/>
      <c r="HX303" s="128"/>
      <c r="HY303" s="128"/>
      <c r="HZ303" s="128"/>
      <c r="IA303" s="128"/>
      <c r="IB303" s="128"/>
      <c r="IC303" s="128"/>
      <c r="ID303" s="128"/>
      <c r="IE303" s="128"/>
      <c r="IF303" s="128"/>
      <c r="IG303" s="128"/>
      <c r="IH303" s="128"/>
      <c r="II303" s="128"/>
      <c r="IJ303" s="128"/>
      <c r="IK303" s="128"/>
      <c r="IL303" s="128"/>
      <c r="IM303" s="128"/>
      <c r="IN303" s="128"/>
      <c r="IO303" s="128"/>
      <c r="IP303" s="128"/>
      <c r="IQ303" s="128"/>
      <c r="IR303" s="128"/>
      <c r="IS303" s="128"/>
      <c r="IT303" s="128"/>
      <c r="IU303" s="128"/>
      <c r="IV303" s="128"/>
      <c r="IW303" s="128"/>
      <c r="IX303" s="128"/>
      <c r="IY303" s="128"/>
      <c r="IZ303" s="128"/>
      <c r="JA303" s="128"/>
    </row>
    <row r="304" spans="2:261" s="17" customFormat="1" x14ac:dyDescent="0.25">
      <c r="B304" s="33"/>
      <c r="F304" s="35"/>
      <c r="G304" s="111"/>
      <c r="H304" s="33"/>
      <c r="I304" s="33"/>
      <c r="J304" s="42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  <c r="AA304" s="128"/>
      <c r="AB304" s="128"/>
      <c r="AC304" s="128"/>
      <c r="AD304" s="128"/>
      <c r="AE304" s="128"/>
      <c r="AF304" s="128"/>
      <c r="AG304" s="128"/>
      <c r="AH304" s="128"/>
      <c r="AI304" s="128"/>
      <c r="AJ304" s="128"/>
      <c r="AK304" s="128"/>
      <c r="AL304" s="128"/>
      <c r="AM304" s="128"/>
      <c r="AN304" s="128"/>
      <c r="AO304" s="128"/>
      <c r="AP304" s="128"/>
      <c r="AQ304" s="128"/>
      <c r="AR304" s="128"/>
      <c r="AS304" s="128"/>
      <c r="AT304" s="128"/>
      <c r="AU304" s="128"/>
      <c r="AV304" s="128"/>
      <c r="AW304" s="128"/>
      <c r="AX304" s="128"/>
      <c r="AY304" s="128"/>
      <c r="AZ304" s="128"/>
      <c r="BA304" s="128"/>
      <c r="BB304" s="128"/>
      <c r="BC304" s="128"/>
      <c r="BD304" s="128"/>
      <c r="BE304" s="128"/>
      <c r="BF304" s="128"/>
      <c r="BG304" s="128"/>
      <c r="BH304" s="128"/>
      <c r="BI304" s="128"/>
      <c r="BJ304" s="128"/>
      <c r="BK304" s="128"/>
      <c r="BL304" s="128"/>
      <c r="BM304" s="42"/>
      <c r="BN304" s="42"/>
      <c r="BO304" s="42"/>
      <c r="BP304" s="42"/>
      <c r="BQ304" s="42"/>
      <c r="BR304" s="42"/>
      <c r="BS304" s="42"/>
      <c r="BT304" s="42"/>
      <c r="BU304" s="42"/>
      <c r="BV304" s="42"/>
      <c r="BW304" s="42"/>
      <c r="BX304" s="42"/>
      <c r="BY304" s="42"/>
      <c r="BZ304" s="128"/>
      <c r="CA304" s="128"/>
      <c r="CB304" s="128"/>
      <c r="CC304" s="128"/>
      <c r="CD304" s="128"/>
      <c r="CE304" s="128"/>
      <c r="CF304" s="128"/>
      <c r="CG304" s="128"/>
      <c r="CH304" s="128"/>
      <c r="CI304" s="128"/>
      <c r="CJ304" s="128"/>
      <c r="CK304" s="128"/>
      <c r="CL304" s="128"/>
      <c r="CM304" s="128"/>
      <c r="CN304" s="128"/>
      <c r="CO304" s="128"/>
      <c r="CP304" s="128"/>
      <c r="CQ304" s="128"/>
      <c r="CR304" s="128"/>
      <c r="CS304" s="128"/>
      <c r="CT304" s="128"/>
      <c r="CU304" s="128"/>
      <c r="CV304" s="128"/>
      <c r="CW304" s="42"/>
      <c r="CX304" s="128"/>
      <c r="CY304" s="128"/>
      <c r="CZ304" s="128"/>
      <c r="DA304" s="128"/>
      <c r="DB304" s="128"/>
      <c r="DC304" s="128"/>
      <c r="DD304" s="128"/>
      <c r="DE304" s="128"/>
      <c r="DF304" s="128"/>
      <c r="DG304" s="128"/>
      <c r="DH304" s="128"/>
      <c r="DI304" s="128"/>
      <c r="DJ304" s="128"/>
      <c r="DK304" s="128"/>
      <c r="DL304" s="128"/>
      <c r="DM304" s="128"/>
      <c r="DN304" s="128"/>
      <c r="DO304" s="128"/>
      <c r="DP304" s="128"/>
      <c r="DQ304" s="128"/>
      <c r="DR304" s="128"/>
      <c r="DS304" s="128"/>
      <c r="DT304" s="128"/>
      <c r="DU304" s="128"/>
      <c r="DV304" s="128"/>
      <c r="DW304" s="128"/>
      <c r="DX304" s="128"/>
      <c r="DY304" s="128"/>
      <c r="DZ304" s="128"/>
      <c r="EA304" s="128"/>
      <c r="EB304" s="128"/>
      <c r="EC304" s="128"/>
      <c r="ED304" s="128"/>
      <c r="EE304" s="128"/>
      <c r="EF304" s="128"/>
      <c r="EG304" s="42"/>
      <c r="EH304" s="128"/>
      <c r="EI304" s="128"/>
      <c r="EJ304" s="128"/>
      <c r="EK304" s="128"/>
      <c r="EL304" s="128"/>
      <c r="EM304" s="128"/>
      <c r="EN304" s="128"/>
      <c r="EO304" s="128"/>
      <c r="EP304" s="128"/>
      <c r="EQ304" s="128"/>
      <c r="ER304" s="128"/>
      <c r="ES304" s="128"/>
      <c r="ET304" s="128"/>
      <c r="EU304" s="128"/>
      <c r="EV304" s="128"/>
      <c r="EW304" s="128"/>
      <c r="EX304" s="128"/>
      <c r="EY304" s="128"/>
      <c r="EZ304" s="128"/>
      <c r="FA304" s="128"/>
      <c r="FB304" s="128"/>
      <c r="FC304" s="128"/>
      <c r="FD304" s="128"/>
      <c r="FE304" s="128"/>
      <c r="FF304" s="128"/>
      <c r="FG304" s="128"/>
      <c r="FH304" s="128"/>
      <c r="FI304" s="128"/>
      <c r="FJ304" s="128"/>
      <c r="FK304" s="128"/>
      <c r="FL304" s="128"/>
      <c r="FM304" s="128"/>
      <c r="FN304" s="128"/>
      <c r="FO304" s="128"/>
      <c r="FP304" s="128"/>
      <c r="FQ304" s="42"/>
      <c r="FR304" s="42"/>
      <c r="FS304" s="42"/>
      <c r="FT304" s="42"/>
      <c r="FU304" s="42"/>
      <c r="FV304" s="128"/>
      <c r="FW304" s="128"/>
      <c r="FX304" s="128"/>
      <c r="FY304" s="128"/>
      <c r="FZ304" s="128"/>
      <c r="GA304" s="128"/>
      <c r="GB304" s="128"/>
      <c r="GC304" s="128"/>
      <c r="GD304" s="128"/>
      <c r="GE304" s="128"/>
      <c r="GF304" s="128"/>
      <c r="GG304" s="128"/>
      <c r="GH304" s="128"/>
      <c r="GI304" s="128"/>
      <c r="GJ304" s="128"/>
      <c r="GK304" s="128"/>
      <c r="GL304" s="128"/>
      <c r="GM304" s="128"/>
      <c r="GN304" s="128"/>
      <c r="GO304" s="128"/>
      <c r="GP304" s="128"/>
      <c r="GQ304" s="128"/>
      <c r="GR304" s="128"/>
      <c r="GS304" s="128"/>
      <c r="GT304" s="128"/>
      <c r="GU304" s="128"/>
      <c r="GV304" s="128"/>
      <c r="GW304" s="128"/>
      <c r="GX304" s="128"/>
      <c r="GY304" s="128"/>
      <c r="GZ304" s="128"/>
      <c r="HA304" s="128"/>
      <c r="HB304" s="128"/>
      <c r="HC304" s="128"/>
      <c r="HD304" s="128"/>
      <c r="HE304" s="128"/>
      <c r="HF304" s="128"/>
      <c r="HG304" s="128"/>
      <c r="HH304" s="128"/>
      <c r="HI304" s="128"/>
      <c r="HJ304" s="128"/>
      <c r="HK304" s="128"/>
      <c r="HL304" s="128"/>
      <c r="HM304" s="128"/>
      <c r="HN304" s="128"/>
      <c r="HO304" s="128"/>
      <c r="HP304" s="128"/>
      <c r="HQ304" s="128"/>
      <c r="HR304" s="128"/>
      <c r="HS304" s="128"/>
      <c r="HT304" s="128"/>
      <c r="HU304" s="128"/>
      <c r="HV304" s="128"/>
      <c r="HW304" s="128"/>
      <c r="HX304" s="128"/>
      <c r="HY304" s="128"/>
      <c r="HZ304" s="128"/>
      <c r="IA304" s="128"/>
      <c r="IB304" s="128"/>
      <c r="IC304" s="128"/>
      <c r="ID304" s="128"/>
      <c r="IE304" s="128"/>
      <c r="IF304" s="128"/>
      <c r="IG304" s="128"/>
      <c r="IH304" s="128"/>
      <c r="II304" s="128"/>
      <c r="IJ304" s="128"/>
      <c r="IK304" s="128"/>
      <c r="IL304" s="128"/>
      <c r="IM304" s="128"/>
      <c r="IN304" s="128"/>
      <c r="IO304" s="128"/>
      <c r="IP304" s="128"/>
      <c r="IQ304" s="128"/>
      <c r="IR304" s="128"/>
      <c r="IS304" s="128"/>
      <c r="IT304" s="128"/>
      <c r="IU304" s="128"/>
      <c r="IV304" s="128"/>
      <c r="IW304" s="128"/>
      <c r="IX304" s="128"/>
      <c r="IY304" s="128"/>
      <c r="IZ304" s="128"/>
      <c r="JA304" s="128"/>
    </row>
    <row r="305" spans="2:261" s="17" customFormat="1" x14ac:dyDescent="0.25">
      <c r="B305" s="33"/>
      <c r="F305" s="35"/>
      <c r="G305" s="111"/>
      <c r="H305" s="33"/>
      <c r="I305" s="33"/>
      <c r="J305" s="42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8"/>
      <c r="AA305" s="128"/>
      <c r="AB305" s="128"/>
      <c r="AC305" s="128"/>
      <c r="AD305" s="128"/>
      <c r="AE305" s="128"/>
      <c r="AF305" s="128"/>
      <c r="AG305" s="128"/>
      <c r="AH305" s="128"/>
      <c r="AI305" s="128"/>
      <c r="AJ305" s="128"/>
      <c r="AK305" s="128"/>
      <c r="AL305" s="128"/>
      <c r="AM305" s="128"/>
      <c r="AN305" s="128"/>
      <c r="AO305" s="128"/>
      <c r="AP305" s="128"/>
      <c r="AQ305" s="128"/>
      <c r="AR305" s="128"/>
      <c r="AS305" s="128"/>
      <c r="AT305" s="128"/>
      <c r="AU305" s="128"/>
      <c r="AV305" s="128"/>
      <c r="AW305" s="128"/>
      <c r="AX305" s="128"/>
      <c r="AY305" s="128"/>
      <c r="AZ305" s="128"/>
      <c r="BA305" s="128"/>
      <c r="BB305" s="128"/>
      <c r="BC305" s="128"/>
      <c r="BD305" s="128"/>
      <c r="BE305" s="128"/>
      <c r="BF305" s="128"/>
      <c r="BG305" s="128"/>
      <c r="BH305" s="128"/>
      <c r="BI305" s="128"/>
      <c r="BJ305" s="128"/>
      <c r="BK305" s="128"/>
      <c r="BL305" s="128"/>
      <c r="BM305" s="42"/>
      <c r="BN305" s="42"/>
      <c r="BO305" s="42"/>
      <c r="BP305" s="42"/>
      <c r="BQ305" s="42"/>
      <c r="BR305" s="42"/>
      <c r="BS305" s="42"/>
      <c r="BT305" s="42"/>
      <c r="BU305" s="42"/>
      <c r="BV305" s="42"/>
      <c r="BW305" s="42"/>
      <c r="BX305" s="42"/>
      <c r="BY305" s="42"/>
      <c r="BZ305" s="128"/>
      <c r="CA305" s="128"/>
      <c r="CB305" s="128"/>
      <c r="CC305" s="128"/>
      <c r="CD305" s="128"/>
      <c r="CE305" s="128"/>
      <c r="CF305" s="128"/>
      <c r="CG305" s="128"/>
      <c r="CH305" s="128"/>
      <c r="CI305" s="128"/>
      <c r="CJ305" s="128"/>
      <c r="CK305" s="128"/>
      <c r="CL305" s="128"/>
      <c r="CM305" s="128"/>
      <c r="CN305" s="128"/>
      <c r="CO305" s="128"/>
      <c r="CP305" s="128"/>
      <c r="CQ305" s="128"/>
      <c r="CR305" s="128"/>
      <c r="CS305" s="128"/>
      <c r="CT305" s="128"/>
      <c r="CU305" s="128"/>
      <c r="CV305" s="128"/>
      <c r="CW305" s="42"/>
      <c r="CX305" s="128"/>
      <c r="CY305" s="128"/>
      <c r="CZ305" s="128"/>
      <c r="DA305" s="128"/>
      <c r="DB305" s="128"/>
      <c r="DC305" s="128"/>
      <c r="DD305" s="128"/>
      <c r="DE305" s="128"/>
      <c r="DF305" s="128"/>
      <c r="DG305" s="128"/>
      <c r="DH305" s="128"/>
      <c r="DI305" s="128"/>
      <c r="DJ305" s="128"/>
      <c r="DK305" s="128"/>
      <c r="DL305" s="128"/>
      <c r="DM305" s="128"/>
      <c r="DN305" s="128"/>
      <c r="DO305" s="128"/>
      <c r="DP305" s="128"/>
      <c r="DQ305" s="128"/>
      <c r="DR305" s="128"/>
      <c r="DS305" s="128"/>
      <c r="DT305" s="128"/>
      <c r="DU305" s="128"/>
      <c r="DV305" s="128"/>
      <c r="DW305" s="128"/>
      <c r="DX305" s="128"/>
      <c r="DY305" s="128"/>
      <c r="DZ305" s="128"/>
      <c r="EA305" s="128"/>
      <c r="EB305" s="128"/>
      <c r="EC305" s="128"/>
      <c r="ED305" s="128"/>
      <c r="EE305" s="128"/>
      <c r="EF305" s="128"/>
      <c r="EG305" s="42"/>
      <c r="EH305" s="128"/>
      <c r="EI305" s="128"/>
      <c r="EJ305" s="128"/>
      <c r="EK305" s="128"/>
      <c r="EL305" s="128"/>
      <c r="EM305" s="128"/>
      <c r="EN305" s="128"/>
      <c r="EO305" s="128"/>
      <c r="EP305" s="128"/>
      <c r="EQ305" s="128"/>
      <c r="ER305" s="128"/>
      <c r="ES305" s="128"/>
      <c r="ET305" s="128"/>
      <c r="EU305" s="128"/>
      <c r="EV305" s="128"/>
      <c r="EW305" s="128"/>
      <c r="EX305" s="128"/>
      <c r="EY305" s="128"/>
      <c r="EZ305" s="128"/>
      <c r="FA305" s="128"/>
      <c r="FB305" s="128"/>
      <c r="FC305" s="128"/>
      <c r="FD305" s="128"/>
      <c r="FE305" s="128"/>
      <c r="FF305" s="128"/>
      <c r="FG305" s="128"/>
      <c r="FH305" s="128"/>
      <c r="FI305" s="128"/>
      <c r="FJ305" s="128"/>
      <c r="FK305" s="128"/>
      <c r="FL305" s="128"/>
      <c r="FM305" s="128"/>
      <c r="FN305" s="128"/>
      <c r="FO305" s="128"/>
      <c r="FP305" s="128"/>
      <c r="FQ305" s="42"/>
      <c r="FR305" s="42"/>
      <c r="FS305" s="42"/>
      <c r="FT305" s="42"/>
      <c r="FU305" s="42"/>
      <c r="FV305" s="128"/>
      <c r="FW305" s="128"/>
      <c r="FX305" s="128"/>
      <c r="FY305" s="128"/>
      <c r="FZ305" s="128"/>
      <c r="GA305" s="128"/>
      <c r="GB305" s="128"/>
      <c r="GC305" s="128"/>
      <c r="GD305" s="128"/>
      <c r="GE305" s="128"/>
      <c r="GF305" s="128"/>
      <c r="GG305" s="128"/>
      <c r="GH305" s="128"/>
      <c r="GI305" s="128"/>
      <c r="GJ305" s="128"/>
      <c r="GK305" s="128"/>
      <c r="GL305" s="128"/>
      <c r="GM305" s="128"/>
      <c r="GN305" s="128"/>
      <c r="GO305" s="128"/>
      <c r="GP305" s="128"/>
      <c r="GQ305" s="128"/>
      <c r="GR305" s="128"/>
      <c r="GS305" s="128"/>
      <c r="GT305" s="128"/>
      <c r="GU305" s="128"/>
      <c r="GV305" s="128"/>
      <c r="GW305" s="128"/>
      <c r="GX305" s="128"/>
      <c r="GY305" s="128"/>
      <c r="GZ305" s="128"/>
      <c r="HA305" s="128"/>
      <c r="HB305" s="128"/>
      <c r="HC305" s="128"/>
      <c r="HD305" s="128"/>
      <c r="HE305" s="128"/>
      <c r="HF305" s="128"/>
      <c r="HG305" s="128"/>
      <c r="HH305" s="128"/>
      <c r="HI305" s="128"/>
      <c r="HJ305" s="128"/>
      <c r="HK305" s="128"/>
      <c r="HL305" s="128"/>
      <c r="HM305" s="128"/>
      <c r="HN305" s="128"/>
      <c r="HO305" s="128"/>
      <c r="HP305" s="128"/>
      <c r="HQ305" s="128"/>
      <c r="HR305" s="128"/>
      <c r="HS305" s="128"/>
      <c r="HT305" s="128"/>
      <c r="HU305" s="128"/>
      <c r="HV305" s="128"/>
      <c r="HW305" s="128"/>
      <c r="HX305" s="128"/>
      <c r="HY305" s="128"/>
      <c r="HZ305" s="128"/>
      <c r="IA305" s="128"/>
      <c r="IB305" s="128"/>
      <c r="IC305" s="128"/>
      <c r="ID305" s="128"/>
      <c r="IE305" s="128"/>
      <c r="IF305" s="128"/>
      <c r="IG305" s="128"/>
      <c r="IH305" s="128"/>
      <c r="II305" s="128"/>
      <c r="IJ305" s="128"/>
      <c r="IK305" s="128"/>
      <c r="IL305" s="128"/>
      <c r="IM305" s="128"/>
      <c r="IN305" s="128"/>
      <c r="IO305" s="128"/>
      <c r="IP305" s="128"/>
      <c r="IQ305" s="128"/>
      <c r="IR305" s="128"/>
      <c r="IS305" s="128"/>
      <c r="IT305" s="128"/>
      <c r="IU305" s="128"/>
      <c r="IV305" s="128"/>
      <c r="IW305" s="128"/>
      <c r="IX305" s="128"/>
      <c r="IY305" s="128"/>
      <c r="IZ305" s="128"/>
      <c r="JA305" s="128"/>
    </row>
    <row r="306" spans="2:261" s="17" customFormat="1" x14ac:dyDescent="0.25">
      <c r="B306" s="33"/>
      <c r="F306" s="35"/>
      <c r="G306" s="111"/>
      <c r="H306" s="33"/>
      <c r="I306" s="33"/>
      <c r="J306" s="42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8"/>
      <c r="AA306" s="128"/>
      <c r="AB306" s="128"/>
      <c r="AC306" s="128"/>
      <c r="AD306" s="128"/>
      <c r="AE306" s="128"/>
      <c r="AF306" s="128"/>
      <c r="AG306" s="128"/>
      <c r="AH306" s="128"/>
      <c r="AI306" s="128"/>
      <c r="AJ306" s="128"/>
      <c r="AK306" s="128"/>
      <c r="AL306" s="128"/>
      <c r="AM306" s="128"/>
      <c r="AN306" s="128"/>
      <c r="AO306" s="128"/>
      <c r="AP306" s="128"/>
      <c r="AQ306" s="128"/>
      <c r="AR306" s="128"/>
      <c r="AS306" s="128"/>
      <c r="AT306" s="128"/>
      <c r="AU306" s="128"/>
      <c r="AV306" s="128"/>
      <c r="AW306" s="128"/>
      <c r="AX306" s="128"/>
      <c r="AY306" s="128"/>
      <c r="AZ306" s="128"/>
      <c r="BA306" s="128"/>
      <c r="BB306" s="128"/>
      <c r="BC306" s="128"/>
      <c r="BD306" s="128"/>
      <c r="BE306" s="128"/>
      <c r="BF306" s="128"/>
      <c r="BG306" s="128"/>
      <c r="BH306" s="128"/>
      <c r="BI306" s="128"/>
      <c r="BJ306" s="128"/>
      <c r="BK306" s="128"/>
      <c r="BL306" s="128"/>
      <c r="BM306" s="42"/>
      <c r="BN306" s="42"/>
      <c r="BO306" s="42"/>
      <c r="BP306" s="42"/>
      <c r="BQ306" s="42"/>
      <c r="BR306" s="42"/>
      <c r="BS306" s="42"/>
      <c r="BT306" s="42"/>
      <c r="BU306" s="42"/>
      <c r="BV306" s="42"/>
      <c r="BW306" s="42"/>
      <c r="BX306" s="42"/>
      <c r="BY306" s="42"/>
      <c r="BZ306" s="128"/>
      <c r="CA306" s="128"/>
      <c r="CB306" s="128"/>
      <c r="CC306" s="128"/>
      <c r="CD306" s="128"/>
      <c r="CE306" s="128"/>
      <c r="CF306" s="128"/>
      <c r="CG306" s="128"/>
      <c r="CH306" s="128"/>
      <c r="CI306" s="128"/>
      <c r="CJ306" s="128"/>
      <c r="CK306" s="128"/>
      <c r="CL306" s="128"/>
      <c r="CM306" s="128"/>
      <c r="CN306" s="128"/>
      <c r="CO306" s="128"/>
      <c r="CP306" s="128"/>
      <c r="CQ306" s="128"/>
      <c r="CR306" s="128"/>
      <c r="CS306" s="128"/>
      <c r="CT306" s="128"/>
      <c r="CU306" s="128"/>
      <c r="CV306" s="128"/>
      <c r="CW306" s="42"/>
      <c r="CX306" s="128"/>
      <c r="CY306" s="128"/>
      <c r="CZ306" s="128"/>
      <c r="DA306" s="128"/>
      <c r="DB306" s="128"/>
      <c r="DC306" s="128"/>
      <c r="DD306" s="128"/>
      <c r="DE306" s="128"/>
      <c r="DF306" s="128"/>
      <c r="DG306" s="128"/>
      <c r="DH306" s="128"/>
      <c r="DI306" s="128"/>
      <c r="DJ306" s="128"/>
      <c r="DK306" s="128"/>
      <c r="DL306" s="128"/>
      <c r="DM306" s="128"/>
      <c r="DN306" s="128"/>
      <c r="DO306" s="128"/>
      <c r="DP306" s="128"/>
      <c r="DQ306" s="128"/>
      <c r="DR306" s="128"/>
      <c r="DS306" s="128"/>
      <c r="DT306" s="128"/>
      <c r="DU306" s="128"/>
      <c r="DV306" s="128"/>
      <c r="DW306" s="128"/>
      <c r="DX306" s="128"/>
      <c r="DY306" s="128"/>
      <c r="DZ306" s="128"/>
      <c r="EA306" s="128"/>
      <c r="EB306" s="128"/>
      <c r="EC306" s="128"/>
      <c r="ED306" s="128"/>
      <c r="EE306" s="128"/>
      <c r="EF306" s="128"/>
      <c r="EG306" s="42"/>
      <c r="EH306" s="128"/>
      <c r="EI306" s="128"/>
      <c r="EJ306" s="128"/>
      <c r="EK306" s="128"/>
      <c r="EL306" s="128"/>
      <c r="EM306" s="128"/>
      <c r="EN306" s="128"/>
      <c r="EO306" s="128"/>
      <c r="EP306" s="128"/>
      <c r="EQ306" s="128"/>
      <c r="ER306" s="128"/>
      <c r="ES306" s="128"/>
      <c r="ET306" s="128"/>
      <c r="EU306" s="128"/>
      <c r="EV306" s="128"/>
      <c r="EW306" s="128"/>
      <c r="EX306" s="128"/>
      <c r="EY306" s="128"/>
      <c r="EZ306" s="128"/>
      <c r="FA306" s="128"/>
      <c r="FB306" s="128"/>
      <c r="FC306" s="128"/>
      <c r="FD306" s="128"/>
      <c r="FE306" s="128"/>
      <c r="FF306" s="128"/>
      <c r="FG306" s="128"/>
      <c r="FH306" s="128"/>
      <c r="FI306" s="128"/>
      <c r="FJ306" s="128"/>
      <c r="FK306" s="128"/>
      <c r="FL306" s="128"/>
      <c r="FM306" s="128"/>
      <c r="FN306" s="128"/>
      <c r="FO306" s="128"/>
      <c r="FP306" s="128"/>
      <c r="FQ306" s="42"/>
      <c r="FR306" s="42"/>
      <c r="FS306" s="42"/>
      <c r="FT306" s="42"/>
      <c r="FU306" s="42"/>
      <c r="FV306" s="128"/>
      <c r="FW306" s="128"/>
      <c r="FX306" s="128"/>
      <c r="FY306" s="128"/>
      <c r="FZ306" s="128"/>
      <c r="GA306" s="128"/>
      <c r="GB306" s="128"/>
      <c r="GC306" s="128"/>
      <c r="GD306" s="128"/>
      <c r="GE306" s="128"/>
      <c r="GF306" s="128"/>
      <c r="GG306" s="128"/>
      <c r="GH306" s="128"/>
      <c r="GI306" s="128"/>
      <c r="GJ306" s="128"/>
      <c r="GK306" s="128"/>
      <c r="GL306" s="128"/>
      <c r="GM306" s="128"/>
      <c r="GN306" s="128"/>
      <c r="GO306" s="128"/>
      <c r="GP306" s="128"/>
      <c r="GQ306" s="128"/>
      <c r="GR306" s="128"/>
      <c r="GS306" s="128"/>
      <c r="GT306" s="128"/>
      <c r="GU306" s="128"/>
      <c r="GV306" s="128"/>
      <c r="GW306" s="128"/>
      <c r="GX306" s="128"/>
      <c r="GY306" s="128"/>
      <c r="GZ306" s="128"/>
      <c r="HA306" s="128"/>
      <c r="HB306" s="128"/>
      <c r="HC306" s="128"/>
      <c r="HD306" s="128"/>
      <c r="HE306" s="128"/>
      <c r="HF306" s="128"/>
      <c r="HG306" s="128"/>
      <c r="HH306" s="128"/>
      <c r="HI306" s="128"/>
      <c r="HJ306" s="128"/>
      <c r="HK306" s="128"/>
      <c r="HL306" s="128"/>
      <c r="HM306" s="128"/>
      <c r="HN306" s="128"/>
      <c r="HO306" s="128"/>
      <c r="HP306" s="128"/>
      <c r="HQ306" s="128"/>
      <c r="HR306" s="128"/>
      <c r="HS306" s="128"/>
      <c r="HT306" s="128"/>
      <c r="HU306" s="128"/>
      <c r="HV306" s="128"/>
      <c r="HW306" s="128"/>
      <c r="HX306" s="128"/>
      <c r="HY306" s="128"/>
      <c r="HZ306" s="128"/>
      <c r="IA306" s="128"/>
      <c r="IB306" s="128"/>
      <c r="IC306" s="128"/>
      <c r="ID306" s="128"/>
      <c r="IE306" s="128"/>
      <c r="IF306" s="128"/>
      <c r="IG306" s="128"/>
      <c r="IH306" s="128"/>
      <c r="II306" s="128"/>
      <c r="IJ306" s="128"/>
      <c r="IK306" s="128"/>
      <c r="IL306" s="128"/>
      <c r="IM306" s="128"/>
      <c r="IN306" s="128"/>
      <c r="IO306" s="128"/>
      <c r="IP306" s="128"/>
      <c r="IQ306" s="128"/>
      <c r="IR306" s="128"/>
      <c r="IS306" s="128"/>
      <c r="IT306" s="128"/>
      <c r="IU306" s="128"/>
      <c r="IV306" s="128"/>
      <c r="IW306" s="128"/>
      <c r="IX306" s="128"/>
      <c r="IY306" s="128"/>
      <c r="IZ306" s="128"/>
      <c r="JA306" s="128"/>
    </row>
    <row r="307" spans="2:261" s="17" customFormat="1" x14ac:dyDescent="0.25">
      <c r="B307" s="33"/>
      <c r="F307" s="35"/>
      <c r="G307" s="111"/>
      <c r="H307" s="33"/>
      <c r="I307" s="33"/>
      <c r="J307" s="42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  <c r="AA307" s="128"/>
      <c r="AB307" s="128"/>
      <c r="AC307" s="128"/>
      <c r="AD307" s="128"/>
      <c r="AE307" s="128"/>
      <c r="AF307" s="128"/>
      <c r="AG307" s="128"/>
      <c r="AH307" s="128"/>
      <c r="AI307" s="128"/>
      <c r="AJ307" s="128"/>
      <c r="AK307" s="128"/>
      <c r="AL307" s="128"/>
      <c r="AM307" s="128"/>
      <c r="AN307" s="128"/>
      <c r="AO307" s="128"/>
      <c r="AP307" s="128"/>
      <c r="AQ307" s="128"/>
      <c r="AR307" s="128"/>
      <c r="AS307" s="128"/>
      <c r="AT307" s="128"/>
      <c r="AU307" s="128"/>
      <c r="AV307" s="128"/>
      <c r="AW307" s="128"/>
      <c r="AX307" s="128"/>
      <c r="AY307" s="128"/>
      <c r="AZ307" s="128"/>
      <c r="BA307" s="128"/>
      <c r="BB307" s="128"/>
      <c r="BC307" s="128"/>
      <c r="BD307" s="128"/>
      <c r="BE307" s="128"/>
      <c r="BF307" s="128"/>
      <c r="BG307" s="128"/>
      <c r="BH307" s="128"/>
      <c r="BI307" s="128"/>
      <c r="BJ307" s="128"/>
      <c r="BK307" s="128"/>
      <c r="BL307" s="128"/>
      <c r="BM307" s="42"/>
      <c r="BN307" s="42"/>
      <c r="BO307" s="42"/>
      <c r="BP307" s="42"/>
      <c r="BQ307" s="42"/>
      <c r="BR307" s="42"/>
      <c r="BS307" s="42"/>
      <c r="BT307" s="42"/>
      <c r="BU307" s="42"/>
      <c r="BV307" s="42"/>
      <c r="BW307" s="42"/>
      <c r="BX307" s="42"/>
      <c r="BY307" s="42"/>
      <c r="BZ307" s="128"/>
      <c r="CA307" s="128"/>
      <c r="CB307" s="128"/>
      <c r="CC307" s="128"/>
      <c r="CD307" s="128"/>
      <c r="CE307" s="128"/>
      <c r="CF307" s="128"/>
      <c r="CG307" s="128"/>
      <c r="CH307" s="128"/>
      <c r="CI307" s="128"/>
      <c r="CJ307" s="128"/>
      <c r="CK307" s="128"/>
      <c r="CL307" s="128"/>
      <c r="CM307" s="128"/>
      <c r="CN307" s="128"/>
      <c r="CO307" s="128"/>
      <c r="CP307" s="128"/>
      <c r="CQ307" s="128"/>
      <c r="CR307" s="128"/>
      <c r="CS307" s="128"/>
      <c r="CT307" s="128"/>
      <c r="CU307" s="128"/>
      <c r="CV307" s="128"/>
      <c r="CW307" s="42"/>
      <c r="CX307" s="128"/>
      <c r="CY307" s="128"/>
      <c r="CZ307" s="128"/>
      <c r="DA307" s="128"/>
      <c r="DB307" s="128"/>
      <c r="DC307" s="128"/>
      <c r="DD307" s="128"/>
      <c r="DE307" s="128"/>
      <c r="DF307" s="128"/>
      <c r="DG307" s="128"/>
      <c r="DH307" s="128"/>
      <c r="DI307" s="128"/>
      <c r="DJ307" s="128"/>
      <c r="DK307" s="128"/>
      <c r="DL307" s="128"/>
      <c r="DM307" s="128"/>
      <c r="DN307" s="128"/>
      <c r="DO307" s="128"/>
      <c r="DP307" s="128"/>
      <c r="DQ307" s="128"/>
      <c r="DR307" s="128"/>
      <c r="DS307" s="128"/>
      <c r="DT307" s="128"/>
      <c r="DU307" s="128"/>
      <c r="DV307" s="128"/>
      <c r="DW307" s="128"/>
      <c r="DX307" s="128"/>
      <c r="DY307" s="128"/>
      <c r="DZ307" s="128"/>
      <c r="EA307" s="128"/>
      <c r="EB307" s="128"/>
      <c r="EC307" s="128"/>
      <c r="ED307" s="128"/>
      <c r="EE307" s="128"/>
      <c r="EF307" s="128"/>
      <c r="EG307" s="42"/>
      <c r="EH307" s="128"/>
      <c r="EI307" s="128"/>
      <c r="EJ307" s="128"/>
      <c r="EK307" s="128"/>
      <c r="EL307" s="128"/>
      <c r="EM307" s="128"/>
      <c r="EN307" s="128"/>
      <c r="EO307" s="128"/>
      <c r="EP307" s="128"/>
      <c r="EQ307" s="128"/>
      <c r="ER307" s="128"/>
      <c r="ES307" s="128"/>
      <c r="ET307" s="128"/>
      <c r="EU307" s="128"/>
      <c r="EV307" s="128"/>
      <c r="EW307" s="128"/>
      <c r="EX307" s="128"/>
      <c r="EY307" s="128"/>
      <c r="EZ307" s="128"/>
      <c r="FA307" s="128"/>
      <c r="FB307" s="128"/>
      <c r="FC307" s="128"/>
      <c r="FD307" s="128"/>
      <c r="FE307" s="128"/>
      <c r="FF307" s="128"/>
      <c r="FG307" s="128"/>
      <c r="FH307" s="128"/>
      <c r="FI307" s="128"/>
      <c r="FJ307" s="128"/>
      <c r="FK307" s="128"/>
      <c r="FL307" s="128"/>
      <c r="FM307" s="128"/>
      <c r="FN307" s="128"/>
      <c r="FO307" s="128"/>
      <c r="FP307" s="128"/>
      <c r="FQ307" s="42"/>
      <c r="FR307" s="42"/>
      <c r="FS307" s="42"/>
      <c r="FT307" s="42"/>
      <c r="FU307" s="42"/>
      <c r="FV307" s="128"/>
      <c r="FW307" s="128"/>
      <c r="FX307" s="128"/>
      <c r="FY307" s="128"/>
      <c r="FZ307" s="128"/>
      <c r="GA307" s="128"/>
      <c r="GB307" s="128"/>
      <c r="GC307" s="128"/>
      <c r="GD307" s="128"/>
      <c r="GE307" s="128"/>
      <c r="GF307" s="128"/>
      <c r="GG307" s="128"/>
      <c r="GH307" s="128"/>
      <c r="GI307" s="128"/>
      <c r="GJ307" s="128"/>
      <c r="GK307" s="128"/>
      <c r="GL307" s="128"/>
      <c r="GM307" s="128"/>
      <c r="GN307" s="128"/>
      <c r="GO307" s="128"/>
      <c r="GP307" s="128"/>
      <c r="GQ307" s="128"/>
      <c r="GR307" s="128"/>
      <c r="GS307" s="128"/>
      <c r="GT307" s="128"/>
      <c r="GU307" s="128"/>
      <c r="GV307" s="128"/>
      <c r="GW307" s="128"/>
      <c r="GX307" s="128"/>
      <c r="GY307" s="128"/>
      <c r="GZ307" s="128"/>
      <c r="HA307" s="128"/>
      <c r="HB307" s="128"/>
      <c r="HC307" s="128"/>
      <c r="HD307" s="128"/>
      <c r="HE307" s="128"/>
      <c r="HF307" s="128"/>
      <c r="HG307" s="128"/>
      <c r="HH307" s="128"/>
      <c r="HI307" s="128"/>
      <c r="HJ307" s="128"/>
      <c r="HK307" s="128"/>
      <c r="HL307" s="128"/>
      <c r="HM307" s="128"/>
      <c r="HN307" s="128"/>
      <c r="HO307" s="128"/>
      <c r="HP307" s="128"/>
      <c r="HQ307" s="128"/>
      <c r="HR307" s="128"/>
      <c r="HS307" s="128"/>
      <c r="HT307" s="128"/>
      <c r="HU307" s="128"/>
      <c r="HV307" s="128"/>
      <c r="HW307" s="128"/>
      <c r="HX307" s="128"/>
      <c r="HY307" s="128"/>
      <c r="HZ307" s="128"/>
      <c r="IA307" s="128"/>
      <c r="IB307" s="128"/>
      <c r="IC307" s="128"/>
      <c r="ID307" s="128"/>
      <c r="IE307" s="128"/>
      <c r="IF307" s="128"/>
      <c r="IG307" s="128"/>
      <c r="IH307" s="128"/>
      <c r="II307" s="128"/>
      <c r="IJ307" s="128"/>
      <c r="IK307" s="128"/>
      <c r="IL307" s="128"/>
      <c r="IM307" s="128"/>
      <c r="IN307" s="128"/>
      <c r="IO307" s="128"/>
      <c r="IP307" s="128"/>
      <c r="IQ307" s="128"/>
      <c r="IR307" s="128"/>
      <c r="IS307" s="128"/>
      <c r="IT307" s="128"/>
      <c r="IU307" s="128"/>
      <c r="IV307" s="128"/>
      <c r="IW307" s="128"/>
      <c r="IX307" s="128"/>
      <c r="IY307" s="128"/>
      <c r="IZ307" s="128"/>
      <c r="JA307" s="128"/>
    </row>
    <row r="308" spans="2:261" s="17" customFormat="1" x14ac:dyDescent="0.25">
      <c r="B308" s="33"/>
      <c r="F308" s="35"/>
      <c r="G308" s="111"/>
      <c r="H308" s="33"/>
      <c r="I308" s="33"/>
      <c r="J308" s="42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  <c r="Z308" s="128"/>
      <c r="AA308" s="128"/>
      <c r="AB308" s="128"/>
      <c r="AC308" s="128"/>
      <c r="AD308" s="128"/>
      <c r="AE308" s="128"/>
      <c r="AF308" s="128"/>
      <c r="AG308" s="128"/>
      <c r="AH308" s="128"/>
      <c r="AI308" s="128"/>
      <c r="AJ308" s="128"/>
      <c r="AK308" s="128"/>
      <c r="AL308" s="128"/>
      <c r="AM308" s="128"/>
      <c r="AN308" s="128"/>
      <c r="AO308" s="128"/>
      <c r="AP308" s="128"/>
      <c r="AQ308" s="128"/>
      <c r="AR308" s="128"/>
      <c r="AS308" s="128"/>
      <c r="AT308" s="128"/>
      <c r="AU308" s="128"/>
      <c r="AV308" s="128"/>
      <c r="AW308" s="128"/>
      <c r="AX308" s="128"/>
      <c r="AY308" s="128"/>
      <c r="AZ308" s="128"/>
      <c r="BA308" s="128"/>
      <c r="BB308" s="128"/>
      <c r="BC308" s="128"/>
      <c r="BD308" s="128"/>
      <c r="BE308" s="128"/>
      <c r="BF308" s="128"/>
      <c r="BG308" s="128"/>
      <c r="BH308" s="128"/>
      <c r="BI308" s="128"/>
      <c r="BJ308" s="128"/>
      <c r="BK308" s="128"/>
      <c r="BL308" s="128"/>
      <c r="BM308" s="42"/>
      <c r="BN308" s="42"/>
      <c r="BO308" s="42"/>
      <c r="BP308" s="42"/>
      <c r="BQ308" s="42"/>
      <c r="BR308" s="42"/>
      <c r="BS308" s="42"/>
      <c r="BT308" s="42"/>
      <c r="BU308" s="42"/>
      <c r="BV308" s="42"/>
      <c r="BW308" s="42"/>
      <c r="BX308" s="42"/>
      <c r="BY308" s="42"/>
      <c r="BZ308" s="128"/>
      <c r="CA308" s="128"/>
      <c r="CB308" s="128"/>
      <c r="CC308" s="128"/>
      <c r="CD308" s="128"/>
      <c r="CE308" s="128"/>
      <c r="CF308" s="128"/>
      <c r="CG308" s="128"/>
      <c r="CH308" s="128"/>
      <c r="CI308" s="128"/>
      <c r="CJ308" s="128"/>
      <c r="CK308" s="128"/>
      <c r="CL308" s="128"/>
      <c r="CM308" s="128"/>
      <c r="CN308" s="128"/>
      <c r="CO308" s="128"/>
      <c r="CP308" s="128"/>
      <c r="CQ308" s="128"/>
      <c r="CR308" s="128"/>
      <c r="CS308" s="128"/>
      <c r="CT308" s="128"/>
      <c r="CU308" s="128"/>
      <c r="CV308" s="128"/>
      <c r="CW308" s="42"/>
      <c r="CX308" s="128"/>
      <c r="CY308" s="128"/>
      <c r="CZ308" s="128"/>
      <c r="DA308" s="128"/>
      <c r="DB308" s="128"/>
      <c r="DC308" s="128"/>
      <c r="DD308" s="128"/>
      <c r="DE308" s="128"/>
      <c r="DF308" s="128"/>
      <c r="DG308" s="128"/>
      <c r="DH308" s="128"/>
      <c r="DI308" s="128"/>
      <c r="DJ308" s="128"/>
      <c r="DK308" s="128"/>
      <c r="DL308" s="128"/>
      <c r="DM308" s="128"/>
      <c r="DN308" s="128"/>
      <c r="DO308" s="128"/>
      <c r="DP308" s="128"/>
      <c r="DQ308" s="128"/>
      <c r="DR308" s="128"/>
      <c r="DS308" s="128"/>
      <c r="DT308" s="128"/>
      <c r="DU308" s="128"/>
      <c r="DV308" s="128"/>
      <c r="DW308" s="128"/>
      <c r="DX308" s="128"/>
      <c r="DY308" s="128"/>
      <c r="DZ308" s="128"/>
      <c r="EA308" s="128"/>
      <c r="EB308" s="128"/>
      <c r="EC308" s="128"/>
      <c r="ED308" s="128"/>
      <c r="EE308" s="128"/>
      <c r="EF308" s="128"/>
      <c r="EG308" s="42"/>
      <c r="EH308" s="128"/>
      <c r="EI308" s="128"/>
      <c r="EJ308" s="128"/>
      <c r="EK308" s="128"/>
      <c r="EL308" s="128"/>
      <c r="EM308" s="128"/>
      <c r="EN308" s="128"/>
      <c r="EO308" s="128"/>
      <c r="EP308" s="128"/>
      <c r="EQ308" s="128"/>
      <c r="ER308" s="128"/>
      <c r="ES308" s="128"/>
      <c r="ET308" s="128"/>
      <c r="EU308" s="128"/>
      <c r="EV308" s="128"/>
      <c r="EW308" s="128"/>
      <c r="EX308" s="128"/>
      <c r="EY308" s="128"/>
      <c r="EZ308" s="128"/>
      <c r="FA308" s="128"/>
      <c r="FB308" s="128"/>
      <c r="FC308" s="128"/>
      <c r="FD308" s="128"/>
      <c r="FE308" s="128"/>
      <c r="FF308" s="128"/>
      <c r="FG308" s="128"/>
      <c r="FH308" s="128"/>
      <c r="FI308" s="128"/>
      <c r="FJ308" s="128"/>
      <c r="FK308" s="128"/>
      <c r="FL308" s="128"/>
      <c r="FM308" s="128"/>
      <c r="FN308" s="128"/>
      <c r="FO308" s="128"/>
      <c r="FP308" s="128"/>
      <c r="FQ308" s="42"/>
      <c r="FR308" s="42"/>
      <c r="FS308" s="42"/>
      <c r="FT308" s="42"/>
      <c r="FU308" s="42"/>
      <c r="FV308" s="128"/>
      <c r="FW308" s="128"/>
      <c r="FX308" s="128"/>
      <c r="FY308" s="128"/>
      <c r="FZ308" s="128"/>
      <c r="GA308" s="128"/>
      <c r="GB308" s="128"/>
      <c r="GC308" s="128"/>
      <c r="GD308" s="128"/>
      <c r="GE308" s="128"/>
      <c r="GF308" s="128"/>
      <c r="GG308" s="128"/>
      <c r="GH308" s="128"/>
      <c r="GI308" s="128"/>
      <c r="GJ308" s="128"/>
      <c r="GK308" s="128"/>
      <c r="GL308" s="128"/>
      <c r="GM308" s="128"/>
      <c r="GN308" s="128"/>
      <c r="GO308" s="128"/>
      <c r="GP308" s="128"/>
      <c r="GQ308" s="128"/>
      <c r="GR308" s="128"/>
      <c r="GS308" s="128"/>
      <c r="GT308" s="128"/>
      <c r="GU308" s="128"/>
      <c r="GV308" s="128"/>
      <c r="GW308" s="128"/>
      <c r="GX308" s="128"/>
      <c r="GY308" s="128"/>
      <c r="GZ308" s="128"/>
      <c r="HA308" s="128"/>
      <c r="HB308" s="128"/>
      <c r="HC308" s="128"/>
      <c r="HD308" s="128"/>
      <c r="HE308" s="128"/>
      <c r="HF308" s="128"/>
      <c r="HG308" s="128"/>
      <c r="HH308" s="128"/>
      <c r="HI308" s="128"/>
      <c r="HJ308" s="128"/>
      <c r="HK308" s="128"/>
      <c r="HL308" s="128"/>
      <c r="HM308" s="128"/>
      <c r="HN308" s="128"/>
      <c r="HO308" s="128"/>
      <c r="HP308" s="128"/>
      <c r="HQ308" s="128"/>
      <c r="HR308" s="128"/>
      <c r="HS308" s="128"/>
      <c r="HT308" s="128"/>
      <c r="HU308" s="128"/>
      <c r="HV308" s="128"/>
      <c r="HW308" s="128"/>
      <c r="HX308" s="128"/>
      <c r="HY308" s="128"/>
      <c r="HZ308" s="128"/>
      <c r="IA308" s="128"/>
      <c r="IB308" s="128"/>
      <c r="IC308" s="128"/>
      <c r="ID308" s="128"/>
      <c r="IE308" s="128"/>
      <c r="IF308" s="128"/>
      <c r="IG308" s="128"/>
      <c r="IH308" s="128"/>
      <c r="II308" s="128"/>
      <c r="IJ308" s="128"/>
      <c r="IK308" s="128"/>
      <c r="IL308" s="128"/>
      <c r="IM308" s="128"/>
      <c r="IN308" s="128"/>
      <c r="IO308" s="128"/>
      <c r="IP308" s="128"/>
      <c r="IQ308" s="128"/>
      <c r="IR308" s="128"/>
      <c r="IS308" s="128"/>
      <c r="IT308" s="128"/>
      <c r="IU308" s="128"/>
      <c r="IV308" s="128"/>
      <c r="IW308" s="128"/>
      <c r="IX308" s="128"/>
      <c r="IY308" s="128"/>
      <c r="IZ308" s="128"/>
      <c r="JA308" s="128"/>
    </row>
    <row r="309" spans="2:261" s="17" customFormat="1" x14ac:dyDescent="0.25">
      <c r="B309" s="33"/>
      <c r="F309" s="35"/>
      <c r="G309" s="111"/>
      <c r="H309" s="33"/>
      <c r="I309" s="33"/>
      <c r="J309" s="42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8"/>
      <c r="AA309" s="128"/>
      <c r="AB309" s="128"/>
      <c r="AC309" s="128"/>
      <c r="AD309" s="128"/>
      <c r="AE309" s="128"/>
      <c r="AF309" s="128"/>
      <c r="AG309" s="128"/>
      <c r="AH309" s="128"/>
      <c r="AI309" s="128"/>
      <c r="AJ309" s="128"/>
      <c r="AK309" s="128"/>
      <c r="AL309" s="128"/>
      <c r="AM309" s="128"/>
      <c r="AN309" s="128"/>
      <c r="AO309" s="128"/>
      <c r="AP309" s="128"/>
      <c r="AQ309" s="128"/>
      <c r="AR309" s="128"/>
      <c r="AS309" s="128"/>
      <c r="AT309" s="128"/>
      <c r="AU309" s="128"/>
      <c r="AV309" s="128"/>
      <c r="AW309" s="128"/>
      <c r="AX309" s="128"/>
      <c r="AY309" s="128"/>
      <c r="AZ309" s="128"/>
      <c r="BA309" s="128"/>
      <c r="BB309" s="128"/>
      <c r="BC309" s="128"/>
      <c r="BD309" s="128"/>
      <c r="BE309" s="128"/>
      <c r="BF309" s="128"/>
      <c r="BG309" s="128"/>
      <c r="BH309" s="128"/>
      <c r="BI309" s="128"/>
      <c r="BJ309" s="128"/>
      <c r="BK309" s="128"/>
      <c r="BL309" s="128"/>
      <c r="BM309" s="42"/>
      <c r="BN309" s="42"/>
      <c r="BO309" s="42"/>
      <c r="BP309" s="42"/>
      <c r="BQ309" s="42"/>
      <c r="BR309" s="42"/>
      <c r="BS309" s="42"/>
      <c r="BT309" s="42"/>
      <c r="BU309" s="42"/>
      <c r="BV309" s="42"/>
      <c r="BW309" s="42"/>
      <c r="BX309" s="42"/>
      <c r="BY309" s="42"/>
      <c r="BZ309" s="128"/>
      <c r="CA309" s="128"/>
      <c r="CB309" s="128"/>
      <c r="CC309" s="128"/>
      <c r="CD309" s="128"/>
      <c r="CE309" s="128"/>
      <c r="CF309" s="128"/>
      <c r="CG309" s="128"/>
      <c r="CH309" s="128"/>
      <c r="CI309" s="128"/>
      <c r="CJ309" s="128"/>
      <c r="CK309" s="128"/>
      <c r="CL309" s="128"/>
      <c r="CM309" s="128"/>
      <c r="CN309" s="128"/>
      <c r="CO309" s="128"/>
      <c r="CP309" s="128"/>
      <c r="CQ309" s="128"/>
      <c r="CR309" s="128"/>
      <c r="CS309" s="128"/>
      <c r="CT309" s="128"/>
      <c r="CU309" s="128"/>
      <c r="CV309" s="128"/>
      <c r="CW309" s="42"/>
      <c r="CX309" s="128"/>
      <c r="CY309" s="128"/>
      <c r="CZ309" s="128"/>
      <c r="DA309" s="128"/>
      <c r="DB309" s="128"/>
      <c r="DC309" s="128"/>
      <c r="DD309" s="128"/>
      <c r="DE309" s="128"/>
      <c r="DF309" s="128"/>
      <c r="DG309" s="128"/>
      <c r="DH309" s="128"/>
      <c r="DI309" s="128"/>
      <c r="DJ309" s="128"/>
      <c r="DK309" s="128"/>
      <c r="DL309" s="128"/>
      <c r="DM309" s="128"/>
      <c r="DN309" s="128"/>
      <c r="DO309" s="128"/>
      <c r="DP309" s="128"/>
      <c r="DQ309" s="128"/>
      <c r="DR309" s="128"/>
      <c r="DS309" s="128"/>
      <c r="DT309" s="128"/>
      <c r="DU309" s="128"/>
      <c r="DV309" s="128"/>
      <c r="DW309" s="128"/>
      <c r="DX309" s="128"/>
      <c r="DY309" s="128"/>
      <c r="DZ309" s="128"/>
      <c r="EA309" s="128"/>
      <c r="EB309" s="128"/>
      <c r="EC309" s="128"/>
      <c r="ED309" s="128"/>
      <c r="EE309" s="128"/>
      <c r="EF309" s="128"/>
      <c r="EG309" s="42"/>
      <c r="EH309" s="128"/>
      <c r="EI309" s="128"/>
      <c r="EJ309" s="128"/>
      <c r="EK309" s="128"/>
      <c r="EL309" s="128"/>
      <c r="EM309" s="128"/>
      <c r="EN309" s="128"/>
      <c r="EO309" s="128"/>
      <c r="EP309" s="128"/>
      <c r="EQ309" s="128"/>
      <c r="ER309" s="128"/>
      <c r="ES309" s="128"/>
      <c r="ET309" s="128"/>
      <c r="EU309" s="128"/>
      <c r="EV309" s="128"/>
      <c r="EW309" s="128"/>
      <c r="EX309" s="128"/>
      <c r="EY309" s="128"/>
      <c r="EZ309" s="128"/>
      <c r="FA309" s="128"/>
      <c r="FB309" s="128"/>
      <c r="FC309" s="128"/>
      <c r="FD309" s="128"/>
      <c r="FE309" s="128"/>
      <c r="FF309" s="128"/>
      <c r="FG309" s="128"/>
      <c r="FH309" s="128"/>
      <c r="FI309" s="128"/>
      <c r="FJ309" s="128"/>
      <c r="FK309" s="128"/>
      <c r="FL309" s="128"/>
      <c r="FM309" s="128"/>
      <c r="FN309" s="128"/>
      <c r="FO309" s="128"/>
      <c r="FP309" s="128"/>
      <c r="FQ309" s="42"/>
      <c r="FR309" s="42"/>
      <c r="FS309" s="42"/>
      <c r="FT309" s="42"/>
      <c r="FU309" s="42"/>
      <c r="FV309" s="128"/>
      <c r="FW309" s="128"/>
      <c r="FX309" s="128"/>
      <c r="FY309" s="128"/>
      <c r="FZ309" s="128"/>
      <c r="GA309" s="128"/>
      <c r="GB309" s="128"/>
      <c r="GC309" s="128"/>
      <c r="GD309" s="128"/>
      <c r="GE309" s="128"/>
      <c r="GF309" s="128"/>
      <c r="GG309" s="128"/>
      <c r="GH309" s="128"/>
      <c r="GI309" s="128"/>
      <c r="GJ309" s="128"/>
      <c r="GK309" s="128"/>
      <c r="GL309" s="128"/>
      <c r="GM309" s="128"/>
      <c r="GN309" s="128"/>
      <c r="GO309" s="128"/>
      <c r="GP309" s="128"/>
      <c r="GQ309" s="128"/>
      <c r="GR309" s="128"/>
      <c r="GS309" s="128"/>
      <c r="GT309" s="128"/>
      <c r="GU309" s="128"/>
      <c r="GV309" s="128"/>
      <c r="GW309" s="128"/>
      <c r="GX309" s="128"/>
      <c r="GY309" s="128"/>
      <c r="GZ309" s="128"/>
      <c r="HA309" s="128"/>
      <c r="HB309" s="128"/>
      <c r="HC309" s="128"/>
      <c r="HD309" s="128"/>
      <c r="HE309" s="128"/>
      <c r="HF309" s="128"/>
      <c r="HG309" s="128"/>
      <c r="HH309" s="128"/>
      <c r="HI309" s="128"/>
      <c r="HJ309" s="128"/>
      <c r="HK309" s="128"/>
      <c r="HL309" s="128"/>
      <c r="HM309" s="128"/>
      <c r="HN309" s="128"/>
      <c r="HO309" s="128"/>
      <c r="HP309" s="128"/>
      <c r="HQ309" s="128"/>
      <c r="HR309" s="128"/>
      <c r="HS309" s="128"/>
      <c r="HT309" s="128"/>
      <c r="HU309" s="128"/>
      <c r="HV309" s="128"/>
      <c r="HW309" s="128"/>
      <c r="HX309" s="128"/>
      <c r="HY309" s="128"/>
      <c r="HZ309" s="128"/>
      <c r="IA309" s="128"/>
      <c r="IB309" s="128"/>
      <c r="IC309" s="128"/>
      <c r="ID309" s="128"/>
      <c r="IE309" s="128"/>
      <c r="IF309" s="128"/>
      <c r="IG309" s="128"/>
      <c r="IH309" s="128"/>
      <c r="II309" s="128"/>
      <c r="IJ309" s="128"/>
      <c r="IK309" s="128"/>
      <c r="IL309" s="128"/>
      <c r="IM309" s="128"/>
      <c r="IN309" s="128"/>
      <c r="IO309" s="128"/>
      <c r="IP309" s="128"/>
      <c r="IQ309" s="128"/>
      <c r="IR309" s="128"/>
      <c r="IS309" s="128"/>
      <c r="IT309" s="128"/>
      <c r="IU309" s="128"/>
      <c r="IV309" s="128"/>
      <c r="IW309" s="128"/>
      <c r="IX309" s="128"/>
      <c r="IY309" s="128"/>
      <c r="IZ309" s="128"/>
      <c r="JA309" s="128"/>
    </row>
    <row r="310" spans="2:261" s="17" customFormat="1" x14ac:dyDescent="0.25">
      <c r="B310" s="33"/>
      <c r="F310" s="35"/>
      <c r="G310" s="111"/>
      <c r="H310" s="33"/>
      <c r="I310" s="33"/>
      <c r="J310" s="42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8"/>
      <c r="AA310" s="128"/>
      <c r="AB310" s="128"/>
      <c r="AC310" s="128"/>
      <c r="AD310" s="128"/>
      <c r="AE310" s="128"/>
      <c r="AF310" s="128"/>
      <c r="AG310" s="128"/>
      <c r="AH310" s="128"/>
      <c r="AI310" s="128"/>
      <c r="AJ310" s="128"/>
      <c r="AK310" s="128"/>
      <c r="AL310" s="128"/>
      <c r="AM310" s="128"/>
      <c r="AN310" s="128"/>
      <c r="AO310" s="128"/>
      <c r="AP310" s="128"/>
      <c r="AQ310" s="128"/>
      <c r="AR310" s="128"/>
      <c r="AS310" s="128"/>
      <c r="AT310" s="128"/>
      <c r="AU310" s="128"/>
      <c r="AV310" s="128"/>
      <c r="AW310" s="128"/>
      <c r="AX310" s="128"/>
      <c r="AY310" s="128"/>
      <c r="AZ310" s="128"/>
      <c r="BA310" s="128"/>
      <c r="BB310" s="128"/>
      <c r="BC310" s="128"/>
      <c r="BD310" s="128"/>
      <c r="BE310" s="128"/>
      <c r="BF310" s="128"/>
      <c r="BG310" s="128"/>
      <c r="BH310" s="128"/>
      <c r="BI310" s="128"/>
      <c r="BJ310" s="128"/>
      <c r="BK310" s="128"/>
      <c r="BL310" s="128"/>
      <c r="BM310" s="42"/>
      <c r="BN310" s="42"/>
      <c r="BO310" s="42"/>
      <c r="BP310" s="42"/>
      <c r="BQ310" s="42"/>
      <c r="BR310" s="42"/>
      <c r="BS310" s="42"/>
      <c r="BT310" s="42"/>
      <c r="BU310" s="42"/>
      <c r="BV310" s="42"/>
      <c r="BW310" s="42"/>
      <c r="BX310" s="42"/>
      <c r="BY310" s="42"/>
      <c r="BZ310" s="128"/>
      <c r="CA310" s="128"/>
      <c r="CB310" s="128"/>
      <c r="CC310" s="128"/>
      <c r="CD310" s="128"/>
      <c r="CE310" s="128"/>
      <c r="CF310" s="128"/>
      <c r="CG310" s="128"/>
      <c r="CH310" s="128"/>
      <c r="CI310" s="128"/>
      <c r="CJ310" s="128"/>
      <c r="CK310" s="128"/>
      <c r="CL310" s="128"/>
      <c r="CM310" s="128"/>
      <c r="CN310" s="128"/>
      <c r="CO310" s="128"/>
      <c r="CP310" s="128"/>
      <c r="CQ310" s="128"/>
      <c r="CR310" s="128"/>
      <c r="CS310" s="128"/>
      <c r="CT310" s="128"/>
      <c r="CU310" s="128"/>
      <c r="CV310" s="128"/>
      <c r="CW310" s="42"/>
      <c r="CX310" s="128"/>
      <c r="CY310" s="128"/>
      <c r="CZ310" s="128"/>
      <c r="DA310" s="128"/>
      <c r="DB310" s="128"/>
      <c r="DC310" s="128"/>
      <c r="DD310" s="128"/>
      <c r="DE310" s="128"/>
      <c r="DF310" s="128"/>
      <c r="DG310" s="128"/>
      <c r="DH310" s="128"/>
      <c r="DI310" s="128"/>
      <c r="DJ310" s="128"/>
      <c r="DK310" s="128"/>
      <c r="DL310" s="128"/>
      <c r="DM310" s="128"/>
      <c r="DN310" s="128"/>
      <c r="DO310" s="128"/>
      <c r="DP310" s="128"/>
      <c r="DQ310" s="128"/>
      <c r="DR310" s="128"/>
      <c r="DS310" s="128"/>
      <c r="DT310" s="128"/>
      <c r="DU310" s="128"/>
      <c r="DV310" s="128"/>
      <c r="DW310" s="128"/>
      <c r="DX310" s="128"/>
      <c r="DY310" s="128"/>
      <c r="DZ310" s="128"/>
      <c r="EA310" s="128"/>
      <c r="EB310" s="128"/>
      <c r="EC310" s="128"/>
      <c r="ED310" s="128"/>
      <c r="EE310" s="128"/>
      <c r="EF310" s="128"/>
      <c r="EG310" s="42"/>
      <c r="EH310" s="128"/>
      <c r="EI310" s="128"/>
      <c r="EJ310" s="128"/>
      <c r="EK310" s="128"/>
      <c r="EL310" s="128"/>
      <c r="EM310" s="128"/>
      <c r="EN310" s="128"/>
      <c r="EO310" s="128"/>
      <c r="EP310" s="128"/>
      <c r="EQ310" s="128"/>
      <c r="ER310" s="128"/>
      <c r="ES310" s="128"/>
      <c r="ET310" s="128"/>
      <c r="EU310" s="128"/>
      <c r="EV310" s="128"/>
      <c r="EW310" s="128"/>
      <c r="EX310" s="128"/>
      <c r="EY310" s="128"/>
      <c r="EZ310" s="128"/>
      <c r="FA310" s="128"/>
      <c r="FB310" s="128"/>
      <c r="FC310" s="128"/>
      <c r="FD310" s="128"/>
      <c r="FE310" s="128"/>
      <c r="FF310" s="128"/>
      <c r="FG310" s="128"/>
      <c r="FH310" s="128"/>
      <c r="FI310" s="128"/>
      <c r="FJ310" s="128"/>
      <c r="FK310" s="128"/>
      <c r="FL310" s="128"/>
      <c r="FM310" s="128"/>
      <c r="FN310" s="128"/>
      <c r="FO310" s="128"/>
      <c r="FP310" s="128"/>
      <c r="FQ310" s="42"/>
      <c r="FR310" s="42"/>
      <c r="FS310" s="42"/>
      <c r="FT310" s="42"/>
      <c r="FU310" s="42"/>
      <c r="FV310" s="128"/>
      <c r="FW310" s="128"/>
      <c r="FX310" s="128"/>
      <c r="FY310" s="128"/>
      <c r="FZ310" s="128"/>
      <c r="GA310" s="128"/>
      <c r="GB310" s="128"/>
      <c r="GC310" s="128"/>
      <c r="GD310" s="128"/>
      <c r="GE310" s="128"/>
      <c r="GF310" s="128"/>
      <c r="GG310" s="128"/>
      <c r="GH310" s="128"/>
      <c r="GI310" s="128"/>
      <c r="GJ310" s="128"/>
      <c r="GK310" s="128"/>
      <c r="GL310" s="128"/>
      <c r="GM310" s="128"/>
      <c r="GN310" s="128"/>
      <c r="GO310" s="128"/>
      <c r="GP310" s="128"/>
      <c r="GQ310" s="128"/>
      <c r="GR310" s="128"/>
      <c r="GS310" s="128"/>
      <c r="GT310" s="128"/>
      <c r="GU310" s="128"/>
      <c r="GV310" s="128"/>
      <c r="GW310" s="128"/>
      <c r="GX310" s="128"/>
      <c r="GY310" s="128"/>
      <c r="GZ310" s="128"/>
      <c r="HA310" s="128"/>
      <c r="HB310" s="128"/>
      <c r="HC310" s="128"/>
      <c r="HD310" s="128"/>
      <c r="HE310" s="128"/>
      <c r="HF310" s="128"/>
      <c r="HG310" s="128"/>
      <c r="HH310" s="128"/>
      <c r="HI310" s="128"/>
      <c r="HJ310" s="128"/>
      <c r="HK310" s="128"/>
      <c r="HL310" s="128"/>
      <c r="HM310" s="128"/>
      <c r="HN310" s="128"/>
      <c r="HO310" s="128"/>
      <c r="HP310" s="128"/>
      <c r="HQ310" s="128"/>
      <c r="HR310" s="128"/>
      <c r="HS310" s="128"/>
      <c r="HT310" s="128"/>
      <c r="HU310" s="128"/>
      <c r="HV310" s="128"/>
      <c r="HW310" s="128"/>
      <c r="HX310" s="128"/>
      <c r="HY310" s="128"/>
      <c r="HZ310" s="128"/>
      <c r="IA310" s="128"/>
      <c r="IB310" s="128"/>
      <c r="IC310" s="128"/>
      <c r="ID310" s="128"/>
      <c r="IE310" s="128"/>
      <c r="IF310" s="128"/>
      <c r="IG310" s="128"/>
      <c r="IH310" s="128"/>
      <c r="II310" s="128"/>
      <c r="IJ310" s="128"/>
      <c r="IK310" s="128"/>
      <c r="IL310" s="128"/>
      <c r="IM310" s="128"/>
      <c r="IN310" s="128"/>
      <c r="IO310" s="128"/>
      <c r="IP310" s="128"/>
      <c r="IQ310" s="128"/>
      <c r="IR310" s="128"/>
      <c r="IS310" s="128"/>
      <c r="IT310" s="128"/>
      <c r="IU310" s="128"/>
      <c r="IV310" s="128"/>
      <c r="IW310" s="128"/>
      <c r="IX310" s="128"/>
      <c r="IY310" s="128"/>
      <c r="IZ310" s="128"/>
      <c r="JA310" s="128"/>
    </row>
    <row r="311" spans="2:261" s="17" customFormat="1" x14ac:dyDescent="0.25">
      <c r="B311" s="33"/>
      <c r="F311" s="35"/>
      <c r="G311" s="111"/>
      <c r="H311" s="33"/>
      <c r="I311" s="33"/>
      <c r="J311" s="42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  <c r="AA311" s="128"/>
      <c r="AB311" s="128"/>
      <c r="AC311" s="128"/>
      <c r="AD311" s="128"/>
      <c r="AE311" s="128"/>
      <c r="AF311" s="128"/>
      <c r="AG311" s="128"/>
      <c r="AH311" s="128"/>
      <c r="AI311" s="128"/>
      <c r="AJ311" s="128"/>
      <c r="AK311" s="128"/>
      <c r="AL311" s="128"/>
      <c r="AM311" s="128"/>
      <c r="AN311" s="128"/>
      <c r="AO311" s="128"/>
      <c r="AP311" s="128"/>
      <c r="AQ311" s="128"/>
      <c r="AR311" s="128"/>
      <c r="AS311" s="128"/>
      <c r="AT311" s="128"/>
      <c r="AU311" s="128"/>
      <c r="AV311" s="128"/>
      <c r="AW311" s="128"/>
      <c r="AX311" s="128"/>
      <c r="AY311" s="128"/>
      <c r="AZ311" s="128"/>
      <c r="BA311" s="128"/>
      <c r="BB311" s="128"/>
      <c r="BC311" s="128"/>
      <c r="BD311" s="128"/>
      <c r="BE311" s="128"/>
      <c r="BF311" s="128"/>
      <c r="BG311" s="128"/>
      <c r="BH311" s="128"/>
      <c r="BI311" s="128"/>
      <c r="BJ311" s="128"/>
      <c r="BK311" s="128"/>
      <c r="BL311" s="128"/>
      <c r="BM311" s="42"/>
      <c r="BN311" s="42"/>
      <c r="BO311" s="42"/>
      <c r="BP311" s="42"/>
      <c r="BQ311" s="42"/>
      <c r="BR311" s="42"/>
      <c r="BS311" s="42"/>
      <c r="BT311" s="42"/>
      <c r="BU311" s="42"/>
      <c r="BV311" s="42"/>
      <c r="BW311" s="42"/>
      <c r="BX311" s="42"/>
      <c r="BY311" s="42"/>
      <c r="BZ311" s="128"/>
      <c r="CA311" s="128"/>
      <c r="CB311" s="128"/>
      <c r="CC311" s="128"/>
      <c r="CD311" s="128"/>
      <c r="CE311" s="128"/>
      <c r="CF311" s="128"/>
      <c r="CG311" s="128"/>
      <c r="CH311" s="128"/>
      <c r="CI311" s="128"/>
      <c r="CJ311" s="128"/>
      <c r="CK311" s="128"/>
      <c r="CL311" s="128"/>
      <c r="CM311" s="128"/>
      <c r="CN311" s="128"/>
      <c r="CO311" s="128"/>
      <c r="CP311" s="128"/>
      <c r="CQ311" s="128"/>
      <c r="CR311" s="128"/>
      <c r="CS311" s="128"/>
      <c r="CT311" s="128"/>
      <c r="CU311" s="128"/>
      <c r="CV311" s="128"/>
      <c r="CW311" s="42"/>
      <c r="CX311" s="128"/>
      <c r="CY311" s="128"/>
      <c r="CZ311" s="128"/>
      <c r="DA311" s="128"/>
      <c r="DB311" s="128"/>
      <c r="DC311" s="128"/>
      <c r="DD311" s="128"/>
      <c r="DE311" s="128"/>
      <c r="DF311" s="128"/>
      <c r="DG311" s="128"/>
      <c r="DH311" s="128"/>
      <c r="DI311" s="128"/>
      <c r="DJ311" s="128"/>
      <c r="DK311" s="128"/>
      <c r="DL311" s="128"/>
      <c r="DM311" s="128"/>
      <c r="DN311" s="128"/>
      <c r="DO311" s="128"/>
      <c r="DP311" s="128"/>
      <c r="DQ311" s="128"/>
      <c r="DR311" s="128"/>
      <c r="DS311" s="128"/>
      <c r="DT311" s="128"/>
      <c r="DU311" s="128"/>
      <c r="DV311" s="128"/>
      <c r="DW311" s="128"/>
      <c r="DX311" s="128"/>
      <c r="DY311" s="128"/>
      <c r="DZ311" s="128"/>
      <c r="EA311" s="128"/>
      <c r="EB311" s="128"/>
      <c r="EC311" s="128"/>
      <c r="ED311" s="128"/>
      <c r="EE311" s="128"/>
      <c r="EF311" s="128"/>
      <c r="EG311" s="42"/>
      <c r="EH311" s="128"/>
      <c r="EI311" s="128"/>
      <c r="EJ311" s="128"/>
      <c r="EK311" s="128"/>
      <c r="EL311" s="128"/>
      <c r="EM311" s="128"/>
      <c r="EN311" s="128"/>
      <c r="EO311" s="128"/>
      <c r="EP311" s="128"/>
      <c r="EQ311" s="128"/>
      <c r="ER311" s="128"/>
      <c r="ES311" s="128"/>
      <c r="ET311" s="128"/>
      <c r="EU311" s="128"/>
      <c r="EV311" s="128"/>
      <c r="EW311" s="128"/>
      <c r="EX311" s="128"/>
      <c r="EY311" s="128"/>
      <c r="EZ311" s="128"/>
      <c r="FA311" s="128"/>
      <c r="FB311" s="128"/>
      <c r="FC311" s="128"/>
      <c r="FD311" s="128"/>
      <c r="FE311" s="128"/>
      <c r="FF311" s="128"/>
      <c r="FG311" s="128"/>
      <c r="FH311" s="128"/>
      <c r="FI311" s="128"/>
      <c r="FJ311" s="128"/>
      <c r="FK311" s="128"/>
      <c r="FL311" s="128"/>
      <c r="FM311" s="128"/>
      <c r="FN311" s="128"/>
      <c r="FO311" s="128"/>
      <c r="FP311" s="128"/>
      <c r="FQ311" s="42"/>
      <c r="FR311" s="42"/>
      <c r="FS311" s="42"/>
      <c r="FT311" s="42"/>
      <c r="FU311" s="42"/>
      <c r="FV311" s="128"/>
      <c r="FW311" s="128"/>
      <c r="FX311" s="128"/>
      <c r="FY311" s="128"/>
      <c r="FZ311" s="128"/>
      <c r="GA311" s="128"/>
      <c r="GB311" s="128"/>
      <c r="GC311" s="128"/>
      <c r="GD311" s="128"/>
      <c r="GE311" s="128"/>
      <c r="GF311" s="128"/>
      <c r="GG311" s="128"/>
      <c r="GH311" s="128"/>
      <c r="GI311" s="128"/>
      <c r="GJ311" s="128"/>
      <c r="GK311" s="128"/>
      <c r="GL311" s="128"/>
      <c r="GM311" s="128"/>
      <c r="GN311" s="128"/>
      <c r="GO311" s="128"/>
      <c r="GP311" s="128"/>
      <c r="GQ311" s="128"/>
      <c r="GR311" s="128"/>
      <c r="GS311" s="128"/>
      <c r="GT311" s="128"/>
      <c r="GU311" s="128"/>
      <c r="GV311" s="128"/>
      <c r="GW311" s="128"/>
      <c r="GX311" s="128"/>
      <c r="GY311" s="128"/>
      <c r="GZ311" s="128"/>
      <c r="HA311" s="128"/>
      <c r="HB311" s="128"/>
      <c r="HC311" s="128"/>
      <c r="HD311" s="128"/>
      <c r="HE311" s="128"/>
      <c r="HF311" s="128"/>
      <c r="HG311" s="128"/>
      <c r="HH311" s="128"/>
      <c r="HI311" s="128"/>
      <c r="HJ311" s="128"/>
      <c r="HK311" s="128"/>
      <c r="HL311" s="128"/>
      <c r="HM311" s="128"/>
      <c r="HN311" s="128"/>
      <c r="HO311" s="128"/>
      <c r="HP311" s="128"/>
      <c r="HQ311" s="128"/>
      <c r="HR311" s="128"/>
      <c r="HS311" s="128"/>
      <c r="HT311" s="128"/>
      <c r="HU311" s="128"/>
      <c r="HV311" s="128"/>
      <c r="HW311" s="128"/>
      <c r="HX311" s="128"/>
      <c r="HY311" s="128"/>
      <c r="HZ311" s="128"/>
      <c r="IA311" s="128"/>
      <c r="IB311" s="128"/>
      <c r="IC311" s="128"/>
      <c r="ID311" s="128"/>
      <c r="IE311" s="128"/>
      <c r="IF311" s="128"/>
      <c r="IG311" s="128"/>
      <c r="IH311" s="128"/>
      <c r="II311" s="128"/>
      <c r="IJ311" s="128"/>
      <c r="IK311" s="128"/>
      <c r="IL311" s="128"/>
      <c r="IM311" s="128"/>
      <c r="IN311" s="128"/>
      <c r="IO311" s="128"/>
      <c r="IP311" s="128"/>
      <c r="IQ311" s="128"/>
      <c r="IR311" s="128"/>
      <c r="IS311" s="128"/>
      <c r="IT311" s="128"/>
      <c r="IU311" s="128"/>
      <c r="IV311" s="128"/>
      <c r="IW311" s="128"/>
      <c r="IX311" s="128"/>
      <c r="IY311" s="128"/>
      <c r="IZ311" s="128"/>
      <c r="JA311" s="128"/>
    </row>
    <row r="312" spans="2:261" s="17" customFormat="1" x14ac:dyDescent="0.25">
      <c r="B312" s="33"/>
      <c r="F312" s="35"/>
      <c r="G312" s="111"/>
      <c r="H312" s="33"/>
      <c r="I312" s="33"/>
      <c r="J312" s="42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  <c r="AJ312" s="128"/>
      <c r="AK312" s="128"/>
      <c r="AL312" s="128"/>
      <c r="AM312" s="128"/>
      <c r="AN312" s="128"/>
      <c r="AO312" s="128"/>
      <c r="AP312" s="128"/>
      <c r="AQ312" s="128"/>
      <c r="AR312" s="128"/>
      <c r="AS312" s="128"/>
      <c r="AT312" s="128"/>
      <c r="AU312" s="128"/>
      <c r="AV312" s="128"/>
      <c r="AW312" s="128"/>
      <c r="AX312" s="128"/>
      <c r="AY312" s="128"/>
      <c r="AZ312" s="128"/>
      <c r="BA312" s="128"/>
      <c r="BB312" s="128"/>
      <c r="BC312" s="128"/>
      <c r="BD312" s="128"/>
      <c r="BE312" s="128"/>
      <c r="BF312" s="128"/>
      <c r="BG312" s="128"/>
      <c r="BH312" s="128"/>
      <c r="BI312" s="128"/>
      <c r="BJ312" s="128"/>
      <c r="BK312" s="128"/>
      <c r="BL312" s="128"/>
      <c r="BM312" s="42"/>
      <c r="BN312" s="42"/>
      <c r="BO312" s="42"/>
      <c r="BP312" s="42"/>
      <c r="BQ312" s="42"/>
      <c r="BR312" s="42"/>
      <c r="BS312" s="42"/>
      <c r="BT312" s="42"/>
      <c r="BU312" s="42"/>
      <c r="BV312" s="42"/>
      <c r="BW312" s="42"/>
      <c r="BX312" s="42"/>
      <c r="BY312" s="42"/>
      <c r="BZ312" s="128"/>
      <c r="CA312" s="128"/>
      <c r="CB312" s="128"/>
      <c r="CC312" s="128"/>
      <c r="CD312" s="128"/>
      <c r="CE312" s="128"/>
      <c r="CF312" s="128"/>
      <c r="CG312" s="128"/>
      <c r="CH312" s="128"/>
      <c r="CI312" s="128"/>
      <c r="CJ312" s="128"/>
      <c r="CK312" s="128"/>
      <c r="CL312" s="128"/>
      <c r="CM312" s="128"/>
      <c r="CN312" s="128"/>
      <c r="CO312" s="128"/>
      <c r="CP312" s="128"/>
      <c r="CQ312" s="128"/>
      <c r="CR312" s="128"/>
      <c r="CS312" s="128"/>
      <c r="CT312" s="128"/>
      <c r="CU312" s="128"/>
      <c r="CV312" s="128"/>
      <c r="CW312" s="42"/>
      <c r="CX312" s="128"/>
      <c r="CY312" s="128"/>
      <c r="CZ312" s="128"/>
      <c r="DA312" s="128"/>
      <c r="DB312" s="128"/>
      <c r="DC312" s="128"/>
      <c r="DD312" s="128"/>
      <c r="DE312" s="128"/>
      <c r="DF312" s="128"/>
      <c r="DG312" s="128"/>
      <c r="DH312" s="128"/>
      <c r="DI312" s="128"/>
      <c r="DJ312" s="128"/>
      <c r="DK312" s="128"/>
      <c r="DL312" s="128"/>
      <c r="DM312" s="128"/>
      <c r="DN312" s="128"/>
      <c r="DO312" s="128"/>
      <c r="DP312" s="128"/>
      <c r="DQ312" s="128"/>
      <c r="DR312" s="128"/>
      <c r="DS312" s="128"/>
      <c r="DT312" s="128"/>
      <c r="DU312" s="128"/>
      <c r="DV312" s="128"/>
      <c r="DW312" s="128"/>
      <c r="DX312" s="128"/>
      <c r="DY312" s="128"/>
      <c r="DZ312" s="128"/>
      <c r="EA312" s="128"/>
      <c r="EB312" s="128"/>
      <c r="EC312" s="128"/>
      <c r="ED312" s="128"/>
      <c r="EE312" s="128"/>
      <c r="EF312" s="128"/>
      <c r="EG312" s="42"/>
      <c r="EH312" s="128"/>
      <c r="EI312" s="128"/>
      <c r="EJ312" s="128"/>
      <c r="EK312" s="128"/>
      <c r="EL312" s="128"/>
      <c r="EM312" s="128"/>
      <c r="EN312" s="128"/>
      <c r="EO312" s="128"/>
      <c r="EP312" s="128"/>
      <c r="EQ312" s="128"/>
      <c r="ER312" s="128"/>
      <c r="ES312" s="128"/>
      <c r="ET312" s="128"/>
      <c r="EU312" s="128"/>
      <c r="EV312" s="128"/>
      <c r="EW312" s="128"/>
      <c r="EX312" s="128"/>
      <c r="EY312" s="128"/>
      <c r="EZ312" s="128"/>
      <c r="FA312" s="128"/>
      <c r="FB312" s="128"/>
      <c r="FC312" s="128"/>
      <c r="FD312" s="128"/>
      <c r="FE312" s="128"/>
      <c r="FF312" s="128"/>
      <c r="FG312" s="128"/>
      <c r="FH312" s="128"/>
      <c r="FI312" s="128"/>
      <c r="FJ312" s="128"/>
      <c r="FK312" s="128"/>
      <c r="FL312" s="128"/>
      <c r="FM312" s="128"/>
      <c r="FN312" s="128"/>
      <c r="FO312" s="128"/>
      <c r="FP312" s="128"/>
      <c r="FQ312" s="42"/>
      <c r="FR312" s="42"/>
      <c r="FS312" s="42"/>
      <c r="FT312" s="42"/>
      <c r="FU312" s="42"/>
      <c r="FV312" s="128"/>
      <c r="FW312" s="128"/>
      <c r="FX312" s="128"/>
      <c r="FY312" s="128"/>
      <c r="FZ312" s="128"/>
      <c r="GA312" s="128"/>
      <c r="GB312" s="128"/>
      <c r="GC312" s="128"/>
      <c r="GD312" s="128"/>
      <c r="GE312" s="128"/>
      <c r="GF312" s="128"/>
      <c r="GG312" s="128"/>
      <c r="GH312" s="128"/>
      <c r="GI312" s="128"/>
      <c r="GJ312" s="128"/>
      <c r="GK312" s="128"/>
      <c r="GL312" s="128"/>
      <c r="GM312" s="128"/>
      <c r="GN312" s="128"/>
      <c r="GO312" s="128"/>
      <c r="GP312" s="128"/>
      <c r="GQ312" s="128"/>
      <c r="GR312" s="128"/>
      <c r="GS312" s="128"/>
      <c r="GT312" s="128"/>
      <c r="GU312" s="128"/>
      <c r="GV312" s="128"/>
      <c r="GW312" s="128"/>
      <c r="GX312" s="128"/>
      <c r="GY312" s="128"/>
      <c r="GZ312" s="128"/>
      <c r="HA312" s="128"/>
      <c r="HB312" s="128"/>
      <c r="HC312" s="128"/>
      <c r="HD312" s="128"/>
      <c r="HE312" s="128"/>
      <c r="HF312" s="128"/>
      <c r="HG312" s="128"/>
      <c r="HH312" s="128"/>
      <c r="HI312" s="128"/>
      <c r="HJ312" s="128"/>
      <c r="HK312" s="128"/>
      <c r="HL312" s="128"/>
      <c r="HM312" s="128"/>
      <c r="HN312" s="128"/>
      <c r="HO312" s="128"/>
      <c r="HP312" s="128"/>
      <c r="HQ312" s="128"/>
      <c r="HR312" s="128"/>
      <c r="HS312" s="128"/>
      <c r="HT312" s="128"/>
      <c r="HU312" s="128"/>
      <c r="HV312" s="128"/>
      <c r="HW312" s="128"/>
      <c r="HX312" s="128"/>
      <c r="HY312" s="128"/>
      <c r="HZ312" s="128"/>
      <c r="IA312" s="128"/>
      <c r="IB312" s="128"/>
      <c r="IC312" s="128"/>
      <c r="ID312" s="128"/>
      <c r="IE312" s="128"/>
      <c r="IF312" s="128"/>
      <c r="IG312" s="128"/>
      <c r="IH312" s="128"/>
      <c r="II312" s="128"/>
      <c r="IJ312" s="128"/>
      <c r="IK312" s="128"/>
      <c r="IL312" s="128"/>
      <c r="IM312" s="128"/>
      <c r="IN312" s="128"/>
      <c r="IO312" s="128"/>
      <c r="IP312" s="128"/>
      <c r="IQ312" s="128"/>
      <c r="IR312" s="128"/>
      <c r="IS312" s="128"/>
      <c r="IT312" s="128"/>
      <c r="IU312" s="128"/>
      <c r="IV312" s="128"/>
      <c r="IW312" s="128"/>
      <c r="IX312" s="128"/>
      <c r="IY312" s="128"/>
      <c r="IZ312" s="128"/>
      <c r="JA312" s="128"/>
    </row>
    <row r="313" spans="2:261" s="17" customFormat="1" x14ac:dyDescent="0.25">
      <c r="B313" s="33"/>
      <c r="F313" s="35"/>
      <c r="G313" s="111"/>
      <c r="H313" s="33"/>
      <c r="I313" s="33"/>
      <c r="J313" s="42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  <c r="Z313" s="128"/>
      <c r="AA313" s="128"/>
      <c r="AB313" s="128"/>
      <c r="AC313" s="128"/>
      <c r="AD313" s="128"/>
      <c r="AE313" s="128"/>
      <c r="AF313" s="128"/>
      <c r="AG313" s="128"/>
      <c r="AH313" s="128"/>
      <c r="AI313" s="128"/>
      <c r="AJ313" s="128"/>
      <c r="AK313" s="128"/>
      <c r="AL313" s="128"/>
      <c r="AM313" s="128"/>
      <c r="AN313" s="128"/>
      <c r="AO313" s="128"/>
      <c r="AP313" s="128"/>
      <c r="AQ313" s="128"/>
      <c r="AR313" s="128"/>
      <c r="AS313" s="128"/>
      <c r="AT313" s="128"/>
      <c r="AU313" s="128"/>
      <c r="AV313" s="128"/>
      <c r="AW313" s="128"/>
      <c r="AX313" s="128"/>
      <c r="AY313" s="128"/>
      <c r="AZ313" s="128"/>
      <c r="BA313" s="128"/>
      <c r="BB313" s="128"/>
      <c r="BC313" s="128"/>
      <c r="BD313" s="128"/>
      <c r="BE313" s="128"/>
      <c r="BF313" s="128"/>
      <c r="BG313" s="128"/>
      <c r="BH313" s="128"/>
      <c r="BI313" s="128"/>
      <c r="BJ313" s="128"/>
      <c r="BK313" s="128"/>
      <c r="BL313" s="128"/>
      <c r="BM313" s="42"/>
      <c r="BN313" s="42"/>
      <c r="BO313" s="42"/>
      <c r="BP313" s="42"/>
      <c r="BQ313" s="42"/>
      <c r="BR313" s="42"/>
      <c r="BS313" s="42"/>
      <c r="BT313" s="42"/>
      <c r="BU313" s="42"/>
      <c r="BV313" s="42"/>
      <c r="BW313" s="42"/>
      <c r="BX313" s="42"/>
      <c r="BY313" s="42"/>
      <c r="BZ313" s="128"/>
      <c r="CA313" s="128"/>
      <c r="CB313" s="128"/>
      <c r="CC313" s="128"/>
      <c r="CD313" s="128"/>
      <c r="CE313" s="128"/>
      <c r="CF313" s="128"/>
      <c r="CG313" s="128"/>
      <c r="CH313" s="128"/>
      <c r="CI313" s="128"/>
      <c r="CJ313" s="128"/>
      <c r="CK313" s="128"/>
      <c r="CL313" s="128"/>
      <c r="CM313" s="128"/>
      <c r="CN313" s="128"/>
      <c r="CO313" s="128"/>
      <c r="CP313" s="128"/>
      <c r="CQ313" s="128"/>
      <c r="CR313" s="128"/>
      <c r="CS313" s="128"/>
      <c r="CT313" s="128"/>
      <c r="CU313" s="128"/>
      <c r="CV313" s="128"/>
      <c r="CW313" s="42"/>
      <c r="CX313" s="128"/>
      <c r="CY313" s="128"/>
      <c r="CZ313" s="128"/>
      <c r="DA313" s="128"/>
      <c r="DB313" s="128"/>
      <c r="DC313" s="128"/>
      <c r="DD313" s="128"/>
      <c r="DE313" s="128"/>
      <c r="DF313" s="128"/>
      <c r="DG313" s="128"/>
      <c r="DH313" s="128"/>
      <c r="DI313" s="128"/>
      <c r="DJ313" s="128"/>
      <c r="DK313" s="128"/>
      <c r="DL313" s="128"/>
      <c r="DM313" s="128"/>
      <c r="DN313" s="128"/>
      <c r="DO313" s="128"/>
      <c r="DP313" s="128"/>
      <c r="DQ313" s="128"/>
      <c r="DR313" s="128"/>
      <c r="DS313" s="128"/>
      <c r="DT313" s="128"/>
      <c r="DU313" s="128"/>
      <c r="DV313" s="128"/>
      <c r="DW313" s="128"/>
      <c r="DX313" s="128"/>
      <c r="DY313" s="128"/>
      <c r="DZ313" s="128"/>
      <c r="EA313" s="128"/>
      <c r="EB313" s="128"/>
      <c r="EC313" s="128"/>
      <c r="ED313" s="128"/>
      <c r="EE313" s="128"/>
      <c r="EF313" s="128"/>
      <c r="EG313" s="42"/>
      <c r="EH313" s="128"/>
      <c r="EI313" s="128"/>
      <c r="EJ313" s="128"/>
      <c r="EK313" s="128"/>
      <c r="EL313" s="128"/>
      <c r="EM313" s="128"/>
      <c r="EN313" s="128"/>
      <c r="EO313" s="128"/>
      <c r="EP313" s="128"/>
      <c r="EQ313" s="128"/>
      <c r="ER313" s="128"/>
      <c r="ES313" s="128"/>
      <c r="ET313" s="128"/>
      <c r="EU313" s="128"/>
      <c r="EV313" s="128"/>
      <c r="EW313" s="128"/>
      <c r="EX313" s="128"/>
      <c r="EY313" s="128"/>
      <c r="EZ313" s="128"/>
      <c r="FA313" s="128"/>
      <c r="FB313" s="128"/>
      <c r="FC313" s="128"/>
      <c r="FD313" s="128"/>
      <c r="FE313" s="128"/>
      <c r="FF313" s="128"/>
      <c r="FG313" s="128"/>
      <c r="FH313" s="128"/>
      <c r="FI313" s="128"/>
      <c r="FJ313" s="128"/>
      <c r="FK313" s="128"/>
      <c r="FL313" s="128"/>
      <c r="FM313" s="128"/>
      <c r="FN313" s="128"/>
      <c r="FO313" s="128"/>
      <c r="FP313" s="128"/>
      <c r="FQ313" s="42"/>
      <c r="FR313" s="42"/>
      <c r="FS313" s="42"/>
      <c r="FT313" s="42"/>
      <c r="FU313" s="42"/>
      <c r="FV313" s="128"/>
      <c r="FW313" s="128"/>
      <c r="FX313" s="128"/>
      <c r="FY313" s="128"/>
      <c r="FZ313" s="128"/>
      <c r="GA313" s="128"/>
      <c r="GB313" s="128"/>
      <c r="GC313" s="128"/>
      <c r="GD313" s="128"/>
      <c r="GE313" s="128"/>
      <c r="GF313" s="128"/>
      <c r="GG313" s="128"/>
      <c r="GH313" s="128"/>
      <c r="GI313" s="128"/>
      <c r="GJ313" s="128"/>
      <c r="GK313" s="128"/>
      <c r="GL313" s="128"/>
      <c r="GM313" s="128"/>
      <c r="GN313" s="128"/>
      <c r="GO313" s="128"/>
      <c r="GP313" s="128"/>
      <c r="GQ313" s="128"/>
      <c r="GR313" s="128"/>
      <c r="GS313" s="128"/>
      <c r="GT313" s="128"/>
      <c r="GU313" s="128"/>
      <c r="GV313" s="128"/>
      <c r="GW313" s="128"/>
      <c r="GX313" s="128"/>
      <c r="GY313" s="128"/>
      <c r="GZ313" s="128"/>
      <c r="HA313" s="128"/>
      <c r="HB313" s="128"/>
      <c r="HC313" s="128"/>
      <c r="HD313" s="128"/>
      <c r="HE313" s="128"/>
      <c r="HF313" s="128"/>
      <c r="HG313" s="128"/>
      <c r="HH313" s="128"/>
      <c r="HI313" s="128"/>
      <c r="HJ313" s="128"/>
      <c r="HK313" s="128"/>
      <c r="HL313" s="128"/>
      <c r="HM313" s="128"/>
      <c r="HN313" s="128"/>
      <c r="HO313" s="128"/>
      <c r="HP313" s="128"/>
      <c r="HQ313" s="128"/>
      <c r="HR313" s="128"/>
      <c r="HS313" s="128"/>
      <c r="HT313" s="128"/>
      <c r="HU313" s="128"/>
      <c r="HV313" s="128"/>
      <c r="HW313" s="128"/>
      <c r="HX313" s="128"/>
      <c r="HY313" s="128"/>
      <c r="HZ313" s="128"/>
      <c r="IA313" s="128"/>
      <c r="IB313" s="128"/>
      <c r="IC313" s="128"/>
      <c r="ID313" s="128"/>
      <c r="IE313" s="128"/>
      <c r="IF313" s="128"/>
      <c r="IG313" s="128"/>
      <c r="IH313" s="128"/>
      <c r="II313" s="128"/>
      <c r="IJ313" s="128"/>
      <c r="IK313" s="128"/>
      <c r="IL313" s="128"/>
      <c r="IM313" s="128"/>
      <c r="IN313" s="128"/>
      <c r="IO313" s="128"/>
      <c r="IP313" s="128"/>
      <c r="IQ313" s="128"/>
      <c r="IR313" s="128"/>
      <c r="IS313" s="128"/>
      <c r="IT313" s="128"/>
      <c r="IU313" s="128"/>
      <c r="IV313" s="128"/>
      <c r="IW313" s="128"/>
      <c r="IX313" s="128"/>
      <c r="IY313" s="128"/>
      <c r="IZ313" s="128"/>
      <c r="JA313" s="128"/>
    </row>
    <row r="314" spans="2:261" s="17" customFormat="1" x14ac:dyDescent="0.25">
      <c r="B314" s="33"/>
      <c r="F314" s="35"/>
      <c r="G314" s="111"/>
      <c r="H314" s="33"/>
      <c r="I314" s="33"/>
      <c r="J314" s="42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8"/>
      <c r="AA314" s="128"/>
      <c r="AB314" s="128"/>
      <c r="AC314" s="128"/>
      <c r="AD314" s="128"/>
      <c r="AE314" s="128"/>
      <c r="AF314" s="128"/>
      <c r="AG314" s="128"/>
      <c r="AH314" s="128"/>
      <c r="AI314" s="128"/>
      <c r="AJ314" s="128"/>
      <c r="AK314" s="128"/>
      <c r="AL314" s="128"/>
      <c r="AM314" s="128"/>
      <c r="AN314" s="128"/>
      <c r="AO314" s="128"/>
      <c r="AP314" s="128"/>
      <c r="AQ314" s="128"/>
      <c r="AR314" s="128"/>
      <c r="AS314" s="128"/>
      <c r="AT314" s="128"/>
      <c r="AU314" s="128"/>
      <c r="AV314" s="128"/>
      <c r="AW314" s="128"/>
      <c r="AX314" s="128"/>
      <c r="AY314" s="128"/>
      <c r="AZ314" s="128"/>
      <c r="BA314" s="128"/>
      <c r="BB314" s="128"/>
      <c r="BC314" s="128"/>
      <c r="BD314" s="128"/>
      <c r="BE314" s="128"/>
      <c r="BF314" s="128"/>
      <c r="BG314" s="128"/>
      <c r="BH314" s="128"/>
      <c r="BI314" s="128"/>
      <c r="BJ314" s="128"/>
      <c r="BK314" s="128"/>
      <c r="BL314" s="128"/>
      <c r="BM314" s="42"/>
      <c r="BN314" s="42"/>
      <c r="BO314" s="42"/>
      <c r="BP314" s="42"/>
      <c r="BQ314" s="42"/>
      <c r="BR314" s="42"/>
      <c r="BS314" s="42"/>
      <c r="BT314" s="42"/>
      <c r="BU314" s="42"/>
      <c r="BV314" s="42"/>
      <c r="BW314" s="42"/>
      <c r="BX314" s="42"/>
      <c r="BY314" s="42"/>
      <c r="BZ314" s="128"/>
      <c r="CA314" s="128"/>
      <c r="CB314" s="128"/>
      <c r="CC314" s="128"/>
      <c r="CD314" s="128"/>
      <c r="CE314" s="128"/>
      <c r="CF314" s="128"/>
      <c r="CG314" s="128"/>
      <c r="CH314" s="128"/>
      <c r="CI314" s="128"/>
      <c r="CJ314" s="128"/>
      <c r="CK314" s="128"/>
      <c r="CL314" s="128"/>
      <c r="CM314" s="128"/>
      <c r="CN314" s="128"/>
      <c r="CO314" s="128"/>
      <c r="CP314" s="128"/>
      <c r="CQ314" s="128"/>
      <c r="CR314" s="128"/>
      <c r="CS314" s="128"/>
      <c r="CT314" s="128"/>
      <c r="CU314" s="128"/>
      <c r="CV314" s="128"/>
      <c r="CW314" s="42"/>
      <c r="CX314" s="128"/>
      <c r="CY314" s="128"/>
      <c r="CZ314" s="128"/>
      <c r="DA314" s="128"/>
      <c r="DB314" s="128"/>
      <c r="DC314" s="128"/>
      <c r="DD314" s="128"/>
      <c r="DE314" s="128"/>
      <c r="DF314" s="128"/>
      <c r="DG314" s="128"/>
      <c r="DH314" s="128"/>
      <c r="DI314" s="128"/>
      <c r="DJ314" s="128"/>
      <c r="DK314" s="128"/>
      <c r="DL314" s="128"/>
      <c r="DM314" s="128"/>
      <c r="DN314" s="128"/>
      <c r="DO314" s="128"/>
      <c r="DP314" s="128"/>
      <c r="DQ314" s="128"/>
      <c r="DR314" s="128"/>
      <c r="DS314" s="128"/>
      <c r="DT314" s="128"/>
      <c r="DU314" s="128"/>
      <c r="DV314" s="128"/>
      <c r="DW314" s="128"/>
      <c r="DX314" s="128"/>
      <c r="DY314" s="128"/>
      <c r="DZ314" s="128"/>
      <c r="EA314" s="128"/>
      <c r="EB314" s="128"/>
      <c r="EC314" s="128"/>
      <c r="ED314" s="128"/>
      <c r="EE314" s="128"/>
      <c r="EF314" s="128"/>
      <c r="EG314" s="42"/>
      <c r="EH314" s="128"/>
      <c r="EI314" s="128"/>
      <c r="EJ314" s="128"/>
      <c r="EK314" s="128"/>
      <c r="EL314" s="128"/>
      <c r="EM314" s="128"/>
      <c r="EN314" s="128"/>
      <c r="EO314" s="128"/>
      <c r="EP314" s="128"/>
      <c r="EQ314" s="128"/>
      <c r="ER314" s="128"/>
      <c r="ES314" s="128"/>
      <c r="ET314" s="128"/>
      <c r="EU314" s="128"/>
      <c r="EV314" s="128"/>
      <c r="EW314" s="128"/>
      <c r="EX314" s="128"/>
      <c r="EY314" s="128"/>
      <c r="EZ314" s="128"/>
      <c r="FA314" s="128"/>
      <c r="FB314" s="128"/>
      <c r="FC314" s="128"/>
      <c r="FD314" s="128"/>
      <c r="FE314" s="128"/>
      <c r="FF314" s="128"/>
      <c r="FG314" s="128"/>
      <c r="FH314" s="128"/>
      <c r="FI314" s="128"/>
      <c r="FJ314" s="128"/>
      <c r="FK314" s="128"/>
      <c r="FL314" s="128"/>
      <c r="FM314" s="128"/>
      <c r="FN314" s="128"/>
      <c r="FO314" s="128"/>
      <c r="FP314" s="128"/>
      <c r="FQ314" s="42"/>
      <c r="FR314" s="42"/>
      <c r="FS314" s="42"/>
      <c r="FT314" s="42"/>
      <c r="FU314" s="42"/>
      <c r="FV314" s="128"/>
      <c r="FW314" s="128"/>
      <c r="FX314" s="128"/>
      <c r="FY314" s="128"/>
      <c r="FZ314" s="128"/>
      <c r="GA314" s="128"/>
      <c r="GB314" s="128"/>
      <c r="GC314" s="128"/>
      <c r="GD314" s="128"/>
      <c r="GE314" s="128"/>
      <c r="GF314" s="128"/>
      <c r="GG314" s="128"/>
      <c r="GH314" s="128"/>
      <c r="GI314" s="128"/>
      <c r="GJ314" s="128"/>
      <c r="GK314" s="128"/>
      <c r="GL314" s="128"/>
      <c r="GM314" s="128"/>
      <c r="GN314" s="128"/>
      <c r="GO314" s="128"/>
      <c r="GP314" s="128"/>
      <c r="GQ314" s="128"/>
      <c r="GR314" s="128"/>
      <c r="GS314" s="128"/>
      <c r="GT314" s="128"/>
      <c r="GU314" s="128"/>
      <c r="GV314" s="128"/>
      <c r="GW314" s="128"/>
      <c r="GX314" s="128"/>
      <c r="GY314" s="128"/>
      <c r="GZ314" s="128"/>
      <c r="HA314" s="128"/>
      <c r="HB314" s="128"/>
      <c r="HC314" s="128"/>
      <c r="HD314" s="128"/>
      <c r="HE314" s="128"/>
      <c r="HF314" s="128"/>
      <c r="HG314" s="128"/>
      <c r="HH314" s="128"/>
      <c r="HI314" s="128"/>
      <c r="HJ314" s="128"/>
      <c r="HK314" s="128"/>
      <c r="HL314" s="128"/>
      <c r="HM314" s="128"/>
      <c r="HN314" s="128"/>
      <c r="HO314" s="128"/>
      <c r="HP314" s="128"/>
      <c r="HQ314" s="128"/>
      <c r="HR314" s="128"/>
      <c r="HS314" s="128"/>
      <c r="HT314" s="128"/>
      <c r="HU314" s="128"/>
      <c r="HV314" s="128"/>
      <c r="HW314" s="128"/>
      <c r="HX314" s="128"/>
      <c r="HY314" s="128"/>
      <c r="HZ314" s="128"/>
      <c r="IA314" s="128"/>
      <c r="IB314" s="128"/>
      <c r="IC314" s="128"/>
      <c r="ID314" s="128"/>
      <c r="IE314" s="128"/>
      <c r="IF314" s="128"/>
      <c r="IG314" s="128"/>
      <c r="IH314" s="128"/>
      <c r="II314" s="128"/>
      <c r="IJ314" s="128"/>
      <c r="IK314" s="128"/>
      <c r="IL314" s="128"/>
      <c r="IM314" s="128"/>
      <c r="IN314" s="128"/>
      <c r="IO314" s="128"/>
      <c r="IP314" s="128"/>
      <c r="IQ314" s="128"/>
      <c r="IR314" s="128"/>
      <c r="IS314" s="128"/>
      <c r="IT314" s="128"/>
      <c r="IU314" s="128"/>
      <c r="IV314" s="128"/>
      <c r="IW314" s="128"/>
      <c r="IX314" s="128"/>
      <c r="IY314" s="128"/>
      <c r="IZ314" s="128"/>
      <c r="JA314" s="128"/>
    </row>
    <row r="315" spans="2:261" s="17" customFormat="1" x14ac:dyDescent="0.25">
      <c r="B315" s="33"/>
      <c r="F315" s="35"/>
      <c r="G315" s="111"/>
      <c r="H315" s="33"/>
      <c r="I315" s="33"/>
      <c r="J315" s="42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  <c r="AA315" s="128"/>
      <c r="AB315" s="128"/>
      <c r="AC315" s="128"/>
      <c r="AD315" s="128"/>
      <c r="AE315" s="128"/>
      <c r="AF315" s="128"/>
      <c r="AG315" s="128"/>
      <c r="AH315" s="128"/>
      <c r="AI315" s="128"/>
      <c r="AJ315" s="128"/>
      <c r="AK315" s="128"/>
      <c r="AL315" s="128"/>
      <c r="AM315" s="128"/>
      <c r="AN315" s="128"/>
      <c r="AO315" s="128"/>
      <c r="AP315" s="128"/>
      <c r="AQ315" s="128"/>
      <c r="AR315" s="128"/>
      <c r="AS315" s="128"/>
      <c r="AT315" s="128"/>
      <c r="AU315" s="128"/>
      <c r="AV315" s="128"/>
      <c r="AW315" s="128"/>
      <c r="AX315" s="128"/>
      <c r="AY315" s="128"/>
      <c r="AZ315" s="128"/>
      <c r="BA315" s="128"/>
      <c r="BB315" s="128"/>
      <c r="BC315" s="128"/>
      <c r="BD315" s="128"/>
      <c r="BE315" s="128"/>
      <c r="BF315" s="128"/>
      <c r="BG315" s="128"/>
      <c r="BH315" s="128"/>
      <c r="BI315" s="128"/>
      <c r="BJ315" s="128"/>
      <c r="BK315" s="128"/>
      <c r="BL315" s="128"/>
      <c r="BM315" s="42"/>
      <c r="BN315" s="42"/>
      <c r="BO315" s="42"/>
      <c r="BP315" s="42"/>
      <c r="BQ315" s="42"/>
      <c r="BR315" s="42"/>
      <c r="BS315" s="42"/>
      <c r="BT315" s="42"/>
      <c r="BU315" s="42"/>
      <c r="BV315" s="42"/>
      <c r="BW315" s="42"/>
      <c r="BX315" s="42"/>
      <c r="BY315" s="42"/>
      <c r="BZ315" s="128"/>
      <c r="CA315" s="128"/>
      <c r="CB315" s="128"/>
      <c r="CC315" s="128"/>
      <c r="CD315" s="128"/>
      <c r="CE315" s="128"/>
      <c r="CF315" s="128"/>
      <c r="CG315" s="128"/>
      <c r="CH315" s="128"/>
      <c r="CI315" s="128"/>
      <c r="CJ315" s="128"/>
      <c r="CK315" s="128"/>
      <c r="CL315" s="128"/>
      <c r="CM315" s="128"/>
      <c r="CN315" s="128"/>
      <c r="CO315" s="128"/>
      <c r="CP315" s="128"/>
      <c r="CQ315" s="128"/>
      <c r="CR315" s="128"/>
      <c r="CS315" s="128"/>
      <c r="CT315" s="128"/>
      <c r="CU315" s="128"/>
      <c r="CV315" s="128"/>
      <c r="CW315" s="42"/>
      <c r="CX315" s="128"/>
      <c r="CY315" s="128"/>
      <c r="CZ315" s="128"/>
      <c r="DA315" s="128"/>
      <c r="DB315" s="128"/>
      <c r="DC315" s="128"/>
      <c r="DD315" s="128"/>
      <c r="DE315" s="128"/>
      <c r="DF315" s="128"/>
      <c r="DG315" s="128"/>
      <c r="DH315" s="128"/>
      <c r="DI315" s="128"/>
      <c r="DJ315" s="128"/>
      <c r="DK315" s="128"/>
      <c r="DL315" s="128"/>
      <c r="DM315" s="128"/>
      <c r="DN315" s="128"/>
      <c r="DO315" s="128"/>
      <c r="DP315" s="128"/>
      <c r="DQ315" s="128"/>
      <c r="DR315" s="128"/>
      <c r="DS315" s="128"/>
      <c r="DT315" s="128"/>
      <c r="DU315" s="128"/>
      <c r="DV315" s="128"/>
      <c r="DW315" s="128"/>
      <c r="DX315" s="128"/>
      <c r="DY315" s="128"/>
      <c r="DZ315" s="128"/>
      <c r="EA315" s="128"/>
      <c r="EB315" s="128"/>
      <c r="EC315" s="128"/>
      <c r="ED315" s="128"/>
      <c r="EE315" s="128"/>
      <c r="EF315" s="128"/>
      <c r="EG315" s="42"/>
      <c r="EH315" s="128"/>
      <c r="EI315" s="128"/>
      <c r="EJ315" s="128"/>
      <c r="EK315" s="128"/>
      <c r="EL315" s="128"/>
      <c r="EM315" s="128"/>
      <c r="EN315" s="128"/>
      <c r="EO315" s="128"/>
      <c r="EP315" s="128"/>
      <c r="EQ315" s="128"/>
      <c r="ER315" s="128"/>
      <c r="ES315" s="128"/>
      <c r="ET315" s="128"/>
      <c r="EU315" s="128"/>
      <c r="EV315" s="128"/>
      <c r="EW315" s="128"/>
      <c r="EX315" s="128"/>
      <c r="EY315" s="128"/>
      <c r="EZ315" s="128"/>
      <c r="FA315" s="128"/>
      <c r="FB315" s="128"/>
      <c r="FC315" s="128"/>
      <c r="FD315" s="128"/>
      <c r="FE315" s="128"/>
      <c r="FF315" s="128"/>
      <c r="FG315" s="128"/>
      <c r="FH315" s="128"/>
      <c r="FI315" s="128"/>
      <c r="FJ315" s="128"/>
      <c r="FK315" s="128"/>
      <c r="FL315" s="128"/>
      <c r="FM315" s="128"/>
      <c r="FN315" s="128"/>
      <c r="FO315" s="128"/>
      <c r="FP315" s="128"/>
      <c r="FQ315" s="42"/>
      <c r="FR315" s="42"/>
      <c r="FS315" s="42"/>
      <c r="FT315" s="42"/>
      <c r="FU315" s="42"/>
      <c r="FV315" s="128"/>
      <c r="FW315" s="128"/>
      <c r="FX315" s="128"/>
      <c r="FY315" s="128"/>
      <c r="FZ315" s="128"/>
      <c r="GA315" s="128"/>
      <c r="GB315" s="128"/>
      <c r="GC315" s="128"/>
      <c r="GD315" s="128"/>
      <c r="GE315" s="128"/>
      <c r="GF315" s="128"/>
      <c r="GG315" s="128"/>
      <c r="GH315" s="128"/>
      <c r="GI315" s="128"/>
      <c r="GJ315" s="128"/>
      <c r="GK315" s="128"/>
      <c r="GL315" s="128"/>
      <c r="GM315" s="128"/>
      <c r="GN315" s="128"/>
      <c r="GO315" s="128"/>
      <c r="GP315" s="128"/>
      <c r="GQ315" s="128"/>
      <c r="GR315" s="128"/>
      <c r="GS315" s="128"/>
      <c r="GT315" s="128"/>
      <c r="GU315" s="128"/>
      <c r="GV315" s="128"/>
      <c r="GW315" s="128"/>
      <c r="GX315" s="128"/>
      <c r="GY315" s="128"/>
      <c r="GZ315" s="128"/>
      <c r="HA315" s="128"/>
      <c r="HB315" s="128"/>
      <c r="HC315" s="128"/>
      <c r="HD315" s="128"/>
      <c r="HE315" s="128"/>
      <c r="HF315" s="128"/>
      <c r="HG315" s="128"/>
      <c r="HH315" s="128"/>
      <c r="HI315" s="128"/>
      <c r="HJ315" s="128"/>
      <c r="HK315" s="128"/>
      <c r="HL315" s="128"/>
      <c r="HM315" s="128"/>
      <c r="HN315" s="128"/>
      <c r="HO315" s="128"/>
      <c r="HP315" s="128"/>
      <c r="HQ315" s="128"/>
      <c r="HR315" s="128"/>
      <c r="HS315" s="128"/>
      <c r="HT315" s="128"/>
      <c r="HU315" s="128"/>
      <c r="HV315" s="128"/>
      <c r="HW315" s="128"/>
      <c r="HX315" s="128"/>
      <c r="HY315" s="128"/>
      <c r="HZ315" s="128"/>
      <c r="IA315" s="128"/>
      <c r="IB315" s="128"/>
      <c r="IC315" s="128"/>
      <c r="ID315" s="128"/>
      <c r="IE315" s="128"/>
      <c r="IF315" s="128"/>
      <c r="IG315" s="128"/>
      <c r="IH315" s="128"/>
      <c r="II315" s="128"/>
      <c r="IJ315" s="128"/>
      <c r="IK315" s="128"/>
      <c r="IL315" s="128"/>
      <c r="IM315" s="128"/>
      <c r="IN315" s="128"/>
      <c r="IO315" s="128"/>
      <c r="IP315" s="128"/>
      <c r="IQ315" s="128"/>
      <c r="IR315" s="128"/>
      <c r="IS315" s="128"/>
      <c r="IT315" s="128"/>
      <c r="IU315" s="128"/>
      <c r="IV315" s="128"/>
      <c r="IW315" s="128"/>
      <c r="IX315" s="128"/>
      <c r="IY315" s="128"/>
      <c r="IZ315" s="128"/>
      <c r="JA315" s="128"/>
    </row>
    <row r="316" spans="2:261" s="17" customFormat="1" x14ac:dyDescent="0.25">
      <c r="B316" s="33"/>
      <c r="F316" s="35"/>
      <c r="G316" s="111"/>
      <c r="H316" s="33"/>
      <c r="I316" s="33"/>
      <c r="J316" s="42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  <c r="AA316" s="128"/>
      <c r="AB316" s="128"/>
      <c r="AC316" s="128"/>
      <c r="AD316" s="128"/>
      <c r="AE316" s="128"/>
      <c r="AF316" s="128"/>
      <c r="AG316" s="128"/>
      <c r="AH316" s="128"/>
      <c r="AI316" s="128"/>
      <c r="AJ316" s="128"/>
      <c r="AK316" s="128"/>
      <c r="AL316" s="128"/>
      <c r="AM316" s="128"/>
      <c r="AN316" s="128"/>
      <c r="AO316" s="128"/>
      <c r="AP316" s="128"/>
      <c r="AQ316" s="128"/>
      <c r="AR316" s="128"/>
      <c r="AS316" s="128"/>
      <c r="AT316" s="128"/>
      <c r="AU316" s="128"/>
      <c r="AV316" s="128"/>
      <c r="AW316" s="128"/>
      <c r="AX316" s="128"/>
      <c r="AY316" s="128"/>
      <c r="AZ316" s="128"/>
      <c r="BA316" s="128"/>
      <c r="BB316" s="128"/>
      <c r="BC316" s="128"/>
      <c r="BD316" s="128"/>
      <c r="BE316" s="128"/>
      <c r="BF316" s="128"/>
      <c r="BG316" s="128"/>
      <c r="BH316" s="128"/>
      <c r="BI316" s="128"/>
      <c r="BJ316" s="128"/>
      <c r="BK316" s="128"/>
      <c r="BL316" s="128"/>
      <c r="BM316" s="42"/>
      <c r="BN316" s="42"/>
      <c r="BO316" s="42"/>
      <c r="BP316" s="42"/>
      <c r="BQ316" s="42"/>
      <c r="BR316" s="42"/>
      <c r="BS316" s="42"/>
      <c r="BT316" s="42"/>
      <c r="BU316" s="42"/>
      <c r="BV316" s="42"/>
      <c r="BW316" s="42"/>
      <c r="BX316" s="42"/>
      <c r="BY316" s="42"/>
      <c r="BZ316" s="128"/>
      <c r="CA316" s="128"/>
      <c r="CB316" s="128"/>
      <c r="CC316" s="128"/>
      <c r="CD316" s="128"/>
      <c r="CE316" s="128"/>
      <c r="CF316" s="128"/>
      <c r="CG316" s="128"/>
      <c r="CH316" s="128"/>
      <c r="CI316" s="128"/>
      <c r="CJ316" s="128"/>
      <c r="CK316" s="128"/>
      <c r="CL316" s="128"/>
      <c r="CM316" s="128"/>
      <c r="CN316" s="128"/>
      <c r="CO316" s="128"/>
      <c r="CP316" s="128"/>
      <c r="CQ316" s="128"/>
      <c r="CR316" s="128"/>
      <c r="CS316" s="128"/>
      <c r="CT316" s="128"/>
      <c r="CU316" s="128"/>
      <c r="CV316" s="128"/>
      <c r="CW316" s="42"/>
      <c r="CX316" s="128"/>
      <c r="CY316" s="128"/>
      <c r="CZ316" s="128"/>
      <c r="DA316" s="128"/>
      <c r="DB316" s="128"/>
      <c r="DC316" s="128"/>
      <c r="DD316" s="128"/>
      <c r="DE316" s="128"/>
      <c r="DF316" s="128"/>
      <c r="DG316" s="128"/>
      <c r="DH316" s="128"/>
      <c r="DI316" s="128"/>
      <c r="DJ316" s="128"/>
      <c r="DK316" s="128"/>
      <c r="DL316" s="128"/>
      <c r="DM316" s="128"/>
      <c r="DN316" s="128"/>
      <c r="DO316" s="128"/>
      <c r="DP316" s="128"/>
      <c r="DQ316" s="128"/>
      <c r="DR316" s="128"/>
      <c r="DS316" s="128"/>
      <c r="DT316" s="128"/>
      <c r="DU316" s="128"/>
      <c r="DV316" s="128"/>
      <c r="DW316" s="128"/>
      <c r="DX316" s="128"/>
      <c r="DY316" s="128"/>
      <c r="DZ316" s="128"/>
      <c r="EA316" s="128"/>
      <c r="EB316" s="128"/>
      <c r="EC316" s="128"/>
      <c r="ED316" s="128"/>
      <c r="EE316" s="128"/>
      <c r="EF316" s="128"/>
      <c r="EG316" s="42"/>
      <c r="EH316" s="128"/>
      <c r="EI316" s="128"/>
      <c r="EJ316" s="128"/>
      <c r="EK316" s="128"/>
      <c r="EL316" s="128"/>
      <c r="EM316" s="128"/>
      <c r="EN316" s="128"/>
      <c r="EO316" s="128"/>
      <c r="EP316" s="128"/>
      <c r="EQ316" s="128"/>
      <c r="ER316" s="128"/>
      <c r="ES316" s="128"/>
      <c r="ET316" s="128"/>
      <c r="EU316" s="128"/>
      <c r="EV316" s="128"/>
      <c r="EW316" s="128"/>
      <c r="EX316" s="128"/>
      <c r="EY316" s="128"/>
      <c r="EZ316" s="128"/>
      <c r="FA316" s="128"/>
      <c r="FB316" s="128"/>
      <c r="FC316" s="128"/>
      <c r="FD316" s="128"/>
      <c r="FE316" s="128"/>
      <c r="FF316" s="128"/>
      <c r="FG316" s="128"/>
      <c r="FH316" s="128"/>
      <c r="FI316" s="128"/>
      <c r="FJ316" s="128"/>
      <c r="FK316" s="128"/>
      <c r="FL316" s="128"/>
      <c r="FM316" s="128"/>
      <c r="FN316" s="128"/>
      <c r="FO316" s="128"/>
      <c r="FP316" s="128"/>
      <c r="FQ316" s="42"/>
      <c r="FR316" s="42"/>
      <c r="FS316" s="42"/>
      <c r="FT316" s="42"/>
      <c r="FU316" s="42"/>
      <c r="FV316" s="128"/>
      <c r="FW316" s="128"/>
      <c r="FX316" s="128"/>
      <c r="FY316" s="128"/>
      <c r="FZ316" s="128"/>
      <c r="GA316" s="128"/>
      <c r="GB316" s="128"/>
      <c r="GC316" s="128"/>
      <c r="GD316" s="128"/>
      <c r="GE316" s="128"/>
      <c r="GF316" s="128"/>
      <c r="GG316" s="128"/>
      <c r="GH316" s="128"/>
      <c r="GI316" s="128"/>
      <c r="GJ316" s="128"/>
      <c r="GK316" s="128"/>
      <c r="GL316" s="128"/>
      <c r="GM316" s="128"/>
      <c r="GN316" s="128"/>
      <c r="GO316" s="128"/>
      <c r="GP316" s="128"/>
      <c r="GQ316" s="128"/>
      <c r="GR316" s="128"/>
      <c r="GS316" s="128"/>
      <c r="GT316" s="128"/>
      <c r="GU316" s="128"/>
      <c r="GV316" s="128"/>
      <c r="GW316" s="128"/>
      <c r="GX316" s="128"/>
      <c r="GY316" s="128"/>
      <c r="GZ316" s="128"/>
      <c r="HA316" s="128"/>
      <c r="HB316" s="128"/>
      <c r="HC316" s="128"/>
      <c r="HD316" s="128"/>
      <c r="HE316" s="128"/>
      <c r="HF316" s="128"/>
      <c r="HG316" s="128"/>
      <c r="HH316" s="128"/>
      <c r="HI316" s="128"/>
      <c r="HJ316" s="128"/>
      <c r="HK316" s="128"/>
      <c r="HL316" s="128"/>
      <c r="HM316" s="128"/>
      <c r="HN316" s="128"/>
      <c r="HO316" s="128"/>
      <c r="HP316" s="128"/>
      <c r="HQ316" s="128"/>
      <c r="HR316" s="128"/>
      <c r="HS316" s="128"/>
      <c r="HT316" s="128"/>
      <c r="HU316" s="128"/>
      <c r="HV316" s="128"/>
      <c r="HW316" s="128"/>
      <c r="HX316" s="128"/>
      <c r="HY316" s="128"/>
      <c r="HZ316" s="128"/>
      <c r="IA316" s="128"/>
      <c r="IB316" s="128"/>
      <c r="IC316" s="128"/>
      <c r="ID316" s="128"/>
      <c r="IE316" s="128"/>
      <c r="IF316" s="128"/>
      <c r="IG316" s="128"/>
      <c r="IH316" s="128"/>
      <c r="II316" s="128"/>
      <c r="IJ316" s="128"/>
      <c r="IK316" s="128"/>
      <c r="IL316" s="128"/>
      <c r="IM316" s="128"/>
      <c r="IN316" s="128"/>
      <c r="IO316" s="128"/>
      <c r="IP316" s="128"/>
      <c r="IQ316" s="128"/>
      <c r="IR316" s="128"/>
      <c r="IS316" s="128"/>
      <c r="IT316" s="128"/>
      <c r="IU316" s="128"/>
      <c r="IV316" s="128"/>
      <c r="IW316" s="128"/>
      <c r="IX316" s="128"/>
      <c r="IY316" s="128"/>
      <c r="IZ316" s="128"/>
      <c r="JA316" s="128"/>
    </row>
    <row r="317" spans="2:261" s="17" customFormat="1" x14ac:dyDescent="0.25">
      <c r="B317" s="33"/>
      <c r="F317" s="35"/>
      <c r="G317" s="111"/>
      <c r="H317" s="33"/>
      <c r="I317" s="33"/>
      <c r="J317" s="42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  <c r="AA317" s="128"/>
      <c r="AB317" s="128"/>
      <c r="AC317" s="128"/>
      <c r="AD317" s="128"/>
      <c r="AE317" s="128"/>
      <c r="AF317" s="128"/>
      <c r="AG317" s="128"/>
      <c r="AH317" s="128"/>
      <c r="AI317" s="128"/>
      <c r="AJ317" s="128"/>
      <c r="AK317" s="128"/>
      <c r="AL317" s="128"/>
      <c r="AM317" s="128"/>
      <c r="AN317" s="128"/>
      <c r="AO317" s="128"/>
      <c r="AP317" s="128"/>
      <c r="AQ317" s="128"/>
      <c r="AR317" s="128"/>
      <c r="AS317" s="128"/>
      <c r="AT317" s="128"/>
      <c r="AU317" s="128"/>
      <c r="AV317" s="128"/>
      <c r="AW317" s="128"/>
      <c r="AX317" s="128"/>
      <c r="AY317" s="128"/>
      <c r="AZ317" s="128"/>
      <c r="BA317" s="128"/>
      <c r="BB317" s="128"/>
      <c r="BC317" s="128"/>
      <c r="BD317" s="128"/>
      <c r="BE317" s="128"/>
      <c r="BF317" s="128"/>
      <c r="BG317" s="128"/>
      <c r="BH317" s="128"/>
      <c r="BI317" s="128"/>
      <c r="BJ317" s="128"/>
      <c r="BK317" s="128"/>
      <c r="BL317" s="128"/>
      <c r="BM317" s="42"/>
      <c r="BN317" s="42"/>
      <c r="BO317" s="42"/>
      <c r="BP317" s="42"/>
      <c r="BQ317" s="42"/>
      <c r="BR317" s="42"/>
      <c r="BS317" s="42"/>
      <c r="BT317" s="42"/>
      <c r="BU317" s="42"/>
      <c r="BV317" s="42"/>
      <c r="BW317" s="42"/>
      <c r="BX317" s="42"/>
      <c r="BY317" s="42"/>
      <c r="BZ317" s="128"/>
      <c r="CA317" s="128"/>
      <c r="CB317" s="128"/>
      <c r="CC317" s="128"/>
      <c r="CD317" s="128"/>
      <c r="CE317" s="128"/>
      <c r="CF317" s="128"/>
      <c r="CG317" s="128"/>
      <c r="CH317" s="128"/>
      <c r="CI317" s="128"/>
      <c r="CJ317" s="128"/>
      <c r="CK317" s="128"/>
      <c r="CL317" s="128"/>
      <c r="CM317" s="128"/>
      <c r="CN317" s="128"/>
      <c r="CO317" s="128"/>
      <c r="CP317" s="128"/>
      <c r="CQ317" s="128"/>
      <c r="CR317" s="128"/>
      <c r="CS317" s="128"/>
      <c r="CT317" s="128"/>
      <c r="CU317" s="128"/>
      <c r="CV317" s="128"/>
      <c r="CW317" s="42"/>
      <c r="CX317" s="128"/>
      <c r="CY317" s="128"/>
      <c r="CZ317" s="128"/>
      <c r="DA317" s="128"/>
      <c r="DB317" s="128"/>
      <c r="DC317" s="128"/>
      <c r="DD317" s="128"/>
      <c r="DE317" s="128"/>
      <c r="DF317" s="128"/>
      <c r="DG317" s="128"/>
      <c r="DH317" s="128"/>
      <c r="DI317" s="128"/>
      <c r="DJ317" s="128"/>
      <c r="DK317" s="128"/>
      <c r="DL317" s="128"/>
      <c r="DM317" s="128"/>
      <c r="DN317" s="128"/>
      <c r="DO317" s="128"/>
      <c r="DP317" s="128"/>
      <c r="DQ317" s="128"/>
      <c r="DR317" s="128"/>
      <c r="DS317" s="128"/>
      <c r="DT317" s="128"/>
      <c r="DU317" s="128"/>
      <c r="DV317" s="128"/>
      <c r="DW317" s="128"/>
      <c r="DX317" s="128"/>
      <c r="DY317" s="128"/>
      <c r="DZ317" s="128"/>
      <c r="EA317" s="128"/>
      <c r="EB317" s="128"/>
      <c r="EC317" s="128"/>
      <c r="ED317" s="128"/>
      <c r="EE317" s="128"/>
      <c r="EF317" s="128"/>
      <c r="EG317" s="42"/>
      <c r="EH317" s="128"/>
      <c r="EI317" s="128"/>
      <c r="EJ317" s="128"/>
      <c r="EK317" s="128"/>
      <c r="EL317" s="128"/>
      <c r="EM317" s="128"/>
      <c r="EN317" s="128"/>
      <c r="EO317" s="128"/>
      <c r="EP317" s="128"/>
      <c r="EQ317" s="128"/>
      <c r="ER317" s="128"/>
      <c r="ES317" s="128"/>
      <c r="ET317" s="128"/>
      <c r="EU317" s="128"/>
      <c r="EV317" s="128"/>
      <c r="EW317" s="128"/>
      <c r="EX317" s="128"/>
      <c r="EY317" s="128"/>
      <c r="EZ317" s="128"/>
      <c r="FA317" s="128"/>
      <c r="FB317" s="128"/>
      <c r="FC317" s="128"/>
      <c r="FD317" s="128"/>
      <c r="FE317" s="128"/>
      <c r="FF317" s="128"/>
      <c r="FG317" s="128"/>
      <c r="FH317" s="128"/>
      <c r="FI317" s="128"/>
      <c r="FJ317" s="128"/>
      <c r="FK317" s="128"/>
      <c r="FL317" s="128"/>
      <c r="FM317" s="128"/>
      <c r="FN317" s="128"/>
      <c r="FO317" s="128"/>
      <c r="FP317" s="128"/>
      <c r="FQ317" s="42"/>
      <c r="FR317" s="42"/>
      <c r="FS317" s="42"/>
      <c r="FT317" s="42"/>
      <c r="FU317" s="42"/>
      <c r="FV317" s="128"/>
      <c r="FW317" s="128"/>
      <c r="FX317" s="128"/>
      <c r="FY317" s="128"/>
      <c r="FZ317" s="128"/>
      <c r="GA317" s="128"/>
      <c r="GB317" s="128"/>
      <c r="GC317" s="128"/>
      <c r="GD317" s="128"/>
      <c r="GE317" s="128"/>
      <c r="GF317" s="128"/>
      <c r="GG317" s="128"/>
      <c r="GH317" s="128"/>
      <c r="GI317" s="128"/>
      <c r="GJ317" s="128"/>
      <c r="GK317" s="128"/>
      <c r="GL317" s="128"/>
      <c r="GM317" s="128"/>
      <c r="GN317" s="128"/>
      <c r="GO317" s="128"/>
      <c r="GP317" s="128"/>
      <c r="GQ317" s="128"/>
      <c r="GR317" s="128"/>
      <c r="GS317" s="128"/>
      <c r="GT317" s="128"/>
      <c r="GU317" s="128"/>
      <c r="GV317" s="128"/>
      <c r="GW317" s="128"/>
      <c r="GX317" s="128"/>
      <c r="GY317" s="128"/>
      <c r="GZ317" s="128"/>
      <c r="HA317" s="128"/>
      <c r="HB317" s="128"/>
      <c r="HC317" s="128"/>
      <c r="HD317" s="128"/>
      <c r="HE317" s="128"/>
      <c r="HF317" s="128"/>
      <c r="HG317" s="128"/>
      <c r="HH317" s="128"/>
      <c r="HI317" s="128"/>
      <c r="HJ317" s="128"/>
      <c r="HK317" s="128"/>
      <c r="HL317" s="128"/>
      <c r="HM317" s="128"/>
      <c r="HN317" s="128"/>
      <c r="HO317" s="128"/>
      <c r="HP317" s="128"/>
      <c r="HQ317" s="128"/>
      <c r="HR317" s="128"/>
      <c r="HS317" s="128"/>
      <c r="HT317" s="128"/>
      <c r="HU317" s="128"/>
      <c r="HV317" s="128"/>
      <c r="HW317" s="128"/>
      <c r="HX317" s="128"/>
      <c r="HY317" s="128"/>
      <c r="HZ317" s="128"/>
      <c r="IA317" s="128"/>
      <c r="IB317" s="128"/>
      <c r="IC317" s="128"/>
      <c r="ID317" s="128"/>
      <c r="IE317" s="128"/>
      <c r="IF317" s="128"/>
      <c r="IG317" s="128"/>
      <c r="IH317" s="128"/>
      <c r="II317" s="128"/>
      <c r="IJ317" s="128"/>
      <c r="IK317" s="128"/>
      <c r="IL317" s="128"/>
      <c r="IM317" s="128"/>
      <c r="IN317" s="128"/>
      <c r="IO317" s="128"/>
      <c r="IP317" s="128"/>
      <c r="IQ317" s="128"/>
      <c r="IR317" s="128"/>
      <c r="IS317" s="128"/>
      <c r="IT317" s="128"/>
      <c r="IU317" s="128"/>
      <c r="IV317" s="128"/>
      <c r="IW317" s="128"/>
      <c r="IX317" s="128"/>
      <c r="IY317" s="128"/>
      <c r="IZ317" s="128"/>
      <c r="JA317" s="128"/>
    </row>
    <row r="318" spans="2:261" s="17" customFormat="1" x14ac:dyDescent="0.25">
      <c r="B318" s="33"/>
      <c r="F318" s="35"/>
      <c r="G318" s="111"/>
      <c r="H318" s="33"/>
      <c r="I318" s="33"/>
      <c r="J318" s="42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  <c r="AA318" s="128"/>
      <c r="AB318" s="128"/>
      <c r="AC318" s="128"/>
      <c r="AD318" s="128"/>
      <c r="AE318" s="128"/>
      <c r="AF318" s="128"/>
      <c r="AG318" s="128"/>
      <c r="AH318" s="128"/>
      <c r="AI318" s="128"/>
      <c r="AJ318" s="128"/>
      <c r="AK318" s="128"/>
      <c r="AL318" s="128"/>
      <c r="AM318" s="128"/>
      <c r="AN318" s="128"/>
      <c r="AO318" s="128"/>
      <c r="AP318" s="128"/>
      <c r="AQ318" s="128"/>
      <c r="AR318" s="128"/>
      <c r="AS318" s="128"/>
      <c r="AT318" s="128"/>
      <c r="AU318" s="128"/>
      <c r="AV318" s="128"/>
      <c r="AW318" s="128"/>
      <c r="AX318" s="128"/>
      <c r="AY318" s="128"/>
      <c r="AZ318" s="128"/>
      <c r="BA318" s="128"/>
      <c r="BB318" s="128"/>
      <c r="BC318" s="128"/>
      <c r="BD318" s="128"/>
      <c r="BE318" s="128"/>
      <c r="BF318" s="128"/>
      <c r="BG318" s="128"/>
      <c r="BH318" s="128"/>
      <c r="BI318" s="128"/>
      <c r="BJ318" s="128"/>
      <c r="BK318" s="128"/>
      <c r="BL318" s="128"/>
      <c r="BM318" s="42"/>
      <c r="BN318" s="42"/>
      <c r="BO318" s="42"/>
      <c r="BP318" s="42"/>
      <c r="BQ318" s="42"/>
      <c r="BR318" s="42"/>
      <c r="BS318" s="42"/>
      <c r="BT318" s="42"/>
      <c r="BU318" s="42"/>
      <c r="BV318" s="42"/>
      <c r="BW318" s="42"/>
      <c r="BX318" s="42"/>
      <c r="BY318" s="42"/>
      <c r="BZ318" s="128"/>
      <c r="CA318" s="128"/>
      <c r="CB318" s="128"/>
      <c r="CC318" s="128"/>
      <c r="CD318" s="128"/>
      <c r="CE318" s="128"/>
      <c r="CF318" s="128"/>
      <c r="CG318" s="128"/>
      <c r="CH318" s="128"/>
      <c r="CI318" s="128"/>
      <c r="CJ318" s="128"/>
      <c r="CK318" s="128"/>
      <c r="CL318" s="128"/>
      <c r="CM318" s="128"/>
      <c r="CN318" s="128"/>
      <c r="CO318" s="128"/>
      <c r="CP318" s="128"/>
      <c r="CQ318" s="128"/>
      <c r="CR318" s="128"/>
      <c r="CS318" s="128"/>
      <c r="CT318" s="128"/>
      <c r="CU318" s="128"/>
      <c r="CV318" s="128"/>
      <c r="CW318" s="42"/>
      <c r="CX318" s="128"/>
      <c r="CY318" s="128"/>
      <c r="CZ318" s="128"/>
      <c r="DA318" s="128"/>
      <c r="DB318" s="128"/>
      <c r="DC318" s="128"/>
      <c r="DD318" s="128"/>
      <c r="DE318" s="128"/>
      <c r="DF318" s="128"/>
      <c r="DG318" s="128"/>
      <c r="DH318" s="128"/>
      <c r="DI318" s="128"/>
      <c r="DJ318" s="128"/>
      <c r="DK318" s="128"/>
      <c r="DL318" s="128"/>
      <c r="DM318" s="128"/>
      <c r="DN318" s="128"/>
      <c r="DO318" s="128"/>
      <c r="DP318" s="128"/>
      <c r="DQ318" s="128"/>
      <c r="DR318" s="128"/>
      <c r="DS318" s="128"/>
      <c r="DT318" s="128"/>
      <c r="DU318" s="128"/>
      <c r="DV318" s="128"/>
      <c r="DW318" s="128"/>
      <c r="DX318" s="128"/>
      <c r="DY318" s="128"/>
      <c r="DZ318" s="128"/>
      <c r="EA318" s="128"/>
      <c r="EB318" s="128"/>
      <c r="EC318" s="128"/>
      <c r="ED318" s="128"/>
      <c r="EE318" s="128"/>
      <c r="EF318" s="128"/>
      <c r="EG318" s="42"/>
      <c r="EH318" s="128"/>
      <c r="EI318" s="128"/>
      <c r="EJ318" s="128"/>
      <c r="EK318" s="128"/>
      <c r="EL318" s="128"/>
      <c r="EM318" s="128"/>
      <c r="EN318" s="128"/>
      <c r="EO318" s="128"/>
      <c r="EP318" s="128"/>
      <c r="EQ318" s="128"/>
      <c r="ER318" s="128"/>
      <c r="ES318" s="128"/>
      <c r="ET318" s="128"/>
      <c r="EU318" s="128"/>
      <c r="EV318" s="128"/>
      <c r="EW318" s="128"/>
      <c r="EX318" s="128"/>
      <c r="EY318" s="128"/>
      <c r="EZ318" s="128"/>
      <c r="FA318" s="128"/>
      <c r="FB318" s="128"/>
      <c r="FC318" s="128"/>
      <c r="FD318" s="128"/>
      <c r="FE318" s="128"/>
      <c r="FF318" s="128"/>
      <c r="FG318" s="128"/>
      <c r="FH318" s="128"/>
      <c r="FI318" s="128"/>
      <c r="FJ318" s="128"/>
      <c r="FK318" s="128"/>
      <c r="FL318" s="128"/>
      <c r="FM318" s="128"/>
      <c r="FN318" s="128"/>
      <c r="FO318" s="128"/>
      <c r="FP318" s="128"/>
      <c r="FQ318" s="42"/>
      <c r="FR318" s="42"/>
      <c r="FS318" s="42"/>
      <c r="FT318" s="42"/>
      <c r="FU318" s="42"/>
      <c r="FV318" s="128"/>
      <c r="FW318" s="128"/>
      <c r="FX318" s="128"/>
      <c r="FY318" s="128"/>
      <c r="FZ318" s="128"/>
      <c r="GA318" s="128"/>
      <c r="GB318" s="128"/>
      <c r="GC318" s="128"/>
      <c r="GD318" s="128"/>
      <c r="GE318" s="128"/>
      <c r="GF318" s="128"/>
      <c r="GG318" s="128"/>
      <c r="GH318" s="128"/>
      <c r="GI318" s="128"/>
      <c r="GJ318" s="128"/>
      <c r="GK318" s="128"/>
      <c r="GL318" s="128"/>
      <c r="GM318" s="128"/>
      <c r="GN318" s="128"/>
      <c r="GO318" s="128"/>
      <c r="GP318" s="128"/>
      <c r="GQ318" s="128"/>
      <c r="GR318" s="128"/>
      <c r="GS318" s="128"/>
      <c r="GT318" s="128"/>
      <c r="GU318" s="128"/>
      <c r="GV318" s="128"/>
      <c r="GW318" s="128"/>
      <c r="GX318" s="128"/>
      <c r="GY318" s="128"/>
      <c r="GZ318" s="128"/>
      <c r="HA318" s="128"/>
      <c r="HB318" s="128"/>
      <c r="HC318" s="128"/>
      <c r="HD318" s="128"/>
      <c r="HE318" s="128"/>
      <c r="HF318" s="128"/>
      <c r="HG318" s="128"/>
      <c r="HH318" s="128"/>
      <c r="HI318" s="128"/>
      <c r="HJ318" s="128"/>
      <c r="HK318" s="128"/>
      <c r="HL318" s="128"/>
      <c r="HM318" s="128"/>
      <c r="HN318" s="128"/>
      <c r="HO318" s="128"/>
      <c r="HP318" s="128"/>
      <c r="HQ318" s="128"/>
      <c r="HR318" s="128"/>
      <c r="HS318" s="128"/>
      <c r="HT318" s="128"/>
      <c r="HU318" s="128"/>
      <c r="HV318" s="128"/>
      <c r="HW318" s="128"/>
      <c r="HX318" s="128"/>
      <c r="HY318" s="128"/>
      <c r="HZ318" s="128"/>
      <c r="IA318" s="128"/>
      <c r="IB318" s="128"/>
      <c r="IC318" s="128"/>
      <c r="ID318" s="128"/>
      <c r="IE318" s="128"/>
      <c r="IF318" s="128"/>
      <c r="IG318" s="128"/>
      <c r="IH318" s="128"/>
      <c r="II318" s="128"/>
      <c r="IJ318" s="128"/>
      <c r="IK318" s="128"/>
      <c r="IL318" s="128"/>
      <c r="IM318" s="128"/>
      <c r="IN318" s="128"/>
      <c r="IO318" s="128"/>
      <c r="IP318" s="128"/>
      <c r="IQ318" s="128"/>
      <c r="IR318" s="128"/>
      <c r="IS318" s="128"/>
      <c r="IT318" s="128"/>
      <c r="IU318" s="128"/>
      <c r="IV318" s="128"/>
      <c r="IW318" s="128"/>
      <c r="IX318" s="128"/>
      <c r="IY318" s="128"/>
      <c r="IZ318" s="128"/>
      <c r="JA318" s="128"/>
    </row>
    <row r="319" spans="2:261" s="17" customFormat="1" x14ac:dyDescent="0.25">
      <c r="B319" s="33"/>
      <c r="F319" s="35"/>
      <c r="G319" s="111"/>
      <c r="H319" s="33"/>
      <c r="I319" s="33"/>
      <c r="J319" s="42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  <c r="AA319" s="128"/>
      <c r="AB319" s="128"/>
      <c r="AC319" s="128"/>
      <c r="AD319" s="128"/>
      <c r="AE319" s="128"/>
      <c r="AF319" s="128"/>
      <c r="AG319" s="128"/>
      <c r="AH319" s="128"/>
      <c r="AI319" s="128"/>
      <c r="AJ319" s="128"/>
      <c r="AK319" s="128"/>
      <c r="AL319" s="128"/>
      <c r="AM319" s="128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42"/>
      <c r="BN319" s="42"/>
      <c r="BO319" s="42"/>
      <c r="BP319" s="42"/>
      <c r="BQ319" s="42"/>
      <c r="BR319" s="42"/>
      <c r="BS319" s="42"/>
      <c r="BT319" s="42"/>
      <c r="BU319" s="42"/>
      <c r="BV319" s="42"/>
      <c r="BW319" s="42"/>
      <c r="BX319" s="42"/>
      <c r="BY319" s="42"/>
      <c r="BZ319" s="128"/>
      <c r="CA319" s="128"/>
      <c r="CB319" s="128"/>
      <c r="CC319" s="128"/>
      <c r="CD319" s="128"/>
      <c r="CE319" s="128"/>
      <c r="CF319" s="128"/>
      <c r="CG319" s="128"/>
      <c r="CH319" s="128"/>
      <c r="CI319" s="128"/>
      <c r="CJ319" s="128"/>
      <c r="CK319" s="128"/>
      <c r="CL319" s="128"/>
      <c r="CM319" s="128"/>
      <c r="CN319" s="128"/>
      <c r="CO319" s="128"/>
      <c r="CP319" s="128"/>
      <c r="CQ319" s="128"/>
      <c r="CR319" s="128"/>
      <c r="CS319" s="128"/>
      <c r="CT319" s="128"/>
      <c r="CU319" s="128"/>
      <c r="CV319" s="128"/>
      <c r="CW319" s="42"/>
      <c r="CX319" s="128"/>
      <c r="CY319" s="128"/>
      <c r="CZ319" s="128"/>
      <c r="DA319" s="128"/>
      <c r="DB319" s="128"/>
      <c r="DC319" s="128"/>
      <c r="DD319" s="128"/>
      <c r="DE319" s="128"/>
      <c r="DF319" s="128"/>
      <c r="DG319" s="128"/>
      <c r="DH319" s="128"/>
      <c r="DI319" s="128"/>
      <c r="DJ319" s="128"/>
      <c r="DK319" s="128"/>
      <c r="DL319" s="128"/>
      <c r="DM319" s="128"/>
      <c r="DN319" s="128"/>
      <c r="DO319" s="128"/>
      <c r="DP319" s="128"/>
      <c r="DQ319" s="128"/>
      <c r="DR319" s="128"/>
      <c r="DS319" s="128"/>
      <c r="DT319" s="128"/>
      <c r="DU319" s="128"/>
      <c r="DV319" s="128"/>
      <c r="DW319" s="128"/>
      <c r="DX319" s="128"/>
      <c r="DY319" s="128"/>
      <c r="DZ319" s="128"/>
      <c r="EA319" s="128"/>
      <c r="EB319" s="128"/>
      <c r="EC319" s="128"/>
      <c r="ED319" s="128"/>
      <c r="EE319" s="128"/>
      <c r="EF319" s="128"/>
      <c r="EG319" s="42"/>
      <c r="EH319" s="128"/>
      <c r="EI319" s="128"/>
      <c r="EJ319" s="128"/>
      <c r="EK319" s="128"/>
      <c r="EL319" s="128"/>
      <c r="EM319" s="128"/>
      <c r="EN319" s="128"/>
      <c r="EO319" s="128"/>
      <c r="EP319" s="128"/>
      <c r="EQ319" s="128"/>
      <c r="ER319" s="128"/>
      <c r="ES319" s="128"/>
      <c r="ET319" s="128"/>
      <c r="EU319" s="128"/>
      <c r="EV319" s="128"/>
      <c r="EW319" s="128"/>
      <c r="EX319" s="128"/>
      <c r="EY319" s="128"/>
      <c r="EZ319" s="128"/>
      <c r="FA319" s="128"/>
      <c r="FB319" s="128"/>
      <c r="FC319" s="128"/>
      <c r="FD319" s="128"/>
      <c r="FE319" s="128"/>
      <c r="FF319" s="128"/>
      <c r="FG319" s="128"/>
      <c r="FH319" s="128"/>
      <c r="FI319" s="128"/>
      <c r="FJ319" s="128"/>
      <c r="FK319" s="128"/>
      <c r="FL319" s="128"/>
      <c r="FM319" s="128"/>
      <c r="FN319" s="128"/>
      <c r="FO319" s="128"/>
      <c r="FP319" s="128"/>
      <c r="FQ319" s="42"/>
      <c r="FR319" s="42"/>
      <c r="FS319" s="42"/>
      <c r="FT319" s="42"/>
      <c r="FU319" s="42"/>
      <c r="FV319" s="128"/>
      <c r="FW319" s="128"/>
      <c r="FX319" s="128"/>
      <c r="FY319" s="128"/>
      <c r="FZ319" s="128"/>
      <c r="GA319" s="128"/>
      <c r="GB319" s="128"/>
      <c r="GC319" s="128"/>
      <c r="GD319" s="128"/>
      <c r="GE319" s="128"/>
      <c r="GF319" s="128"/>
      <c r="GG319" s="128"/>
      <c r="GH319" s="128"/>
      <c r="GI319" s="128"/>
      <c r="GJ319" s="128"/>
      <c r="GK319" s="128"/>
      <c r="GL319" s="128"/>
      <c r="GM319" s="128"/>
      <c r="GN319" s="128"/>
      <c r="GO319" s="128"/>
      <c r="GP319" s="128"/>
      <c r="GQ319" s="128"/>
      <c r="GR319" s="128"/>
      <c r="GS319" s="128"/>
      <c r="GT319" s="128"/>
      <c r="GU319" s="128"/>
      <c r="GV319" s="128"/>
      <c r="GW319" s="128"/>
      <c r="GX319" s="128"/>
      <c r="GY319" s="128"/>
      <c r="GZ319" s="128"/>
      <c r="HA319" s="128"/>
      <c r="HB319" s="128"/>
      <c r="HC319" s="128"/>
      <c r="HD319" s="128"/>
      <c r="HE319" s="128"/>
      <c r="HF319" s="128"/>
      <c r="HG319" s="128"/>
      <c r="HH319" s="128"/>
      <c r="HI319" s="128"/>
      <c r="HJ319" s="128"/>
      <c r="HK319" s="128"/>
      <c r="HL319" s="128"/>
      <c r="HM319" s="128"/>
      <c r="HN319" s="128"/>
      <c r="HO319" s="128"/>
      <c r="HP319" s="128"/>
      <c r="HQ319" s="128"/>
      <c r="HR319" s="128"/>
      <c r="HS319" s="128"/>
      <c r="HT319" s="128"/>
      <c r="HU319" s="128"/>
      <c r="HV319" s="128"/>
      <c r="HW319" s="128"/>
      <c r="HX319" s="128"/>
      <c r="HY319" s="128"/>
      <c r="HZ319" s="128"/>
      <c r="IA319" s="128"/>
      <c r="IB319" s="128"/>
      <c r="IC319" s="128"/>
      <c r="ID319" s="128"/>
      <c r="IE319" s="128"/>
      <c r="IF319" s="128"/>
      <c r="IG319" s="128"/>
      <c r="IH319" s="128"/>
      <c r="II319" s="128"/>
      <c r="IJ319" s="128"/>
      <c r="IK319" s="128"/>
      <c r="IL319" s="128"/>
      <c r="IM319" s="128"/>
      <c r="IN319" s="128"/>
      <c r="IO319" s="128"/>
      <c r="IP319" s="128"/>
      <c r="IQ319" s="128"/>
      <c r="IR319" s="128"/>
      <c r="IS319" s="128"/>
      <c r="IT319" s="128"/>
      <c r="IU319" s="128"/>
      <c r="IV319" s="128"/>
      <c r="IW319" s="128"/>
      <c r="IX319" s="128"/>
      <c r="IY319" s="128"/>
      <c r="IZ319" s="128"/>
      <c r="JA319" s="128"/>
    </row>
    <row r="320" spans="2:261" s="17" customFormat="1" x14ac:dyDescent="0.25">
      <c r="B320" s="33"/>
      <c r="F320" s="35"/>
      <c r="G320" s="111"/>
      <c r="H320" s="33"/>
      <c r="I320" s="33"/>
      <c r="J320" s="42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8"/>
      <c r="AA320" s="128"/>
      <c r="AB320" s="128"/>
      <c r="AC320" s="128"/>
      <c r="AD320" s="128"/>
      <c r="AE320" s="128"/>
      <c r="AF320" s="128"/>
      <c r="AG320" s="128"/>
      <c r="AH320" s="128"/>
      <c r="AI320" s="128"/>
      <c r="AJ320" s="128"/>
      <c r="AK320" s="128"/>
      <c r="AL320" s="128"/>
      <c r="AM320" s="128"/>
      <c r="AN320" s="128"/>
      <c r="AO320" s="128"/>
      <c r="AP320" s="128"/>
      <c r="AQ320" s="128"/>
      <c r="AR320" s="128"/>
      <c r="AS320" s="128"/>
      <c r="AT320" s="128"/>
      <c r="AU320" s="128"/>
      <c r="AV320" s="128"/>
      <c r="AW320" s="128"/>
      <c r="AX320" s="128"/>
      <c r="AY320" s="128"/>
      <c r="AZ320" s="128"/>
      <c r="BA320" s="128"/>
      <c r="BB320" s="128"/>
      <c r="BC320" s="128"/>
      <c r="BD320" s="128"/>
      <c r="BE320" s="128"/>
      <c r="BF320" s="128"/>
      <c r="BG320" s="128"/>
      <c r="BH320" s="128"/>
      <c r="BI320" s="128"/>
      <c r="BJ320" s="128"/>
      <c r="BK320" s="128"/>
      <c r="BL320" s="128"/>
      <c r="BM320" s="42"/>
      <c r="BN320" s="42"/>
      <c r="BO320" s="42"/>
      <c r="BP320" s="42"/>
      <c r="BQ320" s="42"/>
      <c r="BR320" s="42"/>
      <c r="BS320" s="42"/>
      <c r="BT320" s="42"/>
      <c r="BU320" s="42"/>
      <c r="BV320" s="42"/>
      <c r="BW320" s="42"/>
      <c r="BX320" s="42"/>
      <c r="BY320" s="42"/>
      <c r="BZ320" s="128"/>
      <c r="CA320" s="128"/>
      <c r="CB320" s="128"/>
      <c r="CC320" s="128"/>
      <c r="CD320" s="128"/>
      <c r="CE320" s="128"/>
      <c r="CF320" s="128"/>
      <c r="CG320" s="128"/>
      <c r="CH320" s="128"/>
      <c r="CI320" s="128"/>
      <c r="CJ320" s="128"/>
      <c r="CK320" s="128"/>
      <c r="CL320" s="128"/>
      <c r="CM320" s="128"/>
      <c r="CN320" s="128"/>
      <c r="CO320" s="128"/>
      <c r="CP320" s="128"/>
      <c r="CQ320" s="128"/>
      <c r="CR320" s="128"/>
      <c r="CS320" s="128"/>
      <c r="CT320" s="128"/>
      <c r="CU320" s="128"/>
      <c r="CV320" s="128"/>
      <c r="CW320" s="42"/>
      <c r="CX320" s="128"/>
      <c r="CY320" s="128"/>
      <c r="CZ320" s="128"/>
      <c r="DA320" s="128"/>
      <c r="DB320" s="128"/>
      <c r="DC320" s="128"/>
      <c r="DD320" s="128"/>
      <c r="DE320" s="128"/>
      <c r="DF320" s="128"/>
      <c r="DG320" s="128"/>
      <c r="DH320" s="128"/>
      <c r="DI320" s="128"/>
      <c r="DJ320" s="128"/>
      <c r="DK320" s="128"/>
      <c r="DL320" s="128"/>
      <c r="DM320" s="128"/>
      <c r="DN320" s="128"/>
      <c r="DO320" s="128"/>
      <c r="DP320" s="128"/>
      <c r="DQ320" s="128"/>
      <c r="DR320" s="128"/>
      <c r="DS320" s="128"/>
      <c r="DT320" s="128"/>
      <c r="DU320" s="128"/>
      <c r="DV320" s="128"/>
      <c r="DW320" s="128"/>
      <c r="DX320" s="128"/>
      <c r="DY320" s="128"/>
      <c r="DZ320" s="128"/>
      <c r="EA320" s="128"/>
      <c r="EB320" s="128"/>
      <c r="EC320" s="128"/>
      <c r="ED320" s="128"/>
      <c r="EE320" s="128"/>
      <c r="EF320" s="128"/>
      <c r="EG320" s="42"/>
      <c r="EH320" s="128"/>
      <c r="EI320" s="128"/>
      <c r="EJ320" s="128"/>
      <c r="EK320" s="128"/>
      <c r="EL320" s="128"/>
      <c r="EM320" s="128"/>
      <c r="EN320" s="128"/>
      <c r="EO320" s="128"/>
      <c r="EP320" s="128"/>
      <c r="EQ320" s="128"/>
      <c r="ER320" s="128"/>
      <c r="ES320" s="128"/>
      <c r="ET320" s="128"/>
      <c r="EU320" s="128"/>
      <c r="EV320" s="128"/>
      <c r="EW320" s="128"/>
      <c r="EX320" s="128"/>
      <c r="EY320" s="128"/>
      <c r="EZ320" s="128"/>
      <c r="FA320" s="128"/>
      <c r="FB320" s="128"/>
      <c r="FC320" s="128"/>
      <c r="FD320" s="128"/>
      <c r="FE320" s="128"/>
      <c r="FF320" s="128"/>
      <c r="FG320" s="128"/>
      <c r="FH320" s="128"/>
      <c r="FI320" s="128"/>
      <c r="FJ320" s="128"/>
      <c r="FK320" s="128"/>
      <c r="FL320" s="128"/>
      <c r="FM320" s="128"/>
      <c r="FN320" s="128"/>
      <c r="FO320" s="128"/>
      <c r="FP320" s="128"/>
      <c r="FQ320" s="42"/>
      <c r="FR320" s="42"/>
      <c r="FS320" s="42"/>
      <c r="FT320" s="42"/>
      <c r="FU320" s="42"/>
      <c r="FV320" s="128"/>
      <c r="FW320" s="128"/>
      <c r="FX320" s="128"/>
      <c r="FY320" s="128"/>
      <c r="FZ320" s="128"/>
      <c r="GA320" s="128"/>
      <c r="GB320" s="128"/>
      <c r="GC320" s="128"/>
      <c r="GD320" s="128"/>
      <c r="GE320" s="128"/>
      <c r="GF320" s="128"/>
      <c r="GG320" s="128"/>
      <c r="GH320" s="128"/>
      <c r="GI320" s="128"/>
      <c r="GJ320" s="128"/>
      <c r="GK320" s="128"/>
      <c r="GL320" s="128"/>
      <c r="GM320" s="128"/>
      <c r="GN320" s="128"/>
      <c r="GO320" s="128"/>
      <c r="GP320" s="128"/>
      <c r="GQ320" s="128"/>
      <c r="GR320" s="128"/>
      <c r="GS320" s="128"/>
      <c r="GT320" s="128"/>
      <c r="GU320" s="128"/>
      <c r="GV320" s="128"/>
      <c r="GW320" s="128"/>
      <c r="GX320" s="128"/>
      <c r="GY320" s="128"/>
      <c r="GZ320" s="128"/>
      <c r="HA320" s="128"/>
      <c r="HB320" s="128"/>
      <c r="HC320" s="128"/>
      <c r="HD320" s="128"/>
      <c r="HE320" s="128"/>
      <c r="HF320" s="128"/>
      <c r="HG320" s="128"/>
      <c r="HH320" s="128"/>
      <c r="HI320" s="128"/>
      <c r="HJ320" s="128"/>
      <c r="HK320" s="128"/>
      <c r="HL320" s="128"/>
      <c r="HM320" s="128"/>
      <c r="HN320" s="128"/>
      <c r="HO320" s="128"/>
      <c r="HP320" s="128"/>
      <c r="HQ320" s="128"/>
      <c r="HR320" s="128"/>
      <c r="HS320" s="128"/>
      <c r="HT320" s="128"/>
      <c r="HU320" s="128"/>
      <c r="HV320" s="128"/>
      <c r="HW320" s="128"/>
      <c r="HX320" s="128"/>
      <c r="HY320" s="128"/>
      <c r="HZ320" s="128"/>
      <c r="IA320" s="128"/>
      <c r="IB320" s="128"/>
      <c r="IC320" s="128"/>
      <c r="ID320" s="128"/>
      <c r="IE320" s="128"/>
      <c r="IF320" s="128"/>
      <c r="IG320" s="128"/>
      <c r="IH320" s="128"/>
      <c r="II320" s="128"/>
      <c r="IJ320" s="128"/>
      <c r="IK320" s="128"/>
      <c r="IL320" s="128"/>
      <c r="IM320" s="128"/>
      <c r="IN320" s="128"/>
      <c r="IO320" s="128"/>
      <c r="IP320" s="128"/>
      <c r="IQ320" s="128"/>
      <c r="IR320" s="128"/>
      <c r="IS320" s="128"/>
      <c r="IT320" s="128"/>
      <c r="IU320" s="128"/>
      <c r="IV320" s="128"/>
      <c r="IW320" s="128"/>
      <c r="IX320" s="128"/>
      <c r="IY320" s="128"/>
      <c r="IZ320" s="128"/>
      <c r="JA320" s="128"/>
    </row>
    <row r="321" spans="2:297" s="17" customFormat="1" x14ac:dyDescent="0.25">
      <c r="B321" s="33"/>
      <c r="F321" s="35"/>
      <c r="G321" s="111"/>
      <c r="H321" s="33"/>
      <c r="I321" s="33"/>
      <c r="J321" s="42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  <c r="Z321" s="128"/>
      <c r="AA321" s="128"/>
      <c r="AB321" s="128"/>
      <c r="AC321" s="128"/>
      <c r="AD321" s="128"/>
      <c r="AE321" s="128"/>
      <c r="AF321" s="128"/>
      <c r="AG321" s="128"/>
      <c r="AH321" s="128"/>
      <c r="AI321" s="128"/>
      <c r="AJ321" s="128"/>
      <c r="AK321" s="128"/>
      <c r="AL321" s="128"/>
      <c r="AM321" s="128"/>
      <c r="AN321" s="128"/>
      <c r="AO321" s="128"/>
      <c r="AP321" s="128"/>
      <c r="AQ321" s="128"/>
      <c r="AR321" s="128"/>
      <c r="AS321" s="128"/>
      <c r="AT321" s="128"/>
      <c r="AU321" s="128"/>
      <c r="AV321" s="128"/>
      <c r="AW321" s="128"/>
      <c r="AX321" s="128"/>
      <c r="AY321" s="128"/>
      <c r="AZ321" s="128"/>
      <c r="BA321" s="128"/>
      <c r="BB321" s="128"/>
      <c r="BC321" s="128"/>
      <c r="BD321" s="128"/>
      <c r="BE321" s="128"/>
      <c r="BF321" s="128"/>
      <c r="BG321" s="128"/>
      <c r="BH321" s="128"/>
      <c r="BI321" s="128"/>
      <c r="BJ321" s="128"/>
      <c r="BK321" s="128"/>
      <c r="BL321" s="128"/>
      <c r="BM321" s="42"/>
      <c r="BN321" s="42"/>
      <c r="BO321" s="42"/>
      <c r="BP321" s="42"/>
      <c r="BQ321" s="42"/>
      <c r="BR321" s="42"/>
      <c r="BS321" s="42"/>
      <c r="BT321" s="42"/>
      <c r="BU321" s="42"/>
      <c r="BV321" s="42"/>
      <c r="BW321" s="42"/>
      <c r="BX321" s="42"/>
      <c r="BY321" s="42"/>
      <c r="BZ321" s="128"/>
      <c r="CA321" s="128"/>
      <c r="CB321" s="128"/>
      <c r="CC321" s="128"/>
      <c r="CD321" s="128"/>
      <c r="CE321" s="128"/>
      <c r="CF321" s="128"/>
      <c r="CG321" s="128"/>
      <c r="CH321" s="128"/>
      <c r="CI321" s="128"/>
      <c r="CJ321" s="128"/>
      <c r="CK321" s="128"/>
      <c r="CL321" s="128"/>
      <c r="CM321" s="128"/>
      <c r="CN321" s="128"/>
      <c r="CO321" s="128"/>
      <c r="CP321" s="128"/>
      <c r="CQ321" s="128"/>
      <c r="CR321" s="128"/>
      <c r="CS321" s="128"/>
      <c r="CT321" s="128"/>
      <c r="CU321" s="128"/>
      <c r="CV321" s="128"/>
      <c r="CW321" s="42"/>
      <c r="CX321" s="128"/>
      <c r="CY321" s="128"/>
      <c r="CZ321" s="128"/>
      <c r="DA321" s="128"/>
      <c r="DB321" s="128"/>
      <c r="DC321" s="128"/>
      <c r="DD321" s="128"/>
      <c r="DE321" s="128"/>
      <c r="DF321" s="128"/>
      <c r="DG321" s="128"/>
      <c r="DH321" s="128"/>
      <c r="DI321" s="128"/>
      <c r="DJ321" s="128"/>
      <c r="DK321" s="128"/>
      <c r="DL321" s="128"/>
      <c r="DM321" s="128"/>
      <c r="DN321" s="128"/>
      <c r="DO321" s="128"/>
      <c r="DP321" s="128"/>
      <c r="DQ321" s="128"/>
      <c r="DR321" s="128"/>
      <c r="DS321" s="128"/>
      <c r="DT321" s="128"/>
      <c r="DU321" s="128"/>
      <c r="DV321" s="128"/>
      <c r="DW321" s="128"/>
      <c r="DX321" s="128"/>
      <c r="DY321" s="128"/>
      <c r="DZ321" s="128"/>
      <c r="EA321" s="128"/>
      <c r="EB321" s="128"/>
      <c r="EC321" s="128"/>
      <c r="ED321" s="128"/>
      <c r="EE321" s="128"/>
      <c r="EF321" s="128"/>
      <c r="EG321" s="42"/>
      <c r="EH321" s="128"/>
      <c r="EI321" s="128"/>
      <c r="EJ321" s="128"/>
      <c r="EK321" s="128"/>
      <c r="EL321" s="128"/>
      <c r="EM321" s="128"/>
      <c r="EN321" s="128"/>
      <c r="EO321" s="128"/>
      <c r="EP321" s="128"/>
      <c r="EQ321" s="128"/>
      <c r="ER321" s="128"/>
      <c r="ES321" s="128"/>
      <c r="ET321" s="128"/>
      <c r="EU321" s="128"/>
      <c r="EV321" s="128"/>
      <c r="EW321" s="128"/>
      <c r="EX321" s="128"/>
      <c r="EY321" s="128"/>
      <c r="EZ321" s="128"/>
      <c r="FA321" s="128"/>
      <c r="FB321" s="128"/>
      <c r="FC321" s="128"/>
      <c r="FD321" s="128"/>
      <c r="FE321" s="128"/>
      <c r="FF321" s="128"/>
      <c r="FG321" s="128"/>
      <c r="FH321" s="128"/>
      <c r="FI321" s="128"/>
      <c r="FJ321" s="128"/>
      <c r="FK321" s="128"/>
      <c r="FL321" s="128"/>
      <c r="FM321" s="128"/>
      <c r="FN321" s="128"/>
      <c r="FO321" s="128"/>
      <c r="FP321" s="128"/>
      <c r="FQ321" s="42"/>
      <c r="FR321" s="42"/>
      <c r="FS321" s="42"/>
      <c r="FT321" s="42"/>
      <c r="FU321" s="42"/>
      <c r="FV321" s="128"/>
      <c r="FW321" s="128"/>
      <c r="FX321" s="128"/>
      <c r="FY321" s="128"/>
      <c r="FZ321" s="128"/>
      <c r="GA321" s="128"/>
      <c r="GB321" s="128"/>
      <c r="GC321" s="128"/>
      <c r="GD321" s="128"/>
      <c r="GE321" s="128"/>
      <c r="GF321" s="128"/>
      <c r="GG321" s="128"/>
      <c r="GH321" s="128"/>
      <c r="GI321" s="128"/>
      <c r="GJ321" s="128"/>
      <c r="GK321" s="128"/>
      <c r="GL321" s="128"/>
      <c r="GM321" s="128"/>
      <c r="GN321" s="128"/>
      <c r="GO321" s="128"/>
      <c r="GP321" s="128"/>
      <c r="GQ321" s="128"/>
      <c r="GR321" s="128"/>
      <c r="GS321" s="128"/>
      <c r="GT321" s="128"/>
      <c r="GU321" s="128"/>
      <c r="GV321" s="128"/>
      <c r="GW321" s="128"/>
      <c r="GX321" s="128"/>
      <c r="GY321" s="128"/>
      <c r="GZ321" s="128"/>
      <c r="HA321" s="128"/>
      <c r="HB321" s="128"/>
      <c r="HC321" s="128"/>
      <c r="HD321" s="128"/>
      <c r="HE321" s="128"/>
      <c r="HF321" s="128"/>
      <c r="HG321" s="128"/>
      <c r="HH321" s="128"/>
      <c r="HI321" s="128"/>
      <c r="HJ321" s="128"/>
      <c r="HK321" s="128"/>
      <c r="HL321" s="128"/>
      <c r="HM321" s="128"/>
      <c r="HN321" s="128"/>
      <c r="HO321" s="128"/>
      <c r="HP321" s="128"/>
      <c r="HQ321" s="128"/>
      <c r="HR321" s="128"/>
      <c r="HS321" s="128"/>
      <c r="HT321" s="128"/>
      <c r="HU321" s="128"/>
      <c r="HV321" s="128"/>
      <c r="HW321" s="128"/>
      <c r="HX321" s="128"/>
      <c r="HY321" s="128"/>
      <c r="HZ321" s="128"/>
      <c r="IA321" s="128"/>
      <c r="IB321" s="128"/>
      <c r="IC321" s="128"/>
      <c r="ID321" s="128"/>
      <c r="IE321" s="128"/>
      <c r="IF321" s="128"/>
      <c r="IG321" s="128"/>
      <c r="IH321" s="128"/>
      <c r="II321" s="128"/>
      <c r="IJ321" s="128"/>
      <c r="IK321" s="128"/>
      <c r="IL321" s="128"/>
      <c r="IM321" s="128"/>
      <c r="IN321" s="128"/>
      <c r="IO321" s="128"/>
      <c r="IP321" s="128"/>
      <c r="IQ321" s="128"/>
      <c r="IR321" s="128"/>
      <c r="IS321" s="128"/>
      <c r="IT321" s="128"/>
      <c r="IU321" s="128"/>
      <c r="IV321" s="128"/>
      <c r="IW321" s="128"/>
      <c r="IX321" s="128"/>
      <c r="IY321" s="128"/>
      <c r="IZ321" s="128"/>
      <c r="JA321" s="128"/>
    </row>
    <row r="322" spans="2:297" s="17" customFormat="1" x14ac:dyDescent="0.25">
      <c r="B322" s="33"/>
      <c r="F322" s="35"/>
      <c r="G322" s="111"/>
      <c r="H322" s="33"/>
      <c r="I322" s="33"/>
      <c r="J322" s="42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8"/>
      <c r="AA322" s="128"/>
      <c r="AB322" s="128"/>
      <c r="AC322" s="128"/>
      <c r="AD322" s="128"/>
      <c r="AE322" s="128"/>
      <c r="AF322" s="128"/>
      <c r="AG322" s="128"/>
      <c r="AH322" s="128"/>
      <c r="AI322" s="128"/>
      <c r="AJ322" s="128"/>
      <c r="AK322" s="128"/>
      <c r="AL322" s="128"/>
      <c r="AM322" s="128"/>
      <c r="AN322" s="128"/>
      <c r="AO322" s="128"/>
      <c r="AP322" s="128"/>
      <c r="AQ322" s="128"/>
      <c r="AR322" s="128"/>
      <c r="AS322" s="128"/>
      <c r="AT322" s="128"/>
      <c r="AU322" s="128"/>
      <c r="AV322" s="128"/>
      <c r="AW322" s="128"/>
      <c r="AX322" s="128"/>
      <c r="AY322" s="128"/>
      <c r="AZ322" s="128"/>
      <c r="BA322" s="128"/>
      <c r="BB322" s="128"/>
      <c r="BC322" s="128"/>
      <c r="BD322" s="128"/>
      <c r="BE322" s="128"/>
      <c r="BF322" s="128"/>
      <c r="BG322" s="128"/>
      <c r="BH322" s="128"/>
      <c r="BI322" s="128"/>
      <c r="BJ322" s="128"/>
      <c r="BK322" s="128"/>
      <c r="BL322" s="128"/>
      <c r="BM322" s="42"/>
      <c r="BN322" s="42"/>
      <c r="BO322" s="42"/>
      <c r="BP322" s="42"/>
      <c r="BQ322" s="42"/>
      <c r="BR322" s="42"/>
      <c r="BS322" s="42"/>
      <c r="BT322" s="42"/>
      <c r="BU322" s="42"/>
      <c r="BV322" s="42"/>
      <c r="BW322" s="42"/>
      <c r="BX322" s="42"/>
      <c r="BY322" s="42"/>
      <c r="BZ322" s="128"/>
      <c r="CA322" s="128"/>
      <c r="CB322" s="128"/>
      <c r="CC322" s="128"/>
      <c r="CD322" s="128"/>
      <c r="CE322" s="128"/>
      <c r="CF322" s="128"/>
      <c r="CG322" s="128"/>
      <c r="CH322" s="128"/>
      <c r="CI322" s="128"/>
      <c r="CJ322" s="128"/>
      <c r="CK322" s="128"/>
      <c r="CL322" s="128"/>
      <c r="CM322" s="128"/>
      <c r="CN322" s="128"/>
      <c r="CO322" s="128"/>
      <c r="CP322" s="128"/>
      <c r="CQ322" s="128"/>
      <c r="CR322" s="128"/>
      <c r="CS322" s="128"/>
      <c r="CT322" s="128"/>
      <c r="CU322" s="128"/>
      <c r="CV322" s="128"/>
      <c r="CW322" s="42"/>
      <c r="CX322" s="128"/>
      <c r="CY322" s="128"/>
      <c r="CZ322" s="128"/>
      <c r="DA322" s="128"/>
      <c r="DB322" s="128"/>
      <c r="DC322" s="128"/>
      <c r="DD322" s="128"/>
      <c r="DE322" s="128"/>
      <c r="DF322" s="128"/>
      <c r="DG322" s="128"/>
      <c r="DH322" s="128"/>
      <c r="DI322" s="128"/>
      <c r="DJ322" s="128"/>
      <c r="DK322" s="128"/>
      <c r="DL322" s="128"/>
      <c r="DM322" s="128"/>
      <c r="DN322" s="128"/>
      <c r="DO322" s="128"/>
      <c r="DP322" s="128"/>
      <c r="DQ322" s="128"/>
      <c r="DR322" s="128"/>
      <c r="DS322" s="128"/>
      <c r="DT322" s="128"/>
      <c r="DU322" s="128"/>
      <c r="DV322" s="128"/>
      <c r="DW322" s="128"/>
      <c r="DX322" s="128"/>
      <c r="DY322" s="128"/>
      <c r="DZ322" s="128"/>
      <c r="EA322" s="128"/>
      <c r="EB322" s="128"/>
      <c r="EC322" s="128"/>
      <c r="ED322" s="128"/>
      <c r="EE322" s="128"/>
      <c r="EF322" s="128"/>
      <c r="EG322" s="42"/>
      <c r="EH322" s="128"/>
      <c r="EI322" s="128"/>
      <c r="EJ322" s="128"/>
      <c r="EK322" s="128"/>
      <c r="EL322" s="128"/>
      <c r="EM322" s="128"/>
      <c r="EN322" s="128"/>
      <c r="EO322" s="128"/>
      <c r="EP322" s="128"/>
      <c r="EQ322" s="128"/>
      <c r="ER322" s="128"/>
      <c r="ES322" s="128"/>
      <c r="ET322" s="128"/>
      <c r="EU322" s="128"/>
      <c r="EV322" s="128"/>
      <c r="EW322" s="128"/>
      <c r="EX322" s="128"/>
      <c r="EY322" s="128"/>
      <c r="EZ322" s="128"/>
      <c r="FA322" s="128"/>
      <c r="FB322" s="128"/>
      <c r="FC322" s="128"/>
      <c r="FD322" s="128"/>
      <c r="FE322" s="128"/>
      <c r="FF322" s="128"/>
      <c r="FG322" s="128"/>
      <c r="FH322" s="128"/>
      <c r="FI322" s="128"/>
      <c r="FJ322" s="128"/>
      <c r="FK322" s="128"/>
      <c r="FL322" s="128"/>
      <c r="FM322" s="128"/>
      <c r="FN322" s="128"/>
      <c r="FO322" s="128"/>
      <c r="FP322" s="128"/>
      <c r="FQ322" s="42"/>
      <c r="FR322" s="42"/>
      <c r="FS322" s="42"/>
      <c r="FT322" s="42"/>
      <c r="FU322" s="42"/>
      <c r="FV322" s="128"/>
      <c r="FW322" s="128"/>
      <c r="FX322" s="128"/>
      <c r="FY322" s="128"/>
      <c r="FZ322" s="128"/>
      <c r="GA322" s="128"/>
      <c r="GB322" s="128"/>
      <c r="GC322" s="128"/>
      <c r="GD322" s="128"/>
      <c r="GE322" s="128"/>
      <c r="GF322" s="128"/>
      <c r="GG322" s="128"/>
      <c r="GH322" s="128"/>
      <c r="GI322" s="128"/>
      <c r="GJ322" s="128"/>
      <c r="GK322" s="128"/>
      <c r="GL322" s="128"/>
      <c r="GM322" s="128"/>
      <c r="GN322" s="128"/>
      <c r="GO322" s="128"/>
      <c r="GP322" s="128"/>
      <c r="GQ322" s="128"/>
      <c r="GR322" s="128"/>
      <c r="GS322" s="128"/>
      <c r="GT322" s="128"/>
      <c r="GU322" s="128"/>
      <c r="GV322" s="128"/>
      <c r="GW322" s="128"/>
      <c r="GX322" s="128"/>
      <c r="GY322" s="128"/>
      <c r="GZ322" s="128"/>
      <c r="HA322" s="128"/>
      <c r="HB322" s="128"/>
      <c r="HC322" s="128"/>
      <c r="HD322" s="128"/>
      <c r="HE322" s="128"/>
      <c r="HF322" s="128"/>
      <c r="HG322" s="128"/>
      <c r="HH322" s="128"/>
      <c r="HI322" s="128"/>
      <c r="HJ322" s="128"/>
      <c r="HK322" s="128"/>
      <c r="HL322" s="128"/>
      <c r="HM322" s="128"/>
      <c r="HN322" s="128"/>
      <c r="HO322" s="128"/>
      <c r="HP322" s="128"/>
      <c r="HQ322" s="128"/>
      <c r="HR322" s="128"/>
      <c r="HS322" s="128"/>
      <c r="HT322" s="128"/>
      <c r="HU322" s="128"/>
      <c r="HV322" s="128"/>
      <c r="HW322" s="128"/>
      <c r="HX322" s="128"/>
      <c r="HY322" s="128"/>
      <c r="HZ322" s="128"/>
      <c r="IA322" s="128"/>
      <c r="IB322" s="128"/>
      <c r="IC322" s="128"/>
      <c r="ID322" s="128"/>
      <c r="IE322" s="128"/>
      <c r="IF322" s="128"/>
      <c r="IG322" s="128"/>
      <c r="IH322" s="128"/>
      <c r="II322" s="128"/>
      <c r="IJ322" s="128"/>
      <c r="IK322" s="128"/>
      <c r="IL322" s="128"/>
      <c r="IM322" s="128"/>
      <c r="IN322" s="128"/>
      <c r="IO322" s="128"/>
      <c r="IP322" s="128"/>
      <c r="IQ322" s="128"/>
      <c r="IR322" s="128"/>
      <c r="IS322" s="128"/>
      <c r="IT322" s="128"/>
      <c r="IU322" s="128"/>
      <c r="IV322" s="128"/>
      <c r="IW322" s="128"/>
      <c r="IX322" s="128"/>
      <c r="IY322" s="128"/>
      <c r="IZ322" s="128"/>
      <c r="JA322" s="128"/>
    </row>
    <row r="323" spans="2:297" s="17" customFormat="1" x14ac:dyDescent="0.25">
      <c r="B323" s="33"/>
      <c r="F323" s="35"/>
      <c r="G323" s="111"/>
      <c r="H323" s="33"/>
      <c r="I323" s="33"/>
      <c r="J323" s="42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8"/>
      <c r="AA323" s="128"/>
      <c r="AB323" s="128"/>
      <c r="AC323" s="128"/>
      <c r="AD323" s="128"/>
      <c r="AE323" s="128"/>
      <c r="AF323" s="128"/>
      <c r="AG323" s="128"/>
      <c r="AH323" s="128"/>
      <c r="AI323" s="128"/>
      <c r="AJ323" s="128"/>
      <c r="AK323" s="128"/>
      <c r="AL323" s="128"/>
      <c r="AM323" s="128"/>
      <c r="AN323" s="128"/>
      <c r="AO323" s="128"/>
      <c r="AP323" s="128"/>
      <c r="AQ323" s="128"/>
      <c r="AR323" s="128"/>
      <c r="AS323" s="128"/>
      <c r="AT323" s="128"/>
      <c r="AU323" s="128"/>
      <c r="AV323" s="128"/>
      <c r="AW323" s="128"/>
      <c r="AX323" s="128"/>
      <c r="AY323" s="128"/>
      <c r="AZ323" s="128"/>
      <c r="BA323" s="128"/>
      <c r="BB323" s="128"/>
      <c r="BC323" s="128"/>
      <c r="BD323" s="128"/>
      <c r="BE323" s="128"/>
      <c r="BF323" s="128"/>
      <c r="BG323" s="128"/>
      <c r="BH323" s="128"/>
      <c r="BI323" s="128"/>
      <c r="BJ323" s="128"/>
      <c r="BK323" s="128"/>
      <c r="BL323" s="128"/>
      <c r="BM323" s="42"/>
      <c r="BN323" s="42"/>
      <c r="BO323" s="42"/>
      <c r="BP323" s="42"/>
      <c r="BQ323" s="42"/>
      <c r="BR323" s="42"/>
      <c r="BS323" s="42"/>
      <c r="BT323" s="42"/>
      <c r="BU323" s="42"/>
      <c r="BV323" s="42"/>
      <c r="BW323" s="42"/>
      <c r="BX323" s="42"/>
      <c r="BY323" s="42"/>
      <c r="BZ323" s="128"/>
      <c r="CA323" s="128"/>
      <c r="CB323" s="128"/>
      <c r="CC323" s="128"/>
      <c r="CD323" s="128"/>
      <c r="CE323" s="128"/>
      <c r="CF323" s="128"/>
      <c r="CG323" s="128"/>
      <c r="CH323" s="128"/>
      <c r="CI323" s="128"/>
      <c r="CJ323" s="128"/>
      <c r="CK323" s="128"/>
      <c r="CL323" s="128"/>
      <c r="CM323" s="128"/>
      <c r="CN323" s="128"/>
      <c r="CO323" s="128"/>
      <c r="CP323" s="128"/>
      <c r="CQ323" s="128"/>
      <c r="CR323" s="128"/>
      <c r="CS323" s="128"/>
      <c r="CT323" s="128"/>
      <c r="CU323" s="128"/>
      <c r="CV323" s="128"/>
      <c r="CW323" s="42"/>
      <c r="CX323" s="128"/>
      <c r="CY323" s="128"/>
      <c r="CZ323" s="128"/>
      <c r="DA323" s="128"/>
      <c r="DB323" s="128"/>
      <c r="DC323" s="128"/>
      <c r="DD323" s="128"/>
      <c r="DE323" s="128"/>
      <c r="DF323" s="128"/>
      <c r="DG323" s="128"/>
      <c r="DH323" s="128"/>
      <c r="DI323" s="128"/>
      <c r="DJ323" s="128"/>
      <c r="DK323" s="128"/>
      <c r="DL323" s="128"/>
      <c r="DM323" s="128"/>
      <c r="DN323" s="128"/>
      <c r="DO323" s="128"/>
      <c r="DP323" s="128"/>
      <c r="DQ323" s="128"/>
      <c r="DR323" s="128"/>
      <c r="DS323" s="128"/>
      <c r="DT323" s="128"/>
      <c r="DU323" s="128"/>
      <c r="DV323" s="128"/>
      <c r="DW323" s="128"/>
      <c r="DX323" s="128"/>
      <c r="DY323" s="128"/>
      <c r="DZ323" s="128"/>
      <c r="EA323" s="128"/>
      <c r="EB323" s="128"/>
      <c r="EC323" s="128"/>
      <c r="ED323" s="128"/>
      <c r="EE323" s="128"/>
      <c r="EF323" s="128"/>
      <c r="EG323" s="42"/>
      <c r="EH323" s="128"/>
      <c r="EI323" s="128"/>
      <c r="EJ323" s="128"/>
      <c r="EK323" s="128"/>
      <c r="EL323" s="128"/>
      <c r="EM323" s="128"/>
      <c r="EN323" s="128"/>
      <c r="EO323" s="128"/>
      <c r="EP323" s="128"/>
      <c r="EQ323" s="128"/>
      <c r="ER323" s="128"/>
      <c r="ES323" s="128"/>
      <c r="ET323" s="128"/>
      <c r="EU323" s="128"/>
      <c r="EV323" s="128"/>
      <c r="EW323" s="128"/>
      <c r="EX323" s="128"/>
      <c r="EY323" s="128"/>
      <c r="EZ323" s="128"/>
      <c r="FA323" s="128"/>
      <c r="FB323" s="128"/>
      <c r="FC323" s="128"/>
      <c r="FD323" s="128"/>
      <c r="FE323" s="128"/>
      <c r="FF323" s="128"/>
      <c r="FG323" s="128"/>
      <c r="FH323" s="128"/>
      <c r="FI323" s="128"/>
      <c r="FJ323" s="128"/>
      <c r="FK323" s="128"/>
      <c r="FL323" s="128"/>
      <c r="FM323" s="128"/>
      <c r="FN323" s="128"/>
      <c r="FO323" s="128"/>
      <c r="FP323" s="128"/>
      <c r="FQ323" s="42"/>
      <c r="FR323" s="42"/>
      <c r="FS323" s="42"/>
      <c r="FT323" s="42"/>
      <c r="FU323" s="42"/>
      <c r="FV323" s="128"/>
      <c r="FW323" s="128"/>
      <c r="FX323" s="128"/>
      <c r="FY323" s="128"/>
      <c r="FZ323" s="128"/>
      <c r="GA323" s="128"/>
      <c r="GB323" s="128"/>
      <c r="GC323" s="128"/>
      <c r="GD323" s="128"/>
      <c r="GE323" s="128"/>
      <c r="GF323" s="128"/>
      <c r="GG323" s="128"/>
      <c r="GH323" s="128"/>
      <c r="GI323" s="128"/>
      <c r="GJ323" s="128"/>
      <c r="GK323" s="128"/>
      <c r="GL323" s="128"/>
      <c r="GM323" s="128"/>
      <c r="GN323" s="128"/>
      <c r="GO323" s="128"/>
      <c r="GP323" s="128"/>
      <c r="GQ323" s="128"/>
      <c r="GR323" s="128"/>
      <c r="GS323" s="128"/>
      <c r="GT323" s="128"/>
      <c r="GU323" s="128"/>
      <c r="GV323" s="128"/>
      <c r="GW323" s="128"/>
      <c r="GX323" s="128"/>
      <c r="GY323" s="128"/>
      <c r="GZ323" s="128"/>
      <c r="HA323" s="128"/>
      <c r="HB323" s="128"/>
      <c r="HC323" s="128"/>
      <c r="HD323" s="128"/>
      <c r="HE323" s="128"/>
      <c r="HF323" s="128"/>
      <c r="HG323" s="128"/>
      <c r="HH323" s="128"/>
      <c r="HI323" s="128"/>
      <c r="HJ323" s="128"/>
      <c r="HK323" s="128"/>
      <c r="HL323" s="128"/>
      <c r="HM323" s="128"/>
      <c r="HN323" s="128"/>
      <c r="HO323" s="128"/>
      <c r="HP323" s="128"/>
      <c r="HQ323" s="128"/>
      <c r="HR323" s="128"/>
      <c r="HS323" s="128"/>
      <c r="HT323" s="128"/>
      <c r="HU323" s="128"/>
      <c r="HV323" s="128"/>
      <c r="HW323" s="128"/>
      <c r="HX323" s="128"/>
      <c r="HY323" s="128"/>
      <c r="HZ323" s="128"/>
      <c r="IA323" s="128"/>
      <c r="IB323" s="128"/>
      <c r="IC323" s="128"/>
      <c r="ID323" s="128"/>
      <c r="IE323" s="128"/>
      <c r="IF323" s="128"/>
      <c r="IG323" s="128"/>
      <c r="IH323" s="128"/>
      <c r="II323" s="128"/>
      <c r="IJ323" s="128"/>
      <c r="IK323" s="128"/>
      <c r="IL323" s="128"/>
      <c r="IM323" s="128"/>
      <c r="IN323" s="128"/>
      <c r="IO323" s="128"/>
      <c r="IP323" s="128"/>
      <c r="IQ323" s="128"/>
      <c r="IR323" s="128"/>
      <c r="IS323" s="128"/>
      <c r="IT323" s="128"/>
      <c r="IU323" s="128"/>
      <c r="IV323" s="128"/>
      <c r="IW323" s="128"/>
      <c r="IX323" s="128"/>
      <c r="IY323" s="128"/>
      <c r="IZ323" s="128"/>
      <c r="JA323" s="128"/>
    </row>
    <row r="324" spans="2:297" s="17" customFormat="1" x14ac:dyDescent="0.25">
      <c r="B324" s="33"/>
      <c r="F324" s="35"/>
      <c r="G324" s="111"/>
      <c r="H324" s="33"/>
      <c r="I324" s="33"/>
      <c r="J324" s="42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  <c r="AA324" s="128"/>
      <c r="AB324" s="128"/>
      <c r="AC324" s="128"/>
      <c r="AD324" s="128"/>
      <c r="AE324" s="128"/>
      <c r="AF324" s="128"/>
      <c r="AG324" s="128"/>
      <c r="AH324" s="128"/>
      <c r="AI324" s="128"/>
      <c r="AJ324" s="128"/>
      <c r="AK324" s="128"/>
      <c r="AL324" s="128"/>
      <c r="AM324" s="128"/>
      <c r="AN324" s="128"/>
      <c r="AO324" s="128"/>
      <c r="AP324" s="128"/>
      <c r="AQ324" s="128"/>
      <c r="AR324" s="128"/>
      <c r="AS324" s="128"/>
      <c r="AT324" s="128"/>
      <c r="AU324" s="128"/>
      <c r="AV324" s="128"/>
      <c r="AW324" s="128"/>
      <c r="AX324" s="128"/>
      <c r="AY324" s="128"/>
      <c r="AZ324" s="128"/>
      <c r="BA324" s="128"/>
      <c r="BB324" s="128"/>
      <c r="BC324" s="128"/>
      <c r="BD324" s="128"/>
      <c r="BE324" s="128"/>
      <c r="BF324" s="128"/>
      <c r="BG324" s="128"/>
      <c r="BH324" s="128"/>
      <c r="BI324" s="128"/>
      <c r="BJ324" s="128"/>
      <c r="BK324" s="128"/>
      <c r="BL324" s="128"/>
      <c r="BM324" s="42"/>
      <c r="BN324" s="42"/>
      <c r="BO324" s="42"/>
      <c r="BP324" s="42"/>
      <c r="BQ324" s="42"/>
      <c r="BR324" s="42"/>
      <c r="BS324" s="42"/>
      <c r="BT324" s="42"/>
      <c r="BU324" s="42"/>
      <c r="BV324" s="42"/>
      <c r="BW324" s="42"/>
      <c r="BX324" s="42"/>
      <c r="BY324" s="42"/>
      <c r="BZ324" s="128"/>
      <c r="CA324" s="128"/>
      <c r="CB324" s="128"/>
      <c r="CC324" s="128"/>
      <c r="CD324" s="128"/>
      <c r="CE324" s="128"/>
      <c r="CF324" s="128"/>
      <c r="CG324" s="128"/>
      <c r="CH324" s="128"/>
      <c r="CI324" s="128"/>
      <c r="CJ324" s="128"/>
      <c r="CK324" s="128"/>
      <c r="CL324" s="128"/>
      <c r="CM324" s="128"/>
      <c r="CN324" s="128"/>
      <c r="CO324" s="128"/>
      <c r="CP324" s="128"/>
      <c r="CQ324" s="128"/>
      <c r="CR324" s="128"/>
      <c r="CS324" s="128"/>
      <c r="CT324" s="128"/>
      <c r="CU324" s="128"/>
      <c r="CV324" s="128"/>
      <c r="CW324" s="42"/>
      <c r="CX324" s="128"/>
      <c r="CY324" s="128"/>
      <c r="CZ324" s="128"/>
      <c r="DA324" s="128"/>
      <c r="DB324" s="128"/>
      <c r="DC324" s="128"/>
      <c r="DD324" s="128"/>
      <c r="DE324" s="128"/>
      <c r="DF324" s="128"/>
      <c r="DG324" s="128"/>
      <c r="DH324" s="128"/>
      <c r="DI324" s="128"/>
      <c r="DJ324" s="128"/>
      <c r="DK324" s="128"/>
      <c r="DL324" s="128"/>
      <c r="DM324" s="128"/>
      <c r="DN324" s="128"/>
      <c r="DO324" s="128"/>
      <c r="DP324" s="128"/>
      <c r="DQ324" s="128"/>
      <c r="DR324" s="128"/>
      <c r="DS324" s="128"/>
      <c r="DT324" s="128"/>
      <c r="DU324" s="128"/>
      <c r="DV324" s="128"/>
      <c r="DW324" s="128"/>
      <c r="DX324" s="128"/>
      <c r="DY324" s="128"/>
      <c r="DZ324" s="128"/>
      <c r="EA324" s="128"/>
      <c r="EB324" s="128"/>
      <c r="EC324" s="128"/>
      <c r="ED324" s="128"/>
      <c r="EE324" s="128"/>
      <c r="EF324" s="128"/>
      <c r="EG324" s="42"/>
      <c r="EH324" s="128"/>
      <c r="EI324" s="128"/>
      <c r="EJ324" s="128"/>
      <c r="EK324" s="128"/>
      <c r="EL324" s="128"/>
      <c r="EM324" s="128"/>
      <c r="EN324" s="128"/>
      <c r="EO324" s="128"/>
      <c r="EP324" s="128"/>
      <c r="EQ324" s="128"/>
      <c r="ER324" s="128"/>
      <c r="ES324" s="128"/>
      <c r="ET324" s="128"/>
      <c r="EU324" s="128"/>
      <c r="EV324" s="128"/>
      <c r="EW324" s="128"/>
      <c r="EX324" s="128"/>
      <c r="EY324" s="128"/>
      <c r="EZ324" s="128"/>
      <c r="FA324" s="128"/>
      <c r="FB324" s="128"/>
      <c r="FC324" s="128"/>
      <c r="FD324" s="128"/>
      <c r="FE324" s="128"/>
      <c r="FF324" s="128"/>
      <c r="FG324" s="128"/>
      <c r="FH324" s="128"/>
      <c r="FI324" s="128"/>
      <c r="FJ324" s="128"/>
      <c r="FK324" s="128"/>
      <c r="FL324" s="128"/>
      <c r="FM324" s="128"/>
      <c r="FN324" s="128"/>
      <c r="FO324" s="128"/>
      <c r="FP324" s="128"/>
      <c r="FQ324" s="42"/>
      <c r="FR324" s="42"/>
      <c r="FS324" s="42"/>
      <c r="FT324" s="42"/>
      <c r="FU324" s="42"/>
      <c r="FV324" s="128"/>
      <c r="FW324" s="128"/>
      <c r="FX324" s="128"/>
      <c r="FY324" s="128"/>
      <c r="FZ324" s="128"/>
      <c r="GA324" s="128"/>
      <c r="GB324" s="128"/>
      <c r="GC324" s="128"/>
      <c r="GD324" s="128"/>
      <c r="GE324" s="128"/>
      <c r="GF324" s="128"/>
      <c r="GG324" s="128"/>
      <c r="GH324" s="128"/>
      <c r="GI324" s="128"/>
      <c r="GJ324" s="128"/>
      <c r="GK324" s="128"/>
      <c r="GL324" s="128"/>
      <c r="GM324" s="128"/>
      <c r="GN324" s="128"/>
      <c r="GO324" s="128"/>
      <c r="GP324" s="128"/>
      <c r="GQ324" s="128"/>
      <c r="GR324" s="128"/>
      <c r="GS324" s="128"/>
      <c r="GT324" s="128"/>
      <c r="GU324" s="128"/>
      <c r="GV324" s="128"/>
      <c r="GW324" s="128"/>
      <c r="GX324" s="128"/>
      <c r="GY324" s="128"/>
      <c r="GZ324" s="128"/>
      <c r="HA324" s="128"/>
      <c r="HB324" s="128"/>
      <c r="HC324" s="128"/>
      <c r="HD324" s="128"/>
      <c r="HE324" s="128"/>
      <c r="HF324" s="128"/>
      <c r="HG324" s="128"/>
      <c r="HH324" s="128"/>
      <c r="HI324" s="128"/>
      <c r="HJ324" s="128"/>
      <c r="HK324" s="128"/>
      <c r="HL324" s="128"/>
      <c r="HM324" s="128"/>
      <c r="HN324" s="128"/>
      <c r="HO324" s="128"/>
      <c r="HP324" s="128"/>
      <c r="HQ324" s="128"/>
      <c r="HR324" s="128"/>
      <c r="HS324" s="128"/>
      <c r="HT324" s="128"/>
      <c r="HU324" s="128"/>
      <c r="HV324" s="128"/>
      <c r="HW324" s="128"/>
      <c r="HX324" s="128"/>
      <c r="HY324" s="128"/>
      <c r="HZ324" s="128"/>
      <c r="IA324" s="128"/>
      <c r="IB324" s="128"/>
      <c r="IC324" s="128"/>
      <c r="ID324" s="128"/>
      <c r="IE324" s="128"/>
      <c r="IF324" s="128"/>
      <c r="IG324" s="128"/>
      <c r="IH324" s="128"/>
      <c r="II324" s="128"/>
      <c r="IJ324" s="128"/>
      <c r="IK324" s="128"/>
      <c r="IL324" s="128"/>
      <c r="IM324" s="128"/>
      <c r="IN324" s="128"/>
      <c r="IO324" s="128"/>
      <c r="IP324" s="128"/>
      <c r="IQ324" s="128"/>
      <c r="IR324" s="128"/>
      <c r="IS324" s="128"/>
      <c r="IT324" s="128"/>
      <c r="IU324" s="128"/>
      <c r="IV324" s="128"/>
      <c r="IW324" s="128"/>
      <c r="IX324" s="128"/>
      <c r="IY324" s="128"/>
      <c r="IZ324" s="128"/>
      <c r="JA324" s="128"/>
    </row>
    <row r="325" spans="2:297" s="17" customFormat="1" x14ac:dyDescent="0.25">
      <c r="B325" s="33"/>
      <c r="F325" s="35"/>
      <c r="G325" s="111"/>
      <c r="H325" s="33"/>
      <c r="I325" s="33"/>
      <c r="J325" s="42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  <c r="AI325" s="128"/>
      <c r="AJ325" s="128"/>
      <c r="AK325" s="128"/>
      <c r="AL325" s="128"/>
      <c r="AM325" s="128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42"/>
      <c r="BN325" s="42"/>
      <c r="BO325" s="42"/>
      <c r="BP325" s="42"/>
      <c r="BQ325" s="42"/>
      <c r="BR325" s="42"/>
      <c r="BS325" s="42"/>
      <c r="BT325" s="42"/>
      <c r="BU325" s="42"/>
      <c r="BV325" s="42"/>
      <c r="BW325" s="42"/>
      <c r="BX325" s="42"/>
      <c r="BY325" s="42"/>
      <c r="BZ325" s="128"/>
      <c r="CA325" s="128"/>
      <c r="CB325" s="128"/>
      <c r="CC325" s="128"/>
      <c r="CD325" s="128"/>
      <c r="CE325" s="128"/>
      <c r="CF325" s="128"/>
      <c r="CG325" s="128"/>
      <c r="CH325" s="128"/>
      <c r="CI325" s="128"/>
      <c r="CJ325" s="128"/>
      <c r="CK325" s="128"/>
      <c r="CL325" s="128"/>
      <c r="CM325" s="128"/>
      <c r="CN325" s="128"/>
      <c r="CO325" s="128"/>
      <c r="CP325" s="128"/>
      <c r="CQ325" s="128"/>
      <c r="CR325" s="128"/>
      <c r="CS325" s="128"/>
      <c r="CT325" s="128"/>
      <c r="CU325" s="128"/>
      <c r="CV325" s="128"/>
      <c r="CW325" s="42"/>
      <c r="CX325" s="128"/>
      <c r="CY325" s="128"/>
      <c r="CZ325" s="128"/>
      <c r="DA325" s="128"/>
      <c r="DB325" s="128"/>
      <c r="DC325" s="128"/>
      <c r="DD325" s="128"/>
      <c r="DE325" s="128"/>
      <c r="DF325" s="128"/>
      <c r="DG325" s="128"/>
      <c r="DH325" s="128"/>
      <c r="DI325" s="128"/>
      <c r="DJ325" s="128"/>
      <c r="DK325" s="128"/>
      <c r="DL325" s="128"/>
      <c r="DM325" s="128"/>
      <c r="DN325" s="128"/>
      <c r="DO325" s="128"/>
      <c r="DP325" s="128"/>
      <c r="DQ325" s="128"/>
      <c r="DR325" s="128"/>
      <c r="DS325" s="128"/>
      <c r="DT325" s="128"/>
      <c r="DU325" s="128"/>
      <c r="DV325" s="128"/>
      <c r="DW325" s="128"/>
      <c r="DX325" s="128"/>
      <c r="DY325" s="128"/>
      <c r="DZ325" s="128"/>
      <c r="EA325" s="128"/>
      <c r="EB325" s="128"/>
      <c r="EC325" s="128"/>
      <c r="ED325" s="128"/>
      <c r="EE325" s="128"/>
      <c r="EF325" s="128"/>
      <c r="EG325" s="42"/>
      <c r="EH325" s="128"/>
      <c r="EI325" s="128"/>
      <c r="EJ325" s="128"/>
      <c r="EK325" s="128"/>
      <c r="EL325" s="128"/>
      <c r="EM325" s="128"/>
      <c r="EN325" s="128"/>
      <c r="EO325" s="128"/>
      <c r="EP325" s="128"/>
      <c r="EQ325" s="128"/>
      <c r="ER325" s="128"/>
      <c r="ES325" s="128"/>
      <c r="ET325" s="128"/>
      <c r="EU325" s="128"/>
      <c r="EV325" s="128"/>
      <c r="EW325" s="128"/>
      <c r="EX325" s="128"/>
      <c r="EY325" s="128"/>
      <c r="EZ325" s="128"/>
      <c r="FA325" s="128"/>
      <c r="FB325" s="128"/>
      <c r="FC325" s="128"/>
      <c r="FD325" s="128"/>
      <c r="FE325" s="128"/>
      <c r="FF325" s="128"/>
      <c r="FG325" s="128"/>
      <c r="FH325" s="128"/>
      <c r="FI325" s="128"/>
      <c r="FJ325" s="128"/>
      <c r="FK325" s="128"/>
      <c r="FL325" s="128"/>
      <c r="FM325" s="128"/>
      <c r="FN325" s="128"/>
      <c r="FO325" s="128"/>
      <c r="FP325" s="128"/>
      <c r="FQ325" s="42"/>
      <c r="FR325" s="42"/>
      <c r="FS325" s="42"/>
      <c r="FT325" s="42"/>
      <c r="FU325" s="42"/>
      <c r="FV325" s="128"/>
      <c r="FW325" s="128"/>
      <c r="FX325" s="128"/>
      <c r="FY325" s="128"/>
      <c r="FZ325" s="128"/>
      <c r="GA325" s="128"/>
      <c r="GB325" s="128"/>
      <c r="GC325" s="128"/>
      <c r="GD325" s="128"/>
      <c r="GE325" s="128"/>
      <c r="GF325" s="128"/>
      <c r="GG325" s="128"/>
      <c r="GH325" s="128"/>
      <c r="GI325" s="128"/>
      <c r="GJ325" s="128"/>
      <c r="GK325" s="128"/>
      <c r="GL325" s="128"/>
      <c r="GM325" s="128"/>
      <c r="GN325" s="128"/>
      <c r="GO325" s="128"/>
      <c r="GP325" s="128"/>
      <c r="GQ325" s="128"/>
      <c r="GR325" s="128"/>
      <c r="GS325" s="128"/>
      <c r="GT325" s="128"/>
      <c r="GU325" s="128"/>
      <c r="GV325" s="128"/>
      <c r="GW325" s="128"/>
      <c r="GX325" s="128"/>
      <c r="GY325" s="128"/>
      <c r="GZ325" s="128"/>
      <c r="HA325" s="128"/>
      <c r="HB325" s="128"/>
      <c r="HC325" s="128"/>
      <c r="HD325" s="128"/>
      <c r="HE325" s="128"/>
      <c r="HF325" s="128"/>
      <c r="HG325" s="128"/>
      <c r="HH325" s="128"/>
      <c r="HI325" s="128"/>
      <c r="HJ325" s="128"/>
      <c r="HK325" s="128"/>
      <c r="HL325" s="128"/>
      <c r="HM325" s="128"/>
      <c r="HN325" s="128"/>
      <c r="HO325" s="128"/>
      <c r="HP325" s="128"/>
      <c r="HQ325" s="128"/>
      <c r="HR325" s="128"/>
      <c r="HS325" s="128"/>
      <c r="HT325" s="128"/>
      <c r="HU325" s="128"/>
      <c r="HV325" s="128"/>
      <c r="HW325" s="128"/>
      <c r="HX325" s="128"/>
      <c r="HY325" s="128"/>
      <c r="HZ325" s="128"/>
      <c r="IA325" s="128"/>
      <c r="IB325" s="128"/>
      <c r="IC325" s="128"/>
      <c r="ID325" s="128"/>
      <c r="IE325" s="128"/>
      <c r="IF325" s="128"/>
      <c r="IG325" s="128"/>
      <c r="IH325" s="128"/>
      <c r="II325" s="128"/>
      <c r="IJ325" s="128"/>
      <c r="IK325" s="128"/>
      <c r="IL325" s="128"/>
      <c r="IM325" s="128"/>
      <c r="IN325" s="128"/>
      <c r="IO325" s="128"/>
      <c r="IP325" s="128"/>
      <c r="IQ325" s="128"/>
      <c r="IR325" s="128"/>
      <c r="IS325" s="128"/>
      <c r="IT325" s="128"/>
      <c r="IU325" s="128"/>
      <c r="IV325" s="128"/>
      <c r="IW325" s="128"/>
      <c r="IX325" s="128"/>
      <c r="IY325" s="128"/>
      <c r="IZ325" s="128"/>
      <c r="JA325" s="128"/>
    </row>
    <row r="326" spans="2:297" s="17" customFormat="1" x14ac:dyDescent="0.25">
      <c r="B326" s="33"/>
      <c r="F326" s="35"/>
      <c r="G326" s="111"/>
      <c r="H326" s="33"/>
      <c r="I326" s="33"/>
      <c r="J326" s="42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  <c r="Z326" s="128"/>
      <c r="AA326" s="128"/>
      <c r="AB326" s="128"/>
      <c r="AC326" s="128"/>
      <c r="AD326" s="128"/>
      <c r="AE326" s="128"/>
      <c r="AF326" s="128"/>
      <c r="AG326" s="128"/>
      <c r="AH326" s="128"/>
      <c r="AI326" s="128"/>
      <c r="AJ326" s="128"/>
      <c r="AK326" s="128"/>
      <c r="AL326" s="128"/>
      <c r="AM326" s="128"/>
      <c r="AN326" s="128"/>
      <c r="AO326" s="128"/>
      <c r="AP326" s="128"/>
      <c r="AQ326" s="128"/>
      <c r="AR326" s="128"/>
      <c r="AS326" s="128"/>
      <c r="AT326" s="128"/>
      <c r="AU326" s="128"/>
      <c r="AV326" s="128"/>
      <c r="AW326" s="128"/>
      <c r="AX326" s="128"/>
      <c r="AY326" s="128"/>
      <c r="AZ326" s="128"/>
      <c r="BA326" s="128"/>
      <c r="BB326" s="128"/>
      <c r="BC326" s="128"/>
      <c r="BD326" s="128"/>
      <c r="BE326" s="128"/>
      <c r="BF326" s="128"/>
      <c r="BG326" s="128"/>
      <c r="BH326" s="128"/>
      <c r="BI326" s="128"/>
      <c r="BJ326" s="128"/>
      <c r="BK326" s="128"/>
      <c r="BL326" s="128"/>
      <c r="BM326" s="42"/>
      <c r="BN326" s="42"/>
      <c r="BO326" s="42"/>
      <c r="BP326" s="42"/>
      <c r="BQ326" s="42"/>
      <c r="BR326" s="42"/>
      <c r="BS326" s="42"/>
      <c r="BT326" s="42"/>
      <c r="BU326" s="42"/>
      <c r="BV326" s="42"/>
      <c r="BW326" s="42"/>
      <c r="BX326" s="42"/>
      <c r="BY326" s="42"/>
      <c r="BZ326" s="128"/>
      <c r="CA326" s="128"/>
      <c r="CB326" s="128"/>
      <c r="CC326" s="128"/>
      <c r="CD326" s="128"/>
      <c r="CE326" s="128"/>
      <c r="CF326" s="128"/>
      <c r="CG326" s="128"/>
      <c r="CH326" s="128"/>
      <c r="CI326" s="128"/>
      <c r="CJ326" s="128"/>
      <c r="CK326" s="128"/>
      <c r="CL326" s="128"/>
      <c r="CM326" s="128"/>
      <c r="CN326" s="128"/>
      <c r="CO326" s="128"/>
      <c r="CP326" s="128"/>
      <c r="CQ326" s="128"/>
      <c r="CR326" s="128"/>
      <c r="CS326" s="128"/>
      <c r="CT326" s="128"/>
      <c r="CU326" s="128"/>
      <c r="CV326" s="128"/>
      <c r="CW326" s="42"/>
      <c r="CX326" s="128"/>
      <c r="CY326" s="128"/>
      <c r="CZ326" s="128"/>
      <c r="DA326" s="128"/>
      <c r="DB326" s="128"/>
      <c r="DC326" s="128"/>
      <c r="DD326" s="128"/>
      <c r="DE326" s="128"/>
      <c r="DF326" s="128"/>
      <c r="DG326" s="128"/>
      <c r="DH326" s="128"/>
      <c r="DI326" s="128"/>
      <c r="DJ326" s="128"/>
      <c r="DK326" s="128"/>
      <c r="DL326" s="128"/>
      <c r="DM326" s="128"/>
      <c r="DN326" s="128"/>
      <c r="DO326" s="128"/>
      <c r="DP326" s="128"/>
      <c r="DQ326" s="128"/>
      <c r="DR326" s="128"/>
      <c r="DS326" s="128"/>
      <c r="DT326" s="128"/>
      <c r="DU326" s="128"/>
      <c r="DV326" s="128"/>
      <c r="DW326" s="128"/>
      <c r="DX326" s="128"/>
      <c r="DY326" s="128"/>
      <c r="DZ326" s="128"/>
      <c r="EA326" s="128"/>
      <c r="EB326" s="128"/>
      <c r="EC326" s="128"/>
      <c r="ED326" s="128"/>
      <c r="EE326" s="128"/>
      <c r="EF326" s="128"/>
      <c r="EG326" s="42"/>
      <c r="EH326" s="128"/>
      <c r="EI326" s="128"/>
      <c r="EJ326" s="128"/>
      <c r="EK326" s="128"/>
      <c r="EL326" s="128"/>
      <c r="EM326" s="128"/>
      <c r="EN326" s="128"/>
      <c r="EO326" s="128"/>
      <c r="EP326" s="128"/>
      <c r="EQ326" s="128"/>
      <c r="ER326" s="128"/>
      <c r="ES326" s="128"/>
      <c r="ET326" s="128"/>
      <c r="EU326" s="128"/>
      <c r="EV326" s="128"/>
      <c r="EW326" s="128"/>
      <c r="EX326" s="128"/>
      <c r="EY326" s="128"/>
      <c r="EZ326" s="128"/>
      <c r="FA326" s="128"/>
      <c r="FB326" s="128"/>
      <c r="FC326" s="128"/>
      <c r="FD326" s="128"/>
      <c r="FE326" s="128"/>
      <c r="FF326" s="128"/>
      <c r="FG326" s="128"/>
      <c r="FH326" s="128"/>
      <c r="FI326" s="128"/>
      <c r="FJ326" s="128"/>
      <c r="FK326" s="128"/>
      <c r="FL326" s="128"/>
      <c r="FM326" s="128"/>
      <c r="FN326" s="128"/>
      <c r="FO326" s="128"/>
      <c r="FP326" s="128"/>
      <c r="FQ326" s="42"/>
      <c r="FR326" s="42"/>
      <c r="FS326" s="42"/>
      <c r="FT326" s="42"/>
      <c r="FU326" s="42"/>
      <c r="FV326" s="128"/>
      <c r="FW326" s="128"/>
      <c r="FX326" s="128"/>
      <c r="FY326" s="128"/>
      <c r="FZ326" s="128"/>
      <c r="GA326" s="128"/>
      <c r="GB326" s="128"/>
      <c r="GC326" s="128"/>
      <c r="GD326" s="128"/>
      <c r="GE326" s="128"/>
      <c r="GF326" s="128"/>
      <c r="GG326" s="128"/>
      <c r="GH326" s="128"/>
      <c r="GI326" s="128"/>
      <c r="GJ326" s="128"/>
      <c r="GK326" s="128"/>
      <c r="GL326" s="128"/>
      <c r="GM326" s="128"/>
      <c r="GN326" s="128"/>
      <c r="GO326" s="128"/>
      <c r="GP326" s="128"/>
      <c r="GQ326" s="128"/>
      <c r="GR326" s="128"/>
      <c r="GS326" s="128"/>
      <c r="GT326" s="128"/>
      <c r="GU326" s="128"/>
      <c r="GV326" s="128"/>
      <c r="GW326" s="128"/>
      <c r="GX326" s="128"/>
      <c r="GY326" s="128"/>
      <c r="GZ326" s="128"/>
      <c r="HA326" s="128"/>
      <c r="HB326" s="128"/>
      <c r="HC326" s="128"/>
      <c r="HD326" s="128"/>
      <c r="HE326" s="128"/>
      <c r="HF326" s="128"/>
      <c r="HG326" s="128"/>
      <c r="HH326" s="128"/>
      <c r="HI326" s="128"/>
      <c r="HJ326" s="128"/>
      <c r="HK326" s="128"/>
      <c r="HL326" s="128"/>
      <c r="HM326" s="128"/>
      <c r="HN326" s="128"/>
      <c r="HO326" s="128"/>
      <c r="HP326" s="128"/>
      <c r="HQ326" s="128"/>
      <c r="HR326" s="128"/>
      <c r="HS326" s="128"/>
      <c r="HT326" s="128"/>
      <c r="HU326" s="128"/>
      <c r="HV326" s="128"/>
      <c r="HW326" s="128"/>
      <c r="HX326" s="128"/>
      <c r="HY326" s="128"/>
      <c r="HZ326" s="128"/>
      <c r="IA326" s="128"/>
      <c r="IB326" s="128"/>
      <c r="IC326" s="128"/>
      <c r="ID326" s="128"/>
      <c r="IE326" s="128"/>
      <c r="IF326" s="128"/>
      <c r="IG326" s="128"/>
      <c r="IH326" s="128"/>
      <c r="II326" s="128"/>
      <c r="IJ326" s="128"/>
      <c r="IK326" s="128"/>
      <c r="IL326" s="128"/>
      <c r="IM326" s="128"/>
      <c r="IN326" s="128"/>
      <c r="IO326" s="128"/>
      <c r="IP326" s="128"/>
      <c r="IQ326" s="128"/>
      <c r="IR326" s="128"/>
      <c r="IS326" s="128"/>
      <c r="IT326" s="128"/>
      <c r="IU326" s="128"/>
      <c r="IV326" s="128"/>
      <c r="IW326" s="128"/>
      <c r="IX326" s="128"/>
      <c r="IY326" s="128"/>
      <c r="IZ326" s="128"/>
      <c r="JA326" s="128"/>
    </row>
    <row r="327" spans="2:297" s="17" customFormat="1" x14ac:dyDescent="0.25">
      <c r="B327" s="33"/>
      <c r="F327" s="35"/>
      <c r="G327" s="111"/>
      <c r="H327" s="33"/>
      <c r="I327" s="33"/>
      <c r="J327" s="42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  <c r="Z327" s="128"/>
      <c r="AA327" s="128"/>
      <c r="AB327" s="128"/>
      <c r="AC327" s="128"/>
      <c r="AD327" s="128"/>
      <c r="AE327" s="128"/>
      <c r="AF327" s="128"/>
      <c r="AG327" s="128"/>
      <c r="AH327" s="128"/>
      <c r="AI327" s="128"/>
      <c r="AJ327" s="128"/>
      <c r="AK327" s="128"/>
      <c r="AL327" s="128"/>
      <c r="AM327" s="128"/>
      <c r="AN327" s="128"/>
      <c r="AO327" s="128"/>
      <c r="AP327" s="128"/>
      <c r="AQ327" s="128"/>
      <c r="AR327" s="128"/>
      <c r="AS327" s="128"/>
      <c r="AT327" s="128"/>
      <c r="AU327" s="128"/>
      <c r="AV327" s="128"/>
      <c r="AW327" s="128"/>
      <c r="AX327" s="128"/>
      <c r="AY327" s="128"/>
      <c r="AZ327" s="128"/>
      <c r="BA327" s="128"/>
      <c r="BB327" s="128"/>
      <c r="BC327" s="128"/>
      <c r="BD327" s="128"/>
      <c r="BE327" s="128"/>
      <c r="BF327" s="128"/>
      <c r="BG327" s="128"/>
      <c r="BH327" s="128"/>
      <c r="BI327" s="128"/>
      <c r="BJ327" s="128"/>
      <c r="BK327" s="128"/>
      <c r="BL327" s="128"/>
      <c r="BM327" s="42"/>
      <c r="BN327" s="42"/>
      <c r="BO327" s="42"/>
      <c r="BP327" s="42"/>
      <c r="BQ327" s="42"/>
      <c r="BR327" s="42"/>
      <c r="BS327" s="42"/>
      <c r="BT327" s="42"/>
      <c r="BU327" s="42"/>
      <c r="BV327" s="42"/>
      <c r="BW327" s="42"/>
      <c r="BX327" s="42"/>
      <c r="BY327" s="42"/>
      <c r="BZ327" s="128"/>
      <c r="CA327" s="128"/>
      <c r="CB327" s="128"/>
      <c r="CC327" s="128"/>
      <c r="CD327" s="128"/>
      <c r="CE327" s="128"/>
      <c r="CF327" s="128"/>
      <c r="CG327" s="128"/>
      <c r="CH327" s="128"/>
      <c r="CI327" s="128"/>
      <c r="CJ327" s="128"/>
      <c r="CK327" s="128"/>
      <c r="CL327" s="128"/>
      <c r="CM327" s="128"/>
      <c r="CN327" s="128"/>
      <c r="CO327" s="128"/>
      <c r="CP327" s="128"/>
      <c r="CQ327" s="128"/>
      <c r="CR327" s="128"/>
      <c r="CS327" s="128"/>
      <c r="CT327" s="128"/>
      <c r="CU327" s="128"/>
      <c r="CV327" s="128"/>
      <c r="CW327" s="42"/>
      <c r="CX327" s="128"/>
      <c r="CY327" s="128"/>
      <c r="CZ327" s="128"/>
      <c r="DA327" s="128"/>
      <c r="DB327" s="128"/>
      <c r="DC327" s="128"/>
      <c r="DD327" s="128"/>
      <c r="DE327" s="128"/>
      <c r="DF327" s="128"/>
      <c r="DG327" s="128"/>
      <c r="DH327" s="128"/>
      <c r="DI327" s="128"/>
      <c r="DJ327" s="128"/>
      <c r="DK327" s="128"/>
      <c r="DL327" s="128"/>
      <c r="DM327" s="128"/>
      <c r="DN327" s="128"/>
      <c r="DO327" s="128"/>
      <c r="DP327" s="128"/>
      <c r="DQ327" s="128"/>
      <c r="DR327" s="128"/>
      <c r="DS327" s="128"/>
      <c r="DT327" s="128"/>
      <c r="DU327" s="128"/>
      <c r="DV327" s="128"/>
      <c r="DW327" s="128"/>
      <c r="DX327" s="128"/>
      <c r="DY327" s="128"/>
      <c r="DZ327" s="128"/>
      <c r="EA327" s="128"/>
      <c r="EB327" s="128"/>
      <c r="EC327" s="128"/>
      <c r="ED327" s="128"/>
      <c r="EE327" s="128"/>
      <c r="EF327" s="128"/>
      <c r="EG327" s="42"/>
      <c r="EH327" s="128"/>
      <c r="EI327" s="128"/>
      <c r="EJ327" s="128"/>
      <c r="EK327" s="128"/>
      <c r="EL327" s="128"/>
      <c r="EM327" s="128"/>
      <c r="EN327" s="128"/>
      <c r="EO327" s="128"/>
      <c r="EP327" s="128"/>
      <c r="EQ327" s="128"/>
      <c r="ER327" s="128"/>
      <c r="ES327" s="128"/>
      <c r="ET327" s="128"/>
      <c r="EU327" s="128"/>
      <c r="EV327" s="128"/>
      <c r="EW327" s="128"/>
      <c r="EX327" s="128"/>
      <c r="EY327" s="128"/>
      <c r="EZ327" s="128"/>
      <c r="FA327" s="128"/>
      <c r="FB327" s="128"/>
      <c r="FC327" s="128"/>
      <c r="FD327" s="128"/>
      <c r="FE327" s="128"/>
      <c r="FF327" s="128"/>
      <c r="FG327" s="128"/>
      <c r="FH327" s="128"/>
      <c r="FI327" s="128"/>
      <c r="FJ327" s="128"/>
      <c r="FK327" s="128"/>
      <c r="FL327" s="128"/>
      <c r="FM327" s="128"/>
      <c r="FN327" s="128"/>
      <c r="FO327" s="128"/>
      <c r="FP327" s="128"/>
      <c r="FQ327" s="42"/>
      <c r="FR327" s="42"/>
      <c r="FS327" s="42"/>
      <c r="FT327" s="42"/>
      <c r="FU327" s="42"/>
      <c r="FV327" s="128"/>
      <c r="FW327" s="128"/>
      <c r="FX327" s="128"/>
      <c r="FY327" s="128"/>
      <c r="FZ327" s="128"/>
      <c r="GA327" s="128"/>
      <c r="GB327" s="128"/>
      <c r="GC327" s="128"/>
      <c r="GD327" s="128"/>
      <c r="GE327" s="128"/>
      <c r="GF327" s="128"/>
      <c r="GG327" s="128"/>
      <c r="GH327" s="128"/>
      <c r="GI327" s="128"/>
      <c r="GJ327" s="128"/>
      <c r="GK327" s="128"/>
      <c r="GL327" s="128"/>
      <c r="GM327" s="128"/>
      <c r="GN327" s="128"/>
      <c r="GO327" s="128"/>
      <c r="GP327" s="128"/>
      <c r="GQ327" s="128"/>
      <c r="GR327" s="128"/>
      <c r="GS327" s="128"/>
      <c r="GT327" s="128"/>
      <c r="GU327" s="128"/>
      <c r="GV327" s="128"/>
      <c r="GW327" s="128"/>
      <c r="GX327" s="128"/>
      <c r="GY327" s="128"/>
      <c r="GZ327" s="128"/>
      <c r="HA327" s="128"/>
      <c r="HB327" s="128"/>
      <c r="HC327" s="128"/>
      <c r="HD327" s="128"/>
      <c r="HE327" s="128"/>
      <c r="HF327" s="128"/>
      <c r="HG327" s="128"/>
      <c r="HH327" s="128"/>
      <c r="HI327" s="128"/>
      <c r="HJ327" s="128"/>
      <c r="HK327" s="128"/>
      <c r="HL327" s="128"/>
      <c r="HM327" s="128"/>
      <c r="HN327" s="128"/>
      <c r="HO327" s="128"/>
      <c r="HP327" s="128"/>
      <c r="HQ327" s="128"/>
      <c r="HR327" s="128"/>
      <c r="HS327" s="128"/>
      <c r="HT327" s="128"/>
      <c r="HU327" s="128"/>
      <c r="HV327" s="128"/>
      <c r="HW327" s="128"/>
      <c r="HX327" s="128"/>
      <c r="HY327" s="128"/>
      <c r="HZ327" s="128"/>
      <c r="IA327" s="128"/>
      <c r="IB327" s="128"/>
      <c r="IC327" s="128"/>
      <c r="ID327" s="128"/>
      <c r="IE327" s="128"/>
      <c r="IF327" s="128"/>
      <c r="IG327" s="128"/>
      <c r="IH327" s="128"/>
      <c r="II327" s="128"/>
      <c r="IJ327" s="128"/>
      <c r="IK327" s="128"/>
      <c r="IL327" s="128"/>
      <c r="IM327" s="128"/>
      <c r="IN327" s="128"/>
      <c r="IO327" s="128"/>
      <c r="IP327" s="128"/>
      <c r="IQ327" s="128"/>
      <c r="IR327" s="128"/>
      <c r="IS327" s="128"/>
      <c r="IT327" s="128"/>
      <c r="IU327" s="128"/>
      <c r="IV327" s="128"/>
      <c r="IW327" s="128"/>
      <c r="IX327" s="128"/>
      <c r="IY327" s="128"/>
      <c r="IZ327" s="128"/>
      <c r="JA327" s="128"/>
    </row>
    <row r="328" spans="2:297" s="17" customFormat="1" x14ac:dyDescent="0.25">
      <c r="B328" s="33"/>
      <c r="F328" s="35"/>
      <c r="G328" s="111"/>
      <c r="H328" s="33"/>
      <c r="I328" s="33"/>
      <c r="J328" s="42"/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8"/>
      <c r="V328" s="128"/>
      <c r="W328" s="128"/>
      <c r="X328" s="128"/>
      <c r="Y328" s="128"/>
      <c r="Z328" s="128"/>
      <c r="AA328" s="128"/>
      <c r="AB328" s="128"/>
      <c r="AC328" s="128"/>
      <c r="AD328" s="128"/>
      <c r="AE328" s="128"/>
      <c r="AF328" s="128"/>
      <c r="AG328" s="128"/>
      <c r="AH328" s="128"/>
      <c r="AI328" s="128"/>
      <c r="AJ328" s="128"/>
      <c r="AK328" s="128"/>
      <c r="AL328" s="128"/>
      <c r="AM328" s="128"/>
      <c r="AN328" s="128"/>
      <c r="AO328" s="128"/>
      <c r="AP328" s="128"/>
      <c r="AQ328" s="128"/>
      <c r="AR328" s="128"/>
      <c r="AS328" s="128"/>
      <c r="AT328" s="128"/>
      <c r="AU328" s="128"/>
      <c r="AV328" s="128"/>
      <c r="AW328" s="128"/>
      <c r="AX328" s="128"/>
      <c r="AY328" s="128"/>
      <c r="AZ328" s="128"/>
      <c r="BA328" s="128"/>
      <c r="BB328" s="128"/>
      <c r="BC328" s="128"/>
      <c r="BD328" s="128"/>
      <c r="BE328" s="128"/>
      <c r="BF328" s="128"/>
      <c r="BG328" s="128"/>
      <c r="BH328" s="128"/>
      <c r="BI328" s="128"/>
      <c r="BJ328" s="128"/>
      <c r="BK328" s="128"/>
      <c r="BL328" s="128"/>
      <c r="BM328" s="42"/>
      <c r="BN328" s="42"/>
      <c r="BO328" s="42"/>
      <c r="BP328" s="42"/>
      <c r="BQ328" s="42"/>
      <c r="BR328" s="42"/>
      <c r="BS328" s="42"/>
      <c r="BT328" s="42"/>
      <c r="BU328" s="42"/>
      <c r="BV328" s="42"/>
      <c r="BW328" s="42"/>
      <c r="BX328" s="42"/>
      <c r="BY328" s="42"/>
      <c r="BZ328" s="128"/>
      <c r="CA328" s="128"/>
      <c r="CB328" s="128"/>
      <c r="CC328" s="128"/>
      <c r="CD328" s="128"/>
      <c r="CE328" s="128"/>
      <c r="CF328" s="128"/>
      <c r="CG328" s="128"/>
      <c r="CH328" s="128"/>
      <c r="CI328" s="128"/>
      <c r="CJ328" s="128"/>
      <c r="CK328" s="128"/>
      <c r="CL328" s="128"/>
      <c r="CM328" s="128"/>
      <c r="CN328" s="128"/>
      <c r="CO328" s="128"/>
      <c r="CP328" s="128"/>
      <c r="CQ328" s="128"/>
      <c r="CR328" s="128"/>
      <c r="CS328" s="128"/>
      <c r="CT328" s="128"/>
      <c r="CU328" s="128"/>
      <c r="CV328" s="128"/>
      <c r="CW328" s="42"/>
      <c r="CX328" s="128"/>
      <c r="CY328" s="128"/>
      <c r="CZ328" s="128"/>
      <c r="DA328" s="128"/>
      <c r="DB328" s="128"/>
      <c r="DC328" s="128"/>
      <c r="DD328" s="128"/>
      <c r="DE328" s="128"/>
      <c r="DF328" s="128"/>
      <c r="DG328" s="128"/>
      <c r="DH328" s="128"/>
      <c r="DI328" s="128"/>
      <c r="DJ328" s="128"/>
      <c r="DK328" s="128"/>
      <c r="DL328" s="128"/>
      <c r="DM328" s="128"/>
      <c r="DN328" s="128"/>
      <c r="DO328" s="128"/>
      <c r="DP328" s="128"/>
      <c r="DQ328" s="128"/>
      <c r="DR328" s="128"/>
      <c r="DS328" s="128"/>
      <c r="DT328" s="128"/>
      <c r="DU328" s="128"/>
      <c r="DV328" s="128"/>
      <c r="DW328" s="128"/>
      <c r="DX328" s="128"/>
      <c r="DY328" s="128"/>
      <c r="DZ328" s="128"/>
      <c r="EA328" s="128"/>
      <c r="EB328" s="128"/>
      <c r="EC328" s="128"/>
      <c r="ED328" s="128"/>
      <c r="EE328" s="128"/>
      <c r="EF328" s="128"/>
      <c r="EG328" s="42"/>
      <c r="EH328" s="128"/>
      <c r="EI328" s="128"/>
      <c r="EJ328" s="128"/>
      <c r="EK328" s="128"/>
      <c r="EL328" s="128"/>
      <c r="EM328" s="128"/>
      <c r="EN328" s="128"/>
      <c r="EO328" s="128"/>
      <c r="EP328" s="128"/>
      <c r="EQ328" s="128"/>
      <c r="ER328" s="128"/>
      <c r="ES328" s="128"/>
      <c r="ET328" s="128"/>
      <c r="EU328" s="128"/>
      <c r="EV328" s="128"/>
      <c r="EW328" s="128"/>
      <c r="EX328" s="128"/>
      <c r="EY328" s="128"/>
      <c r="EZ328" s="128"/>
      <c r="FA328" s="128"/>
      <c r="FB328" s="128"/>
      <c r="FC328" s="128"/>
      <c r="FD328" s="128"/>
      <c r="FE328" s="128"/>
      <c r="FF328" s="128"/>
      <c r="FG328" s="128"/>
      <c r="FH328" s="128"/>
      <c r="FI328" s="128"/>
      <c r="FJ328" s="128"/>
      <c r="FK328" s="128"/>
      <c r="FL328" s="128"/>
      <c r="FM328" s="128"/>
      <c r="FN328" s="128"/>
      <c r="FO328" s="128"/>
      <c r="FP328" s="128"/>
      <c r="FQ328" s="42"/>
      <c r="FR328" s="42"/>
      <c r="FS328" s="42"/>
      <c r="FT328" s="42"/>
      <c r="FU328" s="42"/>
      <c r="FV328" s="128"/>
      <c r="FW328" s="128"/>
      <c r="FX328" s="128"/>
      <c r="FY328" s="128"/>
      <c r="FZ328" s="128"/>
      <c r="GA328" s="128"/>
      <c r="GB328" s="128"/>
      <c r="GC328" s="128"/>
      <c r="GD328" s="128"/>
      <c r="GE328" s="128"/>
      <c r="GF328" s="128"/>
      <c r="GG328" s="128"/>
      <c r="GH328" s="128"/>
      <c r="GI328" s="128"/>
      <c r="GJ328" s="128"/>
      <c r="GK328" s="128"/>
      <c r="GL328" s="128"/>
      <c r="GM328" s="128"/>
      <c r="GN328" s="128"/>
      <c r="GO328" s="128"/>
      <c r="GP328" s="128"/>
      <c r="GQ328" s="128"/>
      <c r="GR328" s="128"/>
      <c r="GS328" s="128"/>
      <c r="GT328" s="128"/>
      <c r="GU328" s="128"/>
      <c r="GV328" s="128"/>
      <c r="GW328" s="128"/>
      <c r="GX328" s="128"/>
      <c r="GY328" s="128"/>
      <c r="GZ328" s="128"/>
      <c r="HA328" s="128"/>
      <c r="HB328" s="128"/>
      <c r="HC328" s="128"/>
      <c r="HD328" s="128"/>
      <c r="HE328" s="128"/>
      <c r="HF328" s="128"/>
      <c r="HG328" s="128"/>
      <c r="HH328" s="128"/>
      <c r="HI328" s="128"/>
      <c r="HJ328" s="128"/>
      <c r="HK328" s="128"/>
      <c r="HL328" s="128"/>
      <c r="HM328" s="128"/>
      <c r="HN328" s="128"/>
      <c r="HO328" s="128"/>
      <c r="HP328" s="128"/>
      <c r="HQ328" s="128"/>
      <c r="HR328" s="128"/>
      <c r="HS328" s="128"/>
      <c r="HT328" s="128"/>
      <c r="HU328" s="128"/>
      <c r="HV328" s="128"/>
      <c r="HW328" s="128"/>
      <c r="HX328" s="128"/>
      <c r="HY328" s="128"/>
      <c r="HZ328" s="128"/>
      <c r="IA328" s="128"/>
      <c r="IB328" s="128"/>
      <c r="IC328" s="128"/>
      <c r="ID328" s="128"/>
      <c r="IE328" s="128"/>
      <c r="IF328" s="128"/>
      <c r="IG328" s="128"/>
      <c r="IH328" s="128"/>
      <c r="II328" s="128"/>
      <c r="IJ328" s="128"/>
      <c r="IK328" s="128"/>
      <c r="IL328" s="128"/>
      <c r="IM328" s="128"/>
      <c r="IN328" s="128"/>
      <c r="IO328" s="128"/>
      <c r="IP328" s="128"/>
      <c r="IQ328" s="128"/>
      <c r="IR328" s="128"/>
      <c r="IS328" s="128"/>
      <c r="IT328" s="128"/>
      <c r="IU328" s="128"/>
      <c r="IV328" s="128"/>
      <c r="IW328" s="128"/>
      <c r="IX328" s="128"/>
      <c r="IY328" s="128"/>
      <c r="IZ328" s="128"/>
      <c r="JA328" s="128"/>
    </row>
    <row r="329" spans="2:297" s="17" customFormat="1" x14ac:dyDescent="0.25">
      <c r="B329" s="33"/>
      <c r="F329" s="35"/>
      <c r="G329" s="111"/>
      <c r="H329" s="33"/>
      <c r="I329" s="33"/>
      <c r="J329" s="42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  <c r="Z329" s="128"/>
      <c r="AA329" s="128"/>
      <c r="AB329" s="128"/>
      <c r="AC329" s="128"/>
      <c r="AD329" s="128"/>
      <c r="AE329" s="128"/>
      <c r="AF329" s="128"/>
      <c r="AG329" s="128"/>
      <c r="AH329" s="128"/>
      <c r="AI329" s="128"/>
      <c r="AJ329" s="128"/>
      <c r="AK329" s="128"/>
      <c r="AL329" s="128"/>
      <c r="AM329" s="128"/>
      <c r="AN329" s="128"/>
      <c r="AO329" s="128"/>
      <c r="AP329" s="128"/>
      <c r="AQ329" s="128"/>
      <c r="AR329" s="128"/>
      <c r="AS329" s="128"/>
      <c r="AT329" s="128"/>
      <c r="AU329" s="128"/>
      <c r="AV329" s="128"/>
      <c r="AW329" s="128"/>
      <c r="AX329" s="128"/>
      <c r="AY329" s="128"/>
      <c r="AZ329" s="128"/>
      <c r="BA329" s="128"/>
      <c r="BB329" s="128"/>
      <c r="BC329" s="128"/>
      <c r="BD329" s="128"/>
      <c r="BE329" s="128"/>
      <c r="BF329" s="128"/>
      <c r="BG329" s="128"/>
      <c r="BH329" s="128"/>
      <c r="BI329" s="128"/>
      <c r="BJ329" s="128"/>
      <c r="BK329" s="128"/>
      <c r="BL329" s="128"/>
      <c r="BM329" s="42"/>
      <c r="BN329" s="42"/>
      <c r="BO329" s="42"/>
      <c r="BP329" s="42"/>
      <c r="BQ329" s="42"/>
      <c r="BR329" s="42"/>
      <c r="BS329" s="42"/>
      <c r="BT329" s="42"/>
      <c r="BU329" s="42"/>
      <c r="BV329" s="42"/>
      <c r="BW329" s="42"/>
      <c r="BX329" s="42"/>
      <c r="BY329" s="42"/>
      <c r="BZ329" s="128"/>
      <c r="CA329" s="128"/>
      <c r="CB329" s="128"/>
      <c r="CC329" s="128"/>
      <c r="CD329" s="128"/>
      <c r="CE329" s="128"/>
      <c r="CF329" s="128"/>
      <c r="CG329" s="128"/>
      <c r="CH329" s="128"/>
      <c r="CI329" s="128"/>
      <c r="CJ329" s="128"/>
      <c r="CK329" s="128"/>
      <c r="CL329" s="128"/>
      <c r="CM329" s="128"/>
      <c r="CN329" s="128"/>
      <c r="CO329" s="128"/>
      <c r="CP329" s="128"/>
      <c r="CQ329" s="128"/>
      <c r="CR329" s="128"/>
      <c r="CS329" s="128"/>
      <c r="CT329" s="128"/>
      <c r="CU329" s="128"/>
      <c r="CV329" s="128"/>
      <c r="CW329" s="42"/>
      <c r="CX329" s="128"/>
      <c r="CY329" s="128"/>
      <c r="CZ329" s="128"/>
      <c r="DA329" s="128"/>
      <c r="DB329" s="128"/>
      <c r="DC329" s="128"/>
      <c r="DD329" s="128"/>
      <c r="DE329" s="128"/>
      <c r="DF329" s="128"/>
      <c r="DG329" s="128"/>
      <c r="DH329" s="128"/>
      <c r="DI329" s="128"/>
      <c r="DJ329" s="128"/>
      <c r="DK329" s="128"/>
      <c r="DL329" s="128"/>
      <c r="DM329" s="128"/>
      <c r="DN329" s="128"/>
      <c r="DO329" s="128"/>
      <c r="DP329" s="128"/>
      <c r="DQ329" s="128"/>
      <c r="DR329" s="128"/>
      <c r="DS329" s="128"/>
      <c r="DT329" s="128"/>
      <c r="DU329" s="128"/>
      <c r="DV329" s="128"/>
      <c r="DW329" s="128"/>
      <c r="DX329" s="128"/>
      <c r="DY329" s="128"/>
      <c r="DZ329" s="128"/>
      <c r="EA329" s="128"/>
      <c r="EB329" s="128"/>
      <c r="EC329" s="128"/>
      <c r="ED329" s="128"/>
      <c r="EE329" s="128"/>
      <c r="EF329" s="128"/>
      <c r="EG329" s="42"/>
      <c r="EH329" s="128"/>
      <c r="EI329" s="128"/>
      <c r="EJ329" s="128"/>
      <c r="EK329" s="128"/>
      <c r="EL329" s="128"/>
      <c r="EM329" s="128"/>
      <c r="EN329" s="128"/>
      <c r="EO329" s="128"/>
      <c r="EP329" s="128"/>
      <c r="EQ329" s="128"/>
      <c r="ER329" s="128"/>
      <c r="ES329" s="128"/>
      <c r="ET329" s="128"/>
      <c r="EU329" s="128"/>
      <c r="EV329" s="128"/>
      <c r="EW329" s="128"/>
      <c r="EX329" s="128"/>
      <c r="EY329" s="128"/>
      <c r="EZ329" s="128"/>
      <c r="FA329" s="128"/>
      <c r="FB329" s="128"/>
      <c r="FC329" s="128"/>
      <c r="FD329" s="128"/>
      <c r="FE329" s="128"/>
      <c r="FF329" s="128"/>
      <c r="FG329" s="128"/>
      <c r="FH329" s="128"/>
      <c r="FI329" s="128"/>
      <c r="FJ329" s="128"/>
      <c r="FK329" s="128"/>
      <c r="FL329" s="128"/>
      <c r="FM329" s="128"/>
      <c r="FN329" s="128"/>
      <c r="FO329" s="128"/>
      <c r="FP329" s="128"/>
      <c r="FQ329" s="42"/>
      <c r="FR329" s="42"/>
      <c r="FS329" s="42"/>
      <c r="FT329" s="42"/>
      <c r="FU329" s="42"/>
      <c r="FV329" s="128"/>
      <c r="FW329" s="128"/>
      <c r="FX329" s="128"/>
      <c r="FY329" s="128"/>
      <c r="FZ329" s="128"/>
      <c r="GA329" s="128"/>
      <c r="GB329" s="128"/>
      <c r="GC329" s="128"/>
      <c r="GD329" s="128"/>
      <c r="GE329" s="128"/>
      <c r="GF329" s="128"/>
      <c r="GG329" s="128"/>
      <c r="GH329" s="128"/>
      <c r="GI329" s="128"/>
      <c r="GJ329" s="128"/>
      <c r="GK329" s="128"/>
      <c r="GL329" s="128"/>
      <c r="GM329" s="128"/>
      <c r="GN329" s="128"/>
      <c r="GO329" s="128"/>
      <c r="GP329" s="128"/>
      <c r="GQ329" s="128"/>
      <c r="GR329" s="128"/>
      <c r="GS329" s="128"/>
      <c r="GT329" s="128"/>
      <c r="GU329" s="128"/>
      <c r="GV329" s="128"/>
      <c r="GW329" s="128"/>
      <c r="GX329" s="128"/>
      <c r="GY329" s="128"/>
      <c r="GZ329" s="128"/>
      <c r="HA329" s="128"/>
      <c r="HB329" s="128"/>
      <c r="HC329" s="128"/>
      <c r="HD329" s="128"/>
      <c r="HE329" s="128"/>
      <c r="HF329" s="128"/>
      <c r="HG329" s="128"/>
      <c r="HH329" s="128"/>
      <c r="HI329" s="128"/>
      <c r="HJ329" s="128"/>
      <c r="HK329" s="128"/>
      <c r="HL329" s="128"/>
      <c r="HM329" s="128"/>
      <c r="HN329" s="128"/>
      <c r="HO329" s="128"/>
      <c r="HP329" s="128"/>
      <c r="HQ329" s="128"/>
      <c r="HR329" s="128"/>
      <c r="HS329" s="128"/>
      <c r="HT329" s="128"/>
      <c r="HU329" s="128"/>
      <c r="HV329" s="128"/>
      <c r="HW329" s="128"/>
      <c r="HX329" s="128"/>
      <c r="HY329" s="128"/>
      <c r="HZ329" s="128"/>
      <c r="IA329" s="128"/>
      <c r="IB329" s="128"/>
      <c r="IC329" s="128"/>
      <c r="ID329" s="128"/>
      <c r="IE329" s="128"/>
      <c r="IF329" s="128"/>
      <c r="IG329" s="128"/>
      <c r="IH329" s="128"/>
      <c r="II329" s="128"/>
      <c r="IJ329" s="128"/>
      <c r="IK329" s="128"/>
      <c r="IL329" s="128"/>
      <c r="IM329" s="128"/>
      <c r="IN329" s="128"/>
      <c r="IO329" s="128"/>
      <c r="IP329" s="128"/>
      <c r="IQ329" s="128"/>
      <c r="IR329" s="128"/>
      <c r="IS329" s="128"/>
      <c r="IT329" s="128"/>
      <c r="IU329" s="128"/>
      <c r="IV329" s="128"/>
      <c r="IW329" s="128"/>
      <c r="IX329" s="128"/>
      <c r="IY329" s="128"/>
      <c r="IZ329" s="128"/>
      <c r="JA329" s="128"/>
    </row>
    <row r="330" spans="2:297" s="17" customFormat="1" x14ac:dyDescent="0.25">
      <c r="B330" s="33"/>
      <c r="F330" s="35"/>
      <c r="G330" s="111"/>
      <c r="H330" s="33"/>
      <c r="I330" s="33"/>
      <c r="J330" s="42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  <c r="Z330" s="128"/>
      <c r="AA330" s="128"/>
      <c r="AB330" s="128"/>
      <c r="AC330" s="128"/>
      <c r="AD330" s="128"/>
      <c r="AE330" s="128"/>
      <c r="AF330" s="128"/>
      <c r="AG330" s="128"/>
      <c r="AH330" s="128"/>
      <c r="AI330" s="128"/>
      <c r="AJ330" s="128"/>
      <c r="AK330" s="128"/>
      <c r="AL330" s="128"/>
      <c r="AM330" s="128"/>
      <c r="AN330" s="128"/>
      <c r="AO330" s="128"/>
      <c r="AP330" s="128"/>
      <c r="AQ330" s="128"/>
      <c r="AR330" s="128"/>
      <c r="AS330" s="128"/>
      <c r="AT330" s="128"/>
      <c r="AU330" s="128"/>
      <c r="AV330" s="128"/>
      <c r="AW330" s="128"/>
      <c r="AX330" s="128"/>
      <c r="AY330" s="128"/>
      <c r="AZ330" s="128"/>
      <c r="BA330" s="128"/>
      <c r="BB330" s="128"/>
      <c r="BC330" s="128"/>
      <c r="BD330" s="128"/>
      <c r="BE330" s="128"/>
      <c r="BF330" s="128"/>
      <c r="BG330" s="128"/>
      <c r="BH330" s="128"/>
      <c r="BI330" s="128"/>
      <c r="BJ330" s="128"/>
      <c r="BK330" s="128"/>
      <c r="BL330" s="128"/>
      <c r="BM330" s="42"/>
      <c r="BN330" s="42"/>
      <c r="BO330" s="42"/>
      <c r="BP330" s="42"/>
      <c r="BQ330" s="42"/>
      <c r="BR330" s="42"/>
      <c r="BS330" s="42"/>
      <c r="BT330" s="42"/>
      <c r="BU330" s="42"/>
      <c r="BV330" s="42"/>
      <c r="BW330" s="42"/>
      <c r="BX330" s="42"/>
      <c r="BY330" s="42"/>
      <c r="BZ330" s="128"/>
      <c r="CA330" s="128"/>
      <c r="CB330" s="128"/>
      <c r="CC330" s="128"/>
      <c r="CD330" s="128"/>
      <c r="CE330" s="128"/>
      <c r="CF330" s="128"/>
      <c r="CG330" s="128"/>
      <c r="CH330" s="128"/>
      <c r="CI330" s="128"/>
      <c r="CJ330" s="128"/>
      <c r="CK330" s="128"/>
      <c r="CL330" s="128"/>
      <c r="CM330" s="128"/>
      <c r="CN330" s="128"/>
      <c r="CO330" s="128"/>
      <c r="CP330" s="128"/>
      <c r="CQ330" s="128"/>
      <c r="CR330" s="128"/>
      <c r="CS330" s="128"/>
      <c r="CT330" s="128"/>
      <c r="CU330" s="128"/>
      <c r="CV330" s="128"/>
      <c r="CW330" s="42"/>
      <c r="CX330" s="128"/>
      <c r="CY330" s="128"/>
      <c r="CZ330" s="128"/>
      <c r="DA330" s="128"/>
      <c r="DB330" s="128"/>
      <c r="DC330" s="128"/>
      <c r="DD330" s="128"/>
      <c r="DE330" s="128"/>
      <c r="DF330" s="128"/>
      <c r="DG330" s="128"/>
      <c r="DH330" s="128"/>
      <c r="DI330" s="128"/>
      <c r="DJ330" s="128"/>
      <c r="DK330" s="128"/>
      <c r="DL330" s="128"/>
      <c r="DM330" s="128"/>
      <c r="DN330" s="128"/>
      <c r="DO330" s="128"/>
      <c r="DP330" s="128"/>
      <c r="DQ330" s="128"/>
      <c r="DR330" s="128"/>
      <c r="DS330" s="128"/>
      <c r="DT330" s="128"/>
      <c r="DU330" s="128"/>
      <c r="DV330" s="128"/>
      <c r="DW330" s="128"/>
      <c r="DX330" s="128"/>
      <c r="DY330" s="128"/>
      <c r="DZ330" s="128"/>
      <c r="EA330" s="128"/>
      <c r="EB330" s="128"/>
      <c r="EC330" s="128"/>
      <c r="ED330" s="128"/>
      <c r="EE330" s="128"/>
      <c r="EF330" s="128"/>
      <c r="EG330" s="42"/>
      <c r="EH330" s="128"/>
      <c r="EI330" s="128"/>
      <c r="EJ330" s="128"/>
      <c r="EK330" s="128"/>
      <c r="EL330" s="128"/>
      <c r="EM330" s="128"/>
      <c r="EN330" s="128"/>
      <c r="EO330" s="128"/>
      <c r="EP330" s="128"/>
      <c r="EQ330" s="128"/>
      <c r="ER330" s="128"/>
      <c r="ES330" s="128"/>
      <c r="ET330" s="128"/>
      <c r="EU330" s="128"/>
      <c r="EV330" s="128"/>
      <c r="EW330" s="128"/>
      <c r="EX330" s="128"/>
      <c r="EY330" s="128"/>
      <c r="EZ330" s="128"/>
      <c r="FA330" s="128"/>
      <c r="FB330" s="128"/>
      <c r="FC330" s="128"/>
      <c r="FD330" s="128"/>
      <c r="FE330" s="128"/>
      <c r="FF330" s="128"/>
      <c r="FG330" s="128"/>
      <c r="FH330" s="128"/>
      <c r="FI330" s="128"/>
      <c r="FJ330" s="128"/>
      <c r="FK330" s="128"/>
      <c r="FL330" s="128"/>
      <c r="FM330" s="128"/>
      <c r="FN330" s="128"/>
      <c r="FO330" s="128"/>
      <c r="FP330" s="128"/>
      <c r="FQ330" s="42"/>
      <c r="FR330" s="42"/>
      <c r="FS330" s="42"/>
      <c r="FT330" s="42"/>
      <c r="FU330" s="42"/>
      <c r="FV330" s="128"/>
      <c r="FW330" s="128"/>
      <c r="FX330" s="128"/>
      <c r="FY330" s="128"/>
      <c r="FZ330" s="128"/>
      <c r="GA330" s="128"/>
      <c r="GB330" s="128"/>
      <c r="GC330" s="128"/>
      <c r="GD330" s="128"/>
      <c r="GE330" s="128"/>
      <c r="GF330" s="128"/>
      <c r="GG330" s="128"/>
      <c r="GH330" s="128"/>
      <c r="GI330" s="128"/>
      <c r="GJ330" s="128"/>
      <c r="GK330" s="128"/>
      <c r="GL330" s="128"/>
      <c r="GM330" s="128"/>
      <c r="GN330" s="128"/>
      <c r="GO330" s="128"/>
      <c r="GP330" s="128"/>
      <c r="GQ330" s="128"/>
      <c r="GR330" s="128"/>
      <c r="GS330" s="128"/>
      <c r="GT330" s="128"/>
      <c r="GU330" s="128"/>
      <c r="GV330" s="128"/>
      <c r="GW330" s="128"/>
      <c r="GX330" s="128"/>
      <c r="GY330" s="128"/>
      <c r="GZ330" s="128"/>
      <c r="HA330" s="128"/>
      <c r="HB330" s="128"/>
      <c r="HC330" s="128"/>
      <c r="HD330" s="128"/>
      <c r="HE330" s="128"/>
      <c r="HF330" s="128"/>
      <c r="HG330" s="128"/>
      <c r="HH330" s="128"/>
      <c r="HI330" s="128"/>
      <c r="HJ330" s="128"/>
      <c r="HK330" s="128"/>
      <c r="HL330" s="128"/>
      <c r="HM330" s="128"/>
      <c r="HN330" s="128"/>
      <c r="HO330" s="128"/>
      <c r="HP330" s="128"/>
      <c r="HQ330" s="128"/>
      <c r="HR330" s="128"/>
      <c r="HS330" s="128"/>
      <c r="HT330" s="128"/>
      <c r="HU330" s="128"/>
      <c r="HV330" s="128"/>
      <c r="HW330" s="128"/>
      <c r="HX330" s="128"/>
      <c r="HY330" s="128"/>
      <c r="HZ330" s="128"/>
      <c r="IA330" s="128"/>
      <c r="IB330" s="128"/>
      <c r="IC330" s="128"/>
      <c r="ID330" s="128"/>
      <c r="IE330" s="128"/>
      <c r="IF330" s="128"/>
      <c r="IG330" s="128"/>
      <c r="IH330" s="128"/>
      <c r="II330" s="128"/>
      <c r="IJ330" s="128"/>
      <c r="IK330" s="128"/>
      <c r="IL330" s="128"/>
      <c r="IM330" s="128"/>
      <c r="IN330" s="128"/>
      <c r="IO330" s="128"/>
      <c r="IP330" s="128"/>
      <c r="IQ330" s="128"/>
      <c r="IR330" s="128"/>
      <c r="IS330" s="128"/>
      <c r="IT330" s="128"/>
      <c r="IU330" s="128"/>
      <c r="IV330" s="128"/>
      <c r="IW330" s="128"/>
      <c r="IX330" s="128"/>
      <c r="IY330" s="128"/>
      <c r="IZ330" s="128"/>
      <c r="JA330" s="128"/>
    </row>
    <row r="331" spans="2:297" s="17" customFormat="1" x14ac:dyDescent="0.25">
      <c r="B331" s="33"/>
      <c r="F331" s="35"/>
      <c r="G331" s="111"/>
      <c r="H331" s="33"/>
      <c r="I331" s="33"/>
      <c r="J331" s="42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  <c r="Z331" s="128"/>
      <c r="AA331" s="128"/>
      <c r="AB331" s="128"/>
      <c r="AC331" s="128"/>
      <c r="AD331" s="128"/>
      <c r="AE331" s="128"/>
      <c r="AF331" s="128"/>
      <c r="AG331" s="128"/>
      <c r="AH331" s="128"/>
      <c r="AI331" s="128"/>
      <c r="AJ331" s="128"/>
      <c r="AK331" s="128"/>
      <c r="AL331" s="128"/>
      <c r="AM331" s="128"/>
      <c r="AN331" s="128"/>
      <c r="AO331" s="128"/>
      <c r="AP331" s="128"/>
      <c r="AQ331" s="128"/>
      <c r="AR331" s="128"/>
      <c r="AS331" s="128"/>
      <c r="AT331" s="128"/>
      <c r="AU331" s="128"/>
      <c r="AV331" s="128"/>
      <c r="AW331" s="128"/>
      <c r="AX331" s="128"/>
      <c r="AY331" s="128"/>
      <c r="AZ331" s="128"/>
      <c r="BA331" s="128"/>
      <c r="BB331" s="128"/>
      <c r="BC331" s="128"/>
      <c r="BD331" s="128"/>
      <c r="BE331" s="128"/>
      <c r="BF331" s="128"/>
      <c r="BG331" s="128"/>
      <c r="BH331" s="128"/>
      <c r="BI331" s="128"/>
      <c r="BJ331" s="128"/>
      <c r="BK331" s="128"/>
      <c r="BL331" s="128"/>
      <c r="BM331" s="42"/>
      <c r="BN331" s="42"/>
      <c r="BO331" s="42"/>
      <c r="BP331" s="42"/>
      <c r="BQ331" s="42"/>
      <c r="BR331" s="42"/>
      <c r="BS331" s="42"/>
      <c r="BT331" s="42"/>
      <c r="BU331" s="42"/>
      <c r="BV331" s="42"/>
      <c r="BW331" s="42"/>
      <c r="BX331" s="42"/>
      <c r="BY331" s="42"/>
      <c r="BZ331" s="128"/>
      <c r="CA331" s="128"/>
      <c r="CB331" s="128"/>
      <c r="CC331" s="128"/>
      <c r="CD331" s="128"/>
      <c r="CE331" s="128"/>
      <c r="CF331" s="128"/>
      <c r="CG331" s="128"/>
      <c r="CH331" s="128"/>
      <c r="CI331" s="128"/>
      <c r="CJ331" s="128"/>
      <c r="CK331" s="128"/>
      <c r="CL331" s="128"/>
      <c r="CM331" s="128"/>
      <c r="CN331" s="128"/>
      <c r="CO331" s="128"/>
      <c r="CP331" s="128"/>
      <c r="CQ331" s="128"/>
      <c r="CR331" s="128"/>
      <c r="CS331" s="128"/>
      <c r="CT331" s="128"/>
      <c r="CU331" s="128"/>
      <c r="CV331" s="128"/>
      <c r="CW331" s="42"/>
      <c r="CX331" s="128"/>
      <c r="CY331" s="128"/>
      <c r="CZ331" s="128"/>
      <c r="DA331" s="128"/>
      <c r="DB331" s="128"/>
      <c r="DC331" s="128"/>
      <c r="DD331" s="128"/>
      <c r="DE331" s="128"/>
      <c r="DF331" s="128"/>
      <c r="DG331" s="128"/>
      <c r="DH331" s="128"/>
      <c r="DI331" s="128"/>
      <c r="DJ331" s="128"/>
      <c r="DK331" s="128"/>
      <c r="DL331" s="128"/>
      <c r="DM331" s="128"/>
      <c r="DN331" s="128"/>
      <c r="DO331" s="128"/>
      <c r="DP331" s="128"/>
      <c r="DQ331" s="128"/>
      <c r="DR331" s="128"/>
      <c r="DS331" s="128"/>
      <c r="DT331" s="128"/>
      <c r="DU331" s="128"/>
      <c r="DV331" s="128"/>
      <c r="DW331" s="128"/>
      <c r="DX331" s="128"/>
      <c r="DY331" s="128"/>
      <c r="DZ331" s="128"/>
      <c r="EA331" s="128"/>
      <c r="EB331" s="128"/>
      <c r="EC331" s="128"/>
      <c r="ED331" s="128"/>
      <c r="EE331" s="128"/>
      <c r="EF331" s="128"/>
      <c r="EG331" s="42"/>
      <c r="EH331" s="128"/>
      <c r="EI331" s="128"/>
      <c r="EJ331" s="128"/>
      <c r="EK331" s="128"/>
      <c r="EL331" s="128"/>
      <c r="EM331" s="128"/>
      <c r="EN331" s="128"/>
      <c r="EO331" s="128"/>
      <c r="EP331" s="128"/>
      <c r="EQ331" s="128"/>
      <c r="ER331" s="128"/>
      <c r="ES331" s="128"/>
      <c r="ET331" s="128"/>
      <c r="EU331" s="128"/>
      <c r="EV331" s="128"/>
      <c r="EW331" s="128"/>
      <c r="EX331" s="128"/>
      <c r="EY331" s="128"/>
      <c r="EZ331" s="128"/>
      <c r="FA331" s="128"/>
      <c r="FB331" s="128"/>
      <c r="FC331" s="128"/>
      <c r="FD331" s="128"/>
      <c r="FE331" s="128"/>
      <c r="FF331" s="128"/>
      <c r="FG331" s="128"/>
      <c r="FH331" s="128"/>
      <c r="FI331" s="128"/>
      <c r="FJ331" s="128"/>
      <c r="FK331" s="128"/>
      <c r="FL331" s="128"/>
      <c r="FM331" s="128"/>
      <c r="FN331" s="128"/>
      <c r="FO331" s="128"/>
      <c r="FP331" s="128"/>
      <c r="FQ331" s="42"/>
      <c r="FR331" s="42"/>
      <c r="FS331" s="42"/>
      <c r="FT331" s="42"/>
      <c r="FU331" s="42"/>
      <c r="FV331" s="128"/>
      <c r="FW331" s="128"/>
      <c r="FX331" s="128"/>
      <c r="FY331" s="128"/>
      <c r="FZ331" s="128"/>
      <c r="GA331" s="128"/>
      <c r="GB331" s="128"/>
      <c r="GC331" s="128"/>
      <c r="GD331" s="128"/>
      <c r="GE331" s="128"/>
      <c r="GF331" s="128"/>
      <c r="GG331" s="128"/>
      <c r="GH331" s="128"/>
      <c r="GI331" s="128"/>
      <c r="GJ331" s="128"/>
      <c r="GK331" s="128"/>
      <c r="GL331" s="128"/>
      <c r="GM331" s="128"/>
      <c r="GN331" s="128"/>
      <c r="GO331" s="128"/>
      <c r="GP331" s="128"/>
      <c r="GQ331" s="128"/>
      <c r="GR331" s="128"/>
      <c r="GS331" s="128"/>
      <c r="GT331" s="128"/>
      <c r="GU331" s="128"/>
      <c r="GV331" s="128"/>
      <c r="GW331" s="128"/>
      <c r="GX331" s="128"/>
      <c r="GY331" s="128"/>
      <c r="GZ331" s="128"/>
      <c r="HA331" s="128"/>
      <c r="HB331" s="128"/>
      <c r="HC331" s="128"/>
      <c r="HD331" s="128"/>
      <c r="HE331" s="128"/>
      <c r="HF331" s="128"/>
      <c r="HG331" s="128"/>
      <c r="HH331" s="128"/>
      <c r="HI331" s="128"/>
      <c r="HJ331" s="128"/>
      <c r="HK331" s="128"/>
      <c r="HL331" s="128"/>
      <c r="HM331" s="128"/>
      <c r="HN331" s="128"/>
      <c r="HO331" s="128"/>
      <c r="HP331" s="128"/>
      <c r="HQ331" s="128"/>
      <c r="HR331" s="128"/>
      <c r="HS331" s="128"/>
      <c r="HT331" s="128"/>
      <c r="HU331" s="128"/>
      <c r="HV331" s="128"/>
      <c r="HW331" s="128"/>
      <c r="HX331" s="128"/>
      <c r="HY331" s="128"/>
      <c r="HZ331" s="128"/>
      <c r="IA331" s="128"/>
      <c r="IB331" s="128"/>
      <c r="IC331" s="128"/>
      <c r="ID331" s="128"/>
      <c r="IE331" s="128"/>
      <c r="IF331" s="128"/>
      <c r="IG331" s="128"/>
      <c r="IH331" s="128"/>
      <c r="II331" s="128"/>
      <c r="IJ331" s="128"/>
      <c r="IK331" s="128"/>
      <c r="IL331" s="128"/>
      <c r="IM331" s="128"/>
      <c r="IN331" s="128"/>
      <c r="IO331" s="128"/>
      <c r="IP331" s="128"/>
      <c r="IQ331" s="128"/>
      <c r="IR331" s="128"/>
      <c r="IS331" s="128"/>
      <c r="IT331" s="128"/>
      <c r="IU331" s="128"/>
      <c r="IV331" s="128"/>
      <c r="IW331" s="128"/>
      <c r="IX331" s="128"/>
      <c r="IY331" s="128"/>
      <c r="IZ331" s="128"/>
      <c r="JA331" s="128"/>
    </row>
    <row r="332" spans="2:297" s="17" customFormat="1" x14ac:dyDescent="0.25">
      <c r="B332" s="33"/>
      <c r="F332" s="35"/>
      <c r="G332" s="111"/>
      <c r="H332" s="33"/>
      <c r="I332" s="33"/>
      <c r="J332" s="42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  <c r="Z332" s="128"/>
      <c r="AA332" s="128"/>
      <c r="AB332" s="128"/>
      <c r="AC332" s="128"/>
      <c r="AD332" s="128"/>
      <c r="AE332" s="128"/>
      <c r="AF332" s="128"/>
      <c r="AG332" s="128"/>
      <c r="AH332" s="128"/>
      <c r="AI332" s="128"/>
      <c r="AJ332" s="128"/>
      <c r="AK332" s="128"/>
      <c r="AL332" s="128"/>
      <c r="AM332" s="128"/>
      <c r="AN332" s="128"/>
      <c r="AO332" s="128"/>
      <c r="AP332" s="128"/>
      <c r="AQ332" s="128"/>
      <c r="AR332" s="128"/>
      <c r="AS332" s="128"/>
      <c r="AT332" s="128"/>
      <c r="AU332" s="128"/>
      <c r="AV332" s="128"/>
      <c r="AW332" s="128"/>
      <c r="AX332" s="128"/>
      <c r="AY332" s="128"/>
      <c r="AZ332" s="128"/>
      <c r="BA332" s="128"/>
      <c r="BB332" s="128"/>
      <c r="BC332" s="128"/>
      <c r="BD332" s="128"/>
      <c r="BE332" s="128"/>
      <c r="BF332" s="128"/>
      <c r="BG332" s="128"/>
      <c r="BH332" s="128"/>
      <c r="BI332" s="128"/>
      <c r="BJ332" s="128"/>
      <c r="BK332" s="128"/>
      <c r="BL332" s="128"/>
      <c r="BM332" s="42"/>
      <c r="BN332" s="42"/>
      <c r="BO332" s="42"/>
      <c r="BP332" s="42"/>
      <c r="BQ332" s="42"/>
      <c r="BR332" s="42"/>
      <c r="BS332" s="42"/>
      <c r="BT332" s="42"/>
      <c r="BU332" s="42"/>
      <c r="BV332" s="42"/>
      <c r="BW332" s="42"/>
      <c r="BX332" s="42"/>
      <c r="BY332" s="42"/>
      <c r="BZ332" s="128"/>
      <c r="CA332" s="128"/>
      <c r="CB332" s="128"/>
      <c r="CC332" s="128"/>
      <c r="CD332" s="128"/>
      <c r="CE332" s="128"/>
      <c r="CF332" s="128"/>
      <c r="CG332" s="128"/>
      <c r="CH332" s="128"/>
      <c r="CI332" s="128"/>
      <c r="CJ332" s="128"/>
      <c r="CK332" s="128"/>
      <c r="CL332" s="128"/>
      <c r="CM332" s="128"/>
      <c r="CN332" s="128"/>
      <c r="CO332" s="128"/>
      <c r="CP332" s="128"/>
      <c r="CQ332" s="128"/>
      <c r="CR332" s="128"/>
      <c r="CS332" s="128"/>
      <c r="CT332" s="128"/>
      <c r="CU332" s="128"/>
      <c r="CV332" s="128"/>
      <c r="CW332" s="42"/>
      <c r="CX332" s="128"/>
      <c r="CY332" s="128"/>
      <c r="CZ332" s="128"/>
      <c r="DA332" s="128"/>
      <c r="DB332" s="128"/>
      <c r="DC332" s="128"/>
      <c r="DD332" s="128"/>
      <c r="DE332" s="128"/>
      <c r="DF332" s="128"/>
      <c r="DG332" s="128"/>
      <c r="DH332" s="128"/>
      <c r="DI332" s="128"/>
      <c r="DJ332" s="128"/>
      <c r="DK332" s="128"/>
      <c r="DL332" s="128"/>
      <c r="DM332" s="128"/>
      <c r="DN332" s="128"/>
      <c r="DO332" s="128"/>
      <c r="DP332" s="128"/>
      <c r="DQ332" s="128"/>
      <c r="DR332" s="128"/>
      <c r="DS332" s="128"/>
      <c r="DT332" s="128"/>
      <c r="DU332" s="128"/>
      <c r="DV332" s="128"/>
      <c r="DW332" s="128"/>
      <c r="DX332" s="128"/>
      <c r="DY332" s="128"/>
      <c r="DZ332" s="128"/>
      <c r="EA332" s="128"/>
      <c r="EB332" s="128"/>
      <c r="EC332" s="128"/>
      <c r="ED332" s="128"/>
      <c r="EE332" s="128"/>
      <c r="EF332" s="128"/>
      <c r="EG332" s="42"/>
      <c r="EH332" s="128"/>
      <c r="EI332" s="128"/>
      <c r="EJ332" s="128"/>
      <c r="EK332" s="128"/>
      <c r="EL332" s="128"/>
      <c r="EM332" s="128"/>
      <c r="EN332" s="128"/>
      <c r="EO332" s="128"/>
      <c r="EP332" s="128"/>
      <c r="EQ332" s="128"/>
      <c r="ER332" s="128"/>
      <c r="ES332" s="128"/>
      <c r="ET332" s="128"/>
      <c r="EU332" s="128"/>
      <c r="EV332" s="128"/>
      <c r="EW332" s="128"/>
      <c r="EX332" s="128"/>
      <c r="EY332" s="128"/>
      <c r="EZ332" s="128"/>
      <c r="FA332" s="128"/>
      <c r="FB332" s="128"/>
      <c r="FC332" s="128"/>
      <c r="FD332" s="128"/>
      <c r="FE332" s="128"/>
      <c r="FF332" s="128"/>
      <c r="FG332" s="128"/>
      <c r="FH332" s="128"/>
      <c r="FI332" s="128"/>
      <c r="FJ332" s="128"/>
      <c r="FK332" s="128"/>
      <c r="FL332" s="128"/>
      <c r="FM332" s="128"/>
      <c r="FN332" s="128"/>
      <c r="FO332" s="128"/>
      <c r="FP332" s="128"/>
      <c r="FQ332" s="42"/>
      <c r="FR332" s="42"/>
      <c r="FS332" s="42"/>
      <c r="FT332" s="42"/>
      <c r="FU332" s="42"/>
      <c r="FV332" s="128"/>
      <c r="FW332" s="128"/>
      <c r="FX332" s="128"/>
      <c r="FY332" s="128"/>
      <c r="FZ332" s="128"/>
      <c r="GA332" s="128"/>
      <c r="GB332" s="128"/>
      <c r="GC332" s="128"/>
      <c r="GD332" s="128"/>
      <c r="GE332" s="128"/>
      <c r="GF332" s="128"/>
      <c r="GG332" s="128"/>
      <c r="GH332" s="128"/>
      <c r="GI332" s="128"/>
      <c r="GJ332" s="128"/>
      <c r="GK332" s="128"/>
      <c r="GL332" s="128"/>
      <c r="GM332" s="128"/>
      <c r="GN332" s="128"/>
      <c r="GO332" s="128"/>
      <c r="GP332" s="128"/>
      <c r="GQ332" s="128"/>
      <c r="GR332" s="128"/>
      <c r="GS332" s="128"/>
      <c r="GT332" s="128"/>
      <c r="GU332" s="128"/>
      <c r="GV332" s="128"/>
      <c r="GW332" s="128"/>
      <c r="GX332" s="128"/>
      <c r="GY332" s="128"/>
      <c r="GZ332" s="128"/>
      <c r="HA332" s="128"/>
      <c r="HB332" s="128"/>
      <c r="HC332" s="128"/>
      <c r="HD332" s="128"/>
      <c r="HE332" s="128"/>
      <c r="HF332" s="128"/>
      <c r="HG332" s="128"/>
      <c r="HH332" s="128"/>
      <c r="HI332" s="128"/>
      <c r="HJ332" s="128"/>
      <c r="HK332" s="128"/>
      <c r="HL332" s="128"/>
      <c r="HM332" s="128"/>
      <c r="HN332" s="128"/>
      <c r="HO332" s="128"/>
      <c r="HP332" s="128"/>
      <c r="HQ332" s="128"/>
      <c r="HR332" s="128"/>
      <c r="HS332" s="128"/>
      <c r="HT332" s="128"/>
      <c r="HU332" s="128"/>
      <c r="HV332" s="128"/>
      <c r="HW332" s="128"/>
      <c r="HX332" s="128"/>
      <c r="HY332" s="128"/>
      <c r="HZ332" s="128"/>
      <c r="IA332" s="128"/>
      <c r="IB332" s="128"/>
      <c r="IC332" s="128"/>
      <c r="ID332" s="128"/>
      <c r="IE332" s="128"/>
      <c r="IF332" s="128"/>
      <c r="IG332" s="128"/>
      <c r="IH332" s="128"/>
      <c r="II332" s="128"/>
      <c r="IJ332" s="128"/>
      <c r="IK332" s="128"/>
      <c r="IL332" s="128"/>
      <c r="IM332" s="128"/>
      <c r="IN332" s="128"/>
      <c r="IO332" s="128"/>
      <c r="IP332" s="128"/>
      <c r="IQ332" s="128"/>
      <c r="IR332" s="128"/>
      <c r="IS332" s="128"/>
      <c r="IT332" s="128"/>
      <c r="IU332" s="128"/>
      <c r="IV332" s="128"/>
      <c r="IW332" s="128"/>
      <c r="IX332" s="128"/>
      <c r="IY332" s="128"/>
      <c r="IZ332" s="128"/>
      <c r="JA332" s="128"/>
    </row>
    <row r="333" spans="2:297" x14ac:dyDescent="0.25">
      <c r="J333" s="42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  <c r="AA333" s="128"/>
      <c r="AB333" s="128"/>
      <c r="AC333" s="128"/>
      <c r="AD333" s="128"/>
      <c r="AE333" s="128"/>
      <c r="AF333" s="128"/>
      <c r="AG333" s="128"/>
      <c r="AH333" s="128"/>
      <c r="AI333" s="128"/>
      <c r="AJ333" s="128"/>
      <c r="AK333" s="128"/>
      <c r="AL333" s="128"/>
      <c r="AM333" s="128"/>
      <c r="AN333" s="128"/>
      <c r="AO333" s="128"/>
      <c r="AP333" s="128"/>
      <c r="AQ333" s="128"/>
      <c r="AR333" s="128"/>
      <c r="AS333" s="128"/>
      <c r="AT333" s="128"/>
      <c r="AU333" s="128"/>
      <c r="AV333" s="128"/>
      <c r="AW333" s="128"/>
      <c r="AX333" s="128"/>
      <c r="AY333" s="128"/>
      <c r="AZ333" s="128"/>
      <c r="BA333" s="128"/>
      <c r="BB333" s="128"/>
      <c r="BC333" s="128"/>
      <c r="BD333" s="128"/>
      <c r="BE333" s="128"/>
      <c r="BF333" s="128"/>
      <c r="BG333" s="128"/>
      <c r="BH333" s="128"/>
      <c r="BI333" s="128"/>
      <c r="BJ333" s="128"/>
      <c r="BK333" s="128"/>
      <c r="BL333" s="128"/>
      <c r="BM333" s="42"/>
      <c r="BN333" s="42"/>
      <c r="BO333" s="42"/>
      <c r="BP333" s="42"/>
      <c r="BQ333" s="42"/>
      <c r="BR333" s="42"/>
      <c r="BS333" s="42"/>
      <c r="BT333" s="42"/>
      <c r="BU333" s="42"/>
      <c r="BV333" s="42"/>
      <c r="BW333" s="42"/>
      <c r="BX333" s="42"/>
      <c r="BY333" s="42"/>
      <c r="BZ333" s="128"/>
      <c r="CA333" s="128"/>
      <c r="CB333" s="128"/>
      <c r="CC333" s="128"/>
      <c r="CD333" s="128"/>
      <c r="CE333" s="128"/>
      <c r="CF333" s="128"/>
      <c r="CG333" s="128"/>
      <c r="CH333" s="128"/>
      <c r="CI333" s="128"/>
      <c r="CJ333" s="128"/>
      <c r="CK333" s="128"/>
      <c r="CL333" s="128"/>
      <c r="CM333" s="128"/>
      <c r="CN333" s="128"/>
      <c r="CO333" s="128"/>
      <c r="CP333" s="128"/>
      <c r="CQ333" s="128"/>
      <c r="CR333" s="128"/>
      <c r="CS333" s="128"/>
      <c r="CT333" s="128"/>
      <c r="CU333" s="128"/>
      <c r="CV333" s="128"/>
      <c r="CW333" s="42"/>
      <c r="CX333" s="128"/>
      <c r="CY333" s="128"/>
      <c r="CZ333" s="128"/>
      <c r="DA333" s="128"/>
      <c r="DB333" s="128"/>
      <c r="DC333" s="128"/>
      <c r="DD333" s="128"/>
      <c r="DE333" s="128"/>
      <c r="DF333" s="128"/>
      <c r="DG333" s="128"/>
      <c r="DH333" s="128"/>
      <c r="DI333" s="128"/>
      <c r="DJ333" s="128"/>
      <c r="DK333" s="128"/>
      <c r="DL333" s="128"/>
      <c r="DM333" s="128"/>
      <c r="DN333" s="128"/>
      <c r="DO333" s="128"/>
      <c r="DP333" s="128"/>
      <c r="DQ333" s="128"/>
      <c r="DR333" s="128"/>
      <c r="DS333" s="128"/>
      <c r="DT333" s="128"/>
      <c r="DU333" s="128"/>
      <c r="DV333" s="128"/>
      <c r="DW333" s="128"/>
      <c r="DX333" s="128"/>
      <c r="DY333" s="128"/>
      <c r="DZ333" s="128"/>
      <c r="EA333" s="128"/>
      <c r="EB333" s="128"/>
      <c r="EC333" s="128"/>
      <c r="ED333" s="128"/>
      <c r="EE333" s="128"/>
      <c r="EF333" s="128"/>
      <c r="EG333" s="42"/>
      <c r="EH333" s="128"/>
      <c r="EI333" s="128"/>
      <c r="EJ333" s="128"/>
      <c r="EK333" s="128"/>
      <c r="EL333" s="128"/>
      <c r="EM333" s="128"/>
      <c r="EN333" s="128"/>
      <c r="EO333" s="128"/>
      <c r="EP333" s="128"/>
      <c r="EQ333" s="128"/>
      <c r="ER333" s="128"/>
      <c r="ES333" s="128"/>
      <c r="ET333" s="128"/>
      <c r="EU333" s="128"/>
      <c r="EV333" s="128"/>
      <c r="EW333" s="128"/>
      <c r="EX333" s="128"/>
      <c r="EY333" s="128"/>
      <c r="EZ333" s="128"/>
      <c r="FA333" s="128"/>
      <c r="FB333" s="128"/>
      <c r="FC333" s="128"/>
      <c r="FD333" s="128"/>
      <c r="FE333" s="128"/>
      <c r="FF333" s="128"/>
      <c r="FG333" s="128"/>
      <c r="FH333" s="128"/>
      <c r="FI333" s="128"/>
      <c r="FJ333" s="128"/>
      <c r="FK333" s="128"/>
      <c r="FL333" s="128"/>
      <c r="FM333" s="128"/>
      <c r="FN333" s="128"/>
      <c r="FO333" s="128"/>
      <c r="FP333" s="128"/>
      <c r="FQ333" s="42"/>
      <c r="FR333" s="42"/>
      <c r="FS333" s="42"/>
      <c r="FT333" s="42"/>
      <c r="FU333" s="42"/>
      <c r="FV333" s="128"/>
      <c r="FW333" s="128"/>
      <c r="FX333" s="128"/>
      <c r="FY333" s="128"/>
      <c r="FZ333" s="128"/>
      <c r="GA333" s="128"/>
      <c r="GB333" s="128"/>
      <c r="GC333" s="128"/>
      <c r="GD333" s="128"/>
      <c r="GE333" s="128"/>
      <c r="GF333" s="128"/>
      <c r="GG333" s="128"/>
      <c r="GH333" s="128"/>
      <c r="GI333" s="128"/>
      <c r="GJ333" s="128"/>
      <c r="GK333" s="128"/>
      <c r="GL333" s="128"/>
      <c r="GM333" s="128"/>
      <c r="GN333" s="128"/>
      <c r="GO333" s="128"/>
      <c r="GP333" s="128"/>
      <c r="GQ333" s="128"/>
      <c r="GR333" s="128"/>
      <c r="GS333" s="128"/>
      <c r="GT333" s="128"/>
      <c r="GU333" s="128"/>
      <c r="GV333" s="128"/>
      <c r="GW333" s="128"/>
      <c r="GX333" s="128"/>
      <c r="GY333" s="128"/>
      <c r="GZ333" s="128"/>
      <c r="HA333" s="128"/>
      <c r="HB333" s="128"/>
      <c r="HC333" s="128"/>
      <c r="HD333" s="128"/>
      <c r="HE333" s="128"/>
      <c r="HF333" s="128"/>
      <c r="HG333" s="128"/>
      <c r="HH333" s="128"/>
      <c r="HI333" s="128"/>
      <c r="HJ333" s="128"/>
      <c r="HK333" s="128"/>
      <c r="HL333" s="128"/>
      <c r="HM333" s="128"/>
      <c r="HN333" s="128"/>
      <c r="HO333" s="128"/>
      <c r="HP333" s="128"/>
      <c r="HQ333" s="128"/>
      <c r="HR333" s="128"/>
      <c r="HS333" s="128"/>
      <c r="HT333" s="128"/>
      <c r="HU333" s="128"/>
      <c r="HV333" s="128"/>
      <c r="HW333" s="128"/>
      <c r="HX333" s="128"/>
      <c r="HY333" s="128"/>
      <c r="HZ333" s="128"/>
      <c r="IA333" s="128"/>
      <c r="IB333" s="128"/>
      <c r="IC333" s="128"/>
      <c r="ID333" s="128"/>
      <c r="IE333" s="128"/>
      <c r="IF333" s="128"/>
      <c r="IG333" s="128"/>
      <c r="IH333" s="128"/>
      <c r="II333" s="128"/>
      <c r="IJ333" s="128"/>
      <c r="IK333" s="128"/>
      <c r="IL333" s="128"/>
      <c r="IM333" s="128"/>
      <c r="IN333" s="128"/>
      <c r="IO333" s="128"/>
      <c r="IP333" s="128"/>
      <c r="IQ333" s="128"/>
      <c r="IR333" s="128"/>
      <c r="IS333" s="128"/>
      <c r="IT333" s="128"/>
      <c r="IU333" s="128"/>
      <c r="IV333" s="128"/>
      <c r="IW333" s="128"/>
      <c r="IX333" s="128"/>
      <c r="IY333" s="128"/>
      <c r="IZ333" s="128"/>
      <c r="JA333" s="128"/>
      <c r="JB333" s="17"/>
      <c r="JC333" s="17"/>
      <c r="JD333" s="17"/>
      <c r="JE333" s="17"/>
      <c r="JF333" s="17"/>
      <c r="JG333" s="17"/>
      <c r="JH333" s="17"/>
      <c r="JI333" s="17"/>
      <c r="JJ333" s="17"/>
      <c r="JK333" s="17"/>
      <c r="JL333" s="17"/>
      <c r="JM333" s="17"/>
      <c r="JN333" s="17"/>
      <c r="JO333" s="17"/>
      <c r="JP333" s="17"/>
      <c r="JQ333" s="17"/>
      <c r="JR333" s="17"/>
      <c r="JS333" s="17"/>
      <c r="JT333" s="17"/>
      <c r="JU333" s="17"/>
      <c r="JV333" s="17"/>
      <c r="JW333" s="17"/>
      <c r="JX333" s="17"/>
      <c r="JY333" s="17"/>
      <c r="JZ333" s="17"/>
      <c r="KA333" s="17"/>
      <c r="KB333" s="17"/>
      <c r="KC333" s="17"/>
      <c r="KD333" s="17"/>
      <c r="KE333" s="17"/>
      <c r="KF333" s="17"/>
      <c r="KG333" s="17"/>
      <c r="KH333" s="17"/>
      <c r="KI333" s="17"/>
      <c r="KJ333" s="17"/>
      <c r="KK333" s="17"/>
    </row>
  </sheetData>
  <sheetProtection sort="0" autoFilter="0"/>
  <autoFilter ref="H5:H91"/>
  <sortState ref="C6:KK71">
    <sortCondition ref="G6:G71"/>
    <sortCondition descending="1" ref="I6:I71"/>
  </sortState>
  <mergeCells count="66">
    <mergeCell ref="J2:KK2"/>
    <mergeCell ref="B3:I3"/>
    <mergeCell ref="J3:AS3"/>
    <mergeCell ref="AT3:CC3"/>
    <mergeCell ref="CD3:DM3"/>
    <mergeCell ref="DN3:EW3"/>
    <mergeCell ref="EX3:GG3"/>
    <mergeCell ref="GH3:HQ3"/>
    <mergeCell ref="HR3:JA3"/>
    <mergeCell ref="JB3:KK3"/>
    <mergeCell ref="BO4:BS4"/>
    <mergeCell ref="K4:O4"/>
    <mergeCell ref="P4:T4"/>
    <mergeCell ref="U4:Y4"/>
    <mergeCell ref="Z4:AD4"/>
    <mergeCell ref="AE4:AI4"/>
    <mergeCell ref="AJ4:AN4"/>
    <mergeCell ref="AO4:AR4"/>
    <mergeCell ref="AU4:AY4"/>
    <mergeCell ref="AZ4:BD4"/>
    <mergeCell ref="BE4:BI4"/>
    <mergeCell ref="BJ4:BN4"/>
    <mergeCell ref="DY4:EC4"/>
    <mergeCell ref="BT4:BX4"/>
    <mergeCell ref="BY4:CC4"/>
    <mergeCell ref="CE4:CI4"/>
    <mergeCell ref="CJ4:CN4"/>
    <mergeCell ref="CO4:CS4"/>
    <mergeCell ref="CT4:CX4"/>
    <mergeCell ref="CY4:DC4"/>
    <mergeCell ref="DD4:DH4"/>
    <mergeCell ref="DI4:DM4"/>
    <mergeCell ref="DO4:DS4"/>
    <mergeCell ref="DT4:DX4"/>
    <mergeCell ref="GI4:GM4"/>
    <mergeCell ref="ED4:EH4"/>
    <mergeCell ref="EI4:EM4"/>
    <mergeCell ref="EN4:ER4"/>
    <mergeCell ref="ES4:EW4"/>
    <mergeCell ref="EY4:FC4"/>
    <mergeCell ref="FD4:FH4"/>
    <mergeCell ref="FI4:FM4"/>
    <mergeCell ref="FN4:FR4"/>
    <mergeCell ref="FS4:FW4"/>
    <mergeCell ref="FX4:GB4"/>
    <mergeCell ref="GC4:GG4"/>
    <mergeCell ref="IR4:IV4"/>
    <mergeCell ref="GN4:GR4"/>
    <mergeCell ref="GS4:GW4"/>
    <mergeCell ref="GX4:HB4"/>
    <mergeCell ref="HC4:HG4"/>
    <mergeCell ref="HH4:HL4"/>
    <mergeCell ref="HM4:HQ4"/>
    <mergeCell ref="HS4:HW4"/>
    <mergeCell ref="HX4:IB4"/>
    <mergeCell ref="IC4:IG4"/>
    <mergeCell ref="IH4:IL4"/>
    <mergeCell ref="IM4:IQ4"/>
    <mergeCell ref="KB4:KF4"/>
    <mergeCell ref="KG4:KK4"/>
    <mergeCell ref="IW4:JA4"/>
    <mergeCell ref="JC4:JG4"/>
    <mergeCell ref="JH4:JL4"/>
    <mergeCell ref="JM4:JQ4"/>
    <mergeCell ref="JR4:JV4"/>
    <mergeCell ref="JW4:KA4"/>
  </mergeCells>
  <dataValidations disablePrompts="1" count="1">
    <dataValidation allowBlank="1" showErrorMessage="1" error="Whole number only" sqref="J6:J89"/>
  </dataValidations>
  <pageMargins left="0.25" right="0.25" top="0.75" bottom="0.75" header="0.3" footer="0.3"/>
  <pageSetup paperSize="8" scale="47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X76"/>
  <sheetViews>
    <sheetView workbookViewId="0">
      <selection activeCell="R39" sqref="R39"/>
    </sheetView>
  </sheetViews>
  <sheetFormatPr defaultColWidth="9.109375" defaultRowHeight="13.2" x14ac:dyDescent="0.25"/>
  <cols>
    <col min="1" max="1" width="7.44140625" style="2" customWidth="1"/>
    <col min="2" max="2" width="3.33203125" style="2" customWidth="1"/>
    <col min="3" max="3" width="5.88671875" style="2" customWidth="1"/>
    <col min="4" max="4" width="24.44140625" style="2" customWidth="1"/>
    <col min="5" max="5" width="13.88671875" style="2" customWidth="1"/>
    <col min="6" max="16384" width="9.109375" style="2"/>
  </cols>
  <sheetData>
    <row r="2" spans="2:24" ht="13.8" thickBot="1" x14ac:dyDescent="0.3">
      <c r="B2" s="241" t="s">
        <v>50</v>
      </c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</row>
    <row r="3" spans="2:24" ht="13.8" thickTop="1" x14ac:dyDescent="0.25"/>
    <row r="4" spans="2:24" x14ac:dyDescent="0.25">
      <c r="B4" s="15" t="s">
        <v>53</v>
      </c>
      <c r="C4" s="15"/>
      <c r="D4" s="16"/>
      <c r="E4" s="16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2:24" x14ac:dyDescent="0.25">
      <c r="B5" s="18"/>
      <c r="C5" s="18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2:24" x14ac:dyDescent="0.25">
      <c r="C6" s="19" t="s">
        <v>2</v>
      </c>
      <c r="D6" s="20" t="s">
        <v>21</v>
      </c>
      <c r="G6" s="17"/>
      <c r="H6" s="17"/>
      <c r="I6" s="17"/>
      <c r="J6" s="17"/>
      <c r="K6" s="17"/>
      <c r="L6" s="17"/>
      <c r="M6" s="17"/>
      <c r="N6" s="17"/>
    </row>
    <row r="7" spans="2:24" x14ac:dyDescent="0.25">
      <c r="C7" s="22" t="s">
        <v>56</v>
      </c>
      <c r="D7" s="21" t="s">
        <v>86</v>
      </c>
      <c r="G7" s="124"/>
      <c r="H7" s="124"/>
      <c r="I7" s="124"/>
      <c r="J7" s="124"/>
      <c r="K7" s="124"/>
      <c r="L7" s="124"/>
      <c r="M7" s="124"/>
      <c r="N7" s="124"/>
    </row>
    <row r="8" spans="2:24" x14ac:dyDescent="0.25">
      <c r="C8" s="22" t="s">
        <v>57</v>
      </c>
      <c r="D8" s="21" t="s">
        <v>19</v>
      </c>
      <c r="G8" s="124"/>
      <c r="H8" s="124"/>
      <c r="I8" s="124"/>
      <c r="J8" s="124"/>
      <c r="K8" s="124"/>
      <c r="L8" s="124"/>
      <c r="M8" s="124"/>
      <c r="N8" s="124"/>
    </row>
    <row r="9" spans="2:24" x14ac:dyDescent="0.25">
      <c r="C9" s="22" t="s">
        <v>55</v>
      </c>
      <c r="D9" s="21" t="s">
        <v>20</v>
      </c>
      <c r="G9" s="17"/>
      <c r="H9" s="17"/>
      <c r="I9" s="17"/>
      <c r="J9" s="17"/>
      <c r="K9" s="17"/>
      <c r="L9" s="17"/>
      <c r="M9" s="17"/>
      <c r="N9" s="17"/>
    </row>
    <row r="10" spans="2:24" x14ac:dyDescent="0.25">
      <c r="C10" s="22" t="s">
        <v>54</v>
      </c>
      <c r="D10" s="21" t="s">
        <v>97</v>
      </c>
    </row>
    <row r="11" spans="2:24" x14ac:dyDescent="0.25">
      <c r="C11" s="22" t="s">
        <v>58</v>
      </c>
      <c r="D11" s="21" t="s">
        <v>97</v>
      </c>
    </row>
    <row r="12" spans="2:24" x14ac:dyDescent="0.25">
      <c r="C12" s="22" t="s">
        <v>59</v>
      </c>
      <c r="D12" s="21" t="s">
        <v>72</v>
      </c>
    </row>
    <row r="14" spans="2:24" x14ac:dyDescent="0.25">
      <c r="B14" s="15" t="s">
        <v>84</v>
      </c>
      <c r="C14" s="15"/>
      <c r="D14" s="16"/>
      <c r="E14" s="16"/>
      <c r="F14" s="15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2:24" x14ac:dyDescent="0.25">
      <c r="B15" s="18"/>
      <c r="C15" s="18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</row>
    <row r="16" spans="2:24" x14ac:dyDescent="0.25">
      <c r="B16" s="18"/>
      <c r="C16" s="123" t="s">
        <v>98</v>
      </c>
      <c r="D16" s="123" t="s">
        <v>128</v>
      </c>
      <c r="E16" s="123" t="s">
        <v>129</v>
      </c>
      <c r="F16" s="123" t="s">
        <v>130</v>
      </c>
      <c r="G16" s="123" t="s">
        <v>131</v>
      </c>
      <c r="H16" s="123" t="s">
        <v>132</v>
      </c>
      <c r="I16" s="123" t="s">
        <v>121</v>
      </c>
      <c r="J16" s="123" t="s">
        <v>99</v>
      </c>
      <c r="K16" s="17"/>
      <c r="L16" s="17"/>
      <c r="M16" s="17"/>
      <c r="N16" s="17"/>
    </row>
    <row r="18" spans="2:24" x14ac:dyDescent="0.25">
      <c r="B18" s="15" t="s">
        <v>47</v>
      </c>
      <c r="C18" s="15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2:24" x14ac:dyDescent="0.25">
      <c r="B19" s="7" t="s">
        <v>48</v>
      </c>
      <c r="C19" s="7"/>
    </row>
    <row r="20" spans="2:24" x14ac:dyDescent="0.25">
      <c r="C20" s="7"/>
      <c r="D20" s="7"/>
    </row>
    <row r="21" spans="2:24" x14ac:dyDescent="0.25">
      <c r="C21" s="6"/>
      <c r="D21" s="6"/>
      <c r="E21" s="6"/>
      <c r="F21" s="243" t="s">
        <v>35</v>
      </c>
      <c r="G21" s="244"/>
      <c r="H21" s="244"/>
      <c r="I21" s="244"/>
      <c r="J21" s="244"/>
      <c r="K21" s="244"/>
      <c r="L21" s="244"/>
      <c r="M21" s="245"/>
      <c r="N21" s="6"/>
    </row>
    <row r="22" spans="2:24" x14ac:dyDescent="0.25">
      <c r="C22" s="8" t="s">
        <v>2</v>
      </c>
      <c r="D22" s="8" t="s">
        <v>49</v>
      </c>
      <c r="E22" s="8" t="s">
        <v>32</v>
      </c>
      <c r="F22" s="8" t="s">
        <v>22</v>
      </c>
      <c r="G22" s="8" t="s">
        <v>23</v>
      </c>
      <c r="H22" s="8" t="s">
        <v>24</v>
      </c>
      <c r="I22" s="8" t="s">
        <v>25</v>
      </c>
      <c r="J22" s="8" t="s">
        <v>26</v>
      </c>
      <c r="K22" s="8" t="s">
        <v>27</v>
      </c>
      <c r="L22" s="8" t="s">
        <v>28</v>
      </c>
      <c r="M22" s="8" t="s">
        <v>36</v>
      </c>
      <c r="N22" s="6"/>
    </row>
    <row r="23" spans="2:24" x14ac:dyDescent="0.25">
      <c r="C23" s="22" t="s">
        <v>56</v>
      </c>
      <c r="D23" s="21" t="s">
        <v>86</v>
      </c>
      <c r="E23" s="9" t="s">
        <v>33</v>
      </c>
      <c r="F23" s="9">
        <f>COUNT(Entered_E1_1)</f>
        <v>6</v>
      </c>
      <c r="G23" s="9">
        <f>COUNT(Entered_E2_1)</f>
        <v>4</v>
      </c>
      <c r="H23" s="9">
        <f>COUNT(Entered_E3_1)</f>
        <v>7</v>
      </c>
      <c r="I23" s="9">
        <f>COUNT(Entered_E4_1)</f>
        <v>7</v>
      </c>
      <c r="J23" s="9">
        <f>COUNT(Entered_E5_1)</f>
        <v>0</v>
      </c>
      <c r="K23" s="9">
        <f>COUNT(Entered_E6_1)</f>
        <v>0</v>
      </c>
      <c r="L23" s="9">
        <f>COUNT(Entered_E7_1)</f>
        <v>0</v>
      </c>
      <c r="M23" s="9">
        <f>COUNT(Entered_E8_1)</f>
        <v>0</v>
      </c>
      <c r="N23" s="6"/>
      <c r="O23" s="127">
        <f>SUM(F23:N23)/7</f>
        <v>3.4285714285714284</v>
      </c>
      <c r="P23" s="2">
        <f>O23*7</f>
        <v>24</v>
      </c>
    </row>
    <row r="24" spans="2:24" x14ac:dyDescent="0.25">
      <c r="C24" s="22" t="s">
        <v>57</v>
      </c>
      <c r="D24" s="21" t="s">
        <v>19</v>
      </c>
      <c r="E24" s="9" t="s">
        <v>33</v>
      </c>
      <c r="F24" s="9">
        <f>COUNT(Entered_E1_2)</f>
        <v>2</v>
      </c>
      <c r="G24" s="9">
        <f>COUNT(Entered_E2_2)</f>
        <v>1</v>
      </c>
      <c r="H24" s="9">
        <f>COUNT(Entered_E3_2)</f>
        <v>0</v>
      </c>
      <c r="I24" s="9">
        <f>COUNT(Entered_E4_2)</f>
        <v>0</v>
      </c>
      <c r="J24" s="9">
        <f>COUNT(Entered_E5_2)</f>
        <v>0</v>
      </c>
      <c r="K24" s="9">
        <f>COUNT(Entered_E6_2)</f>
        <v>0</v>
      </c>
      <c r="L24" s="9">
        <f>COUNT(Entered_E7_2)</f>
        <v>0</v>
      </c>
      <c r="M24" s="9">
        <f>COUNT(Entered_E8_2)</f>
        <v>0</v>
      </c>
      <c r="N24" s="6"/>
      <c r="O24" s="127">
        <f t="shared" ref="O24:O25" si="0">SUM(F24:N24)/7</f>
        <v>0.42857142857142855</v>
      </c>
      <c r="P24" s="2">
        <f t="shared" ref="P24:P25" si="1">O24*7</f>
        <v>3</v>
      </c>
    </row>
    <row r="25" spans="2:24" x14ac:dyDescent="0.25">
      <c r="C25" s="22" t="s">
        <v>55</v>
      </c>
      <c r="D25" s="21" t="s">
        <v>20</v>
      </c>
      <c r="E25" s="9" t="s">
        <v>33</v>
      </c>
      <c r="F25" s="9">
        <f>COUNT(Entered_E1_3)</f>
        <v>10</v>
      </c>
      <c r="G25" s="9">
        <f>COUNT(Entered_E2_3)</f>
        <v>12</v>
      </c>
      <c r="H25" s="9">
        <f>COUNT(Entered_E3_3)</f>
        <v>12</v>
      </c>
      <c r="I25" s="9">
        <f>COUNT(Entered_E4_3)</f>
        <v>9</v>
      </c>
      <c r="J25" s="9">
        <f>COUNT(Entered_E5_3)</f>
        <v>0</v>
      </c>
      <c r="K25" s="9">
        <f>COUNT(Entered_E6_3)</f>
        <v>0</v>
      </c>
      <c r="L25" s="9">
        <f>COUNT(Entered_E7_3)</f>
        <v>0</v>
      </c>
      <c r="M25" s="9">
        <f>COUNT(Entered_E8_3)</f>
        <v>0</v>
      </c>
      <c r="N25" s="6"/>
      <c r="O25" s="127">
        <f t="shared" si="0"/>
        <v>6.1428571428571432</v>
      </c>
      <c r="P25" s="2">
        <f t="shared" si="1"/>
        <v>43</v>
      </c>
    </row>
    <row r="26" spans="2:24" x14ac:dyDescent="0.25">
      <c r="C26" s="22" t="s">
        <v>54</v>
      </c>
      <c r="D26" s="21" t="s">
        <v>97</v>
      </c>
      <c r="E26" s="9" t="s">
        <v>33</v>
      </c>
      <c r="F26" s="9">
        <f>COUNT(Entered_E1_4)</f>
        <v>0</v>
      </c>
      <c r="G26" s="9">
        <f>COUNT(Entered_E2_4)</f>
        <v>0</v>
      </c>
      <c r="H26" s="9">
        <f>COUNT(Entered_E3_4)</f>
        <v>0</v>
      </c>
      <c r="I26" s="9">
        <f>COUNT(Entered_E4_4)</f>
        <v>0</v>
      </c>
      <c r="J26" s="9">
        <f>COUNT(Entered_E5_4)</f>
        <v>0</v>
      </c>
      <c r="K26" s="9">
        <f>COUNT(Entered_E6_4)</f>
        <v>0</v>
      </c>
      <c r="L26" s="9">
        <f>COUNT(Entered_E7_4)</f>
        <v>0</v>
      </c>
      <c r="M26" s="9">
        <f>COUNT(Entered_E8_4)</f>
        <v>0</v>
      </c>
      <c r="N26" s="6"/>
    </row>
    <row r="27" spans="2:24" x14ac:dyDescent="0.25">
      <c r="C27" s="22" t="s">
        <v>58</v>
      </c>
      <c r="D27" s="21" t="s">
        <v>97</v>
      </c>
      <c r="E27" s="12" t="s">
        <v>33</v>
      </c>
      <c r="F27" s="9">
        <f>COUNT(Entered_E1_5)</f>
        <v>0</v>
      </c>
      <c r="G27" s="9">
        <f>COUNT(Entered_E2_5)</f>
        <v>0</v>
      </c>
      <c r="H27" s="9">
        <f>COUNT(Entered_E3_5)</f>
        <v>0</v>
      </c>
      <c r="I27" s="9">
        <f>COUNT(Entered_E4_5)</f>
        <v>0</v>
      </c>
      <c r="J27" s="9">
        <f>COUNT(Entered_E5_5)</f>
        <v>0</v>
      </c>
      <c r="K27" s="9">
        <f>COUNT(Entered_E6_5)</f>
        <v>0</v>
      </c>
      <c r="L27" s="9">
        <f>COUNT(Entered_E7_5)</f>
        <v>0</v>
      </c>
      <c r="M27" s="9">
        <f>COUNT(Entered_E8_5)</f>
        <v>0</v>
      </c>
      <c r="N27" s="6"/>
    </row>
    <row r="28" spans="2:24" x14ac:dyDescent="0.25">
      <c r="C28" s="22" t="s">
        <v>59</v>
      </c>
      <c r="D28" s="21" t="s">
        <v>72</v>
      </c>
      <c r="E28" s="9" t="s">
        <v>34</v>
      </c>
      <c r="F28" s="9">
        <f>COUNT(Entered_E1_6)</f>
        <v>9</v>
      </c>
      <c r="G28" s="9">
        <f>COUNT(Entered_E2_6)</f>
        <v>7</v>
      </c>
      <c r="H28" s="9">
        <f>COUNT(Entered_E3_6)</f>
        <v>10</v>
      </c>
      <c r="I28" s="9">
        <f>COUNT(Entered_E4_6)</f>
        <v>7</v>
      </c>
      <c r="J28" s="9">
        <f>COUNT(Entered_E5_6)</f>
        <v>0</v>
      </c>
      <c r="K28" s="9">
        <f>COUNT(Entered_E6_6)</f>
        <v>0</v>
      </c>
      <c r="L28" s="9">
        <f>COUNT(Entered_E7_6)</f>
        <v>0</v>
      </c>
      <c r="M28" s="9">
        <f>COUNT(Entered_E8_6)</f>
        <v>0</v>
      </c>
      <c r="N28" s="6"/>
    </row>
    <row r="29" spans="2:24" ht="13.8" thickBot="1" x14ac:dyDescent="0.3">
      <c r="C29" s="6"/>
      <c r="D29" s="6"/>
      <c r="E29" s="10" t="s">
        <v>77</v>
      </c>
      <c r="F29" s="11">
        <f t="shared" ref="F29:M29" si="2">SUM(F23:F28)</f>
        <v>27</v>
      </c>
      <c r="G29" s="11">
        <f t="shared" si="2"/>
        <v>24</v>
      </c>
      <c r="H29" s="11">
        <f t="shared" si="2"/>
        <v>29</v>
      </c>
      <c r="I29" s="11">
        <f t="shared" si="2"/>
        <v>23</v>
      </c>
      <c r="J29" s="11">
        <f t="shared" si="2"/>
        <v>0</v>
      </c>
      <c r="K29" s="11">
        <f t="shared" si="2"/>
        <v>0</v>
      </c>
      <c r="L29" s="11">
        <f t="shared" si="2"/>
        <v>0</v>
      </c>
      <c r="M29" s="11">
        <f t="shared" si="2"/>
        <v>0</v>
      </c>
      <c r="N29" s="122">
        <f>AVERAGE(F29:L29)</f>
        <v>14.714285714285714</v>
      </c>
    </row>
    <row r="30" spans="2:24" ht="13.8" thickTop="1" x14ac:dyDescent="0.25">
      <c r="C30" s="6"/>
      <c r="D30" s="6"/>
      <c r="E30" s="10" t="s">
        <v>43</v>
      </c>
      <c r="F30" s="38">
        <f>F23+F26+F27</f>
        <v>6</v>
      </c>
      <c r="G30" s="38">
        <f t="shared" ref="G30:M30" si="3">G23+G26+G27</f>
        <v>4</v>
      </c>
      <c r="H30" s="38">
        <f t="shared" si="3"/>
        <v>7</v>
      </c>
      <c r="I30" s="38">
        <f t="shared" si="3"/>
        <v>7</v>
      </c>
      <c r="J30" s="38">
        <f t="shared" si="3"/>
        <v>0</v>
      </c>
      <c r="K30" s="38">
        <f t="shared" si="3"/>
        <v>0</v>
      </c>
      <c r="L30" s="38">
        <f t="shared" si="3"/>
        <v>0</v>
      </c>
      <c r="M30" s="38">
        <f t="shared" si="3"/>
        <v>0</v>
      </c>
      <c r="N30" s="14"/>
    </row>
    <row r="31" spans="2:24" x14ac:dyDescent="0.25">
      <c r="C31" s="6"/>
      <c r="D31" s="6"/>
      <c r="E31" s="10" t="s">
        <v>44</v>
      </c>
      <c r="F31" s="13">
        <f>F30</f>
        <v>6</v>
      </c>
      <c r="G31" s="13">
        <f>AVERAGE(F30:G30)</f>
        <v>5</v>
      </c>
      <c r="H31" s="13">
        <f>AVERAGE(F30:H30)</f>
        <v>5.666666666666667</v>
      </c>
      <c r="I31" s="13">
        <f>AVERAGE(F30:I30)</f>
        <v>6</v>
      </c>
      <c r="J31" s="13">
        <f>AVERAGE(F30:J30)</f>
        <v>4.8</v>
      </c>
      <c r="K31" s="13">
        <f>AVERAGE(F30:K30)</f>
        <v>4</v>
      </c>
      <c r="L31" s="13">
        <f>AVERAGE(F30:L30)</f>
        <v>3.4285714285714284</v>
      </c>
      <c r="M31" s="13">
        <f>AVERAGE(F30:M30)</f>
        <v>3</v>
      </c>
      <c r="N31" s="6"/>
    </row>
    <row r="32" spans="2:24" x14ac:dyDescent="0.25">
      <c r="C32" s="6"/>
      <c r="D32" s="6"/>
      <c r="E32" s="10" t="s">
        <v>100</v>
      </c>
      <c r="F32" s="13">
        <f>F23</f>
        <v>6</v>
      </c>
      <c r="G32" s="13">
        <f>AVERAGE(F23:G23)</f>
        <v>5</v>
      </c>
      <c r="H32" s="13">
        <f>AVERAGE(F23:H23)</f>
        <v>5.666666666666667</v>
      </c>
      <c r="I32" s="13">
        <f>AVERAGE(F23:I23)</f>
        <v>6</v>
      </c>
      <c r="J32" s="13">
        <f>AVERAGE(F23:J23)</f>
        <v>4.8</v>
      </c>
      <c r="K32" s="13">
        <f>AVERAGE(F23:K23)</f>
        <v>4</v>
      </c>
      <c r="L32" s="13">
        <f>AVERAGE(F23:L23)</f>
        <v>3.4285714285714284</v>
      </c>
      <c r="M32" s="13">
        <f>AVERAGE(F23:M23)</f>
        <v>3</v>
      </c>
      <c r="N32" s="6"/>
    </row>
    <row r="33" spans="2:24" x14ac:dyDescent="0.25">
      <c r="C33" s="6"/>
      <c r="D33" s="6"/>
      <c r="E33" s="10" t="s">
        <v>45</v>
      </c>
      <c r="F33" s="13">
        <f>F24</f>
        <v>2</v>
      </c>
      <c r="G33" s="13">
        <f>AVERAGE(F24:G24)</f>
        <v>1.5</v>
      </c>
      <c r="H33" s="13">
        <f>AVERAGE(F24:H24)</f>
        <v>1</v>
      </c>
      <c r="I33" s="13">
        <f>AVERAGE(F24:I24)</f>
        <v>0.75</v>
      </c>
      <c r="J33" s="13">
        <f>AVERAGE(F24:J24)</f>
        <v>0.6</v>
      </c>
      <c r="K33" s="13">
        <f>AVERAGE(F24:K24)</f>
        <v>0.5</v>
      </c>
      <c r="L33" s="13">
        <f>AVERAGE(F24:L24)</f>
        <v>0.42857142857142855</v>
      </c>
      <c r="M33" s="13">
        <f>AVERAGE(F24:M24)</f>
        <v>0.375</v>
      </c>
      <c r="N33" s="6"/>
    </row>
    <row r="34" spans="2:24" x14ac:dyDescent="0.25">
      <c r="C34" s="6"/>
      <c r="D34" s="6"/>
      <c r="E34" s="10" t="s">
        <v>46</v>
      </c>
      <c r="F34" s="13">
        <f>F25</f>
        <v>10</v>
      </c>
      <c r="G34" s="13">
        <f>AVERAGE(F25:G25)</f>
        <v>11</v>
      </c>
      <c r="H34" s="13">
        <f>AVERAGE(F25:H25)</f>
        <v>11.333333333333334</v>
      </c>
      <c r="I34" s="13">
        <f>AVERAGE(F25:I25)</f>
        <v>10.75</v>
      </c>
      <c r="J34" s="13">
        <f>AVERAGE(F25:J25)</f>
        <v>8.6</v>
      </c>
      <c r="K34" s="13">
        <f>AVERAGE(F25:K25)</f>
        <v>7.166666666666667</v>
      </c>
      <c r="L34" s="13">
        <f>AVERAGE(F25:L25)</f>
        <v>6.1428571428571432</v>
      </c>
      <c r="M34" s="13">
        <f>AVERAGE(F25:M25)</f>
        <v>5.375</v>
      </c>
      <c r="N34" s="6"/>
    </row>
    <row r="36" spans="2:24" x14ac:dyDescent="0.25">
      <c r="B36" s="15" t="s">
        <v>51</v>
      </c>
      <c r="C36" s="15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2:24" x14ac:dyDescent="0.25">
      <c r="B37" s="7" t="s">
        <v>48</v>
      </c>
      <c r="C37" s="7"/>
    </row>
    <row r="38" spans="2:24" x14ac:dyDescent="0.25">
      <c r="C38" s="7"/>
      <c r="D38" s="7"/>
    </row>
    <row r="39" spans="2:24" x14ac:dyDescent="0.25">
      <c r="C39" s="6"/>
      <c r="D39" s="6"/>
      <c r="E39" s="6"/>
      <c r="F39" s="243" t="s">
        <v>35</v>
      </c>
      <c r="G39" s="244"/>
      <c r="H39" s="244"/>
      <c r="I39" s="244"/>
      <c r="J39" s="244"/>
      <c r="K39" s="244"/>
      <c r="L39" s="244"/>
      <c r="M39" s="245"/>
      <c r="N39" s="6"/>
    </row>
    <row r="40" spans="2:24" x14ac:dyDescent="0.25">
      <c r="C40" s="8" t="s">
        <v>2</v>
      </c>
      <c r="D40" s="8" t="s">
        <v>49</v>
      </c>
      <c r="E40" s="8" t="s">
        <v>32</v>
      </c>
      <c r="F40" s="8" t="s">
        <v>22</v>
      </c>
      <c r="G40" s="8" t="s">
        <v>23</v>
      </c>
      <c r="H40" s="8" t="s">
        <v>24</v>
      </c>
      <c r="I40" s="8" t="s">
        <v>25</v>
      </c>
      <c r="J40" s="8" t="s">
        <v>26</v>
      </c>
      <c r="K40" s="8" t="s">
        <v>27</v>
      </c>
      <c r="L40" s="8" t="s">
        <v>28</v>
      </c>
      <c r="M40" s="8" t="s">
        <v>36</v>
      </c>
      <c r="N40" s="6"/>
    </row>
    <row r="41" spans="2:24" x14ac:dyDescent="0.25">
      <c r="C41" s="22" t="s">
        <v>56</v>
      </c>
      <c r="D41" s="21" t="s">
        <v>86</v>
      </c>
      <c r="E41" s="9" t="s">
        <v>33</v>
      </c>
      <c r="F41" s="9">
        <f>COUNT(Entered_CE1_1)</f>
        <v>0</v>
      </c>
      <c r="G41" s="9">
        <f>COUNT(Entered_CE2_1)</f>
        <v>0</v>
      </c>
      <c r="H41" s="9">
        <f>COUNT(Entered_CE3_1)</f>
        <v>0</v>
      </c>
      <c r="I41" s="9">
        <f>COUNT(Entered_CE4_1)</f>
        <v>0</v>
      </c>
      <c r="J41" s="9">
        <f>COUNT(Entered_CE5_1)</f>
        <v>0</v>
      </c>
      <c r="K41" s="9">
        <f>COUNT(Entered_CE6_1)</f>
        <v>0</v>
      </c>
      <c r="L41" s="9">
        <f>COUNT(Entered_CE7_1)</f>
        <v>0</v>
      </c>
      <c r="M41" s="9">
        <f>COUNT(Entered_CE8_1)</f>
        <v>0</v>
      </c>
      <c r="N41" s="6"/>
      <c r="O41" s="127">
        <f>SUM(F41:N41)/7</f>
        <v>0</v>
      </c>
      <c r="P41" s="2">
        <f>O41*7</f>
        <v>0</v>
      </c>
    </row>
    <row r="42" spans="2:24" x14ac:dyDescent="0.25">
      <c r="C42" s="22" t="s">
        <v>57</v>
      </c>
      <c r="D42" s="21" t="s">
        <v>19</v>
      </c>
      <c r="E42" s="9" t="s">
        <v>33</v>
      </c>
      <c r="F42" s="9">
        <f>COUNT(Entered_CE1_2)</f>
        <v>0</v>
      </c>
      <c r="G42" s="9">
        <f>COUNT(Entered_CE2_2)</f>
        <v>0</v>
      </c>
      <c r="H42" s="9">
        <f>COUNT(Entered_CE3_2)</f>
        <v>0</v>
      </c>
      <c r="I42" s="9">
        <f>COUNT(Entered_CE4_2)</f>
        <v>0</v>
      </c>
      <c r="J42" s="9">
        <f>COUNT(Entered_CE5_2)</f>
        <v>0</v>
      </c>
      <c r="K42" s="9">
        <f>COUNT(Entered_CE6_2)</f>
        <v>0</v>
      </c>
      <c r="L42" s="9">
        <f>COUNT(Entered_CE7_2)</f>
        <v>0</v>
      </c>
      <c r="M42" s="9">
        <f>COUNT(Entered_CE8_2)</f>
        <v>0</v>
      </c>
      <c r="N42" s="6"/>
      <c r="O42" s="127">
        <f t="shared" ref="O42:O43" si="4">SUM(F42:N42)/7</f>
        <v>0</v>
      </c>
      <c r="P42" s="2">
        <f t="shared" ref="P42:P43" si="5">O42*7</f>
        <v>0</v>
      </c>
    </row>
    <row r="43" spans="2:24" x14ac:dyDescent="0.25">
      <c r="C43" s="22" t="s">
        <v>55</v>
      </c>
      <c r="D43" s="21" t="s">
        <v>20</v>
      </c>
      <c r="E43" s="9" t="s">
        <v>33</v>
      </c>
      <c r="F43" s="9">
        <f>COUNT(Entered_CE1_3)-1</f>
        <v>-1</v>
      </c>
      <c r="G43" s="9">
        <f>COUNT(Entered_CE2_3)</f>
        <v>0</v>
      </c>
      <c r="H43" s="9">
        <f>COUNT(Entered_CE3_3)</f>
        <v>0</v>
      </c>
      <c r="I43" s="9">
        <f>COUNT(Entered_CE4_3)</f>
        <v>0</v>
      </c>
      <c r="J43" s="9">
        <f>COUNT(Entered_CE5_3)</f>
        <v>0</v>
      </c>
      <c r="K43" s="9">
        <f>COUNT(Entered_CE6_3)</f>
        <v>0</v>
      </c>
      <c r="L43" s="9">
        <f>COUNT(Entered_CE7_3)</f>
        <v>0</v>
      </c>
      <c r="M43" s="9">
        <f>COUNT(Entered_CE8_3)</f>
        <v>0</v>
      </c>
      <c r="N43" s="6"/>
      <c r="O43" s="127">
        <f t="shared" si="4"/>
        <v>-0.14285714285714285</v>
      </c>
      <c r="P43" s="2">
        <f t="shared" si="5"/>
        <v>-1</v>
      </c>
    </row>
    <row r="44" spans="2:24" x14ac:dyDescent="0.25">
      <c r="C44" s="22" t="s">
        <v>54</v>
      </c>
      <c r="D44" s="21" t="s">
        <v>97</v>
      </c>
      <c r="E44" s="9" t="s">
        <v>33</v>
      </c>
      <c r="F44" s="9">
        <f>COUNT(Entered_CE1_4)</f>
        <v>0</v>
      </c>
      <c r="G44" s="9">
        <f>COUNT(Entered_CE2_4)</f>
        <v>0</v>
      </c>
      <c r="H44" s="9">
        <f>COUNT(Entered_CE3_4)</f>
        <v>0</v>
      </c>
      <c r="I44" s="9">
        <f>COUNT(Entered_CE4_4)</f>
        <v>0</v>
      </c>
      <c r="J44" s="9">
        <f>COUNT(Entered_CE5_4)</f>
        <v>0</v>
      </c>
      <c r="K44" s="9">
        <f>COUNT(Entered_CE6_4)</f>
        <v>0</v>
      </c>
      <c r="L44" s="9">
        <f>COUNT(Entered_CE7_4)</f>
        <v>0</v>
      </c>
      <c r="M44" s="9">
        <f>COUNT(Entered_CE8_4)</f>
        <v>0</v>
      </c>
      <c r="N44" s="6"/>
    </row>
    <row r="45" spans="2:24" x14ac:dyDescent="0.25">
      <c r="C45" s="22" t="s">
        <v>58</v>
      </c>
      <c r="D45" s="21" t="s">
        <v>97</v>
      </c>
      <c r="E45" s="12" t="s">
        <v>33</v>
      </c>
      <c r="F45" s="9">
        <f>COUNT(Entered_CE1_5)</f>
        <v>0</v>
      </c>
      <c r="G45" s="9">
        <f>COUNT(Entered_CE2_5)</f>
        <v>0</v>
      </c>
      <c r="H45" s="9">
        <f>COUNT(Entered_CE3_5)</f>
        <v>0</v>
      </c>
      <c r="I45" s="9">
        <f>COUNT(Entered_CE4_5)</f>
        <v>0</v>
      </c>
      <c r="J45" s="9">
        <f>COUNT(Entered_CE5_5)</f>
        <v>0</v>
      </c>
      <c r="K45" s="9">
        <f>COUNT(Entered_CE6_5)</f>
        <v>0</v>
      </c>
      <c r="L45" s="9">
        <f>COUNT(Entered_CE7_5)</f>
        <v>0</v>
      </c>
      <c r="M45" s="9">
        <f>COUNT(Entered_CE8_5)</f>
        <v>0</v>
      </c>
      <c r="N45" s="6"/>
    </row>
    <row r="46" spans="2:24" x14ac:dyDescent="0.25">
      <c r="C46" s="22" t="s">
        <v>59</v>
      </c>
      <c r="D46" s="21" t="s">
        <v>72</v>
      </c>
      <c r="E46" s="9" t="s">
        <v>34</v>
      </c>
      <c r="F46" s="9">
        <f>COUNT(Entered_CE1_6)</f>
        <v>0</v>
      </c>
      <c r="G46" s="9">
        <f>COUNT(Entered_CE2_6)</f>
        <v>0</v>
      </c>
      <c r="H46" s="9">
        <f>COUNT(Entered_CE3_6)</f>
        <v>0</v>
      </c>
      <c r="I46" s="9">
        <f>COUNT(Entered_CE4_6)</f>
        <v>0</v>
      </c>
      <c r="J46" s="9">
        <f>COUNT(Entered_CE5_6)</f>
        <v>0</v>
      </c>
      <c r="K46" s="9">
        <f>COUNT(Entered_CE6_6)</f>
        <v>0</v>
      </c>
      <c r="L46" s="9">
        <f>COUNT(Entered_CE7_6)</f>
        <v>0</v>
      </c>
      <c r="M46" s="9">
        <f>COUNT(Entered_CE8_6)</f>
        <v>0</v>
      </c>
      <c r="N46" s="6"/>
    </row>
    <row r="47" spans="2:24" ht="13.8" thickBot="1" x14ac:dyDescent="0.3">
      <c r="C47" s="6"/>
      <c r="D47" s="6"/>
      <c r="E47" s="10" t="s">
        <v>77</v>
      </c>
      <c r="F47" s="11">
        <f t="shared" ref="F47:M47" si="6">SUM(F41:F46)</f>
        <v>-1</v>
      </c>
      <c r="G47" s="11">
        <f t="shared" si="6"/>
        <v>0</v>
      </c>
      <c r="H47" s="11">
        <f t="shared" si="6"/>
        <v>0</v>
      </c>
      <c r="I47" s="11">
        <f t="shared" si="6"/>
        <v>0</v>
      </c>
      <c r="J47" s="11">
        <f t="shared" si="6"/>
        <v>0</v>
      </c>
      <c r="K47" s="11">
        <f t="shared" si="6"/>
        <v>0</v>
      </c>
      <c r="L47" s="11">
        <f t="shared" si="6"/>
        <v>0</v>
      </c>
      <c r="M47" s="11">
        <f t="shared" si="6"/>
        <v>0</v>
      </c>
      <c r="N47" s="122">
        <f>AVERAGE(F47:L47)</f>
        <v>-0.14285714285714285</v>
      </c>
    </row>
    <row r="48" spans="2:24" ht="13.8" thickTop="1" x14ac:dyDescent="0.25">
      <c r="C48" s="6"/>
      <c r="D48" s="6"/>
      <c r="E48" s="10" t="s">
        <v>43</v>
      </c>
      <c r="F48" s="38">
        <f>F41+F44+F45</f>
        <v>0</v>
      </c>
      <c r="G48" s="38">
        <f t="shared" ref="G48:M48" si="7">G41+G44+G45</f>
        <v>0</v>
      </c>
      <c r="H48" s="38">
        <f t="shared" si="7"/>
        <v>0</v>
      </c>
      <c r="I48" s="38">
        <f t="shared" si="7"/>
        <v>0</v>
      </c>
      <c r="J48" s="38">
        <f t="shared" si="7"/>
        <v>0</v>
      </c>
      <c r="K48" s="38">
        <f t="shared" si="7"/>
        <v>0</v>
      </c>
      <c r="L48" s="38">
        <f t="shared" si="7"/>
        <v>0</v>
      </c>
      <c r="M48" s="38">
        <f t="shared" si="7"/>
        <v>0</v>
      </c>
      <c r="N48" s="14"/>
    </row>
    <row r="49" spans="2:24" x14ac:dyDescent="0.25">
      <c r="C49" s="6"/>
      <c r="D49" s="6"/>
      <c r="E49" s="10" t="s">
        <v>44</v>
      </c>
      <c r="F49" s="13">
        <f>F48</f>
        <v>0</v>
      </c>
      <c r="G49" s="13">
        <f>AVERAGE(F48:G48)</f>
        <v>0</v>
      </c>
      <c r="H49" s="13">
        <f>AVERAGE(F48:H48)</f>
        <v>0</v>
      </c>
      <c r="I49" s="13">
        <f>AVERAGE(F48:I48)</f>
        <v>0</v>
      </c>
      <c r="J49" s="13">
        <f>AVERAGE(F48:J48)</f>
        <v>0</v>
      </c>
      <c r="K49" s="13">
        <f>AVERAGE(F48:K48)</f>
        <v>0</v>
      </c>
      <c r="L49" s="13">
        <f>AVERAGE(F48:L48)</f>
        <v>0</v>
      </c>
      <c r="M49" s="13">
        <f>AVERAGE(F48:M48)</f>
        <v>0</v>
      </c>
      <c r="N49" s="6"/>
    </row>
    <row r="50" spans="2:24" x14ac:dyDescent="0.25">
      <c r="C50" s="6"/>
      <c r="D50" s="6"/>
      <c r="E50" s="10" t="s">
        <v>100</v>
      </c>
      <c r="F50" s="13">
        <f>F41</f>
        <v>0</v>
      </c>
      <c r="G50" s="13">
        <f>AVERAGE(F41:G41)</f>
        <v>0</v>
      </c>
      <c r="H50" s="13">
        <f>AVERAGE(F41:H41)</f>
        <v>0</v>
      </c>
      <c r="I50" s="13">
        <f>AVERAGE(F41:I41)</f>
        <v>0</v>
      </c>
      <c r="J50" s="13">
        <f>AVERAGE(F41:J41)</f>
        <v>0</v>
      </c>
      <c r="K50" s="13">
        <f>AVERAGE(F41:K41)</f>
        <v>0</v>
      </c>
      <c r="L50" s="13">
        <f>AVERAGE(F41:L41)</f>
        <v>0</v>
      </c>
      <c r="M50" s="13">
        <f>AVERAGE(F41:M41)</f>
        <v>0</v>
      </c>
      <c r="N50" s="6"/>
    </row>
    <row r="51" spans="2:24" x14ac:dyDescent="0.25">
      <c r="C51" s="6"/>
      <c r="D51" s="6"/>
      <c r="E51" s="10" t="s">
        <v>45</v>
      </c>
      <c r="F51" s="13">
        <f>F42</f>
        <v>0</v>
      </c>
      <c r="G51" s="13">
        <f>AVERAGE(F42:G42)</f>
        <v>0</v>
      </c>
      <c r="H51" s="13">
        <f>AVERAGE(F42:H42)</f>
        <v>0</v>
      </c>
      <c r="I51" s="13">
        <f>AVERAGE(F42:I42)</f>
        <v>0</v>
      </c>
      <c r="J51" s="13">
        <f>AVERAGE(F42:J42)</f>
        <v>0</v>
      </c>
      <c r="K51" s="13">
        <f>AVERAGE(F42:K42)</f>
        <v>0</v>
      </c>
      <c r="L51" s="13">
        <f>AVERAGE(F42:L42)</f>
        <v>0</v>
      </c>
      <c r="M51" s="13">
        <f>AVERAGE(F42:M42)</f>
        <v>0</v>
      </c>
      <c r="N51" s="6"/>
    </row>
    <row r="52" spans="2:24" x14ac:dyDescent="0.25">
      <c r="C52" s="6"/>
      <c r="D52" s="6"/>
      <c r="E52" s="10" t="s">
        <v>46</v>
      </c>
      <c r="F52" s="13">
        <f>F43</f>
        <v>-1</v>
      </c>
      <c r="G52" s="13">
        <f>AVERAGE(F43:G43)</f>
        <v>-0.5</v>
      </c>
      <c r="H52" s="13">
        <f>AVERAGE(F43:H43)</f>
        <v>-0.33333333333333331</v>
      </c>
      <c r="I52" s="13">
        <f>AVERAGE(F43:I43)</f>
        <v>-0.25</v>
      </c>
      <c r="J52" s="13">
        <f>AVERAGE(F43:J43)</f>
        <v>-0.2</v>
      </c>
      <c r="K52" s="13">
        <f>AVERAGE(F43:K43)</f>
        <v>-0.16666666666666666</v>
      </c>
      <c r="L52" s="13">
        <f>AVERAGE(F43:L43)</f>
        <v>-0.14285714285714285</v>
      </c>
      <c r="M52" s="13">
        <f>AVERAGE(F43:M43)</f>
        <v>-0.125</v>
      </c>
      <c r="N52" s="6"/>
    </row>
    <row r="54" spans="2:24" x14ac:dyDescent="0.25">
      <c r="B54" s="15" t="s">
        <v>52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6" spans="2:24" x14ac:dyDescent="0.25">
      <c r="D56" s="237" t="s">
        <v>29</v>
      </c>
      <c r="E56" s="238"/>
      <c r="F56" s="238"/>
      <c r="G56" s="238"/>
      <c r="H56" s="238"/>
      <c r="I56" s="238"/>
      <c r="J56" s="238"/>
      <c r="K56" s="238"/>
      <c r="L56" s="238"/>
      <c r="M56" s="238"/>
      <c r="N56" s="246"/>
    </row>
    <row r="57" spans="2:24" x14ac:dyDescent="0.25">
      <c r="C57" s="23"/>
      <c r="D57" s="24">
        <v>0</v>
      </c>
      <c r="E57" s="24">
        <v>1</v>
      </c>
      <c r="F57" s="24">
        <v>2</v>
      </c>
      <c r="G57" s="24">
        <v>3</v>
      </c>
      <c r="H57" s="24">
        <v>4</v>
      </c>
      <c r="I57" s="24">
        <v>5</v>
      </c>
      <c r="J57" s="24">
        <v>6</v>
      </c>
      <c r="K57" s="24">
        <v>7</v>
      </c>
      <c r="L57" s="24">
        <v>8</v>
      </c>
      <c r="M57" s="24">
        <v>9</v>
      </c>
      <c r="N57" s="24">
        <v>10</v>
      </c>
    </row>
    <row r="58" spans="2:24" ht="12.75" customHeight="1" x14ac:dyDescent="0.25">
      <c r="B58" s="234" t="s">
        <v>31</v>
      </c>
      <c r="C58" s="25">
        <v>0</v>
      </c>
      <c r="D58" s="26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</row>
    <row r="59" spans="2:24" x14ac:dyDescent="0.25">
      <c r="B59" s="235"/>
      <c r="C59" s="28">
        <v>1</v>
      </c>
      <c r="D59" s="29">
        <v>0</v>
      </c>
      <c r="E59" s="31">
        <v>0</v>
      </c>
      <c r="F59" s="31">
        <v>0</v>
      </c>
      <c r="G59" s="31">
        <v>0</v>
      </c>
      <c r="H59" s="31">
        <v>0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</row>
    <row r="60" spans="2:24" x14ac:dyDescent="0.25">
      <c r="B60" s="235"/>
      <c r="C60" s="25">
        <v>2</v>
      </c>
      <c r="D60" s="26">
        <v>0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</row>
    <row r="61" spans="2:24" x14ac:dyDescent="0.25">
      <c r="B61" s="235"/>
      <c r="C61" s="28">
        <v>3</v>
      </c>
      <c r="D61" s="29">
        <v>0</v>
      </c>
      <c r="E61" s="30">
        <v>16</v>
      </c>
      <c r="F61" s="30">
        <v>12</v>
      </c>
      <c r="G61" s="30">
        <v>10</v>
      </c>
      <c r="H61" s="30">
        <v>8</v>
      </c>
      <c r="I61" s="30">
        <v>6</v>
      </c>
      <c r="J61" s="30">
        <v>4</v>
      </c>
      <c r="K61" s="30">
        <v>2</v>
      </c>
      <c r="L61" s="31">
        <v>0</v>
      </c>
      <c r="M61" s="31">
        <v>0</v>
      </c>
      <c r="N61" s="31">
        <v>0</v>
      </c>
    </row>
    <row r="62" spans="2:24" x14ac:dyDescent="0.25">
      <c r="B62" s="235"/>
      <c r="C62" s="25">
        <v>4</v>
      </c>
      <c r="D62" s="26">
        <v>0</v>
      </c>
      <c r="E62" s="27">
        <v>20</v>
      </c>
      <c r="F62" s="27">
        <v>16</v>
      </c>
      <c r="G62" s="27">
        <v>12</v>
      </c>
      <c r="H62" s="27">
        <v>10</v>
      </c>
      <c r="I62" s="27">
        <v>8</v>
      </c>
      <c r="J62" s="27">
        <v>6</v>
      </c>
      <c r="K62" s="27">
        <v>4</v>
      </c>
      <c r="L62" s="27">
        <v>2</v>
      </c>
      <c r="M62" s="31">
        <v>0</v>
      </c>
      <c r="N62" s="31">
        <v>0</v>
      </c>
    </row>
    <row r="63" spans="2:24" x14ac:dyDescent="0.25">
      <c r="B63" s="235"/>
      <c r="C63" s="28">
        <v>5</v>
      </c>
      <c r="D63" s="29">
        <v>0</v>
      </c>
      <c r="E63" s="30">
        <v>25</v>
      </c>
      <c r="F63" s="30">
        <v>20</v>
      </c>
      <c r="G63" s="30">
        <v>16</v>
      </c>
      <c r="H63" s="30">
        <v>12</v>
      </c>
      <c r="I63" s="30">
        <v>10</v>
      </c>
      <c r="J63" s="30">
        <v>8</v>
      </c>
      <c r="K63" s="30">
        <v>6</v>
      </c>
      <c r="L63" s="30">
        <v>4</v>
      </c>
      <c r="M63" s="30">
        <v>2</v>
      </c>
      <c r="N63" s="31">
        <v>0</v>
      </c>
    </row>
    <row r="64" spans="2:24" x14ac:dyDescent="0.25">
      <c r="B64" s="236"/>
      <c r="C64" s="25">
        <v>6</v>
      </c>
      <c r="D64" s="26">
        <v>0</v>
      </c>
      <c r="E64" s="27">
        <v>30</v>
      </c>
      <c r="F64" s="27">
        <v>25</v>
      </c>
      <c r="G64" s="27">
        <v>20</v>
      </c>
      <c r="H64" s="27">
        <v>16</v>
      </c>
      <c r="I64" s="27">
        <v>12</v>
      </c>
      <c r="J64" s="27">
        <v>10</v>
      </c>
      <c r="K64" s="27">
        <v>8</v>
      </c>
      <c r="L64" s="27">
        <v>6</v>
      </c>
      <c r="M64" s="27">
        <v>4</v>
      </c>
      <c r="N64" s="27">
        <v>2</v>
      </c>
    </row>
    <row r="66" spans="2:24" x14ac:dyDescent="0.25">
      <c r="B66" s="15" t="s">
        <v>60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8" spans="2:24" x14ac:dyDescent="0.25">
      <c r="D68" s="237" t="s">
        <v>29</v>
      </c>
      <c r="E68" s="238"/>
      <c r="F68" s="238"/>
      <c r="G68" s="238"/>
      <c r="H68" s="238"/>
      <c r="I68" s="238"/>
      <c r="J68" s="238"/>
      <c r="K68" s="238"/>
      <c r="L68" s="238"/>
      <c r="M68" s="238"/>
      <c r="N68" s="238"/>
      <c r="O68" s="239"/>
      <c r="P68" s="239"/>
      <c r="Q68" s="239"/>
      <c r="R68" s="239"/>
      <c r="S68" s="239"/>
      <c r="T68" s="239"/>
      <c r="U68" s="239"/>
      <c r="V68" s="239"/>
      <c r="W68" s="239"/>
      <c r="X68" s="240"/>
    </row>
    <row r="69" spans="2:24" x14ac:dyDescent="0.25">
      <c r="C69" s="23"/>
      <c r="D69" s="24">
        <v>0</v>
      </c>
      <c r="E69" s="24">
        <v>1</v>
      </c>
      <c r="F69" s="24">
        <v>2</v>
      </c>
      <c r="G69" s="24">
        <v>3</v>
      </c>
      <c r="H69" s="24">
        <v>4</v>
      </c>
      <c r="I69" s="24">
        <v>5</v>
      </c>
      <c r="J69" s="24">
        <v>6</v>
      </c>
      <c r="K69" s="24">
        <v>7</v>
      </c>
      <c r="L69" s="24">
        <v>8</v>
      </c>
      <c r="M69" s="24">
        <v>9</v>
      </c>
      <c r="N69" s="24">
        <v>10</v>
      </c>
      <c r="O69" s="24">
        <v>11</v>
      </c>
      <c r="P69" s="24">
        <v>12</v>
      </c>
      <c r="Q69" s="24">
        <v>13</v>
      </c>
      <c r="R69" s="24">
        <v>14</v>
      </c>
      <c r="S69" s="24">
        <v>15</v>
      </c>
      <c r="T69" s="24">
        <v>16</v>
      </c>
      <c r="U69" s="24">
        <v>17</v>
      </c>
      <c r="V69" s="24">
        <v>18</v>
      </c>
      <c r="W69" s="24">
        <v>19</v>
      </c>
      <c r="X69" s="24">
        <v>20</v>
      </c>
    </row>
    <row r="70" spans="2:24" x14ac:dyDescent="0.25">
      <c r="B70" s="234" t="s">
        <v>31</v>
      </c>
      <c r="C70" s="25">
        <v>0</v>
      </c>
      <c r="D70" s="26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</row>
    <row r="71" spans="2:24" x14ac:dyDescent="0.25">
      <c r="B71" s="235"/>
      <c r="C71" s="28">
        <v>1</v>
      </c>
      <c r="D71" s="29">
        <v>0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</row>
    <row r="72" spans="2:24" x14ac:dyDescent="0.25">
      <c r="B72" s="235"/>
      <c r="C72" s="25">
        <v>2</v>
      </c>
      <c r="D72" s="26">
        <v>0</v>
      </c>
      <c r="E72" s="31">
        <v>0</v>
      </c>
      <c r="F72" s="31">
        <v>0</v>
      </c>
      <c r="G72" s="31">
        <v>0</v>
      </c>
      <c r="H72" s="31">
        <v>0</v>
      </c>
      <c r="I72" s="31">
        <v>0</v>
      </c>
      <c r="J72" s="31">
        <v>0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2">
        <v>0</v>
      </c>
      <c r="U72" s="31">
        <v>0</v>
      </c>
      <c r="V72" s="31">
        <v>0</v>
      </c>
      <c r="W72" s="31">
        <v>0</v>
      </c>
      <c r="X72" s="31">
        <v>0</v>
      </c>
    </row>
    <row r="73" spans="2:24" x14ac:dyDescent="0.25">
      <c r="B73" s="235"/>
      <c r="C73" s="28">
        <v>3</v>
      </c>
      <c r="D73" s="29">
        <v>0</v>
      </c>
      <c r="E73" s="29">
        <v>33</v>
      </c>
      <c r="F73" s="29">
        <v>30</v>
      </c>
      <c r="G73" s="29">
        <v>27</v>
      </c>
      <c r="H73" s="29">
        <v>24</v>
      </c>
      <c r="I73" s="29">
        <v>22</v>
      </c>
      <c r="J73" s="29">
        <v>20</v>
      </c>
      <c r="K73" s="29">
        <v>18</v>
      </c>
      <c r="L73" s="29">
        <v>16</v>
      </c>
      <c r="M73" s="29">
        <v>14</v>
      </c>
      <c r="N73" s="29">
        <v>12</v>
      </c>
      <c r="O73" s="29">
        <v>10</v>
      </c>
      <c r="P73" s="29">
        <v>8</v>
      </c>
      <c r="Q73" s="29">
        <v>6</v>
      </c>
      <c r="R73" s="29">
        <v>4</v>
      </c>
      <c r="S73" s="29">
        <v>3</v>
      </c>
      <c r="T73" s="29">
        <v>2</v>
      </c>
      <c r="U73" s="29">
        <v>1</v>
      </c>
      <c r="V73" s="32">
        <v>0</v>
      </c>
      <c r="W73" s="32">
        <v>0</v>
      </c>
      <c r="X73" s="32">
        <v>0</v>
      </c>
    </row>
    <row r="74" spans="2:24" x14ac:dyDescent="0.25">
      <c r="B74" s="235"/>
      <c r="C74" s="25">
        <v>4</v>
      </c>
      <c r="D74" s="26">
        <v>0</v>
      </c>
      <c r="E74" s="27">
        <v>36</v>
      </c>
      <c r="F74" s="27">
        <v>33</v>
      </c>
      <c r="G74" s="27">
        <v>30</v>
      </c>
      <c r="H74" s="27">
        <v>27</v>
      </c>
      <c r="I74" s="27">
        <v>24</v>
      </c>
      <c r="J74" s="27">
        <v>22</v>
      </c>
      <c r="K74" s="27">
        <v>20</v>
      </c>
      <c r="L74" s="27">
        <v>18</v>
      </c>
      <c r="M74" s="27">
        <v>16</v>
      </c>
      <c r="N74" s="27">
        <v>14</v>
      </c>
      <c r="O74" s="27">
        <v>12</v>
      </c>
      <c r="P74" s="27">
        <v>10</v>
      </c>
      <c r="Q74" s="27">
        <v>8</v>
      </c>
      <c r="R74" s="27">
        <v>6</v>
      </c>
      <c r="S74" s="27">
        <v>4</v>
      </c>
      <c r="T74" s="27">
        <v>3</v>
      </c>
      <c r="U74" s="27">
        <v>2</v>
      </c>
      <c r="V74" s="27">
        <v>1</v>
      </c>
      <c r="W74" s="31">
        <v>0</v>
      </c>
      <c r="X74" s="31">
        <v>0</v>
      </c>
    </row>
    <row r="75" spans="2:24" x14ac:dyDescent="0.25">
      <c r="B75" s="235"/>
      <c r="C75" s="28">
        <v>5</v>
      </c>
      <c r="D75" s="29">
        <v>0</v>
      </c>
      <c r="E75" s="29">
        <v>43</v>
      </c>
      <c r="F75" s="29">
        <v>36</v>
      </c>
      <c r="G75" s="29">
        <v>33</v>
      </c>
      <c r="H75" s="29">
        <v>30</v>
      </c>
      <c r="I75" s="29">
        <v>27</v>
      </c>
      <c r="J75" s="29">
        <v>24</v>
      </c>
      <c r="K75" s="29">
        <v>22</v>
      </c>
      <c r="L75" s="29">
        <v>20</v>
      </c>
      <c r="M75" s="29">
        <v>18</v>
      </c>
      <c r="N75" s="29">
        <v>16</v>
      </c>
      <c r="O75" s="29">
        <v>14</v>
      </c>
      <c r="P75" s="29">
        <v>12</v>
      </c>
      <c r="Q75" s="29">
        <v>10</v>
      </c>
      <c r="R75" s="29">
        <v>8</v>
      </c>
      <c r="S75" s="29">
        <v>6</v>
      </c>
      <c r="T75" s="29">
        <v>4</v>
      </c>
      <c r="U75" s="29">
        <v>3</v>
      </c>
      <c r="V75" s="29">
        <v>2</v>
      </c>
      <c r="W75" s="29">
        <v>1</v>
      </c>
      <c r="X75" s="32">
        <v>0</v>
      </c>
    </row>
    <row r="76" spans="2:24" x14ac:dyDescent="0.25">
      <c r="B76" s="236"/>
      <c r="C76" s="25">
        <v>6</v>
      </c>
      <c r="D76" s="26">
        <v>0</v>
      </c>
      <c r="E76" s="27">
        <v>50</v>
      </c>
      <c r="F76" s="27">
        <v>43</v>
      </c>
      <c r="G76" s="27">
        <v>36</v>
      </c>
      <c r="H76" s="27">
        <v>33</v>
      </c>
      <c r="I76" s="27">
        <v>30</v>
      </c>
      <c r="J76" s="27">
        <v>27</v>
      </c>
      <c r="K76" s="27">
        <v>24</v>
      </c>
      <c r="L76" s="27">
        <v>22</v>
      </c>
      <c r="M76" s="27">
        <v>20</v>
      </c>
      <c r="N76" s="27">
        <v>18</v>
      </c>
      <c r="O76" s="27">
        <v>16</v>
      </c>
      <c r="P76" s="27">
        <v>14</v>
      </c>
      <c r="Q76" s="27">
        <v>12</v>
      </c>
      <c r="R76" s="27">
        <v>10</v>
      </c>
      <c r="S76" s="27">
        <v>8</v>
      </c>
      <c r="T76" s="27">
        <v>6</v>
      </c>
      <c r="U76" s="27">
        <v>4</v>
      </c>
      <c r="V76" s="27">
        <v>3</v>
      </c>
      <c r="W76" s="27">
        <v>2</v>
      </c>
      <c r="X76" s="27">
        <v>1</v>
      </c>
    </row>
  </sheetData>
  <mergeCells count="7">
    <mergeCell ref="B58:B64"/>
    <mergeCell ref="B70:B76"/>
    <mergeCell ref="D68:X68"/>
    <mergeCell ref="B2:X2"/>
    <mergeCell ref="F21:M21"/>
    <mergeCell ref="F39:M39"/>
    <mergeCell ref="D56:N56"/>
  </mergeCells>
  <pageMargins left="0.25" right="0.25" top="0.75" bottom="0.75" header="0.3" footer="0.3"/>
  <pageSetup paperSize="9" scale="46" orientation="portrait" r:id="rId1"/>
  <ignoredErrors>
    <ignoredError sqref="G34:H34 J34:L34" formulaRange="1"/>
    <ignoredError sqref="C23:C28 C41:C46 C7:C1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106</vt:i4>
      </vt:variant>
    </vt:vector>
  </HeadingPairs>
  <TitlesOfParts>
    <vt:vector size="109" baseType="lpstr">
      <vt:lpstr>Driver</vt:lpstr>
      <vt:lpstr>Co-Driver</vt:lpstr>
      <vt:lpstr>Tables</vt:lpstr>
      <vt:lpstr>'Co-Driver'!Class</vt:lpstr>
      <vt:lpstr>Class</vt:lpstr>
      <vt:lpstr>Class_Description</vt:lpstr>
      <vt:lpstr>'Co-Driver'!Entered_E1_1</vt:lpstr>
      <vt:lpstr>Entered_E1_1</vt:lpstr>
      <vt:lpstr>'Co-Driver'!Entered_E1_2</vt:lpstr>
      <vt:lpstr>Entered_E1_2</vt:lpstr>
      <vt:lpstr>'Co-Driver'!Entered_E1_3</vt:lpstr>
      <vt:lpstr>Entered_E1_3</vt:lpstr>
      <vt:lpstr>'Co-Driver'!Entered_E1_4</vt:lpstr>
      <vt:lpstr>Entered_E1_4</vt:lpstr>
      <vt:lpstr>'Co-Driver'!Entered_E1_5</vt:lpstr>
      <vt:lpstr>Entered_E1_5</vt:lpstr>
      <vt:lpstr>'Co-Driver'!Entered_E1_6</vt:lpstr>
      <vt:lpstr>Entered_E1_6</vt:lpstr>
      <vt:lpstr>'Co-Driver'!Entered_E2_1</vt:lpstr>
      <vt:lpstr>Entered_E2_1</vt:lpstr>
      <vt:lpstr>'Co-Driver'!Entered_E2_2</vt:lpstr>
      <vt:lpstr>Entered_E2_2</vt:lpstr>
      <vt:lpstr>'Co-Driver'!Entered_E2_3</vt:lpstr>
      <vt:lpstr>Entered_E2_3</vt:lpstr>
      <vt:lpstr>'Co-Driver'!Entered_E2_4</vt:lpstr>
      <vt:lpstr>Entered_E2_4</vt:lpstr>
      <vt:lpstr>'Co-Driver'!Entered_E2_5</vt:lpstr>
      <vt:lpstr>Entered_E2_5</vt:lpstr>
      <vt:lpstr>'Co-Driver'!Entered_E2_6</vt:lpstr>
      <vt:lpstr>Entered_E2_6</vt:lpstr>
      <vt:lpstr>'Co-Driver'!Entered_E3_1</vt:lpstr>
      <vt:lpstr>Entered_E3_1</vt:lpstr>
      <vt:lpstr>'Co-Driver'!Entered_E3_2</vt:lpstr>
      <vt:lpstr>Entered_E3_2</vt:lpstr>
      <vt:lpstr>'Co-Driver'!Entered_E3_3</vt:lpstr>
      <vt:lpstr>Entered_E3_3</vt:lpstr>
      <vt:lpstr>'Co-Driver'!Entered_E3_4</vt:lpstr>
      <vt:lpstr>Entered_E3_4</vt:lpstr>
      <vt:lpstr>'Co-Driver'!Entered_E3_5</vt:lpstr>
      <vt:lpstr>Entered_E3_5</vt:lpstr>
      <vt:lpstr>'Co-Driver'!Entered_E3_6</vt:lpstr>
      <vt:lpstr>Entered_E3_6</vt:lpstr>
      <vt:lpstr>'Co-Driver'!Entered_E4_1</vt:lpstr>
      <vt:lpstr>Entered_E4_1</vt:lpstr>
      <vt:lpstr>'Co-Driver'!Entered_E4_2</vt:lpstr>
      <vt:lpstr>Entered_E4_2</vt:lpstr>
      <vt:lpstr>'Co-Driver'!Entered_E4_3</vt:lpstr>
      <vt:lpstr>Entered_E4_3</vt:lpstr>
      <vt:lpstr>'Co-Driver'!Entered_E4_4</vt:lpstr>
      <vt:lpstr>Entered_E4_4</vt:lpstr>
      <vt:lpstr>'Co-Driver'!Entered_E4_5</vt:lpstr>
      <vt:lpstr>Entered_E4_5</vt:lpstr>
      <vt:lpstr>'Co-Driver'!Entered_E4_6</vt:lpstr>
      <vt:lpstr>Entered_E4_6</vt:lpstr>
      <vt:lpstr>'Co-Driver'!Entered_E5_1</vt:lpstr>
      <vt:lpstr>Entered_E5_1</vt:lpstr>
      <vt:lpstr>'Co-Driver'!Entered_E5_2</vt:lpstr>
      <vt:lpstr>Entered_E5_2</vt:lpstr>
      <vt:lpstr>'Co-Driver'!Entered_E5_3</vt:lpstr>
      <vt:lpstr>Entered_E5_3</vt:lpstr>
      <vt:lpstr>'Co-Driver'!Entered_E5_4</vt:lpstr>
      <vt:lpstr>Entered_E5_4</vt:lpstr>
      <vt:lpstr>'Co-Driver'!Entered_E5_5</vt:lpstr>
      <vt:lpstr>Entered_E5_5</vt:lpstr>
      <vt:lpstr>'Co-Driver'!Entered_E5_6</vt:lpstr>
      <vt:lpstr>Entered_E5_6</vt:lpstr>
      <vt:lpstr>'Co-Driver'!Entered_E6_1</vt:lpstr>
      <vt:lpstr>Entered_E6_1</vt:lpstr>
      <vt:lpstr>'Co-Driver'!Entered_E6_2</vt:lpstr>
      <vt:lpstr>Entered_E6_2</vt:lpstr>
      <vt:lpstr>'Co-Driver'!Entered_E6_3</vt:lpstr>
      <vt:lpstr>Entered_E6_3</vt:lpstr>
      <vt:lpstr>'Co-Driver'!Entered_E6_4</vt:lpstr>
      <vt:lpstr>Entered_E6_4</vt:lpstr>
      <vt:lpstr>'Co-Driver'!Entered_E6_5</vt:lpstr>
      <vt:lpstr>Entered_E6_5</vt:lpstr>
      <vt:lpstr>'Co-Driver'!Entered_E6_6</vt:lpstr>
      <vt:lpstr>Entered_E6_6</vt:lpstr>
      <vt:lpstr>'Co-Driver'!Entered_E7_1</vt:lpstr>
      <vt:lpstr>Entered_E7_1</vt:lpstr>
      <vt:lpstr>'Co-Driver'!Entered_E7_2</vt:lpstr>
      <vt:lpstr>Entered_E7_2</vt:lpstr>
      <vt:lpstr>'Co-Driver'!Entered_E7_3</vt:lpstr>
      <vt:lpstr>Entered_E7_3</vt:lpstr>
      <vt:lpstr>'Co-Driver'!Entered_E7_4</vt:lpstr>
      <vt:lpstr>Entered_E7_4</vt:lpstr>
      <vt:lpstr>'Co-Driver'!Entered_E7_5</vt:lpstr>
      <vt:lpstr>Entered_E7_5</vt:lpstr>
      <vt:lpstr>'Co-Driver'!Entered_E7_6</vt:lpstr>
      <vt:lpstr>Entered_E7_6</vt:lpstr>
      <vt:lpstr>'Co-Driver'!Entered_E8_1</vt:lpstr>
      <vt:lpstr>Entered_E8_1</vt:lpstr>
      <vt:lpstr>'Co-Driver'!Entered_E8_2</vt:lpstr>
      <vt:lpstr>Entered_E8_2</vt:lpstr>
      <vt:lpstr>'Co-Driver'!Entered_E8_3</vt:lpstr>
      <vt:lpstr>Entered_E8_3</vt:lpstr>
      <vt:lpstr>'Co-Driver'!Entered_E8_4</vt:lpstr>
      <vt:lpstr>Entered_E8_4</vt:lpstr>
      <vt:lpstr>'Co-Driver'!Entered_E8_5</vt:lpstr>
      <vt:lpstr>Entered_E8_5</vt:lpstr>
      <vt:lpstr>'Co-Driver'!Entered_E8_6</vt:lpstr>
      <vt:lpstr>Entered_E8_6</vt:lpstr>
      <vt:lpstr>Entries_C_Event</vt:lpstr>
      <vt:lpstr>Entries_D_Event</vt:lpstr>
      <vt:lpstr>Points_Table</vt:lpstr>
      <vt:lpstr>Points_Table_Modified</vt:lpstr>
      <vt:lpstr>'Co-Driver'!Print_Area</vt:lpstr>
      <vt:lpstr>Driver!Print_Area</vt:lpstr>
      <vt:lpstr>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Championship Scoring Workbook</dc:title>
  <dc:subject>Template</dc:subject>
  <dc:creator>4X4 CHALLENGE</dc:creator>
  <cp:lastModifiedBy>Hefer, Stefan</cp:lastModifiedBy>
  <cp:lastPrinted>2016-10-14T11:31:21Z</cp:lastPrinted>
  <dcterms:created xsi:type="dcterms:W3CDTF">1999-02-01T09:44:11Z</dcterms:created>
  <dcterms:modified xsi:type="dcterms:W3CDTF">2017-06-18T13:27:48Z</dcterms:modified>
</cp:coreProperties>
</file>